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K:\LOCALGVT\2021\COSTREPT\Exhibit Values\internet\"/>
    </mc:Choice>
  </mc:AlternateContent>
  <xr:revisionPtr revIDLastSave="0" documentId="13_ncr:1_{AFB78EC0-E745-4D85-BEDC-76552E6B1D71}" xr6:coauthVersionLast="47" xr6:coauthVersionMax="47" xr10:uidLastSave="{00000000-0000-0000-0000-000000000000}"/>
  <bookViews>
    <workbookView xWindow="-108" yWindow="-108" windowWidth="23256" windowHeight="12576" xr2:uid="{00000000-000D-0000-FFFF-FFFF00000000}"/>
  </bookViews>
  <sheets>
    <sheet name="Amended Report" sheetId="22" r:id="rId1"/>
    <sheet name="Table of Contents" sheetId="2" r:id="rId2"/>
    <sheet name="Exhibit A" sheetId="23" r:id="rId3"/>
    <sheet name="Exhibit B" sheetId="24" r:id="rId4"/>
    <sheet name="Exhibit B1" sheetId="25" r:id="rId5"/>
    <sheet name="Exhibit B2" sheetId="26" r:id="rId6"/>
    <sheet name="Exhibit C" sheetId="27" r:id="rId7"/>
    <sheet name="Exhibit C1" sheetId="28" r:id="rId8"/>
    <sheet name="Exhibit C2" sheetId="29" r:id="rId9"/>
    <sheet name="Exhibit C3" sheetId="30" r:id="rId10"/>
    <sheet name="Exhibit C4" sheetId="31" r:id="rId11"/>
    <sheet name="Exhibit C5" sheetId="32" r:id="rId12"/>
    <sheet name="Exhibit C6" sheetId="33" r:id="rId13"/>
    <sheet name="Exhibit C7" sheetId="34" r:id="rId14"/>
    <sheet name="Exhibit C8" sheetId="35" r:id="rId15"/>
    <sheet name="Exhibit D" sheetId="36" r:id="rId16"/>
    <sheet name="Exhibit E" sheetId="37" r:id="rId17"/>
    <sheet name="Exhibit F" sheetId="38" r:id="rId18"/>
    <sheet name="Exhibit G" sheetId="39" r:id="rId19"/>
    <sheet name="Exhibit H" sheetId="21" r:id="rId20"/>
  </sheets>
  <externalReferences>
    <externalReference r:id="rId21"/>
  </externalReferences>
  <definedNames>
    <definedName name="__123Graph_A" localSheetId="0" hidden="1">#REF!</definedName>
    <definedName name="__123Graph_A" localSheetId="6" hidden="1">'Exhibit C'!$E$236:$E$289</definedName>
    <definedName name="__123Graph_A" localSheetId="9" hidden="1">'Exhibit C3'!$A$3:$A$3</definedName>
    <definedName name="__123Graph_A" localSheetId="15" hidden="1">'Exhibit D'!$E$9:$E$59</definedName>
    <definedName name="__123Graph_A" localSheetId="1" hidden="1">#REF!</definedName>
    <definedName name="__123Graph_A" hidden="1">#REF!</definedName>
    <definedName name="__123Graph_B" localSheetId="0" hidden="1">'[1]Exhibit C - City'!#REF!</definedName>
    <definedName name="__123Graph_B" localSheetId="6" hidden="1">'Exhibit C'!$F$236:$F$289</definedName>
    <definedName name="__123Graph_B" localSheetId="15" hidden="1">'Exhibit D'!$F$9:$F$59</definedName>
    <definedName name="__123Graph_B" localSheetId="1" hidden="1">#REF!</definedName>
    <definedName name="__123Graph_B" hidden="1">#REF!</definedName>
    <definedName name="__123Graph_C" localSheetId="0" hidden="1">'[1]Exhibit C - City'!#REF!</definedName>
    <definedName name="__123Graph_C" localSheetId="6" hidden="1">'Exhibit C'!$G$236:$G$289</definedName>
    <definedName name="__123Graph_C" localSheetId="15" hidden="1">'Exhibit D'!$G$9:$G$59</definedName>
    <definedName name="__123Graph_C" localSheetId="1" hidden="1">#REF!</definedName>
    <definedName name="__123Graph_C" hidden="1">#REF!</definedName>
    <definedName name="__123Graph_D" localSheetId="0" hidden="1">'[1]Exhibit C - City'!#REF!</definedName>
    <definedName name="__123Graph_D" localSheetId="6" hidden="1">'Exhibit C'!$H$236:$H$289</definedName>
    <definedName name="__123Graph_D" localSheetId="15" hidden="1">'Exhibit D'!$H$9:$H$59</definedName>
    <definedName name="__123Graph_D" localSheetId="1" hidden="1">#REF!</definedName>
    <definedName name="__123Graph_D" hidden="1">#REF!</definedName>
    <definedName name="__123Graph_E" localSheetId="0" hidden="1">'[1]Exhibit C - City'!#REF!</definedName>
    <definedName name="__123Graph_E" localSheetId="6" hidden="1">'Exhibit C'!$I$236:$I$289</definedName>
    <definedName name="__123Graph_E" localSheetId="15" hidden="1">'Exhibit D'!$I$9:$I$59</definedName>
    <definedName name="__123Graph_E" localSheetId="1" hidden="1">#REF!</definedName>
    <definedName name="__123Graph_E" hidden="1">#REF!</definedName>
    <definedName name="__123Graph_F" localSheetId="0" hidden="1">'[1]Exhibit C - City'!#REF!</definedName>
    <definedName name="__123Graph_F" localSheetId="6" hidden="1">'Exhibit C'!$J$236:$J$289</definedName>
    <definedName name="__123Graph_F" localSheetId="15" hidden="1">'Exhibit D'!$J$9:$J$59</definedName>
    <definedName name="__123Graph_F" localSheetId="1" hidden="1">#REF!</definedName>
    <definedName name="__123Graph_F" hidden="1">#REF!</definedName>
    <definedName name="__123Graph_X" localSheetId="0" hidden="1">'[1]Exhibit C - City'!#REF!</definedName>
    <definedName name="__123Graph_X" localSheetId="6" hidden="1">'Exhibit C'!$D$236:$D$289</definedName>
    <definedName name="__123Graph_X" localSheetId="15" hidden="1">'Exhibit D'!$D$9:$D$60</definedName>
    <definedName name="__123Graph_X" localSheetId="1" hidden="1">#REF!</definedName>
    <definedName name="__123Graph_X" hidden="1">#REF!</definedName>
    <definedName name="_Fill" localSheetId="0" hidden="1">'[1]Exhibit B1 - City'!#REF!</definedName>
    <definedName name="_Fill" localSheetId="4" hidden="1">'Exhibit B1'!#REF!</definedName>
    <definedName name="_Fill" localSheetId="6" hidden="1">'Exhibit C'!#REF!</definedName>
    <definedName name="_Fill" localSheetId="7" hidden="1">'Exhibit C1'!#REF!</definedName>
    <definedName name="_Fill" localSheetId="8" hidden="1">'Exhibit C2'!#REF!</definedName>
    <definedName name="_Fill" localSheetId="1" hidden="1">#REF!</definedName>
    <definedName name="_Fill" hidden="1">#REF!</definedName>
    <definedName name="_xlnm._FilterDatabase" localSheetId="16" hidden="1">'Exhibit E'!$C$292:$C$292</definedName>
    <definedName name="_Regression_Int" localSheetId="2"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xlnm.Print_Area" localSheetId="2">'Exhibit A'!$A$1:$BD$304</definedName>
    <definedName name="_xlnm.Print_Area" localSheetId="3">'Exhibit B'!$A$1:$BQ$305</definedName>
    <definedName name="_xlnm.Print_Area" localSheetId="5">'Exhibit B2'!$A$1:$AM$304</definedName>
    <definedName name="_xlnm.Print_Area" localSheetId="6">'Exhibit C'!$A$1:$BK$304</definedName>
    <definedName name="_xlnm.Print_Area" localSheetId="7">'Exhibit C1'!$A$1:$BC$304</definedName>
    <definedName name="_xlnm.Print_Area" localSheetId="8">'Exhibit C2'!$A$1:$AM$304</definedName>
    <definedName name="_xlnm.Print_Area" localSheetId="9">'Exhibit C3'!$A$1:$BI$305</definedName>
    <definedName name="_xlnm.Print_Area" localSheetId="10">'Exhibit C4'!$A$1:$AQ$305</definedName>
    <definedName name="_xlnm.Print_Area" localSheetId="11">'Exhibit C5'!$A$1:$AU$304</definedName>
    <definedName name="_xlnm.Print_Area" localSheetId="12">'Exhibit C6'!$A$1:$BH$306</definedName>
    <definedName name="_xlnm.Print_Area" localSheetId="13">'Exhibit C7'!$A$1:$AO$304</definedName>
    <definedName name="_xlnm.Print_Area" localSheetId="14">'Exhibit C8'!$A$1:$AO$304</definedName>
    <definedName name="_xlnm.Print_Area" localSheetId="17">'Exhibit F'!$A$1:$AO$304</definedName>
    <definedName name="_xlnm.Print_Area" localSheetId="18">'Exhibit G'!$A$1:$AC$304</definedName>
    <definedName name="_xlnm.Print_Area" localSheetId="19">'Exhibit H'!$A$1:$Y$200</definedName>
    <definedName name="_xlnm.Print_Area" localSheetId="1">'Table of Contents'!$A$1:$C$23</definedName>
    <definedName name="Print_Area_MI" localSheetId="0">#REF!</definedName>
    <definedName name="Print_Area_MI" localSheetId="2">'Exhibit A'!$A$1:$AN$289</definedName>
    <definedName name="Print_Area_MI" localSheetId="10">'Exhibit C4'!$B$1:$AQ$305</definedName>
    <definedName name="Print_Area_MI" localSheetId="14">'Exhibit C8'!$A$1:$AN$289</definedName>
    <definedName name="Print_Area_MI" localSheetId="15">'Exhibit D'!$A$1:$AR$304</definedName>
    <definedName name="Print_Area_MI" localSheetId="16">'Exhibit E'!$A$1:$AN$305</definedName>
    <definedName name="Print_Area_MI" localSheetId="18">'Exhibit G'!$A$1:$AC$306</definedName>
    <definedName name="Print_Area_MI" localSheetId="1">#REF!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287" i="39" l="1"/>
  <c r="A287" i="39"/>
  <c r="W285" i="39"/>
  <c r="M285" i="39"/>
  <c r="AA285" i="39" s="1"/>
  <c r="AC285" i="39" s="1"/>
  <c r="W284" i="39"/>
  <c r="M284" i="39"/>
  <c r="AA284" i="39" s="1"/>
  <c r="AC284" i="39" s="1"/>
  <c r="W283" i="39"/>
  <c r="M283" i="39"/>
  <c r="AA283" i="39" s="1"/>
  <c r="AC283" i="39" s="1"/>
  <c r="W281" i="39"/>
  <c r="M281" i="39"/>
  <c r="AA281" i="39" s="1"/>
  <c r="AC281" i="39" s="1"/>
  <c r="W280" i="39"/>
  <c r="M280" i="39"/>
  <c r="AA280" i="39" s="1"/>
  <c r="AC280" i="39" s="1"/>
  <c r="W279" i="39"/>
  <c r="M279" i="39"/>
  <c r="AA279" i="39" s="1"/>
  <c r="AC279" i="39" s="1"/>
  <c r="W278" i="39"/>
  <c r="M278" i="39"/>
  <c r="AA278" i="39" s="1"/>
  <c r="AC278" i="39" s="1"/>
  <c r="W277" i="39"/>
  <c r="M277" i="39"/>
  <c r="AA277" i="39" s="1"/>
  <c r="AC277" i="39" s="1"/>
  <c r="W275" i="39"/>
  <c r="M275" i="39"/>
  <c r="AA275" i="39" s="1"/>
  <c r="AC275" i="39" s="1"/>
  <c r="W274" i="39"/>
  <c r="M274" i="39"/>
  <c r="AA274" i="39" s="1"/>
  <c r="AC274" i="39" s="1"/>
  <c r="W273" i="39"/>
  <c r="M273" i="39"/>
  <c r="AA273" i="39" s="1"/>
  <c r="AC273" i="39" s="1"/>
  <c r="W272" i="39"/>
  <c r="M272" i="39"/>
  <c r="AA272" i="39" s="1"/>
  <c r="AC272" i="39" s="1"/>
  <c r="W271" i="39"/>
  <c r="M271" i="39"/>
  <c r="AA271" i="39" s="1"/>
  <c r="AC271" i="39" s="1"/>
  <c r="W269" i="39"/>
  <c r="M269" i="39"/>
  <c r="AA269" i="39" s="1"/>
  <c r="AC269" i="39" s="1"/>
  <c r="W268" i="39"/>
  <c r="M268" i="39"/>
  <c r="AA268" i="39" s="1"/>
  <c r="AC268" i="39" s="1"/>
  <c r="W267" i="39"/>
  <c r="M267" i="39"/>
  <c r="AA267" i="39" s="1"/>
  <c r="AC267" i="39" s="1"/>
  <c r="W266" i="39"/>
  <c r="M266" i="39"/>
  <c r="AA266" i="39" s="1"/>
  <c r="AC266" i="39" s="1"/>
  <c r="W265" i="39"/>
  <c r="M265" i="39"/>
  <c r="AA265" i="39" s="1"/>
  <c r="AC265" i="39" s="1"/>
  <c r="W263" i="39"/>
  <c r="M263" i="39"/>
  <c r="AA263" i="39" s="1"/>
  <c r="AC263" i="39" s="1"/>
  <c r="W262" i="39"/>
  <c r="M262" i="39"/>
  <c r="AA262" i="39" s="1"/>
  <c r="AC262" i="39" s="1"/>
  <c r="W261" i="39"/>
  <c r="M261" i="39"/>
  <c r="AA261" i="39" s="1"/>
  <c r="AC261" i="39" s="1"/>
  <c r="W260" i="39"/>
  <c r="M260" i="39"/>
  <c r="AA260" i="39" s="1"/>
  <c r="AC260" i="39" s="1"/>
  <c r="W259" i="39"/>
  <c r="M259" i="39"/>
  <c r="AA259" i="39" s="1"/>
  <c r="AC259" i="39" s="1"/>
  <c r="W257" i="39"/>
  <c r="M257" i="39"/>
  <c r="AA257" i="39" s="1"/>
  <c r="AC257" i="39" s="1"/>
  <c r="W256" i="39"/>
  <c r="M256" i="39"/>
  <c r="AA256" i="39" s="1"/>
  <c r="AC256" i="39" s="1"/>
  <c r="W255" i="39"/>
  <c r="M255" i="39"/>
  <c r="AA255" i="39" s="1"/>
  <c r="AC255" i="39" s="1"/>
  <c r="W254" i="39"/>
  <c r="M254" i="39"/>
  <c r="AA254" i="39" s="1"/>
  <c r="AC254" i="39" s="1"/>
  <c r="W253" i="39"/>
  <c r="M253" i="39"/>
  <c r="AA253" i="39" s="1"/>
  <c r="AC253" i="39" s="1"/>
  <c r="W251" i="39"/>
  <c r="M251" i="39"/>
  <c r="AA251" i="39" s="1"/>
  <c r="AC251" i="39" s="1"/>
  <c r="W250" i="39"/>
  <c r="M250" i="39"/>
  <c r="AA250" i="39" s="1"/>
  <c r="AC250" i="39" s="1"/>
  <c r="W249" i="39"/>
  <c r="M249" i="39"/>
  <c r="AA249" i="39" s="1"/>
  <c r="AC249" i="39" s="1"/>
  <c r="W248" i="39"/>
  <c r="M248" i="39"/>
  <c r="AA248" i="39" s="1"/>
  <c r="AC248" i="39" s="1"/>
  <c r="W247" i="39"/>
  <c r="M247" i="39"/>
  <c r="AA247" i="39" s="1"/>
  <c r="AC247" i="39" s="1"/>
  <c r="W245" i="39"/>
  <c r="M245" i="39"/>
  <c r="AA245" i="39" s="1"/>
  <c r="AC245" i="39" s="1"/>
  <c r="W244" i="39"/>
  <c r="M244" i="39"/>
  <c r="AA244" i="39" s="1"/>
  <c r="AC244" i="39" s="1"/>
  <c r="S287" i="39"/>
  <c r="W243" i="39"/>
  <c r="M243" i="39"/>
  <c r="AA243" i="39" s="1"/>
  <c r="AC243" i="39" s="1"/>
  <c r="W242" i="39"/>
  <c r="M242" i="39"/>
  <c r="AA242" i="39" s="1"/>
  <c r="AC242" i="39" s="1"/>
  <c r="AE287" i="39"/>
  <c r="Y287" i="39"/>
  <c r="W241" i="39"/>
  <c r="U287" i="39"/>
  <c r="K287" i="39"/>
  <c r="I287" i="39"/>
  <c r="G287" i="39"/>
  <c r="E287" i="39"/>
  <c r="E219" i="39"/>
  <c r="A219" i="39"/>
  <c r="W217" i="39"/>
  <c r="M217" i="39"/>
  <c r="AA217" i="39" s="1"/>
  <c r="AC217" i="39" s="1"/>
  <c r="W216" i="39"/>
  <c r="M216" i="39"/>
  <c r="AA216" i="39" s="1"/>
  <c r="AC216" i="39" s="1"/>
  <c r="W215" i="39"/>
  <c r="M215" i="39"/>
  <c r="AA215" i="39" s="1"/>
  <c r="AC215" i="39" s="1"/>
  <c r="W214" i="39"/>
  <c r="M214" i="39"/>
  <c r="AA214" i="39" s="1"/>
  <c r="AC214" i="39" s="1"/>
  <c r="W213" i="39"/>
  <c r="M213" i="39"/>
  <c r="AA213" i="39" s="1"/>
  <c r="AC213" i="39" s="1"/>
  <c r="W211" i="39"/>
  <c r="M211" i="39"/>
  <c r="AA211" i="39" s="1"/>
  <c r="AC211" i="39" s="1"/>
  <c r="W210" i="39"/>
  <c r="M210" i="39"/>
  <c r="AA210" i="39" s="1"/>
  <c r="AC210" i="39" s="1"/>
  <c r="W209" i="39"/>
  <c r="M209" i="39"/>
  <c r="AA209" i="39" s="1"/>
  <c r="AC209" i="39" s="1"/>
  <c r="W208" i="39"/>
  <c r="M208" i="39"/>
  <c r="AA208" i="39" s="1"/>
  <c r="AC208" i="39" s="1"/>
  <c r="W207" i="39"/>
  <c r="M207" i="39"/>
  <c r="AA207" i="39" s="1"/>
  <c r="AC207" i="39" s="1"/>
  <c r="W205" i="39"/>
  <c r="M205" i="39"/>
  <c r="AA205" i="39" s="1"/>
  <c r="AC205" i="39" s="1"/>
  <c r="W204" i="39"/>
  <c r="M204" i="39"/>
  <c r="AA204" i="39" s="1"/>
  <c r="AC204" i="39" s="1"/>
  <c r="W203" i="39"/>
  <c r="M203" i="39"/>
  <c r="AA203" i="39" s="1"/>
  <c r="AC203" i="39" s="1"/>
  <c r="W202" i="39"/>
  <c r="M202" i="39"/>
  <c r="AA202" i="39" s="1"/>
  <c r="AC202" i="39" s="1"/>
  <c r="W201" i="39"/>
  <c r="M201" i="39"/>
  <c r="AA201" i="39" s="1"/>
  <c r="AC201" i="39" s="1"/>
  <c r="W199" i="39"/>
  <c r="M199" i="39"/>
  <c r="AA199" i="39" s="1"/>
  <c r="AC199" i="39" s="1"/>
  <c r="W198" i="39"/>
  <c r="M198" i="39"/>
  <c r="AA198" i="39" s="1"/>
  <c r="AC198" i="39" s="1"/>
  <c r="W197" i="39"/>
  <c r="M197" i="39"/>
  <c r="AA197" i="39" s="1"/>
  <c r="AC197" i="39" s="1"/>
  <c r="W196" i="39"/>
  <c r="M196" i="39"/>
  <c r="AA196" i="39" s="1"/>
  <c r="AC196" i="39" s="1"/>
  <c r="W195" i="39"/>
  <c r="M195" i="39"/>
  <c r="AA195" i="39" s="1"/>
  <c r="AC195" i="39" s="1"/>
  <c r="W193" i="39"/>
  <c r="M193" i="39"/>
  <c r="AA193" i="39" s="1"/>
  <c r="AC193" i="39" s="1"/>
  <c r="W192" i="39"/>
  <c r="M192" i="39"/>
  <c r="AA192" i="39" s="1"/>
  <c r="AC192" i="39" s="1"/>
  <c r="W191" i="39"/>
  <c r="M191" i="39"/>
  <c r="AA191" i="39" s="1"/>
  <c r="AC191" i="39" s="1"/>
  <c r="W190" i="39"/>
  <c r="M190" i="39"/>
  <c r="AA190" i="39" s="1"/>
  <c r="AC190" i="39" s="1"/>
  <c r="W189" i="39"/>
  <c r="M189" i="39"/>
  <c r="AA189" i="39" s="1"/>
  <c r="AC189" i="39" s="1"/>
  <c r="W187" i="39"/>
  <c r="M187" i="39"/>
  <c r="AA187" i="39" s="1"/>
  <c r="AC187" i="39" s="1"/>
  <c r="W186" i="39"/>
  <c r="M186" i="39"/>
  <c r="AA186" i="39" s="1"/>
  <c r="AC186" i="39" s="1"/>
  <c r="W185" i="39"/>
  <c r="M185" i="39"/>
  <c r="AA185" i="39" s="1"/>
  <c r="AC185" i="39" s="1"/>
  <c r="W184" i="39"/>
  <c r="M184" i="39"/>
  <c r="AA184" i="39" s="1"/>
  <c r="AC184" i="39" s="1"/>
  <c r="W183" i="39"/>
  <c r="M183" i="39"/>
  <c r="AA183" i="39" s="1"/>
  <c r="AC183" i="39" s="1"/>
  <c r="W181" i="39"/>
  <c r="M181" i="39"/>
  <c r="AA181" i="39" s="1"/>
  <c r="AC181" i="39" s="1"/>
  <c r="W180" i="39"/>
  <c r="M180" i="39"/>
  <c r="AA180" i="39" s="1"/>
  <c r="AC180" i="39" s="1"/>
  <c r="W179" i="39"/>
  <c r="M179" i="39"/>
  <c r="AA179" i="39" s="1"/>
  <c r="AC179" i="39" s="1"/>
  <c r="W178" i="39"/>
  <c r="M178" i="39"/>
  <c r="AA178" i="39" s="1"/>
  <c r="AC178" i="39" s="1"/>
  <c r="W177" i="39"/>
  <c r="M177" i="39"/>
  <c r="AA177" i="39" s="1"/>
  <c r="AC177" i="39" s="1"/>
  <c r="W175" i="39"/>
  <c r="M175" i="39"/>
  <c r="AA175" i="39" s="1"/>
  <c r="AC175" i="39" s="1"/>
  <c r="W174" i="39"/>
  <c r="M174" i="39"/>
  <c r="AA174" i="39" s="1"/>
  <c r="AC174" i="39" s="1"/>
  <c r="W173" i="39"/>
  <c r="M173" i="39"/>
  <c r="AA173" i="39" s="1"/>
  <c r="AC173" i="39" s="1"/>
  <c r="W172" i="39"/>
  <c r="M172" i="39"/>
  <c r="AA172" i="39" s="1"/>
  <c r="AC172" i="39" s="1"/>
  <c r="W171" i="39"/>
  <c r="M171" i="39"/>
  <c r="AA171" i="39" s="1"/>
  <c r="AC171" i="39" s="1"/>
  <c r="W169" i="39"/>
  <c r="M169" i="39"/>
  <c r="AA169" i="39" s="1"/>
  <c r="AC169" i="39" s="1"/>
  <c r="W168" i="39"/>
  <c r="M168" i="39"/>
  <c r="AA168" i="39" s="1"/>
  <c r="AC168" i="39" s="1"/>
  <c r="W167" i="39"/>
  <c r="M167" i="39"/>
  <c r="AA167" i="39" s="1"/>
  <c r="AC167" i="39" s="1"/>
  <c r="W166" i="39"/>
  <c r="M166" i="39"/>
  <c r="AA166" i="39" s="1"/>
  <c r="AC166" i="39" s="1"/>
  <c r="W165" i="39"/>
  <c r="M165" i="39"/>
  <c r="AA165" i="39" s="1"/>
  <c r="AC165" i="39" s="1"/>
  <c r="W147" i="39"/>
  <c r="M147" i="39"/>
  <c r="AA147" i="39" s="1"/>
  <c r="W146" i="39"/>
  <c r="M146" i="39"/>
  <c r="AA146" i="39" s="1"/>
  <c r="AC146" i="39" s="1"/>
  <c r="W145" i="39"/>
  <c r="M145" i="39"/>
  <c r="AA145" i="39" s="1"/>
  <c r="AC145" i="39" s="1"/>
  <c r="W144" i="39"/>
  <c r="M144" i="39"/>
  <c r="AA144" i="39" s="1"/>
  <c r="AC144" i="39" s="1"/>
  <c r="W143" i="39"/>
  <c r="M143" i="39"/>
  <c r="AA143" i="39" s="1"/>
  <c r="AC143" i="39" s="1"/>
  <c r="W141" i="39"/>
  <c r="M141" i="39"/>
  <c r="AA141" i="39" s="1"/>
  <c r="AC141" i="39" s="1"/>
  <c r="W140" i="39"/>
  <c r="M140" i="39"/>
  <c r="AA140" i="39" s="1"/>
  <c r="AC140" i="39" s="1"/>
  <c r="W139" i="39"/>
  <c r="M139" i="39"/>
  <c r="AA139" i="39" s="1"/>
  <c r="AC139" i="39" s="1"/>
  <c r="W138" i="39"/>
  <c r="M138" i="39"/>
  <c r="AA138" i="39" s="1"/>
  <c r="AC138" i="39" s="1"/>
  <c r="W137" i="39"/>
  <c r="M137" i="39"/>
  <c r="AA137" i="39" s="1"/>
  <c r="AC137" i="39" s="1"/>
  <c r="W135" i="39"/>
  <c r="M135" i="39"/>
  <c r="AA135" i="39" s="1"/>
  <c r="AC135" i="39" s="1"/>
  <c r="W134" i="39"/>
  <c r="M134" i="39"/>
  <c r="AA134" i="39" s="1"/>
  <c r="AC134" i="39" s="1"/>
  <c r="W133" i="39"/>
  <c r="M133" i="39"/>
  <c r="AA133" i="39" s="1"/>
  <c r="AC133" i="39" s="1"/>
  <c r="W132" i="39"/>
  <c r="M132" i="39"/>
  <c r="AA132" i="39" s="1"/>
  <c r="AC132" i="39" s="1"/>
  <c r="W131" i="39"/>
  <c r="M131" i="39"/>
  <c r="AA131" i="39" s="1"/>
  <c r="AC131" i="39" s="1"/>
  <c r="W129" i="39"/>
  <c r="M129" i="39"/>
  <c r="AA129" i="39" s="1"/>
  <c r="AC129" i="39" s="1"/>
  <c r="W128" i="39"/>
  <c r="M128" i="39"/>
  <c r="AA128" i="39" s="1"/>
  <c r="AC128" i="39" s="1"/>
  <c r="W127" i="39"/>
  <c r="M127" i="39"/>
  <c r="AA127" i="39" s="1"/>
  <c r="AC127" i="39" s="1"/>
  <c r="W126" i="39"/>
  <c r="M126" i="39"/>
  <c r="AA126" i="39" s="1"/>
  <c r="AC126" i="39" s="1"/>
  <c r="W125" i="39"/>
  <c r="M125" i="39"/>
  <c r="AA125" i="39" s="1"/>
  <c r="AC125" i="39" s="1"/>
  <c r="W123" i="39"/>
  <c r="M123" i="39"/>
  <c r="AA123" i="39" s="1"/>
  <c r="AC123" i="39" s="1"/>
  <c r="W122" i="39"/>
  <c r="M122" i="39"/>
  <c r="AA122" i="39" s="1"/>
  <c r="AC122" i="39" s="1"/>
  <c r="W121" i="39"/>
  <c r="M121" i="39"/>
  <c r="AA121" i="39" s="1"/>
  <c r="AC121" i="39" s="1"/>
  <c r="W120" i="39"/>
  <c r="M120" i="39"/>
  <c r="AA120" i="39" s="1"/>
  <c r="AC120" i="39" s="1"/>
  <c r="W119" i="39"/>
  <c r="M119" i="39"/>
  <c r="AA119" i="39" s="1"/>
  <c r="AC119" i="39" s="1"/>
  <c r="W117" i="39"/>
  <c r="M117" i="39"/>
  <c r="AA117" i="39" s="1"/>
  <c r="AC117" i="39" s="1"/>
  <c r="W116" i="39"/>
  <c r="M116" i="39"/>
  <c r="AA116" i="39" s="1"/>
  <c r="AC116" i="39" s="1"/>
  <c r="W115" i="39"/>
  <c r="M115" i="39"/>
  <c r="AA115" i="39" s="1"/>
  <c r="AC115" i="39" s="1"/>
  <c r="W114" i="39"/>
  <c r="M114" i="39"/>
  <c r="AA114" i="39" s="1"/>
  <c r="AC114" i="39" s="1"/>
  <c r="W113" i="39"/>
  <c r="M113" i="39"/>
  <c r="AA113" i="39" s="1"/>
  <c r="AC113" i="39" s="1"/>
  <c r="W111" i="39"/>
  <c r="M111" i="39"/>
  <c r="AA111" i="39" s="1"/>
  <c r="AC111" i="39" s="1"/>
  <c r="W110" i="39"/>
  <c r="M110" i="39"/>
  <c r="AA110" i="39" s="1"/>
  <c r="AC110" i="39" s="1"/>
  <c r="W109" i="39"/>
  <c r="M109" i="39"/>
  <c r="AA109" i="39" s="1"/>
  <c r="AC109" i="39" s="1"/>
  <c r="W108" i="39"/>
  <c r="M108" i="39"/>
  <c r="AA108" i="39" s="1"/>
  <c r="AC108" i="39" s="1"/>
  <c r="W107" i="39"/>
  <c r="M107" i="39"/>
  <c r="AA107" i="39" s="1"/>
  <c r="AC107" i="39" s="1"/>
  <c r="W105" i="39"/>
  <c r="M105" i="39"/>
  <c r="AA105" i="39" s="1"/>
  <c r="AC105" i="39" s="1"/>
  <c r="W104" i="39"/>
  <c r="M104" i="39"/>
  <c r="AA104" i="39" s="1"/>
  <c r="AC104" i="39" s="1"/>
  <c r="W103" i="39"/>
  <c r="M103" i="39"/>
  <c r="AA103" i="39" s="1"/>
  <c r="AC103" i="39" s="1"/>
  <c r="W102" i="39"/>
  <c r="M102" i="39"/>
  <c r="AA102" i="39" s="1"/>
  <c r="AC102" i="39" s="1"/>
  <c r="W101" i="39"/>
  <c r="M101" i="39"/>
  <c r="AA101" i="39" s="1"/>
  <c r="AC101" i="39" s="1"/>
  <c r="W99" i="39"/>
  <c r="M99" i="39"/>
  <c r="AA99" i="39" s="1"/>
  <c r="AC99" i="39" s="1"/>
  <c r="W98" i="39"/>
  <c r="M98" i="39"/>
  <c r="AA98" i="39" s="1"/>
  <c r="AC98" i="39" s="1"/>
  <c r="W97" i="39"/>
  <c r="M97" i="39"/>
  <c r="AA97" i="39" s="1"/>
  <c r="AC97" i="39" s="1"/>
  <c r="W96" i="39"/>
  <c r="M96" i="39"/>
  <c r="AA96" i="39" s="1"/>
  <c r="AC96" i="39" s="1"/>
  <c r="W95" i="39"/>
  <c r="M95" i="39"/>
  <c r="AA95" i="39" s="1"/>
  <c r="AC95" i="39" s="1"/>
  <c r="W93" i="39"/>
  <c r="M93" i="39"/>
  <c r="AA93" i="39" s="1"/>
  <c r="AC93" i="39" s="1"/>
  <c r="W92" i="39"/>
  <c r="M92" i="39"/>
  <c r="AA92" i="39" s="1"/>
  <c r="AC92" i="39" s="1"/>
  <c r="W91" i="39"/>
  <c r="M91" i="39"/>
  <c r="AA91" i="39" s="1"/>
  <c r="AC91" i="39" s="1"/>
  <c r="W90" i="39"/>
  <c r="M90" i="39"/>
  <c r="AA90" i="39" s="1"/>
  <c r="AC90" i="39" s="1"/>
  <c r="AE219" i="39"/>
  <c r="Y219" i="39"/>
  <c r="U219" i="39"/>
  <c r="W89" i="39"/>
  <c r="Q219" i="39"/>
  <c r="O219" i="39"/>
  <c r="K219" i="39"/>
  <c r="I219" i="39"/>
  <c r="G219" i="39"/>
  <c r="M89" i="39"/>
  <c r="AE61" i="39"/>
  <c r="K61" i="39"/>
  <c r="G61" i="39"/>
  <c r="G289" i="39" s="1"/>
  <c r="A61" i="39"/>
  <c r="A289" i="39" s="1"/>
  <c r="W58" i="39"/>
  <c r="M58" i="39"/>
  <c r="AA58" i="39" s="1"/>
  <c r="AC58" i="39" s="1"/>
  <c r="W57" i="39"/>
  <c r="M57" i="39"/>
  <c r="AA57" i="39" s="1"/>
  <c r="AC57" i="39" s="1"/>
  <c r="W56" i="39"/>
  <c r="M56" i="39"/>
  <c r="AA56" i="39" s="1"/>
  <c r="AC56" i="39" s="1"/>
  <c r="W54" i="39"/>
  <c r="M54" i="39"/>
  <c r="AA54" i="39" s="1"/>
  <c r="AC54" i="39" s="1"/>
  <c r="W53" i="39"/>
  <c r="M53" i="39"/>
  <c r="AA53" i="39" s="1"/>
  <c r="AC53" i="39" s="1"/>
  <c r="W52" i="39"/>
  <c r="M52" i="39"/>
  <c r="AA52" i="39" s="1"/>
  <c r="AC52" i="39" s="1"/>
  <c r="W51" i="39"/>
  <c r="M51" i="39"/>
  <c r="AA51" i="39" s="1"/>
  <c r="AC51" i="39" s="1"/>
  <c r="W50" i="39"/>
  <c r="M50" i="39"/>
  <c r="AA50" i="39" s="1"/>
  <c r="AC50" i="39" s="1"/>
  <c r="W48" i="39"/>
  <c r="M48" i="39"/>
  <c r="AA48" i="39" s="1"/>
  <c r="AC48" i="39" s="1"/>
  <c r="W47" i="39"/>
  <c r="M47" i="39"/>
  <c r="AA47" i="39" s="1"/>
  <c r="AC47" i="39" s="1"/>
  <c r="W46" i="39"/>
  <c r="M46" i="39"/>
  <c r="AA46" i="39" s="1"/>
  <c r="AC46" i="39" s="1"/>
  <c r="W45" i="39"/>
  <c r="M45" i="39"/>
  <c r="AA45" i="39" s="1"/>
  <c r="AC45" i="39" s="1"/>
  <c r="W44" i="39"/>
  <c r="M44" i="39"/>
  <c r="AA44" i="39" s="1"/>
  <c r="W42" i="39"/>
  <c r="M42" i="39"/>
  <c r="AA42" i="39" s="1"/>
  <c r="AC42" i="39" s="1"/>
  <c r="W41" i="39"/>
  <c r="M41" i="39"/>
  <c r="AA41" i="39" s="1"/>
  <c r="AC41" i="39" s="1"/>
  <c r="W40" i="39"/>
  <c r="M40" i="39"/>
  <c r="AA40" i="39" s="1"/>
  <c r="AC40" i="39" s="1"/>
  <c r="W39" i="39"/>
  <c r="M39" i="39"/>
  <c r="AA39" i="39" s="1"/>
  <c r="AC39" i="39" s="1"/>
  <c r="W38" i="39"/>
  <c r="M38" i="39"/>
  <c r="AA38" i="39" s="1"/>
  <c r="AC38" i="39" s="1"/>
  <c r="W36" i="39"/>
  <c r="M36" i="39"/>
  <c r="AA36" i="39" s="1"/>
  <c r="AC36" i="39" s="1"/>
  <c r="W35" i="39"/>
  <c r="M35" i="39"/>
  <c r="AA35" i="39" s="1"/>
  <c r="AC35" i="39" s="1"/>
  <c r="W34" i="39"/>
  <c r="M34" i="39"/>
  <c r="AA34" i="39" s="1"/>
  <c r="AC34" i="39" s="1"/>
  <c r="W33" i="39"/>
  <c r="M33" i="39"/>
  <c r="AA33" i="39" s="1"/>
  <c r="W32" i="39"/>
  <c r="M32" i="39"/>
  <c r="AA32" i="39" s="1"/>
  <c r="AC32" i="39" s="1"/>
  <c r="W30" i="39"/>
  <c r="M30" i="39"/>
  <c r="AA30" i="39" s="1"/>
  <c r="AC30" i="39" s="1"/>
  <c r="W29" i="39"/>
  <c r="M29" i="39"/>
  <c r="AA29" i="39" s="1"/>
  <c r="AC29" i="39" s="1"/>
  <c r="W28" i="39"/>
  <c r="M28" i="39"/>
  <c r="AA28" i="39" s="1"/>
  <c r="AC28" i="39" s="1"/>
  <c r="W27" i="39"/>
  <c r="M27" i="39"/>
  <c r="AA27" i="39" s="1"/>
  <c r="AC27" i="39" s="1"/>
  <c r="W26" i="39"/>
  <c r="M26" i="39"/>
  <c r="AA26" i="39" s="1"/>
  <c r="AC26" i="39" s="1"/>
  <c r="W24" i="39"/>
  <c r="M24" i="39"/>
  <c r="AA24" i="39" s="1"/>
  <c r="AC24" i="39" s="1"/>
  <c r="W23" i="39"/>
  <c r="M23" i="39"/>
  <c r="AA23" i="39" s="1"/>
  <c r="AC23" i="39" s="1"/>
  <c r="W22" i="39"/>
  <c r="M22" i="39"/>
  <c r="AA22" i="39" s="1"/>
  <c r="AC22" i="39" s="1"/>
  <c r="W21" i="39"/>
  <c r="M21" i="39"/>
  <c r="AA21" i="39" s="1"/>
  <c r="AC21" i="39" s="1"/>
  <c r="W20" i="39"/>
  <c r="M20" i="39"/>
  <c r="AA20" i="39" s="1"/>
  <c r="AC20" i="39" s="1"/>
  <c r="W18" i="39"/>
  <c r="M18" i="39"/>
  <c r="AA18" i="39" s="1"/>
  <c r="AC18" i="39" s="1"/>
  <c r="W17" i="39"/>
  <c r="M17" i="39"/>
  <c r="AA17" i="39" s="1"/>
  <c r="AC17" i="39" s="1"/>
  <c r="W16" i="39"/>
  <c r="M16" i="39"/>
  <c r="AA16" i="39" s="1"/>
  <c r="AC16" i="39" s="1"/>
  <c r="W15" i="39"/>
  <c r="M15" i="39"/>
  <c r="AA15" i="39" s="1"/>
  <c r="AC15" i="39" s="1"/>
  <c r="Y61" i="39"/>
  <c r="Y289" i="39" s="1"/>
  <c r="U61" i="39"/>
  <c r="U289" i="39" s="1"/>
  <c r="S61" i="39"/>
  <c r="Q61" i="39"/>
  <c r="I61" i="39"/>
  <c r="I289" i="39" s="1"/>
  <c r="E61" i="39"/>
  <c r="AN287" i="38"/>
  <c r="A287" i="38"/>
  <c r="AI285" i="38"/>
  <c r="Y284" i="38"/>
  <c r="AI280" i="38"/>
  <c r="Y278" i="38"/>
  <c r="AI274" i="38"/>
  <c r="Y271" i="38"/>
  <c r="AI267" i="38"/>
  <c r="Y267" i="38"/>
  <c r="AI266" i="38"/>
  <c r="Y265" i="38"/>
  <c r="Y262" i="38"/>
  <c r="AI261" i="38"/>
  <c r="Y259" i="38"/>
  <c r="AI256" i="38"/>
  <c r="Y256" i="38"/>
  <c r="AK256" i="38" s="1"/>
  <c r="AI255" i="38"/>
  <c r="AI253" i="38"/>
  <c r="Y253" i="38"/>
  <c r="AK253" i="38" s="1"/>
  <c r="AI251" i="38"/>
  <c r="AI250" i="38"/>
  <c r="Y250" i="38"/>
  <c r="AK250" i="38" s="1"/>
  <c r="AI249" i="38"/>
  <c r="AI247" i="38"/>
  <c r="Y245" i="38"/>
  <c r="AI243" i="38"/>
  <c r="Y243" i="38"/>
  <c r="AI242" i="38"/>
  <c r="AN219" i="38"/>
  <c r="A219" i="38"/>
  <c r="Y217" i="38"/>
  <c r="AI215" i="38"/>
  <c r="Y215" i="38"/>
  <c r="AI214" i="38"/>
  <c r="AI213" i="38"/>
  <c r="Y211" i="38"/>
  <c r="AI209" i="38"/>
  <c r="Y209" i="38"/>
  <c r="AK209" i="38" s="1"/>
  <c r="AI208" i="38"/>
  <c r="AI205" i="38"/>
  <c r="Y204" i="38"/>
  <c r="Y202" i="38"/>
  <c r="AI201" i="38"/>
  <c r="AI199" i="38"/>
  <c r="Y198" i="38"/>
  <c r="AI196" i="38"/>
  <c r="Y196" i="38"/>
  <c r="AK196" i="38" s="1"/>
  <c r="AI195" i="38"/>
  <c r="AI192" i="38"/>
  <c r="Y191" i="38"/>
  <c r="AI189" i="38"/>
  <c r="Y189" i="38"/>
  <c r="AK189" i="38" s="1"/>
  <c r="AI187" i="38"/>
  <c r="Y186" i="38"/>
  <c r="Y185" i="38"/>
  <c r="AI183" i="38"/>
  <c r="Y183" i="38"/>
  <c r="AK183" i="38" s="1"/>
  <c r="AI181" i="38"/>
  <c r="AI179" i="38"/>
  <c r="Y178" i="38"/>
  <c r="AI175" i="38"/>
  <c r="Y175" i="38"/>
  <c r="AK175" i="38" s="1"/>
  <c r="AI174" i="38"/>
  <c r="AI172" i="38"/>
  <c r="Y172" i="38"/>
  <c r="AI171" i="38"/>
  <c r="AI169" i="38"/>
  <c r="Y169" i="38"/>
  <c r="AK169" i="38" s="1"/>
  <c r="AI168" i="38"/>
  <c r="AI166" i="38"/>
  <c r="Y165" i="38"/>
  <c r="AI146" i="38"/>
  <c r="Y146" i="38"/>
  <c r="AK146" i="38" s="1"/>
  <c r="AI145" i="38"/>
  <c r="AI143" i="38"/>
  <c r="Y141" i="38"/>
  <c r="AI140" i="38"/>
  <c r="Y140" i="38"/>
  <c r="AK140" i="38" s="1"/>
  <c r="AI139" i="38"/>
  <c r="AI137" i="38"/>
  <c r="Y135" i="38"/>
  <c r="AI133" i="38"/>
  <c r="Y133" i="38"/>
  <c r="AK133" i="38" s="1"/>
  <c r="AI132" i="38"/>
  <c r="AI129" i="38"/>
  <c r="Y128" i="38"/>
  <c r="Y127" i="38"/>
  <c r="AI126" i="38"/>
  <c r="AI123" i="38"/>
  <c r="Y122" i="38"/>
  <c r="AI120" i="38"/>
  <c r="Y120" i="38"/>
  <c r="AK120" i="38" s="1"/>
  <c r="AI119" i="38"/>
  <c r="AI116" i="38"/>
  <c r="Y116" i="38"/>
  <c r="Y115" i="38"/>
  <c r="AI113" i="38"/>
  <c r="Y113" i="38"/>
  <c r="AK113" i="38" s="1"/>
  <c r="AI111" i="38"/>
  <c r="AI110" i="38"/>
  <c r="Y110" i="38"/>
  <c r="AI108" i="38"/>
  <c r="AI107" i="38"/>
  <c r="Y107" i="38"/>
  <c r="AK107" i="38" s="1"/>
  <c r="AI103" i="38"/>
  <c r="Y103" i="38"/>
  <c r="AI101" i="38"/>
  <c r="AI99" i="38"/>
  <c r="Y99" i="38"/>
  <c r="AK99" i="38" s="1"/>
  <c r="AI98" i="38"/>
  <c r="Y98" i="38"/>
  <c r="AK98" i="38" s="1"/>
  <c r="AI97" i="38"/>
  <c r="Y97" i="38"/>
  <c r="AI95" i="38"/>
  <c r="AI93" i="38"/>
  <c r="Y93" i="38"/>
  <c r="AK93" i="38" s="1"/>
  <c r="AI90" i="38"/>
  <c r="Y90" i="38"/>
  <c r="AN60" i="38"/>
  <c r="AN289" i="38" s="1"/>
  <c r="A60" i="38"/>
  <c r="A289" i="38" s="1"/>
  <c r="AI58" i="38"/>
  <c r="Y58" i="38"/>
  <c r="AK58" i="38" s="1"/>
  <c r="AI57" i="38"/>
  <c r="AI54" i="38"/>
  <c r="Y54" i="38"/>
  <c r="Y53" i="38"/>
  <c r="AI52" i="38"/>
  <c r="Y52" i="38"/>
  <c r="AI51" i="38"/>
  <c r="AI45" i="38"/>
  <c r="Y41" i="38"/>
  <c r="AI40" i="38"/>
  <c r="Y39" i="38"/>
  <c r="AI38" i="38"/>
  <c r="Y35" i="38"/>
  <c r="AI34" i="38"/>
  <c r="AI32" i="38"/>
  <c r="Y29" i="38"/>
  <c r="Y28" i="38"/>
  <c r="AI27" i="38"/>
  <c r="AI26" i="38"/>
  <c r="AI24" i="38"/>
  <c r="Y24" i="38"/>
  <c r="AK24" i="38" s="1"/>
  <c r="Y23" i="38"/>
  <c r="Y22" i="38"/>
  <c r="AI21" i="38"/>
  <c r="AI20" i="38"/>
  <c r="AI18" i="38"/>
  <c r="Y16" i="38"/>
  <c r="Y15" i="38"/>
  <c r="I60" i="38"/>
  <c r="AN287" i="37"/>
  <c r="A287" i="37"/>
  <c r="AD285" i="37"/>
  <c r="M285" i="37"/>
  <c r="AD284" i="37"/>
  <c r="M284" i="37"/>
  <c r="AD281" i="37"/>
  <c r="AD278" i="37"/>
  <c r="AD277" i="37"/>
  <c r="AD275" i="37"/>
  <c r="AD274" i="37"/>
  <c r="AD273" i="37"/>
  <c r="AD272" i="37"/>
  <c r="AD271" i="37"/>
  <c r="AD269" i="37"/>
  <c r="AD268" i="37"/>
  <c r="AD266" i="37"/>
  <c r="AD265" i="37"/>
  <c r="AD262" i="37"/>
  <c r="AD261" i="37"/>
  <c r="AD259" i="37"/>
  <c r="AD257" i="37"/>
  <c r="AD255" i="37"/>
  <c r="AD254" i="37"/>
  <c r="AD251" i="37"/>
  <c r="AD250" i="37"/>
  <c r="AD248" i="37"/>
  <c r="AD247" i="37"/>
  <c r="AD244" i="37"/>
  <c r="AD243" i="37"/>
  <c r="AB287" i="37"/>
  <c r="Z287" i="37"/>
  <c r="S287" i="37"/>
  <c r="AN219" i="37"/>
  <c r="A219" i="37"/>
  <c r="AD217" i="37"/>
  <c r="AD216" i="37"/>
  <c r="M216" i="37"/>
  <c r="AD214" i="37"/>
  <c r="AD211" i="37"/>
  <c r="M209" i="37"/>
  <c r="AD208" i="37"/>
  <c r="U208" i="37"/>
  <c r="AD207" i="37"/>
  <c r="AD203" i="37"/>
  <c r="AD201" i="37"/>
  <c r="U201" i="37"/>
  <c r="AL201" i="37" s="1"/>
  <c r="AD199" i="37"/>
  <c r="M198" i="37"/>
  <c r="M197" i="37"/>
  <c r="AD196" i="37"/>
  <c r="M196" i="37"/>
  <c r="M195" i="37"/>
  <c r="AD193" i="37"/>
  <c r="M191" i="37"/>
  <c r="AD190" i="37"/>
  <c r="M190" i="37"/>
  <c r="AD189" i="37"/>
  <c r="AD186" i="37"/>
  <c r="U186" i="37"/>
  <c r="AD184" i="37"/>
  <c r="M184" i="37"/>
  <c r="U183" i="37"/>
  <c r="U181" i="37"/>
  <c r="M181" i="37"/>
  <c r="U179" i="37"/>
  <c r="M179" i="37"/>
  <c r="AD178" i="37"/>
  <c r="M177" i="37"/>
  <c r="U174" i="37"/>
  <c r="M174" i="37"/>
  <c r="AD171" i="37"/>
  <c r="U171" i="37"/>
  <c r="AD168" i="37"/>
  <c r="U168" i="37"/>
  <c r="M166" i="37"/>
  <c r="U165" i="37"/>
  <c r="U147" i="37"/>
  <c r="M147" i="37"/>
  <c r="M146" i="37"/>
  <c r="U145" i="37"/>
  <c r="U144" i="37"/>
  <c r="U143" i="37"/>
  <c r="M143" i="37"/>
  <c r="M141" i="37"/>
  <c r="AD140" i="37"/>
  <c r="AD138" i="37"/>
  <c r="AD137" i="37"/>
  <c r="U134" i="37"/>
  <c r="U133" i="37"/>
  <c r="U131" i="37"/>
  <c r="U129" i="37"/>
  <c r="M129" i="37"/>
  <c r="M128" i="37"/>
  <c r="M126" i="37"/>
  <c r="M125" i="37"/>
  <c r="M122" i="37"/>
  <c r="M121" i="37"/>
  <c r="M119" i="37"/>
  <c r="M117" i="37"/>
  <c r="M115" i="37"/>
  <c r="M114" i="37"/>
  <c r="M111" i="37"/>
  <c r="M110" i="37"/>
  <c r="M108" i="37"/>
  <c r="M107" i="37"/>
  <c r="M104" i="37"/>
  <c r="M103" i="37"/>
  <c r="M101" i="37"/>
  <c r="M99" i="37"/>
  <c r="M97" i="37"/>
  <c r="M96" i="37"/>
  <c r="M92" i="37"/>
  <c r="U90" i="37"/>
  <c r="M90" i="37"/>
  <c r="AN60" i="37"/>
  <c r="AN289" i="37" s="1"/>
  <c r="A60" i="37"/>
  <c r="A289" i="37" s="1"/>
  <c r="U58" i="37"/>
  <c r="M57" i="37"/>
  <c r="U56" i="37"/>
  <c r="AD54" i="37"/>
  <c r="M54" i="37"/>
  <c r="U53" i="37"/>
  <c r="AD52" i="37"/>
  <c r="M52" i="37"/>
  <c r="U50" i="37"/>
  <c r="AD48" i="37"/>
  <c r="M47" i="37"/>
  <c r="U46" i="37"/>
  <c r="M46" i="37"/>
  <c r="M45" i="37"/>
  <c r="M44" i="37"/>
  <c r="U42" i="37"/>
  <c r="AD40" i="37"/>
  <c r="M39" i="37"/>
  <c r="U38" i="37"/>
  <c r="AD36" i="37"/>
  <c r="M36" i="37"/>
  <c r="AD35" i="37"/>
  <c r="U35" i="37"/>
  <c r="M35" i="37"/>
  <c r="U33" i="37"/>
  <c r="M33" i="37"/>
  <c r="AD30" i="37"/>
  <c r="U30" i="37"/>
  <c r="M30" i="37"/>
  <c r="U28" i="37"/>
  <c r="AD27" i="37"/>
  <c r="U27" i="37"/>
  <c r="U26" i="37"/>
  <c r="M24" i="37"/>
  <c r="U23" i="37"/>
  <c r="AD22" i="37"/>
  <c r="U21" i="37"/>
  <c r="U20" i="37"/>
  <c r="AD18" i="37"/>
  <c r="U18" i="37"/>
  <c r="M17" i="37"/>
  <c r="AD16" i="37"/>
  <c r="U16" i="37"/>
  <c r="AD15" i="37"/>
  <c r="U14" i="37"/>
  <c r="AR287" i="36"/>
  <c r="A287" i="36"/>
  <c r="AP287" i="36"/>
  <c r="AR219" i="36"/>
  <c r="A219" i="36"/>
  <c r="AP219" i="36"/>
  <c r="Z219" i="36"/>
  <c r="AR60" i="36"/>
  <c r="AR289" i="36" s="1"/>
  <c r="A60" i="36"/>
  <c r="A289" i="36" s="1"/>
  <c r="AP60" i="36"/>
  <c r="AD60" i="36"/>
  <c r="AN287" i="35"/>
  <c r="A287" i="35"/>
  <c r="AV285" i="35"/>
  <c r="S284" i="35"/>
  <c r="AV283" i="35"/>
  <c r="W283" i="35"/>
  <c r="AT281" i="35"/>
  <c r="AV280" i="35"/>
  <c r="AT279" i="35"/>
  <c r="W279" i="35"/>
  <c r="AV278" i="35"/>
  <c r="AV277" i="35"/>
  <c r="AT277" i="35"/>
  <c r="AT275" i="35"/>
  <c r="AT274" i="35"/>
  <c r="AV273" i="35"/>
  <c r="AT272" i="35"/>
  <c r="AT271" i="35"/>
  <c r="S269" i="35"/>
  <c r="AT269" i="35"/>
  <c r="AV268" i="35"/>
  <c r="W268" i="35"/>
  <c r="W267" i="35"/>
  <c r="S266" i="35"/>
  <c r="AT265" i="35"/>
  <c r="W265" i="35"/>
  <c r="AV263" i="35"/>
  <c r="S262" i="35"/>
  <c r="AT262" i="35"/>
  <c r="AT260" i="35"/>
  <c r="AV259" i="35"/>
  <c r="AV257" i="35"/>
  <c r="AT256" i="35"/>
  <c r="S255" i="35"/>
  <c r="S254" i="35"/>
  <c r="AV254" i="35"/>
  <c r="AT254" i="35"/>
  <c r="W254" i="35"/>
  <c r="AT253" i="35"/>
  <c r="S251" i="35"/>
  <c r="AT251" i="35"/>
  <c r="AT250" i="35"/>
  <c r="AV249" i="35"/>
  <c r="W249" i="35"/>
  <c r="AV248" i="35"/>
  <c r="AT248" i="35"/>
  <c r="AV247" i="35"/>
  <c r="AT247" i="35"/>
  <c r="G247" i="35"/>
  <c r="AT245" i="35"/>
  <c r="AT244" i="35"/>
  <c r="W244" i="35"/>
  <c r="AV243" i="35"/>
  <c r="AR243" i="35"/>
  <c r="AV242" i="35"/>
  <c r="AP287" i="35"/>
  <c r="AN219" i="35"/>
  <c r="A219" i="35"/>
  <c r="AV217" i="35"/>
  <c r="AV215" i="35"/>
  <c r="AT214" i="35"/>
  <c r="AT208" i="35"/>
  <c r="AT207" i="35"/>
  <c r="AT187" i="35"/>
  <c r="AT178" i="35"/>
  <c r="M174" i="35"/>
  <c r="M171" i="35"/>
  <c r="W167" i="35"/>
  <c r="AV147" i="35"/>
  <c r="AT147" i="35"/>
  <c r="W144" i="35"/>
  <c r="AJ144" i="35" s="1"/>
  <c r="AT143" i="35"/>
  <c r="AT140" i="35"/>
  <c r="AT139" i="35"/>
  <c r="W137" i="35"/>
  <c r="M126" i="35"/>
  <c r="AV122" i="35"/>
  <c r="AT119" i="35"/>
  <c r="M111" i="35"/>
  <c r="W108" i="35"/>
  <c r="AB108" i="35" s="1"/>
  <c r="AT101" i="35"/>
  <c r="M97" i="35"/>
  <c r="AV96" i="35"/>
  <c r="AT96" i="35"/>
  <c r="AN60" i="35"/>
  <c r="AN289" i="35" s="1"/>
  <c r="A60" i="35"/>
  <c r="A289" i="35" s="1"/>
  <c r="AV58" i="35"/>
  <c r="AT58" i="35"/>
  <c r="AV56" i="35"/>
  <c r="AT56" i="35"/>
  <c r="AT52" i="35"/>
  <c r="AT51" i="35"/>
  <c r="AT48" i="35"/>
  <c r="W47" i="35"/>
  <c r="AT46" i="35"/>
  <c r="AV45" i="35"/>
  <c r="M45" i="35"/>
  <c r="AV44" i="35"/>
  <c r="AT44" i="35"/>
  <c r="AT42" i="35"/>
  <c r="AT41" i="35"/>
  <c r="AT39" i="35"/>
  <c r="AT38" i="35"/>
  <c r="AT36" i="35"/>
  <c r="AT34" i="35"/>
  <c r="W33" i="35"/>
  <c r="AT33" i="35"/>
  <c r="AR33" i="35"/>
  <c r="AT32" i="35"/>
  <c r="M30" i="35"/>
  <c r="AV29" i="35"/>
  <c r="AT27" i="35"/>
  <c r="AV26" i="35"/>
  <c r="AV24" i="35"/>
  <c r="AT24" i="35"/>
  <c r="AT23" i="35"/>
  <c r="AR23" i="35"/>
  <c r="AT22" i="35"/>
  <c r="AV20" i="35"/>
  <c r="AT20" i="35"/>
  <c r="W18" i="35"/>
  <c r="AT18" i="35"/>
  <c r="AV16" i="35"/>
  <c r="M16" i="35"/>
  <c r="AV15" i="35"/>
  <c r="AN287" i="34"/>
  <c r="A287" i="34"/>
  <c r="AV284" i="34"/>
  <c r="AT284" i="34"/>
  <c r="AV280" i="34"/>
  <c r="S279" i="34"/>
  <c r="AT279" i="34"/>
  <c r="AV278" i="34"/>
  <c r="AV277" i="34"/>
  <c r="AT277" i="34"/>
  <c r="AR277" i="34"/>
  <c r="AV274" i="34"/>
  <c r="AT274" i="34"/>
  <c r="W273" i="34"/>
  <c r="AV272" i="34"/>
  <c r="S271" i="34"/>
  <c r="AV269" i="34"/>
  <c r="AR269" i="34"/>
  <c r="AV268" i="34"/>
  <c r="AV267" i="34"/>
  <c r="S266" i="34"/>
  <c r="M266" i="34"/>
  <c r="AT265" i="34"/>
  <c r="AV263" i="34"/>
  <c r="AT263" i="34"/>
  <c r="S262" i="34"/>
  <c r="AT262" i="34"/>
  <c r="AV260" i="34"/>
  <c r="AR260" i="34"/>
  <c r="M257" i="34"/>
  <c r="AR257" i="34"/>
  <c r="AT256" i="34"/>
  <c r="G256" i="34"/>
  <c r="S255" i="34"/>
  <c r="AT255" i="34"/>
  <c r="AR255" i="34"/>
  <c r="M253" i="34"/>
  <c r="AR253" i="34"/>
  <c r="S251" i="34"/>
  <c r="M251" i="34"/>
  <c r="G251" i="34"/>
  <c r="AR250" i="34"/>
  <c r="AV249" i="34"/>
  <c r="AT249" i="34"/>
  <c r="AR248" i="34"/>
  <c r="AT247" i="34"/>
  <c r="AV244" i="34"/>
  <c r="AT244" i="34"/>
  <c r="AV243" i="34"/>
  <c r="AT243" i="34"/>
  <c r="AR243" i="34"/>
  <c r="AT242" i="34"/>
  <c r="G242" i="34"/>
  <c r="AV241" i="34"/>
  <c r="AN219" i="34"/>
  <c r="A219" i="34"/>
  <c r="G217" i="34"/>
  <c r="AT216" i="34"/>
  <c r="AV209" i="34"/>
  <c r="AV208" i="34"/>
  <c r="AT208" i="34"/>
  <c r="AV205" i="34"/>
  <c r="G203" i="34"/>
  <c r="AT199" i="34"/>
  <c r="AV198" i="34"/>
  <c r="AT198" i="34"/>
  <c r="AV197" i="34"/>
  <c r="AT197" i="34"/>
  <c r="AV193" i="34"/>
  <c r="AT193" i="34"/>
  <c r="G192" i="34"/>
  <c r="S191" i="34"/>
  <c r="S187" i="34"/>
  <c r="AT187" i="34"/>
  <c r="S185" i="34"/>
  <c r="AT185" i="34"/>
  <c r="AV184" i="34"/>
  <c r="AT181" i="34"/>
  <c r="AT179" i="34"/>
  <c r="AV178" i="34"/>
  <c r="AT174" i="34"/>
  <c r="S173" i="34"/>
  <c r="M172" i="34"/>
  <c r="AT172" i="34"/>
  <c r="G171" i="34"/>
  <c r="AV169" i="34"/>
  <c r="AT169" i="34"/>
  <c r="AV168" i="34"/>
  <c r="AV147" i="34"/>
  <c r="AT147" i="34"/>
  <c r="AR147" i="34"/>
  <c r="AT146" i="34"/>
  <c r="G145" i="34"/>
  <c r="AT144" i="34"/>
  <c r="AT141" i="34"/>
  <c r="AT139" i="34"/>
  <c r="AT138" i="34"/>
  <c r="AT134" i="34"/>
  <c r="AT133" i="34"/>
  <c r="AT132" i="34"/>
  <c r="AT129" i="34"/>
  <c r="AT128" i="34"/>
  <c r="W128" i="34"/>
  <c r="AT125" i="34"/>
  <c r="W125" i="34"/>
  <c r="AT123" i="34"/>
  <c r="AT120" i="34"/>
  <c r="AT119" i="34"/>
  <c r="M115" i="34"/>
  <c r="AT108" i="34"/>
  <c r="AT98" i="34"/>
  <c r="AT97" i="34"/>
  <c r="AT93" i="34"/>
  <c r="AT92" i="34"/>
  <c r="AN60" i="34"/>
  <c r="AN289" i="34" s="1"/>
  <c r="A60" i="34"/>
  <c r="A289" i="34" s="1"/>
  <c r="AT58" i="34"/>
  <c r="M57" i="34"/>
  <c r="S53" i="34"/>
  <c r="AV50" i="34"/>
  <c r="AT46" i="34"/>
  <c r="AV45" i="34"/>
  <c r="AT45" i="34"/>
  <c r="AV44" i="34"/>
  <c r="AT44" i="34"/>
  <c r="S41" i="34"/>
  <c r="AT41" i="34"/>
  <c r="AT39" i="34"/>
  <c r="S38" i="34"/>
  <c r="AT38" i="34"/>
  <c r="AT34" i="34"/>
  <c r="AV33" i="34"/>
  <c r="AT33" i="34"/>
  <c r="AT32" i="34"/>
  <c r="AV30" i="34"/>
  <c r="M30" i="34"/>
  <c r="G30" i="34"/>
  <c r="S29" i="34"/>
  <c r="AT27" i="34"/>
  <c r="G27" i="34"/>
  <c r="AV26" i="34"/>
  <c r="AV23" i="34"/>
  <c r="G23" i="34"/>
  <c r="AV22" i="34"/>
  <c r="S21" i="34"/>
  <c r="S20" i="34"/>
  <c r="AR20" i="34"/>
  <c r="S18" i="34"/>
  <c r="AT18" i="34"/>
  <c r="AV17" i="34"/>
  <c r="AT16" i="34"/>
  <c r="AV15" i="34"/>
  <c r="AT14" i="34"/>
  <c r="S14" i="34"/>
  <c r="BH287" i="33"/>
  <c r="A287" i="33"/>
  <c r="BV285" i="33"/>
  <c r="BT285" i="33"/>
  <c r="BL285" i="33"/>
  <c r="BT284" i="33"/>
  <c r="BP284" i="33"/>
  <c r="BL284" i="33"/>
  <c r="BV283" i="33"/>
  <c r="BP283" i="33"/>
  <c r="BN283" i="33"/>
  <c r="BV281" i="33"/>
  <c r="BP281" i="33"/>
  <c r="BN281" i="33"/>
  <c r="BT280" i="33"/>
  <c r="BR280" i="33"/>
  <c r="BL280" i="33"/>
  <c r="BT279" i="33"/>
  <c r="BN279" i="33"/>
  <c r="BL279" i="33"/>
  <c r="BV278" i="33"/>
  <c r="BT278" i="33"/>
  <c r="BP278" i="33"/>
  <c r="M278" i="33"/>
  <c r="BL278" i="33"/>
  <c r="BV277" i="33"/>
  <c r="BT277" i="33"/>
  <c r="BN277" i="33"/>
  <c r="BL277" i="33"/>
  <c r="BV275" i="33"/>
  <c r="BP275" i="33"/>
  <c r="BN275" i="33"/>
  <c r="BT274" i="33"/>
  <c r="BR274" i="33"/>
  <c r="BP274" i="33"/>
  <c r="BN274" i="33"/>
  <c r="BT273" i="33"/>
  <c r="BR273" i="33"/>
  <c r="BP273" i="33"/>
  <c r="BL273" i="33"/>
  <c r="BT272" i="33"/>
  <c r="BN272" i="33"/>
  <c r="BL272" i="33"/>
  <c r="BV271" i="33"/>
  <c r="BT271" i="33"/>
  <c r="BR271" i="33"/>
  <c r="BP271" i="33"/>
  <c r="BL271" i="33"/>
  <c r="BV269" i="33"/>
  <c r="BT269" i="33"/>
  <c r="BP269" i="33"/>
  <c r="M269" i="33"/>
  <c r="BL269" i="33"/>
  <c r="BP268" i="33"/>
  <c r="BV267" i="33"/>
  <c r="BT267" i="33"/>
  <c r="BR267" i="33"/>
  <c r="BT266" i="33"/>
  <c r="BP266" i="33"/>
  <c r="BN266" i="33"/>
  <c r="BL266" i="33"/>
  <c r="BV265" i="33"/>
  <c r="BL265" i="33"/>
  <c r="BT263" i="33"/>
  <c r="BR263" i="33"/>
  <c r="BP263" i="33"/>
  <c r="BL263" i="33"/>
  <c r="BT262" i="33"/>
  <c r="BP262" i="33"/>
  <c r="BR261" i="33"/>
  <c r="M261" i="33"/>
  <c r="BV260" i="33"/>
  <c r="BT260" i="33"/>
  <c r="BR260" i="33"/>
  <c r="BP260" i="33"/>
  <c r="BN260" i="33"/>
  <c r="BT259" i="33"/>
  <c r="BP259" i="33"/>
  <c r="BN259" i="33"/>
  <c r="BL259" i="33"/>
  <c r="BV257" i="33"/>
  <c r="BT257" i="33"/>
  <c r="BP257" i="33"/>
  <c r="BN257" i="33"/>
  <c r="BL257" i="33"/>
  <c r="BT256" i="33"/>
  <c r="BN256" i="33"/>
  <c r="BL256" i="33"/>
  <c r="BV255" i="33"/>
  <c r="AF255" i="33"/>
  <c r="BV254" i="33"/>
  <c r="BT254" i="33"/>
  <c r="BP254" i="33"/>
  <c r="BN254" i="33"/>
  <c r="BV253" i="33"/>
  <c r="BT253" i="33"/>
  <c r="BR253" i="33"/>
  <c r="BV251" i="33"/>
  <c r="BT251" i="33"/>
  <c r="BP251" i="33"/>
  <c r="BN251" i="33"/>
  <c r="BL251" i="33"/>
  <c r="BT250" i="33"/>
  <c r="BR250" i="33"/>
  <c r="BP250" i="33"/>
  <c r="BV249" i="33"/>
  <c r="BT249" i="33"/>
  <c r="BL249" i="33"/>
  <c r="BV248" i="33"/>
  <c r="BT248" i="33"/>
  <c r="BP248" i="33"/>
  <c r="BV247" i="33"/>
  <c r="BT247" i="33"/>
  <c r="BR247" i="33"/>
  <c r="BP247" i="33"/>
  <c r="BV245" i="33"/>
  <c r="BT245" i="33"/>
  <c r="BR245" i="33"/>
  <c r="BP245" i="33"/>
  <c r="BN245" i="33"/>
  <c r="BL245" i="33"/>
  <c r="AF244" i="33"/>
  <c r="BN244" i="33"/>
  <c r="BL244" i="33"/>
  <c r="BV243" i="33"/>
  <c r="BR243" i="33"/>
  <c r="BP243" i="33"/>
  <c r="BL243" i="33"/>
  <c r="BR242" i="33"/>
  <c r="BN242" i="33"/>
  <c r="BL242" i="33"/>
  <c r="BV241" i="33"/>
  <c r="BT241" i="33"/>
  <c r="BR241" i="33"/>
  <c r="BL241" i="33"/>
  <c r="BH219" i="33"/>
  <c r="A219" i="33"/>
  <c r="BV217" i="33"/>
  <c r="Y217" i="33"/>
  <c r="S216" i="33"/>
  <c r="BP211" i="33"/>
  <c r="S210" i="33"/>
  <c r="S207" i="33"/>
  <c r="BV198" i="33"/>
  <c r="BV196" i="33"/>
  <c r="BV190" i="33"/>
  <c r="BV169" i="33"/>
  <c r="BV147" i="33"/>
  <c r="BR147" i="33"/>
  <c r="BP147" i="33"/>
  <c r="BN147" i="33"/>
  <c r="BV144" i="33"/>
  <c r="BV127" i="33"/>
  <c r="BV107" i="33"/>
  <c r="AF107" i="33"/>
  <c r="BL107" i="33"/>
  <c r="AF105" i="33"/>
  <c r="G105" i="33"/>
  <c r="BR99" i="33"/>
  <c r="BL98" i="33"/>
  <c r="Y96" i="33"/>
  <c r="BR93" i="33"/>
  <c r="G92" i="33"/>
  <c r="BR91" i="33"/>
  <c r="G89" i="33"/>
  <c r="BH60" i="33"/>
  <c r="BH289" i="33" s="1"/>
  <c r="A60" i="33"/>
  <c r="A289" i="33" s="1"/>
  <c r="BV57" i="33"/>
  <c r="S56" i="33"/>
  <c r="BV54" i="33"/>
  <c r="BV51" i="33"/>
  <c r="BV50" i="33"/>
  <c r="S48" i="33"/>
  <c r="S46" i="33"/>
  <c r="BV45" i="33"/>
  <c r="BV44" i="33"/>
  <c r="BR44" i="33"/>
  <c r="BP44" i="33"/>
  <c r="BV41" i="33"/>
  <c r="BV40" i="33"/>
  <c r="BV36" i="33"/>
  <c r="BV35" i="33"/>
  <c r="BV34" i="33"/>
  <c r="BT33" i="33"/>
  <c r="BR33" i="33"/>
  <c r="BN33" i="33"/>
  <c r="BL33" i="33"/>
  <c r="BV30" i="33"/>
  <c r="S30" i="33"/>
  <c r="BP28" i="33"/>
  <c r="BV27" i="33"/>
  <c r="BV24" i="33"/>
  <c r="BV23" i="33"/>
  <c r="BT23" i="33"/>
  <c r="BP23" i="33"/>
  <c r="S21" i="33"/>
  <c r="S14" i="33"/>
  <c r="AT287" i="32"/>
  <c r="A287" i="32"/>
  <c r="AZ285" i="32"/>
  <c r="AX285" i="32"/>
  <c r="AZ284" i="32"/>
  <c r="AX284" i="32"/>
  <c r="AZ283" i="32"/>
  <c r="AZ281" i="32"/>
  <c r="AX281" i="32"/>
  <c r="AZ280" i="32"/>
  <c r="AX280" i="32"/>
  <c r="AZ279" i="32"/>
  <c r="AX279" i="32"/>
  <c r="AZ278" i="32"/>
  <c r="AX278" i="32"/>
  <c r="AZ277" i="32"/>
  <c r="AX277" i="32"/>
  <c r="AZ275" i="32"/>
  <c r="AX275" i="32"/>
  <c r="BB274" i="32"/>
  <c r="AZ274" i="32"/>
  <c r="BB273" i="32"/>
  <c r="AZ273" i="32"/>
  <c r="S272" i="32"/>
  <c r="AZ272" i="32"/>
  <c r="AZ271" i="32"/>
  <c r="BB269" i="32"/>
  <c r="AZ269" i="32"/>
  <c r="AZ268" i="32"/>
  <c r="BB266" i="32"/>
  <c r="AZ266" i="32"/>
  <c r="BB265" i="32"/>
  <c r="AZ265" i="32"/>
  <c r="AZ259" i="32"/>
  <c r="AZ256" i="32"/>
  <c r="AZ255" i="32"/>
  <c r="AX255" i="32"/>
  <c r="S253" i="32"/>
  <c r="AZ253" i="32"/>
  <c r="AZ251" i="32"/>
  <c r="AX251" i="32"/>
  <c r="BB250" i="32"/>
  <c r="AZ249" i="32"/>
  <c r="AZ248" i="32"/>
  <c r="AX248" i="32"/>
  <c r="AZ245" i="32"/>
  <c r="AZ244" i="32"/>
  <c r="AX244" i="32"/>
  <c r="AZ242" i="32"/>
  <c r="AZ241" i="32"/>
  <c r="AX241" i="32"/>
  <c r="AT219" i="32"/>
  <c r="A219" i="32"/>
  <c r="AZ173" i="32"/>
  <c r="BB147" i="32"/>
  <c r="AZ147" i="32"/>
  <c r="AX147" i="32"/>
  <c r="G131" i="32"/>
  <c r="AZ117" i="32"/>
  <c r="G113" i="32"/>
  <c r="AZ113" i="32"/>
  <c r="AZ89" i="32"/>
  <c r="AT60" i="32"/>
  <c r="AT289" i="32" s="1"/>
  <c r="A60" i="32"/>
  <c r="A289" i="32" s="1"/>
  <c r="M56" i="32"/>
  <c r="S50" i="32"/>
  <c r="BB44" i="32"/>
  <c r="AZ44" i="32"/>
  <c r="AX44" i="32"/>
  <c r="S41" i="32"/>
  <c r="M40" i="32"/>
  <c r="S35" i="32"/>
  <c r="BB33" i="32"/>
  <c r="AZ33" i="32"/>
  <c r="AX33" i="32"/>
  <c r="AX24" i="32"/>
  <c r="BB23" i="32"/>
  <c r="AZ23" i="32"/>
  <c r="AX23" i="32"/>
  <c r="BB21" i="32"/>
  <c r="AZ14" i="32"/>
  <c r="AP287" i="31"/>
  <c r="A287" i="31"/>
  <c r="M265" i="31"/>
  <c r="M241" i="31"/>
  <c r="AP219" i="31"/>
  <c r="A219" i="31"/>
  <c r="M216" i="31"/>
  <c r="M202" i="31"/>
  <c r="S191" i="31"/>
  <c r="S103" i="31"/>
  <c r="S98" i="31"/>
  <c r="AP60" i="31"/>
  <c r="AP289" i="31" s="1"/>
  <c r="A60" i="31"/>
  <c r="A289" i="31" s="1"/>
  <c r="M56" i="31"/>
  <c r="M48" i="31"/>
  <c r="S29" i="31"/>
  <c r="M29" i="31"/>
  <c r="S24" i="31"/>
  <c r="M24" i="31"/>
  <c r="M23" i="31"/>
  <c r="S15" i="31"/>
  <c r="M15" i="31"/>
  <c r="S14" i="31"/>
  <c r="BH287" i="30"/>
  <c r="A287" i="30"/>
  <c r="BT284" i="30"/>
  <c r="BR284" i="30"/>
  <c r="BT283" i="30"/>
  <c r="BR283" i="30"/>
  <c r="BT281" i="30"/>
  <c r="BT280" i="30"/>
  <c r="BR278" i="30"/>
  <c r="BT277" i="30"/>
  <c r="BT275" i="30"/>
  <c r="BT274" i="30"/>
  <c r="BR273" i="30"/>
  <c r="BT271" i="30"/>
  <c r="BR271" i="30"/>
  <c r="BT269" i="30"/>
  <c r="BR268" i="30"/>
  <c r="BT266" i="30"/>
  <c r="BR266" i="30"/>
  <c r="BT265" i="30"/>
  <c r="BR265" i="30"/>
  <c r="BR263" i="30"/>
  <c r="BT262" i="30"/>
  <c r="BT261" i="30"/>
  <c r="BT260" i="30"/>
  <c r="BR260" i="30"/>
  <c r="BN260" i="30"/>
  <c r="BR259" i="30"/>
  <c r="BN257" i="30"/>
  <c r="BR256" i="30"/>
  <c r="BN256" i="30"/>
  <c r="BR255" i="30"/>
  <c r="BT254" i="30"/>
  <c r="BR254" i="30"/>
  <c r="BT251" i="30"/>
  <c r="BR251" i="30"/>
  <c r="BT250" i="30"/>
  <c r="BR250" i="30"/>
  <c r="BT249" i="30"/>
  <c r="BT248" i="30"/>
  <c r="BR247" i="30"/>
  <c r="BT245" i="30"/>
  <c r="BR244" i="30"/>
  <c r="BT242" i="30"/>
  <c r="BR242" i="30"/>
  <c r="BT241" i="30"/>
  <c r="BH219" i="30"/>
  <c r="A219" i="30"/>
  <c r="BL203" i="30"/>
  <c r="G202" i="30"/>
  <c r="BT199" i="30"/>
  <c r="BN171" i="30"/>
  <c r="BT166" i="30"/>
  <c r="BT147" i="30"/>
  <c r="BR147" i="30"/>
  <c r="BH60" i="30"/>
  <c r="BH289" i="30" s="1"/>
  <c r="A60" i="30"/>
  <c r="A289" i="30" s="1"/>
  <c r="BT44" i="30"/>
  <c r="BR44" i="30"/>
  <c r="BN44" i="30"/>
  <c r="BR34" i="30"/>
  <c r="BL33" i="30"/>
  <c r="BT24" i="30"/>
  <c r="BR23" i="30"/>
  <c r="BL23" i="30"/>
  <c r="AL287" i="29"/>
  <c r="A287" i="29"/>
  <c r="AR285" i="29"/>
  <c r="AR284" i="29"/>
  <c r="AR283" i="29"/>
  <c r="AR280" i="29"/>
  <c r="AR279" i="29"/>
  <c r="AR277" i="29"/>
  <c r="AR275" i="29"/>
  <c r="AR274" i="29"/>
  <c r="AR272" i="29"/>
  <c r="AR271" i="29"/>
  <c r="AR267" i="29"/>
  <c r="AR265" i="29"/>
  <c r="AR262" i="29"/>
  <c r="AR261" i="29"/>
  <c r="AR260" i="29"/>
  <c r="AR259" i="29"/>
  <c r="AR257" i="29"/>
  <c r="AR256" i="29"/>
  <c r="AR255" i="29"/>
  <c r="AR254" i="29"/>
  <c r="AR253" i="29"/>
  <c r="AR251" i="29"/>
  <c r="AR250" i="29"/>
  <c r="AR248" i="29"/>
  <c r="AR247" i="29"/>
  <c r="AR245" i="29"/>
  <c r="AR244" i="29"/>
  <c r="AR242" i="29"/>
  <c r="AR241" i="29"/>
  <c r="AL219" i="29"/>
  <c r="A219" i="29"/>
  <c r="AL60" i="29"/>
  <c r="AL289" i="29" s="1"/>
  <c r="A60" i="29"/>
  <c r="A289" i="29" s="1"/>
  <c r="AR57" i="29"/>
  <c r="AR44" i="29"/>
  <c r="AR38" i="29"/>
  <c r="AR34" i="29"/>
  <c r="AR33" i="29"/>
  <c r="AR29" i="29"/>
  <c r="AR27" i="29"/>
  <c r="AR23" i="29"/>
  <c r="BB287" i="28"/>
  <c r="A287" i="28"/>
  <c r="BJ284" i="28"/>
  <c r="BJ283" i="28"/>
  <c r="BJ280" i="28"/>
  <c r="BJ279" i="28"/>
  <c r="BJ277" i="28"/>
  <c r="BJ275" i="28"/>
  <c r="BJ273" i="28"/>
  <c r="BJ272" i="28"/>
  <c r="BJ269" i="28"/>
  <c r="BJ268" i="28"/>
  <c r="BJ266" i="28"/>
  <c r="BJ265" i="28"/>
  <c r="BJ262" i="28"/>
  <c r="BJ261" i="28"/>
  <c r="BJ259" i="28"/>
  <c r="BJ257" i="28"/>
  <c r="BJ255" i="28"/>
  <c r="BJ254" i="28"/>
  <c r="BJ251" i="28"/>
  <c r="BJ248" i="28"/>
  <c r="BJ247" i="28"/>
  <c r="BJ243" i="28"/>
  <c r="BJ241" i="28"/>
  <c r="BB219" i="28"/>
  <c r="A219" i="28"/>
  <c r="BJ147" i="28"/>
  <c r="BB60" i="28"/>
  <c r="BB289" i="28" s="1"/>
  <c r="A60" i="28"/>
  <c r="A289" i="28" s="1"/>
  <c r="BJ44" i="28"/>
  <c r="BJ33" i="28"/>
  <c r="BJ23" i="28"/>
  <c r="BF23" i="28"/>
  <c r="BW287" i="27"/>
  <c r="BS287" i="27"/>
  <c r="BQ287" i="27"/>
  <c r="BO287" i="27"/>
  <c r="BJ287" i="27"/>
  <c r="A287" i="27"/>
  <c r="BP285" i="27"/>
  <c r="CD285" i="27"/>
  <c r="BX285" i="27"/>
  <c r="BX284" i="27"/>
  <c r="CD284" i="27"/>
  <c r="BP284" i="27"/>
  <c r="CD283" i="27"/>
  <c r="BX283" i="27"/>
  <c r="CD281" i="27"/>
  <c r="CD280" i="27"/>
  <c r="BX280" i="27"/>
  <c r="BX279" i="27"/>
  <c r="CD279" i="27"/>
  <c r="CD278" i="27"/>
  <c r="M278" i="27"/>
  <c r="O278" i="27" s="1"/>
  <c r="BX277" i="27"/>
  <c r="CD277" i="27"/>
  <c r="BX275" i="27"/>
  <c r="CD275" i="27"/>
  <c r="BP275" i="27"/>
  <c r="BX274" i="27"/>
  <c r="BX273" i="27"/>
  <c r="AX273" i="27"/>
  <c r="BP273" i="27"/>
  <c r="BX272" i="27"/>
  <c r="BP271" i="27"/>
  <c r="M271" i="27"/>
  <c r="O271" i="27" s="1"/>
  <c r="BX271" i="27"/>
  <c r="CD269" i="27"/>
  <c r="BX269" i="27"/>
  <c r="BV269" i="27"/>
  <c r="BX268" i="27"/>
  <c r="CD268" i="27"/>
  <c r="BP267" i="27"/>
  <c r="BX266" i="27"/>
  <c r="BX265" i="27"/>
  <c r="AL265" i="27"/>
  <c r="AN265" i="27" s="1"/>
  <c r="BP263" i="27"/>
  <c r="BX262" i="27"/>
  <c r="CD262" i="27"/>
  <c r="BP262" i="27"/>
  <c r="BP261" i="27"/>
  <c r="CD261" i="27"/>
  <c r="BN260" i="27"/>
  <c r="CD260" i="27"/>
  <c r="BX260" i="27"/>
  <c r="CB259" i="27"/>
  <c r="AX257" i="27"/>
  <c r="CD257" i="27"/>
  <c r="BZ257" i="27"/>
  <c r="BX256" i="27"/>
  <c r="BP256" i="27"/>
  <c r="AX254" i="27"/>
  <c r="CD254" i="27"/>
  <c r="BX253" i="27"/>
  <c r="BP253" i="27"/>
  <c r="CD251" i="27"/>
  <c r="BP251" i="27"/>
  <c r="BV250" i="27"/>
  <c r="BX249" i="27"/>
  <c r="BP248" i="27"/>
  <c r="BX247" i="27"/>
  <c r="CD247" i="27"/>
  <c r="BX245" i="27"/>
  <c r="BX244" i="27"/>
  <c r="BP244" i="27"/>
  <c r="CD244" i="27"/>
  <c r="BP242" i="27"/>
  <c r="M242" i="27"/>
  <c r="O242" i="27" s="1"/>
  <c r="CD242" i="27"/>
  <c r="BJ219" i="27"/>
  <c r="A219" i="27"/>
  <c r="CD217" i="27"/>
  <c r="CD215" i="27"/>
  <c r="CD214" i="27"/>
  <c r="S213" i="27"/>
  <c r="BN211" i="27"/>
  <c r="CB209" i="27"/>
  <c r="CD209" i="27"/>
  <c r="CD208" i="27"/>
  <c r="CD207" i="27"/>
  <c r="BV204" i="27"/>
  <c r="CD203" i="27"/>
  <c r="CD202" i="27"/>
  <c r="CD201" i="27"/>
  <c r="BX199" i="27"/>
  <c r="BF199" i="27"/>
  <c r="CD199" i="27"/>
  <c r="AX196" i="27"/>
  <c r="BF193" i="27"/>
  <c r="CD193" i="27"/>
  <c r="BP192" i="27"/>
  <c r="CD192" i="27"/>
  <c r="CD191" i="27"/>
  <c r="CD190" i="27"/>
  <c r="BX187" i="27"/>
  <c r="CD187" i="27"/>
  <c r="AR186" i="27"/>
  <c r="CD186" i="27"/>
  <c r="CD185" i="27"/>
  <c r="CD184" i="27"/>
  <c r="Y183" i="27"/>
  <c r="BZ181" i="27"/>
  <c r="CD180" i="27"/>
  <c r="CD179" i="27"/>
  <c r="BT178" i="27"/>
  <c r="CD178" i="27"/>
  <c r="CD177" i="27"/>
  <c r="S175" i="27"/>
  <c r="CD175" i="27"/>
  <c r="AE172" i="27"/>
  <c r="CD172" i="27"/>
  <c r="CD169" i="27"/>
  <c r="CD168" i="27"/>
  <c r="CD167" i="27"/>
  <c r="AE166" i="27"/>
  <c r="CD165" i="27"/>
  <c r="CB147" i="27"/>
  <c r="BX147" i="27"/>
  <c r="BP146" i="27"/>
  <c r="BR145" i="27"/>
  <c r="G143" i="27"/>
  <c r="CD143" i="27"/>
  <c r="CD139" i="27"/>
  <c r="CD138" i="27"/>
  <c r="BX135" i="27"/>
  <c r="CD135" i="27"/>
  <c r="CD134" i="27"/>
  <c r="CD132" i="27"/>
  <c r="BT132" i="27"/>
  <c r="BR131" i="27"/>
  <c r="CD131" i="27"/>
  <c r="AE129" i="27"/>
  <c r="CD128" i="27"/>
  <c r="CD125" i="27"/>
  <c r="CD123" i="27"/>
  <c r="BZ122" i="27"/>
  <c r="AR117" i="27"/>
  <c r="CD117" i="27"/>
  <c r="CD116" i="27"/>
  <c r="CB114" i="27"/>
  <c r="BF114" i="27"/>
  <c r="CD114" i="27"/>
  <c r="CD113" i="27"/>
  <c r="CD111" i="27"/>
  <c r="BR110" i="27"/>
  <c r="CD110" i="27"/>
  <c r="AR109" i="27"/>
  <c r="AR108" i="27"/>
  <c r="CD108" i="27"/>
  <c r="BZ107" i="27"/>
  <c r="BV102" i="27"/>
  <c r="CD97" i="27"/>
  <c r="AR93" i="27"/>
  <c r="CD92" i="27"/>
  <c r="M91" i="27"/>
  <c r="CD91" i="27"/>
  <c r="AR90" i="27"/>
  <c r="CD90" i="27"/>
  <c r="AX89" i="27"/>
  <c r="BJ60" i="27"/>
  <c r="BJ289" i="27" s="1"/>
  <c r="A60" i="27"/>
  <c r="A289" i="27" s="1"/>
  <c r="CD58" i="27"/>
  <c r="CD57" i="27"/>
  <c r="CD54" i="27"/>
  <c r="M53" i="27"/>
  <c r="BZ48" i="27"/>
  <c r="BF48" i="27"/>
  <c r="CD48" i="27"/>
  <c r="AE46" i="27"/>
  <c r="CD46" i="27"/>
  <c r="CD45" i="27"/>
  <c r="BX44" i="27"/>
  <c r="BR44" i="27"/>
  <c r="AN44" i="27"/>
  <c r="BF44" i="27"/>
  <c r="CD44" i="27"/>
  <c r="BZ44" i="27"/>
  <c r="BT44" i="27"/>
  <c r="BF42" i="27"/>
  <c r="CD42" i="27"/>
  <c r="BR41" i="27"/>
  <c r="G40" i="27"/>
  <c r="M39" i="27"/>
  <c r="CD39" i="27"/>
  <c r="BF38" i="27"/>
  <c r="CD38" i="27"/>
  <c r="S36" i="27"/>
  <c r="AL34" i="27"/>
  <c r="CD34" i="27"/>
  <c r="BT34" i="27"/>
  <c r="BZ33" i="27"/>
  <c r="BF33" i="27"/>
  <c r="CD33" i="27"/>
  <c r="U33" i="27"/>
  <c r="BR33" i="27"/>
  <c r="BV32" i="27"/>
  <c r="CD32" i="27"/>
  <c r="CD29" i="27"/>
  <c r="CD28" i="27"/>
  <c r="CD27" i="27"/>
  <c r="AX24" i="27"/>
  <c r="CD24" i="27"/>
  <c r="BF23" i="27"/>
  <c r="CD23" i="27"/>
  <c r="BZ23" i="27"/>
  <c r="BV23" i="27"/>
  <c r="CB22" i="27"/>
  <c r="CD22" i="27"/>
  <c r="CD21" i="27"/>
  <c r="BZ20" i="27"/>
  <c r="BV18" i="27"/>
  <c r="CD16" i="27"/>
  <c r="BZ15" i="27"/>
  <c r="CD15" i="27"/>
  <c r="AE14" i="27"/>
  <c r="CD14" i="27"/>
  <c r="AL287" i="26"/>
  <c r="A287" i="26"/>
  <c r="AL60" i="26"/>
  <c r="AL289" i="26" s="1"/>
  <c r="A60" i="26"/>
  <c r="A289" i="26" s="1"/>
  <c r="A287" i="25"/>
  <c r="A219" i="25"/>
  <c r="A60" i="25"/>
  <c r="A289" i="25" s="1"/>
  <c r="BQ287" i="24"/>
  <c r="A287" i="24"/>
  <c r="BQ219" i="24"/>
  <c r="A219" i="24"/>
  <c r="AC137" i="24"/>
  <c r="AC113" i="24"/>
  <c r="AC98" i="24"/>
  <c r="BQ60" i="24"/>
  <c r="BQ289" i="24" s="1"/>
  <c r="A60" i="24"/>
  <c r="A289" i="24" s="1"/>
  <c r="AC32" i="24"/>
  <c r="AC30" i="24"/>
  <c r="BB287" i="23"/>
  <c r="A287" i="23"/>
  <c r="AP285" i="23"/>
  <c r="AA285" i="23"/>
  <c r="O285" i="23"/>
  <c r="AE285" i="23"/>
  <c r="AP284" i="23"/>
  <c r="AA284" i="23"/>
  <c r="U284" i="23"/>
  <c r="O284" i="23"/>
  <c r="I284" i="23"/>
  <c r="AP283" i="23"/>
  <c r="AA283" i="23"/>
  <c r="AE283" i="23"/>
  <c r="U283" i="23"/>
  <c r="AP281" i="23"/>
  <c r="AA281" i="23"/>
  <c r="U281" i="23"/>
  <c r="O281" i="23"/>
  <c r="I281" i="23"/>
  <c r="AA280" i="23"/>
  <c r="U280" i="23"/>
  <c r="O280" i="23"/>
  <c r="I280" i="23"/>
  <c r="AP280" i="23"/>
  <c r="AP279" i="23"/>
  <c r="AA279" i="23"/>
  <c r="U279" i="23"/>
  <c r="O279" i="23"/>
  <c r="AP278" i="23"/>
  <c r="AA278" i="23"/>
  <c r="U278" i="23"/>
  <c r="O278" i="23"/>
  <c r="I278" i="23"/>
  <c r="AP277" i="23"/>
  <c r="AA277" i="23"/>
  <c r="U277" i="23"/>
  <c r="O277" i="23"/>
  <c r="AE277" i="23"/>
  <c r="I277" i="23"/>
  <c r="AA275" i="23"/>
  <c r="U275" i="23"/>
  <c r="O275" i="23"/>
  <c r="I275" i="23"/>
  <c r="AP274" i="23"/>
  <c r="AA274" i="23"/>
  <c r="U274" i="23"/>
  <c r="I274" i="23"/>
  <c r="O274" i="23"/>
  <c r="AP273" i="23"/>
  <c r="AA273" i="23"/>
  <c r="U273" i="23"/>
  <c r="O273" i="23"/>
  <c r="I273" i="23"/>
  <c r="AE273" i="23"/>
  <c r="AP272" i="23"/>
  <c r="AA272" i="23"/>
  <c r="U272" i="23"/>
  <c r="O272" i="23"/>
  <c r="I272" i="23"/>
  <c r="AA271" i="23"/>
  <c r="AE271" i="23"/>
  <c r="AC271" i="23" s="1"/>
  <c r="I271" i="23"/>
  <c r="AP269" i="23"/>
  <c r="AA269" i="23"/>
  <c r="U269" i="23"/>
  <c r="O269" i="23"/>
  <c r="I269" i="23"/>
  <c r="AP268" i="23"/>
  <c r="AA268" i="23"/>
  <c r="I268" i="23"/>
  <c r="U268" i="23"/>
  <c r="AP267" i="23"/>
  <c r="AA267" i="23"/>
  <c r="U267" i="23"/>
  <c r="O267" i="23"/>
  <c r="I267" i="23"/>
  <c r="AA266" i="23"/>
  <c r="U266" i="23"/>
  <c r="O266" i="23"/>
  <c r="I266" i="23"/>
  <c r="AP266" i="23"/>
  <c r="AP265" i="23"/>
  <c r="AA265" i="23"/>
  <c r="U265" i="23"/>
  <c r="O265" i="23"/>
  <c r="I265" i="23"/>
  <c r="AP263" i="23"/>
  <c r="AA263" i="23"/>
  <c r="U263" i="23"/>
  <c r="O263" i="23"/>
  <c r="I263" i="23"/>
  <c r="AP262" i="23"/>
  <c r="AA262" i="23"/>
  <c r="U262" i="23"/>
  <c r="O262" i="23"/>
  <c r="AE262" i="23"/>
  <c r="I262" i="23"/>
  <c r="AA261" i="23"/>
  <c r="U261" i="23"/>
  <c r="O261" i="23"/>
  <c r="AE261" i="23"/>
  <c r="I261" i="23"/>
  <c r="AP260" i="23"/>
  <c r="AA260" i="23"/>
  <c r="U260" i="23"/>
  <c r="I260" i="23"/>
  <c r="O260" i="23"/>
  <c r="AP259" i="23"/>
  <c r="AA259" i="23"/>
  <c r="U259" i="23"/>
  <c r="O259" i="23"/>
  <c r="I259" i="23"/>
  <c r="AE259" i="23"/>
  <c r="AP257" i="23"/>
  <c r="AA257" i="23"/>
  <c r="U257" i="23"/>
  <c r="O257" i="23"/>
  <c r="I257" i="23"/>
  <c r="AA256" i="23"/>
  <c r="AE256" i="23"/>
  <c r="AC256" i="23" s="1"/>
  <c r="I256" i="23"/>
  <c r="AP255" i="23"/>
  <c r="AA255" i="23"/>
  <c r="U255" i="23"/>
  <c r="O255" i="23"/>
  <c r="I255" i="23"/>
  <c r="AP254" i="23"/>
  <c r="AA254" i="23"/>
  <c r="U254" i="23"/>
  <c r="I254" i="23"/>
  <c r="AE254" i="23"/>
  <c r="O254" i="23"/>
  <c r="AP253" i="23"/>
  <c r="AA253" i="23"/>
  <c r="U253" i="23"/>
  <c r="O253" i="23"/>
  <c r="I253" i="23"/>
  <c r="AA251" i="23"/>
  <c r="U251" i="23"/>
  <c r="I251" i="23"/>
  <c r="AP251" i="23"/>
  <c r="AP250" i="23"/>
  <c r="AA250" i="23"/>
  <c r="U250" i="23"/>
  <c r="O250" i="23"/>
  <c r="I250" i="23"/>
  <c r="AE250" i="23"/>
  <c r="AP249" i="23"/>
  <c r="AA249" i="23"/>
  <c r="U249" i="23"/>
  <c r="O249" i="23"/>
  <c r="I249" i="23"/>
  <c r="AP248" i="23"/>
  <c r="AA248" i="23"/>
  <c r="U248" i="23"/>
  <c r="O248" i="23"/>
  <c r="AE248" i="23"/>
  <c r="I248" i="23"/>
  <c r="AA247" i="23"/>
  <c r="U247" i="23"/>
  <c r="O247" i="23"/>
  <c r="I247" i="23"/>
  <c r="AP247" i="23"/>
  <c r="AP245" i="23"/>
  <c r="AA245" i="23"/>
  <c r="U245" i="23"/>
  <c r="I245" i="23"/>
  <c r="O245" i="23"/>
  <c r="AP244" i="23"/>
  <c r="U244" i="23"/>
  <c r="O244" i="23"/>
  <c r="I244" i="23"/>
  <c r="AE244" i="23"/>
  <c r="AA244" i="23"/>
  <c r="AP243" i="23"/>
  <c r="AA243" i="23"/>
  <c r="U243" i="23"/>
  <c r="O243" i="23"/>
  <c r="I243" i="23"/>
  <c r="AC242" i="23"/>
  <c r="AA242" i="23"/>
  <c r="U242" i="23"/>
  <c r="O242" i="23"/>
  <c r="AE242" i="23"/>
  <c r="I242" i="23"/>
  <c r="AV287" i="23"/>
  <c r="AT287" i="23"/>
  <c r="AP241" i="23"/>
  <c r="AN287" i="23"/>
  <c r="AH287" i="23"/>
  <c r="AA241" i="23"/>
  <c r="U241" i="23"/>
  <c r="O241" i="23"/>
  <c r="I241" i="23"/>
  <c r="BB219" i="23"/>
  <c r="A219" i="23"/>
  <c r="AP217" i="23"/>
  <c r="AA217" i="23"/>
  <c r="U217" i="23"/>
  <c r="O217" i="23"/>
  <c r="I217" i="23"/>
  <c r="AP216" i="23"/>
  <c r="AA216" i="23"/>
  <c r="AE216" i="23"/>
  <c r="U216" i="23"/>
  <c r="AP215" i="23"/>
  <c r="AA215" i="23"/>
  <c r="U215" i="23"/>
  <c r="O215" i="23"/>
  <c r="I215" i="23"/>
  <c r="AA214" i="23"/>
  <c r="U214" i="23"/>
  <c r="I214" i="23"/>
  <c r="AP214" i="23"/>
  <c r="AP213" i="23"/>
  <c r="AA213" i="23"/>
  <c r="U213" i="23"/>
  <c r="O213" i="23"/>
  <c r="AE213" i="23"/>
  <c r="I213" i="23"/>
  <c r="AP211" i="23"/>
  <c r="AA211" i="23"/>
  <c r="U211" i="23"/>
  <c r="O211" i="23"/>
  <c r="I211" i="23"/>
  <c r="AP210" i="23"/>
  <c r="AA210" i="23"/>
  <c r="U210" i="23"/>
  <c r="O210" i="23"/>
  <c r="AE210" i="23"/>
  <c r="I210" i="23"/>
  <c r="AA209" i="23"/>
  <c r="U209" i="23"/>
  <c r="O209" i="23"/>
  <c r="I209" i="23"/>
  <c r="AP208" i="23"/>
  <c r="AA208" i="23"/>
  <c r="U208" i="23"/>
  <c r="I208" i="23"/>
  <c r="O208" i="23"/>
  <c r="AP207" i="23"/>
  <c r="AA207" i="23"/>
  <c r="U207" i="23"/>
  <c r="O207" i="23"/>
  <c r="I207" i="23"/>
  <c r="AE207" i="23"/>
  <c r="AP205" i="23"/>
  <c r="AE205" i="23"/>
  <c r="AA205" i="23"/>
  <c r="U205" i="23"/>
  <c r="O205" i="23"/>
  <c r="I205" i="23"/>
  <c r="AC204" i="23"/>
  <c r="AE204" i="23"/>
  <c r="I204" i="23"/>
  <c r="AP203" i="23"/>
  <c r="AA203" i="23"/>
  <c r="U203" i="23"/>
  <c r="O203" i="23"/>
  <c r="I203" i="23"/>
  <c r="AP202" i="23"/>
  <c r="AA202" i="23"/>
  <c r="U202" i="23"/>
  <c r="AE202" i="23"/>
  <c r="O202" i="23"/>
  <c r="AP201" i="23"/>
  <c r="AA201" i="23"/>
  <c r="U201" i="23"/>
  <c r="O201" i="23"/>
  <c r="I201" i="23"/>
  <c r="AP199" i="23"/>
  <c r="AA199" i="23"/>
  <c r="U199" i="23"/>
  <c r="I199" i="23"/>
  <c r="O199" i="23"/>
  <c r="AP198" i="23"/>
  <c r="AA198" i="23"/>
  <c r="U198" i="23"/>
  <c r="O198" i="23"/>
  <c r="I198" i="23"/>
  <c r="AE198" i="23"/>
  <c r="AP197" i="23"/>
  <c r="AA197" i="23"/>
  <c r="U197" i="23"/>
  <c r="O197" i="23"/>
  <c r="I197" i="23"/>
  <c r="AP196" i="23"/>
  <c r="AA196" i="23"/>
  <c r="U196" i="23"/>
  <c r="O196" i="23"/>
  <c r="AE196" i="23"/>
  <c r="I196" i="23"/>
  <c r="AA195" i="23"/>
  <c r="U195" i="23"/>
  <c r="O195" i="23"/>
  <c r="I195" i="23"/>
  <c r="AP195" i="23"/>
  <c r="AP193" i="23"/>
  <c r="AA193" i="23"/>
  <c r="U193" i="23"/>
  <c r="I193" i="23"/>
  <c r="O193" i="23"/>
  <c r="AP192" i="23"/>
  <c r="AA192" i="23"/>
  <c r="U192" i="23"/>
  <c r="O192" i="23"/>
  <c r="I192" i="23"/>
  <c r="AE192" i="23"/>
  <c r="AP191" i="23"/>
  <c r="AA191" i="23"/>
  <c r="U191" i="23"/>
  <c r="O191" i="23"/>
  <c r="AE190" i="23"/>
  <c r="I190" i="23"/>
  <c r="AP189" i="23"/>
  <c r="AA189" i="23"/>
  <c r="U189" i="23"/>
  <c r="O189" i="23"/>
  <c r="I189" i="23"/>
  <c r="AP187" i="23"/>
  <c r="AA187" i="23"/>
  <c r="U187" i="23"/>
  <c r="AE187" i="23"/>
  <c r="O187" i="23"/>
  <c r="AP186" i="23"/>
  <c r="AA186" i="23"/>
  <c r="U186" i="23"/>
  <c r="O186" i="23"/>
  <c r="I186" i="23"/>
  <c r="AP185" i="23"/>
  <c r="AA185" i="23"/>
  <c r="U185" i="23"/>
  <c r="I185" i="23"/>
  <c r="O185" i="23"/>
  <c r="AP184" i="23"/>
  <c r="AA184" i="23"/>
  <c r="U184" i="23"/>
  <c r="O184" i="23"/>
  <c r="I184" i="23"/>
  <c r="AP183" i="23"/>
  <c r="AE183" i="23"/>
  <c r="Q183" i="23" s="1"/>
  <c r="AA183" i="23"/>
  <c r="U183" i="23"/>
  <c r="O183" i="23"/>
  <c r="I183" i="23"/>
  <c r="W181" i="23"/>
  <c r="O181" i="23"/>
  <c r="AE181" i="23"/>
  <c r="AC181" i="23" s="1"/>
  <c r="I181" i="23"/>
  <c r="AP180" i="23"/>
  <c r="AE180" i="23"/>
  <c r="Q180" i="23" s="1"/>
  <c r="AA180" i="23"/>
  <c r="U180" i="23"/>
  <c r="O180" i="23"/>
  <c r="I180" i="23"/>
  <c r="AE179" i="23"/>
  <c r="AA179" i="23"/>
  <c r="AP178" i="23"/>
  <c r="AA178" i="23"/>
  <c r="U178" i="23"/>
  <c r="O178" i="23"/>
  <c r="I178" i="23"/>
  <c r="AP177" i="23"/>
  <c r="AA177" i="23"/>
  <c r="U177" i="23"/>
  <c r="O177" i="23"/>
  <c r="AA175" i="23"/>
  <c r="U175" i="23"/>
  <c r="O175" i="23"/>
  <c r="I175" i="23"/>
  <c r="AP174" i="23"/>
  <c r="AA174" i="23"/>
  <c r="U174" i="23"/>
  <c r="O174" i="23"/>
  <c r="I174" i="23"/>
  <c r="AP173" i="23"/>
  <c r="AE173" i="23"/>
  <c r="AA173" i="23"/>
  <c r="AP172" i="23"/>
  <c r="AA172" i="23"/>
  <c r="U172" i="23"/>
  <c r="O172" i="23"/>
  <c r="I172" i="23"/>
  <c r="AE172" i="23"/>
  <c r="AP171" i="23"/>
  <c r="W171" i="23"/>
  <c r="U171" i="23"/>
  <c r="O171" i="23"/>
  <c r="AE171" i="23"/>
  <c r="AA171" i="23"/>
  <c r="AP169" i="23"/>
  <c r="AA169" i="23"/>
  <c r="U169" i="23"/>
  <c r="O169" i="23"/>
  <c r="I169" i="23"/>
  <c r="AP168" i="23"/>
  <c r="AA168" i="23"/>
  <c r="Q168" i="23"/>
  <c r="O168" i="23"/>
  <c r="I168" i="23"/>
  <c r="AE168" i="23"/>
  <c r="U168" i="23"/>
  <c r="AP167" i="23"/>
  <c r="AA167" i="23"/>
  <c r="O167" i="23"/>
  <c r="I167" i="23"/>
  <c r="U167" i="23"/>
  <c r="O166" i="23"/>
  <c r="AE166" i="23"/>
  <c r="AL166" i="23" s="1"/>
  <c r="I166" i="23"/>
  <c r="AA165" i="23"/>
  <c r="U165" i="23"/>
  <c r="K165" i="23"/>
  <c r="I165" i="23"/>
  <c r="AE165" i="23"/>
  <c r="AP165" i="23"/>
  <c r="AE147" i="23"/>
  <c r="AP146" i="23"/>
  <c r="AE146" i="23"/>
  <c r="I146" i="23"/>
  <c r="AA146" i="23"/>
  <c r="AC145" i="23"/>
  <c r="AE145" i="23"/>
  <c r="AP144" i="23"/>
  <c r="AA144" i="23"/>
  <c r="U144" i="23"/>
  <c r="O144" i="23"/>
  <c r="I144" i="23"/>
  <c r="AE144" i="23"/>
  <c r="AP143" i="23"/>
  <c r="AA143" i="23"/>
  <c r="U143" i="23"/>
  <c r="O143" i="23"/>
  <c r="I143" i="23"/>
  <c r="AP141" i="23"/>
  <c r="U141" i="23"/>
  <c r="O141" i="23"/>
  <c r="I141" i="23"/>
  <c r="AA141" i="23"/>
  <c r="AP140" i="23"/>
  <c r="U140" i="23"/>
  <c r="O140" i="23"/>
  <c r="AE140" i="23"/>
  <c r="I140" i="23"/>
  <c r="AP139" i="23"/>
  <c r="AA139" i="23"/>
  <c r="U139" i="23"/>
  <c r="O139" i="23"/>
  <c r="I139" i="23"/>
  <c r="AP138" i="23"/>
  <c r="AA138" i="23"/>
  <c r="Q138" i="23"/>
  <c r="O138" i="23"/>
  <c r="I138" i="23"/>
  <c r="AE138" i="23"/>
  <c r="U138" i="23"/>
  <c r="AP137" i="23"/>
  <c r="O137" i="23"/>
  <c r="I137" i="23"/>
  <c r="AA137" i="23"/>
  <c r="O135" i="23"/>
  <c r="I135" i="23"/>
  <c r="AA134" i="23"/>
  <c r="U134" i="23"/>
  <c r="I134" i="23"/>
  <c r="AE134" i="23"/>
  <c r="AP134" i="23"/>
  <c r="AA133" i="23"/>
  <c r="I133" i="23"/>
  <c r="AE133" i="23"/>
  <c r="U133" i="23"/>
  <c r="AP132" i="23"/>
  <c r="AE132" i="23"/>
  <c r="I132" i="23"/>
  <c r="AA132" i="23"/>
  <c r="AC131" i="23"/>
  <c r="AE131" i="23"/>
  <c r="AP129" i="23"/>
  <c r="AA129" i="23"/>
  <c r="U129" i="23"/>
  <c r="O129" i="23"/>
  <c r="I129" i="23"/>
  <c r="AE129" i="23"/>
  <c r="AP128" i="23"/>
  <c r="AA128" i="23"/>
  <c r="U128" i="23"/>
  <c r="O128" i="23"/>
  <c r="I128" i="23"/>
  <c r="AE128" i="23"/>
  <c r="AP127" i="23"/>
  <c r="U127" i="23"/>
  <c r="O127" i="23"/>
  <c r="I127" i="23"/>
  <c r="AA127" i="23"/>
  <c r="AP126" i="23"/>
  <c r="U126" i="23"/>
  <c r="O126" i="23"/>
  <c r="AE126" i="23"/>
  <c r="I126" i="23"/>
  <c r="AP125" i="23"/>
  <c r="U125" i="23"/>
  <c r="O125" i="23"/>
  <c r="I125" i="23"/>
  <c r="AA125" i="23"/>
  <c r="AP123" i="23"/>
  <c r="O123" i="23"/>
  <c r="I123" i="23"/>
  <c r="AE123" i="23"/>
  <c r="AA123" i="23"/>
  <c r="AP122" i="23"/>
  <c r="O122" i="23"/>
  <c r="I122" i="23"/>
  <c r="AA122" i="23"/>
  <c r="O121" i="23"/>
  <c r="I121" i="23"/>
  <c r="AA120" i="23"/>
  <c r="K120" i="23"/>
  <c r="I120" i="23"/>
  <c r="AE120" i="23"/>
  <c r="U120" i="23"/>
  <c r="AA119" i="23"/>
  <c r="I119" i="23"/>
  <c r="AE119" i="23"/>
  <c r="U119" i="23"/>
  <c r="AE117" i="23"/>
  <c r="I117" i="23"/>
  <c r="AA117" i="23"/>
  <c r="AC116" i="23"/>
  <c r="AE116" i="23"/>
  <c r="AP115" i="23"/>
  <c r="AA115" i="23"/>
  <c r="U115" i="23"/>
  <c r="O115" i="23"/>
  <c r="I115" i="23"/>
  <c r="AE115" i="23"/>
  <c r="AP114" i="23"/>
  <c r="AA114" i="23"/>
  <c r="U114" i="23"/>
  <c r="O114" i="23"/>
  <c r="I114" i="23"/>
  <c r="AP113" i="23"/>
  <c r="U113" i="23"/>
  <c r="O113" i="23"/>
  <c r="I113" i="23"/>
  <c r="AE113" i="23"/>
  <c r="AA113" i="23"/>
  <c r="AP111" i="23"/>
  <c r="U111" i="23"/>
  <c r="O111" i="23"/>
  <c r="AE111" i="23"/>
  <c r="I111" i="23"/>
  <c r="AP110" i="23"/>
  <c r="U110" i="23"/>
  <c r="O110" i="23"/>
  <c r="I110" i="23"/>
  <c r="AA110" i="23"/>
  <c r="AP109" i="23"/>
  <c r="O109" i="23"/>
  <c r="I109" i="23"/>
  <c r="AE109" i="23"/>
  <c r="AA109" i="23"/>
  <c r="AP108" i="23"/>
  <c r="O108" i="23"/>
  <c r="I108" i="23"/>
  <c r="AA108" i="23"/>
  <c r="O107" i="23"/>
  <c r="AE107" i="23"/>
  <c r="AL107" i="23" s="1"/>
  <c r="I107" i="23"/>
  <c r="AA105" i="23"/>
  <c r="U105" i="23"/>
  <c r="K105" i="23"/>
  <c r="I105" i="23"/>
  <c r="AE105" i="23"/>
  <c r="AP105" i="23"/>
  <c r="AA104" i="23"/>
  <c r="I104" i="23"/>
  <c r="U104" i="23"/>
  <c r="U103" i="23"/>
  <c r="I103" i="23"/>
  <c r="AA103" i="23"/>
  <c r="AC102" i="23"/>
  <c r="AE102" i="23"/>
  <c r="U102" i="23"/>
  <c r="AP101" i="23"/>
  <c r="AA101" i="23"/>
  <c r="U101" i="23"/>
  <c r="O101" i="23"/>
  <c r="I101" i="23"/>
  <c r="AE101" i="23"/>
  <c r="AP99" i="23"/>
  <c r="AA99" i="23"/>
  <c r="U99" i="23"/>
  <c r="O99" i="23"/>
  <c r="I99" i="23"/>
  <c r="AP98" i="23"/>
  <c r="U98" i="23"/>
  <c r="O98" i="23"/>
  <c r="I98" i="23"/>
  <c r="AE98" i="23"/>
  <c r="AA98" i="23"/>
  <c r="AP97" i="23"/>
  <c r="U97" i="23"/>
  <c r="O97" i="23"/>
  <c r="I97" i="23"/>
  <c r="AA97" i="23"/>
  <c r="AP96" i="23"/>
  <c r="U96" i="23"/>
  <c r="O96" i="23"/>
  <c r="I96" i="23"/>
  <c r="AA96" i="23"/>
  <c r="AP95" i="23"/>
  <c r="Q95" i="23"/>
  <c r="O95" i="23"/>
  <c r="I95" i="23"/>
  <c r="AE95" i="23"/>
  <c r="AA95" i="23"/>
  <c r="AP93" i="23"/>
  <c r="AE93" i="23"/>
  <c r="O93" i="23"/>
  <c r="I93" i="23"/>
  <c r="AA93" i="23"/>
  <c r="AA91" i="23"/>
  <c r="U91" i="23"/>
  <c r="K91" i="23"/>
  <c r="I91" i="23"/>
  <c r="AE91" i="23"/>
  <c r="AP91" i="23"/>
  <c r="AA90" i="23"/>
  <c r="U90" i="23"/>
  <c r="I90" i="23"/>
  <c r="AP90" i="23"/>
  <c r="AE89" i="23"/>
  <c r="U89" i="23"/>
  <c r="BB60" i="23"/>
  <c r="BB289" i="23" s="1"/>
  <c r="A60" i="23"/>
  <c r="A289" i="23" s="1"/>
  <c r="U58" i="23"/>
  <c r="I58" i="23"/>
  <c r="U57" i="23"/>
  <c r="I57" i="23"/>
  <c r="AP56" i="23"/>
  <c r="AA56" i="23"/>
  <c r="U56" i="23"/>
  <c r="O56" i="23"/>
  <c r="I56" i="23"/>
  <c r="AP54" i="23"/>
  <c r="AA54" i="23"/>
  <c r="U54" i="23"/>
  <c r="Q54" i="23"/>
  <c r="O54" i="23"/>
  <c r="I54" i="23"/>
  <c r="AE54" i="23"/>
  <c r="AC54" i="23" s="1"/>
  <c r="AP53" i="23"/>
  <c r="AA53" i="23"/>
  <c r="U53" i="23"/>
  <c r="AE53" i="23"/>
  <c r="I53" i="23"/>
  <c r="AP52" i="23"/>
  <c r="AA52" i="23"/>
  <c r="AE52" i="23"/>
  <c r="I52" i="23"/>
  <c r="U52" i="23"/>
  <c r="AP51" i="23"/>
  <c r="AE51" i="23"/>
  <c r="AC51" i="23" s="1"/>
  <c r="O51" i="23"/>
  <c r="AA51" i="23"/>
  <c r="AP50" i="23"/>
  <c r="AA50" i="23"/>
  <c r="I50" i="23"/>
  <c r="U50" i="23"/>
  <c r="AP48" i="23"/>
  <c r="AA48" i="23"/>
  <c r="U48" i="23"/>
  <c r="O48" i="23"/>
  <c r="I48" i="23"/>
  <c r="AP47" i="23"/>
  <c r="AA47" i="23"/>
  <c r="U47" i="23"/>
  <c r="O47" i="23"/>
  <c r="I47" i="23"/>
  <c r="AE47" i="23"/>
  <c r="AP46" i="23"/>
  <c r="AA46" i="23"/>
  <c r="U46" i="23"/>
  <c r="O46" i="23"/>
  <c r="I46" i="23"/>
  <c r="AE46" i="23"/>
  <c r="AP45" i="23"/>
  <c r="AA45" i="23"/>
  <c r="U45" i="23"/>
  <c r="O45" i="23"/>
  <c r="I45" i="23"/>
  <c r="AP42" i="23"/>
  <c r="AA42" i="23"/>
  <c r="U42" i="23"/>
  <c r="O42" i="23"/>
  <c r="AE42" i="23"/>
  <c r="I42" i="23"/>
  <c r="AP41" i="23"/>
  <c r="AA41" i="23"/>
  <c r="U41" i="23"/>
  <c r="O41" i="23"/>
  <c r="I41" i="23"/>
  <c r="AP40" i="23"/>
  <c r="AA40" i="23"/>
  <c r="O40" i="23"/>
  <c r="I40" i="23"/>
  <c r="AE40" i="23"/>
  <c r="U40" i="23"/>
  <c r="AP39" i="23"/>
  <c r="AA39" i="23"/>
  <c r="U39" i="23"/>
  <c r="O39" i="23"/>
  <c r="AE39" i="23"/>
  <c r="AA38" i="23"/>
  <c r="U38" i="23"/>
  <c r="O38" i="23"/>
  <c r="AE38" i="23"/>
  <c r="AP38" i="23"/>
  <c r="AP36" i="23"/>
  <c r="AA36" i="23"/>
  <c r="U36" i="23"/>
  <c r="O36" i="23"/>
  <c r="I36" i="23"/>
  <c r="AP35" i="23"/>
  <c r="AA35" i="23"/>
  <c r="I35" i="23"/>
  <c r="U35" i="23"/>
  <c r="AP34" i="23"/>
  <c r="AA34" i="23"/>
  <c r="U34" i="23"/>
  <c r="O34" i="23"/>
  <c r="I34" i="23"/>
  <c r="AE33" i="23"/>
  <c r="AP32" i="23"/>
  <c r="AA32" i="23"/>
  <c r="U32" i="23"/>
  <c r="O32" i="23"/>
  <c r="I32" i="23"/>
  <c r="AE32" i="23"/>
  <c r="AP30" i="23"/>
  <c r="AA30" i="23"/>
  <c r="U30" i="23"/>
  <c r="O30" i="23"/>
  <c r="I30" i="23"/>
  <c r="AP29" i="23"/>
  <c r="U29" i="23"/>
  <c r="O29" i="23"/>
  <c r="I29" i="23"/>
  <c r="AA29" i="23"/>
  <c r="AP28" i="23"/>
  <c r="AA28" i="23"/>
  <c r="U28" i="23"/>
  <c r="O28" i="23"/>
  <c r="AE28" i="23"/>
  <c r="I28" i="23"/>
  <c r="AP27" i="23"/>
  <c r="AA27" i="23"/>
  <c r="U27" i="23"/>
  <c r="O27" i="23"/>
  <c r="I27" i="23"/>
  <c r="AP26" i="23"/>
  <c r="AA26" i="23"/>
  <c r="O26" i="23"/>
  <c r="I26" i="23"/>
  <c r="AE26" i="23"/>
  <c r="U26" i="23"/>
  <c r="AP24" i="23"/>
  <c r="AE24" i="23"/>
  <c r="AC24" i="23" s="1"/>
  <c r="AA24" i="23"/>
  <c r="U24" i="23"/>
  <c r="O24" i="23"/>
  <c r="I24" i="23"/>
  <c r="AA23" i="23"/>
  <c r="U23" i="23"/>
  <c r="O23" i="23"/>
  <c r="AE23" i="23"/>
  <c r="AP23" i="23"/>
  <c r="AP22" i="23"/>
  <c r="AA22" i="23"/>
  <c r="U22" i="23"/>
  <c r="O22" i="23"/>
  <c r="I22" i="23"/>
  <c r="AP21" i="23"/>
  <c r="AA21" i="23"/>
  <c r="I21" i="23"/>
  <c r="U21" i="23"/>
  <c r="AP20" i="23"/>
  <c r="AA20" i="23"/>
  <c r="U20" i="23"/>
  <c r="O20" i="23"/>
  <c r="I20" i="23"/>
  <c r="AP18" i="23"/>
  <c r="AA18" i="23"/>
  <c r="U18" i="23"/>
  <c r="O18" i="23"/>
  <c r="I18" i="23"/>
  <c r="AE18" i="23"/>
  <c r="AP17" i="23"/>
  <c r="AA17" i="23"/>
  <c r="U17" i="23"/>
  <c r="O17" i="23"/>
  <c r="I17" i="23"/>
  <c r="AE17" i="23"/>
  <c r="AP16" i="23"/>
  <c r="AA16" i="23"/>
  <c r="U16" i="23"/>
  <c r="O16" i="23"/>
  <c r="I16" i="23"/>
  <c r="AT60" i="23"/>
  <c r="AP15" i="23"/>
  <c r="U15" i="23"/>
  <c r="O15" i="23"/>
  <c r="I15" i="23"/>
  <c r="AA15" i="23"/>
  <c r="AV60" i="23"/>
  <c r="AP14" i="23"/>
  <c r="AA14" i="23"/>
  <c r="S60" i="23"/>
  <c r="M60" i="23"/>
  <c r="AE14" i="23"/>
  <c r="I14" i="23"/>
  <c r="AP289" i="36" l="1"/>
  <c r="AA89" i="39"/>
  <c r="M219" i="39"/>
  <c r="E289" i="39"/>
  <c r="M61" i="39"/>
  <c r="W219" i="39"/>
  <c r="Q289" i="39"/>
  <c r="K289" i="39"/>
  <c r="W287" i="39"/>
  <c r="AE289" i="39"/>
  <c r="Q287" i="39"/>
  <c r="W14" i="39"/>
  <c r="W61" i="39" s="1"/>
  <c r="O61" i="39"/>
  <c r="O289" i="39" s="1"/>
  <c r="M241" i="39"/>
  <c r="S219" i="39"/>
  <c r="S289" i="39" s="1"/>
  <c r="M14" i="39"/>
  <c r="AA14" i="39" s="1"/>
  <c r="BT109" i="30"/>
  <c r="BT111" i="30"/>
  <c r="BT114" i="30"/>
  <c r="BT119" i="30"/>
  <c r="AN121" i="30"/>
  <c r="G211" i="31"/>
  <c r="AZ24" i="32"/>
  <c r="M53" i="32"/>
  <c r="S199" i="32"/>
  <c r="G16" i="33"/>
  <c r="BL21" i="33"/>
  <c r="G27" i="33"/>
  <c r="G30" i="33"/>
  <c r="G35" i="33"/>
  <c r="G36" i="33"/>
  <c r="BL39" i="33"/>
  <c r="BL41" i="33"/>
  <c r="BL45" i="33"/>
  <c r="BL46" i="33"/>
  <c r="BL48" i="33"/>
  <c r="BL52" i="33"/>
  <c r="BL56" i="33"/>
  <c r="G57" i="33"/>
  <c r="M23" i="34"/>
  <c r="G45" i="34"/>
  <c r="G48" i="34"/>
  <c r="S90" i="34"/>
  <c r="S104" i="34"/>
  <c r="AV122" i="34"/>
  <c r="AV126" i="34"/>
  <c r="AV129" i="34"/>
  <c r="M167" i="34"/>
  <c r="M171" i="34"/>
  <c r="AT178" i="34"/>
  <c r="M196" i="34"/>
  <c r="M203" i="34"/>
  <c r="M210" i="34"/>
  <c r="AT214" i="34"/>
  <c r="AT217" i="34"/>
  <c r="S27" i="35"/>
  <c r="S34" i="35"/>
  <c r="W38" i="35"/>
  <c r="S41" i="35"/>
  <c r="S48" i="35"/>
  <c r="W52" i="35"/>
  <c r="AV90" i="35"/>
  <c r="AV93" i="35"/>
  <c r="AV97" i="35"/>
  <c r="AV101" i="35"/>
  <c r="AV111" i="35"/>
  <c r="AV119" i="35"/>
  <c r="AV129" i="35"/>
  <c r="S137" i="35"/>
  <c r="AV144" i="35"/>
  <c r="S167" i="35"/>
  <c r="AV171" i="35"/>
  <c r="S174" i="35"/>
  <c r="S185" i="35"/>
  <c r="AV196" i="35"/>
  <c r="AV199" i="35"/>
  <c r="S214" i="35"/>
  <c r="M22" i="37"/>
  <c r="M23" i="37"/>
  <c r="M26" i="37"/>
  <c r="M28" i="37"/>
  <c r="M135" i="37"/>
  <c r="M139" i="37"/>
  <c r="AD177" i="37"/>
  <c r="U283" i="37"/>
  <c r="AI23" i="38"/>
  <c r="BT259" i="30"/>
  <c r="BB125" i="32"/>
  <c r="S189" i="32"/>
  <c r="BB217" i="32"/>
  <c r="BN15" i="33"/>
  <c r="BN21" i="33"/>
  <c r="M22" i="33"/>
  <c r="M23" i="33"/>
  <c r="M24" i="33"/>
  <c r="M26" i="33"/>
  <c r="BN29" i="33"/>
  <c r="M32" i="33"/>
  <c r="M40" i="33"/>
  <c r="M41" i="33"/>
  <c r="BN46" i="33"/>
  <c r="BN47" i="33"/>
  <c r="M48" i="33"/>
  <c r="M56" i="33"/>
  <c r="AV171" i="34"/>
  <c r="AP60" i="35"/>
  <c r="M243" i="35"/>
  <c r="AR257" i="35"/>
  <c r="AL250" i="36"/>
  <c r="K60" i="38"/>
  <c r="S17" i="34"/>
  <c r="AR92" i="34"/>
  <c r="AR96" i="34"/>
  <c r="AR107" i="34"/>
  <c r="AR114" i="34"/>
  <c r="AR117" i="34"/>
  <c r="AB128" i="34"/>
  <c r="AR265" i="34"/>
  <c r="G26" i="35"/>
  <c r="G29" i="35"/>
  <c r="G40" i="35"/>
  <c r="AR47" i="35"/>
  <c r="G54" i="35"/>
  <c r="AT89" i="35"/>
  <c r="AR103" i="35"/>
  <c r="AR110" i="35"/>
  <c r="AR117" i="35"/>
  <c r="AR125" i="35"/>
  <c r="AR132" i="35"/>
  <c r="AR139" i="35"/>
  <c r="AR169" i="35"/>
  <c r="W177" i="35"/>
  <c r="AB177" i="35" s="1"/>
  <c r="AR184" i="35"/>
  <c r="AR198" i="35"/>
  <c r="W202" i="35"/>
  <c r="AB202" i="35" s="1"/>
  <c r="AR213" i="35"/>
  <c r="AR216" i="35"/>
  <c r="M261" i="35"/>
  <c r="M268" i="35"/>
  <c r="M283" i="35"/>
  <c r="S60" i="37"/>
  <c r="M29" i="37"/>
  <c r="M32" i="37"/>
  <c r="M38" i="37"/>
  <c r="M40" i="37"/>
  <c r="M42" i="37"/>
  <c r="AD58" i="37"/>
  <c r="U91" i="37"/>
  <c r="U92" i="37"/>
  <c r="U95" i="37"/>
  <c r="U96" i="37"/>
  <c r="U98" i="37"/>
  <c r="U99" i="37"/>
  <c r="U102" i="37"/>
  <c r="U103" i="37"/>
  <c r="U105" i="37"/>
  <c r="U107" i="37"/>
  <c r="U109" i="37"/>
  <c r="AL109" i="37" s="1"/>
  <c r="U110" i="37"/>
  <c r="U113" i="37"/>
  <c r="U114" i="37"/>
  <c r="U116" i="37"/>
  <c r="U117" i="37"/>
  <c r="U120" i="37"/>
  <c r="U121" i="37"/>
  <c r="U123" i="37"/>
  <c r="U125" i="37"/>
  <c r="U127" i="37"/>
  <c r="M169" i="37"/>
  <c r="M171" i="37"/>
  <c r="AD202" i="37"/>
  <c r="AD205" i="37"/>
  <c r="AD209" i="37"/>
  <c r="AD210" i="37"/>
  <c r="AR204" i="27"/>
  <c r="G18" i="30"/>
  <c r="M21" i="32"/>
  <c r="M35" i="32"/>
  <c r="BB46" i="32"/>
  <c r="M50" i="32"/>
  <c r="S97" i="32"/>
  <c r="Y21" i="33"/>
  <c r="BR26" i="33"/>
  <c r="Y38" i="33"/>
  <c r="BR41" i="33"/>
  <c r="Y48" i="33"/>
  <c r="BR56" i="33"/>
  <c r="BN95" i="33"/>
  <c r="BN98" i="33"/>
  <c r="BN107" i="33"/>
  <c r="G113" i="33"/>
  <c r="BL120" i="33"/>
  <c r="BL123" i="33"/>
  <c r="G127" i="33"/>
  <c r="G131" i="33"/>
  <c r="G137" i="33"/>
  <c r="G144" i="33"/>
  <c r="G165" i="33"/>
  <c r="G167" i="33"/>
  <c r="G171" i="33"/>
  <c r="G180" i="33"/>
  <c r="G181" i="33"/>
  <c r="BL187" i="33"/>
  <c r="BL195" i="33"/>
  <c r="G197" i="33"/>
  <c r="G198" i="33"/>
  <c r="BL204" i="33"/>
  <c r="G208" i="33"/>
  <c r="G214" i="33"/>
  <c r="BL217" i="33"/>
  <c r="G18" i="34"/>
  <c r="G22" i="34"/>
  <c r="G26" i="34"/>
  <c r="AT103" i="34"/>
  <c r="AT107" i="34"/>
  <c r="W110" i="34"/>
  <c r="AT114" i="34"/>
  <c r="AT143" i="34"/>
  <c r="G187" i="34"/>
  <c r="G202" i="34"/>
  <c r="G213" i="34"/>
  <c r="W216" i="34"/>
  <c r="AF216" i="34" s="1"/>
  <c r="S250" i="34"/>
  <c r="S257" i="34"/>
  <c r="S261" i="34"/>
  <c r="AR279" i="34"/>
  <c r="M26" i="35"/>
  <c r="M40" i="35"/>
  <c r="M47" i="35"/>
  <c r="AV89" i="35"/>
  <c r="AT110" i="35"/>
  <c r="AT117" i="35"/>
  <c r="M121" i="35"/>
  <c r="M135" i="35"/>
  <c r="M166" i="35"/>
  <c r="AT173" i="35"/>
  <c r="W198" i="35"/>
  <c r="AB198" i="35" s="1"/>
  <c r="W216" i="35"/>
  <c r="AF216" i="35" s="1"/>
  <c r="S265" i="35"/>
  <c r="S272" i="35"/>
  <c r="S275" i="35"/>
  <c r="S279" i="35"/>
  <c r="X60" i="37"/>
  <c r="U17" i="37"/>
  <c r="M50" i="37"/>
  <c r="M110" i="27"/>
  <c r="M20" i="32"/>
  <c r="AZ34" i="32"/>
  <c r="G250" i="32"/>
  <c r="BT14" i="33"/>
  <c r="AF28" i="33"/>
  <c r="AF35" i="33"/>
  <c r="AF39" i="33"/>
  <c r="BT46" i="33"/>
  <c r="BT52" i="33"/>
  <c r="AF56" i="33"/>
  <c r="BT57" i="33"/>
  <c r="S93" i="33"/>
  <c r="S104" i="33"/>
  <c r="BP107" i="33"/>
  <c r="BN110" i="33"/>
  <c r="BN111" i="33"/>
  <c r="M120" i="33"/>
  <c r="M135" i="33"/>
  <c r="M139" i="33"/>
  <c r="BN140" i="33"/>
  <c r="M141" i="33"/>
  <c r="BN143" i="33"/>
  <c r="M146" i="33"/>
  <c r="M166" i="33"/>
  <c r="BN167" i="33"/>
  <c r="BN168" i="33"/>
  <c r="BN186" i="33"/>
  <c r="M195" i="33"/>
  <c r="M202" i="33"/>
  <c r="BN207" i="33"/>
  <c r="M210" i="33"/>
  <c r="BN211" i="33"/>
  <c r="BN217" i="33"/>
  <c r="M22" i="34"/>
  <c r="G40" i="34"/>
  <c r="AV99" i="34"/>
  <c r="S110" i="34"/>
  <c r="AV121" i="34"/>
  <c r="AV139" i="34"/>
  <c r="AV143" i="34"/>
  <c r="AT209" i="34"/>
  <c r="S265" i="34"/>
  <c r="AT268" i="34"/>
  <c r="AT272" i="34"/>
  <c r="AT283" i="34"/>
  <c r="S36" i="35"/>
  <c r="AV51" i="35"/>
  <c r="M58" i="35"/>
  <c r="S89" i="35"/>
  <c r="S103" i="35"/>
  <c r="S107" i="35"/>
  <c r="AV110" i="35"/>
  <c r="S117" i="35"/>
  <c r="AV121" i="35"/>
  <c r="AV125" i="35"/>
  <c r="S132" i="35"/>
  <c r="AV139" i="35"/>
  <c r="S146" i="35"/>
  <c r="AV166" i="35"/>
  <c r="S169" i="35"/>
  <c r="AV173" i="35"/>
  <c r="S177" i="35"/>
  <c r="AV184" i="35"/>
  <c r="AV187" i="35"/>
  <c r="AV191" i="35"/>
  <c r="AV195" i="35"/>
  <c r="G242" i="35"/>
  <c r="AL266" i="36"/>
  <c r="BL111" i="30"/>
  <c r="BL121" i="30"/>
  <c r="BL127" i="30"/>
  <c r="G177" i="30"/>
  <c r="BL178" i="30"/>
  <c r="G185" i="30"/>
  <c r="AZ18" i="32"/>
  <c r="AL20" i="33"/>
  <c r="BV22" i="33"/>
  <c r="AL26" i="33"/>
  <c r="AL29" i="33"/>
  <c r="BV38" i="33"/>
  <c r="BV52" i="33"/>
  <c r="AL56" i="33"/>
  <c r="BP110" i="33"/>
  <c r="S119" i="33"/>
  <c r="BP120" i="33"/>
  <c r="S123" i="33"/>
  <c r="S126" i="33"/>
  <c r="S132" i="33"/>
  <c r="BP135" i="33"/>
  <c r="S139" i="33"/>
  <c r="BP201" i="33"/>
  <c r="M40" i="34"/>
  <c r="AT51" i="34"/>
  <c r="M54" i="34"/>
  <c r="AR253" i="35"/>
  <c r="AR267" i="35"/>
  <c r="AR281" i="35"/>
  <c r="AV284" i="35"/>
  <c r="W23" i="36"/>
  <c r="W109" i="36"/>
  <c r="AL273" i="36"/>
  <c r="AL278" i="36"/>
  <c r="AD21" i="37"/>
  <c r="U24" i="37"/>
  <c r="U40" i="37"/>
  <c r="U41" i="37"/>
  <c r="M51" i="37"/>
  <c r="M53" i="37"/>
  <c r="AD90" i="37"/>
  <c r="AD91" i="37"/>
  <c r="AD93" i="37"/>
  <c r="AD95" i="37"/>
  <c r="AL95" i="37" s="1"/>
  <c r="AD97" i="37"/>
  <c r="AD98" i="37"/>
  <c r="AD101" i="37"/>
  <c r="AD102" i="37"/>
  <c r="AD104" i="37"/>
  <c r="AD105" i="37"/>
  <c r="AD108" i="37"/>
  <c r="AD109" i="37"/>
  <c r="AD111" i="37"/>
  <c r="AD113" i="37"/>
  <c r="AD115" i="37"/>
  <c r="AD116" i="37"/>
  <c r="AL116" i="37" s="1"/>
  <c r="AD119" i="37"/>
  <c r="AD120" i="37"/>
  <c r="AD122" i="37"/>
  <c r="AD123" i="37"/>
  <c r="AD126" i="37"/>
  <c r="AD127" i="37"/>
  <c r="AD129" i="37"/>
  <c r="U167" i="37"/>
  <c r="M173" i="37"/>
  <c r="M180" i="37"/>
  <c r="BN109" i="30"/>
  <c r="O121" i="30"/>
  <c r="G281" i="31"/>
  <c r="BT90" i="33"/>
  <c r="BT92" i="33"/>
  <c r="AF93" i="33"/>
  <c r="AF95" i="33"/>
  <c r="AF99" i="33"/>
  <c r="AF101" i="33"/>
  <c r="Y120" i="33"/>
  <c r="BR123" i="33"/>
  <c r="BR126" i="33"/>
  <c r="Y131" i="33"/>
  <c r="Y135" i="33"/>
  <c r="Y139" i="33"/>
  <c r="Y165" i="33"/>
  <c r="BR186" i="33"/>
  <c r="BR198" i="33"/>
  <c r="BR207" i="33"/>
  <c r="AV40" i="34"/>
  <c r="S54" i="34"/>
  <c r="S58" i="34"/>
  <c r="AR102" i="34"/>
  <c r="AR105" i="34"/>
  <c r="G109" i="34"/>
  <c r="G113" i="34"/>
  <c r="AV214" i="34"/>
  <c r="W17" i="35"/>
  <c r="G21" i="35"/>
  <c r="G24" i="35"/>
  <c r="W32" i="35"/>
  <c r="G35" i="35"/>
  <c r="G39" i="35"/>
  <c r="G46" i="35"/>
  <c r="G50" i="35"/>
  <c r="G57" i="35"/>
  <c r="AR91" i="35"/>
  <c r="W102" i="35"/>
  <c r="AB102" i="35" s="1"/>
  <c r="AR105" i="35"/>
  <c r="AR113" i="35"/>
  <c r="W123" i="35"/>
  <c r="AR134" i="35"/>
  <c r="W138" i="35"/>
  <c r="W145" i="35"/>
  <c r="AR165" i="35"/>
  <c r="G172" i="35"/>
  <c r="AR175" i="35"/>
  <c r="AR193" i="35"/>
  <c r="AR208" i="35"/>
  <c r="W211" i="35"/>
  <c r="G215" i="35"/>
  <c r="S245" i="35"/>
  <c r="AT249" i="35"/>
  <c r="M263" i="35"/>
  <c r="M278" i="35"/>
  <c r="AL140" i="36"/>
  <c r="AL185" i="36"/>
  <c r="W253" i="36"/>
  <c r="W262" i="36"/>
  <c r="AL268" i="36"/>
  <c r="AD20" i="37"/>
  <c r="AD23" i="37"/>
  <c r="AD26" i="37"/>
  <c r="U32" i="37"/>
  <c r="U34" i="37"/>
  <c r="U45" i="37"/>
  <c r="U47" i="37"/>
  <c r="U48" i="37"/>
  <c r="AL48" i="37" s="1"/>
  <c r="M56" i="37"/>
  <c r="AD144" i="37"/>
  <c r="AL144" i="37" s="1"/>
  <c r="U173" i="37"/>
  <c r="U175" i="37"/>
  <c r="BV89" i="27"/>
  <c r="CB204" i="27"/>
  <c r="BL277" i="30"/>
  <c r="G280" i="30"/>
  <c r="BL281" i="30"/>
  <c r="M281" i="31"/>
  <c r="BB146" i="32"/>
  <c r="AL95" i="33"/>
  <c r="BV99" i="33"/>
  <c r="BV101" i="33"/>
  <c r="AF108" i="33"/>
  <c r="BT123" i="33"/>
  <c r="BT125" i="33"/>
  <c r="AF126" i="33"/>
  <c r="AF131" i="33"/>
  <c r="BT135" i="33"/>
  <c r="AF137" i="33"/>
  <c r="AF139" i="33"/>
  <c r="AF165" i="33"/>
  <c r="AF166" i="33"/>
  <c r="AF198" i="33"/>
  <c r="AF208" i="33"/>
  <c r="BT209" i="33"/>
  <c r="S272" i="33"/>
  <c r="AR17" i="34"/>
  <c r="G28" i="34"/>
  <c r="AT102" i="34"/>
  <c r="M105" i="34"/>
  <c r="AT113" i="34"/>
  <c r="G193" i="34"/>
  <c r="S242" i="34"/>
  <c r="S253" i="34"/>
  <c r="S256" i="34"/>
  <c r="G274" i="34"/>
  <c r="AT17" i="35"/>
  <c r="M21" i="35"/>
  <c r="M35" i="35"/>
  <c r="AT53" i="35"/>
  <c r="M57" i="35"/>
  <c r="AT91" i="35"/>
  <c r="W98" i="35"/>
  <c r="AB98" i="35" s="1"/>
  <c r="AT105" i="35"/>
  <c r="AT113" i="35"/>
  <c r="M116" i="35"/>
  <c r="M120" i="35"/>
  <c r="M131" i="35"/>
  <c r="M145" i="35"/>
  <c r="M165" i="35"/>
  <c r="W172" i="35"/>
  <c r="M175" i="35"/>
  <c r="M179" i="35"/>
  <c r="S253" i="35"/>
  <c r="S256" i="35"/>
  <c r="S260" i="35"/>
  <c r="S267" i="35"/>
  <c r="S271" i="35"/>
  <c r="S274" i="35"/>
  <c r="S281" i="35"/>
  <c r="M285" i="35"/>
  <c r="AD28" i="37"/>
  <c r="AD29" i="37"/>
  <c r="AD33" i="37"/>
  <c r="U39" i="37"/>
  <c r="U52" i="37"/>
  <c r="AL52" i="37" s="1"/>
  <c r="AD145" i="37"/>
  <c r="AD146" i="37"/>
  <c r="AD147" i="37"/>
  <c r="AL171" i="37"/>
  <c r="U177" i="37"/>
  <c r="AL177" i="37" s="1"/>
  <c r="AH16" i="30"/>
  <c r="AH52" i="30"/>
  <c r="O253" i="30"/>
  <c r="O277" i="30"/>
  <c r="G53" i="31"/>
  <c r="S277" i="31"/>
  <c r="S281" i="31"/>
  <c r="AX14" i="32"/>
  <c r="AZ15" i="32"/>
  <c r="BB166" i="32"/>
  <c r="AZ179" i="32"/>
  <c r="Y192" i="32"/>
  <c r="BB195" i="32"/>
  <c r="BV120" i="33"/>
  <c r="AL123" i="33"/>
  <c r="BV125" i="33"/>
  <c r="AL165" i="33"/>
  <c r="AL166" i="33"/>
  <c r="BV174" i="33"/>
  <c r="BV185" i="33"/>
  <c r="AL186" i="33"/>
  <c r="AL202" i="33"/>
  <c r="AL209" i="33"/>
  <c r="AL211" i="33"/>
  <c r="Y244" i="33"/>
  <c r="Y248" i="33"/>
  <c r="Y255" i="33"/>
  <c r="Y259" i="33"/>
  <c r="Y272" i="33"/>
  <c r="Y275" i="33"/>
  <c r="BR281" i="33"/>
  <c r="M14" i="34"/>
  <c r="M17" i="34"/>
  <c r="M21" i="34"/>
  <c r="M28" i="34"/>
  <c r="G32" i="34"/>
  <c r="G50" i="34"/>
  <c r="G53" i="34"/>
  <c r="S95" i="34"/>
  <c r="AV102" i="34"/>
  <c r="S109" i="34"/>
  <c r="AV116" i="34"/>
  <c r="AV120" i="34"/>
  <c r="AV127" i="34"/>
  <c r="AV134" i="34"/>
  <c r="AV145" i="34"/>
  <c r="AT168" i="34"/>
  <c r="M211" i="34"/>
  <c r="M267" i="34"/>
  <c r="AT281" i="34"/>
  <c r="G285" i="34"/>
  <c r="S17" i="35"/>
  <c r="S32" i="35"/>
  <c r="S39" i="35"/>
  <c r="S46" i="35"/>
  <c r="S53" i="35"/>
  <c r="AV91" i="35"/>
  <c r="AV105" i="35"/>
  <c r="AV109" i="35"/>
  <c r="S113" i="35"/>
  <c r="S116" i="35"/>
  <c r="AV120" i="35"/>
  <c r="AV134" i="35"/>
  <c r="S141" i="35"/>
  <c r="AV145" i="35"/>
  <c r="S165" i="35"/>
  <c r="AV168" i="35"/>
  <c r="AV172" i="35"/>
  <c r="AV175" i="35"/>
  <c r="AV179" i="35"/>
  <c r="AV186" i="35"/>
  <c r="AV190" i="35"/>
  <c r="AV197" i="35"/>
  <c r="AV204" i="35"/>
  <c r="W243" i="36"/>
  <c r="AL245" i="36"/>
  <c r="BT21" i="30"/>
  <c r="S104" i="32"/>
  <c r="S134" i="32"/>
  <c r="BB208" i="32"/>
  <c r="AR248" i="35"/>
  <c r="G251" i="35"/>
  <c r="W255" i="35"/>
  <c r="AR262" i="35"/>
  <c r="G269" i="35"/>
  <c r="AR277" i="35"/>
  <c r="W280" i="35"/>
  <c r="AR284" i="35"/>
  <c r="AL93" i="36"/>
  <c r="M15" i="37"/>
  <c r="AD34" i="37"/>
  <c r="AD38" i="37"/>
  <c r="AL38" i="37" s="1"/>
  <c r="AD42" i="37"/>
  <c r="AD44" i="37"/>
  <c r="AD47" i="37"/>
  <c r="AD174" i="37"/>
  <c r="AD175" i="37"/>
  <c r="M280" i="37"/>
  <c r="AH46" i="28"/>
  <c r="BR109" i="30"/>
  <c r="BR135" i="30"/>
  <c r="BR203" i="30"/>
  <c r="BB42" i="32"/>
  <c r="AR101" i="34"/>
  <c r="AR122" i="34"/>
  <c r="G266" i="34"/>
  <c r="G16" i="35"/>
  <c r="G20" i="35"/>
  <c r="W27" i="35"/>
  <c r="G30" i="35"/>
  <c r="G34" i="35"/>
  <c r="G45" i="35"/>
  <c r="G48" i="35"/>
  <c r="AR52" i="35"/>
  <c r="W56" i="35"/>
  <c r="W90" i="35"/>
  <c r="AB90" i="35" s="1"/>
  <c r="AR93" i="35"/>
  <c r="W97" i="35"/>
  <c r="W101" i="35"/>
  <c r="W104" i="35"/>
  <c r="AJ104" i="35" s="1"/>
  <c r="AR108" i="35"/>
  <c r="W119" i="35"/>
  <c r="AR122" i="35"/>
  <c r="W126" i="35"/>
  <c r="AB126" i="35" s="1"/>
  <c r="AR129" i="35"/>
  <c r="AR137" i="35"/>
  <c r="W140" i="35"/>
  <c r="AR144" i="35"/>
  <c r="W147" i="35"/>
  <c r="W171" i="35"/>
  <c r="AR174" i="35"/>
  <c r="AR178" i="35"/>
  <c r="AR192" i="35"/>
  <c r="AR207" i="35"/>
  <c r="AR217" i="35"/>
  <c r="S241" i="35"/>
  <c r="S244" i="35"/>
  <c r="AT255" i="35"/>
  <c r="M259" i="35"/>
  <c r="M266" i="35"/>
  <c r="M273" i="35"/>
  <c r="M280" i="35"/>
  <c r="AL51" i="36"/>
  <c r="AL56" i="36"/>
  <c r="M16" i="37"/>
  <c r="M18" i="37"/>
  <c r="M21" i="37"/>
  <c r="AD41" i="37"/>
  <c r="AD45" i="37"/>
  <c r="AD50" i="37"/>
  <c r="AD51" i="37"/>
  <c r="M91" i="37"/>
  <c r="M132" i="37"/>
  <c r="M133" i="37"/>
  <c r="AD169" i="37"/>
  <c r="AD187" i="37"/>
  <c r="AD191" i="37"/>
  <c r="AD192" i="37"/>
  <c r="U279" i="37"/>
  <c r="M60" i="38"/>
  <c r="AI17" i="38"/>
  <c r="Y21" i="38"/>
  <c r="AK21" i="38" s="1"/>
  <c r="Y27" i="38"/>
  <c r="AK27" i="38" s="1"/>
  <c r="AI30" i="38"/>
  <c r="Y34" i="38"/>
  <c r="AK34" i="38" s="1"/>
  <c r="Y40" i="38"/>
  <c r="AK40" i="38" s="1"/>
  <c r="AI44" i="38"/>
  <c r="Y281" i="38"/>
  <c r="U280" i="37"/>
  <c r="AL280" i="37" s="1"/>
  <c r="U281" i="37"/>
  <c r="O60" i="38"/>
  <c r="Y268" i="38"/>
  <c r="AI272" i="38"/>
  <c r="Y275" i="38"/>
  <c r="AI279" i="38"/>
  <c r="Q60" i="38"/>
  <c r="AK41" i="38"/>
  <c r="S60" i="38"/>
  <c r="AI259" i="38"/>
  <c r="M189" i="37"/>
  <c r="AK23" i="38"/>
  <c r="AI33" i="38"/>
  <c r="Y36" i="38"/>
  <c r="AI39" i="38"/>
  <c r="Y42" i="38"/>
  <c r="AI46" i="38"/>
  <c r="S287" i="38"/>
  <c r="M186" i="37"/>
  <c r="M202" i="37"/>
  <c r="M205" i="37"/>
  <c r="M207" i="37"/>
  <c r="M210" i="37"/>
  <c r="W60" i="38"/>
  <c r="U287" i="38"/>
  <c r="AI14" i="38"/>
  <c r="Y17" i="38"/>
  <c r="U60" i="38"/>
  <c r="U289" i="38" s="1"/>
  <c r="Y30" i="38"/>
  <c r="Y38" i="38"/>
  <c r="AK38" i="38" s="1"/>
  <c r="Y44" i="38"/>
  <c r="E219" i="38"/>
  <c r="AE219" i="38"/>
  <c r="Y201" i="38"/>
  <c r="AK201" i="38" s="1"/>
  <c r="U190" i="37"/>
  <c r="AL190" i="37" s="1"/>
  <c r="U191" i="37"/>
  <c r="U193" i="37"/>
  <c r="M204" i="37"/>
  <c r="M208" i="37"/>
  <c r="M211" i="37"/>
  <c r="AC60" i="38"/>
  <c r="G219" i="38"/>
  <c r="AG219" i="38"/>
  <c r="AL183" i="37"/>
  <c r="U197" i="37"/>
  <c r="U198" i="37"/>
  <c r="U202" i="37"/>
  <c r="U204" i="37"/>
  <c r="U209" i="37"/>
  <c r="AL209" i="37" s="1"/>
  <c r="U211" i="37"/>
  <c r="AL211" i="37" s="1"/>
  <c r="U213" i="37"/>
  <c r="U216" i="37"/>
  <c r="AL216" i="37" s="1"/>
  <c r="M241" i="37"/>
  <c r="M242" i="37"/>
  <c r="M243" i="37"/>
  <c r="M244" i="37"/>
  <c r="M245" i="37"/>
  <c r="M247" i="37"/>
  <c r="M287" i="37" s="1"/>
  <c r="M248" i="37"/>
  <c r="M249" i="37"/>
  <c r="M250" i="37"/>
  <c r="M251" i="37"/>
  <c r="M253" i="37"/>
  <c r="M254" i="37"/>
  <c r="M255" i="37"/>
  <c r="M256" i="37"/>
  <c r="M257" i="37"/>
  <c r="M259" i="37"/>
  <c r="M260" i="37"/>
  <c r="M261" i="37"/>
  <c r="M262" i="37"/>
  <c r="M263" i="37"/>
  <c r="M265" i="37"/>
  <c r="M266" i="37"/>
  <c r="M267" i="37"/>
  <c r="M268" i="37"/>
  <c r="M269" i="37"/>
  <c r="M271" i="37"/>
  <c r="M272" i="37"/>
  <c r="M273" i="37"/>
  <c r="M274" i="37"/>
  <c r="M275" i="37"/>
  <c r="M277" i="37"/>
  <c r="E60" i="38"/>
  <c r="AE60" i="38"/>
  <c r="AI15" i="38"/>
  <c r="AK15" i="38" s="1"/>
  <c r="Y18" i="38"/>
  <c r="AI22" i="38"/>
  <c r="AK22" i="38" s="1"/>
  <c r="AI28" i="38"/>
  <c r="AK28" i="38" s="1"/>
  <c r="Y32" i="38"/>
  <c r="AK32" i="38" s="1"/>
  <c r="AI35" i="38"/>
  <c r="AK35" i="38" s="1"/>
  <c r="AI41" i="38"/>
  <c r="Y45" i="38"/>
  <c r="AK45" i="38" s="1"/>
  <c r="AK52" i="38"/>
  <c r="AD181" i="37"/>
  <c r="AD183" i="37"/>
  <c r="AD185" i="37"/>
  <c r="U215" i="37"/>
  <c r="M279" i="37"/>
  <c r="G60" i="38"/>
  <c r="AG60" i="38"/>
  <c r="AI185" i="38"/>
  <c r="AK185" i="38" s="1"/>
  <c r="AI16" i="38"/>
  <c r="Y20" i="38"/>
  <c r="AK20" i="38" s="1"/>
  <c r="Y26" i="38"/>
  <c r="AK26" i="38" s="1"/>
  <c r="AI29" i="38"/>
  <c r="Y33" i="38"/>
  <c r="AK33" i="38" s="1"/>
  <c r="AI36" i="38"/>
  <c r="AI42" i="38"/>
  <c r="Y46" i="38"/>
  <c r="AI50" i="38"/>
  <c r="AI56" i="38"/>
  <c r="I219" i="38"/>
  <c r="AI91" i="38"/>
  <c r="Q219" i="38"/>
  <c r="Y95" i="38"/>
  <c r="AK95" i="38" s="1"/>
  <c r="Y101" i="38"/>
  <c r="AK101" i="38" s="1"/>
  <c r="AI104" i="38"/>
  <c r="Y108" i="38"/>
  <c r="AK108" i="38" s="1"/>
  <c r="Y114" i="38"/>
  <c r="AI117" i="38"/>
  <c r="W287" i="38"/>
  <c r="AI260" i="38"/>
  <c r="Y263" i="38"/>
  <c r="AK263" i="38" s="1"/>
  <c r="Y269" i="38"/>
  <c r="AI273" i="38"/>
  <c r="Y277" i="38"/>
  <c r="Y283" i="38"/>
  <c r="Y47" i="38"/>
  <c r="K219" i="38"/>
  <c r="Y121" i="38"/>
  <c r="AI125" i="38"/>
  <c r="AI131" i="38"/>
  <c r="AK131" i="38" s="1"/>
  <c r="Y134" i="38"/>
  <c r="AI138" i="38"/>
  <c r="AI144" i="38"/>
  <c r="Y147" i="38"/>
  <c r="AI167" i="38"/>
  <c r="Y171" i="38"/>
  <c r="AK171" i="38" s="1"/>
  <c r="AI173" i="38"/>
  <c r="Y177" i="38"/>
  <c r="AI180" i="38"/>
  <c r="Y184" i="38"/>
  <c r="AI186" i="38"/>
  <c r="Y190" i="38"/>
  <c r="AK190" i="38" s="1"/>
  <c r="AI193" i="38"/>
  <c r="Y197" i="38"/>
  <c r="AK197" i="38" s="1"/>
  <c r="Y203" i="38"/>
  <c r="AI207" i="38"/>
  <c r="Y210" i="38"/>
  <c r="Y216" i="38"/>
  <c r="AA287" i="38"/>
  <c r="Y244" i="38"/>
  <c r="AI248" i="38"/>
  <c r="Y251" i="38"/>
  <c r="AK251" i="38" s="1"/>
  <c r="AI254" i="38"/>
  <c r="Y257" i="38"/>
  <c r="AK257" i="38" s="1"/>
  <c r="M219" i="38"/>
  <c r="AI92" i="38"/>
  <c r="Y96" i="38"/>
  <c r="Y102" i="38"/>
  <c r="AI105" i="38"/>
  <c r="Y109" i="38"/>
  <c r="AK115" i="38"/>
  <c r="AC287" i="38"/>
  <c r="AK265" i="38"/>
  <c r="AK271" i="38"/>
  <c r="AK278" i="38"/>
  <c r="AK284" i="38"/>
  <c r="Y48" i="38"/>
  <c r="O219" i="38"/>
  <c r="AK198" i="38"/>
  <c r="AK211" i="38"/>
  <c r="E287" i="38"/>
  <c r="AK259" i="38"/>
  <c r="AK97" i="38"/>
  <c r="AG287" i="38"/>
  <c r="AI262" i="38"/>
  <c r="AK262" i="38" s="1"/>
  <c r="Y266" i="38"/>
  <c r="AK266" i="38" s="1"/>
  <c r="AI268" i="38"/>
  <c r="Y272" i="38"/>
  <c r="AK272" i="38" s="1"/>
  <c r="AI275" i="38"/>
  <c r="Y279" i="38"/>
  <c r="AI281" i="38"/>
  <c r="Y285" i="38"/>
  <c r="Y50" i="38"/>
  <c r="S219" i="38"/>
  <c r="Y123" i="38"/>
  <c r="Y129" i="38"/>
  <c r="Y137" i="38"/>
  <c r="Y143" i="38"/>
  <c r="Y166" i="38"/>
  <c r="Y179" i="38"/>
  <c r="Y192" i="38"/>
  <c r="Y199" i="38"/>
  <c r="AK199" i="38" s="1"/>
  <c r="AI202" i="38"/>
  <c r="AK202" i="38" s="1"/>
  <c r="Y205" i="38"/>
  <c r="Y213" i="38"/>
  <c r="I287" i="38"/>
  <c r="I289" i="38" s="1"/>
  <c r="Y247" i="38"/>
  <c r="AE287" i="38"/>
  <c r="Y56" i="38"/>
  <c r="U219" i="38"/>
  <c r="Y91" i="38"/>
  <c r="Y104" i="38"/>
  <c r="AK104" i="38" s="1"/>
  <c r="Y111" i="38"/>
  <c r="AK111" i="38" s="1"/>
  <c r="AI114" i="38"/>
  <c r="Y117" i="38"/>
  <c r="AK117" i="38" s="1"/>
  <c r="K287" i="38"/>
  <c r="G287" i="38"/>
  <c r="Y260" i="38"/>
  <c r="AK260" i="38" s="1"/>
  <c r="AI263" i="38"/>
  <c r="AI269" i="38"/>
  <c r="Y273" i="38"/>
  <c r="AI277" i="38"/>
  <c r="Y280" i="38"/>
  <c r="AK280" i="38" s="1"/>
  <c r="AI283" i="38"/>
  <c r="AI47" i="38"/>
  <c r="Y51" i="38"/>
  <c r="AK51" i="38" s="1"/>
  <c r="W219" i="38"/>
  <c r="AI121" i="38"/>
  <c r="Y125" i="38"/>
  <c r="AK125" i="38" s="1"/>
  <c r="AI127" i="38"/>
  <c r="AK127" i="38" s="1"/>
  <c r="Y131" i="38"/>
  <c r="AI134" i="38"/>
  <c r="Y138" i="38"/>
  <c r="Y144" i="38"/>
  <c r="AK144" i="38" s="1"/>
  <c r="AI147" i="38"/>
  <c r="Y167" i="38"/>
  <c r="Y173" i="38"/>
  <c r="AK173" i="38" s="1"/>
  <c r="AI177" i="38"/>
  <c r="Y180" i="38"/>
  <c r="AK180" i="38" s="1"/>
  <c r="AI184" i="38"/>
  <c r="AI190" i="38"/>
  <c r="Y193" i="38"/>
  <c r="AK193" i="38" s="1"/>
  <c r="AI197" i="38"/>
  <c r="AI203" i="38"/>
  <c r="Y207" i="38"/>
  <c r="AI210" i="38"/>
  <c r="Y214" i="38"/>
  <c r="AK214" i="38" s="1"/>
  <c r="AI216" i="38"/>
  <c r="Y241" i="38"/>
  <c r="AI244" i="38"/>
  <c r="Y248" i="38"/>
  <c r="Y287" i="38" s="1"/>
  <c r="Y254" i="38"/>
  <c r="AI257" i="38"/>
  <c r="AI53" i="38"/>
  <c r="AK53" i="38" s="1"/>
  <c r="Y57" i="38"/>
  <c r="AA219" i="38"/>
  <c r="Y92" i="38"/>
  <c r="AI96" i="38"/>
  <c r="AI102" i="38"/>
  <c r="Y105" i="38"/>
  <c r="AK105" i="38" s="1"/>
  <c r="AI109" i="38"/>
  <c r="AI115" i="38"/>
  <c r="Y119" i="38"/>
  <c r="AK119" i="38" s="1"/>
  <c r="O287" i="38"/>
  <c r="Y261" i="38"/>
  <c r="AK261" i="38" s="1"/>
  <c r="AI265" i="38"/>
  <c r="AI271" i="38"/>
  <c r="Y274" i="38"/>
  <c r="AK274" i="38" s="1"/>
  <c r="AI278" i="38"/>
  <c r="AI284" i="38"/>
  <c r="AI48" i="38"/>
  <c r="AC219" i="38"/>
  <c r="AC289" i="38" s="1"/>
  <c r="AI122" i="38"/>
  <c r="AK122" i="38" s="1"/>
  <c r="Y126" i="38"/>
  <c r="AK126" i="38" s="1"/>
  <c r="AI128" i="38"/>
  <c r="AK128" i="38" s="1"/>
  <c r="Y132" i="38"/>
  <c r="AK132" i="38" s="1"/>
  <c r="AI135" i="38"/>
  <c r="AK135" i="38" s="1"/>
  <c r="Y139" i="38"/>
  <c r="AK139" i="38" s="1"/>
  <c r="AI141" i="38"/>
  <c r="Y145" i="38"/>
  <c r="AK145" i="38" s="1"/>
  <c r="AI165" i="38"/>
  <c r="Y168" i="38"/>
  <c r="AK168" i="38" s="1"/>
  <c r="Y174" i="38"/>
  <c r="AK174" i="38" s="1"/>
  <c r="AI178" i="38"/>
  <c r="AK178" i="38" s="1"/>
  <c r="Y181" i="38"/>
  <c r="AK181" i="38" s="1"/>
  <c r="Y187" i="38"/>
  <c r="AI191" i="38"/>
  <c r="AK191" i="38" s="1"/>
  <c r="Y195" i="38"/>
  <c r="AI198" i="38"/>
  <c r="AI204" i="38"/>
  <c r="AK204" i="38" s="1"/>
  <c r="Y208" i="38"/>
  <c r="AK208" i="38" s="1"/>
  <c r="AI211" i="38"/>
  <c r="AI217" i="38"/>
  <c r="AK217" i="38" s="1"/>
  <c r="Q287" i="38"/>
  <c r="Y242" i="38"/>
  <c r="AK242" i="38" s="1"/>
  <c r="AI245" i="38"/>
  <c r="AK245" i="38" s="1"/>
  <c r="Y249" i="38"/>
  <c r="AK249" i="38" s="1"/>
  <c r="Y255" i="38"/>
  <c r="S289" i="38"/>
  <c r="AK39" i="38"/>
  <c r="AK54" i="38"/>
  <c r="AK90" i="38"/>
  <c r="AK103" i="38"/>
  <c r="AK110" i="38"/>
  <c r="AK116" i="38"/>
  <c r="AK215" i="38"/>
  <c r="AK279" i="38"/>
  <c r="AK285" i="38"/>
  <c r="AK16" i="38"/>
  <c r="AK29" i="38"/>
  <c r="AK36" i="38"/>
  <c r="AK42" i="38"/>
  <c r="AK50" i="38"/>
  <c r="AK123" i="38"/>
  <c r="AK129" i="38"/>
  <c r="AK137" i="38"/>
  <c r="AK143" i="38"/>
  <c r="AK166" i="38"/>
  <c r="AK179" i="38"/>
  <c r="AK192" i="38"/>
  <c r="AK205" i="38"/>
  <c r="AK213" i="38"/>
  <c r="AK247" i="38"/>
  <c r="AK56" i="38"/>
  <c r="AK91" i="38"/>
  <c r="AK273" i="38"/>
  <c r="AK17" i="38"/>
  <c r="AK30" i="38"/>
  <c r="AK44" i="38"/>
  <c r="AK138" i="38"/>
  <c r="AK167" i="38"/>
  <c r="AK207" i="38"/>
  <c r="AK254" i="38"/>
  <c r="AK57" i="38"/>
  <c r="AK92" i="38"/>
  <c r="AK141" i="38"/>
  <c r="AK18" i="38"/>
  <c r="AK187" i="38"/>
  <c r="AK195" i="38"/>
  <c r="AK255" i="38"/>
  <c r="AK172" i="38"/>
  <c r="AK243" i="38"/>
  <c r="AK186" i="38"/>
  <c r="AK267" i="38"/>
  <c r="AK165" i="38"/>
  <c r="AI89" i="38"/>
  <c r="Y14" i="38"/>
  <c r="AA60" i="38"/>
  <c r="AI241" i="38"/>
  <c r="AI287" i="38" s="1"/>
  <c r="M287" i="38"/>
  <c r="M289" i="38" s="1"/>
  <c r="Y89" i="38"/>
  <c r="AL16" i="37"/>
  <c r="AL20" i="37"/>
  <c r="AL23" i="37"/>
  <c r="AL27" i="37"/>
  <c r="AL30" i="37"/>
  <c r="AL41" i="37"/>
  <c r="AL45" i="37"/>
  <c r="BB123" i="32"/>
  <c r="Y186" i="33"/>
  <c r="AT17" i="34"/>
  <c r="AL97" i="36"/>
  <c r="AL111" i="36"/>
  <c r="AL126" i="36"/>
  <c r="AL131" i="36"/>
  <c r="AL135" i="36"/>
  <c r="AL21" i="37"/>
  <c r="AL28" i="37"/>
  <c r="AL35" i="37"/>
  <c r="AL42" i="37"/>
  <c r="AL50" i="37"/>
  <c r="AD133" i="37"/>
  <c r="BB32" i="32"/>
  <c r="M244" i="33"/>
  <c r="AF278" i="33"/>
  <c r="AF280" i="33"/>
  <c r="AT171" i="35"/>
  <c r="W96" i="36"/>
  <c r="AL199" i="36"/>
  <c r="AL214" i="36"/>
  <c r="AL254" i="36"/>
  <c r="Z60" i="37"/>
  <c r="M283" i="37"/>
  <c r="BR187" i="30"/>
  <c r="AV191" i="34"/>
  <c r="AV272" i="35"/>
  <c r="W125" i="36"/>
  <c r="W213" i="36"/>
  <c r="AB60" i="37"/>
  <c r="M20" i="37"/>
  <c r="M27" i="37"/>
  <c r="M34" i="37"/>
  <c r="M41" i="37"/>
  <c r="M48" i="37"/>
  <c r="U172" i="37"/>
  <c r="M181" i="34"/>
  <c r="AR268" i="34"/>
  <c r="W110" i="36"/>
  <c r="AL117" i="36"/>
  <c r="AL122" i="36"/>
  <c r="AL184" i="36"/>
  <c r="AF60" i="37"/>
  <c r="M58" i="37"/>
  <c r="AD167" i="37"/>
  <c r="AL167" i="37" s="1"/>
  <c r="AL168" i="37"/>
  <c r="S274" i="32"/>
  <c r="AV33" i="35"/>
  <c r="W213" i="35"/>
  <c r="AB219" i="36"/>
  <c r="G60" i="37"/>
  <c r="AH60" i="37"/>
  <c r="AL18" i="37"/>
  <c r="AL26" i="37"/>
  <c r="AL33" i="37"/>
  <c r="AL40" i="37"/>
  <c r="AL47" i="37"/>
  <c r="M187" i="37"/>
  <c r="S273" i="32"/>
  <c r="BR145" i="33"/>
  <c r="BN165" i="33"/>
  <c r="BT167" i="33"/>
  <c r="S172" i="33"/>
  <c r="BR173" i="33"/>
  <c r="G216" i="35"/>
  <c r="W40" i="36"/>
  <c r="W45" i="36"/>
  <c r="W50" i="36"/>
  <c r="AL171" i="36"/>
  <c r="I60" i="37"/>
  <c r="AJ60" i="37"/>
  <c r="BB145" i="32"/>
  <c r="AP169" i="33"/>
  <c r="BV177" i="33"/>
  <c r="AV214" i="35"/>
  <c r="AL90" i="36"/>
  <c r="AL95" i="36"/>
  <c r="AL251" i="36"/>
  <c r="AL279" i="36"/>
  <c r="K60" i="37"/>
  <c r="AD17" i="37"/>
  <c r="AL17" i="37" s="1"/>
  <c r="AD24" i="37"/>
  <c r="AL24" i="37" s="1"/>
  <c r="AD32" i="37"/>
  <c r="AL32" i="37" s="1"/>
  <c r="AD39" i="37"/>
  <c r="AL39" i="37" s="1"/>
  <c r="AD46" i="37"/>
  <c r="AL46" i="37" s="1"/>
  <c r="AD53" i="37"/>
  <c r="AL53" i="37" s="1"/>
  <c r="U57" i="37"/>
  <c r="U184" i="37"/>
  <c r="AL184" i="37" s="1"/>
  <c r="M92" i="34"/>
  <c r="G174" i="35"/>
  <c r="AV177" i="35"/>
  <c r="AL23" i="36"/>
  <c r="AL28" i="36"/>
  <c r="AL33" i="36"/>
  <c r="AL38" i="36"/>
  <c r="AL52" i="36"/>
  <c r="AL128" i="36"/>
  <c r="W139" i="36"/>
  <c r="AL192" i="36"/>
  <c r="AL197" i="36"/>
  <c r="W265" i="36"/>
  <c r="AL280" i="36"/>
  <c r="M14" i="37"/>
  <c r="AL56" i="37"/>
  <c r="AL217" i="33"/>
  <c r="M114" i="34"/>
  <c r="W27" i="36"/>
  <c r="W32" i="36"/>
  <c r="W36" i="36"/>
  <c r="W41" i="36"/>
  <c r="W46" i="36"/>
  <c r="W51" i="36"/>
  <c r="O60" i="37"/>
  <c r="AD56" i="37"/>
  <c r="AL193" i="37"/>
  <c r="M213" i="37"/>
  <c r="M214" i="37"/>
  <c r="BL17" i="33"/>
  <c r="BV42" i="33"/>
  <c r="BT47" i="33"/>
  <c r="AP191" i="33"/>
  <c r="W51" i="35"/>
  <c r="W107" i="35"/>
  <c r="AB107" i="35" s="1"/>
  <c r="W114" i="35"/>
  <c r="AB114" i="35" s="1"/>
  <c r="W121" i="35"/>
  <c r="AB121" i="35" s="1"/>
  <c r="W135" i="35"/>
  <c r="AB135" i="35" s="1"/>
  <c r="W166" i="35"/>
  <c r="W181" i="35"/>
  <c r="AF181" i="35" s="1"/>
  <c r="W189" i="35"/>
  <c r="W203" i="35"/>
  <c r="AB203" i="35" s="1"/>
  <c r="AV269" i="35"/>
  <c r="W22" i="36"/>
  <c r="Q60" i="37"/>
  <c r="U141" i="37"/>
  <c r="W263" i="34"/>
  <c r="S29" i="35"/>
  <c r="W146" i="35"/>
  <c r="W173" i="35"/>
  <c r="W271" i="35"/>
  <c r="AL15" i="36"/>
  <c r="AL20" i="36"/>
  <c r="AL24" i="36"/>
  <c r="AL29" i="36"/>
  <c r="AL34" i="36"/>
  <c r="AL174" i="36"/>
  <c r="AL179" i="36"/>
  <c r="AL217" i="36"/>
  <c r="M287" i="36"/>
  <c r="W242" i="36"/>
  <c r="W250" i="36"/>
  <c r="AL281" i="36"/>
  <c r="U15" i="37"/>
  <c r="AL15" i="37" s="1"/>
  <c r="U22" i="37"/>
  <c r="AL22" i="37" s="1"/>
  <c r="U29" i="37"/>
  <c r="AL29" i="37" s="1"/>
  <c r="U36" i="37"/>
  <c r="AL36" i="37" s="1"/>
  <c r="U44" i="37"/>
  <c r="AL44" i="37" s="1"/>
  <c r="U51" i="37"/>
  <c r="AL51" i="37" s="1"/>
  <c r="U196" i="37"/>
  <c r="AL196" i="37" s="1"/>
  <c r="AL204" i="37"/>
  <c r="AD180" i="37"/>
  <c r="M201" i="37"/>
  <c r="M203" i="37"/>
  <c r="U210" i="37"/>
  <c r="AL210" i="37" s="1"/>
  <c r="AL281" i="37"/>
  <c r="AL58" i="37"/>
  <c r="AH219" i="37"/>
  <c r="AD141" i="37"/>
  <c r="M175" i="37"/>
  <c r="M178" i="37"/>
  <c r="U185" i="37"/>
  <c r="AL185" i="37" s="1"/>
  <c r="AD195" i="37"/>
  <c r="U214" i="37"/>
  <c r="AL214" i="37" s="1"/>
  <c r="U146" i="37"/>
  <c r="AL146" i="37" s="1"/>
  <c r="AD172" i="37"/>
  <c r="U187" i="37"/>
  <c r="AL187" i="37" s="1"/>
  <c r="M192" i="37"/>
  <c r="AD197" i="37"/>
  <c r="U199" i="37"/>
  <c r="AL199" i="37" s="1"/>
  <c r="M217" i="37"/>
  <c r="AD279" i="37"/>
  <c r="AL279" i="37" s="1"/>
  <c r="AD57" i="37"/>
  <c r="AL57" i="37" s="1"/>
  <c r="M95" i="37"/>
  <c r="M98" i="37"/>
  <c r="M102" i="37"/>
  <c r="M105" i="37"/>
  <c r="M109" i="37"/>
  <c r="M113" i="37"/>
  <c r="M116" i="37"/>
  <c r="M120" i="37"/>
  <c r="M123" i="37"/>
  <c r="M127" i="37"/>
  <c r="AL145" i="37"/>
  <c r="AL147" i="37"/>
  <c r="M167" i="37"/>
  <c r="AL174" i="37"/>
  <c r="AL202" i="37"/>
  <c r="AH287" i="37"/>
  <c r="AD280" i="37"/>
  <c r="U284" i="37"/>
  <c r="AL284" i="37" s="1"/>
  <c r="U285" i="37"/>
  <c r="AL285" i="37" s="1"/>
  <c r="I219" i="37"/>
  <c r="M93" i="37"/>
  <c r="U189" i="37"/>
  <c r="AJ287" i="37"/>
  <c r="AD173" i="37"/>
  <c r="AL173" i="37" s="1"/>
  <c r="AL191" i="37"/>
  <c r="M193" i="37"/>
  <c r="AD198" i="37"/>
  <c r="AL198" i="37" s="1"/>
  <c r="U203" i="37"/>
  <c r="AL203" i="37" s="1"/>
  <c r="U217" i="37"/>
  <c r="AL217" i="37" s="1"/>
  <c r="AD283" i="37"/>
  <c r="AL283" i="37" s="1"/>
  <c r="AL90" i="37"/>
  <c r="U93" i="37"/>
  <c r="AL93" i="37" s="1"/>
  <c r="U97" i="37"/>
  <c r="AL97" i="37" s="1"/>
  <c r="U101" i="37"/>
  <c r="AL101" i="37" s="1"/>
  <c r="U104" i="37"/>
  <c r="AL104" i="37" s="1"/>
  <c r="U108" i="37"/>
  <c r="AL108" i="37" s="1"/>
  <c r="U111" i="37"/>
  <c r="AL111" i="37" s="1"/>
  <c r="U115" i="37"/>
  <c r="AL115" i="37" s="1"/>
  <c r="U119" i="37"/>
  <c r="AL119" i="37" s="1"/>
  <c r="U122" i="37"/>
  <c r="AL122" i="37" s="1"/>
  <c r="U126" i="37"/>
  <c r="AL126" i="37" s="1"/>
  <c r="AL129" i="37"/>
  <c r="U166" i="37"/>
  <c r="M168" i="37"/>
  <c r="U178" i="37"/>
  <c r="U205" i="37"/>
  <c r="AL205" i="37" s="1"/>
  <c r="AD215" i="37"/>
  <c r="AL215" i="37" s="1"/>
  <c r="I287" i="37"/>
  <c r="M278" i="37"/>
  <c r="U54" i="37"/>
  <c r="AL54" i="37" s="1"/>
  <c r="AL91" i="37"/>
  <c r="AL98" i="37"/>
  <c r="AL102" i="37"/>
  <c r="AL105" i="37"/>
  <c r="AL113" i="37"/>
  <c r="AL117" i="37"/>
  <c r="AL120" i="37"/>
  <c r="AL123" i="37"/>
  <c r="AL127" i="37"/>
  <c r="U128" i="37"/>
  <c r="U180" i="37"/>
  <c r="AL180" i="37" s="1"/>
  <c r="M183" i="37"/>
  <c r="U192" i="37"/>
  <c r="AL192" i="37" s="1"/>
  <c r="K287" i="37"/>
  <c r="S219" i="37"/>
  <c r="S289" i="37" s="1"/>
  <c r="U137" i="37"/>
  <c r="U138" i="37"/>
  <c r="AL138" i="37" s="1"/>
  <c r="U139" i="37"/>
  <c r="M144" i="37"/>
  <c r="AD165" i="37"/>
  <c r="AL165" i="37" s="1"/>
  <c r="M185" i="37"/>
  <c r="U195" i="37"/>
  <c r="AL195" i="37" s="1"/>
  <c r="AD204" i="37"/>
  <c r="U241" i="37"/>
  <c r="U242" i="37"/>
  <c r="U244" i="37"/>
  <c r="U245" i="37"/>
  <c r="U248" i="37"/>
  <c r="U249" i="37"/>
  <c r="U251" i="37"/>
  <c r="U253" i="37"/>
  <c r="U255" i="37"/>
  <c r="U256" i="37"/>
  <c r="U259" i="37"/>
  <c r="AL259" i="37" s="1"/>
  <c r="U260" i="37"/>
  <c r="AL260" i="37" s="1"/>
  <c r="U262" i="37"/>
  <c r="AL262" i="37" s="1"/>
  <c r="U263" i="37"/>
  <c r="U266" i="37"/>
  <c r="U267" i="37"/>
  <c r="U269" i="37"/>
  <c r="AL269" i="37" s="1"/>
  <c r="U271" i="37"/>
  <c r="AL271" i="37" s="1"/>
  <c r="U272" i="37"/>
  <c r="U273" i="37"/>
  <c r="AL273" i="37" s="1"/>
  <c r="U274" i="37"/>
  <c r="AL274" i="37" s="1"/>
  <c r="U275" i="37"/>
  <c r="AL275" i="37" s="1"/>
  <c r="X219" i="37"/>
  <c r="AD92" i="37"/>
  <c r="AL92" i="37" s="1"/>
  <c r="AD96" i="37"/>
  <c r="AL96" i="37" s="1"/>
  <c r="AD99" i="37"/>
  <c r="AL99" i="37" s="1"/>
  <c r="AD103" i="37"/>
  <c r="AL103" i="37" s="1"/>
  <c r="AD107" i="37"/>
  <c r="AL107" i="37" s="1"/>
  <c r="AD110" i="37"/>
  <c r="AL110" i="37" s="1"/>
  <c r="AD114" i="37"/>
  <c r="AL114" i="37" s="1"/>
  <c r="AD117" i="37"/>
  <c r="AD121" i="37"/>
  <c r="AL121" i="37" s="1"/>
  <c r="AD125" i="37"/>
  <c r="AL125" i="37" s="1"/>
  <c r="AD128" i="37"/>
  <c r="U169" i="37"/>
  <c r="AL169" i="37" s="1"/>
  <c r="M172" i="37"/>
  <c r="AD179" i="37"/>
  <c r="AL179" i="37" s="1"/>
  <c r="AL181" i="37"/>
  <c r="M199" i="37"/>
  <c r="U207" i="37"/>
  <c r="AL207" i="37" s="1"/>
  <c r="Q287" i="37"/>
  <c r="U277" i="37"/>
  <c r="AL277" i="37" s="1"/>
  <c r="U278" i="37"/>
  <c r="AL278" i="37" s="1"/>
  <c r="M281" i="37"/>
  <c r="AJ289" i="37"/>
  <c r="AD14" i="37"/>
  <c r="Z219" i="37"/>
  <c r="Z289" i="37" s="1"/>
  <c r="U140" i="37"/>
  <c r="AL140" i="37" s="1"/>
  <c r="AL175" i="37"/>
  <c r="AL186" i="37"/>
  <c r="AL197" i="37"/>
  <c r="AL208" i="37"/>
  <c r="AB219" i="37"/>
  <c r="AB289" i="37" s="1"/>
  <c r="AD89" i="37"/>
  <c r="M134" i="37"/>
  <c r="AD139" i="37"/>
  <c r="AL139" i="37" s="1"/>
  <c r="M145" i="37"/>
  <c r="AD166" i="37"/>
  <c r="AL178" i="37"/>
  <c r="AL189" i="37"/>
  <c r="M215" i="37"/>
  <c r="U243" i="37"/>
  <c r="AL243" i="37" s="1"/>
  <c r="AL244" i="37"/>
  <c r="U247" i="37"/>
  <c r="AL247" i="37" s="1"/>
  <c r="AL248" i="37"/>
  <c r="U250" i="37"/>
  <c r="AL250" i="37" s="1"/>
  <c r="AL251" i="37"/>
  <c r="U254" i="37"/>
  <c r="AL254" i="37" s="1"/>
  <c r="AL255" i="37"/>
  <c r="U257" i="37"/>
  <c r="AL257" i="37" s="1"/>
  <c r="U261" i="37"/>
  <c r="AL261" i="37" s="1"/>
  <c r="U265" i="37"/>
  <c r="AL265" i="37" s="1"/>
  <c r="AL266" i="37"/>
  <c r="U268" i="37"/>
  <c r="AL268" i="37" s="1"/>
  <c r="AL272" i="37"/>
  <c r="G219" i="37"/>
  <c r="AF219" i="37"/>
  <c r="U132" i="37"/>
  <c r="AL133" i="37"/>
  <c r="K219" i="37"/>
  <c r="AJ219" i="37"/>
  <c r="AD131" i="37"/>
  <c r="AL131" i="37" s="1"/>
  <c r="M137" i="37"/>
  <c r="X287" i="37"/>
  <c r="AD241" i="37"/>
  <c r="AD242" i="37"/>
  <c r="AD245" i="37"/>
  <c r="AD249" i="37"/>
  <c r="AD253" i="37"/>
  <c r="AD256" i="37"/>
  <c r="AD260" i="37"/>
  <c r="AD263" i="37"/>
  <c r="AL263" i="37" s="1"/>
  <c r="AD267" i="37"/>
  <c r="M89" i="37"/>
  <c r="AD132" i="37"/>
  <c r="M138" i="37"/>
  <c r="AD143" i="37"/>
  <c r="AL143" i="37" s="1"/>
  <c r="M165" i="37"/>
  <c r="AD213" i="37"/>
  <c r="AL213" i="37" s="1"/>
  <c r="O219" i="37"/>
  <c r="U135" i="37"/>
  <c r="Q219" i="37"/>
  <c r="AL137" i="37"/>
  <c r="AF287" i="37"/>
  <c r="AD134" i="37"/>
  <c r="AL134" i="37" s="1"/>
  <c r="M140" i="37"/>
  <c r="U89" i="37"/>
  <c r="M131" i="37"/>
  <c r="AD135" i="37"/>
  <c r="G287" i="37"/>
  <c r="O287" i="37"/>
  <c r="W103" i="35"/>
  <c r="W262" i="35"/>
  <c r="AF60" i="36"/>
  <c r="BR184" i="33"/>
  <c r="AF185" i="33"/>
  <c r="S283" i="33"/>
  <c r="G96" i="34"/>
  <c r="S131" i="34"/>
  <c r="W193" i="34"/>
  <c r="AJ193" i="34" s="1"/>
  <c r="W213" i="34"/>
  <c r="AF213" i="34" s="1"/>
  <c r="M216" i="34"/>
  <c r="W23" i="35"/>
  <c r="W42" i="35"/>
  <c r="AT172" i="35"/>
  <c r="M180" i="35"/>
  <c r="M216" i="35"/>
  <c r="S243" i="35"/>
  <c r="W273" i="35"/>
  <c r="W285" i="35"/>
  <c r="G60" i="36"/>
  <c r="AH60" i="36"/>
  <c r="W18" i="36"/>
  <c r="AL42" i="36"/>
  <c r="AL47" i="36"/>
  <c r="W54" i="36"/>
  <c r="AD219" i="36"/>
  <c r="W97" i="36"/>
  <c r="W169" i="36"/>
  <c r="W189" i="36"/>
  <c r="W193" i="36"/>
  <c r="W198" i="36"/>
  <c r="AL283" i="36"/>
  <c r="AO274" i="24"/>
  <c r="G242" i="31"/>
  <c r="AL120" i="33"/>
  <c r="AF204" i="33"/>
  <c r="W97" i="34"/>
  <c r="W120" i="34"/>
  <c r="AB120" i="34" s="1"/>
  <c r="W201" i="34"/>
  <c r="AF201" i="34" s="1"/>
  <c r="W245" i="34"/>
  <c r="AV255" i="34"/>
  <c r="W41" i="35"/>
  <c r="W110" i="35"/>
  <c r="AV116" i="35"/>
  <c r="G129" i="35"/>
  <c r="AR147" i="35"/>
  <c r="AR167" i="35"/>
  <c r="I60" i="36"/>
  <c r="AJ60" i="36"/>
  <c r="AF219" i="36"/>
  <c r="W102" i="36"/>
  <c r="Z287" i="36"/>
  <c r="BT56" i="33"/>
  <c r="S208" i="33"/>
  <c r="AV28" i="34"/>
  <c r="W56" i="34"/>
  <c r="AF56" i="34" s="1"/>
  <c r="W123" i="34"/>
  <c r="W283" i="34"/>
  <c r="M285" i="34"/>
  <c r="AR32" i="35"/>
  <c r="G41" i="35"/>
  <c r="W168" i="35"/>
  <c r="AV213" i="35"/>
  <c r="W245" i="35"/>
  <c r="AF245" i="35" s="1"/>
  <c r="S283" i="35"/>
  <c r="K60" i="36"/>
  <c r="AL16" i="36"/>
  <c r="AL21" i="36"/>
  <c r="W28" i="36"/>
  <c r="W33" i="36"/>
  <c r="AL57" i="36"/>
  <c r="G219" i="36"/>
  <c r="G289" i="36" s="1"/>
  <c r="AH219" i="36"/>
  <c r="W93" i="36"/>
  <c r="AL172" i="36"/>
  <c r="AL177" i="36"/>
  <c r="AL181" i="36"/>
  <c r="W184" i="36"/>
  <c r="BB177" i="32"/>
  <c r="G89" i="35"/>
  <c r="AV255" i="35"/>
  <c r="M60" i="36"/>
  <c r="W15" i="36"/>
  <c r="W20" i="36"/>
  <c r="W38" i="36"/>
  <c r="AL39" i="36"/>
  <c r="AL44" i="36"/>
  <c r="AL48" i="36"/>
  <c r="W56" i="36"/>
  <c r="I219" i="36"/>
  <c r="AJ219" i="36"/>
  <c r="W92" i="36"/>
  <c r="W171" i="36"/>
  <c r="W204" i="36"/>
  <c r="Q139" i="29"/>
  <c r="S26" i="32"/>
  <c r="S190" i="32"/>
  <c r="Y207" i="32"/>
  <c r="BT96" i="33"/>
  <c r="S22" i="34"/>
  <c r="W173" i="34"/>
  <c r="AB173" i="34" s="1"/>
  <c r="G205" i="34"/>
  <c r="M256" i="34"/>
  <c r="G125" i="35"/>
  <c r="W128" i="35"/>
  <c r="W256" i="35"/>
  <c r="W284" i="35"/>
  <c r="AF284" i="35" s="1"/>
  <c r="O60" i="36"/>
  <c r="AL26" i="36"/>
  <c r="AL30" i="36"/>
  <c r="AL35" i="36"/>
  <c r="W42" i="36"/>
  <c r="W47" i="36"/>
  <c r="K219" i="36"/>
  <c r="AL91" i="36"/>
  <c r="W98" i="36"/>
  <c r="AT50" i="34"/>
  <c r="G105" i="34"/>
  <c r="W119" i="34"/>
  <c r="AJ97" i="35"/>
  <c r="W116" i="35"/>
  <c r="W187" i="35"/>
  <c r="AJ187" i="35" s="1"/>
  <c r="W241" i="35"/>
  <c r="W263" i="35"/>
  <c r="W275" i="35"/>
  <c r="AJ275" i="35" s="1"/>
  <c r="S277" i="35"/>
  <c r="Q60" i="36"/>
  <c r="AL17" i="36"/>
  <c r="W24" i="36"/>
  <c r="W29" i="36"/>
  <c r="W34" i="36"/>
  <c r="W52" i="36"/>
  <c r="AL53" i="36"/>
  <c r="AL58" i="36"/>
  <c r="M219" i="36"/>
  <c r="W90" i="36"/>
  <c r="W95" i="36"/>
  <c r="W127" i="36"/>
  <c r="W137" i="36"/>
  <c r="AT23" i="34"/>
  <c r="W54" i="34"/>
  <c r="W278" i="34"/>
  <c r="G101" i="35"/>
  <c r="W120" i="35"/>
  <c r="AF120" i="35" s="1"/>
  <c r="AV169" i="35"/>
  <c r="AT174" i="35"/>
  <c r="S60" i="36"/>
  <c r="W16" i="36"/>
  <c r="W21" i="36"/>
  <c r="AL22" i="36"/>
  <c r="AL40" i="36"/>
  <c r="AL45" i="36"/>
  <c r="AL50" i="36"/>
  <c r="W57" i="36"/>
  <c r="O219" i="36"/>
  <c r="AL96" i="36"/>
  <c r="AL115" i="36"/>
  <c r="W117" i="36"/>
  <c r="AL120" i="36"/>
  <c r="AL271" i="36"/>
  <c r="AL275" i="36"/>
  <c r="BB22" i="32"/>
  <c r="Y16" i="33"/>
  <c r="G120" i="33"/>
  <c r="G241" i="33"/>
  <c r="AB110" i="34"/>
  <c r="AR113" i="34"/>
  <c r="AB123" i="35"/>
  <c r="G139" i="35"/>
  <c r="AF255" i="35"/>
  <c r="M275" i="35"/>
  <c r="AF279" i="35"/>
  <c r="U60" i="36"/>
  <c r="AL27" i="36"/>
  <c r="AL32" i="36"/>
  <c r="W39" i="36"/>
  <c r="W44" i="36"/>
  <c r="W48" i="36"/>
  <c r="Q219" i="36"/>
  <c r="AL92" i="36"/>
  <c r="W279" i="36"/>
  <c r="G138" i="31"/>
  <c r="W279" i="31"/>
  <c r="AP122" i="33"/>
  <c r="BP129" i="33"/>
  <c r="BT138" i="33"/>
  <c r="AF209" i="33"/>
  <c r="G101" i="34"/>
  <c r="M110" i="34"/>
  <c r="S135" i="34"/>
  <c r="S143" i="34"/>
  <c r="W168" i="34"/>
  <c r="AJ168" i="34" s="1"/>
  <c r="M187" i="34"/>
  <c r="AV18" i="35"/>
  <c r="W58" i="35"/>
  <c r="W96" i="35"/>
  <c r="W111" i="35"/>
  <c r="AB111" i="35" s="1"/>
  <c r="AB144" i="35"/>
  <c r="W179" i="35"/>
  <c r="AB179" i="35" s="1"/>
  <c r="W259" i="35"/>
  <c r="W274" i="35"/>
  <c r="AF274" i="35" s="1"/>
  <c r="AT285" i="35"/>
  <c r="AL14" i="36"/>
  <c r="AL18" i="36"/>
  <c r="W26" i="36"/>
  <c r="W30" i="36"/>
  <c r="W35" i="36"/>
  <c r="AL36" i="36"/>
  <c r="AL54" i="36"/>
  <c r="W91" i="36"/>
  <c r="S219" i="36"/>
  <c r="O53" i="30"/>
  <c r="Y141" i="32"/>
  <c r="W133" i="34"/>
  <c r="AB133" i="34" s="1"/>
  <c r="AR41" i="35"/>
  <c r="W99" i="35"/>
  <c r="AJ99" i="35" s="1"/>
  <c r="W115" i="35"/>
  <c r="AJ115" i="35" s="1"/>
  <c r="W131" i="35"/>
  <c r="AB131" i="35" s="1"/>
  <c r="W183" i="35"/>
  <c r="AJ183" i="35" s="1"/>
  <c r="W266" i="35"/>
  <c r="W269" i="35"/>
  <c r="AF269" i="35" s="1"/>
  <c r="G274" i="35"/>
  <c r="AB60" i="36"/>
  <c r="W17" i="36"/>
  <c r="AL41" i="36"/>
  <c r="AL46" i="36"/>
  <c r="W53" i="36"/>
  <c r="W58" i="36"/>
  <c r="U219" i="36"/>
  <c r="W143" i="36"/>
  <c r="W147" i="36"/>
  <c r="W168" i="36"/>
  <c r="AL102" i="36"/>
  <c r="AL107" i="36"/>
  <c r="W114" i="36"/>
  <c r="W119" i="36"/>
  <c r="AL147" i="36"/>
  <c r="AL168" i="36"/>
  <c r="W175" i="36"/>
  <c r="AL204" i="36"/>
  <c r="AL209" i="36"/>
  <c r="W216" i="36"/>
  <c r="O287" i="36"/>
  <c r="W247" i="36"/>
  <c r="W251" i="36"/>
  <c r="AL253" i="36"/>
  <c r="AL257" i="36"/>
  <c r="AL262" i="36"/>
  <c r="AL265" i="36"/>
  <c r="W269" i="36"/>
  <c r="W274" i="36"/>
  <c r="W101" i="36"/>
  <c r="W105" i="36"/>
  <c r="W123" i="36"/>
  <c r="AL125" i="36"/>
  <c r="AL129" i="36"/>
  <c r="W132" i="36"/>
  <c r="AL134" i="36"/>
  <c r="W135" i="36"/>
  <c r="W141" i="36"/>
  <c r="AL143" i="36"/>
  <c r="W167" i="36"/>
  <c r="W180" i="36"/>
  <c r="W185" i="36"/>
  <c r="AL186" i="36"/>
  <c r="AL191" i="36"/>
  <c r="AL196" i="36"/>
  <c r="W203" i="36"/>
  <c r="W208" i="36"/>
  <c r="Q287" i="36"/>
  <c r="AL244" i="36"/>
  <c r="AL249" i="36"/>
  <c r="W256" i="36"/>
  <c r="AL256" i="36"/>
  <c r="AL116" i="36"/>
  <c r="AL121" i="36"/>
  <c r="W128" i="36"/>
  <c r="W133" i="36"/>
  <c r="W138" i="36"/>
  <c r="AL178" i="36"/>
  <c r="AL183" i="36"/>
  <c r="W190" i="36"/>
  <c r="S287" i="36"/>
  <c r="W248" i="36"/>
  <c r="W266" i="36"/>
  <c r="AL267" i="36"/>
  <c r="AL272" i="36"/>
  <c r="AL277" i="36"/>
  <c r="W283" i="36"/>
  <c r="AL284" i="36"/>
  <c r="AL285" i="36"/>
  <c r="AL98" i="36"/>
  <c r="AL103" i="36"/>
  <c r="AL108" i="36"/>
  <c r="AL110" i="36"/>
  <c r="W115" i="36"/>
  <c r="W120" i="36"/>
  <c r="AL144" i="36"/>
  <c r="W146" i="36"/>
  <c r="AL165" i="36"/>
  <c r="W166" i="36"/>
  <c r="W172" i="36"/>
  <c r="AL173" i="36"/>
  <c r="W181" i="36"/>
  <c r="W195" i="36"/>
  <c r="W199" i="36"/>
  <c r="AL201" i="36"/>
  <c r="AL205" i="36"/>
  <c r="AL210" i="36"/>
  <c r="AL213" i="36"/>
  <c r="W217" i="36"/>
  <c r="U287" i="36"/>
  <c r="AL259" i="36"/>
  <c r="W261" i="36"/>
  <c r="AL263" i="36"/>
  <c r="W271" i="36"/>
  <c r="W284" i="36"/>
  <c r="W280" i="36"/>
  <c r="W111" i="36"/>
  <c r="AL113" i="36"/>
  <c r="W129" i="36"/>
  <c r="W134" i="36"/>
  <c r="W177" i="36"/>
  <c r="W186" i="36"/>
  <c r="AL187" i="36"/>
  <c r="W196" i="36"/>
  <c r="W214" i="36"/>
  <c r="AL215" i="36"/>
  <c r="AB287" i="36"/>
  <c r="W244" i="36"/>
  <c r="W249" i="36"/>
  <c r="AH287" i="36"/>
  <c r="W275" i="36"/>
  <c r="AL104" i="36"/>
  <c r="AL109" i="36"/>
  <c r="W116" i="36"/>
  <c r="AL166" i="36"/>
  <c r="AL169" i="36"/>
  <c r="W173" i="36"/>
  <c r="W178" i="36"/>
  <c r="W183" i="36"/>
  <c r="AL207" i="36"/>
  <c r="AL211" i="36"/>
  <c r="AD287" i="36"/>
  <c r="I287" i="36"/>
  <c r="AL255" i="36"/>
  <c r="W257" i="36"/>
  <c r="AL260" i="36"/>
  <c r="W267" i="36"/>
  <c r="W277" i="36"/>
  <c r="W285" i="36"/>
  <c r="W108" i="36"/>
  <c r="W121" i="36"/>
  <c r="W126" i="36"/>
  <c r="AL127" i="36"/>
  <c r="AL132" i="36"/>
  <c r="AL137" i="36"/>
  <c r="AL139" i="36"/>
  <c r="W144" i="36"/>
  <c r="W165" i="36"/>
  <c r="AL189" i="36"/>
  <c r="W191" i="36"/>
  <c r="AL193" i="36"/>
  <c r="W201" i="36"/>
  <c r="AL202" i="36"/>
  <c r="W205" i="36"/>
  <c r="W210" i="36"/>
  <c r="AF287" i="36"/>
  <c r="AL242" i="36"/>
  <c r="AL247" i="36"/>
  <c r="W254" i="36"/>
  <c r="W259" i="36"/>
  <c r="AL99" i="36"/>
  <c r="AL119" i="36"/>
  <c r="AL123" i="36"/>
  <c r="W131" i="36"/>
  <c r="AL175" i="36"/>
  <c r="AL180" i="36"/>
  <c r="W187" i="36"/>
  <c r="W192" i="36"/>
  <c r="W197" i="36"/>
  <c r="G287" i="36"/>
  <c r="W245" i="36"/>
  <c r="W263" i="36"/>
  <c r="AL269" i="36"/>
  <c r="W272" i="36"/>
  <c r="AL274" i="36"/>
  <c r="AL101" i="36"/>
  <c r="W103" i="36"/>
  <c r="AL105" i="36"/>
  <c r="W107" i="36"/>
  <c r="W113" i="36"/>
  <c r="AL114" i="36"/>
  <c r="W122" i="36"/>
  <c r="W140" i="36"/>
  <c r="AL141" i="36"/>
  <c r="AL146" i="36"/>
  <c r="AL167" i="36"/>
  <c r="W174" i="36"/>
  <c r="W179" i="36"/>
  <c r="AL198" i="36"/>
  <c r="AL203" i="36"/>
  <c r="AL208" i="36"/>
  <c r="W209" i="36"/>
  <c r="W215" i="36"/>
  <c r="AJ287" i="36"/>
  <c r="AL261" i="36"/>
  <c r="W268" i="36"/>
  <c r="W273" i="36"/>
  <c r="W278" i="36"/>
  <c r="W281" i="36"/>
  <c r="W99" i="36"/>
  <c r="W104" i="36"/>
  <c r="AL133" i="36"/>
  <c r="AL138" i="36"/>
  <c r="W145" i="36"/>
  <c r="AL145" i="36"/>
  <c r="AL190" i="36"/>
  <c r="AL195" i="36"/>
  <c r="W202" i="36"/>
  <c r="W207" i="36"/>
  <c r="W211" i="36"/>
  <c r="AL216" i="36"/>
  <c r="K287" i="36"/>
  <c r="AL243" i="36"/>
  <c r="AL248" i="36"/>
  <c r="W255" i="36"/>
  <c r="W260" i="36"/>
  <c r="W14" i="36"/>
  <c r="Z60" i="36"/>
  <c r="Z289" i="36" s="1"/>
  <c r="AL89" i="36"/>
  <c r="AL241" i="36"/>
  <c r="W89" i="36"/>
  <c r="W241" i="36"/>
  <c r="G57" i="28"/>
  <c r="AH99" i="28"/>
  <c r="AH114" i="28"/>
  <c r="BJ121" i="28"/>
  <c r="BJ135" i="28"/>
  <c r="AH143" i="28"/>
  <c r="G279" i="31"/>
  <c r="G41" i="33"/>
  <c r="W16" i="34"/>
  <c r="G271" i="32"/>
  <c r="G285" i="32"/>
  <c r="M45" i="33"/>
  <c r="BT244" i="33"/>
  <c r="M277" i="33"/>
  <c r="AT24" i="34"/>
  <c r="G38" i="34"/>
  <c r="G42" i="34"/>
  <c r="AV56" i="34"/>
  <c r="M97" i="34"/>
  <c r="S116" i="34"/>
  <c r="W184" i="35"/>
  <c r="AB184" i="35" s="1"/>
  <c r="M184" i="35"/>
  <c r="AJ267" i="35"/>
  <c r="AB267" i="35"/>
  <c r="G89" i="31"/>
  <c r="G108" i="31"/>
  <c r="BB186" i="32"/>
  <c r="BB201" i="32"/>
  <c r="BB215" i="32"/>
  <c r="G241" i="32"/>
  <c r="G255" i="32"/>
  <c r="G269" i="32"/>
  <c r="S120" i="33"/>
  <c r="BN120" i="33"/>
  <c r="AF135" i="33"/>
  <c r="W35" i="34"/>
  <c r="AJ35" i="34" s="1"/>
  <c r="AV38" i="34"/>
  <c r="W57" i="34"/>
  <c r="AJ57" i="34" s="1"/>
  <c r="W115" i="34"/>
  <c r="G117" i="34"/>
  <c r="AB115" i="35"/>
  <c r="AF121" i="33"/>
  <c r="BV186" i="33"/>
  <c r="AF189" i="33"/>
  <c r="BR191" i="33"/>
  <c r="BR193" i="33"/>
  <c r="BN199" i="33"/>
  <c r="AT217" i="35"/>
  <c r="M217" i="35"/>
  <c r="W44" i="35"/>
  <c r="AF44" i="35" s="1"/>
  <c r="BJ102" i="28"/>
  <c r="BF109" i="28"/>
  <c r="AH175" i="28"/>
  <c r="Q145" i="29"/>
  <c r="Q204" i="29"/>
  <c r="BN277" i="30"/>
  <c r="M46" i="33"/>
  <c r="BT95" i="33"/>
  <c r="BB191" i="33"/>
  <c r="BL202" i="33"/>
  <c r="S15" i="34"/>
  <c r="W30" i="34"/>
  <c r="AJ30" i="34" s="1"/>
  <c r="AV41" i="34"/>
  <c r="G185" i="31"/>
  <c r="G214" i="31"/>
  <c r="BB183" i="32"/>
  <c r="S197" i="32"/>
  <c r="G211" i="32"/>
  <c r="G280" i="32"/>
  <c r="S98" i="33"/>
  <c r="BR125" i="33"/>
  <c r="AF257" i="33"/>
  <c r="G16" i="34"/>
  <c r="AT22" i="34"/>
  <c r="G56" i="34"/>
  <c r="W93" i="34"/>
  <c r="S121" i="34"/>
  <c r="W135" i="34"/>
  <c r="G15" i="35"/>
  <c r="W15" i="35"/>
  <c r="AJ15" i="35" s="1"/>
  <c r="AR53" i="35"/>
  <c r="W53" i="35"/>
  <c r="AF53" i="35" s="1"/>
  <c r="G265" i="32"/>
  <c r="BN23" i="33"/>
  <c r="BR48" i="33"/>
  <c r="M52" i="33"/>
  <c r="AF102" i="33"/>
  <c r="AV21" i="34"/>
  <c r="AT169" i="35"/>
  <c r="M169" i="35"/>
  <c r="AJ262" i="35"/>
  <c r="AB262" i="35"/>
  <c r="M98" i="33"/>
  <c r="BT131" i="33"/>
  <c r="BR132" i="33"/>
  <c r="G213" i="33"/>
  <c r="S45" i="34"/>
  <c r="G91" i="34"/>
  <c r="AV125" i="34"/>
  <c r="BJ54" i="28"/>
  <c r="AH126" i="28"/>
  <c r="AH192" i="28"/>
  <c r="Q174" i="29"/>
  <c r="AR207" i="29"/>
  <c r="Q255" i="29"/>
  <c r="Q259" i="29"/>
  <c r="S105" i="31"/>
  <c r="BB193" i="32"/>
  <c r="AF267" i="33"/>
  <c r="AT40" i="34"/>
  <c r="AV48" i="34"/>
  <c r="W89" i="34"/>
  <c r="S22" i="35"/>
  <c r="AV22" i="35"/>
  <c r="S250" i="35"/>
  <c r="AV250" i="35"/>
  <c r="AT257" i="35"/>
  <c r="W257" i="35"/>
  <c r="AF265" i="35"/>
  <c r="BT89" i="30"/>
  <c r="AN102" i="30"/>
  <c r="G32" i="31"/>
  <c r="M15" i="32"/>
  <c r="BR36" i="33"/>
  <c r="AL109" i="33"/>
  <c r="BV111" i="33"/>
  <c r="BN113" i="33"/>
  <c r="AF123" i="33"/>
  <c r="AF269" i="33"/>
  <c r="M26" i="34"/>
  <c r="M107" i="34"/>
  <c r="S115" i="34"/>
  <c r="AT242" i="35"/>
  <c r="M242" i="35"/>
  <c r="S261" i="35"/>
  <c r="AV261" i="35"/>
  <c r="BJ127" i="28"/>
  <c r="BL137" i="30"/>
  <c r="AN189" i="30"/>
  <c r="Y242" i="33"/>
  <c r="AF273" i="33"/>
  <c r="W21" i="34"/>
  <c r="AF21" i="34" s="1"/>
  <c r="M39" i="34"/>
  <c r="S128" i="34"/>
  <c r="W93" i="35"/>
  <c r="AT93" i="35"/>
  <c r="M93" i="35"/>
  <c r="AJ101" i="35"/>
  <c r="AF101" i="35"/>
  <c r="AB101" i="35"/>
  <c r="AR272" i="35"/>
  <c r="W272" i="35"/>
  <c r="G181" i="34"/>
  <c r="W203" i="34"/>
  <c r="AV245" i="34"/>
  <c r="W279" i="34"/>
  <c r="AT26" i="35"/>
  <c r="W29" i="35"/>
  <c r="AJ29" i="35" s="1"/>
  <c r="AV32" i="35"/>
  <c r="AV34" i="35"/>
  <c r="AV41" i="35"/>
  <c r="S91" i="35"/>
  <c r="AV107" i="35"/>
  <c r="AT129" i="35"/>
  <c r="W132" i="35"/>
  <c r="AJ132" i="35" s="1"/>
  <c r="M137" i="35"/>
  <c r="W141" i="35"/>
  <c r="AF141" i="35" s="1"/>
  <c r="AT167" i="35"/>
  <c r="AV174" i="35"/>
  <c r="AT175" i="35"/>
  <c r="M187" i="35"/>
  <c r="AV208" i="35"/>
  <c r="M245" i="35"/>
  <c r="AT268" i="35"/>
  <c r="W277" i="35"/>
  <c r="AT283" i="35"/>
  <c r="G137" i="34"/>
  <c r="S140" i="34"/>
  <c r="AR173" i="34"/>
  <c r="S193" i="34"/>
  <c r="S209" i="34"/>
  <c r="G260" i="34"/>
  <c r="M280" i="34"/>
  <c r="M23" i="35"/>
  <c r="W28" i="35"/>
  <c r="AB28" i="35" s="1"/>
  <c r="AV40" i="35"/>
  <c r="M50" i="35"/>
  <c r="M53" i="35"/>
  <c r="M90" i="35"/>
  <c r="G98" i="35"/>
  <c r="AV104" i="35"/>
  <c r="S105" i="35"/>
  <c r="AT137" i="35"/>
  <c r="G140" i="35"/>
  <c r="AF144" i="35"/>
  <c r="AR146" i="35"/>
  <c r="AT166" i="35"/>
  <c r="G171" i="35"/>
  <c r="M207" i="35"/>
  <c r="M211" i="35"/>
  <c r="G241" i="35"/>
  <c r="AV245" i="35"/>
  <c r="M253" i="35"/>
  <c r="S257" i="35"/>
  <c r="G266" i="35"/>
  <c r="M281" i="35"/>
  <c r="G285" i="35"/>
  <c r="Q287" i="35"/>
  <c r="S287" i="35" s="1"/>
  <c r="U263" i="35" s="1"/>
  <c r="W138" i="34"/>
  <c r="AB138" i="34" s="1"/>
  <c r="AR168" i="34"/>
  <c r="AV173" i="34"/>
  <c r="AR177" i="34"/>
  <c r="S217" i="34"/>
  <c r="G250" i="34"/>
  <c r="E60" i="35"/>
  <c r="G60" i="35" s="1"/>
  <c r="AR17" i="35"/>
  <c r="S24" i="35"/>
  <c r="AR38" i="35"/>
  <c r="AT40" i="35"/>
  <c r="M52" i="35"/>
  <c r="G58" i="35"/>
  <c r="W125" i="35"/>
  <c r="W139" i="35"/>
  <c r="AT146" i="35"/>
  <c r="G165" i="35"/>
  <c r="AT165" i="35"/>
  <c r="G175" i="35"/>
  <c r="G177" i="35"/>
  <c r="G183" i="35"/>
  <c r="AR211" i="35"/>
  <c r="M214" i="35"/>
  <c r="S217" i="35"/>
  <c r="K287" i="35"/>
  <c r="G244" i="35"/>
  <c r="G255" i="35"/>
  <c r="M256" i="35"/>
  <c r="AT266" i="35"/>
  <c r="M267" i="35"/>
  <c r="M271" i="35"/>
  <c r="G280" i="35"/>
  <c r="AV199" i="34"/>
  <c r="AV204" i="34"/>
  <c r="M242" i="34"/>
  <c r="AT253" i="34"/>
  <c r="AT257" i="34"/>
  <c r="AT267" i="34"/>
  <c r="K60" i="35"/>
  <c r="AV17" i="35"/>
  <c r="AV30" i="35"/>
  <c r="M39" i="35"/>
  <c r="M42" i="35"/>
  <c r="G47" i="35"/>
  <c r="M48" i="35"/>
  <c r="G51" i="35"/>
  <c r="S56" i="35"/>
  <c r="AR57" i="35"/>
  <c r="G91" i="35"/>
  <c r="AT97" i="35"/>
  <c r="G105" i="35"/>
  <c r="AV113" i="35"/>
  <c r="G135" i="35"/>
  <c r="M140" i="35"/>
  <c r="AT145" i="35"/>
  <c r="AV165" i="35"/>
  <c r="W169" i="35"/>
  <c r="M172" i="35"/>
  <c r="S173" i="35"/>
  <c r="S190" i="35"/>
  <c r="W217" i="35"/>
  <c r="AJ217" i="35" s="1"/>
  <c r="AV244" i="35"/>
  <c r="S248" i="35"/>
  <c r="AV253" i="35"/>
  <c r="S263" i="35"/>
  <c r="AV266" i="35"/>
  <c r="AT267" i="35"/>
  <c r="AT280" i="35"/>
  <c r="AV281" i="35"/>
  <c r="G284" i="35"/>
  <c r="W178" i="34"/>
  <c r="AB178" i="34" s="1"/>
  <c r="AV248" i="34"/>
  <c r="Q60" i="35"/>
  <c r="W20" i="35"/>
  <c r="AR22" i="35"/>
  <c r="AV23" i="35"/>
  <c r="W34" i="35"/>
  <c r="AJ34" i="35" s="1"/>
  <c r="AV38" i="35"/>
  <c r="AT57" i="35"/>
  <c r="S96" i="35"/>
  <c r="AT103" i="35"/>
  <c r="S110" i="35"/>
  <c r="G120" i="35"/>
  <c r="S127" i="35"/>
  <c r="AT134" i="35"/>
  <c r="AV143" i="35"/>
  <c r="AT144" i="35"/>
  <c r="M167" i="35"/>
  <c r="W174" i="35"/>
  <c r="AJ174" i="35" s="1"/>
  <c r="S215" i="35"/>
  <c r="M247" i="35"/>
  <c r="AV251" i="35"/>
  <c r="G261" i="35"/>
  <c r="AT263" i="35"/>
  <c r="AV265" i="35"/>
  <c r="AV267" i="35"/>
  <c r="S278" i="35"/>
  <c r="AR184" i="34"/>
  <c r="AT16" i="35"/>
  <c r="AR36" i="35"/>
  <c r="AV39" i="35"/>
  <c r="AR46" i="35"/>
  <c r="AT47" i="35"/>
  <c r="AV48" i="35"/>
  <c r="AV95" i="35"/>
  <c r="AV103" i="35"/>
  <c r="W129" i="35"/>
  <c r="G166" i="35"/>
  <c r="S171" i="35"/>
  <c r="S172" i="35"/>
  <c r="G187" i="35"/>
  <c r="G205" i="35"/>
  <c r="G210" i="35"/>
  <c r="AD287" i="35"/>
  <c r="AT243" i="35"/>
  <c r="G245" i="35"/>
  <c r="M250" i="35"/>
  <c r="AT261" i="35"/>
  <c r="M262" i="35"/>
  <c r="G275" i="35"/>
  <c r="AT278" i="35"/>
  <c r="AV279" i="35"/>
  <c r="AR198" i="34"/>
  <c r="AT211" i="34"/>
  <c r="M214" i="34"/>
  <c r="AV256" i="34"/>
  <c r="AV266" i="34"/>
  <c r="AD60" i="35"/>
  <c r="AT28" i="35"/>
  <c r="AT29" i="35"/>
  <c r="AV36" i="35"/>
  <c r="S45" i="35"/>
  <c r="AV46" i="35"/>
  <c r="M54" i="35"/>
  <c r="W91" i="35"/>
  <c r="AF91" i="35" s="1"/>
  <c r="W105" i="35"/>
  <c r="W113" i="35"/>
  <c r="AB113" i="35" s="1"/>
  <c r="W122" i="35"/>
  <c r="AB122" i="35" s="1"/>
  <c r="G134" i="35"/>
  <c r="M146" i="35"/>
  <c r="S175" i="35"/>
  <c r="M185" i="35"/>
  <c r="AH287" i="35"/>
  <c r="S242" i="35"/>
  <c r="S249" i="35"/>
  <c r="S259" i="35"/>
  <c r="M277" i="35"/>
  <c r="S171" i="34"/>
  <c r="AR193" i="34"/>
  <c r="AH60" i="35"/>
  <c r="AV28" i="35"/>
  <c r="AT45" i="35"/>
  <c r="AB91" i="35"/>
  <c r="G93" i="35"/>
  <c r="G97" i="35"/>
  <c r="M132" i="35"/>
  <c r="AR141" i="35"/>
  <c r="G144" i="35"/>
  <c r="G145" i="35"/>
  <c r="W165" i="35"/>
  <c r="AJ165" i="35" s="1"/>
  <c r="AF177" i="35"/>
  <c r="M178" i="35"/>
  <c r="AT179" i="35"/>
  <c r="W193" i="35"/>
  <c r="AB193" i="35" s="1"/>
  <c r="AT204" i="35"/>
  <c r="W208" i="35"/>
  <c r="AJ208" i="35" s="1"/>
  <c r="AT216" i="35"/>
  <c r="AT259" i="35"/>
  <c r="AV260" i="35"/>
  <c r="AV262" i="35"/>
  <c r="G265" i="35"/>
  <c r="S273" i="35"/>
  <c r="AV275" i="35"/>
  <c r="S168" i="34"/>
  <c r="AR187" i="34"/>
  <c r="M192" i="34"/>
  <c r="AT207" i="34"/>
  <c r="AV215" i="34"/>
  <c r="M217" i="34"/>
  <c r="AV247" i="34"/>
  <c r="AV265" i="34"/>
  <c r="AL60" i="35"/>
  <c r="AT15" i="35"/>
  <c r="AV21" i="35"/>
  <c r="W24" i="35"/>
  <c r="AJ24" i="35" s="1"/>
  <c r="AV35" i="35"/>
  <c r="G52" i="35"/>
  <c r="G56" i="35"/>
  <c r="S90" i="35"/>
  <c r="AB103" i="35"/>
  <c r="S108" i="35"/>
  <c r="AB119" i="35"/>
  <c r="G126" i="35"/>
  <c r="AT132" i="35"/>
  <c r="AT141" i="35"/>
  <c r="AT168" i="35"/>
  <c r="AR173" i="35"/>
  <c r="M241" i="35"/>
  <c r="M248" i="35"/>
  <c r="W250" i="35"/>
  <c r="AF250" i="35" s="1"/>
  <c r="G256" i="35"/>
  <c r="M257" i="35"/>
  <c r="W261" i="35"/>
  <c r="AJ261" i="35" s="1"/>
  <c r="G271" i="35"/>
  <c r="AT273" i="35"/>
  <c r="AV274" i="35"/>
  <c r="G279" i="35"/>
  <c r="W281" i="35"/>
  <c r="AJ281" i="35" s="1"/>
  <c r="AV187" i="34"/>
  <c r="W208" i="34"/>
  <c r="S272" i="34"/>
  <c r="W22" i="35"/>
  <c r="AJ22" i="35" s="1"/>
  <c r="AR27" i="35"/>
  <c r="AT35" i="35"/>
  <c r="W39" i="35"/>
  <c r="AR42" i="35"/>
  <c r="W46" i="35"/>
  <c r="G53" i="35"/>
  <c r="W57" i="35"/>
  <c r="AB57" i="35" s="1"/>
  <c r="S58" i="35"/>
  <c r="AT92" i="35"/>
  <c r="S101" i="35"/>
  <c r="W109" i="35"/>
  <c r="AB109" i="35" s="1"/>
  <c r="AT125" i="35"/>
  <c r="W133" i="35"/>
  <c r="AJ133" i="35" s="1"/>
  <c r="W134" i="35"/>
  <c r="AV138" i="35"/>
  <c r="S139" i="35"/>
  <c r="AV140" i="35"/>
  <c r="W143" i="35"/>
  <c r="AJ143" i="35" s="1"/>
  <c r="W205" i="35"/>
  <c r="AB205" i="35" s="1"/>
  <c r="AV209" i="35"/>
  <c r="AV241" i="35"/>
  <c r="G250" i="35"/>
  <c r="M251" i="35"/>
  <c r="AV256" i="35"/>
  <c r="W260" i="35"/>
  <c r="AF260" i="35" s="1"/>
  <c r="M272" i="35"/>
  <c r="W278" i="35"/>
  <c r="AJ278" i="35" s="1"/>
  <c r="W143" i="34"/>
  <c r="AR178" i="34"/>
  <c r="S186" i="34"/>
  <c r="W189" i="34"/>
  <c r="AF189" i="34" s="1"/>
  <c r="G191" i="34"/>
  <c r="W198" i="34"/>
  <c r="AV210" i="34"/>
  <c r="AR263" i="34"/>
  <c r="AV273" i="34"/>
  <c r="AV14" i="35"/>
  <c r="S20" i="35"/>
  <c r="AV27" i="35"/>
  <c r="M34" i="35"/>
  <c r="W36" i="35"/>
  <c r="AF36" i="35" s="1"/>
  <c r="W48" i="35"/>
  <c r="AF48" i="35" s="1"/>
  <c r="S51" i="35"/>
  <c r="W95" i="35"/>
  <c r="AB95" i="35" s="1"/>
  <c r="S115" i="35"/>
  <c r="W117" i="35"/>
  <c r="AB117" i="35" s="1"/>
  <c r="W127" i="35"/>
  <c r="G131" i="35"/>
  <c r="G169" i="35"/>
  <c r="AR172" i="35"/>
  <c r="W201" i="35"/>
  <c r="AF201" i="35" s="1"/>
  <c r="W210" i="35"/>
  <c r="AJ210" i="35" s="1"/>
  <c r="G217" i="35"/>
  <c r="S247" i="35"/>
  <c r="G260" i="35"/>
  <c r="AV271" i="35"/>
  <c r="AR285" i="35"/>
  <c r="S60" i="35"/>
  <c r="AJ32" i="35"/>
  <c r="AF32" i="35"/>
  <c r="AB32" i="35"/>
  <c r="AB42" i="35"/>
  <c r="AJ42" i="35"/>
  <c r="AF42" i="35"/>
  <c r="AF58" i="35"/>
  <c r="AB58" i="35"/>
  <c r="AJ58" i="35"/>
  <c r="AB18" i="35"/>
  <c r="AJ18" i="35"/>
  <c r="AF18" i="35"/>
  <c r="AJ17" i="35"/>
  <c r="AF17" i="35"/>
  <c r="AB17" i="35"/>
  <c r="AJ56" i="35"/>
  <c r="AF56" i="35"/>
  <c r="AB56" i="35"/>
  <c r="AJ23" i="35"/>
  <c r="AF23" i="35"/>
  <c r="AB23" i="35"/>
  <c r="AB22" i="35"/>
  <c r="AJ38" i="35"/>
  <c r="AF38" i="35"/>
  <c r="AB38" i="35"/>
  <c r="AJ46" i="35"/>
  <c r="AF46" i="35"/>
  <c r="AB46" i="35"/>
  <c r="AJ57" i="35"/>
  <c r="AJ36" i="35"/>
  <c r="AJ47" i="35"/>
  <c r="AB47" i="35"/>
  <c r="AF47" i="35"/>
  <c r="AJ28" i="35"/>
  <c r="AJ27" i="35"/>
  <c r="AF27" i="35"/>
  <c r="AB27" i="35"/>
  <c r="AJ51" i="35"/>
  <c r="AF51" i="35"/>
  <c r="AB51" i="35"/>
  <c r="M60" i="35"/>
  <c r="AJ33" i="35"/>
  <c r="AB33" i="35"/>
  <c r="AF33" i="35"/>
  <c r="AJ41" i="35"/>
  <c r="AF41" i="35"/>
  <c r="AB41" i="35"/>
  <c r="AJ52" i="35"/>
  <c r="AB52" i="35"/>
  <c r="AF52" i="35"/>
  <c r="AR16" i="35"/>
  <c r="AJ20" i="35"/>
  <c r="AR21" i="35"/>
  <c r="AR26" i="35"/>
  <c r="AR30" i="35"/>
  <c r="AR35" i="35"/>
  <c r="AR40" i="35"/>
  <c r="AJ44" i="35"/>
  <c r="AR45" i="35"/>
  <c r="AR50" i="35"/>
  <c r="AR54" i="35"/>
  <c r="AH219" i="35"/>
  <c r="S93" i="35"/>
  <c r="AT95" i="35"/>
  <c r="S97" i="35"/>
  <c r="AJ98" i="35"/>
  <c r="AF98" i="35"/>
  <c r="AT98" i="35"/>
  <c r="S102" i="35"/>
  <c r="G110" i="35"/>
  <c r="AT115" i="35"/>
  <c r="AV115" i="35"/>
  <c r="AJ121" i="35"/>
  <c r="AF121" i="35"/>
  <c r="G121" i="35"/>
  <c r="AT121" i="35"/>
  <c r="G14" i="35"/>
  <c r="M15" i="35"/>
  <c r="S16" i="35"/>
  <c r="G18" i="35"/>
  <c r="M20" i="35"/>
  <c r="S21" i="35"/>
  <c r="AT21" i="35"/>
  <c r="G23" i="35"/>
  <c r="M24" i="35"/>
  <c r="S26" i="35"/>
  <c r="G28" i="35"/>
  <c r="M29" i="35"/>
  <c r="S30" i="35"/>
  <c r="AT30" i="35"/>
  <c r="S35" i="35"/>
  <c r="G38" i="35"/>
  <c r="S40" i="35"/>
  <c r="G42" i="35"/>
  <c r="S50" i="35"/>
  <c r="AT50" i="35"/>
  <c r="S54" i="35"/>
  <c r="AT54" i="35"/>
  <c r="M98" i="35"/>
  <c r="AV98" i="35"/>
  <c r="AT99" i="35"/>
  <c r="S99" i="35"/>
  <c r="AR99" i="35"/>
  <c r="M99" i="35"/>
  <c r="AJ116" i="35"/>
  <c r="AF116" i="35"/>
  <c r="G116" i="35"/>
  <c r="AT116" i="35"/>
  <c r="AJ280" i="35"/>
  <c r="AF280" i="35"/>
  <c r="AB280" i="35"/>
  <c r="AV50" i="35"/>
  <c r="AV54" i="35"/>
  <c r="AR58" i="35"/>
  <c r="K219" i="35"/>
  <c r="W89" i="35"/>
  <c r="AL219" i="35"/>
  <c r="W92" i="35"/>
  <c r="AR92" i="35"/>
  <c r="AR96" i="35"/>
  <c r="AV99" i="35"/>
  <c r="M122" i="35"/>
  <c r="G122" i="35"/>
  <c r="AJ140" i="35"/>
  <c r="AF140" i="35"/>
  <c r="AB140" i="35"/>
  <c r="AJ171" i="35"/>
  <c r="AF171" i="35"/>
  <c r="AB171" i="35"/>
  <c r="AJ173" i="35"/>
  <c r="AF173" i="35"/>
  <c r="AB173" i="35"/>
  <c r="AR95" i="35"/>
  <c r="M95" i="35"/>
  <c r="AR15" i="35"/>
  <c r="W16" i="35"/>
  <c r="AR20" i="35"/>
  <c r="W21" i="35"/>
  <c r="AR24" i="35"/>
  <c r="W26" i="35"/>
  <c r="AR29" i="35"/>
  <c r="W30" i="35"/>
  <c r="AR34" i="35"/>
  <c r="W35" i="35"/>
  <c r="AR39" i="35"/>
  <c r="W40" i="35"/>
  <c r="AR44" i="35"/>
  <c r="W45" i="35"/>
  <c r="AR48" i="35"/>
  <c r="W50" i="35"/>
  <c r="W54" i="35"/>
  <c r="M89" i="35"/>
  <c r="AP219" i="35"/>
  <c r="AP289" i="35" s="1"/>
  <c r="G92" i="35"/>
  <c r="AB93" i="35"/>
  <c r="G96" i="35"/>
  <c r="AB97" i="35"/>
  <c r="AR101" i="35"/>
  <c r="G111" i="35"/>
  <c r="AT111" i="35"/>
  <c r="M117" i="35"/>
  <c r="G117" i="35"/>
  <c r="AT122" i="35"/>
  <c r="AV133" i="35"/>
  <c r="AT133" i="35"/>
  <c r="S133" i="35"/>
  <c r="AR133" i="35"/>
  <c r="M133" i="35"/>
  <c r="G133" i="35"/>
  <c r="AJ138" i="35"/>
  <c r="AF138" i="35"/>
  <c r="AB138" i="35"/>
  <c r="AJ168" i="35"/>
  <c r="AF168" i="35"/>
  <c r="AB168" i="35"/>
  <c r="S192" i="35"/>
  <c r="AV192" i="35"/>
  <c r="M14" i="35"/>
  <c r="S15" i="35"/>
  <c r="G17" i="35"/>
  <c r="M18" i="35"/>
  <c r="G22" i="35"/>
  <c r="G27" i="35"/>
  <c r="M28" i="35"/>
  <c r="G32" i="35"/>
  <c r="G36" i="35"/>
  <c r="M38" i="35"/>
  <c r="S95" i="35"/>
  <c r="S98" i="35"/>
  <c r="AT123" i="35"/>
  <c r="S123" i="35"/>
  <c r="AR123" i="35"/>
  <c r="M123" i="35"/>
  <c r="AJ172" i="35"/>
  <c r="AF172" i="35"/>
  <c r="AB172" i="35"/>
  <c r="S178" i="35"/>
  <c r="AV178" i="35"/>
  <c r="AV53" i="35"/>
  <c r="AJ91" i="35"/>
  <c r="AV92" i="35"/>
  <c r="AF97" i="35"/>
  <c r="G107" i="35"/>
  <c r="AT107" i="35"/>
  <c r="M113" i="35"/>
  <c r="G113" i="35"/>
  <c r="AJ117" i="35"/>
  <c r="AF117" i="35"/>
  <c r="AV117" i="35"/>
  <c r="S119" i="35"/>
  <c r="AR119" i="35"/>
  <c r="M119" i="35"/>
  <c r="S121" i="35"/>
  <c r="AJ123" i="35"/>
  <c r="AF123" i="35"/>
  <c r="AV123" i="35"/>
  <c r="AJ147" i="35"/>
  <c r="AF147" i="35"/>
  <c r="AB147" i="35"/>
  <c r="AJ167" i="35"/>
  <c r="AF167" i="35"/>
  <c r="AB167" i="35"/>
  <c r="AJ127" i="35"/>
  <c r="AF127" i="35"/>
  <c r="AB127" i="35"/>
  <c r="AR14" i="35"/>
  <c r="AR18" i="35"/>
  <c r="AR28" i="35"/>
  <c r="AJ90" i="35"/>
  <c r="AF90" i="35"/>
  <c r="M92" i="35"/>
  <c r="AJ110" i="35"/>
  <c r="AJ119" i="35"/>
  <c r="AF119" i="35"/>
  <c r="AT128" i="35"/>
  <c r="S128" i="35"/>
  <c r="AR128" i="35"/>
  <c r="M128" i="35"/>
  <c r="AJ137" i="35"/>
  <c r="AF137" i="35"/>
  <c r="AB137" i="35"/>
  <c r="AJ166" i="35"/>
  <c r="AF166" i="35"/>
  <c r="AB166" i="35"/>
  <c r="AT203" i="35"/>
  <c r="S203" i="35"/>
  <c r="M203" i="35"/>
  <c r="G203" i="35"/>
  <c r="AV203" i="35"/>
  <c r="S14" i="35"/>
  <c r="AT14" i="35"/>
  <c r="M17" i="35"/>
  <c r="S18" i="35"/>
  <c r="M22" i="35"/>
  <c r="S23" i="35"/>
  <c r="M27" i="35"/>
  <c r="S28" i="35"/>
  <c r="M32" i="35"/>
  <c r="M36" i="35"/>
  <c r="S38" i="35"/>
  <c r="M41" i="35"/>
  <c r="S42" i="35"/>
  <c r="M46" i="35"/>
  <c r="S47" i="35"/>
  <c r="M51" i="35"/>
  <c r="S52" i="35"/>
  <c r="M56" i="35"/>
  <c r="S57" i="35"/>
  <c r="AR90" i="35"/>
  <c r="AJ102" i="35"/>
  <c r="AF102" i="35"/>
  <c r="G102" i="35"/>
  <c r="AT102" i="35"/>
  <c r="M108" i="35"/>
  <c r="G108" i="35"/>
  <c r="AT114" i="35"/>
  <c r="S114" i="35"/>
  <c r="AR114" i="35"/>
  <c r="M114" i="35"/>
  <c r="S122" i="35"/>
  <c r="M127" i="35"/>
  <c r="G127" i="35"/>
  <c r="AV127" i="35"/>
  <c r="AV128" i="35"/>
  <c r="AJ146" i="35"/>
  <c r="AF146" i="35"/>
  <c r="AB146" i="35"/>
  <c r="AV42" i="35"/>
  <c r="AB44" i="35"/>
  <c r="AV47" i="35"/>
  <c r="AV52" i="35"/>
  <c r="AV57" i="35"/>
  <c r="AT90" i="35"/>
  <c r="S92" i="35"/>
  <c r="AV102" i="35"/>
  <c r="AJ105" i="35"/>
  <c r="M107" i="35"/>
  <c r="AT108" i="35"/>
  <c r="S111" i="35"/>
  <c r="AJ114" i="35"/>
  <c r="AF114" i="35"/>
  <c r="AV114" i="35"/>
  <c r="AR120" i="35"/>
  <c r="AT127" i="35"/>
  <c r="AJ145" i="35"/>
  <c r="AF145" i="35"/>
  <c r="AB145" i="35"/>
  <c r="W195" i="35"/>
  <c r="AR195" i="35"/>
  <c r="G195" i="35"/>
  <c r="AJ103" i="35"/>
  <c r="AF103" i="35"/>
  <c r="W14" i="35"/>
  <c r="AR51" i="35"/>
  <c r="AR56" i="35"/>
  <c r="AJ96" i="35"/>
  <c r="AB99" i="35"/>
  <c r="M103" i="35"/>
  <c r="G103" i="35"/>
  <c r="AJ108" i="35"/>
  <c r="AF108" i="35"/>
  <c r="AV108" i="35"/>
  <c r="AT109" i="35"/>
  <c r="S109" i="35"/>
  <c r="AR109" i="35"/>
  <c r="M109" i="35"/>
  <c r="AR115" i="35"/>
  <c r="AB116" i="35"/>
  <c r="AR127" i="35"/>
  <c r="AJ128" i="35"/>
  <c r="AF128" i="35"/>
  <c r="AB128" i="35"/>
  <c r="AR203" i="35"/>
  <c r="AT104" i="35"/>
  <c r="S104" i="35"/>
  <c r="AR104" i="35"/>
  <c r="M104" i="35"/>
  <c r="Z60" i="35"/>
  <c r="AR98" i="35"/>
  <c r="M102" i="35"/>
  <c r="AJ109" i="35"/>
  <c r="AF109" i="35"/>
  <c r="G115" i="35"/>
  <c r="AT120" i="35"/>
  <c r="S120" i="35"/>
  <c r="AJ126" i="35"/>
  <c r="AF126" i="35"/>
  <c r="AJ131" i="35"/>
  <c r="AF131" i="35"/>
  <c r="AF132" i="35"/>
  <c r="AB132" i="35"/>
  <c r="AV132" i="35"/>
  <c r="AV137" i="35"/>
  <c r="AV141" i="35"/>
  <c r="AV146" i="35"/>
  <c r="AV167" i="35"/>
  <c r="AB181" i="35"/>
  <c r="S183" i="35"/>
  <c r="AT184" i="35"/>
  <c r="S184" i="35"/>
  <c r="G184" i="35"/>
  <c r="S187" i="35"/>
  <c r="AR189" i="35"/>
  <c r="W196" i="35"/>
  <c r="G196" i="35"/>
  <c r="S196" i="35"/>
  <c r="W214" i="35"/>
  <c r="AR214" i="35"/>
  <c r="G214" i="35"/>
  <c r="W215" i="35"/>
  <c r="AB250" i="35"/>
  <c r="AJ250" i="35"/>
  <c r="AB261" i="35"/>
  <c r="AJ263" i="35"/>
  <c r="AF263" i="35"/>
  <c r="AB263" i="35"/>
  <c r="AB279" i="35"/>
  <c r="AJ279" i="35"/>
  <c r="AR97" i="35"/>
  <c r="AR102" i="35"/>
  <c r="AR107" i="35"/>
  <c r="AR111" i="35"/>
  <c r="AR116" i="35"/>
  <c r="AR121" i="35"/>
  <c r="AR126" i="35"/>
  <c r="AR131" i="35"/>
  <c r="AR135" i="35"/>
  <c r="AR140" i="35"/>
  <c r="AR145" i="35"/>
  <c r="AR166" i="35"/>
  <c r="AJ169" i="35"/>
  <c r="AR171" i="35"/>
  <c r="AJ177" i="35"/>
  <c r="AT189" i="35"/>
  <c r="S189" i="35"/>
  <c r="G189" i="35"/>
  <c r="M197" i="35"/>
  <c r="G197" i="35"/>
  <c r="AT197" i="35"/>
  <c r="S202" i="35"/>
  <c r="W204" i="35"/>
  <c r="AR204" i="35"/>
  <c r="G204" i="35"/>
  <c r="W209" i="35"/>
  <c r="AR209" i="35"/>
  <c r="G209" i="35"/>
  <c r="AJ216" i="35"/>
  <c r="Z219" i="35"/>
  <c r="G90" i="35"/>
  <c r="M91" i="35"/>
  <c r="G95" i="35"/>
  <c r="M96" i="35"/>
  <c r="G99" i="35"/>
  <c r="M101" i="35"/>
  <c r="G104" i="35"/>
  <c r="M105" i="35"/>
  <c r="G109" i="35"/>
  <c r="M110" i="35"/>
  <c r="G114" i="35"/>
  <c r="M115" i="35"/>
  <c r="G119" i="35"/>
  <c r="G123" i="35"/>
  <c r="M125" i="35"/>
  <c r="S126" i="35"/>
  <c r="AT126" i="35"/>
  <c r="G128" i="35"/>
  <c r="M129" i="35"/>
  <c r="S131" i="35"/>
  <c r="AT131" i="35"/>
  <c r="M134" i="35"/>
  <c r="S135" i="35"/>
  <c r="AT135" i="35"/>
  <c r="G138" i="35"/>
  <c r="M139" i="35"/>
  <c r="S140" i="35"/>
  <c r="G143" i="35"/>
  <c r="M144" i="35"/>
  <c r="S145" i="35"/>
  <c r="S166" i="35"/>
  <c r="G168" i="35"/>
  <c r="G173" i="35"/>
  <c r="W180" i="35"/>
  <c r="AR180" i="35"/>
  <c r="G180" i="35"/>
  <c r="W185" i="35"/>
  <c r="AR185" i="35"/>
  <c r="G185" i="35"/>
  <c r="AV189" i="35"/>
  <c r="AT196" i="35"/>
  <c r="M196" i="35"/>
  <c r="W197" i="35"/>
  <c r="AR197" i="35"/>
  <c r="AB201" i="35"/>
  <c r="W207" i="35"/>
  <c r="AT215" i="35"/>
  <c r="M215" i="35"/>
  <c r="AB241" i="35"/>
  <c r="AJ241" i="35"/>
  <c r="AV126" i="35"/>
  <c r="AV131" i="35"/>
  <c r="AV135" i="35"/>
  <c r="AT180" i="35"/>
  <c r="AJ181" i="35"/>
  <c r="AB183" i="35"/>
  <c r="AT185" i="35"/>
  <c r="AB187" i="35"/>
  <c r="M189" i="35"/>
  <c r="W190" i="35"/>
  <c r="AR190" i="35"/>
  <c r="G190" i="35"/>
  <c r="AT190" i="35"/>
  <c r="M190" i="35"/>
  <c r="AJ193" i="35"/>
  <c r="AF193" i="35"/>
  <c r="AV216" i="35"/>
  <c r="S216" i="35"/>
  <c r="AJ249" i="35"/>
  <c r="AF249" i="35"/>
  <c r="AB249" i="35"/>
  <c r="AJ259" i="35"/>
  <c r="AF259" i="35"/>
  <c r="AB259" i="35"/>
  <c r="AB274" i="35"/>
  <c r="AJ274" i="35"/>
  <c r="E219" i="35"/>
  <c r="G219" i="35" s="1"/>
  <c r="AD219" i="35"/>
  <c r="W175" i="35"/>
  <c r="AT177" i="35"/>
  <c r="M177" i="35"/>
  <c r="S179" i="35"/>
  <c r="AV180" i="35"/>
  <c r="AV185" i="35"/>
  <c r="AT198" i="35"/>
  <c r="S198" i="35"/>
  <c r="M198" i="35"/>
  <c r="G198" i="35"/>
  <c r="AT205" i="35"/>
  <c r="M205" i="35"/>
  <c r="AF217" i="35"/>
  <c r="AB217" i="35"/>
  <c r="AJ256" i="35"/>
  <c r="AF256" i="35"/>
  <c r="AB256" i="35"/>
  <c r="S125" i="35"/>
  <c r="S129" i="35"/>
  <c r="G132" i="35"/>
  <c r="S134" i="35"/>
  <c r="G137" i="35"/>
  <c r="M138" i="35"/>
  <c r="G141" i="35"/>
  <c r="M143" i="35"/>
  <c r="S144" i="35"/>
  <c r="G146" i="35"/>
  <c r="G167" i="35"/>
  <c r="M168" i="35"/>
  <c r="M173" i="35"/>
  <c r="W178" i="35"/>
  <c r="G181" i="35"/>
  <c r="S181" i="35"/>
  <c r="AF183" i="35"/>
  <c r="W186" i="35"/>
  <c r="G186" i="35"/>
  <c r="S186" i="35"/>
  <c r="AF187" i="35"/>
  <c r="W191" i="35"/>
  <c r="G191" i="35"/>
  <c r="S191" i="35"/>
  <c r="AV198" i="35"/>
  <c r="AT199" i="35"/>
  <c r="S199" i="35"/>
  <c r="M199" i="35"/>
  <c r="AJ201" i="35"/>
  <c r="AJ203" i="35"/>
  <c r="AF203" i="35"/>
  <c r="AB255" i="35"/>
  <c r="AJ255" i="35"/>
  <c r="AJ271" i="35"/>
  <c r="AF271" i="35"/>
  <c r="AB271" i="35"/>
  <c r="AJ273" i="35"/>
  <c r="AF273" i="35"/>
  <c r="AB273" i="35"/>
  <c r="G178" i="35"/>
  <c r="AJ179" i="35"/>
  <c r="AF179" i="35"/>
  <c r="AV181" i="35"/>
  <c r="AF184" i="35"/>
  <c r="M192" i="35"/>
  <c r="G192" i="35"/>
  <c r="AT192" i="35"/>
  <c r="S197" i="35"/>
  <c r="W199" i="35"/>
  <c r="AR199" i="35"/>
  <c r="G199" i="35"/>
  <c r="AV207" i="35"/>
  <c r="S207" i="35"/>
  <c r="AF208" i="35"/>
  <c r="AB208" i="35"/>
  <c r="AJ211" i="35"/>
  <c r="AF211" i="35"/>
  <c r="AB211" i="35"/>
  <c r="AJ213" i="35"/>
  <c r="AF213" i="35"/>
  <c r="AB213" i="35"/>
  <c r="Z287" i="35"/>
  <c r="AB269" i="35"/>
  <c r="AJ269" i="35"/>
  <c r="AJ285" i="35"/>
  <c r="AF285" i="35"/>
  <c r="AB285" i="35"/>
  <c r="AR138" i="35"/>
  <c r="AR143" i="35"/>
  <c r="AR168" i="35"/>
  <c r="S180" i="35"/>
  <c r="AT181" i="35"/>
  <c r="M181" i="35"/>
  <c r="AT186" i="35"/>
  <c r="M186" i="35"/>
  <c r="AJ189" i="35"/>
  <c r="AF189" i="35"/>
  <c r="AT191" i="35"/>
  <c r="M191" i="35"/>
  <c r="W192" i="35"/>
  <c r="G201" i="35"/>
  <c r="S201" i="35"/>
  <c r="AB245" i="35"/>
  <c r="AJ245" i="35"/>
  <c r="U244" i="35"/>
  <c r="U275" i="35"/>
  <c r="S138" i="35"/>
  <c r="AT138" i="35"/>
  <c r="M141" i="35"/>
  <c r="S143" i="35"/>
  <c r="S168" i="35"/>
  <c r="M183" i="35"/>
  <c r="AT183" i="35"/>
  <c r="AV201" i="35"/>
  <c r="M202" i="35"/>
  <c r="G202" i="35"/>
  <c r="AT202" i="35"/>
  <c r="AV211" i="35"/>
  <c r="S211" i="35"/>
  <c r="AF241" i="35"/>
  <c r="AJ254" i="35"/>
  <c r="AF254" i="35"/>
  <c r="AB254" i="35"/>
  <c r="AR183" i="35"/>
  <c r="AR187" i="35"/>
  <c r="AB189" i="35"/>
  <c r="AT193" i="35"/>
  <c r="S193" i="35"/>
  <c r="M193" i="35"/>
  <c r="G193" i="35"/>
  <c r="AT201" i="35"/>
  <c r="M201" i="35"/>
  <c r="AJ202" i="35"/>
  <c r="AF202" i="35"/>
  <c r="AR202" i="35"/>
  <c r="AF210" i="35"/>
  <c r="AB210" i="35"/>
  <c r="AJ266" i="35"/>
  <c r="AF266" i="35"/>
  <c r="AB266" i="35"/>
  <c r="AJ268" i="35"/>
  <c r="AF268" i="35"/>
  <c r="AB268" i="35"/>
  <c r="AJ283" i="35"/>
  <c r="AF283" i="35"/>
  <c r="AB283" i="35"/>
  <c r="AB284" i="35"/>
  <c r="AJ284" i="35"/>
  <c r="Q219" i="35"/>
  <c r="AR89" i="35"/>
  <c r="AR179" i="35"/>
  <c r="AV183" i="35"/>
  <c r="AV193" i="35"/>
  <c r="AT195" i="35"/>
  <c r="S195" i="35"/>
  <c r="M195" i="35"/>
  <c r="AJ198" i="35"/>
  <c r="AF198" i="35"/>
  <c r="AV202" i="35"/>
  <c r="AT210" i="35"/>
  <c r="M210" i="35"/>
  <c r="AL287" i="35"/>
  <c r="AJ244" i="35"/>
  <c r="AF244" i="35"/>
  <c r="AB244" i="35"/>
  <c r="AB265" i="35"/>
  <c r="AJ265" i="35"/>
  <c r="AT211" i="35"/>
  <c r="AR242" i="35"/>
  <c r="W243" i="35"/>
  <c r="AR247" i="35"/>
  <c r="W248" i="35"/>
  <c r="AR251" i="35"/>
  <c r="W253" i="35"/>
  <c r="AR256" i="35"/>
  <c r="AR261" i="35"/>
  <c r="AR266" i="35"/>
  <c r="AR271" i="35"/>
  <c r="AR275" i="35"/>
  <c r="AR280" i="35"/>
  <c r="AR177" i="35"/>
  <c r="AR181" i="35"/>
  <c r="AR186" i="35"/>
  <c r="AR191" i="35"/>
  <c r="AR196" i="35"/>
  <c r="AR201" i="35"/>
  <c r="AR205" i="35"/>
  <c r="AR210" i="35"/>
  <c r="AR215" i="35"/>
  <c r="G249" i="35"/>
  <c r="G254" i="35"/>
  <c r="M255" i="35"/>
  <c r="G259" i="35"/>
  <c r="M260" i="35"/>
  <c r="G263" i="35"/>
  <c r="M265" i="35"/>
  <c r="G268" i="35"/>
  <c r="M269" i="35"/>
  <c r="G273" i="35"/>
  <c r="M274" i="35"/>
  <c r="G278" i="35"/>
  <c r="M279" i="35"/>
  <c r="S280" i="35"/>
  <c r="G283" i="35"/>
  <c r="M284" i="35"/>
  <c r="S285" i="35"/>
  <c r="G179" i="35"/>
  <c r="M204" i="35"/>
  <c r="S205" i="35"/>
  <c r="G208" i="35"/>
  <c r="M209" i="35"/>
  <c r="S210" i="35"/>
  <c r="G213" i="35"/>
  <c r="AV205" i="35"/>
  <c r="AV210" i="35"/>
  <c r="AR241" i="35"/>
  <c r="W242" i="35"/>
  <c r="AR245" i="35"/>
  <c r="W247" i="35"/>
  <c r="AR250" i="35"/>
  <c r="W251" i="35"/>
  <c r="AR255" i="35"/>
  <c r="AR260" i="35"/>
  <c r="AR265" i="35"/>
  <c r="AR269" i="35"/>
  <c r="AR274" i="35"/>
  <c r="AR279" i="35"/>
  <c r="AT241" i="35"/>
  <c r="G243" i="35"/>
  <c r="M244" i="35"/>
  <c r="G248" i="35"/>
  <c r="M249" i="35"/>
  <c r="G253" i="35"/>
  <c r="M254" i="35"/>
  <c r="G257" i="35"/>
  <c r="AF257" i="35"/>
  <c r="G262" i="35"/>
  <c r="AF262" i="35"/>
  <c r="G267" i="35"/>
  <c r="AF267" i="35"/>
  <c r="G272" i="35"/>
  <c r="AF272" i="35"/>
  <c r="G277" i="35"/>
  <c r="G281" i="35"/>
  <c r="AT284" i="35"/>
  <c r="E287" i="35"/>
  <c r="G287" i="35" s="1"/>
  <c r="S204" i="35"/>
  <c r="G207" i="35"/>
  <c r="M208" i="35"/>
  <c r="S209" i="35"/>
  <c r="AT209" i="35"/>
  <c r="G211" i="35"/>
  <c r="M213" i="35"/>
  <c r="AR244" i="35"/>
  <c r="AR249" i="35"/>
  <c r="AR254" i="35"/>
  <c r="AR259" i="35"/>
  <c r="AR263" i="35"/>
  <c r="AR268" i="35"/>
  <c r="AR273" i="35"/>
  <c r="AR278" i="35"/>
  <c r="AR283" i="35"/>
  <c r="S268" i="35"/>
  <c r="S208" i="35"/>
  <c r="S213" i="35"/>
  <c r="AT213" i="35"/>
  <c r="BT120" i="33"/>
  <c r="AF120" i="33"/>
  <c r="AL135" i="33"/>
  <c r="BV135" i="33"/>
  <c r="AX190" i="27"/>
  <c r="CB275" i="27"/>
  <c r="AX283" i="27"/>
  <c r="G48" i="28"/>
  <c r="G201" i="29"/>
  <c r="BN36" i="30"/>
  <c r="BN42" i="30"/>
  <c r="BN52" i="30"/>
  <c r="G58" i="30"/>
  <c r="BT177" i="30"/>
  <c r="BR202" i="30"/>
  <c r="G266" i="30"/>
  <c r="G22" i="31"/>
  <c r="W27" i="31"/>
  <c r="W32" i="31"/>
  <c r="M174" i="31"/>
  <c r="W189" i="31"/>
  <c r="AJ189" i="31" s="1"/>
  <c r="S245" i="31"/>
  <c r="S265" i="31"/>
  <c r="S272" i="31"/>
  <c r="S274" i="31"/>
  <c r="BB26" i="32"/>
  <c r="S40" i="32"/>
  <c r="BB50" i="32"/>
  <c r="BB143" i="32"/>
  <c r="S165" i="32"/>
  <c r="AZ178" i="32"/>
  <c r="Y205" i="32"/>
  <c r="AL205" i="32" s="1"/>
  <c r="BB245" i="32"/>
  <c r="S278" i="32"/>
  <c r="BT40" i="33"/>
  <c r="BT45" i="33"/>
  <c r="AF96" i="33"/>
  <c r="BN121" i="33"/>
  <c r="M168" i="33"/>
  <c r="M169" i="33"/>
  <c r="AX56" i="27"/>
  <c r="CB165" i="27"/>
  <c r="AX179" i="27"/>
  <c r="BN56" i="30"/>
  <c r="BN57" i="30"/>
  <c r="AH208" i="30"/>
  <c r="BR211" i="30"/>
  <c r="O262" i="30"/>
  <c r="S110" i="31"/>
  <c r="S205" i="31"/>
  <c r="M52" i="32"/>
  <c r="M99" i="32"/>
  <c r="AX113" i="32"/>
  <c r="S116" i="32"/>
  <c r="M129" i="32"/>
  <c r="M141" i="32"/>
  <c r="AX175" i="32"/>
  <c r="AX187" i="32"/>
  <c r="G190" i="32"/>
  <c r="S202" i="32"/>
  <c r="G275" i="32"/>
  <c r="AF14" i="33"/>
  <c r="AL21" i="33"/>
  <c r="AF22" i="33"/>
  <c r="BN39" i="33"/>
  <c r="S121" i="33"/>
  <c r="AO91" i="24"/>
  <c r="BC173" i="24"/>
  <c r="BE173" i="24" s="1"/>
  <c r="BK210" i="24"/>
  <c r="BC242" i="24"/>
  <c r="BE242" i="24" s="1"/>
  <c r="BC256" i="24"/>
  <c r="BE256" i="24" s="1"/>
  <c r="BC266" i="24"/>
  <c r="M143" i="27"/>
  <c r="CB248" i="27"/>
  <c r="AX269" i="27"/>
  <c r="G109" i="30"/>
  <c r="S51" i="31"/>
  <c r="G187" i="31"/>
  <c r="G216" i="31"/>
  <c r="M249" i="31"/>
  <c r="Y143" i="32"/>
  <c r="S145" i="32"/>
  <c r="Y189" i="32"/>
  <c r="AD189" i="32" s="1"/>
  <c r="Y245" i="32"/>
  <c r="AD245" i="32" s="1"/>
  <c r="AP15" i="33"/>
  <c r="AX15" i="33" s="1"/>
  <c r="AF23" i="33"/>
  <c r="AP26" i="33"/>
  <c r="AX26" i="33" s="1"/>
  <c r="BP26" i="33"/>
  <c r="Y36" i="33"/>
  <c r="S47" i="33"/>
  <c r="BN48" i="33"/>
  <c r="BV56" i="33"/>
  <c r="BN57" i="33"/>
  <c r="BR102" i="33"/>
  <c r="BL128" i="33"/>
  <c r="G129" i="33"/>
  <c r="BT190" i="33"/>
  <c r="Y190" i="33"/>
  <c r="G50" i="31"/>
  <c r="M187" i="31"/>
  <c r="S114" i="32"/>
  <c r="S175" i="32"/>
  <c r="BB285" i="32"/>
  <c r="BT36" i="33"/>
  <c r="BL93" i="33"/>
  <c r="G93" i="33"/>
  <c r="BL190" i="33"/>
  <c r="BT165" i="30"/>
  <c r="S90" i="31"/>
  <c r="S97" i="31"/>
  <c r="S119" i="31"/>
  <c r="S207" i="31"/>
  <c r="G216" i="32"/>
  <c r="M15" i="33"/>
  <c r="BN16" i="33"/>
  <c r="BL18" i="33"/>
  <c r="AL23" i="33"/>
  <c r="BV28" i="33"/>
  <c r="G50" i="33"/>
  <c r="M90" i="33"/>
  <c r="BN90" i="33"/>
  <c r="AP95" i="33"/>
  <c r="BP128" i="33"/>
  <c r="BL135" i="33"/>
  <c r="G135" i="33"/>
  <c r="AJ143" i="34"/>
  <c r="AB143" i="34"/>
  <c r="AX45" i="27"/>
  <c r="AX189" i="27"/>
  <c r="CB281" i="27"/>
  <c r="BL146" i="30"/>
  <c r="BR168" i="30"/>
  <c r="G122" i="31"/>
  <c r="G132" i="31"/>
  <c r="M91" i="32"/>
  <c r="AZ125" i="32"/>
  <c r="AZ172" i="32"/>
  <c r="AZ217" i="32"/>
  <c r="S244" i="32"/>
  <c r="Y278" i="32"/>
  <c r="AD278" i="32" s="1"/>
  <c r="S16" i="33"/>
  <c r="BN17" i="33"/>
  <c r="BN20" i="33"/>
  <c r="BV20" i="33"/>
  <c r="BN28" i="33"/>
  <c r="S41" i="33"/>
  <c r="BN42" i="33"/>
  <c r="AL47" i="33"/>
  <c r="G52" i="33"/>
  <c r="G95" i="33"/>
  <c r="S108" i="33"/>
  <c r="G115" i="33"/>
  <c r="AR121" i="30"/>
  <c r="G24" i="31"/>
  <c r="G34" i="31"/>
  <c r="M89" i="31"/>
  <c r="M98" i="31"/>
  <c r="M103" i="31"/>
  <c r="M146" i="31"/>
  <c r="M177" i="31"/>
  <c r="M181" i="31"/>
  <c r="AX107" i="32"/>
  <c r="AZ185" i="32"/>
  <c r="G198" i="32"/>
  <c r="M199" i="32"/>
  <c r="G257" i="32"/>
  <c r="BR15" i="33"/>
  <c r="BR16" i="33"/>
  <c r="M20" i="33"/>
  <c r="BL29" i="33"/>
  <c r="AP29" i="33"/>
  <c r="BL95" i="33"/>
  <c r="M113" i="33"/>
  <c r="BL137" i="33"/>
  <c r="AF186" i="33"/>
  <c r="BT186" i="33"/>
  <c r="G189" i="31"/>
  <c r="G271" i="31"/>
  <c r="S17" i="32"/>
  <c r="BB27" i="32"/>
  <c r="AZ107" i="32"/>
  <c r="Y121" i="32"/>
  <c r="AH121" i="32" s="1"/>
  <c r="M166" i="32"/>
  <c r="BB180" i="32"/>
  <c r="Y183" i="32"/>
  <c r="BB210" i="32"/>
  <c r="Y28" i="33"/>
  <c r="AF41" i="33"/>
  <c r="G45" i="33"/>
  <c r="G56" i="33"/>
  <c r="BR109" i="33"/>
  <c r="Y110" i="33"/>
  <c r="AJ54" i="34"/>
  <c r="AF54" i="34"/>
  <c r="AR56" i="29"/>
  <c r="U92" i="29"/>
  <c r="AD92" i="29" s="1"/>
  <c r="G121" i="29"/>
  <c r="U187" i="29"/>
  <c r="BT104" i="30"/>
  <c r="BN202" i="30"/>
  <c r="S34" i="31"/>
  <c r="S48" i="31"/>
  <c r="G116" i="31"/>
  <c r="M247" i="31"/>
  <c r="BB16" i="32"/>
  <c r="Y216" i="32"/>
  <c r="AL15" i="33"/>
  <c r="AF16" i="33"/>
  <c r="BP21" i="33"/>
  <c r="BP22" i="33"/>
  <c r="BN45" i="33"/>
  <c r="AF50" i="33"/>
  <c r="BN56" i="33"/>
  <c r="AL90" i="33"/>
  <c r="Y95" i="33"/>
  <c r="M96" i="33"/>
  <c r="G98" i="33"/>
  <c r="AF109" i="33"/>
  <c r="CB126" i="27"/>
  <c r="CB191" i="27"/>
  <c r="CB207" i="27"/>
  <c r="AH96" i="28"/>
  <c r="AH110" i="28"/>
  <c r="AH117" i="28"/>
  <c r="AH139" i="28"/>
  <c r="AH191" i="28"/>
  <c r="AH14" i="30"/>
  <c r="O15" i="30"/>
  <c r="BR121" i="30"/>
  <c r="BR123" i="30"/>
  <c r="AH133" i="30"/>
  <c r="AR147" i="30"/>
  <c r="AN248" i="30"/>
  <c r="AN277" i="30"/>
  <c r="BR280" i="30"/>
  <c r="G47" i="31"/>
  <c r="W52" i="31"/>
  <c r="M107" i="31"/>
  <c r="M116" i="31"/>
  <c r="S259" i="31"/>
  <c r="S266" i="31"/>
  <c r="AZ42" i="32"/>
  <c r="M58" i="32"/>
  <c r="M104" i="32"/>
  <c r="AZ134" i="32"/>
  <c r="BB197" i="32"/>
  <c r="AX207" i="32"/>
  <c r="G266" i="32"/>
  <c r="Y268" i="32"/>
  <c r="BV16" i="33"/>
  <c r="AF20" i="33"/>
  <c r="AL108" i="33"/>
  <c r="BV110" i="33"/>
  <c r="BJ14" i="28"/>
  <c r="AH166" i="30"/>
  <c r="G241" i="31"/>
  <c r="W250" i="31"/>
  <c r="AJ250" i="31" s="1"/>
  <c r="G255" i="31"/>
  <c r="W260" i="31"/>
  <c r="AJ260" i="31" s="1"/>
  <c r="BT29" i="33"/>
  <c r="AF29" i="33"/>
  <c r="AL127" i="33"/>
  <c r="AF129" i="33"/>
  <c r="AL168" i="33"/>
  <c r="BT173" i="33"/>
  <c r="BT174" i="33"/>
  <c r="AP180" i="33"/>
  <c r="BN183" i="33"/>
  <c r="G184" i="33"/>
  <c r="AF190" i="33"/>
  <c r="BN195" i="33"/>
  <c r="AL196" i="33"/>
  <c r="BT204" i="33"/>
  <c r="S217" i="33"/>
  <c r="AF265" i="33"/>
  <c r="BN269" i="33"/>
  <c r="G20" i="34"/>
  <c r="G21" i="34"/>
  <c r="S26" i="34"/>
  <c r="S39" i="34"/>
  <c r="S42" i="34"/>
  <c r="W50" i="34"/>
  <c r="AF50" i="34" s="1"/>
  <c r="G122" i="34"/>
  <c r="AJ135" i="34"/>
  <c r="AV137" i="34"/>
  <c r="S145" i="34"/>
  <c r="S178" i="34"/>
  <c r="BL32" i="33"/>
  <c r="Y50" i="33"/>
  <c r="BN52" i="33"/>
  <c r="BL53" i="33"/>
  <c r="BT54" i="33"/>
  <c r="Y57" i="33"/>
  <c r="Y58" i="33"/>
  <c r="Y92" i="33"/>
  <c r="BP98" i="33"/>
  <c r="BT101" i="33"/>
  <c r="BT110" i="33"/>
  <c r="BP122" i="33"/>
  <c r="BV128" i="33"/>
  <c r="AL129" i="33"/>
  <c r="BP133" i="33"/>
  <c r="BP134" i="33"/>
  <c r="BN135" i="33"/>
  <c r="BV137" i="33"/>
  <c r="Y140" i="33"/>
  <c r="AL169" i="33"/>
  <c r="AF178" i="33"/>
  <c r="S180" i="33"/>
  <c r="BP181" i="33"/>
  <c r="M183" i="33"/>
  <c r="M185" i="33"/>
  <c r="AP186" i="33"/>
  <c r="Y207" i="33"/>
  <c r="Y269" i="33"/>
  <c r="AL278" i="33"/>
  <c r="AL280" i="33"/>
  <c r="M20" i="34"/>
  <c r="W26" i="34"/>
  <c r="AJ26" i="34" s="1"/>
  <c r="W40" i="34"/>
  <c r="M45" i="34"/>
  <c r="W46" i="34"/>
  <c r="AJ46" i="34" s="1"/>
  <c r="W102" i="34"/>
  <c r="AB102" i="34" s="1"/>
  <c r="AV104" i="34"/>
  <c r="AV107" i="34"/>
  <c r="S113" i="34"/>
  <c r="AV119" i="34"/>
  <c r="G127" i="34"/>
  <c r="S133" i="34"/>
  <c r="AV141" i="34"/>
  <c r="AT165" i="34"/>
  <c r="AT177" i="34"/>
  <c r="M186" i="34"/>
  <c r="M191" i="34"/>
  <c r="AT191" i="34"/>
  <c r="S192" i="34"/>
  <c r="AJ245" i="34"/>
  <c r="AF245" i="34"/>
  <c r="AB245" i="34"/>
  <c r="BP114" i="33"/>
  <c r="AF201" i="33"/>
  <c r="BT207" i="33"/>
  <c r="AF216" i="33"/>
  <c r="S257" i="33"/>
  <c r="S260" i="33"/>
  <c r="AF272" i="33"/>
  <c r="BT281" i="33"/>
  <c r="AR15" i="34"/>
  <c r="M18" i="34"/>
  <c r="AV20" i="34"/>
  <c r="S24" i="34"/>
  <c r="G35" i="34"/>
  <c r="G46" i="34"/>
  <c r="AV53" i="34"/>
  <c r="M101" i="34"/>
  <c r="W107" i="34"/>
  <c r="AB107" i="34" s="1"/>
  <c r="AV109" i="34"/>
  <c r="AV110" i="34"/>
  <c r="W140" i="34"/>
  <c r="W147" i="34"/>
  <c r="W171" i="34"/>
  <c r="AF171" i="34" s="1"/>
  <c r="S177" i="34"/>
  <c r="AF208" i="34"/>
  <c r="AB208" i="34"/>
  <c r="Y23" i="33"/>
  <c r="S24" i="33"/>
  <c r="M36" i="33"/>
  <c r="BP45" i="33"/>
  <c r="AP46" i="33"/>
  <c r="AX46" i="33" s="1"/>
  <c r="BP52" i="33"/>
  <c r="BP89" i="33"/>
  <c r="S90" i="33"/>
  <c r="BV96" i="33"/>
  <c r="Y98" i="33"/>
  <c r="Y104" i="33"/>
  <c r="BR114" i="33"/>
  <c r="Y117" i="33"/>
  <c r="BV121" i="33"/>
  <c r="BV140" i="33"/>
  <c r="BL165" i="33"/>
  <c r="AF181" i="33"/>
  <c r="Y185" i="33"/>
  <c r="M186" i="33"/>
  <c r="S196" i="33"/>
  <c r="BN198" i="33"/>
  <c r="BL199" i="33"/>
  <c r="AF207" i="33"/>
  <c r="BP209" i="33"/>
  <c r="AF249" i="33"/>
  <c r="W15" i="34"/>
  <c r="AT28" i="34"/>
  <c r="W45" i="34"/>
  <c r="AR54" i="34"/>
  <c r="AV58" i="34"/>
  <c r="G132" i="34"/>
  <c r="S138" i="34"/>
  <c r="AR189" i="34"/>
  <c r="M189" i="34"/>
  <c r="AT196" i="34"/>
  <c r="M198" i="34"/>
  <c r="S201" i="34"/>
  <c r="S204" i="34"/>
  <c r="G208" i="34"/>
  <c r="AR284" i="34"/>
  <c r="W284" i="34"/>
  <c r="AJ284" i="34" s="1"/>
  <c r="G284" i="34"/>
  <c r="AF30" i="33"/>
  <c r="Y34" i="33"/>
  <c r="S35" i="33"/>
  <c r="BR45" i="33"/>
  <c r="BP46" i="33"/>
  <c r="BP53" i="33"/>
  <c r="S54" i="33"/>
  <c r="BR90" i="33"/>
  <c r="BN93" i="33"/>
  <c r="S102" i="33"/>
  <c r="AF115" i="33"/>
  <c r="BT117" i="33"/>
  <c r="AL121" i="33"/>
  <c r="Y123" i="33"/>
  <c r="AL134" i="33"/>
  <c r="S135" i="33"/>
  <c r="AL141" i="33"/>
  <c r="Y146" i="33"/>
  <c r="M165" i="33"/>
  <c r="BP166" i="33"/>
  <c r="AL180" i="33"/>
  <c r="BT185" i="33"/>
  <c r="M198" i="33"/>
  <c r="M201" i="33"/>
  <c r="S209" i="33"/>
  <c r="Y245" i="33"/>
  <c r="M248" i="33"/>
  <c r="AF250" i="33"/>
  <c r="AL256" i="33"/>
  <c r="AL269" i="33"/>
  <c r="G274" i="33"/>
  <c r="S275" i="33"/>
  <c r="K60" i="34"/>
  <c r="M15" i="34"/>
  <c r="Z60" i="34"/>
  <c r="S27" i="34"/>
  <c r="M34" i="34"/>
  <c r="W53" i="34"/>
  <c r="G54" i="34"/>
  <c r="AT54" i="34"/>
  <c r="AT57" i="34"/>
  <c r="G99" i="34"/>
  <c r="AT110" i="34"/>
  <c r="AV117" i="34"/>
  <c r="S123" i="34"/>
  <c r="S126" i="34"/>
  <c r="AB135" i="34"/>
  <c r="W145" i="34"/>
  <c r="AF145" i="34" s="1"/>
  <c r="G169" i="34"/>
  <c r="W180" i="34"/>
  <c r="AJ180" i="34" s="1"/>
  <c r="W197" i="34"/>
  <c r="AJ197" i="34" s="1"/>
  <c r="S198" i="34"/>
  <c r="AL113" i="33"/>
  <c r="AF119" i="33"/>
  <c r="BT145" i="33"/>
  <c r="BT146" i="33"/>
  <c r="BV195" i="33"/>
  <c r="S198" i="33"/>
  <c r="G251" i="33"/>
  <c r="AV54" i="34"/>
  <c r="G104" i="34"/>
  <c r="AV108" i="34"/>
  <c r="AT195" i="34"/>
  <c r="AV195" i="34"/>
  <c r="S195" i="34"/>
  <c r="W211" i="34"/>
  <c r="AJ211" i="34" s="1"/>
  <c r="AR211" i="34"/>
  <c r="G211" i="34"/>
  <c r="G242" i="33"/>
  <c r="M262" i="33"/>
  <c r="BN262" i="33"/>
  <c r="AT42" i="34"/>
  <c r="W52" i="34"/>
  <c r="AT56" i="34"/>
  <c r="W58" i="34"/>
  <c r="AF58" i="34" s="1"/>
  <c r="AR97" i="34"/>
  <c r="S99" i="34"/>
  <c r="M102" i="34"/>
  <c r="AF135" i="34"/>
  <c r="W196" i="34"/>
  <c r="AB196" i="34" s="1"/>
  <c r="G196" i="34"/>
  <c r="AR207" i="34"/>
  <c r="G207" i="34"/>
  <c r="AP287" i="34"/>
  <c r="G241" i="34"/>
  <c r="AT261" i="34"/>
  <c r="M261" i="34"/>
  <c r="AV275" i="34"/>
  <c r="G263" i="33"/>
  <c r="AR44" i="34"/>
  <c r="M184" i="34"/>
  <c r="AT184" i="34"/>
  <c r="M207" i="34"/>
  <c r="AT271" i="34"/>
  <c r="M271" i="34"/>
  <c r="AP203" i="33"/>
  <c r="AT203" i="33" s="1"/>
  <c r="G204" i="33"/>
  <c r="AF248" i="33"/>
  <c r="Y251" i="33"/>
  <c r="BL255" i="33"/>
  <c r="S262" i="33"/>
  <c r="M263" i="33"/>
  <c r="S32" i="34"/>
  <c r="W34" i="34"/>
  <c r="AJ34" i="34" s="1"/>
  <c r="W42" i="34"/>
  <c r="AJ42" i="34" s="1"/>
  <c r="W51" i="34"/>
  <c r="AJ51" i="34" s="1"/>
  <c r="G92" i="34"/>
  <c r="W166" i="34"/>
  <c r="AV177" i="34"/>
  <c r="AV196" i="34"/>
  <c r="S196" i="34"/>
  <c r="M215" i="34"/>
  <c r="AT215" i="34"/>
  <c r="AB279" i="34"/>
  <c r="AF279" i="34"/>
  <c r="BL110" i="33"/>
  <c r="BL121" i="33"/>
  <c r="BN128" i="33"/>
  <c r="BP169" i="33"/>
  <c r="M172" i="33"/>
  <c r="G179" i="33"/>
  <c r="BL179" i="33"/>
  <c r="BP187" i="33"/>
  <c r="AP193" i="33"/>
  <c r="BB193" i="33" s="1"/>
  <c r="G244" i="33"/>
  <c r="AF251" i="33"/>
  <c r="M255" i="33"/>
  <c r="BN255" i="33"/>
  <c r="AL261" i="33"/>
  <c r="Y262" i="33"/>
  <c r="G267" i="33"/>
  <c r="S268" i="33"/>
  <c r="AF274" i="33"/>
  <c r="AP280" i="33"/>
  <c r="AT280" i="33" s="1"/>
  <c r="G281" i="33"/>
  <c r="AV18" i="34"/>
  <c r="S23" i="34"/>
  <c r="AV34" i="34"/>
  <c r="W44" i="34"/>
  <c r="W48" i="34"/>
  <c r="G51" i="34"/>
  <c r="G97" i="34"/>
  <c r="G166" i="34"/>
  <c r="AT173" i="34"/>
  <c r="AT260" i="34"/>
  <c r="W260" i="34"/>
  <c r="G134" i="33"/>
  <c r="BN141" i="33"/>
  <c r="BR143" i="33"/>
  <c r="AF167" i="33"/>
  <c r="BN179" i="33"/>
  <c r="Y180" i="33"/>
  <c r="BP191" i="33"/>
  <c r="BN192" i="33"/>
  <c r="G193" i="33"/>
  <c r="AF202" i="33"/>
  <c r="BP255" i="33"/>
  <c r="S263" i="33"/>
  <c r="Y278" i="33"/>
  <c r="AT20" i="34"/>
  <c r="G36" i="34"/>
  <c r="W39" i="34"/>
  <c r="AF39" i="34" s="1"/>
  <c r="M42" i="34"/>
  <c r="M50" i="34"/>
  <c r="AB54" i="34"/>
  <c r="S56" i="34"/>
  <c r="G102" i="34"/>
  <c r="W131" i="34"/>
  <c r="AV132" i="34"/>
  <c r="AR192" i="34"/>
  <c r="M193" i="34"/>
  <c r="AR208" i="34"/>
  <c r="AT269" i="34"/>
  <c r="W269" i="34"/>
  <c r="BL144" i="33"/>
  <c r="BR171" i="33"/>
  <c r="Y172" i="33"/>
  <c r="S177" i="33"/>
  <c r="BP179" i="33"/>
  <c r="BT187" i="33"/>
  <c r="Y191" i="33"/>
  <c r="AL251" i="33"/>
  <c r="AL262" i="33"/>
  <c r="Y266" i="33"/>
  <c r="Y279" i="33"/>
  <c r="M29" i="34"/>
  <c r="AV39" i="34"/>
  <c r="W47" i="34"/>
  <c r="AJ47" i="34" s="1"/>
  <c r="AD219" i="34"/>
  <c r="AV90" i="34"/>
  <c r="AV95" i="34"/>
  <c r="G107" i="34"/>
  <c r="M195" i="34"/>
  <c r="AT202" i="34"/>
  <c r="W205" i="34"/>
  <c r="AF205" i="34" s="1"/>
  <c r="AV217" i="34"/>
  <c r="E287" i="34"/>
  <c r="AT250" i="34"/>
  <c r="AT251" i="34"/>
  <c r="AV257" i="34"/>
  <c r="S260" i="34"/>
  <c r="W268" i="34"/>
  <c r="S269" i="34"/>
  <c r="AT278" i="34"/>
  <c r="AT285" i="34"/>
  <c r="AV183" i="34"/>
  <c r="AR203" i="34"/>
  <c r="M205" i="34"/>
  <c r="M208" i="34"/>
  <c r="W210" i="34"/>
  <c r="AJ210" i="34" s="1"/>
  <c r="S214" i="34"/>
  <c r="S215" i="34"/>
  <c r="W249" i="34"/>
  <c r="AB249" i="34" s="1"/>
  <c r="W259" i="34"/>
  <c r="AF259" i="34" s="1"/>
  <c r="W175" i="34"/>
  <c r="AJ175" i="34" s="1"/>
  <c r="W181" i="34"/>
  <c r="AJ181" i="34" s="1"/>
  <c r="AV185" i="34"/>
  <c r="AT203" i="34"/>
  <c r="G210" i="34"/>
  <c r="W217" i="34"/>
  <c r="AF217" i="34" s="1"/>
  <c r="K287" i="34"/>
  <c r="S243" i="34"/>
  <c r="W250" i="34"/>
  <c r="AR267" i="34"/>
  <c r="S268" i="34"/>
  <c r="AR274" i="34"/>
  <c r="M277" i="34"/>
  <c r="S284" i="34"/>
  <c r="AV285" i="34"/>
  <c r="S207" i="34"/>
  <c r="M209" i="34"/>
  <c r="S241" i="34"/>
  <c r="G275" i="34"/>
  <c r="AV181" i="34"/>
  <c r="W241" i="34"/>
  <c r="AJ241" i="34" s="1"/>
  <c r="G255" i="34"/>
  <c r="G265" i="34"/>
  <c r="AT275" i="34"/>
  <c r="S277" i="34"/>
  <c r="M197" i="34"/>
  <c r="S210" i="34"/>
  <c r="Z287" i="34"/>
  <c r="AR244" i="34"/>
  <c r="AV253" i="34"/>
  <c r="AT266" i="34"/>
  <c r="S267" i="34"/>
  <c r="S274" i="34"/>
  <c r="M275" i="34"/>
  <c r="AR281" i="34"/>
  <c r="AV283" i="34"/>
  <c r="AR216" i="34"/>
  <c r="W274" i="34"/>
  <c r="S275" i="34"/>
  <c r="AR278" i="34"/>
  <c r="AV279" i="34"/>
  <c r="M281" i="34"/>
  <c r="W191" i="34"/>
  <c r="AF191" i="34" s="1"/>
  <c r="AD287" i="34"/>
  <c r="G247" i="34"/>
  <c r="W254" i="34"/>
  <c r="AB254" i="34" s="1"/>
  <c r="W255" i="34"/>
  <c r="AV261" i="34"/>
  <c r="W265" i="34"/>
  <c r="AV271" i="34"/>
  <c r="AT273" i="34"/>
  <c r="G280" i="34"/>
  <c r="AV281" i="34"/>
  <c r="AR217" i="34"/>
  <c r="G245" i="34"/>
  <c r="AR249" i="34"/>
  <c r="AV251" i="34"/>
  <c r="AT254" i="34"/>
  <c r="AR262" i="34"/>
  <c r="S263" i="34"/>
  <c r="AR272" i="34"/>
  <c r="S273" i="34"/>
  <c r="G279" i="34"/>
  <c r="AT280" i="34"/>
  <c r="S281" i="34"/>
  <c r="AT192" i="34"/>
  <c r="M201" i="34"/>
  <c r="AT205" i="34"/>
  <c r="G216" i="34"/>
  <c r="M247" i="34"/>
  <c r="S254" i="34"/>
  <c r="M262" i="34"/>
  <c r="M272" i="34"/>
  <c r="Q287" i="34"/>
  <c r="G215" i="34"/>
  <c r="AL287" i="34"/>
  <c r="AV242" i="34"/>
  <c r="W244" i="34"/>
  <c r="AJ244" i="34" s="1"/>
  <c r="S245" i="34"/>
  <c r="S247" i="34"/>
  <c r="AV250" i="34"/>
  <c r="G261" i="34"/>
  <c r="AV262" i="34"/>
  <c r="G269" i="34"/>
  <c r="G271" i="34"/>
  <c r="S280" i="34"/>
  <c r="AR283" i="34"/>
  <c r="AJ16" i="34"/>
  <c r="AF16" i="34"/>
  <c r="AB16" i="34"/>
  <c r="W108" i="34"/>
  <c r="AR108" i="34"/>
  <c r="G108" i="34"/>
  <c r="G15" i="34"/>
  <c r="AR16" i="34"/>
  <c r="W17" i="34"/>
  <c r="AT21" i="34"/>
  <c r="AR21" i="34"/>
  <c r="W27" i="34"/>
  <c r="AR27" i="34"/>
  <c r="S28" i="34"/>
  <c r="G29" i="34"/>
  <c r="AR34" i="34"/>
  <c r="M36" i="34"/>
  <c r="AT36" i="34"/>
  <c r="AV42" i="34"/>
  <c r="AV46" i="34"/>
  <c r="M46" i="34"/>
  <c r="AV51" i="34"/>
  <c r="M51" i="34"/>
  <c r="AV93" i="34"/>
  <c r="S93" i="34"/>
  <c r="G180" i="34"/>
  <c r="S180" i="34"/>
  <c r="AV180" i="34"/>
  <c r="AB35" i="34"/>
  <c r="AV36" i="34"/>
  <c r="G47" i="34"/>
  <c r="AT47" i="34"/>
  <c r="S47" i="34"/>
  <c r="G52" i="34"/>
  <c r="AT52" i="34"/>
  <c r="S52" i="34"/>
  <c r="G95" i="34"/>
  <c r="W95" i="34"/>
  <c r="AR95" i="34"/>
  <c r="M96" i="34"/>
  <c r="W96" i="34"/>
  <c r="AT96" i="34"/>
  <c r="AV103" i="34"/>
  <c r="S103" i="34"/>
  <c r="S111" i="34"/>
  <c r="AV111" i="34"/>
  <c r="W114" i="34"/>
  <c r="AV114" i="34"/>
  <c r="S114" i="34"/>
  <c r="G139" i="34"/>
  <c r="W139" i="34"/>
  <c r="AR139" i="34"/>
  <c r="AJ145" i="34"/>
  <c r="S16" i="34"/>
  <c r="AV16" i="34"/>
  <c r="W22" i="34"/>
  <c r="AR22" i="34"/>
  <c r="G24" i="34"/>
  <c r="W29" i="34"/>
  <c r="AR29" i="34"/>
  <c r="M32" i="34"/>
  <c r="W38" i="34"/>
  <c r="AV47" i="34"/>
  <c r="AJ52" i="34"/>
  <c r="AF52" i="34"/>
  <c r="AB52" i="34"/>
  <c r="AV52" i="34"/>
  <c r="G57" i="34"/>
  <c r="AV57" i="34"/>
  <c r="S57" i="34"/>
  <c r="AP219" i="34"/>
  <c r="AV89" i="34"/>
  <c r="S89" i="34"/>
  <c r="AR91" i="34"/>
  <c r="AT95" i="34"/>
  <c r="M95" i="34"/>
  <c r="AV96" i="34"/>
  <c r="S96" i="34"/>
  <c r="AV97" i="34"/>
  <c r="S97" i="34"/>
  <c r="M121" i="34"/>
  <c r="AT121" i="34"/>
  <c r="S166" i="34"/>
  <c r="AV166" i="34"/>
  <c r="G134" i="34"/>
  <c r="W134" i="34"/>
  <c r="AR134" i="34"/>
  <c r="AD60" i="34"/>
  <c r="AT29" i="34"/>
  <c r="AB30" i="34"/>
  <c r="AV32" i="34"/>
  <c r="S34" i="34"/>
  <c r="S36" i="34"/>
  <c r="G90" i="34"/>
  <c r="W90" i="34"/>
  <c r="AR90" i="34"/>
  <c r="AR93" i="34"/>
  <c r="G93" i="34"/>
  <c r="AJ97" i="34"/>
  <c r="AF97" i="34"/>
  <c r="AB97" i="34"/>
  <c r="AT104" i="34"/>
  <c r="M104" i="34"/>
  <c r="AV105" i="34"/>
  <c r="S105" i="34"/>
  <c r="AF107" i="34"/>
  <c r="W126" i="34"/>
  <c r="AR126" i="34"/>
  <c r="G126" i="34"/>
  <c r="AJ123" i="34"/>
  <c r="AF123" i="34"/>
  <c r="AB123" i="34"/>
  <c r="W14" i="34"/>
  <c r="E60" i="34"/>
  <c r="AR14" i="34"/>
  <c r="G17" i="34"/>
  <c r="M24" i="34"/>
  <c r="AR24" i="34"/>
  <c r="M27" i="34"/>
  <c r="AV29" i="34"/>
  <c r="W33" i="34"/>
  <c r="AR48" i="34"/>
  <c r="M48" i="34"/>
  <c r="AR53" i="34"/>
  <c r="M53" i="34"/>
  <c r="AB57" i="34"/>
  <c r="AR58" i="34"/>
  <c r="M58" i="34"/>
  <c r="E219" i="34"/>
  <c r="AR89" i="34"/>
  <c r="G89" i="34"/>
  <c r="M91" i="34"/>
  <c r="W91" i="34"/>
  <c r="AT91" i="34"/>
  <c r="G14" i="34"/>
  <c r="AH60" i="34"/>
  <c r="AT15" i="34"/>
  <c r="AV27" i="34"/>
  <c r="AF30" i="34"/>
  <c r="M38" i="34"/>
  <c r="S46" i="34"/>
  <c r="M47" i="34"/>
  <c r="AT48" i="34"/>
  <c r="S51" i="34"/>
  <c r="M52" i="34"/>
  <c r="AT53" i="34"/>
  <c r="G58" i="34"/>
  <c r="AT90" i="34"/>
  <c r="M90" i="34"/>
  <c r="W103" i="34"/>
  <c r="AR103" i="34"/>
  <c r="G103" i="34"/>
  <c r="AV24" i="34"/>
  <c r="AT35" i="34"/>
  <c r="S35" i="34"/>
  <c r="AR35" i="34"/>
  <c r="W41" i="34"/>
  <c r="AR41" i="34"/>
  <c r="AB58" i="34"/>
  <c r="AV91" i="34"/>
  <c r="S91" i="34"/>
  <c r="AV92" i="34"/>
  <c r="S92" i="34"/>
  <c r="AF125" i="34"/>
  <c r="AJ125" i="34"/>
  <c r="AB125" i="34"/>
  <c r="S190" i="34"/>
  <c r="AV190" i="34"/>
  <c r="M190" i="34"/>
  <c r="AT190" i="34"/>
  <c r="W98" i="34"/>
  <c r="AR98" i="34"/>
  <c r="G98" i="34"/>
  <c r="AL60" i="34"/>
  <c r="AF26" i="34"/>
  <c r="M35" i="34"/>
  <c r="AV35" i="34"/>
  <c r="G41" i="34"/>
  <c r="AB51" i="34"/>
  <c r="W92" i="34"/>
  <c r="AB93" i="34"/>
  <c r="AJ93" i="34"/>
  <c r="AF93" i="34"/>
  <c r="AV98" i="34"/>
  <c r="S98" i="34"/>
  <c r="M111" i="34"/>
  <c r="AT111" i="34"/>
  <c r="AT117" i="34"/>
  <c r="W117" i="34"/>
  <c r="M117" i="34"/>
  <c r="M16" i="34"/>
  <c r="AP60" i="34"/>
  <c r="AT30" i="34"/>
  <c r="S30" i="34"/>
  <c r="AR30" i="34"/>
  <c r="W36" i="34"/>
  <c r="AR36" i="34"/>
  <c r="G39" i="34"/>
  <c r="S48" i="34"/>
  <c r="AJ89" i="34"/>
  <c r="AF89" i="34"/>
  <c r="AT109" i="34"/>
  <c r="M109" i="34"/>
  <c r="AF51" i="34"/>
  <c r="AT99" i="34"/>
  <c r="M99" i="34"/>
  <c r="AV101" i="34"/>
  <c r="S101" i="34"/>
  <c r="AF102" i="34"/>
  <c r="G129" i="34"/>
  <c r="W129" i="34"/>
  <c r="AR129" i="34"/>
  <c r="G175" i="34"/>
  <c r="S175" i="34"/>
  <c r="AV175" i="34"/>
  <c r="Q60" i="34"/>
  <c r="AV14" i="34"/>
  <c r="AT26" i="34"/>
  <c r="AR26" i="34"/>
  <c r="W32" i="34"/>
  <c r="AR32" i="34"/>
  <c r="G34" i="34"/>
  <c r="AR39" i="34"/>
  <c r="M41" i="34"/>
  <c r="AB89" i="34"/>
  <c r="AR18" i="34"/>
  <c r="W20" i="34"/>
  <c r="AR23" i="34"/>
  <c r="W24" i="34"/>
  <c r="AR28" i="34"/>
  <c r="AR33" i="34"/>
  <c r="AR38" i="34"/>
  <c r="AR42" i="34"/>
  <c r="AR47" i="34"/>
  <c r="AR52" i="34"/>
  <c r="AR57" i="34"/>
  <c r="AT101" i="34"/>
  <c r="AT105" i="34"/>
  <c r="AF110" i="34"/>
  <c r="AJ110" i="34"/>
  <c r="AV174" i="34"/>
  <c r="S174" i="34"/>
  <c r="M174" i="34"/>
  <c r="AV179" i="34"/>
  <c r="S179" i="34"/>
  <c r="M179" i="34"/>
  <c r="W184" i="34"/>
  <c r="S184" i="34"/>
  <c r="M56" i="34"/>
  <c r="AH219" i="34"/>
  <c r="G115" i="34"/>
  <c r="AR115" i="34"/>
  <c r="G131" i="34"/>
  <c r="G135" i="34"/>
  <c r="G140" i="34"/>
  <c r="M166" i="34"/>
  <c r="AR167" i="34"/>
  <c r="G167" i="34"/>
  <c r="W183" i="34"/>
  <c r="AR183" i="34"/>
  <c r="G183" i="34"/>
  <c r="K219" i="34"/>
  <c r="AR99" i="34"/>
  <c r="W101" i="34"/>
  <c r="AR104" i="34"/>
  <c r="W105" i="34"/>
  <c r="AR109" i="34"/>
  <c r="S117" i="34"/>
  <c r="M119" i="34"/>
  <c r="G119" i="34"/>
  <c r="AT122" i="34"/>
  <c r="W122" i="34"/>
  <c r="M126" i="34"/>
  <c r="AT126" i="34"/>
  <c r="AJ128" i="34"/>
  <c r="AF128" i="34"/>
  <c r="AJ133" i="34"/>
  <c r="AF133" i="34"/>
  <c r="AF138" i="34"/>
  <c r="M145" i="34"/>
  <c r="AR146" i="34"/>
  <c r="G146" i="34"/>
  <c r="AV167" i="34"/>
  <c r="S172" i="34"/>
  <c r="G174" i="34"/>
  <c r="AB180" i="34"/>
  <c r="AT183" i="34"/>
  <c r="M183" i="34"/>
  <c r="S202" i="34"/>
  <c r="AV202" i="34"/>
  <c r="W18" i="34"/>
  <c r="W23" i="34"/>
  <c r="W28" i="34"/>
  <c r="AR46" i="34"/>
  <c r="AR51" i="34"/>
  <c r="AR56" i="34"/>
  <c r="M89" i="34"/>
  <c r="AL219" i="34"/>
  <c r="M93" i="34"/>
  <c r="M98" i="34"/>
  <c r="M103" i="34"/>
  <c r="M108" i="34"/>
  <c r="AT115" i="34"/>
  <c r="AV115" i="34"/>
  <c r="AR119" i="34"/>
  <c r="M122" i="34"/>
  <c r="M131" i="34"/>
  <c r="AT131" i="34"/>
  <c r="AV131" i="34"/>
  <c r="M135" i="34"/>
  <c r="AT135" i="34"/>
  <c r="AV135" i="34"/>
  <c r="M140" i="34"/>
  <c r="AT140" i="34"/>
  <c r="AV140" i="34"/>
  <c r="AV146" i="34"/>
  <c r="AT167" i="34"/>
  <c r="M175" i="34"/>
  <c r="G179" i="34"/>
  <c r="M180" i="34"/>
  <c r="W116" i="34"/>
  <c r="AR116" i="34"/>
  <c r="AR141" i="34"/>
  <c r="G141" i="34"/>
  <c r="Q219" i="34"/>
  <c r="W99" i="34"/>
  <c r="W104" i="34"/>
  <c r="W109" i="34"/>
  <c r="G110" i="34"/>
  <c r="AR110" i="34"/>
  <c r="M113" i="34"/>
  <c r="AV113" i="34"/>
  <c r="G116" i="34"/>
  <c r="S122" i="34"/>
  <c r="M123" i="34"/>
  <c r="G123" i="34"/>
  <c r="AT127" i="34"/>
  <c r="W127" i="34"/>
  <c r="AR127" i="34"/>
  <c r="AR132" i="34"/>
  <c r="AR137" i="34"/>
  <c r="M146" i="34"/>
  <c r="S169" i="34"/>
  <c r="M169" i="34"/>
  <c r="AR40" i="34"/>
  <c r="AR45" i="34"/>
  <c r="AR50" i="34"/>
  <c r="AT89" i="34"/>
  <c r="S108" i="34"/>
  <c r="S119" i="34"/>
  <c r="G120" i="34"/>
  <c r="AR120" i="34"/>
  <c r="S120" i="34"/>
  <c r="M120" i="34"/>
  <c r="AR123" i="34"/>
  <c r="M127" i="34"/>
  <c r="AT137" i="34"/>
  <c r="S167" i="34"/>
  <c r="S40" i="34"/>
  <c r="S50" i="34"/>
  <c r="G114" i="34"/>
  <c r="M116" i="34"/>
  <c r="AT116" i="34"/>
  <c r="M132" i="34"/>
  <c r="M137" i="34"/>
  <c r="M141" i="34"/>
  <c r="AR143" i="34"/>
  <c r="M143" i="34"/>
  <c r="G143" i="34"/>
  <c r="S146" i="34"/>
  <c r="W111" i="34"/>
  <c r="AR111" i="34"/>
  <c r="AF115" i="34"/>
  <c r="AJ115" i="34"/>
  <c r="AJ119" i="34"/>
  <c r="AF119" i="34"/>
  <c r="W121" i="34"/>
  <c r="AR121" i="34"/>
  <c r="AV123" i="34"/>
  <c r="S127" i="34"/>
  <c r="AR128" i="34"/>
  <c r="M128" i="34"/>
  <c r="G128" i="34"/>
  <c r="AR133" i="34"/>
  <c r="M133" i="34"/>
  <c r="G133" i="34"/>
  <c r="AR138" i="34"/>
  <c r="M138" i="34"/>
  <c r="G138" i="34"/>
  <c r="S165" i="34"/>
  <c r="M165" i="34"/>
  <c r="AJ171" i="34"/>
  <c r="AB171" i="34"/>
  <c r="Z219" i="34"/>
  <c r="S102" i="34"/>
  <c r="S107" i="34"/>
  <c r="G111" i="34"/>
  <c r="G121" i="34"/>
  <c r="G125" i="34"/>
  <c r="AR125" i="34"/>
  <c r="S125" i="34"/>
  <c r="M125" i="34"/>
  <c r="S132" i="34"/>
  <c r="S137" i="34"/>
  <c r="S141" i="34"/>
  <c r="S144" i="34"/>
  <c r="M144" i="34"/>
  <c r="G165" i="34"/>
  <c r="AV165" i="34"/>
  <c r="AR172" i="34"/>
  <c r="G172" i="34"/>
  <c r="AB115" i="34"/>
  <c r="AB119" i="34"/>
  <c r="AV128" i="34"/>
  <c r="S129" i="34"/>
  <c r="M129" i="34"/>
  <c r="AV133" i="34"/>
  <c r="S134" i="34"/>
  <c r="M134" i="34"/>
  <c r="AV138" i="34"/>
  <c r="S139" i="34"/>
  <c r="M139" i="34"/>
  <c r="G144" i="34"/>
  <c r="AV144" i="34"/>
  <c r="AJ166" i="34"/>
  <c r="AV172" i="34"/>
  <c r="W113" i="34"/>
  <c r="AR131" i="34"/>
  <c r="W132" i="34"/>
  <c r="AR135" i="34"/>
  <c r="W137" i="34"/>
  <c r="AR140" i="34"/>
  <c r="W141" i="34"/>
  <c r="AR145" i="34"/>
  <c r="W146" i="34"/>
  <c r="AR166" i="34"/>
  <c r="W167" i="34"/>
  <c r="AR171" i="34"/>
  <c r="W172" i="34"/>
  <c r="AR175" i="34"/>
  <c r="W177" i="34"/>
  <c r="AR180" i="34"/>
  <c r="W185" i="34"/>
  <c r="AR185" i="34"/>
  <c r="G185" i="34"/>
  <c r="AV192" i="34"/>
  <c r="S197" i="34"/>
  <c r="G201" i="34"/>
  <c r="AV216" i="34"/>
  <c r="S216" i="34"/>
  <c r="S248" i="34"/>
  <c r="S249" i="34"/>
  <c r="AF143" i="34"/>
  <c r="AT145" i="34"/>
  <c r="AF147" i="34"/>
  <c r="AT166" i="34"/>
  <c r="G168" i="34"/>
  <c r="AT171" i="34"/>
  <c r="G173" i="34"/>
  <c r="AF173" i="34"/>
  <c r="AT175" i="34"/>
  <c r="G178" i="34"/>
  <c r="AT180" i="34"/>
  <c r="G198" i="34"/>
  <c r="S199" i="34"/>
  <c r="AJ283" i="34"/>
  <c r="AF283" i="34"/>
  <c r="AB283" i="34"/>
  <c r="AV213" i="34"/>
  <c r="AR213" i="34"/>
  <c r="AV259" i="34"/>
  <c r="AR259" i="34"/>
  <c r="AR144" i="34"/>
  <c r="AR165" i="34"/>
  <c r="AR169" i="34"/>
  <c r="AR174" i="34"/>
  <c r="AR179" i="34"/>
  <c r="AR181" i="34"/>
  <c r="M185" i="34"/>
  <c r="AT201" i="34"/>
  <c r="S205" i="34"/>
  <c r="W207" i="34"/>
  <c r="S208" i="34"/>
  <c r="W209" i="34"/>
  <c r="AR209" i="34"/>
  <c r="G209" i="34"/>
  <c r="AT213" i="34"/>
  <c r="M243" i="34"/>
  <c r="AR245" i="34"/>
  <c r="AJ263" i="34"/>
  <c r="AF263" i="34"/>
  <c r="AB263" i="34"/>
  <c r="M168" i="34"/>
  <c r="M173" i="34"/>
  <c r="G177" i="34"/>
  <c r="M178" i="34"/>
  <c r="W186" i="34"/>
  <c r="G189" i="34"/>
  <c r="AV201" i="34"/>
  <c r="AV203" i="34"/>
  <c r="M213" i="34"/>
  <c r="W214" i="34"/>
  <c r="AR214" i="34"/>
  <c r="G214" i="34"/>
  <c r="AV254" i="34"/>
  <c r="AR254" i="34"/>
  <c r="AJ273" i="34"/>
  <c r="AF273" i="34"/>
  <c r="AB273" i="34"/>
  <c r="S183" i="34"/>
  <c r="G186" i="34"/>
  <c r="W202" i="34"/>
  <c r="S203" i="34"/>
  <c r="W204" i="34"/>
  <c r="AR204" i="34"/>
  <c r="G204" i="34"/>
  <c r="AJ208" i="34"/>
  <c r="AV211" i="34"/>
  <c r="S211" i="34"/>
  <c r="W215" i="34"/>
  <c r="AT245" i="34"/>
  <c r="W144" i="34"/>
  <c r="W165" i="34"/>
  <c r="W169" i="34"/>
  <c r="W174" i="34"/>
  <c r="W179" i="34"/>
  <c r="G184" i="34"/>
  <c r="AJ259" i="34"/>
  <c r="M177" i="34"/>
  <c r="G197" i="34"/>
  <c r="W199" i="34"/>
  <c r="AR199" i="34"/>
  <c r="G199" i="34"/>
  <c r="AT204" i="34"/>
  <c r="AV207" i="34"/>
  <c r="S213" i="34"/>
  <c r="AJ216" i="34"/>
  <c r="AB216" i="34"/>
  <c r="S244" i="34"/>
  <c r="AT248" i="34"/>
  <c r="AT259" i="34"/>
  <c r="AT186" i="34"/>
  <c r="AT189" i="34"/>
  <c r="W192" i="34"/>
  <c r="W195" i="34"/>
  <c r="AR195" i="34"/>
  <c r="G195" i="34"/>
  <c r="AR202" i="34"/>
  <c r="M204" i="34"/>
  <c r="AH287" i="34"/>
  <c r="AJ249" i="34"/>
  <c r="AF249" i="34"/>
  <c r="AF254" i="34"/>
  <c r="AV186" i="34"/>
  <c r="AV189" i="34"/>
  <c r="AR197" i="34"/>
  <c r="AJ198" i="34"/>
  <c r="M202" i="34"/>
  <c r="M248" i="34"/>
  <c r="S259" i="34"/>
  <c r="AJ278" i="34"/>
  <c r="AF278" i="34"/>
  <c r="AB278" i="34"/>
  <c r="S181" i="34"/>
  <c r="W187" i="34"/>
  <c r="S189" i="34"/>
  <c r="W190" i="34"/>
  <c r="AR190" i="34"/>
  <c r="G190" i="34"/>
  <c r="M199" i="34"/>
  <c r="AT210" i="34"/>
  <c r="AJ268" i="34"/>
  <c r="AF268" i="34"/>
  <c r="AB268" i="34"/>
  <c r="AR242" i="34"/>
  <c r="W243" i="34"/>
  <c r="AR247" i="34"/>
  <c r="W248" i="34"/>
  <c r="AR251" i="34"/>
  <c r="W253" i="34"/>
  <c r="AR256" i="34"/>
  <c r="W257" i="34"/>
  <c r="AR261" i="34"/>
  <c r="W262" i="34"/>
  <c r="AR266" i="34"/>
  <c r="W267" i="34"/>
  <c r="AR271" i="34"/>
  <c r="W272" i="34"/>
  <c r="AR275" i="34"/>
  <c r="W277" i="34"/>
  <c r="AJ279" i="34"/>
  <c r="AR280" i="34"/>
  <c r="W281" i="34"/>
  <c r="AR285" i="34"/>
  <c r="AR186" i="34"/>
  <c r="AR191" i="34"/>
  <c r="AR196" i="34"/>
  <c r="AR201" i="34"/>
  <c r="AR205" i="34"/>
  <c r="AR210" i="34"/>
  <c r="AR215" i="34"/>
  <c r="M241" i="34"/>
  <c r="G244" i="34"/>
  <c r="M245" i="34"/>
  <c r="G249" i="34"/>
  <c r="M250" i="34"/>
  <c r="G254" i="34"/>
  <c r="M255" i="34"/>
  <c r="G259" i="34"/>
  <c r="M260" i="34"/>
  <c r="G263" i="34"/>
  <c r="M265" i="34"/>
  <c r="G268" i="34"/>
  <c r="M269" i="34"/>
  <c r="G273" i="34"/>
  <c r="M274" i="34"/>
  <c r="G278" i="34"/>
  <c r="M279" i="34"/>
  <c r="G283" i="34"/>
  <c r="M284" i="34"/>
  <c r="S285" i="34"/>
  <c r="AR241" i="34"/>
  <c r="W242" i="34"/>
  <c r="W247" i="34"/>
  <c r="W251" i="34"/>
  <c r="W256" i="34"/>
  <c r="W261" i="34"/>
  <c r="W266" i="34"/>
  <c r="W271" i="34"/>
  <c r="W275" i="34"/>
  <c r="W280" i="34"/>
  <c r="W285" i="34"/>
  <c r="AT241" i="34"/>
  <c r="G243" i="34"/>
  <c r="M244" i="34"/>
  <c r="G248" i="34"/>
  <c r="M249" i="34"/>
  <c r="G253" i="34"/>
  <c r="M254" i="34"/>
  <c r="G257" i="34"/>
  <c r="M259" i="34"/>
  <c r="G262" i="34"/>
  <c r="M263" i="34"/>
  <c r="G267" i="34"/>
  <c r="M268" i="34"/>
  <c r="G272" i="34"/>
  <c r="M273" i="34"/>
  <c r="G277" i="34"/>
  <c r="M278" i="34"/>
  <c r="G281" i="34"/>
  <c r="M283" i="34"/>
  <c r="AR273" i="34"/>
  <c r="S278" i="34"/>
  <c r="S283" i="34"/>
  <c r="BR111" i="33"/>
  <c r="Y111" i="33"/>
  <c r="BN116" i="33"/>
  <c r="M116" i="33"/>
  <c r="BT128" i="33"/>
  <c r="AF128" i="33"/>
  <c r="BN134" i="33"/>
  <c r="M134" i="33"/>
  <c r="BP140" i="33"/>
  <c r="S140" i="33"/>
  <c r="AT33" i="27"/>
  <c r="AR95" i="27"/>
  <c r="AR132" i="27"/>
  <c r="BZ167" i="27"/>
  <c r="BJ41" i="28"/>
  <c r="BF56" i="28"/>
  <c r="BJ167" i="28"/>
  <c r="BF272" i="28"/>
  <c r="G91" i="29"/>
  <c r="U145" i="29"/>
  <c r="Q268" i="29"/>
  <c r="BL141" i="30"/>
  <c r="AN211" i="30"/>
  <c r="G126" i="31"/>
  <c r="G131" i="31"/>
  <c r="S132" i="31"/>
  <c r="S146" i="31"/>
  <c r="S177" i="31"/>
  <c r="M196" i="31"/>
  <c r="G284" i="31"/>
  <c r="AX29" i="32"/>
  <c r="M30" i="32"/>
  <c r="S32" i="32"/>
  <c r="AZ48" i="32"/>
  <c r="BB54" i="32"/>
  <c r="S89" i="32"/>
  <c r="M103" i="32"/>
  <c r="S125" i="32"/>
  <c r="BR18" i="33"/>
  <c r="AL18" i="33"/>
  <c r="BL101" i="33"/>
  <c r="G101" i="33"/>
  <c r="BT179" i="33"/>
  <c r="AF179" i="33"/>
  <c r="AF192" i="33"/>
  <c r="BT192" i="33"/>
  <c r="BP256" i="33"/>
  <c r="S256" i="33"/>
  <c r="BT92" i="30"/>
  <c r="AN95" i="30"/>
  <c r="BT98" i="30"/>
  <c r="BN139" i="30"/>
  <c r="AH257" i="30"/>
  <c r="G20" i="31"/>
  <c r="S22" i="31"/>
  <c r="M27" i="31"/>
  <c r="M41" i="31"/>
  <c r="W110" i="31"/>
  <c r="M114" i="31"/>
  <c r="M121" i="31"/>
  <c r="M126" i="31"/>
  <c r="G145" i="31"/>
  <c r="S196" i="31"/>
  <c r="S249" i="31"/>
  <c r="M273" i="31"/>
  <c r="S30" i="32"/>
  <c r="AZ47" i="32"/>
  <c r="BB48" i="32"/>
  <c r="S51" i="32"/>
  <c r="Y99" i="32"/>
  <c r="AD99" i="32" s="1"/>
  <c r="BB117" i="32"/>
  <c r="S123" i="32"/>
  <c r="S140" i="32"/>
  <c r="BB172" i="32"/>
  <c r="S172" i="32"/>
  <c r="BR14" i="33"/>
  <c r="Y14" i="33"/>
  <c r="BP24" i="33"/>
  <c r="BR52" i="33"/>
  <c r="Y52" i="33"/>
  <c r="G275" i="30"/>
  <c r="AR101" i="27"/>
  <c r="BZ121" i="27"/>
  <c r="AR125" i="27"/>
  <c r="AH180" i="30"/>
  <c r="AN257" i="30"/>
  <c r="AN281" i="30"/>
  <c r="G21" i="31"/>
  <c r="S36" i="31"/>
  <c r="S41" i="31"/>
  <c r="S46" i="31"/>
  <c r="M101" i="31"/>
  <c r="M190" i="31"/>
  <c r="M203" i="31"/>
  <c r="G213" i="31"/>
  <c r="W273" i="31"/>
  <c r="AJ273" i="31" s="1"/>
  <c r="BB41" i="32"/>
  <c r="M45" i="32"/>
  <c r="BB47" i="32"/>
  <c r="G99" i="32"/>
  <c r="BB102" i="32"/>
  <c r="AZ115" i="32"/>
  <c r="Y117" i="32"/>
  <c r="AZ120" i="32"/>
  <c r="S139" i="32"/>
  <c r="BB139" i="32"/>
  <c r="M18" i="33"/>
  <c r="S105" i="33"/>
  <c r="BL105" i="33"/>
  <c r="AF116" i="33"/>
  <c r="AL216" i="33"/>
  <c r="BV216" i="33"/>
  <c r="S91" i="31"/>
  <c r="S96" i="31"/>
  <c r="G129" i="31"/>
  <c r="M143" i="31"/>
  <c r="S175" i="31"/>
  <c r="S248" i="31"/>
  <c r="M253" i="31"/>
  <c r="M26" i="32"/>
  <c r="S45" i="32"/>
  <c r="S46" i="32"/>
  <c r="S101" i="32"/>
  <c r="BB114" i="32"/>
  <c r="AZ119" i="32"/>
  <c r="BB120" i="32"/>
  <c r="AX134" i="32"/>
  <c r="G134" i="32"/>
  <c r="BB242" i="32"/>
  <c r="S242" i="32"/>
  <c r="AL98" i="33"/>
  <c r="BV98" i="33"/>
  <c r="BV143" i="33"/>
  <c r="AL143" i="33"/>
  <c r="AF144" i="33"/>
  <c r="BZ104" i="27"/>
  <c r="BD197" i="27"/>
  <c r="U129" i="29"/>
  <c r="U189" i="29"/>
  <c r="AH189" i="29" s="1"/>
  <c r="BN53" i="30"/>
  <c r="BN280" i="30"/>
  <c r="S56" i="31"/>
  <c r="S115" i="31"/>
  <c r="G134" i="31"/>
  <c r="G139" i="31"/>
  <c r="W144" i="31"/>
  <c r="G169" i="31"/>
  <c r="W174" i="31"/>
  <c r="G184" i="31"/>
  <c r="G197" i="31"/>
  <c r="G247" i="31"/>
  <c r="M255" i="31"/>
  <c r="S257" i="31"/>
  <c r="S260" i="31"/>
  <c r="S262" i="31"/>
  <c r="S27" i="32"/>
  <c r="AZ93" i="32"/>
  <c r="G110" i="32"/>
  <c r="M117" i="32"/>
  <c r="BB241" i="32"/>
  <c r="Y241" i="32"/>
  <c r="Y18" i="33"/>
  <c r="BV53" i="33"/>
  <c r="AL53" i="33"/>
  <c r="BP165" i="33"/>
  <c r="S165" i="33"/>
  <c r="Y209" i="33"/>
  <c r="BR209" i="33"/>
  <c r="AH139" i="30"/>
  <c r="AH140" i="30"/>
  <c r="S38" i="31"/>
  <c r="S40" i="31"/>
  <c r="M50" i="31"/>
  <c r="W99" i="31"/>
  <c r="AJ99" i="31" s="1"/>
  <c r="S125" i="31"/>
  <c r="M16" i="32"/>
  <c r="BB36" i="32"/>
  <c r="S135" i="32"/>
  <c r="BB135" i="32"/>
  <c r="BV17" i="33"/>
  <c r="AL17" i="33"/>
  <c r="BT27" i="33"/>
  <c r="AF27" i="33"/>
  <c r="AF127" i="33"/>
  <c r="Y127" i="33"/>
  <c r="BP203" i="33"/>
  <c r="Y203" i="33"/>
  <c r="S203" i="33"/>
  <c r="AG33" i="27"/>
  <c r="BD244" i="27"/>
  <c r="BF244" i="27" s="1"/>
  <c r="AH214" i="28"/>
  <c r="BT137" i="30"/>
  <c r="W29" i="31"/>
  <c r="AB29" i="31" s="1"/>
  <c r="M92" i="31"/>
  <c r="BB35" i="32"/>
  <c r="G146" i="32"/>
  <c r="Y146" i="32"/>
  <c r="AL102" i="33"/>
  <c r="BV102" i="33"/>
  <c r="M127" i="33"/>
  <c r="AP189" i="33"/>
  <c r="AT189" i="33" s="1"/>
  <c r="G189" i="33"/>
  <c r="AN20" i="30"/>
  <c r="BR39" i="30"/>
  <c r="G90" i="30"/>
  <c r="G99" i="30"/>
  <c r="G104" i="30"/>
  <c r="BR105" i="30"/>
  <c r="BN207" i="30"/>
  <c r="O208" i="30"/>
  <c r="G17" i="31"/>
  <c r="G98" i="31"/>
  <c r="W128" i="31"/>
  <c r="W143" i="31"/>
  <c r="AJ143" i="31" s="1"/>
  <c r="W168" i="31"/>
  <c r="AJ168" i="31" s="1"/>
  <c r="W173" i="31"/>
  <c r="AJ173" i="31" s="1"/>
  <c r="M245" i="31"/>
  <c r="W256" i="31"/>
  <c r="AX15" i="32"/>
  <c r="S21" i="32"/>
  <c r="Y109" i="32"/>
  <c r="AL109" i="32" s="1"/>
  <c r="S111" i="32"/>
  <c r="BB113" i="32"/>
  <c r="G207" i="32"/>
  <c r="BR97" i="33"/>
  <c r="Y97" i="33"/>
  <c r="BV97" i="33"/>
  <c r="BT97" i="33"/>
  <c r="G178" i="33"/>
  <c r="BP178" i="33"/>
  <c r="S178" i="33"/>
  <c r="AR140" i="27"/>
  <c r="AR16" i="29"/>
  <c r="AR211" i="29"/>
  <c r="AN22" i="30"/>
  <c r="AN32" i="30"/>
  <c r="BN90" i="30"/>
  <c r="BN95" i="30"/>
  <c r="AN110" i="30"/>
  <c r="AZ57" i="32"/>
  <c r="AZ109" i="32"/>
  <c r="G97" i="33"/>
  <c r="BP109" i="33"/>
  <c r="S109" i="33"/>
  <c r="S127" i="33"/>
  <c r="BP39" i="27"/>
  <c r="BR120" i="30"/>
  <c r="W28" i="31"/>
  <c r="W42" i="31"/>
  <c r="G56" i="32"/>
  <c r="AX56" i="32"/>
  <c r="Y58" i="32"/>
  <c r="AL58" i="32" s="1"/>
  <c r="S92" i="32"/>
  <c r="Y116" i="33"/>
  <c r="G116" i="33"/>
  <c r="BR116" i="33"/>
  <c r="BL116" i="33"/>
  <c r="BR127" i="33"/>
  <c r="G141" i="33"/>
  <c r="BL141" i="33"/>
  <c r="M178" i="33"/>
  <c r="BN178" i="33"/>
  <c r="BR203" i="33"/>
  <c r="BF242" i="28"/>
  <c r="BF256" i="28"/>
  <c r="U241" i="30"/>
  <c r="U242" i="30"/>
  <c r="O267" i="30"/>
  <c r="M38" i="31"/>
  <c r="M117" i="31"/>
  <c r="M127" i="31"/>
  <c r="G137" i="31"/>
  <c r="G167" i="31"/>
  <c r="M274" i="31"/>
  <c r="BB14" i="32"/>
  <c r="BB15" i="32"/>
  <c r="Y89" i="32"/>
  <c r="AX105" i="32"/>
  <c r="BT42" i="33"/>
  <c r="AF42" i="33"/>
  <c r="BT48" i="33"/>
  <c r="AF48" i="33"/>
  <c r="BP267" i="33"/>
  <c r="S267" i="33"/>
  <c r="M179" i="32"/>
  <c r="G203" i="32"/>
  <c r="G208" i="32"/>
  <c r="Y209" i="32"/>
  <c r="S18" i="33"/>
  <c r="BR21" i="33"/>
  <c r="BV21" i="33"/>
  <c r="S28" i="33"/>
  <c r="S32" i="33"/>
  <c r="BR38" i="33"/>
  <c r="S39" i="33"/>
  <c r="AP45" i="33"/>
  <c r="AX45" i="33" s="1"/>
  <c r="BR46" i="33"/>
  <c r="S58" i="33"/>
  <c r="AL92" i="33"/>
  <c r="M97" i="33"/>
  <c r="BN97" i="33"/>
  <c r="BR104" i="33"/>
  <c r="BN105" i="33"/>
  <c r="BV108" i="33"/>
  <c r="BT109" i="33"/>
  <c r="BL127" i="33"/>
  <c r="BL129" i="33"/>
  <c r="BV139" i="33"/>
  <c r="BN144" i="33"/>
  <c r="BT144" i="33"/>
  <c r="AL167" i="33"/>
  <c r="AL173" i="33"/>
  <c r="AL192" i="33"/>
  <c r="S193" i="33"/>
  <c r="BP198" i="33"/>
  <c r="AL274" i="33"/>
  <c r="BV274" i="33"/>
  <c r="BP280" i="33"/>
  <c r="S280" i="33"/>
  <c r="Y139" i="32"/>
  <c r="AL139" i="32" s="1"/>
  <c r="Y140" i="32"/>
  <c r="AD140" i="32" s="1"/>
  <c r="S143" i="32"/>
  <c r="Y180" i="32"/>
  <c r="S183" i="32"/>
  <c r="BB198" i="32"/>
  <c r="BB199" i="32"/>
  <c r="Y202" i="32"/>
  <c r="AD202" i="32" s="1"/>
  <c r="M204" i="32"/>
  <c r="BB207" i="32"/>
  <c r="BL20" i="33"/>
  <c r="AP22" i="33"/>
  <c r="BV48" i="33"/>
  <c r="AP101" i="33"/>
  <c r="BB101" i="33" s="1"/>
  <c r="AF104" i="33"/>
  <c r="BP105" i="33"/>
  <c r="AF111" i="33"/>
  <c r="BP116" i="33"/>
  <c r="BN127" i="33"/>
  <c r="S144" i="33"/>
  <c r="BV165" i="33"/>
  <c r="BN169" i="33"/>
  <c r="BT177" i="33"/>
  <c r="AL185" i="33"/>
  <c r="G186" i="33"/>
  <c r="AF187" i="33"/>
  <c r="G284" i="33"/>
  <c r="AF284" i="33"/>
  <c r="Y138" i="32"/>
  <c r="AL138" i="32" s="1"/>
  <c r="AZ139" i="32"/>
  <c r="Y177" i="32"/>
  <c r="Y179" i="32"/>
  <c r="AH179" i="32" s="1"/>
  <c r="S195" i="32"/>
  <c r="BB196" i="32"/>
  <c r="Y199" i="32"/>
  <c r="G201" i="32"/>
  <c r="S207" i="32"/>
  <c r="BB256" i="32"/>
  <c r="Y259" i="32"/>
  <c r="AL259" i="32" s="1"/>
  <c r="G277" i="32"/>
  <c r="S281" i="32"/>
  <c r="S15" i="33"/>
  <c r="BT21" i="33"/>
  <c r="G22" i="33"/>
  <c r="Y24" i="33"/>
  <c r="G26" i="33"/>
  <c r="BT28" i="33"/>
  <c r="BP29" i="33"/>
  <c r="AP32" i="33"/>
  <c r="AT32" i="33" s="1"/>
  <c r="AP33" i="33"/>
  <c r="AX33" i="33" s="1"/>
  <c r="BT38" i="33"/>
  <c r="S40" i="33"/>
  <c r="Y46" i="33"/>
  <c r="M47" i="33"/>
  <c r="AL48" i="33"/>
  <c r="AF52" i="33"/>
  <c r="AP53" i="33"/>
  <c r="AL54" i="33"/>
  <c r="AF57" i="33"/>
  <c r="AF58" i="33"/>
  <c r="S101" i="33"/>
  <c r="Y105" i="33"/>
  <c r="G107" i="33"/>
  <c r="Y109" i="33"/>
  <c r="BP113" i="33"/>
  <c r="BL113" i="33"/>
  <c r="BT116" i="33"/>
  <c r="BV117" i="33"/>
  <c r="BL125" i="33"/>
  <c r="BT127" i="33"/>
  <c r="AL128" i="33"/>
  <c r="S129" i="33"/>
  <c r="BT129" i="33"/>
  <c r="S134" i="33"/>
  <c r="BL134" i="33"/>
  <c r="BN137" i="33"/>
  <c r="BP141" i="33"/>
  <c r="Y144" i="33"/>
  <c r="AP166" i="33"/>
  <c r="AX166" i="33" s="1"/>
  <c r="S169" i="33"/>
  <c r="BV175" i="33"/>
  <c r="Y178" i="33"/>
  <c r="BR178" i="33"/>
  <c r="BR180" i="33"/>
  <c r="BV180" i="33"/>
  <c r="AP185" i="33"/>
  <c r="AT185" i="33" s="1"/>
  <c r="AL187" i="33"/>
  <c r="G190" i="33"/>
  <c r="Y193" i="33"/>
  <c r="G199" i="33"/>
  <c r="BP199" i="33"/>
  <c r="BN241" i="33"/>
  <c r="M241" i="33"/>
  <c r="M284" i="33"/>
  <c r="M177" i="32"/>
  <c r="BB202" i="32"/>
  <c r="S260" i="32"/>
  <c r="BB275" i="32"/>
  <c r="BV15" i="33"/>
  <c r="AF18" i="33"/>
  <c r="BT20" i="33"/>
  <c r="AP23" i="33"/>
  <c r="AT23" i="33" s="1"/>
  <c r="BT24" i="33"/>
  <c r="BT34" i="33"/>
  <c r="G53" i="33"/>
  <c r="S113" i="33"/>
  <c r="BP121" i="33"/>
  <c r="BN125" i="33"/>
  <c r="BV129" i="33"/>
  <c r="Y134" i="33"/>
  <c r="S137" i="33"/>
  <c r="S141" i="33"/>
  <c r="AP146" i="33"/>
  <c r="AX146" i="33" s="1"/>
  <c r="BV166" i="33"/>
  <c r="BP171" i="33"/>
  <c r="BT178" i="33"/>
  <c r="S181" i="33"/>
  <c r="Y189" i="33"/>
  <c r="AF203" i="33"/>
  <c r="AP207" i="33"/>
  <c r="AX207" i="33" s="1"/>
  <c r="BP249" i="33"/>
  <c r="S249" i="33"/>
  <c r="BL250" i="33"/>
  <c r="G250" i="33"/>
  <c r="M135" i="32"/>
  <c r="BB192" i="32"/>
  <c r="M197" i="32"/>
  <c r="Y203" i="32"/>
  <c r="Y253" i="32"/>
  <c r="AD253" i="32" s="1"/>
  <c r="Y256" i="32"/>
  <c r="AD256" i="32" s="1"/>
  <c r="G268" i="32"/>
  <c r="Y279" i="32"/>
  <c r="AD279" i="32" s="1"/>
  <c r="M280" i="32"/>
  <c r="G281" i="32"/>
  <c r="Y15" i="33"/>
  <c r="BV18" i="33"/>
  <c r="S20" i="33"/>
  <c r="S22" i="33"/>
  <c r="AF24" i="33"/>
  <c r="S26" i="33"/>
  <c r="AL28" i="33"/>
  <c r="Y29" i="33"/>
  <c r="BR29" i="33"/>
  <c r="BN34" i="33"/>
  <c r="BV39" i="33"/>
  <c r="AP41" i="33"/>
  <c r="AX41" i="33" s="1"/>
  <c r="BV46" i="33"/>
  <c r="G48" i="33"/>
  <c r="BP50" i="33"/>
  <c r="S51" i="33"/>
  <c r="AL52" i="33"/>
  <c r="BN53" i="33"/>
  <c r="Y56" i="33"/>
  <c r="BV90" i="33"/>
  <c r="BN91" i="33"/>
  <c r="BR95" i="33"/>
  <c r="AF97" i="33"/>
  <c r="AP102" i="33"/>
  <c r="AT102" i="33" s="1"/>
  <c r="BR110" i="33"/>
  <c r="BV113" i="33"/>
  <c r="BT119" i="33"/>
  <c r="Y121" i="33"/>
  <c r="BT134" i="33"/>
  <c r="BV134" i="33"/>
  <c r="AP139" i="33"/>
  <c r="AX139" i="33" s="1"/>
  <c r="BV141" i="33"/>
  <c r="S145" i="33"/>
  <c r="BR146" i="33"/>
  <c r="BT169" i="33"/>
  <c r="BT180" i="33"/>
  <c r="AP183" i="33"/>
  <c r="AX183" i="33" s="1"/>
  <c r="Y183" i="33"/>
  <c r="BP186" i="33"/>
  <c r="S186" i="33"/>
  <c r="S199" i="33"/>
  <c r="Y210" i="33"/>
  <c r="BR210" i="33"/>
  <c r="M243" i="33"/>
  <c r="AP243" i="33"/>
  <c r="AT243" i="33" s="1"/>
  <c r="BN243" i="33"/>
  <c r="G253" i="33"/>
  <c r="Y253" i="33"/>
  <c r="AP262" i="33"/>
  <c r="BL262" i="33"/>
  <c r="G262" i="33"/>
  <c r="S284" i="33"/>
  <c r="AX189" i="32"/>
  <c r="BB253" i="32"/>
  <c r="G267" i="32"/>
  <c r="BB280" i="32"/>
  <c r="G284" i="32"/>
  <c r="BT15" i="33"/>
  <c r="G17" i="33"/>
  <c r="Y20" i="33"/>
  <c r="BR20" i="33"/>
  <c r="Y22" i="33"/>
  <c r="Y26" i="33"/>
  <c r="S34" i="33"/>
  <c r="AP35" i="33"/>
  <c r="AT35" i="33" s="1"/>
  <c r="Y35" i="33"/>
  <c r="AF40" i="33"/>
  <c r="Y41" i="33"/>
  <c r="S45" i="33"/>
  <c r="AP48" i="33"/>
  <c r="AX48" i="33" s="1"/>
  <c r="S50" i="33"/>
  <c r="AP52" i="33"/>
  <c r="BB52" i="33" s="1"/>
  <c r="M53" i="33"/>
  <c r="Y90" i="33"/>
  <c r="AP91" i="33"/>
  <c r="AX91" i="33" s="1"/>
  <c r="BL96" i="33"/>
  <c r="M102" i="33"/>
  <c r="BT102" i="33"/>
  <c r="S107" i="33"/>
  <c r="BT113" i="33"/>
  <c r="AP114" i="33"/>
  <c r="AX114" i="33" s="1"/>
  <c r="BV116" i="33"/>
  <c r="BP119" i="33"/>
  <c r="BT121" i="33"/>
  <c r="Y125" i="33"/>
  <c r="BP126" i="33"/>
  <c r="BT126" i="33"/>
  <c r="G128" i="33"/>
  <c r="AF134" i="33"/>
  <c r="S138" i="33"/>
  <c r="G139" i="33"/>
  <c r="AF141" i="33"/>
  <c r="G143" i="33"/>
  <c r="AL144" i="33"/>
  <c r="S146" i="33"/>
  <c r="BN146" i="33"/>
  <c r="BR166" i="33"/>
  <c r="M171" i="33"/>
  <c r="AP172" i="33"/>
  <c r="AX172" i="33" s="1"/>
  <c r="AL178" i="33"/>
  <c r="AF180" i="33"/>
  <c r="BL186" i="33"/>
  <c r="AL198" i="33"/>
  <c r="S201" i="33"/>
  <c r="G202" i="33"/>
  <c r="AP205" i="33"/>
  <c r="BB205" i="33" s="1"/>
  <c r="BP261" i="33"/>
  <c r="S261" i="33"/>
  <c r="AX216" i="32"/>
  <c r="BP102" i="33"/>
  <c r="Y205" i="33"/>
  <c r="BR205" i="33"/>
  <c r="BV210" i="33"/>
  <c r="AL210" i="33"/>
  <c r="BN216" i="33"/>
  <c r="M216" i="33"/>
  <c r="BT242" i="33"/>
  <c r="AF242" i="33"/>
  <c r="M253" i="33"/>
  <c r="AF260" i="33"/>
  <c r="AP273" i="33"/>
  <c r="AT273" i="33" s="1"/>
  <c r="Y169" i="32"/>
  <c r="BB171" i="32"/>
  <c r="BB173" i="32"/>
  <c r="G191" i="32"/>
  <c r="Y215" i="32"/>
  <c r="G217" i="32"/>
  <c r="S251" i="32"/>
  <c r="S255" i="32"/>
  <c r="BB284" i="32"/>
  <c r="M17" i="33"/>
  <c r="S23" i="33"/>
  <c r="BR23" i="33"/>
  <c r="BV26" i="33"/>
  <c r="BP27" i="33"/>
  <c r="BT30" i="33"/>
  <c r="G42" i="33"/>
  <c r="Y45" i="33"/>
  <c r="BP48" i="33"/>
  <c r="BT50" i="33"/>
  <c r="S53" i="33"/>
  <c r="AP57" i="33"/>
  <c r="BB57" i="33" s="1"/>
  <c r="AF90" i="33"/>
  <c r="AP92" i="33"/>
  <c r="AX92" i="33" s="1"/>
  <c r="BL92" i="33"/>
  <c r="S96" i="33"/>
  <c r="BR96" i="33"/>
  <c r="BL108" i="33"/>
  <c r="BL115" i="33"/>
  <c r="Y119" i="33"/>
  <c r="AP123" i="33"/>
  <c r="Y126" i="33"/>
  <c r="M128" i="33"/>
  <c r="BP131" i="33"/>
  <c r="AL137" i="33"/>
  <c r="BR139" i="33"/>
  <c r="M143" i="33"/>
  <c r="BL143" i="33"/>
  <c r="Y171" i="33"/>
  <c r="BL173" i="33"/>
  <c r="BR174" i="33"/>
  <c r="M179" i="33"/>
  <c r="Y181" i="33"/>
  <c r="BP183" i="33"/>
  <c r="BN184" i="33"/>
  <c r="BL185" i="33"/>
  <c r="BL192" i="33"/>
  <c r="BN196" i="33"/>
  <c r="BN208" i="33"/>
  <c r="BR215" i="33"/>
  <c r="BT243" i="33"/>
  <c r="AF243" i="33"/>
  <c r="BP253" i="33"/>
  <c r="S253" i="33"/>
  <c r="AL277" i="33"/>
  <c r="AF277" i="33"/>
  <c r="AL284" i="33"/>
  <c r="G186" i="32"/>
  <c r="AZ190" i="32"/>
  <c r="G214" i="32"/>
  <c r="S17" i="33"/>
  <c r="AP27" i="33"/>
  <c r="AX27" i="33" s="1"/>
  <c r="BB29" i="33"/>
  <c r="Y53" i="33"/>
  <c r="BR53" i="33"/>
  <c r="S92" i="33"/>
  <c r="BV92" i="33"/>
  <c r="BP108" i="33"/>
  <c r="AP115" i="33"/>
  <c r="BB115" i="33" s="1"/>
  <c r="BN115" i="33"/>
  <c r="S133" i="33"/>
  <c r="BN139" i="33"/>
  <c r="S143" i="33"/>
  <c r="S167" i="33"/>
  <c r="M173" i="33"/>
  <c r="M184" i="33"/>
  <c r="M192" i="33"/>
  <c r="BN202" i="33"/>
  <c r="Y215" i="33"/>
  <c r="G265" i="33"/>
  <c r="S121" i="32"/>
  <c r="S126" i="32"/>
  <c r="Y145" i="32"/>
  <c r="M146" i="32"/>
  <c r="S168" i="32"/>
  <c r="BB187" i="32"/>
  <c r="BB190" i="32"/>
  <c r="Y213" i="32"/>
  <c r="S217" i="32"/>
  <c r="S249" i="32"/>
  <c r="Y17" i="33"/>
  <c r="G18" i="33"/>
  <c r="M21" i="33"/>
  <c r="AP24" i="33"/>
  <c r="AT24" i="33" s="1"/>
  <c r="S27" i="33"/>
  <c r="Y32" i="33"/>
  <c r="AL34" i="33"/>
  <c r="BP36" i="33"/>
  <c r="S38" i="33"/>
  <c r="S42" i="33"/>
  <c r="AF45" i="33"/>
  <c r="G46" i="33"/>
  <c r="AL50" i="33"/>
  <c r="BT53" i="33"/>
  <c r="BR57" i="33"/>
  <c r="AF91" i="33"/>
  <c r="BR92" i="33"/>
  <c r="M104" i="33"/>
  <c r="BT104" i="33"/>
  <c r="AF110" i="33"/>
  <c r="BP111" i="33"/>
  <c r="BT114" i="33"/>
  <c r="S115" i="33"/>
  <c r="AL119" i="33"/>
  <c r="AL126" i="33"/>
  <c r="S128" i="33"/>
  <c r="M132" i="33"/>
  <c r="AP134" i="33"/>
  <c r="AT134" i="33" s="1"/>
  <c r="Y143" i="33"/>
  <c r="BV146" i="33"/>
  <c r="Y167" i="33"/>
  <c r="G177" i="33"/>
  <c r="BL178" i="33"/>
  <c r="S179" i="33"/>
  <c r="BP185" i="33"/>
  <c r="BN185" i="33"/>
  <c r="BN187" i="33"/>
  <c r="S192" i="33"/>
  <c r="BV192" i="33"/>
  <c r="AL195" i="33"/>
  <c r="BR202" i="33"/>
  <c r="BR208" i="33"/>
  <c r="Y208" i="33"/>
  <c r="Y184" i="32"/>
  <c r="S186" i="32"/>
  <c r="S245" i="32"/>
  <c r="AF17" i="33"/>
  <c r="BN18" i="33"/>
  <c r="BN24" i="33"/>
  <c r="BR27" i="33"/>
  <c r="AP28" i="33"/>
  <c r="AX28" i="33" s="1"/>
  <c r="BR30" i="33"/>
  <c r="G32" i="33"/>
  <c r="BN38" i="33"/>
  <c r="Y39" i="33"/>
  <c r="BR42" i="33"/>
  <c r="S52" i="33"/>
  <c r="AF53" i="33"/>
  <c r="S57" i="33"/>
  <c r="G58" i="33"/>
  <c r="BP93" i="33"/>
  <c r="M99" i="33"/>
  <c r="BP104" i="33"/>
  <c r="AP105" i="33"/>
  <c r="AT105" i="33" s="1"/>
  <c r="AP109" i="33"/>
  <c r="BB109" i="33" s="1"/>
  <c r="S111" i="33"/>
  <c r="BV114" i="33"/>
  <c r="G123" i="33"/>
  <c r="BP127" i="33"/>
  <c r="Y128" i="33"/>
  <c r="BT139" i="33"/>
  <c r="BR140" i="33"/>
  <c r="AF143" i="33"/>
  <c r="BT168" i="33"/>
  <c r="Y173" i="33"/>
  <c r="M177" i="33"/>
  <c r="BR179" i="33"/>
  <c r="BL180" i="33"/>
  <c r="BV183" i="33"/>
  <c r="Y184" i="33"/>
  <c r="S185" i="33"/>
  <c r="S187" i="33"/>
  <c r="BV187" i="33"/>
  <c r="BN203" i="33"/>
  <c r="AL207" i="33"/>
  <c r="BV207" i="33"/>
  <c r="S247" i="33"/>
  <c r="AF247" i="33"/>
  <c r="BP277" i="33"/>
  <c r="S277" i="33"/>
  <c r="BL198" i="33"/>
  <c r="BL210" i="33"/>
  <c r="AL249" i="33"/>
  <c r="M265" i="33"/>
  <c r="AP269" i="33"/>
  <c r="BB269" i="33" s="1"/>
  <c r="AL279" i="33"/>
  <c r="Y284" i="33"/>
  <c r="BN284" i="33"/>
  <c r="BP190" i="33"/>
  <c r="S195" i="33"/>
  <c r="Y198" i="33"/>
  <c r="BT202" i="33"/>
  <c r="BL203" i="33"/>
  <c r="BV205" i="33"/>
  <c r="BN210" i="33"/>
  <c r="BP216" i="33"/>
  <c r="AL245" i="33"/>
  <c r="Y247" i="33"/>
  <c r="AP248" i="33"/>
  <c r="AX248" i="33" s="1"/>
  <c r="S259" i="33"/>
  <c r="AL263" i="33"/>
  <c r="S265" i="33"/>
  <c r="BP265" i="33"/>
  <c r="Y267" i="33"/>
  <c r="G269" i="33"/>
  <c r="AL272" i="33"/>
  <c r="S273" i="33"/>
  <c r="Y277" i="33"/>
  <c r="AP281" i="33"/>
  <c r="AX281" i="33" s="1"/>
  <c r="BV284" i="33"/>
  <c r="G217" i="33"/>
  <c r="BT265" i="33"/>
  <c r="AP274" i="33"/>
  <c r="BV202" i="33"/>
  <c r="BL208" i="33"/>
  <c r="BP210" i="33"/>
  <c r="AP285" i="33"/>
  <c r="AF285" i="33"/>
  <c r="M217" i="33"/>
  <c r="AF241" i="33"/>
  <c r="S244" i="33"/>
  <c r="BP244" i="33"/>
  <c r="S248" i="33"/>
  <c r="G249" i="33"/>
  <c r="S255" i="33"/>
  <c r="BR259" i="33"/>
  <c r="BR262" i="33"/>
  <c r="AL267" i="33"/>
  <c r="S269" i="33"/>
  <c r="AL273" i="33"/>
  <c r="AP278" i="33"/>
  <c r="S281" i="33"/>
  <c r="M285" i="33"/>
  <c r="AP242" i="33"/>
  <c r="AT242" i="33" s="1"/>
  <c r="AP249" i="33"/>
  <c r="BB249" i="33" s="1"/>
  <c r="AL250" i="33"/>
  <c r="G256" i="33"/>
  <c r="BV262" i="33"/>
  <c r="BR266" i="33"/>
  <c r="AL268" i="33"/>
  <c r="AF271" i="33"/>
  <c r="S285" i="33"/>
  <c r="BT210" i="33"/>
  <c r="S211" i="33"/>
  <c r="BR214" i="33"/>
  <c r="BR217" i="33"/>
  <c r="AL241" i="33"/>
  <c r="M249" i="33"/>
  <c r="S251" i="33"/>
  <c r="M256" i="33"/>
  <c r="AF262" i="33"/>
  <c r="S274" i="33"/>
  <c r="BR278" i="33"/>
  <c r="AF279" i="33"/>
  <c r="Y281" i="33"/>
  <c r="AP284" i="33"/>
  <c r="Y285" i="33"/>
  <c r="AP277" i="33"/>
  <c r="BB277" i="33" s="1"/>
  <c r="BT199" i="33"/>
  <c r="BN204" i="33"/>
  <c r="BN205" i="33"/>
  <c r="M209" i="33"/>
  <c r="BT211" i="33"/>
  <c r="M215" i="33"/>
  <c r="BN215" i="33"/>
  <c r="AF217" i="33"/>
  <c r="AL244" i="33"/>
  <c r="G257" i="33"/>
  <c r="Y274" i="33"/>
  <c r="G277" i="33"/>
  <c r="AF281" i="33"/>
  <c r="AP198" i="33"/>
  <c r="AX198" i="33" s="1"/>
  <c r="BT201" i="33"/>
  <c r="BV203" i="33"/>
  <c r="BT208" i="33"/>
  <c r="BV211" i="33"/>
  <c r="BP215" i="33"/>
  <c r="E287" i="33"/>
  <c r="AZ287" i="33"/>
  <c r="AL242" i="33"/>
  <c r="S243" i="33"/>
  <c r="G243" i="33"/>
  <c r="S245" i="33"/>
  <c r="Y249" i="33"/>
  <c r="BR249" i="33"/>
  <c r="Y256" i="33"/>
  <c r="AP257" i="33"/>
  <c r="Y271" i="33"/>
  <c r="S279" i="33"/>
  <c r="AL281" i="33"/>
  <c r="Y283" i="33"/>
  <c r="AL285" i="33"/>
  <c r="BB22" i="33"/>
  <c r="AX22" i="33"/>
  <c r="AT22" i="33"/>
  <c r="AT41" i="33"/>
  <c r="BB35" i="33"/>
  <c r="AX35" i="33"/>
  <c r="AX24" i="33"/>
  <c r="AP18" i="33"/>
  <c r="BP18" i="33"/>
  <c r="BR47" i="33"/>
  <c r="Y47" i="33"/>
  <c r="BL90" i="33"/>
  <c r="AP90" i="33"/>
  <c r="G90" i="33"/>
  <c r="M126" i="33"/>
  <c r="BN126" i="33"/>
  <c r="BR199" i="33"/>
  <c r="Y199" i="33"/>
  <c r="AP199" i="33"/>
  <c r="AZ60" i="33"/>
  <c r="G15" i="33"/>
  <c r="AF15" i="33"/>
  <c r="AF21" i="33"/>
  <c r="BR22" i="33"/>
  <c r="G24" i="33"/>
  <c r="BT26" i="33"/>
  <c r="Y27" i="33"/>
  <c r="G28" i="33"/>
  <c r="Y30" i="33"/>
  <c r="BV33" i="33"/>
  <c r="AL35" i="33"/>
  <c r="BL35" i="33"/>
  <c r="S36" i="33"/>
  <c r="AL39" i="33"/>
  <c r="BP39" i="33"/>
  <c r="Y40" i="33"/>
  <c r="AL41" i="33"/>
  <c r="BN41" i="33"/>
  <c r="BT44" i="33"/>
  <c r="BL47" i="33"/>
  <c r="AF47" i="33"/>
  <c r="G47" i="33"/>
  <c r="AP99" i="33"/>
  <c r="BV115" i="33"/>
  <c r="AL115" i="33"/>
  <c r="BT133" i="33"/>
  <c r="AF133" i="33"/>
  <c r="E60" i="33"/>
  <c r="AD60" i="33"/>
  <c r="M16" i="33"/>
  <c r="AL16" i="33"/>
  <c r="BL16" i="33"/>
  <c r="AP17" i="33"/>
  <c r="BP17" i="33"/>
  <c r="BT18" i="33"/>
  <c r="G21" i="33"/>
  <c r="BT22" i="33"/>
  <c r="BL24" i="33"/>
  <c r="AT26" i="33"/>
  <c r="BL28" i="33"/>
  <c r="S29" i="33"/>
  <c r="AT29" i="33"/>
  <c r="BV29" i="33"/>
  <c r="AL32" i="33"/>
  <c r="BN32" i="33"/>
  <c r="M35" i="33"/>
  <c r="BN35" i="33"/>
  <c r="AP38" i="33"/>
  <c r="M39" i="33"/>
  <c r="BR39" i="33"/>
  <c r="BP41" i="33"/>
  <c r="Y42" i="33"/>
  <c r="BR50" i="33"/>
  <c r="W219" i="33"/>
  <c r="BR89" i="33"/>
  <c r="Y89" i="33"/>
  <c r="BT98" i="33"/>
  <c r="AF98" i="33"/>
  <c r="Y103" i="33"/>
  <c r="BV103" i="33"/>
  <c r="BR103" i="33"/>
  <c r="G103" i="33"/>
  <c r="Y107" i="33"/>
  <c r="BR107" i="33"/>
  <c r="G14" i="33"/>
  <c r="BD60" i="33"/>
  <c r="BR17" i="33"/>
  <c r="BB23" i="33"/>
  <c r="AL24" i="33"/>
  <c r="M28" i="33"/>
  <c r="AP30" i="33"/>
  <c r="BP32" i="33"/>
  <c r="G34" i="33"/>
  <c r="AF34" i="33"/>
  <c r="BP35" i="33"/>
  <c r="G38" i="33"/>
  <c r="AF38" i="33"/>
  <c r="AP39" i="33"/>
  <c r="AF46" i="33"/>
  <c r="BP47" i="33"/>
  <c r="BP99" i="33"/>
  <c r="S99" i="33"/>
  <c r="BN103" i="33"/>
  <c r="BF60" i="33"/>
  <c r="BL15" i="33"/>
  <c r="AP16" i="33"/>
  <c r="BP16" i="33"/>
  <c r="BT17" i="33"/>
  <c r="AX29" i="33"/>
  <c r="BR32" i="33"/>
  <c r="BR35" i="33"/>
  <c r="BT41" i="33"/>
  <c r="G51" i="33"/>
  <c r="AP51" i="33"/>
  <c r="BL51" i="33"/>
  <c r="AP54" i="33"/>
  <c r="BN54" i="33"/>
  <c r="M54" i="33"/>
  <c r="S103" i="33"/>
  <c r="BN108" i="33"/>
  <c r="AP108" i="33"/>
  <c r="M108" i="33"/>
  <c r="BR113" i="33"/>
  <c r="Y113" i="33"/>
  <c r="AP131" i="33"/>
  <c r="M131" i="33"/>
  <c r="BN131" i="33"/>
  <c r="K60" i="33"/>
  <c r="AJ60" i="33"/>
  <c r="BJ60" i="33"/>
  <c r="G20" i="33"/>
  <c r="AP21" i="33"/>
  <c r="G23" i="33"/>
  <c r="BR24" i="33"/>
  <c r="BB26" i="33"/>
  <c r="BR28" i="33"/>
  <c r="BV32" i="33"/>
  <c r="BL34" i="33"/>
  <c r="BT35" i="33"/>
  <c r="BL38" i="33"/>
  <c r="G40" i="33"/>
  <c r="BL40" i="33"/>
  <c r="AL46" i="33"/>
  <c r="BV47" i="33"/>
  <c r="BN51" i="33"/>
  <c r="M51" i="33"/>
  <c r="BP95" i="33"/>
  <c r="S95" i="33"/>
  <c r="M14" i="33"/>
  <c r="AL14" i="33"/>
  <c r="BL14" i="33"/>
  <c r="BP15" i="33"/>
  <c r="BT16" i="33"/>
  <c r="BL27" i="33"/>
  <c r="BL30" i="33"/>
  <c r="M34" i="33"/>
  <c r="M38" i="33"/>
  <c r="AL38" i="33"/>
  <c r="BN40" i="33"/>
  <c r="BL42" i="33"/>
  <c r="AL42" i="33"/>
  <c r="AL45" i="33"/>
  <c r="AP47" i="33"/>
  <c r="BP51" i="33"/>
  <c r="BR54" i="33"/>
  <c r="Y54" i="33"/>
  <c r="BN58" i="33"/>
  <c r="M58" i="33"/>
  <c r="BV93" i="33"/>
  <c r="AL93" i="33"/>
  <c r="BT103" i="33"/>
  <c r="BN114" i="33"/>
  <c r="M114" i="33"/>
  <c r="BN14" i="33"/>
  <c r="BL23" i="33"/>
  <c r="AF26" i="33"/>
  <c r="M27" i="33"/>
  <c r="AL27" i="33"/>
  <c r="BN27" i="33"/>
  <c r="M30" i="33"/>
  <c r="AL30" i="33"/>
  <c r="BN30" i="33"/>
  <c r="BP34" i="33"/>
  <c r="BL36" i="33"/>
  <c r="AF36" i="33"/>
  <c r="AL40" i="33"/>
  <c r="BP40" i="33"/>
  <c r="BP42" i="33"/>
  <c r="Y51" i="33"/>
  <c r="BR51" i="33"/>
  <c r="AF103" i="33"/>
  <c r="AX109" i="33"/>
  <c r="M119" i="33"/>
  <c r="BN119" i="33"/>
  <c r="Q60" i="33"/>
  <c r="AP14" i="33"/>
  <c r="BP14" i="33"/>
  <c r="AP34" i="33"/>
  <c r="BR34" i="33"/>
  <c r="BP38" i="33"/>
  <c r="BR40" i="33"/>
  <c r="M42" i="33"/>
  <c r="AP42" i="33"/>
  <c r="AF51" i="33"/>
  <c r="BT51" i="33"/>
  <c r="BB53" i="33"/>
  <c r="AX53" i="33"/>
  <c r="AT53" i="33"/>
  <c r="AT92" i="33"/>
  <c r="BB92" i="33"/>
  <c r="AR60" i="33"/>
  <c r="BP20" i="33"/>
  <c r="BL22" i="33"/>
  <c r="BL26" i="33"/>
  <c r="G29" i="33"/>
  <c r="BP30" i="33"/>
  <c r="AL36" i="33"/>
  <c r="BN36" i="33"/>
  <c r="BT39" i="33"/>
  <c r="AP40" i="33"/>
  <c r="AP50" i="33"/>
  <c r="AL51" i="33"/>
  <c r="BB102" i="33"/>
  <c r="AX134" i="33"/>
  <c r="AP20" i="33"/>
  <c r="BN26" i="33"/>
  <c r="BT32" i="33"/>
  <c r="BP33" i="33"/>
  <c r="BV58" i="33"/>
  <c r="AL58" i="33"/>
  <c r="BB95" i="33"/>
  <c r="AX95" i="33"/>
  <c r="AT95" i="33"/>
  <c r="BL122" i="33"/>
  <c r="G122" i="33"/>
  <c r="BT122" i="33"/>
  <c r="AF122" i="33"/>
  <c r="W60" i="33"/>
  <c r="AV60" i="33"/>
  <c r="BV14" i="33"/>
  <c r="AL22" i="33"/>
  <c r="BN22" i="33"/>
  <c r="M29" i="33"/>
  <c r="AF32" i="33"/>
  <c r="AP36" i="33"/>
  <c r="G39" i="33"/>
  <c r="AP44" i="33"/>
  <c r="BL44" i="33"/>
  <c r="BN44" i="33"/>
  <c r="BN50" i="33"/>
  <c r="M50" i="33"/>
  <c r="AP107" i="33"/>
  <c r="BN122" i="33"/>
  <c r="BL58" i="33"/>
  <c r="AZ219" i="33"/>
  <c r="BP91" i="33"/>
  <c r="BT91" i="33"/>
  <c r="BP97" i="33"/>
  <c r="AP98" i="33"/>
  <c r="BN101" i="33"/>
  <c r="BL103" i="33"/>
  <c r="AL103" i="33"/>
  <c r="BT108" i="33"/>
  <c r="AP111" i="33"/>
  <c r="BL111" i="33"/>
  <c r="G111" i="33"/>
  <c r="AL111" i="33"/>
  <c r="BP115" i="33"/>
  <c r="BR120" i="33"/>
  <c r="BR121" i="33"/>
  <c r="BP132" i="33"/>
  <c r="BV133" i="33"/>
  <c r="AL133" i="33"/>
  <c r="BP137" i="33"/>
  <c r="AP140" i="33"/>
  <c r="BL140" i="33"/>
  <c r="G140" i="33"/>
  <c r="AP145" i="33"/>
  <c r="BN145" i="33"/>
  <c r="M145" i="33"/>
  <c r="AP179" i="33"/>
  <c r="S91" i="33"/>
  <c r="BV91" i="33"/>
  <c r="M93" i="33"/>
  <c r="BV95" i="33"/>
  <c r="S97" i="33"/>
  <c r="Y99" i="33"/>
  <c r="AL101" i="33"/>
  <c r="BP101" i="33"/>
  <c r="BP103" i="33"/>
  <c r="AL105" i="33"/>
  <c r="BR105" i="33"/>
  <c r="BT107" i="33"/>
  <c r="S110" i="33"/>
  <c r="BT111" i="33"/>
  <c r="BT115" i="33"/>
  <c r="S117" i="33"/>
  <c r="S125" i="33"/>
  <c r="AP128" i="33"/>
  <c r="Y137" i="33"/>
  <c r="BR137" i="33"/>
  <c r="AP144" i="33"/>
  <c r="AL171" i="33"/>
  <c r="BV171" i="33"/>
  <c r="BP173" i="33"/>
  <c r="S173" i="33"/>
  <c r="BL50" i="33"/>
  <c r="M57" i="33"/>
  <c r="AL57" i="33"/>
  <c r="BL57" i="33"/>
  <c r="AP58" i="33"/>
  <c r="BP58" i="33"/>
  <c r="AD219" i="33"/>
  <c r="BD219" i="33"/>
  <c r="BP90" i="33"/>
  <c r="AF92" i="33"/>
  <c r="AP93" i="33"/>
  <c r="AL96" i="33"/>
  <c r="BN96" i="33"/>
  <c r="M101" i="33"/>
  <c r="BR101" i="33"/>
  <c r="Y102" i="33"/>
  <c r="M103" i="33"/>
  <c r="AP103" i="33"/>
  <c r="M105" i="33"/>
  <c r="BV105" i="33"/>
  <c r="M111" i="33"/>
  <c r="S114" i="33"/>
  <c r="M115" i="33"/>
  <c r="AP121" i="33"/>
  <c r="AL122" i="33"/>
  <c r="BN129" i="33"/>
  <c r="M129" i="33"/>
  <c r="BB146" i="33"/>
  <c r="AX169" i="33"/>
  <c r="AT169" i="33"/>
  <c r="BB169" i="33"/>
  <c r="G54" i="33"/>
  <c r="AF54" i="33"/>
  <c r="BR58" i="33"/>
  <c r="E219" i="33"/>
  <c r="AF89" i="33"/>
  <c r="BT93" i="33"/>
  <c r="G96" i="33"/>
  <c r="BP96" i="33"/>
  <c r="BR98" i="33"/>
  <c r="BT99" i="33"/>
  <c r="G109" i="33"/>
  <c r="BV109" i="33"/>
  <c r="BL109" i="33"/>
  <c r="AP113" i="33"/>
  <c r="AF113" i="33"/>
  <c r="Y114" i="33"/>
  <c r="G121" i="33"/>
  <c r="BV122" i="33"/>
  <c r="Y132" i="33"/>
  <c r="BN132" i="33"/>
  <c r="AP138" i="33"/>
  <c r="BN138" i="33"/>
  <c r="M138" i="33"/>
  <c r="BR138" i="33"/>
  <c r="BL138" i="33"/>
  <c r="AF138" i="33"/>
  <c r="G138" i="33"/>
  <c r="Y138" i="33"/>
  <c r="BT175" i="33"/>
  <c r="Y175" i="33"/>
  <c r="S175" i="33"/>
  <c r="M175" i="33"/>
  <c r="BR175" i="33"/>
  <c r="BN175" i="33"/>
  <c r="G175" i="33"/>
  <c r="BL175" i="33"/>
  <c r="AF175" i="33"/>
  <c r="AT180" i="33"/>
  <c r="BB180" i="33"/>
  <c r="AX180" i="33"/>
  <c r="BN190" i="33"/>
  <c r="M190" i="33"/>
  <c r="BP57" i="33"/>
  <c r="BT58" i="33"/>
  <c r="AJ219" i="33"/>
  <c r="AL219" i="33" s="1"/>
  <c r="BJ219" i="33"/>
  <c r="Y91" i="33"/>
  <c r="AP96" i="33"/>
  <c r="BN109" i="33"/>
  <c r="BB122" i="33"/>
  <c r="AX122" i="33"/>
  <c r="BT132" i="33"/>
  <c r="BR168" i="33"/>
  <c r="Y168" i="33"/>
  <c r="BV204" i="33"/>
  <c r="AL204" i="33"/>
  <c r="K219" i="33"/>
  <c r="AL89" i="33"/>
  <c r="BL89" i="33"/>
  <c r="BN92" i="33"/>
  <c r="BL99" i="33"/>
  <c r="AP104" i="33"/>
  <c r="BL104" i="33"/>
  <c r="AX105" i="33"/>
  <c r="AL107" i="33"/>
  <c r="Y108" i="33"/>
  <c r="BR108" i="33"/>
  <c r="M109" i="33"/>
  <c r="AL116" i="33"/>
  <c r="AF117" i="33"/>
  <c r="BN117" i="33"/>
  <c r="M121" i="33"/>
  <c r="M122" i="33"/>
  <c r="BV123" i="33"/>
  <c r="BN123" i="33"/>
  <c r="AF125" i="33"/>
  <c r="Y129" i="33"/>
  <c r="BR129" i="33"/>
  <c r="BR131" i="33"/>
  <c r="S131" i="33"/>
  <c r="BL131" i="33"/>
  <c r="AF132" i="33"/>
  <c r="AP133" i="33"/>
  <c r="BL133" i="33"/>
  <c r="G133" i="33"/>
  <c r="AP137" i="33"/>
  <c r="AT139" i="33"/>
  <c r="BB139" i="33"/>
  <c r="BT140" i="33"/>
  <c r="AF140" i="33"/>
  <c r="AL145" i="33"/>
  <c r="BV145" i="33"/>
  <c r="AP147" i="33"/>
  <c r="BL147" i="33"/>
  <c r="BL54" i="33"/>
  <c r="AP56" i="33"/>
  <c r="BP56" i="33"/>
  <c r="M89" i="33"/>
  <c r="BN89" i="33"/>
  <c r="M92" i="33"/>
  <c r="BP92" i="33"/>
  <c r="Y93" i="33"/>
  <c r="G99" i="33"/>
  <c r="BN99" i="33"/>
  <c r="G102" i="33"/>
  <c r="BL102" i="33"/>
  <c r="G104" i="33"/>
  <c r="BN104" i="33"/>
  <c r="AF114" i="33"/>
  <c r="BL114" i="33"/>
  <c r="Y115" i="33"/>
  <c r="BR115" i="33"/>
  <c r="AL117" i="33"/>
  <c r="BP117" i="33"/>
  <c r="AT122" i="33"/>
  <c r="AL125" i="33"/>
  <c r="BP125" i="33"/>
  <c r="BV132" i="33"/>
  <c r="AL132" i="33"/>
  <c r="M133" i="33"/>
  <c r="AP184" i="33"/>
  <c r="BP184" i="33"/>
  <c r="S184" i="33"/>
  <c r="AP89" i="33"/>
  <c r="G91" i="33"/>
  <c r="AP97" i="33"/>
  <c r="BL97" i="33"/>
  <c r="AL99" i="33"/>
  <c r="Y101" i="33"/>
  <c r="BN102" i="33"/>
  <c r="AL104" i="33"/>
  <c r="BB105" i="33"/>
  <c r="M107" i="33"/>
  <c r="AL110" i="33"/>
  <c r="AP116" i="33"/>
  <c r="BR117" i="33"/>
  <c r="BR119" i="33"/>
  <c r="S122" i="33"/>
  <c r="M123" i="33"/>
  <c r="BR135" i="33"/>
  <c r="Y177" i="33"/>
  <c r="BR177" i="33"/>
  <c r="BP54" i="33"/>
  <c r="Q219" i="33"/>
  <c r="S219" i="33" s="1"/>
  <c r="AR219" i="33"/>
  <c r="BL117" i="33"/>
  <c r="AP117" i="33"/>
  <c r="AP125" i="33"/>
  <c r="AL131" i="33"/>
  <c r="BV131" i="33"/>
  <c r="AP132" i="33"/>
  <c r="BL132" i="33"/>
  <c r="AL138" i="33"/>
  <c r="BV138" i="33"/>
  <c r="BP144" i="33"/>
  <c r="S89" i="33"/>
  <c r="BT89" i="33"/>
  <c r="BL91" i="33"/>
  <c r="M95" i="33"/>
  <c r="AL97" i="33"/>
  <c r="BV104" i="33"/>
  <c r="BT105" i="33"/>
  <c r="G108" i="33"/>
  <c r="G110" i="33"/>
  <c r="AP110" i="33"/>
  <c r="G114" i="33"/>
  <c r="AL114" i="33"/>
  <c r="S116" i="33"/>
  <c r="G117" i="33"/>
  <c r="AP119" i="33"/>
  <c r="BL119" i="33"/>
  <c r="G119" i="33"/>
  <c r="BV119" i="33"/>
  <c r="Y122" i="33"/>
  <c r="BR122" i="33"/>
  <c r="BP123" i="33"/>
  <c r="AT123" i="33"/>
  <c r="G125" i="33"/>
  <c r="AP126" i="33"/>
  <c r="BL126" i="33"/>
  <c r="G126" i="33"/>
  <c r="BV126" i="33"/>
  <c r="G132" i="33"/>
  <c r="BN133" i="33"/>
  <c r="Y141" i="33"/>
  <c r="BR141" i="33"/>
  <c r="BV179" i="33"/>
  <c r="AL179" i="33"/>
  <c r="BL201" i="33"/>
  <c r="AP201" i="33"/>
  <c r="G201" i="33"/>
  <c r="AV219" i="33"/>
  <c r="BV89" i="33"/>
  <c r="M91" i="33"/>
  <c r="AL91" i="33"/>
  <c r="M110" i="33"/>
  <c r="M117" i="33"/>
  <c r="AP120" i="33"/>
  <c r="M125" i="33"/>
  <c r="AP127" i="33"/>
  <c r="BR128" i="33"/>
  <c r="AP129" i="33"/>
  <c r="Y133" i="33"/>
  <c r="BR133" i="33"/>
  <c r="BR134" i="33"/>
  <c r="BT147" i="33"/>
  <c r="BR144" i="33"/>
  <c r="AP167" i="33"/>
  <c r="BL167" i="33"/>
  <c r="BR167" i="33"/>
  <c r="BT171" i="33"/>
  <c r="M174" i="33"/>
  <c r="AP175" i="33"/>
  <c r="BV189" i="33"/>
  <c r="AL189" i="33"/>
  <c r="AF191" i="33"/>
  <c r="BT191" i="33"/>
  <c r="M196" i="33"/>
  <c r="BV197" i="33"/>
  <c r="AP135" i="33"/>
  <c r="BT137" i="33"/>
  <c r="AP143" i="33"/>
  <c r="BP143" i="33"/>
  <c r="Y145" i="33"/>
  <c r="S166" i="33"/>
  <c r="AP171" i="33"/>
  <c r="BN181" i="33"/>
  <c r="M181" i="33"/>
  <c r="BB189" i="33"/>
  <c r="AX189" i="33"/>
  <c r="AL191" i="33"/>
  <c r="BV191" i="33"/>
  <c r="BV199" i="33"/>
  <c r="AL199" i="33"/>
  <c r="AL213" i="33"/>
  <c r="BV213" i="33"/>
  <c r="G146" i="33"/>
  <c r="AF146" i="33"/>
  <c r="BV167" i="33"/>
  <c r="Y169" i="33"/>
  <c r="AF172" i="33"/>
  <c r="BL172" i="33"/>
  <c r="BP174" i="33"/>
  <c r="AF177" i="33"/>
  <c r="BL177" i="33"/>
  <c r="AF184" i="33"/>
  <c r="BT184" i="33"/>
  <c r="BL184" i="33"/>
  <c r="AX191" i="33"/>
  <c r="AT191" i="33"/>
  <c r="Y201" i="33"/>
  <c r="BR201" i="33"/>
  <c r="BF219" i="33"/>
  <c r="M140" i="33"/>
  <c r="AL140" i="33"/>
  <c r="AP141" i="33"/>
  <c r="BT143" i="33"/>
  <c r="AP165" i="33"/>
  <c r="Y166" i="33"/>
  <c r="M167" i="33"/>
  <c r="AP168" i="33"/>
  <c r="AF168" i="33"/>
  <c r="BL168" i="33"/>
  <c r="G172" i="33"/>
  <c r="BN172" i="33"/>
  <c r="S174" i="33"/>
  <c r="AL175" i="33"/>
  <c r="BN177" i="33"/>
  <c r="BN180" i="33"/>
  <c r="M180" i="33"/>
  <c r="BV184" i="33"/>
  <c r="BR185" i="33"/>
  <c r="AP187" i="33"/>
  <c r="BR196" i="33"/>
  <c r="AP196" i="33"/>
  <c r="Y196" i="33"/>
  <c r="BP196" i="33"/>
  <c r="G145" i="33"/>
  <c r="AF145" i="33"/>
  <c r="BR165" i="33"/>
  <c r="G168" i="33"/>
  <c r="S171" i="33"/>
  <c r="AL172" i="33"/>
  <c r="BR172" i="33"/>
  <c r="AL177" i="33"/>
  <c r="BP177" i="33"/>
  <c r="BT183" i="33"/>
  <c r="BR183" i="33"/>
  <c r="S183" i="33"/>
  <c r="AL184" i="33"/>
  <c r="BN189" i="33"/>
  <c r="M189" i="33"/>
  <c r="AP195" i="33"/>
  <c r="G195" i="33"/>
  <c r="AP204" i="33"/>
  <c r="M250" i="33"/>
  <c r="BN250" i="33"/>
  <c r="AP250" i="33"/>
  <c r="AL139" i="33"/>
  <c r="BL139" i="33"/>
  <c r="BT141" i="33"/>
  <c r="AL146" i="33"/>
  <c r="BL146" i="33"/>
  <c r="BT165" i="33"/>
  <c r="BT166" i="33"/>
  <c r="BP167" i="33"/>
  <c r="AF169" i="33"/>
  <c r="BL169" i="33"/>
  <c r="BT172" i="33"/>
  <c r="AF173" i="33"/>
  <c r="BN173" i="33"/>
  <c r="Y174" i="33"/>
  <c r="AF183" i="33"/>
  <c r="BL183" i="33"/>
  <c r="S189" i="33"/>
  <c r="BT193" i="33"/>
  <c r="AF193" i="33"/>
  <c r="AP197" i="33"/>
  <c r="BV168" i="33"/>
  <c r="BV172" i="33"/>
  <c r="BP175" i="33"/>
  <c r="AP177" i="33"/>
  <c r="BT181" i="33"/>
  <c r="AX185" i="33"/>
  <c r="AT186" i="33"/>
  <c r="BB186" i="33"/>
  <c r="BR192" i="33"/>
  <c r="Y192" i="33"/>
  <c r="AF197" i="33"/>
  <c r="M197" i="33"/>
  <c r="BL211" i="33"/>
  <c r="AP211" i="33"/>
  <c r="G211" i="33"/>
  <c r="BP139" i="33"/>
  <c r="BL145" i="33"/>
  <c r="BP146" i="33"/>
  <c r="BL166" i="33"/>
  <c r="BP172" i="33"/>
  <c r="Y179" i="33"/>
  <c r="BB183" i="33"/>
  <c r="AT183" i="33"/>
  <c r="G187" i="33"/>
  <c r="BL191" i="33"/>
  <c r="G191" i="33"/>
  <c r="BN197" i="33"/>
  <c r="BT197" i="33"/>
  <c r="G166" i="33"/>
  <c r="BN166" i="33"/>
  <c r="G169" i="33"/>
  <c r="BR169" i="33"/>
  <c r="G173" i="33"/>
  <c r="AP173" i="33"/>
  <c r="BV173" i="33"/>
  <c r="AF174" i="33"/>
  <c r="BN174" i="33"/>
  <c r="BP180" i="33"/>
  <c r="G183" i="33"/>
  <c r="AL183" i="33"/>
  <c r="BT189" i="33"/>
  <c r="AL190" i="33"/>
  <c r="BN191" i="33"/>
  <c r="M191" i="33"/>
  <c r="Y195" i="33"/>
  <c r="BR195" i="33"/>
  <c r="S197" i="33"/>
  <c r="BP197" i="33"/>
  <c r="M137" i="33"/>
  <c r="BP138" i="33"/>
  <c r="M144" i="33"/>
  <c r="BP145" i="33"/>
  <c r="BP168" i="33"/>
  <c r="AF171" i="33"/>
  <c r="BN171" i="33"/>
  <c r="AP174" i="33"/>
  <c r="BL174" i="33"/>
  <c r="BV181" i="33"/>
  <c r="AL181" i="33"/>
  <c r="AX186" i="33"/>
  <c r="AP190" i="33"/>
  <c r="AF195" i="33"/>
  <c r="BT195" i="33"/>
  <c r="BL196" i="33"/>
  <c r="Y197" i="33"/>
  <c r="BR197" i="33"/>
  <c r="BP205" i="33"/>
  <c r="S205" i="33"/>
  <c r="AP213" i="33"/>
  <c r="S168" i="33"/>
  <c r="BL171" i="33"/>
  <c r="G174" i="33"/>
  <c r="AL174" i="33"/>
  <c r="AP178" i="33"/>
  <c r="BV178" i="33"/>
  <c r="AP181" i="33"/>
  <c r="BL181" i="33"/>
  <c r="Y187" i="33"/>
  <c r="BR187" i="33"/>
  <c r="S191" i="33"/>
  <c r="G196" i="33"/>
  <c r="AT198" i="33"/>
  <c r="AL208" i="33"/>
  <c r="BV208" i="33"/>
  <c r="BL215" i="33"/>
  <c r="G215" i="33"/>
  <c r="AP215" i="33"/>
  <c r="BL189" i="33"/>
  <c r="BL193" i="33"/>
  <c r="BL197" i="33"/>
  <c r="BP202" i="33"/>
  <c r="BB203" i="33"/>
  <c r="BT205" i="33"/>
  <c r="BP208" i="33"/>
  <c r="AP214" i="33"/>
  <c r="S254" i="33"/>
  <c r="G254" i="33"/>
  <c r="S190" i="33"/>
  <c r="BR190" i="33"/>
  <c r="BP195" i="33"/>
  <c r="AL197" i="33"/>
  <c r="BT198" i="33"/>
  <c r="AL201" i="33"/>
  <c r="BN201" i="33"/>
  <c r="S202" i="33"/>
  <c r="BT203" i="33"/>
  <c r="M204" i="33"/>
  <c r="BP204" i="33"/>
  <c r="M208" i="33"/>
  <c r="AP208" i="33"/>
  <c r="M214" i="33"/>
  <c r="M187" i="33"/>
  <c r="BP189" i="33"/>
  <c r="AL193" i="33"/>
  <c r="BN193" i="33"/>
  <c r="BT196" i="33"/>
  <c r="BR204" i="33"/>
  <c r="BN213" i="33"/>
  <c r="BR181" i="33"/>
  <c r="G185" i="33"/>
  <c r="BR189" i="33"/>
  <c r="G192" i="33"/>
  <c r="M193" i="33"/>
  <c r="BP193" i="33"/>
  <c r="AF196" i="33"/>
  <c r="AF199" i="33"/>
  <c r="G203" i="33"/>
  <c r="G207" i="33"/>
  <c r="M211" i="33"/>
  <c r="M213" i="33"/>
  <c r="S214" i="33"/>
  <c r="S215" i="33"/>
  <c r="Y202" i="33"/>
  <c r="S204" i="33"/>
  <c r="BL207" i="33"/>
  <c r="AP209" i="33"/>
  <c r="BL209" i="33"/>
  <c r="S213" i="33"/>
  <c r="Y216" i="33"/>
  <c r="BR216" i="33"/>
  <c r="Y254" i="33"/>
  <c r="BR254" i="33"/>
  <c r="BV201" i="33"/>
  <c r="AL203" i="33"/>
  <c r="M207" i="33"/>
  <c r="G209" i="33"/>
  <c r="BN209" i="33"/>
  <c r="Y211" i="33"/>
  <c r="BR211" i="33"/>
  <c r="BT216" i="33"/>
  <c r="S266" i="33"/>
  <c r="G266" i="33"/>
  <c r="AF266" i="33"/>
  <c r="BV193" i="33"/>
  <c r="M199" i="33"/>
  <c r="AP202" i="33"/>
  <c r="M203" i="33"/>
  <c r="Y204" i="33"/>
  <c r="G205" i="33"/>
  <c r="AF205" i="33"/>
  <c r="BP207" i="33"/>
  <c r="BR213" i="33"/>
  <c r="Y214" i="33"/>
  <c r="BT215" i="33"/>
  <c r="AF215" i="33"/>
  <c r="BL213" i="33"/>
  <c r="Y213" i="33"/>
  <c r="BV215" i="33"/>
  <c r="AL215" i="33"/>
  <c r="M247" i="33"/>
  <c r="BN247" i="33"/>
  <c r="AP192" i="33"/>
  <c r="BP192" i="33"/>
  <c r="BL205" i="33"/>
  <c r="BV209" i="33"/>
  <c r="AF210" i="33"/>
  <c r="AF211" i="33"/>
  <c r="BP213" i="33"/>
  <c r="AF214" i="33"/>
  <c r="BL214" i="33"/>
  <c r="M205" i="33"/>
  <c r="AL205" i="33"/>
  <c r="AP210" i="33"/>
  <c r="AF213" i="33"/>
  <c r="BT213" i="33"/>
  <c r="BV214" i="33"/>
  <c r="BN214" i="33"/>
  <c r="AP216" i="33"/>
  <c r="BL216" i="33"/>
  <c r="G216" i="33"/>
  <c r="BP242" i="33"/>
  <c r="S242" i="33"/>
  <c r="AX203" i="33"/>
  <c r="G210" i="33"/>
  <c r="AL214" i="33"/>
  <c r="BT214" i="33"/>
  <c r="BB257" i="33"/>
  <c r="AX257" i="33"/>
  <c r="AT257" i="33"/>
  <c r="BV242" i="33"/>
  <c r="AP244" i="33"/>
  <c r="BR244" i="33"/>
  <c r="BV250" i="33"/>
  <c r="BT255" i="33"/>
  <c r="BR255" i="33"/>
  <c r="AF256" i="33"/>
  <c r="BR256" i="33"/>
  <c r="AL257" i="33"/>
  <c r="AF259" i="33"/>
  <c r="AL260" i="33"/>
  <c r="AP261" i="33"/>
  <c r="BL261" i="33"/>
  <c r="G261" i="33"/>
  <c r="BN265" i="33"/>
  <c r="AP268" i="33"/>
  <c r="BL268" i="33"/>
  <c r="G268" i="33"/>
  <c r="BT275" i="33"/>
  <c r="AF275" i="33"/>
  <c r="Q287" i="33"/>
  <c r="AP241" i="33"/>
  <c r="BP241" i="33"/>
  <c r="AT248" i="33"/>
  <c r="BL248" i="33"/>
  <c r="BV256" i="33"/>
  <c r="AL259" i="33"/>
  <c r="BV259" i="33"/>
  <c r="BN268" i="33"/>
  <c r="M268" i="33"/>
  <c r="AP271" i="33"/>
  <c r="BN271" i="33"/>
  <c r="BP279" i="33"/>
  <c r="S241" i="33"/>
  <c r="AR287" i="33"/>
  <c r="BV244" i="33"/>
  <c r="AF245" i="33"/>
  <c r="G248" i="33"/>
  <c r="BN248" i="33"/>
  <c r="S250" i="33"/>
  <c r="BN253" i="33"/>
  <c r="AF254" i="33"/>
  <c r="AP256" i="33"/>
  <c r="AP260" i="33"/>
  <c r="Y263" i="33"/>
  <c r="AL265" i="33"/>
  <c r="BV268" i="33"/>
  <c r="M271" i="33"/>
  <c r="AT274" i="33"/>
  <c r="BB274" i="33"/>
  <c r="AX274" i="33"/>
  <c r="AP283" i="33"/>
  <c r="BL283" i="33"/>
  <c r="G283" i="33"/>
  <c r="BB285" i="33"/>
  <c r="AX285" i="33"/>
  <c r="AT285" i="33"/>
  <c r="AP217" i="33"/>
  <c r="BP217" i="33"/>
  <c r="BR248" i="33"/>
  <c r="AP251" i="33"/>
  <c r="BR251" i="33"/>
  <c r="AL254" i="33"/>
  <c r="AP255" i="33"/>
  <c r="AL255" i="33"/>
  <c r="G259" i="33"/>
  <c r="G260" i="33"/>
  <c r="AL266" i="33"/>
  <c r="BV266" i="33"/>
  <c r="Y268" i="33"/>
  <c r="BR268" i="33"/>
  <c r="BB284" i="33"/>
  <c r="AX284" i="33"/>
  <c r="AT284" i="33"/>
  <c r="W287" i="33"/>
  <c r="AV287" i="33"/>
  <c r="AL243" i="33"/>
  <c r="G245" i="33"/>
  <c r="AL248" i="33"/>
  <c r="BN249" i="33"/>
  <c r="Y250" i="33"/>
  <c r="M251" i="33"/>
  <c r="AF253" i="33"/>
  <c r="G255" i="33"/>
  <c r="M257" i="33"/>
  <c r="AP259" i="33"/>
  <c r="M259" i="33"/>
  <c r="M260" i="33"/>
  <c r="BV263" i="33"/>
  <c r="AP265" i="33"/>
  <c r="AP267" i="33"/>
  <c r="BB280" i="33"/>
  <c r="AX280" i="33"/>
  <c r="BT217" i="33"/>
  <c r="Y241" i="33"/>
  <c r="M245" i="33"/>
  <c r="AP245" i="33"/>
  <c r="AL253" i="33"/>
  <c r="AP254" i="33"/>
  <c r="BL254" i="33"/>
  <c r="Y261" i="33"/>
  <c r="BN261" i="33"/>
  <c r="AF263" i="33"/>
  <c r="BT268" i="33"/>
  <c r="AF268" i="33"/>
  <c r="AP279" i="33"/>
  <c r="AP253" i="33"/>
  <c r="AP266" i="33"/>
  <c r="M266" i="33"/>
  <c r="BN267" i="33"/>
  <c r="M267" i="33"/>
  <c r="BP272" i="33"/>
  <c r="BT283" i="33"/>
  <c r="AF283" i="33"/>
  <c r="AD287" i="33"/>
  <c r="M254" i="33"/>
  <c r="BT261" i="33"/>
  <c r="AF261" i="33"/>
  <c r="BV261" i="33"/>
  <c r="AL271" i="33"/>
  <c r="BD287" i="33"/>
  <c r="AP247" i="33"/>
  <c r="BL247" i="33"/>
  <c r="Y257" i="33"/>
  <c r="BR257" i="33"/>
  <c r="BB262" i="33"/>
  <c r="AX262" i="33"/>
  <c r="AT262" i="33"/>
  <c r="AP275" i="33"/>
  <c r="BL275" i="33"/>
  <c r="G275" i="33"/>
  <c r="BB278" i="33"/>
  <c r="AX278" i="33"/>
  <c r="AT278" i="33"/>
  <c r="BP214" i="33"/>
  <c r="BF287" i="33"/>
  <c r="M242" i="33"/>
  <c r="G247" i="33"/>
  <c r="Y260" i="33"/>
  <c r="BB273" i="33"/>
  <c r="K287" i="33"/>
  <c r="AJ287" i="33"/>
  <c r="AL287" i="33" s="1"/>
  <c r="BJ287" i="33"/>
  <c r="Y243" i="33"/>
  <c r="AL247" i="33"/>
  <c r="AP263" i="33"/>
  <c r="BN263" i="33"/>
  <c r="Y265" i="33"/>
  <c r="BR265" i="33"/>
  <c r="AP272" i="33"/>
  <c r="BR272" i="33"/>
  <c r="BV273" i="33"/>
  <c r="BN278" i="33"/>
  <c r="BR279" i="33"/>
  <c r="BV280" i="33"/>
  <c r="BN285" i="33"/>
  <c r="Y273" i="33"/>
  <c r="Y280" i="33"/>
  <c r="BP285" i="33"/>
  <c r="S271" i="33"/>
  <c r="BV272" i="33"/>
  <c r="S278" i="33"/>
  <c r="BV279" i="33"/>
  <c r="BR285" i="33"/>
  <c r="M275" i="33"/>
  <c r="AL275" i="33"/>
  <c r="M283" i="33"/>
  <c r="AL283" i="33"/>
  <c r="BR269" i="33"/>
  <c r="G273" i="33"/>
  <c r="BR277" i="33"/>
  <c r="G280" i="33"/>
  <c r="BR284" i="33"/>
  <c r="BL253" i="33"/>
  <c r="BL260" i="33"/>
  <c r="BL267" i="33"/>
  <c r="M274" i="33"/>
  <c r="BL274" i="33"/>
  <c r="M281" i="33"/>
  <c r="BL281" i="33"/>
  <c r="G272" i="33"/>
  <c r="BR275" i="33"/>
  <c r="G279" i="33"/>
  <c r="BR283" i="33"/>
  <c r="M273" i="33"/>
  <c r="M280" i="33"/>
  <c r="G271" i="33"/>
  <c r="BN273" i="33"/>
  <c r="G278" i="33"/>
  <c r="BN280" i="33"/>
  <c r="G285" i="33"/>
  <c r="M272" i="33"/>
  <c r="M279" i="33"/>
  <c r="BT131" i="30"/>
  <c r="AN131" i="30"/>
  <c r="BF179" i="28"/>
  <c r="BL14" i="30"/>
  <c r="BN102" i="30"/>
  <c r="O102" i="30"/>
  <c r="BK48" i="24"/>
  <c r="BN257" i="27"/>
  <c r="AH21" i="28"/>
  <c r="U98" i="29"/>
  <c r="AL247" i="27"/>
  <c r="AN247" i="27" s="1"/>
  <c r="BT257" i="27"/>
  <c r="G262" i="27"/>
  <c r="AL277" i="27"/>
  <c r="AN277" i="27" s="1"/>
  <c r="BF22" i="28"/>
  <c r="BJ24" i="28"/>
  <c r="Q95" i="29"/>
  <c r="AR123" i="29"/>
  <c r="AR175" i="29"/>
  <c r="G22" i="30"/>
  <c r="BN107" i="30"/>
  <c r="O111" i="30"/>
  <c r="AL47" i="27"/>
  <c r="U107" i="30"/>
  <c r="AL29" i="27"/>
  <c r="BX51" i="27"/>
  <c r="AL245" i="27"/>
  <c r="AN245" i="27" s="1"/>
  <c r="AL285" i="27"/>
  <c r="AN285" i="27" s="1"/>
  <c r="AH174" i="28"/>
  <c r="AH217" i="28"/>
  <c r="Q17" i="29"/>
  <c r="AR21" i="29"/>
  <c r="AR24" i="29"/>
  <c r="AR28" i="29"/>
  <c r="BP24" i="30"/>
  <c r="BR102" i="30"/>
  <c r="BN113" i="30"/>
  <c r="O116" i="30"/>
  <c r="BL122" i="30"/>
  <c r="G125" i="30"/>
  <c r="BL125" i="30"/>
  <c r="BK277" i="24"/>
  <c r="AE16" i="27"/>
  <c r="BX216" i="27"/>
  <c r="BR245" i="27"/>
  <c r="AH16" i="28"/>
  <c r="AR47" i="29"/>
  <c r="Q283" i="29"/>
  <c r="BN51" i="30"/>
  <c r="BR52" i="30"/>
  <c r="BR138" i="30"/>
  <c r="G38" i="29"/>
  <c r="AR115" i="29"/>
  <c r="Q178" i="29"/>
  <c r="BT53" i="30"/>
  <c r="AN53" i="30"/>
  <c r="BK186" i="24"/>
  <c r="AL103" i="27"/>
  <c r="CB135" i="27"/>
  <c r="BR265" i="27"/>
  <c r="AH172" i="28"/>
  <c r="BT56" i="30"/>
  <c r="BT108" i="30"/>
  <c r="AL187" i="27"/>
  <c r="Q16" i="29"/>
  <c r="BN132" i="27"/>
  <c r="Y166" i="27"/>
  <c r="AE191" i="27"/>
  <c r="BJ173" i="28"/>
  <c r="AP198" i="29"/>
  <c r="BL183" i="30"/>
  <c r="BX52" i="27"/>
  <c r="AL249" i="27"/>
  <c r="AN249" i="27" s="1"/>
  <c r="G263" i="28"/>
  <c r="BF271" i="28"/>
  <c r="AR121" i="29"/>
  <c r="Q241" i="29"/>
  <c r="G257" i="29"/>
  <c r="BT51" i="30"/>
  <c r="BN281" i="30"/>
  <c r="AX30" i="32"/>
  <c r="AX191" i="32"/>
  <c r="AX274" i="32"/>
  <c r="Y274" i="32"/>
  <c r="AD274" i="32" s="1"/>
  <c r="G274" i="32"/>
  <c r="BR107" i="30"/>
  <c r="BR108" i="30"/>
  <c r="BP116" i="30"/>
  <c r="BN122" i="30"/>
  <c r="BR127" i="30"/>
  <c r="BR196" i="30"/>
  <c r="BR197" i="30"/>
  <c r="AH215" i="30"/>
  <c r="AH277" i="30"/>
  <c r="O281" i="30"/>
  <c r="G285" i="30"/>
  <c r="S16" i="31"/>
  <c r="M18" i="31"/>
  <c r="M35" i="31"/>
  <c r="M45" i="31"/>
  <c r="S47" i="31"/>
  <c r="G93" i="31"/>
  <c r="M102" i="31"/>
  <c r="W169" i="31"/>
  <c r="AF169" i="31" s="1"/>
  <c r="M205" i="31"/>
  <c r="S216" i="31"/>
  <c r="W271" i="31"/>
  <c r="AJ271" i="31" s="1"/>
  <c r="W60" i="32"/>
  <c r="S16" i="32"/>
  <c r="BB18" i="32"/>
  <c r="BB20" i="32"/>
  <c r="M24" i="32"/>
  <c r="AX28" i="32"/>
  <c r="AZ29" i="32"/>
  <c r="BB30" i="32"/>
  <c r="BB52" i="32"/>
  <c r="BB53" i="32"/>
  <c r="BB56" i="32"/>
  <c r="Y57" i="32"/>
  <c r="AL57" i="32" s="1"/>
  <c r="Y105" i="32"/>
  <c r="AD105" i="32" s="1"/>
  <c r="M107" i="32"/>
  <c r="S109" i="32"/>
  <c r="AX110" i="32"/>
  <c r="AZ110" i="32"/>
  <c r="S166" i="32"/>
  <c r="S173" i="32"/>
  <c r="AX179" i="32"/>
  <c r="AX273" i="32"/>
  <c r="G273" i="32"/>
  <c r="Q280" i="29"/>
  <c r="Q284" i="29"/>
  <c r="BP119" i="30"/>
  <c r="O189" i="30"/>
  <c r="BP243" i="30"/>
  <c r="AN262" i="30"/>
  <c r="BT263" i="30"/>
  <c r="W20" i="31"/>
  <c r="AJ20" i="31" s="1"/>
  <c r="S21" i="31"/>
  <c r="S27" i="31"/>
  <c r="W46" i="31"/>
  <c r="S58" i="31"/>
  <c r="W93" i="31"/>
  <c r="AJ93" i="31" s="1"/>
  <c r="W103" i="31"/>
  <c r="AJ103" i="31" s="1"/>
  <c r="S109" i="31"/>
  <c r="S134" i="31"/>
  <c r="G141" i="31"/>
  <c r="S169" i="31"/>
  <c r="G172" i="31"/>
  <c r="M195" i="31"/>
  <c r="M210" i="31"/>
  <c r="G243" i="31"/>
  <c r="M260" i="31"/>
  <c r="G265" i="31"/>
  <c r="G269" i="31"/>
  <c r="W277" i="31"/>
  <c r="AB277" i="31" s="1"/>
  <c r="AB60" i="32"/>
  <c r="BB24" i="32"/>
  <c r="AZ28" i="32"/>
  <c r="M29" i="32"/>
  <c r="AX34" i="32"/>
  <c r="AX35" i="32"/>
  <c r="G96" i="32"/>
  <c r="AZ97" i="32"/>
  <c r="Y111" i="32"/>
  <c r="AH111" i="32" s="1"/>
  <c r="Y113" i="32"/>
  <c r="AD113" i="32" s="1"/>
  <c r="M113" i="32"/>
  <c r="M140" i="32"/>
  <c r="AZ140" i="32"/>
  <c r="M178" i="32"/>
  <c r="AX185" i="32"/>
  <c r="BB191" i="32"/>
  <c r="M195" i="32"/>
  <c r="M196" i="32"/>
  <c r="M198" i="32"/>
  <c r="G202" i="32"/>
  <c r="AX202" i="32"/>
  <c r="Y208" i="32"/>
  <c r="G209" i="32"/>
  <c r="G210" i="32"/>
  <c r="Y248" i="32"/>
  <c r="AD248" i="32" s="1"/>
  <c r="S256" i="32"/>
  <c r="AX272" i="32"/>
  <c r="G272" i="32"/>
  <c r="S283" i="32"/>
  <c r="O89" i="30"/>
  <c r="U126" i="30"/>
  <c r="O127" i="30"/>
  <c r="G132" i="30"/>
  <c r="AR173" i="30"/>
  <c r="AH279" i="30"/>
  <c r="S93" i="31"/>
  <c r="G133" i="31"/>
  <c r="S184" i="31"/>
  <c r="S195" i="31"/>
  <c r="M204" i="31"/>
  <c r="S210" i="31"/>
  <c r="S255" i="31"/>
  <c r="S284" i="31"/>
  <c r="AF60" i="32"/>
  <c r="S22" i="32"/>
  <c r="BB28" i="32"/>
  <c r="BB29" i="32"/>
  <c r="Y56" i="32"/>
  <c r="AH56" i="32" s="1"/>
  <c r="AX98" i="32"/>
  <c r="M110" i="32"/>
  <c r="BB178" i="32"/>
  <c r="BB179" i="32"/>
  <c r="G184" i="32"/>
  <c r="S191" i="32"/>
  <c r="M201" i="32"/>
  <c r="M202" i="32"/>
  <c r="M210" i="32"/>
  <c r="G213" i="32"/>
  <c r="Y255" i="32"/>
  <c r="AL255" i="32" s="1"/>
  <c r="AH47" i="30"/>
  <c r="AH111" i="30"/>
  <c r="BR117" i="30"/>
  <c r="AH168" i="30"/>
  <c r="AH171" i="30"/>
  <c r="AR192" i="30"/>
  <c r="BT247" i="30"/>
  <c r="BT279" i="30"/>
  <c r="M20" i="31"/>
  <c r="M52" i="31"/>
  <c r="M57" i="31"/>
  <c r="W92" i="31"/>
  <c r="AB92" i="31" s="1"/>
  <c r="G97" i="31"/>
  <c r="M108" i="31"/>
  <c r="W113" i="31"/>
  <c r="M168" i="31"/>
  <c r="M173" i="31"/>
  <c r="M178" i="31"/>
  <c r="S189" i="31"/>
  <c r="G202" i="31"/>
  <c r="M248" i="31"/>
  <c r="M34" i="32"/>
  <c r="AX38" i="32"/>
  <c r="AX39" i="32"/>
  <c r="AX40" i="32"/>
  <c r="M89" i="32"/>
  <c r="M98" i="32"/>
  <c r="AZ99" i="32"/>
  <c r="BB101" i="32"/>
  <c r="BB116" i="32"/>
  <c r="G141" i="32"/>
  <c r="AZ143" i="32"/>
  <c r="AL145" i="32"/>
  <c r="S179" i="32"/>
  <c r="AZ180" i="32"/>
  <c r="AX203" i="32"/>
  <c r="AX204" i="32"/>
  <c r="Y211" i="32"/>
  <c r="G215" i="32"/>
  <c r="AX283" i="32"/>
  <c r="Y283" i="32"/>
  <c r="AD283" i="32" s="1"/>
  <c r="BT139" i="30"/>
  <c r="BR205" i="30"/>
  <c r="BR210" i="30"/>
  <c r="BN267" i="30"/>
  <c r="G271" i="30"/>
  <c r="AH281" i="30"/>
  <c r="S20" i="31"/>
  <c r="G28" i="31"/>
  <c r="S30" i="31"/>
  <c r="W35" i="31"/>
  <c r="G40" i="31"/>
  <c r="W45" i="31"/>
  <c r="AJ45" i="31" s="1"/>
  <c r="S52" i="31"/>
  <c r="G54" i="31"/>
  <c r="S57" i="31"/>
  <c r="M97" i="31"/>
  <c r="W107" i="31"/>
  <c r="AB107" i="31" s="1"/>
  <c r="S108" i="31"/>
  <c r="G117" i="31"/>
  <c r="G140" i="31"/>
  <c r="G166" i="31"/>
  <c r="S168" i="31"/>
  <c r="G171" i="31"/>
  <c r="G180" i="31"/>
  <c r="S183" i="31"/>
  <c r="M198" i="31"/>
  <c r="W204" i="31"/>
  <c r="AJ204" i="31" s="1"/>
  <c r="W242" i="31"/>
  <c r="AJ242" i="31" s="1"/>
  <c r="G251" i="31"/>
  <c r="M259" i="31"/>
  <c r="G263" i="31"/>
  <c r="S283" i="31"/>
  <c r="AN60" i="32"/>
  <c r="BB34" i="32"/>
  <c r="AZ38" i="32"/>
  <c r="AZ39" i="32"/>
  <c r="BB40" i="32"/>
  <c r="BB89" i="32"/>
  <c r="AX92" i="32"/>
  <c r="BB92" i="32"/>
  <c r="Y95" i="32"/>
  <c r="AH95" i="32" s="1"/>
  <c r="Y96" i="32"/>
  <c r="AL96" i="32" s="1"/>
  <c r="S98" i="32"/>
  <c r="AX103" i="32"/>
  <c r="M120" i="32"/>
  <c r="M143" i="32"/>
  <c r="AZ146" i="32"/>
  <c r="M180" i="32"/>
  <c r="M183" i="32"/>
  <c r="AZ186" i="32"/>
  <c r="AX205" i="32"/>
  <c r="BB211" i="32"/>
  <c r="M214" i="32"/>
  <c r="M215" i="32"/>
  <c r="BT122" i="30"/>
  <c r="BT144" i="30"/>
  <c r="AH145" i="30"/>
  <c r="G208" i="30"/>
  <c r="S92" i="31"/>
  <c r="G110" i="31"/>
  <c r="G191" i="31"/>
  <c r="W203" i="31"/>
  <c r="AF203" i="31" s="1"/>
  <c r="S209" i="31"/>
  <c r="M242" i="31"/>
  <c r="W253" i="31"/>
  <c r="M256" i="31"/>
  <c r="M263" i="31"/>
  <c r="G273" i="31"/>
  <c r="G274" i="31"/>
  <c r="M275" i="31"/>
  <c r="AP60" i="32"/>
  <c r="M38" i="32"/>
  <c r="M39" i="32"/>
  <c r="AX42" i="32"/>
  <c r="AX45" i="32"/>
  <c r="AZ91" i="32"/>
  <c r="AZ92" i="32"/>
  <c r="AZ95" i="32"/>
  <c r="BB96" i="32"/>
  <c r="BB99" i="32"/>
  <c r="AZ102" i="32"/>
  <c r="G103" i="32"/>
  <c r="S113" i="32"/>
  <c r="M114" i="32"/>
  <c r="M115" i="32"/>
  <c r="S180" i="32"/>
  <c r="M203" i="32"/>
  <c r="G205" i="32"/>
  <c r="AZ205" i="32"/>
  <c r="AR287" i="32"/>
  <c r="BT189" i="30"/>
  <c r="G42" i="31"/>
  <c r="W96" i="31"/>
  <c r="AF96" i="31" s="1"/>
  <c r="M99" i="31"/>
  <c r="M104" i="31"/>
  <c r="S107" i="31"/>
  <c r="S120" i="31"/>
  <c r="S122" i="31"/>
  <c r="S127" i="31"/>
  <c r="M132" i="31"/>
  <c r="S187" i="31"/>
  <c r="S203" i="31"/>
  <c r="G208" i="31"/>
  <c r="S263" i="31"/>
  <c r="G266" i="31"/>
  <c r="S268" i="31"/>
  <c r="M271" i="31"/>
  <c r="M278" i="31"/>
  <c r="AR60" i="32"/>
  <c r="S36" i="32"/>
  <c r="BB38" i="32"/>
  <c r="BB39" i="32"/>
  <c r="BB45" i="32"/>
  <c r="BB95" i="32"/>
  <c r="S102" i="32"/>
  <c r="Y120" i="32"/>
  <c r="AH120" i="32" s="1"/>
  <c r="AZ129" i="32"/>
  <c r="BB132" i="32"/>
  <c r="Y165" i="32"/>
  <c r="AL165" i="32" s="1"/>
  <c r="M165" i="32"/>
  <c r="G187" i="32"/>
  <c r="AZ189" i="32"/>
  <c r="BB204" i="32"/>
  <c r="M205" i="32"/>
  <c r="BB205" i="32"/>
  <c r="BB216" i="32"/>
  <c r="BR18" i="30"/>
  <c r="BR20" i="30"/>
  <c r="U42" i="30"/>
  <c r="AN89" i="30"/>
  <c r="BR131" i="30"/>
  <c r="BL165" i="30"/>
  <c r="BN275" i="30"/>
  <c r="W17" i="31"/>
  <c r="AJ17" i="31" s="1"/>
  <c r="M34" i="31"/>
  <c r="W44" i="31"/>
  <c r="G48" i="31"/>
  <c r="W101" i="31"/>
  <c r="AF101" i="31" s="1"/>
  <c r="G105" i="31"/>
  <c r="M144" i="31"/>
  <c r="G250" i="31"/>
  <c r="S253" i="31"/>
  <c r="M262" i="31"/>
  <c r="G267" i="31"/>
  <c r="M280" i="31"/>
  <c r="AV60" i="32"/>
  <c r="M42" i="32"/>
  <c r="AX47" i="32"/>
  <c r="AX48" i="32"/>
  <c r="AX50" i="32"/>
  <c r="AZ54" i="32"/>
  <c r="S90" i="32"/>
  <c r="BB91" i="32"/>
  <c r="AZ103" i="32"/>
  <c r="G104" i="32"/>
  <c r="M119" i="32"/>
  <c r="M121" i="32"/>
  <c r="BB121" i="32"/>
  <c r="Y123" i="32"/>
  <c r="AL123" i="32" s="1"/>
  <c r="AZ127" i="32"/>
  <c r="Y131" i="32"/>
  <c r="AL131" i="32" s="1"/>
  <c r="BB131" i="32"/>
  <c r="Y133" i="32"/>
  <c r="AL133" i="32" s="1"/>
  <c r="Y134" i="32"/>
  <c r="AL134" i="32" s="1"/>
  <c r="G165" i="32"/>
  <c r="AX165" i="32"/>
  <c r="M172" i="32"/>
  <c r="Y190" i="32"/>
  <c r="AD190" i="32" s="1"/>
  <c r="S204" i="32"/>
  <c r="S205" i="32"/>
  <c r="S216" i="32"/>
  <c r="BB51" i="32"/>
  <c r="G105" i="32"/>
  <c r="Y166" i="32"/>
  <c r="AD166" i="32" s="1"/>
  <c r="BB168" i="32"/>
  <c r="M169" i="32"/>
  <c r="Y172" i="32"/>
  <c r="BB175" i="32"/>
  <c r="G248" i="32"/>
  <c r="BT174" i="30"/>
  <c r="AH175" i="30"/>
  <c r="BT202" i="30"/>
  <c r="U216" i="30"/>
  <c r="AH267" i="30"/>
  <c r="AR277" i="30"/>
  <c r="M22" i="31"/>
  <c r="S23" i="31"/>
  <c r="W34" i="31"/>
  <c r="AJ34" i="31" s="1"/>
  <c r="S101" i="31"/>
  <c r="S116" i="31"/>
  <c r="M119" i="31"/>
  <c r="S121" i="31"/>
  <c r="S126" i="31"/>
  <c r="M175" i="31"/>
  <c r="M180" i="31"/>
  <c r="W201" i="31"/>
  <c r="AB201" i="31" s="1"/>
  <c r="S202" i="31"/>
  <c r="S217" i="31"/>
  <c r="S267" i="31"/>
  <c r="M269" i="31"/>
  <c r="S273" i="31"/>
  <c r="W274" i="31"/>
  <c r="G14" i="32"/>
  <c r="BB17" i="32"/>
  <c r="AX20" i="32"/>
  <c r="M47" i="32"/>
  <c r="M48" i="32"/>
  <c r="AX52" i="32"/>
  <c r="AX53" i="32"/>
  <c r="Y54" i="32"/>
  <c r="AL54" i="32" s="1"/>
  <c r="AZ58" i="32"/>
  <c r="Y103" i="32"/>
  <c r="M105" i="32"/>
  <c r="AZ105" i="32"/>
  <c r="G107" i="32"/>
  <c r="M125" i="32"/>
  <c r="Y127" i="32"/>
  <c r="AH127" i="32" s="1"/>
  <c r="BB138" i="32"/>
  <c r="AZ166" i="32"/>
  <c r="Y168" i="32"/>
  <c r="AL168" i="32" s="1"/>
  <c r="M207" i="32"/>
  <c r="AZ207" i="32"/>
  <c r="Y244" i="32"/>
  <c r="AL244" i="32" s="1"/>
  <c r="BB249" i="32"/>
  <c r="Y251" i="32"/>
  <c r="BN248" i="30"/>
  <c r="W104" i="31"/>
  <c r="AF104" i="31" s="1"/>
  <c r="W125" i="31"/>
  <c r="AF125" i="31" s="1"/>
  <c r="AX18" i="32"/>
  <c r="AZ20" i="32"/>
  <c r="AX26" i="32"/>
  <c r="AZ52" i="32"/>
  <c r="AZ53" i="32"/>
  <c r="AZ56" i="32"/>
  <c r="AX58" i="32"/>
  <c r="S105" i="32"/>
  <c r="G109" i="32"/>
  <c r="M126" i="32"/>
  <c r="Y135" i="32"/>
  <c r="AL135" i="32" s="1"/>
  <c r="AZ135" i="32"/>
  <c r="AZ177" i="32"/>
  <c r="AX259" i="32"/>
  <c r="G259" i="32"/>
  <c r="G244" i="32"/>
  <c r="G254" i="32"/>
  <c r="Y269" i="32"/>
  <c r="AL269" i="32" s="1"/>
  <c r="Y271" i="32"/>
  <c r="AD271" i="32" s="1"/>
  <c r="S275" i="32"/>
  <c r="Y280" i="32"/>
  <c r="AD280" i="32" s="1"/>
  <c r="S284" i="32"/>
  <c r="G243" i="32"/>
  <c r="BB254" i="32"/>
  <c r="Y265" i="32"/>
  <c r="AD265" i="32" s="1"/>
  <c r="Y266" i="32"/>
  <c r="Y267" i="32"/>
  <c r="BB272" i="32"/>
  <c r="M275" i="32"/>
  <c r="S277" i="32"/>
  <c r="Y281" i="32"/>
  <c r="AD281" i="32" s="1"/>
  <c r="M284" i="32"/>
  <c r="BB267" i="32"/>
  <c r="G247" i="32"/>
  <c r="Y275" i="32"/>
  <c r="AD275" i="32" s="1"/>
  <c r="S279" i="32"/>
  <c r="Y284" i="32"/>
  <c r="AD284" i="32" s="1"/>
  <c r="S248" i="32"/>
  <c r="Y249" i="32"/>
  <c r="AD249" i="32" s="1"/>
  <c r="BB257" i="32"/>
  <c r="S259" i="32"/>
  <c r="Y260" i="32"/>
  <c r="AL260" i="32" s="1"/>
  <c r="G279" i="32"/>
  <c r="AN287" i="32"/>
  <c r="BB247" i="32"/>
  <c r="G251" i="32"/>
  <c r="Y277" i="32"/>
  <c r="AD277" i="32" s="1"/>
  <c r="S280" i="32"/>
  <c r="Y285" i="32"/>
  <c r="AD285" i="32" s="1"/>
  <c r="AH58" i="32"/>
  <c r="M14" i="32"/>
  <c r="S15" i="32"/>
  <c r="G17" i="32"/>
  <c r="Y17" i="32"/>
  <c r="M18" i="32"/>
  <c r="S20" i="32"/>
  <c r="G22" i="32"/>
  <c r="Y22" i="32"/>
  <c r="M23" i="32"/>
  <c r="S24" i="32"/>
  <c r="G27" i="32"/>
  <c r="Y27" i="32"/>
  <c r="M28" i="32"/>
  <c r="S29" i="32"/>
  <c r="G32" i="32"/>
  <c r="Y32" i="32"/>
  <c r="S34" i="32"/>
  <c r="G36" i="32"/>
  <c r="Y36" i="32"/>
  <c r="S39" i="32"/>
  <c r="G41" i="32"/>
  <c r="Y41" i="32"/>
  <c r="G46" i="32"/>
  <c r="Y46" i="32"/>
  <c r="S48" i="32"/>
  <c r="G51" i="32"/>
  <c r="Y51" i="32"/>
  <c r="S53" i="32"/>
  <c r="AX57" i="32"/>
  <c r="K60" i="32"/>
  <c r="M95" i="32"/>
  <c r="S96" i="32"/>
  <c r="BB104" i="32"/>
  <c r="G115" i="32"/>
  <c r="Y115" i="32"/>
  <c r="AX115" i="32"/>
  <c r="BB128" i="32"/>
  <c r="S128" i="32"/>
  <c r="AZ128" i="32"/>
  <c r="G137" i="32"/>
  <c r="Y137" i="32"/>
  <c r="AX137" i="32"/>
  <c r="S57" i="32"/>
  <c r="AX97" i="32"/>
  <c r="G97" i="32"/>
  <c r="Y97" i="32"/>
  <c r="AZ98" i="32"/>
  <c r="AZ101" i="32"/>
  <c r="M101" i="32"/>
  <c r="S107" i="32"/>
  <c r="BB107" i="32"/>
  <c r="G108" i="32"/>
  <c r="AZ108" i="32"/>
  <c r="M108" i="32"/>
  <c r="S110" i="32"/>
  <c r="BB110" i="32"/>
  <c r="Y116" i="32"/>
  <c r="AX116" i="32"/>
  <c r="G116" i="32"/>
  <c r="AX101" i="32"/>
  <c r="G101" i="32"/>
  <c r="AZ17" i="32"/>
  <c r="AZ22" i="32"/>
  <c r="AZ27" i="32"/>
  <c r="AZ32" i="32"/>
  <c r="AZ36" i="32"/>
  <c r="AZ41" i="32"/>
  <c r="AZ46" i="32"/>
  <c r="AZ51" i="32"/>
  <c r="Q60" i="32"/>
  <c r="AB219" i="32"/>
  <c r="AX90" i="32"/>
  <c r="Y92" i="32"/>
  <c r="Y93" i="32"/>
  <c r="BB98" i="32"/>
  <c r="AH99" i="32"/>
  <c r="AZ104" i="32"/>
  <c r="AX108" i="32"/>
  <c r="BB108" i="32"/>
  <c r="M116" i="32"/>
  <c r="AZ116" i="32"/>
  <c r="G117" i="32"/>
  <c r="AX117" i="32"/>
  <c r="AH143" i="32"/>
  <c r="AD143" i="32"/>
  <c r="AL143" i="32"/>
  <c r="S14" i="32"/>
  <c r="G16" i="32"/>
  <c r="Y16" i="32"/>
  <c r="M17" i="32"/>
  <c r="S18" i="32"/>
  <c r="G21" i="32"/>
  <c r="Y21" i="32"/>
  <c r="M22" i="32"/>
  <c r="S23" i="32"/>
  <c r="G26" i="32"/>
  <c r="Y26" i="32"/>
  <c r="M27" i="32"/>
  <c r="S28" i="32"/>
  <c r="G30" i="32"/>
  <c r="Y30" i="32"/>
  <c r="M32" i="32"/>
  <c r="G35" i="32"/>
  <c r="Y35" i="32"/>
  <c r="M36" i="32"/>
  <c r="S38" i="32"/>
  <c r="G40" i="32"/>
  <c r="Y40" i="32"/>
  <c r="M41" i="32"/>
  <c r="S42" i="32"/>
  <c r="G45" i="32"/>
  <c r="Y45" i="32"/>
  <c r="M46" i="32"/>
  <c r="S47" i="32"/>
  <c r="G50" i="32"/>
  <c r="Y50" i="32"/>
  <c r="M51" i="32"/>
  <c r="S52" i="32"/>
  <c r="G54" i="32"/>
  <c r="S56" i="32"/>
  <c r="G58" i="32"/>
  <c r="AD89" i="32"/>
  <c r="G90" i="32"/>
  <c r="S91" i="32"/>
  <c r="G93" i="32"/>
  <c r="S95" i="32"/>
  <c r="AZ111" i="32"/>
  <c r="BB115" i="32"/>
  <c r="S115" i="32"/>
  <c r="BB127" i="32"/>
  <c r="M128" i="32"/>
  <c r="M54" i="32"/>
  <c r="E219" i="32"/>
  <c r="AX89" i="32"/>
  <c r="AF219" i="32"/>
  <c r="M97" i="32"/>
  <c r="Y98" i="32"/>
  <c r="AL99" i="32"/>
  <c r="Y104" i="32"/>
  <c r="Y107" i="32"/>
  <c r="Y110" i="32"/>
  <c r="AX111" i="32"/>
  <c r="G111" i="32"/>
  <c r="Y119" i="32"/>
  <c r="AX133" i="32"/>
  <c r="G133" i="32"/>
  <c r="S133" i="32"/>
  <c r="AZ16" i="32"/>
  <c r="AZ21" i="32"/>
  <c r="AZ26" i="32"/>
  <c r="AZ30" i="32"/>
  <c r="AZ35" i="32"/>
  <c r="AZ40" i="32"/>
  <c r="AZ45" i="32"/>
  <c r="AZ50" i="32"/>
  <c r="G89" i="32"/>
  <c r="AH89" i="32"/>
  <c r="AZ90" i="32"/>
  <c r="M90" i="32"/>
  <c r="G92" i="32"/>
  <c r="BB103" i="32"/>
  <c r="S103" i="32"/>
  <c r="S108" i="32"/>
  <c r="Y108" i="32"/>
  <c r="AZ133" i="32"/>
  <c r="G15" i="32"/>
  <c r="Y15" i="32"/>
  <c r="G20" i="32"/>
  <c r="Y20" i="32"/>
  <c r="G24" i="32"/>
  <c r="Y24" i="32"/>
  <c r="G29" i="32"/>
  <c r="Y29" i="32"/>
  <c r="G34" i="32"/>
  <c r="Y34" i="32"/>
  <c r="G39" i="32"/>
  <c r="Y39" i="32"/>
  <c r="Y44" i="32"/>
  <c r="G48" i="32"/>
  <c r="Y48" i="32"/>
  <c r="G53" i="32"/>
  <c r="Y53" i="32"/>
  <c r="G57" i="32"/>
  <c r="BB58" i="32"/>
  <c r="S58" i="32"/>
  <c r="M93" i="32"/>
  <c r="BB97" i="32"/>
  <c r="AX102" i="32"/>
  <c r="Y102" i="32"/>
  <c r="BB119" i="32"/>
  <c r="S119" i="32"/>
  <c r="Y132" i="32"/>
  <c r="AZ132" i="32"/>
  <c r="M132" i="32"/>
  <c r="AH183" i="32"/>
  <c r="AL183" i="32"/>
  <c r="AD183" i="32"/>
  <c r="AX17" i="32"/>
  <c r="AX22" i="32"/>
  <c r="AX27" i="32"/>
  <c r="AX32" i="32"/>
  <c r="AX36" i="32"/>
  <c r="AX41" i="32"/>
  <c r="AX46" i="32"/>
  <c r="AX51" i="32"/>
  <c r="S54" i="32"/>
  <c r="AX54" i="32"/>
  <c r="AL89" i="32"/>
  <c r="Y101" i="32"/>
  <c r="G102" i="32"/>
  <c r="AX104" i="32"/>
  <c r="AH117" i="32"/>
  <c r="AD117" i="32"/>
  <c r="AL117" i="32"/>
  <c r="AZ121" i="32"/>
  <c r="M127" i="32"/>
  <c r="S127" i="32"/>
  <c r="Y14" i="32"/>
  <c r="M57" i="32"/>
  <c r="AN219" i="32"/>
  <c r="BB90" i="32"/>
  <c r="M92" i="32"/>
  <c r="BB93" i="32"/>
  <c r="S93" i="32"/>
  <c r="AZ96" i="32"/>
  <c r="AH166" i="32"/>
  <c r="G18" i="32"/>
  <c r="Y18" i="32"/>
  <c r="G23" i="32"/>
  <c r="Y23" i="32"/>
  <c r="G28" i="32"/>
  <c r="Y28" i="32"/>
  <c r="Y33" i="32"/>
  <c r="G38" i="32"/>
  <c r="Y38" i="32"/>
  <c r="G42" i="32"/>
  <c r="Y42" i="32"/>
  <c r="G47" i="32"/>
  <c r="Y47" i="32"/>
  <c r="G52" i="32"/>
  <c r="Y52" i="32"/>
  <c r="AX91" i="32"/>
  <c r="Y91" i="32"/>
  <c r="AX95" i="32"/>
  <c r="G95" i="32"/>
  <c r="M96" i="32"/>
  <c r="S99" i="32"/>
  <c r="M102" i="32"/>
  <c r="AD111" i="32"/>
  <c r="AH180" i="32"/>
  <c r="AD180" i="32"/>
  <c r="AL180" i="32"/>
  <c r="AZ114" i="32"/>
  <c r="AJ60" i="32"/>
  <c r="AX16" i="32"/>
  <c r="AX21" i="32"/>
  <c r="E60" i="32"/>
  <c r="AR219" i="32"/>
  <c r="AR289" i="32" s="1"/>
  <c r="Y90" i="32"/>
  <c r="G91" i="32"/>
  <c r="G98" i="32"/>
  <c r="AX114" i="32"/>
  <c r="G114" i="32"/>
  <c r="Y114" i="32"/>
  <c r="M122" i="32"/>
  <c r="AZ122" i="32"/>
  <c r="G125" i="32"/>
  <c r="AX125" i="32"/>
  <c r="Y125" i="32"/>
  <c r="S169" i="32"/>
  <c r="BB169" i="32"/>
  <c r="AZ169" i="32"/>
  <c r="K219" i="32"/>
  <c r="AJ219" i="32"/>
  <c r="AX99" i="32"/>
  <c r="BB105" i="32"/>
  <c r="BB109" i="32"/>
  <c r="BB111" i="32"/>
  <c r="S117" i="32"/>
  <c r="AX127" i="32"/>
  <c r="M131" i="32"/>
  <c r="AZ131" i="32"/>
  <c r="BB133" i="32"/>
  <c r="AZ137" i="32"/>
  <c r="M137" i="32"/>
  <c r="G144" i="32"/>
  <c r="Y144" i="32"/>
  <c r="AX144" i="32"/>
  <c r="S146" i="32"/>
  <c r="G174" i="32"/>
  <c r="Y174" i="32"/>
  <c r="AX174" i="32"/>
  <c r="S177" i="32"/>
  <c r="AX178" i="32"/>
  <c r="G178" i="32"/>
  <c r="BB181" i="32"/>
  <c r="S181" i="32"/>
  <c r="G183" i="32"/>
  <c r="AD134" i="32"/>
  <c r="AH138" i="32"/>
  <c r="AD138" i="32"/>
  <c r="AX140" i="32"/>
  <c r="G140" i="32"/>
  <c r="AZ144" i="32"/>
  <c r="M144" i="32"/>
  <c r="Y147" i="32"/>
  <c r="AZ174" i="32"/>
  <c r="M174" i="32"/>
  <c r="M187" i="32"/>
  <c r="AZ187" i="32"/>
  <c r="M193" i="32"/>
  <c r="Y193" i="32"/>
  <c r="AZ193" i="32"/>
  <c r="AX128" i="32"/>
  <c r="G128" i="32"/>
  <c r="AX131" i="32"/>
  <c r="BB137" i="32"/>
  <c r="S137" i="32"/>
  <c r="G138" i="32"/>
  <c r="AH145" i="32"/>
  <c r="AD145" i="32"/>
  <c r="AH146" i="32"/>
  <c r="AD146" i="32"/>
  <c r="G167" i="32"/>
  <c r="Y167" i="32"/>
  <c r="AX167" i="32"/>
  <c r="Y171" i="32"/>
  <c r="AX171" i="32"/>
  <c r="G171" i="32"/>
  <c r="Y173" i="32"/>
  <c r="Y175" i="32"/>
  <c r="AH177" i="32"/>
  <c r="AL177" i="32"/>
  <c r="AD177" i="32"/>
  <c r="AX183" i="32"/>
  <c r="Q219" i="32"/>
  <c r="AP219" i="32"/>
  <c r="AP289" i="32" s="1"/>
  <c r="AX96" i="32"/>
  <c r="AX119" i="32"/>
  <c r="G119" i="32"/>
  <c r="G122" i="32"/>
  <c r="Y122" i="32"/>
  <c r="AX122" i="32"/>
  <c r="S131" i="32"/>
  <c r="G132" i="32"/>
  <c r="AX132" i="32"/>
  <c r="BB134" i="32"/>
  <c r="M134" i="32"/>
  <c r="M138" i="32"/>
  <c r="AZ138" i="32"/>
  <c r="BB140" i="32"/>
  <c r="AH141" i="32"/>
  <c r="AL141" i="32"/>
  <c r="AD141" i="32"/>
  <c r="BB144" i="32"/>
  <c r="S144" i="32"/>
  <c r="G145" i="32"/>
  <c r="AZ167" i="32"/>
  <c r="M167" i="32"/>
  <c r="M171" i="32"/>
  <c r="AZ171" i="32"/>
  <c r="BB174" i="32"/>
  <c r="S174" i="32"/>
  <c r="G175" i="32"/>
  <c r="S178" i="32"/>
  <c r="G179" i="32"/>
  <c r="AX184" i="32"/>
  <c r="S187" i="32"/>
  <c r="M145" i="32"/>
  <c r="AZ145" i="32"/>
  <c r="AH169" i="32"/>
  <c r="AL169" i="32"/>
  <c r="AD169" i="32"/>
  <c r="AH172" i="32"/>
  <c r="AL172" i="32"/>
  <c r="AD172" i="32"/>
  <c r="M175" i="32"/>
  <c r="AZ175" i="32"/>
  <c r="BB57" i="32"/>
  <c r="AV219" i="32"/>
  <c r="AX93" i="32"/>
  <c r="AX109" i="32"/>
  <c r="Y126" i="32"/>
  <c r="AX138" i="32"/>
  <c r="AX141" i="32"/>
  <c r="AD165" i="32"/>
  <c r="BB167" i="32"/>
  <c r="S167" i="32"/>
  <c r="G168" i="32"/>
  <c r="S171" i="32"/>
  <c r="G172" i="32"/>
  <c r="M184" i="32"/>
  <c r="AZ184" i="32"/>
  <c r="G120" i="32"/>
  <c r="BB122" i="32"/>
  <c r="S122" i="32"/>
  <c r="AX135" i="32"/>
  <c r="G135" i="32"/>
  <c r="S138" i="32"/>
  <c r="G139" i="32"/>
  <c r="BB141" i="32"/>
  <c r="AZ141" i="32"/>
  <c r="AX145" i="32"/>
  <c r="AL146" i="32"/>
  <c r="M168" i="32"/>
  <c r="AZ168" i="32"/>
  <c r="AX172" i="32"/>
  <c r="AX180" i="32"/>
  <c r="G180" i="32"/>
  <c r="BB184" i="32"/>
  <c r="AD208" i="32"/>
  <c r="AL208" i="32"/>
  <c r="AH208" i="32"/>
  <c r="G123" i="32"/>
  <c r="AX126" i="32"/>
  <c r="G126" i="32"/>
  <c r="G129" i="32"/>
  <c r="Y129" i="32"/>
  <c r="AX129" i="32"/>
  <c r="S141" i="32"/>
  <c r="AX143" i="32"/>
  <c r="G143" i="32"/>
  <c r="G177" i="32"/>
  <c r="S184" i="32"/>
  <c r="M254" i="32"/>
  <c r="AZ254" i="32"/>
  <c r="M109" i="32"/>
  <c r="AX120" i="32"/>
  <c r="M123" i="32"/>
  <c r="AZ123" i="32"/>
  <c r="BB126" i="32"/>
  <c r="AZ126" i="32"/>
  <c r="Y128" i="32"/>
  <c r="S132" i="32"/>
  <c r="M139" i="32"/>
  <c r="BB165" i="32"/>
  <c r="AZ165" i="32"/>
  <c r="AX168" i="32"/>
  <c r="AX173" i="32"/>
  <c r="G173" i="32"/>
  <c r="Y185" i="32"/>
  <c r="Y186" i="32"/>
  <c r="AX186" i="32"/>
  <c r="AX166" i="32"/>
  <c r="G166" i="32"/>
  <c r="G169" i="32"/>
  <c r="G181" i="32"/>
  <c r="Y181" i="32"/>
  <c r="AX181" i="32"/>
  <c r="AH184" i="32"/>
  <c r="AL184" i="32"/>
  <c r="AD184" i="32"/>
  <c r="S185" i="32"/>
  <c r="BB185" i="32"/>
  <c r="M191" i="32"/>
  <c r="AZ191" i="32"/>
  <c r="AD211" i="32"/>
  <c r="AL211" i="32"/>
  <c r="AH211" i="32"/>
  <c r="M111" i="32"/>
  <c r="S120" i="32"/>
  <c r="AX121" i="32"/>
  <c r="G121" i="32"/>
  <c r="AX123" i="32"/>
  <c r="G127" i="32"/>
  <c r="BB129" i="32"/>
  <c r="S129" i="32"/>
  <c r="AH131" i="32"/>
  <c r="M133" i="32"/>
  <c r="M173" i="32"/>
  <c r="AZ181" i="32"/>
  <c r="M181" i="32"/>
  <c r="S192" i="32"/>
  <c r="AX192" i="32"/>
  <c r="G192" i="32"/>
  <c r="W219" i="32"/>
  <c r="AX139" i="32"/>
  <c r="AX146" i="32"/>
  <c r="AX169" i="32"/>
  <c r="AX177" i="32"/>
  <c r="Y178" i="32"/>
  <c r="BB189" i="32"/>
  <c r="Y204" i="32"/>
  <c r="AZ216" i="32"/>
  <c r="M216" i="32"/>
  <c r="AL256" i="32"/>
  <c r="AH256" i="32"/>
  <c r="AD192" i="32"/>
  <c r="AL192" i="32"/>
  <c r="AH192" i="32"/>
  <c r="G193" i="32"/>
  <c r="Y195" i="32"/>
  <c r="G196" i="32"/>
  <c r="Y197" i="32"/>
  <c r="AD199" i="32"/>
  <c r="AL199" i="32"/>
  <c r="AH199" i="32"/>
  <c r="AX209" i="32"/>
  <c r="S209" i="32"/>
  <c r="AX213" i="32"/>
  <c r="S213" i="32"/>
  <c r="AD215" i="32"/>
  <c r="AL215" i="32"/>
  <c r="AH215" i="32"/>
  <c r="M247" i="32"/>
  <c r="AZ247" i="32"/>
  <c r="M209" i="32"/>
  <c r="AZ209" i="32"/>
  <c r="M213" i="32"/>
  <c r="AZ213" i="32"/>
  <c r="AL249" i="32"/>
  <c r="AH249" i="32"/>
  <c r="AZ183" i="32"/>
  <c r="M186" i="32"/>
  <c r="M190" i="32"/>
  <c r="AX193" i="32"/>
  <c r="AX196" i="32"/>
  <c r="AX198" i="32"/>
  <c r="AX201" i="32"/>
  <c r="AZ203" i="32"/>
  <c r="BB209" i="32"/>
  <c r="BB213" i="32"/>
  <c r="G185" i="32"/>
  <c r="S193" i="32"/>
  <c r="S196" i="32"/>
  <c r="AZ196" i="32"/>
  <c r="S198" i="32"/>
  <c r="AZ198" i="32"/>
  <c r="S201" i="32"/>
  <c r="AZ201" i="32"/>
  <c r="S203" i="32"/>
  <c r="BB203" i="32"/>
  <c r="AL216" i="32"/>
  <c r="AD216" i="32"/>
  <c r="AH216" i="32"/>
  <c r="Y242" i="32"/>
  <c r="AX242" i="32"/>
  <c r="G242" i="32"/>
  <c r="M257" i="32"/>
  <c r="AZ257" i="32"/>
  <c r="Y187" i="32"/>
  <c r="Y191" i="32"/>
  <c r="AD205" i="32"/>
  <c r="AX210" i="32"/>
  <c r="S210" i="32"/>
  <c r="BB214" i="32"/>
  <c r="AX214" i="32"/>
  <c r="S214" i="32"/>
  <c r="Y262" i="32"/>
  <c r="AX262" i="32"/>
  <c r="G262" i="32"/>
  <c r="G283" i="32"/>
  <c r="M185" i="32"/>
  <c r="G189" i="32"/>
  <c r="AX190" i="32"/>
  <c r="G204" i="32"/>
  <c r="AD209" i="32"/>
  <c r="AL209" i="32"/>
  <c r="AH209" i="32"/>
  <c r="AZ210" i="32"/>
  <c r="AD213" i="32"/>
  <c r="AL213" i="32"/>
  <c r="AH213" i="32"/>
  <c r="AZ214" i="32"/>
  <c r="M250" i="32"/>
  <c r="AZ250" i="32"/>
  <c r="M189" i="32"/>
  <c r="M192" i="32"/>
  <c r="G195" i="32"/>
  <c r="Y196" i="32"/>
  <c r="G197" i="32"/>
  <c r="Y198" i="32"/>
  <c r="G199" i="32"/>
  <c r="Y201" i="32"/>
  <c r="AD203" i="32"/>
  <c r="AL203" i="32"/>
  <c r="AH203" i="32"/>
  <c r="AL241" i="32"/>
  <c r="AH241" i="32"/>
  <c r="AD241" i="32"/>
  <c r="AL253" i="32"/>
  <c r="AH253" i="32"/>
  <c r="AZ204" i="32"/>
  <c r="M243" i="32"/>
  <c r="AZ243" i="32"/>
  <c r="G278" i="32"/>
  <c r="AX195" i="32"/>
  <c r="AX197" i="32"/>
  <c r="AX199" i="32"/>
  <c r="AX208" i="32"/>
  <c r="S208" i="32"/>
  <c r="AX211" i="32"/>
  <c r="S211" i="32"/>
  <c r="AZ215" i="32"/>
  <c r="BB243" i="32"/>
  <c r="S243" i="32"/>
  <c r="AL245" i="32"/>
  <c r="AH245" i="32"/>
  <c r="AZ192" i="32"/>
  <c r="AZ195" i="32"/>
  <c r="AZ197" i="32"/>
  <c r="AZ199" i="32"/>
  <c r="AZ202" i="32"/>
  <c r="AD207" i="32"/>
  <c r="AL207" i="32"/>
  <c r="AH207" i="32"/>
  <c r="M208" i="32"/>
  <c r="AZ208" i="32"/>
  <c r="Y210" i="32"/>
  <c r="M211" i="32"/>
  <c r="AZ211" i="32"/>
  <c r="Y214" i="32"/>
  <c r="M217" i="32"/>
  <c r="W287" i="32"/>
  <c r="BB244" i="32"/>
  <c r="BB248" i="32"/>
  <c r="BB251" i="32"/>
  <c r="BB255" i="32"/>
  <c r="BB259" i="32"/>
  <c r="BB268" i="32"/>
  <c r="M278" i="32"/>
  <c r="M283" i="32"/>
  <c r="AH248" i="32"/>
  <c r="AL251" i="32"/>
  <c r="AH251" i="32"/>
  <c r="AZ262" i="32"/>
  <c r="M262" i="32"/>
  <c r="BB278" i="32"/>
  <c r="BB283" i="32"/>
  <c r="AB287" i="32"/>
  <c r="AX243" i="32"/>
  <c r="G245" i="32"/>
  <c r="S247" i="32"/>
  <c r="AX247" i="32"/>
  <c r="G249" i="32"/>
  <c r="S250" i="32"/>
  <c r="AX250" i="32"/>
  <c r="G253" i="32"/>
  <c r="S254" i="32"/>
  <c r="AX254" i="32"/>
  <c r="G256" i="32"/>
  <c r="S257" i="32"/>
  <c r="AX257" i="32"/>
  <c r="G260" i="32"/>
  <c r="BB271" i="32"/>
  <c r="M242" i="32"/>
  <c r="M245" i="32"/>
  <c r="M249" i="32"/>
  <c r="AD251" i="32"/>
  <c r="M253" i="32"/>
  <c r="M256" i="32"/>
  <c r="AZ260" i="32"/>
  <c r="M260" i="32"/>
  <c r="S262" i="32"/>
  <c r="BB262" i="32"/>
  <c r="M279" i="32"/>
  <c r="AX217" i="32"/>
  <c r="AF287" i="32"/>
  <c r="AX260" i="32"/>
  <c r="Y263" i="32"/>
  <c r="AX263" i="32"/>
  <c r="BB279" i="32"/>
  <c r="S215" i="32"/>
  <c r="AJ287" i="32"/>
  <c r="Y243" i="32"/>
  <c r="Y247" i="32"/>
  <c r="Y250" i="32"/>
  <c r="Y254" i="32"/>
  <c r="Y257" i="32"/>
  <c r="BB260" i="32"/>
  <c r="G263" i="32"/>
  <c r="Y217" i="32"/>
  <c r="AX245" i="32"/>
  <c r="AX249" i="32"/>
  <c r="AX253" i="32"/>
  <c r="AX256" i="32"/>
  <c r="Y261" i="32"/>
  <c r="AZ263" i="32"/>
  <c r="M263" i="32"/>
  <c r="E287" i="32"/>
  <c r="AX215" i="32"/>
  <c r="K287" i="32"/>
  <c r="M241" i="32"/>
  <c r="AP287" i="32"/>
  <c r="M244" i="32"/>
  <c r="M248" i="32"/>
  <c r="M251" i="32"/>
  <c r="M255" i="32"/>
  <c r="M259" i="32"/>
  <c r="G261" i="32"/>
  <c r="AD266" i="32"/>
  <c r="AL266" i="32"/>
  <c r="AH266" i="32"/>
  <c r="AZ261" i="32"/>
  <c r="M261" i="32"/>
  <c r="BB263" i="32"/>
  <c r="S263" i="32"/>
  <c r="AD267" i="32"/>
  <c r="AL267" i="32"/>
  <c r="AH267" i="32"/>
  <c r="Q287" i="32"/>
  <c r="AV287" i="32"/>
  <c r="AX261" i="32"/>
  <c r="AD268" i="32"/>
  <c r="AL268" i="32"/>
  <c r="AH268" i="32"/>
  <c r="M277" i="32"/>
  <c r="M281" i="32"/>
  <c r="S241" i="32"/>
  <c r="S261" i="32"/>
  <c r="BB261" i="32"/>
  <c r="AZ267" i="32"/>
  <c r="BB277" i="32"/>
  <c r="BB281" i="32"/>
  <c r="AH280" i="32"/>
  <c r="AH284" i="32"/>
  <c r="M265" i="32"/>
  <c r="M266" i="32"/>
  <c r="M267" i="32"/>
  <c r="M268" i="32"/>
  <c r="M269" i="32"/>
  <c r="M271" i="32"/>
  <c r="M272" i="32"/>
  <c r="M273" i="32"/>
  <c r="M274" i="32"/>
  <c r="AL280" i="32"/>
  <c r="M285" i="32"/>
  <c r="S265" i="32"/>
  <c r="S266" i="32"/>
  <c r="S267" i="32"/>
  <c r="S268" i="32"/>
  <c r="S269" i="32"/>
  <c r="S271" i="32"/>
  <c r="S285" i="32"/>
  <c r="AX265" i="32"/>
  <c r="AX266" i="32"/>
  <c r="AX267" i="32"/>
  <c r="AX268" i="32"/>
  <c r="AX269" i="32"/>
  <c r="AX271" i="32"/>
  <c r="Y272" i="32"/>
  <c r="Y273" i="32"/>
  <c r="BL133" i="30"/>
  <c r="G133" i="30"/>
  <c r="AJ46" i="31"/>
  <c r="AB46" i="31"/>
  <c r="S287" i="25"/>
  <c r="BN135" i="27"/>
  <c r="G15" i="28"/>
  <c r="G22" i="28"/>
  <c r="G113" i="28"/>
  <c r="G249" i="28"/>
  <c r="BF285" i="28"/>
  <c r="AP15" i="29"/>
  <c r="G52" i="29"/>
  <c r="Q123" i="29"/>
  <c r="AR198" i="29"/>
  <c r="U213" i="29"/>
  <c r="Q251" i="29"/>
  <c r="Q254" i="29"/>
  <c r="Q266" i="29"/>
  <c r="U15" i="30"/>
  <c r="O20" i="30"/>
  <c r="U93" i="30"/>
  <c r="BP97" i="30"/>
  <c r="AN107" i="30"/>
  <c r="BL132" i="30"/>
  <c r="BN165" i="30"/>
  <c r="AH189" i="30"/>
  <c r="BT208" i="30"/>
  <c r="AH210" i="30"/>
  <c r="O243" i="30"/>
  <c r="AN267" i="30"/>
  <c r="BP278" i="30"/>
  <c r="BN283" i="30"/>
  <c r="W30" i="31"/>
  <c r="AJ30" i="31" s="1"/>
  <c r="AJ32" i="31"/>
  <c r="AB32" i="31"/>
  <c r="W57" i="31"/>
  <c r="AJ57" i="31" s="1"/>
  <c r="W89" i="31"/>
  <c r="AJ89" i="31" s="1"/>
  <c r="S89" i="31"/>
  <c r="W109" i="31"/>
  <c r="AJ109" i="31" s="1"/>
  <c r="BL201" i="30"/>
  <c r="AO203" i="24"/>
  <c r="BV111" i="27"/>
  <c r="G207" i="27"/>
  <c r="AH116" i="28"/>
  <c r="BJ210" i="28"/>
  <c r="Q45" i="29"/>
  <c r="Q125" i="29"/>
  <c r="Q165" i="29"/>
  <c r="AR168" i="29"/>
  <c r="AR205" i="29"/>
  <c r="AP261" i="29"/>
  <c r="Q267" i="29"/>
  <c r="BR14" i="30"/>
  <c r="U20" i="30"/>
  <c r="AN41" i="30"/>
  <c r="BN99" i="30"/>
  <c r="BP114" i="30"/>
  <c r="AN140" i="30"/>
  <c r="O165" i="30"/>
  <c r="AN167" i="30"/>
  <c r="BN242" i="30"/>
  <c r="U266" i="30"/>
  <c r="Y256" i="27"/>
  <c r="BT267" i="27"/>
  <c r="AH46" i="30"/>
  <c r="BR129" i="30"/>
  <c r="AH193" i="30"/>
  <c r="AH196" i="30"/>
  <c r="AH197" i="30"/>
  <c r="E60" i="31"/>
  <c r="BK53" i="24"/>
  <c r="BC189" i="24"/>
  <c r="BE189" i="24" s="1"/>
  <c r="BC198" i="24"/>
  <c r="BE198" i="24" s="1"/>
  <c r="BC203" i="24"/>
  <c r="BE203" i="24" s="1"/>
  <c r="BC208" i="24"/>
  <c r="AO244" i="24"/>
  <c r="AR257" i="27"/>
  <c r="AT257" i="27" s="1"/>
  <c r="U174" i="29"/>
  <c r="AH174" i="29" s="1"/>
  <c r="AR186" i="29"/>
  <c r="G211" i="29"/>
  <c r="U215" i="29"/>
  <c r="BT46" i="30"/>
  <c r="BT47" i="30"/>
  <c r="AN128" i="30"/>
  <c r="O202" i="30"/>
  <c r="AN217" i="30"/>
  <c r="U244" i="30"/>
  <c r="O248" i="30"/>
  <c r="BN249" i="30"/>
  <c r="AH262" i="30"/>
  <c r="BN269" i="30"/>
  <c r="W56" i="31"/>
  <c r="AF56" i="31" s="1"/>
  <c r="G56" i="31"/>
  <c r="W133" i="31"/>
  <c r="AB133" i="31" s="1"/>
  <c r="S133" i="31"/>
  <c r="AE57" i="27"/>
  <c r="BX207" i="27"/>
  <c r="BV217" i="27"/>
  <c r="S261" i="27"/>
  <c r="BR262" i="27"/>
  <c r="AH23" i="28"/>
  <c r="AH187" i="28"/>
  <c r="AH195" i="28"/>
  <c r="Q34" i="29"/>
  <c r="AP96" i="29"/>
  <c r="BP201" i="30"/>
  <c r="AH256" i="30"/>
  <c r="BN272" i="30"/>
  <c r="BN273" i="30"/>
  <c r="W146" i="31"/>
  <c r="AJ146" i="31" s="1"/>
  <c r="G146" i="31"/>
  <c r="W181" i="31"/>
  <c r="AJ181" i="31" s="1"/>
  <c r="G181" i="31"/>
  <c r="AU122" i="24"/>
  <c r="AO56" i="24"/>
  <c r="BC190" i="24"/>
  <c r="BK198" i="24"/>
  <c r="BC249" i="24"/>
  <c r="BE249" i="24" s="1"/>
  <c r="BK257" i="24"/>
  <c r="BC263" i="24"/>
  <c r="BC268" i="24"/>
  <c r="BE268" i="24" s="1"/>
  <c r="BC273" i="24"/>
  <c r="Y99" i="27"/>
  <c r="BZ114" i="27"/>
  <c r="AE128" i="27"/>
  <c r="BZ137" i="27"/>
  <c r="S204" i="27"/>
  <c r="BV253" i="27"/>
  <c r="AH213" i="28"/>
  <c r="AP32" i="29"/>
  <c r="U51" i="29"/>
  <c r="AP241" i="29"/>
  <c r="G260" i="29"/>
  <c r="U23" i="30"/>
  <c r="G36" i="30"/>
  <c r="AR53" i="30"/>
  <c r="O57" i="30"/>
  <c r="BN104" i="30"/>
  <c r="BN135" i="30"/>
  <c r="AB17" i="31"/>
  <c r="G39" i="31"/>
  <c r="W117" i="31"/>
  <c r="AJ117" i="31" s="1"/>
  <c r="S117" i="31"/>
  <c r="BV33" i="27"/>
  <c r="AH27" i="28"/>
  <c r="AR54" i="29"/>
  <c r="Q121" i="29"/>
  <c r="AN99" i="30"/>
  <c r="AN120" i="30"/>
  <c r="AR135" i="30"/>
  <c r="AN165" i="30"/>
  <c r="BN208" i="30"/>
  <c r="BP250" i="30"/>
  <c r="BK97" i="24"/>
  <c r="BK105" i="24"/>
  <c r="BC214" i="24"/>
  <c r="BE214" i="24" s="1"/>
  <c r="BK249" i="24"/>
  <c r="AU255" i="24"/>
  <c r="AU260" i="24"/>
  <c r="AU265" i="24"/>
  <c r="AU274" i="24"/>
  <c r="BC283" i="24"/>
  <c r="BE283" i="24" s="1"/>
  <c r="BN24" i="27"/>
  <c r="AE27" i="27"/>
  <c r="BZ132" i="27"/>
  <c r="AH168" i="28"/>
  <c r="BJ185" i="28"/>
  <c r="G274" i="28"/>
  <c r="AR45" i="29"/>
  <c r="G135" i="29"/>
  <c r="U169" i="29"/>
  <c r="Q257" i="29"/>
  <c r="U29" i="30"/>
  <c r="BT102" i="30"/>
  <c r="O107" i="30"/>
  <c r="BR122" i="30"/>
  <c r="BN127" i="30"/>
  <c r="BR133" i="30"/>
  <c r="AR138" i="30"/>
  <c r="BT140" i="30"/>
  <c r="AR179" i="30"/>
  <c r="AH202" i="30"/>
  <c r="BP203" i="30"/>
  <c r="AR207" i="30"/>
  <c r="AH248" i="30"/>
  <c r="AH269" i="30"/>
  <c r="S39" i="31"/>
  <c r="G175" i="31"/>
  <c r="W175" i="31"/>
  <c r="AF175" i="31" s="1"/>
  <c r="BN38" i="27"/>
  <c r="BR215" i="30"/>
  <c r="AN268" i="30"/>
  <c r="AH274" i="30"/>
  <c r="AO183" i="24"/>
  <c r="AO192" i="24"/>
  <c r="BK195" i="24"/>
  <c r="BC196" i="24"/>
  <c r="BE196" i="24" s="1"/>
  <c r="AI197" i="24"/>
  <c r="AI199" i="24"/>
  <c r="BC201" i="24"/>
  <c r="AI209" i="24"/>
  <c r="BC215" i="24"/>
  <c r="AO266" i="24"/>
  <c r="AO275" i="24"/>
  <c r="BC279" i="24"/>
  <c r="U219" i="25"/>
  <c r="BV98" i="27"/>
  <c r="AH215" i="28"/>
  <c r="AP23" i="29"/>
  <c r="G30" i="29"/>
  <c r="U53" i="29"/>
  <c r="Z53" i="29" s="1"/>
  <c r="Q126" i="29"/>
  <c r="AR132" i="29"/>
  <c r="AR135" i="29"/>
  <c r="Q146" i="29"/>
  <c r="Q166" i="29"/>
  <c r="Q253" i="29"/>
  <c r="Q272" i="29"/>
  <c r="BR28" i="30"/>
  <c r="U40" i="30"/>
  <c r="BP41" i="30"/>
  <c r="BT48" i="30"/>
  <c r="AN56" i="30"/>
  <c r="AH114" i="30"/>
  <c r="O115" i="30"/>
  <c r="BR125" i="30"/>
  <c r="AH131" i="30"/>
  <c r="AN133" i="30"/>
  <c r="AH135" i="30"/>
  <c r="AH173" i="30"/>
  <c r="AR187" i="30"/>
  <c r="U208" i="30"/>
  <c r="AR211" i="30"/>
  <c r="AR216" i="30"/>
  <c r="BT217" i="30"/>
  <c r="AH253" i="30"/>
  <c r="BN261" i="30"/>
  <c r="W47" i="31"/>
  <c r="AJ47" i="31" s="1"/>
  <c r="M47" i="31"/>
  <c r="M115" i="31"/>
  <c r="W115" i="31"/>
  <c r="AI53" i="24"/>
  <c r="M192" i="27"/>
  <c r="G197" i="27"/>
  <c r="U90" i="29"/>
  <c r="U93" i="29"/>
  <c r="AD93" i="29" s="1"/>
  <c r="AR215" i="29"/>
  <c r="G243" i="29"/>
  <c r="AH28" i="30"/>
  <c r="BR29" i="30"/>
  <c r="BN46" i="30"/>
  <c r="G113" i="30"/>
  <c r="AH119" i="30"/>
  <c r="BN129" i="30"/>
  <c r="BN131" i="30"/>
  <c r="AN171" i="30"/>
  <c r="BT172" i="30"/>
  <c r="AH178" i="30"/>
  <c r="AN203" i="30"/>
  <c r="AH205" i="30"/>
  <c r="AH207" i="30"/>
  <c r="BN216" i="30"/>
  <c r="BN217" i="30"/>
  <c r="AH287" i="31"/>
  <c r="K60" i="31"/>
  <c r="W40" i="31"/>
  <c r="AF40" i="31" s="1"/>
  <c r="M46" i="31"/>
  <c r="S50" i="31"/>
  <c r="G125" i="31"/>
  <c r="W139" i="31"/>
  <c r="AF139" i="31" s="1"/>
  <c r="G29" i="31"/>
  <c r="W38" i="31"/>
  <c r="AF38" i="31" s="1"/>
  <c r="G96" i="31"/>
  <c r="M105" i="31"/>
  <c r="W114" i="31"/>
  <c r="AB114" i="31" s="1"/>
  <c r="G123" i="31"/>
  <c r="M125" i="31"/>
  <c r="M128" i="31"/>
  <c r="M131" i="31"/>
  <c r="S139" i="31"/>
  <c r="M145" i="31"/>
  <c r="W180" i="31"/>
  <c r="AB180" i="31" s="1"/>
  <c r="S181" i="31"/>
  <c r="M186" i="31"/>
  <c r="Z60" i="31"/>
  <c r="M16" i="31"/>
  <c r="G18" i="31"/>
  <c r="M39" i="31"/>
  <c r="W48" i="31"/>
  <c r="AJ48" i="31" s="1"/>
  <c r="G95" i="31"/>
  <c r="M96" i="31"/>
  <c r="G101" i="31"/>
  <c r="G103" i="31"/>
  <c r="S114" i="31"/>
  <c r="M123" i="31"/>
  <c r="S131" i="31"/>
  <c r="M138" i="31"/>
  <c r="S145" i="31"/>
  <c r="G173" i="31"/>
  <c r="S174" i="31"/>
  <c r="W186" i="31"/>
  <c r="AB186" i="31" s="1"/>
  <c r="S208" i="31"/>
  <c r="W280" i="31"/>
  <c r="AF280" i="31" s="1"/>
  <c r="G280" i="31"/>
  <c r="BN285" i="30"/>
  <c r="AD60" i="31"/>
  <c r="W18" i="31"/>
  <c r="AB18" i="31" s="1"/>
  <c r="G36" i="31"/>
  <c r="W54" i="31"/>
  <c r="AB54" i="31" s="1"/>
  <c r="M95" i="31"/>
  <c r="G102" i="31"/>
  <c r="G104" i="31"/>
  <c r="G113" i="31"/>
  <c r="W121" i="31"/>
  <c r="AJ121" i="31" s="1"/>
  <c r="S123" i="31"/>
  <c r="S138" i="31"/>
  <c r="W145" i="31"/>
  <c r="AF145" i="31" s="1"/>
  <c r="M167" i="31"/>
  <c r="S180" i="31"/>
  <c r="W185" i="31"/>
  <c r="AJ185" i="31" s="1"/>
  <c r="W245" i="31"/>
  <c r="G245" i="31"/>
  <c r="AR283" i="30"/>
  <c r="U284" i="30"/>
  <c r="AH60" i="31"/>
  <c r="M17" i="31"/>
  <c r="AN60" i="31"/>
  <c r="M28" i="31"/>
  <c r="M36" i="31"/>
  <c r="S45" i="31"/>
  <c r="S54" i="31"/>
  <c r="S95" i="31"/>
  <c r="W102" i="31"/>
  <c r="AB102" i="31" s="1"/>
  <c r="M113" i="31"/>
  <c r="M122" i="31"/>
  <c r="W123" i="31"/>
  <c r="AJ123" i="31" s="1"/>
  <c r="W129" i="31"/>
  <c r="AB129" i="31" s="1"/>
  <c r="G143" i="31"/>
  <c r="S144" i="31"/>
  <c r="W166" i="31"/>
  <c r="AJ166" i="31" s="1"/>
  <c r="S167" i="31"/>
  <c r="G179" i="31"/>
  <c r="G183" i="31"/>
  <c r="M185" i="31"/>
  <c r="AL60" i="31"/>
  <c r="S17" i="31"/>
  <c r="S18" i="31"/>
  <c r="G27" i="31"/>
  <c r="S28" i="31"/>
  <c r="M90" i="31"/>
  <c r="M93" i="31"/>
  <c r="W95" i="31"/>
  <c r="AJ95" i="31" s="1"/>
  <c r="S104" i="31"/>
  <c r="G111" i="31"/>
  <c r="S113" i="31"/>
  <c r="G120" i="31"/>
  <c r="S129" i="31"/>
  <c r="W135" i="31"/>
  <c r="AF135" i="31" s="1"/>
  <c r="M137" i="31"/>
  <c r="M166" i="31"/>
  <c r="W172" i="31"/>
  <c r="AB172" i="31" s="1"/>
  <c r="S173" i="31"/>
  <c r="M179" i="31"/>
  <c r="W184" i="31"/>
  <c r="AF184" i="31" s="1"/>
  <c r="S185" i="31"/>
  <c r="W217" i="31"/>
  <c r="AJ217" i="31" s="1"/>
  <c r="AB274" i="31"/>
  <c r="AF274" i="31"/>
  <c r="AN283" i="30"/>
  <c r="W16" i="31"/>
  <c r="AB16" i="31" s="1"/>
  <c r="G26" i="31"/>
  <c r="M30" i="31"/>
  <c r="G35" i="31"/>
  <c r="M53" i="31"/>
  <c r="G57" i="31"/>
  <c r="G91" i="31"/>
  <c r="S102" i="31"/>
  <c r="M111" i="31"/>
  <c r="M120" i="31"/>
  <c r="G135" i="31"/>
  <c r="S137" i="31"/>
  <c r="S166" i="31"/>
  <c r="S172" i="31"/>
  <c r="S179" i="31"/>
  <c r="W195" i="31"/>
  <c r="AF195" i="31" s="1"/>
  <c r="G244" i="31"/>
  <c r="BN279" i="30"/>
  <c r="BR285" i="30"/>
  <c r="G14" i="31"/>
  <c r="M26" i="31"/>
  <c r="W33" i="31"/>
  <c r="AB33" i="31" s="1"/>
  <c r="G51" i="31"/>
  <c r="S53" i="31"/>
  <c r="W58" i="31"/>
  <c r="AB58" i="31" s="1"/>
  <c r="M91" i="31"/>
  <c r="S111" i="31"/>
  <c r="G115" i="31"/>
  <c r="W119" i="31"/>
  <c r="AB119" i="31" s="1"/>
  <c r="W127" i="31"/>
  <c r="AF127" i="31" s="1"/>
  <c r="S128" i="31"/>
  <c r="M135" i="31"/>
  <c r="M141" i="31"/>
  <c r="S143" i="31"/>
  <c r="G165" i="31"/>
  <c r="G168" i="31"/>
  <c r="M184" i="31"/>
  <c r="S190" i="31"/>
  <c r="AD287" i="31"/>
  <c r="M244" i="31"/>
  <c r="AH285" i="30"/>
  <c r="W15" i="31"/>
  <c r="AJ15" i="31" s="1"/>
  <c r="W23" i="31"/>
  <c r="AJ23" i="31" s="1"/>
  <c r="S26" i="31"/>
  <c r="M32" i="31"/>
  <c r="S35" i="31"/>
  <c r="W41" i="31"/>
  <c r="AF41" i="31" s="1"/>
  <c r="M42" i="31"/>
  <c r="M51" i="31"/>
  <c r="G58" i="31"/>
  <c r="W90" i="31"/>
  <c r="AJ90" i="31" s="1"/>
  <c r="G109" i="31"/>
  <c r="M110" i="31"/>
  <c r="G119" i="31"/>
  <c r="G127" i="31"/>
  <c r="S135" i="31"/>
  <c r="M165" i="31"/>
  <c r="W177" i="31"/>
  <c r="AF177" i="31" s="1"/>
  <c r="W183" i="31"/>
  <c r="AJ183" i="31" s="1"/>
  <c r="G186" i="31"/>
  <c r="AR279" i="30"/>
  <c r="AR280" i="30"/>
  <c r="BT285" i="30"/>
  <c r="G15" i="31"/>
  <c r="M21" i="31"/>
  <c r="W26" i="31"/>
  <c r="AJ26" i="31" s="1"/>
  <c r="S32" i="31"/>
  <c r="G41" i="31"/>
  <c r="S42" i="31"/>
  <c r="G46" i="31"/>
  <c r="W50" i="31"/>
  <c r="AF50" i="31" s="1"/>
  <c r="M58" i="31"/>
  <c r="G90" i="31"/>
  <c r="W98" i="31"/>
  <c r="AF98" i="31" s="1"/>
  <c r="S99" i="31"/>
  <c r="M109" i="31"/>
  <c r="W116" i="31"/>
  <c r="AJ116" i="31" s="1"/>
  <c r="M133" i="31"/>
  <c r="M134" i="31"/>
  <c r="W140" i="31"/>
  <c r="AJ140" i="31" s="1"/>
  <c r="S165" i="31"/>
  <c r="S171" i="31"/>
  <c r="G174" i="31"/>
  <c r="G177" i="31"/>
  <c r="S178" i="31"/>
  <c r="M183" i="31"/>
  <c r="W187" i="31"/>
  <c r="AJ187" i="31" s="1"/>
  <c r="G193" i="31"/>
  <c r="W209" i="31"/>
  <c r="AJ209" i="31" s="1"/>
  <c r="M189" i="31"/>
  <c r="S201" i="31"/>
  <c r="M209" i="31"/>
  <c r="W215" i="31"/>
  <c r="AF215" i="31" s="1"/>
  <c r="Z287" i="31"/>
  <c r="W262" i="31"/>
  <c r="AB262" i="31" s="1"/>
  <c r="W265" i="31"/>
  <c r="AF265" i="31" s="1"/>
  <c r="M268" i="31"/>
  <c r="M208" i="31"/>
  <c r="S215" i="31"/>
  <c r="G278" i="31"/>
  <c r="M279" i="31"/>
  <c r="S280" i="31"/>
  <c r="M193" i="31"/>
  <c r="W198" i="31"/>
  <c r="AF198" i="31" s="1"/>
  <c r="W205" i="31"/>
  <c r="AJ205" i="31" s="1"/>
  <c r="AL287" i="31"/>
  <c r="S247" i="31"/>
  <c r="G253" i="31"/>
  <c r="S254" i="31"/>
  <c r="G259" i="31"/>
  <c r="G260" i="31"/>
  <c r="S279" i="31"/>
  <c r="W285" i="31"/>
  <c r="AJ285" i="31" s="1"/>
  <c r="S193" i="31"/>
  <c r="G198" i="31"/>
  <c r="G204" i="31"/>
  <c r="G205" i="31"/>
  <c r="M207" i="31"/>
  <c r="W213" i="31"/>
  <c r="AF213" i="31" s="1"/>
  <c r="AN287" i="31"/>
  <c r="S244" i="31"/>
  <c r="W269" i="31"/>
  <c r="AJ269" i="31" s="1"/>
  <c r="M285" i="31"/>
  <c r="W251" i="31"/>
  <c r="AF251" i="31" s="1"/>
  <c r="G257" i="31"/>
  <c r="M277" i="31"/>
  <c r="S278" i="31"/>
  <c r="W284" i="31"/>
  <c r="AJ284" i="31" s="1"/>
  <c r="S285" i="31"/>
  <c r="W191" i="31"/>
  <c r="AF191" i="31" s="1"/>
  <c r="M192" i="31"/>
  <c r="W197" i="31"/>
  <c r="AJ197" i="31" s="1"/>
  <c r="S198" i="31"/>
  <c r="M201" i="31"/>
  <c r="G203" i="31"/>
  <c r="W211" i="31"/>
  <c r="AJ211" i="31" s="1"/>
  <c r="M213" i="31"/>
  <c r="S243" i="31"/>
  <c r="M251" i="31"/>
  <c r="S192" i="31"/>
  <c r="G195" i="31"/>
  <c r="M197" i="31"/>
  <c r="W202" i="31"/>
  <c r="AJ202" i="31" s="1"/>
  <c r="S204" i="31"/>
  <c r="S213" i="31"/>
  <c r="G248" i="31"/>
  <c r="S251" i="31"/>
  <c r="W266" i="31"/>
  <c r="AJ266" i="31" s="1"/>
  <c r="M267" i="31"/>
  <c r="M284" i="31"/>
  <c r="M191" i="31"/>
  <c r="W196" i="31"/>
  <c r="AJ196" i="31" s="1"/>
  <c r="S197" i="31"/>
  <c r="M211" i="31"/>
  <c r="M215" i="31"/>
  <c r="G217" i="31"/>
  <c r="E287" i="31"/>
  <c r="G249" i="31"/>
  <c r="M250" i="31"/>
  <c r="G256" i="31"/>
  <c r="G272" i="31"/>
  <c r="G190" i="31"/>
  <c r="G196" i="31"/>
  <c r="G199" i="31"/>
  <c r="G210" i="31"/>
  <c r="S211" i="31"/>
  <c r="W216" i="31"/>
  <c r="AJ216" i="31" s="1"/>
  <c r="M217" i="31"/>
  <c r="S242" i="31"/>
  <c r="S250" i="31"/>
  <c r="M254" i="31"/>
  <c r="M266" i="31"/>
  <c r="M283" i="31"/>
  <c r="W248" i="31"/>
  <c r="AJ248" i="31" s="1"/>
  <c r="W255" i="31"/>
  <c r="AB255" i="31" s="1"/>
  <c r="AB96" i="31"/>
  <c r="AJ104" i="31"/>
  <c r="AB113" i="31"/>
  <c r="AF113" i="31"/>
  <c r="AJ113" i="31"/>
  <c r="AJ28" i="31"/>
  <c r="AF28" i="31"/>
  <c r="AB28" i="31"/>
  <c r="AJ54" i="31"/>
  <c r="AF27" i="31"/>
  <c r="AB27" i="31"/>
  <c r="AJ27" i="31"/>
  <c r="AB44" i="31"/>
  <c r="AF44" i="31"/>
  <c r="AJ44" i="31"/>
  <c r="AF102" i="31"/>
  <c r="AF35" i="31"/>
  <c r="AB35" i="31"/>
  <c r="AJ35" i="31"/>
  <c r="AB52" i="31"/>
  <c r="AJ52" i="31"/>
  <c r="AF52" i="31"/>
  <c r="AF110" i="31"/>
  <c r="AB110" i="31"/>
  <c r="AJ110" i="31"/>
  <c r="AJ128" i="31"/>
  <c r="AF128" i="31"/>
  <c r="AB128" i="31"/>
  <c r="AJ42" i="31"/>
  <c r="AF42" i="31"/>
  <c r="AB42" i="31"/>
  <c r="AB23" i="31"/>
  <c r="AF30" i="31"/>
  <c r="AB30" i="31"/>
  <c r="W14" i="31"/>
  <c r="G23" i="31"/>
  <c r="G38" i="31"/>
  <c r="G52" i="31"/>
  <c r="Q60" i="31"/>
  <c r="Z219" i="31"/>
  <c r="G92" i="31"/>
  <c r="W97" i="31"/>
  <c r="G107" i="31"/>
  <c r="AB109" i="31"/>
  <c r="W111" i="31"/>
  <c r="G121" i="31"/>
  <c r="W126" i="31"/>
  <c r="W132" i="31"/>
  <c r="W137" i="31"/>
  <c r="W138" i="31"/>
  <c r="W141" i="31"/>
  <c r="S141" i="31"/>
  <c r="S275" i="31"/>
  <c r="AF17" i="31"/>
  <c r="W22" i="31"/>
  <c r="AF32" i="31"/>
  <c r="AB34" i="31"/>
  <c r="W36" i="31"/>
  <c r="AF46" i="31"/>
  <c r="W51" i="31"/>
  <c r="AR60" i="31"/>
  <c r="AB89" i="31"/>
  <c r="W91" i="31"/>
  <c r="W105" i="31"/>
  <c r="AF115" i="31"/>
  <c r="W120" i="31"/>
  <c r="M140" i="31"/>
  <c r="AJ174" i="31"/>
  <c r="AF174" i="31"/>
  <c r="AB174" i="31"/>
  <c r="G261" i="31"/>
  <c r="W283" i="31"/>
  <c r="G283" i="31"/>
  <c r="E219" i="31"/>
  <c r="AD219" i="31"/>
  <c r="W131" i="31"/>
  <c r="S140" i="31"/>
  <c r="W214" i="31"/>
  <c r="Q287" i="31"/>
  <c r="W257" i="31"/>
  <c r="M257" i="31"/>
  <c r="M261" i="31"/>
  <c r="AB271" i="31"/>
  <c r="W24" i="31"/>
  <c r="AF34" i="31"/>
  <c r="W39" i="31"/>
  <c r="W53" i="31"/>
  <c r="AF89" i="31"/>
  <c r="W108" i="31"/>
  <c r="W122" i="31"/>
  <c r="W147" i="31"/>
  <c r="M214" i="31"/>
  <c r="S261" i="31"/>
  <c r="AB280" i="31"/>
  <c r="AJ280" i="31"/>
  <c r="W207" i="31"/>
  <c r="G207" i="31"/>
  <c r="AH219" i="31"/>
  <c r="M129" i="31"/>
  <c r="AJ133" i="31"/>
  <c r="AF146" i="31"/>
  <c r="W171" i="31"/>
  <c r="AJ203" i="31"/>
  <c r="AB211" i="31"/>
  <c r="S214" i="31"/>
  <c r="W268" i="31"/>
  <c r="G268" i="31"/>
  <c r="M40" i="31"/>
  <c r="M54" i="31"/>
  <c r="K219" i="31"/>
  <c r="M171" i="31"/>
  <c r="AF186" i="31"/>
  <c r="AF269" i="31"/>
  <c r="G16" i="31"/>
  <c r="W21" i="31"/>
  <c r="G30" i="31"/>
  <c r="G45" i="31"/>
  <c r="AL219" i="31"/>
  <c r="AL289" i="31" s="1"/>
  <c r="G99" i="31"/>
  <c r="G114" i="31"/>
  <c r="G128" i="31"/>
  <c r="W178" i="31"/>
  <c r="G178" i="31"/>
  <c r="AJ256" i="31"/>
  <c r="AF256" i="31"/>
  <c r="AB256" i="31"/>
  <c r="M14" i="31"/>
  <c r="AN219" i="31"/>
  <c r="AB169" i="31"/>
  <c r="AJ169" i="31"/>
  <c r="AJ177" i="31"/>
  <c r="AJ184" i="31"/>
  <c r="W192" i="31"/>
  <c r="G192" i="31"/>
  <c r="W199" i="31"/>
  <c r="Q219" i="31"/>
  <c r="AR219" i="31"/>
  <c r="W134" i="31"/>
  <c r="W167" i="31"/>
  <c r="AB191" i="31"/>
  <c r="M199" i="31"/>
  <c r="AR287" i="31"/>
  <c r="W243" i="31"/>
  <c r="M243" i="31"/>
  <c r="W254" i="31"/>
  <c r="G254" i="31"/>
  <c r="AJ279" i="31"/>
  <c r="AF279" i="31"/>
  <c r="AB279" i="31"/>
  <c r="S199" i="31"/>
  <c r="AJ253" i="31"/>
  <c r="AF253" i="31"/>
  <c r="AB253" i="31"/>
  <c r="AB166" i="31"/>
  <c r="AB251" i="31"/>
  <c r="AJ144" i="31"/>
  <c r="AF144" i="31"/>
  <c r="AB144" i="31"/>
  <c r="W272" i="31"/>
  <c r="M272" i="31"/>
  <c r="G275" i="31"/>
  <c r="AF284" i="31"/>
  <c r="AB284" i="31"/>
  <c r="AJ145" i="31"/>
  <c r="W244" i="31"/>
  <c r="W259" i="31"/>
  <c r="K287" i="31"/>
  <c r="G201" i="31"/>
  <c r="G215" i="31"/>
  <c r="S241" i="31"/>
  <c r="AJ245" i="31"/>
  <c r="G262" i="31"/>
  <c r="W267" i="31"/>
  <c r="S269" i="31"/>
  <c r="AJ274" i="31"/>
  <c r="G277" i="31"/>
  <c r="W281" i="31"/>
  <c r="M139" i="31"/>
  <c r="M169" i="31"/>
  <c r="G209" i="31"/>
  <c r="W247" i="31"/>
  <c r="W261" i="31"/>
  <c r="AB273" i="31"/>
  <c r="W275" i="31"/>
  <c r="G285" i="31"/>
  <c r="G144" i="31"/>
  <c r="W165" i="31"/>
  <c r="W179" i="31"/>
  <c r="W193" i="31"/>
  <c r="W208" i="31"/>
  <c r="W241" i="31"/>
  <c r="M172" i="31"/>
  <c r="W249" i="31"/>
  <c r="W263" i="31"/>
  <c r="AF273" i="31"/>
  <c r="W278" i="31"/>
  <c r="W210" i="31"/>
  <c r="W190" i="31"/>
  <c r="S186" i="31"/>
  <c r="S256" i="31"/>
  <c r="S271" i="31"/>
  <c r="U60" i="25"/>
  <c r="AR269" i="29"/>
  <c r="Q269" i="29"/>
  <c r="BL52" i="30"/>
  <c r="BN197" i="30"/>
  <c r="O197" i="30"/>
  <c r="BR33" i="30"/>
  <c r="AX39" i="27"/>
  <c r="U18" i="30"/>
  <c r="BR42" i="30"/>
  <c r="AH42" i="30"/>
  <c r="U50" i="30"/>
  <c r="U51" i="30"/>
  <c r="G119" i="30"/>
  <c r="BL119" i="30"/>
  <c r="U189" i="30"/>
  <c r="BP189" i="30"/>
  <c r="Y171" i="27"/>
  <c r="CB171" i="27"/>
  <c r="AO34" i="24"/>
  <c r="BK50" i="24"/>
  <c r="S22" i="27"/>
  <c r="BX27" i="27"/>
  <c r="Y32" i="27"/>
  <c r="G47" i="27"/>
  <c r="BF18" i="28"/>
  <c r="AR24" i="30"/>
  <c r="AZ24" i="30" s="1"/>
  <c r="U193" i="30"/>
  <c r="BP193" i="30"/>
  <c r="AE167" i="27"/>
  <c r="CB263" i="27"/>
  <c r="G32" i="28"/>
  <c r="BF32" i="28"/>
  <c r="Q193" i="29"/>
  <c r="AR193" i="29"/>
  <c r="AR48" i="30"/>
  <c r="BC44" i="24"/>
  <c r="AL41" i="27"/>
  <c r="AL57" i="27"/>
  <c r="BT242" i="27"/>
  <c r="BT243" i="27"/>
  <c r="BT281" i="27"/>
  <c r="AH56" i="28"/>
  <c r="BJ56" i="28"/>
  <c r="G27" i="30"/>
  <c r="U132" i="30"/>
  <c r="BP132" i="30"/>
  <c r="U287" i="25"/>
  <c r="AR89" i="27"/>
  <c r="M89" i="27"/>
  <c r="BR91" i="30"/>
  <c r="AH91" i="30"/>
  <c r="BN103" i="30"/>
  <c r="BT103" i="30"/>
  <c r="BL123" i="30"/>
  <c r="G123" i="30"/>
  <c r="AH134" i="30"/>
  <c r="BR134" i="30"/>
  <c r="AU48" i="24"/>
  <c r="S219" i="25"/>
  <c r="AR98" i="29"/>
  <c r="Q98" i="29"/>
  <c r="AR181" i="29"/>
  <c r="Q181" i="29"/>
  <c r="BB60" i="30"/>
  <c r="AR38" i="30"/>
  <c r="AV38" i="30" s="1"/>
  <c r="BL38" i="30"/>
  <c r="AH38" i="30"/>
  <c r="BR38" i="30"/>
  <c r="AN90" i="30"/>
  <c r="BT90" i="30"/>
  <c r="BR116" i="30"/>
  <c r="AH116" i="30"/>
  <c r="U122" i="30"/>
  <c r="BP122" i="30"/>
  <c r="BL134" i="30"/>
  <c r="G134" i="30"/>
  <c r="AR134" i="30"/>
  <c r="BD24" i="27"/>
  <c r="BF24" i="27" s="1"/>
  <c r="AH23" i="30"/>
  <c r="BL58" i="30"/>
  <c r="AX219" i="30"/>
  <c r="BN134" i="30"/>
  <c r="AC50" i="24"/>
  <c r="Y116" i="27"/>
  <c r="BZ116" i="27"/>
  <c r="AE116" i="27"/>
  <c r="BL42" i="30"/>
  <c r="BV29" i="27"/>
  <c r="AH45" i="28"/>
  <c r="BJ45" i="28"/>
  <c r="AR281" i="29"/>
  <c r="Q281" i="29"/>
  <c r="S60" i="25"/>
  <c r="AO50" i="24"/>
  <c r="AU91" i="24"/>
  <c r="AE20" i="27"/>
  <c r="BR30" i="27"/>
  <c r="G177" i="27"/>
  <c r="BD177" i="27"/>
  <c r="BF177" i="27" s="1"/>
  <c r="BF57" i="28"/>
  <c r="AP29" i="29"/>
  <c r="BL47" i="30"/>
  <c r="AH56" i="30"/>
  <c r="BR56" i="30"/>
  <c r="AN213" i="30"/>
  <c r="BT213" i="30"/>
  <c r="AR117" i="30"/>
  <c r="BD97" i="27"/>
  <c r="BF97" i="27" s="1"/>
  <c r="M165" i="27"/>
  <c r="Y174" i="27"/>
  <c r="BT183" i="27"/>
  <c r="AE204" i="27"/>
  <c r="Y257" i="27"/>
  <c r="BF20" i="28"/>
  <c r="AH202" i="28"/>
  <c r="AR26" i="29"/>
  <c r="G40" i="29"/>
  <c r="Q96" i="29"/>
  <c r="Q108" i="29"/>
  <c r="Q111" i="29"/>
  <c r="Q135" i="29"/>
  <c r="AR167" i="29"/>
  <c r="AP192" i="29"/>
  <c r="Q197" i="29"/>
  <c r="AP208" i="29"/>
  <c r="AP263" i="29"/>
  <c r="BN27" i="30"/>
  <c r="U36" i="30"/>
  <c r="O58" i="30"/>
  <c r="BP92" i="30"/>
  <c r="BR114" i="30"/>
  <c r="BT116" i="30"/>
  <c r="AH123" i="30"/>
  <c r="AH129" i="30"/>
  <c r="O132" i="30"/>
  <c r="BN132" i="30"/>
  <c r="G141" i="30"/>
  <c r="O141" i="30"/>
  <c r="BN167" i="30"/>
  <c r="U177" i="30"/>
  <c r="U178" i="30"/>
  <c r="BN180" i="30"/>
  <c r="AH191" i="30"/>
  <c r="BR191" i="30"/>
  <c r="U198" i="30"/>
  <c r="BP198" i="30"/>
  <c r="O213" i="30"/>
  <c r="BT253" i="30"/>
  <c r="AN253" i="30"/>
  <c r="S23" i="27"/>
  <c r="U23" i="27" s="1"/>
  <c r="S48" i="27"/>
  <c r="BP108" i="27"/>
  <c r="BX116" i="27"/>
  <c r="BX174" i="27"/>
  <c r="BP177" i="27"/>
  <c r="BX191" i="27"/>
  <c r="AH41" i="28"/>
  <c r="G179" i="28"/>
  <c r="Q29" i="29"/>
  <c r="G48" i="29"/>
  <c r="Q93" i="29"/>
  <c r="AP116" i="29"/>
  <c r="AP133" i="29"/>
  <c r="U180" i="29"/>
  <c r="Z180" i="29" s="1"/>
  <c r="AH18" i="30"/>
  <c r="U26" i="30"/>
  <c r="U27" i="30"/>
  <c r="BT42" i="30"/>
  <c r="AN46" i="30"/>
  <c r="AH51" i="30"/>
  <c r="AR52" i="30"/>
  <c r="BN98" i="30"/>
  <c r="BP103" i="30"/>
  <c r="AN111" i="30"/>
  <c r="AN116" i="30"/>
  <c r="BR119" i="30"/>
  <c r="AH121" i="30"/>
  <c r="O122" i="30"/>
  <c r="AN123" i="30"/>
  <c r="BT129" i="30"/>
  <c r="O135" i="30"/>
  <c r="BR143" i="30"/>
  <c r="O167" i="30"/>
  <c r="G184" i="30"/>
  <c r="U197" i="30"/>
  <c r="U217" i="30"/>
  <c r="BP114" i="27"/>
  <c r="S245" i="27"/>
  <c r="S259" i="27"/>
  <c r="BJ26" i="28"/>
  <c r="AH52" i="28"/>
  <c r="BJ90" i="28"/>
  <c r="G102" i="28"/>
  <c r="G116" i="28"/>
  <c r="BJ119" i="28"/>
  <c r="BF214" i="28"/>
  <c r="G260" i="28"/>
  <c r="BF274" i="28"/>
  <c r="G281" i="28"/>
  <c r="U24" i="29"/>
  <c r="Z24" i="29" s="1"/>
  <c r="AR40" i="29"/>
  <c r="AR52" i="29"/>
  <c r="Q177" i="29"/>
  <c r="Q189" i="29"/>
  <c r="Q192" i="29"/>
  <c r="AR201" i="29"/>
  <c r="AR266" i="29"/>
  <c r="Q273" i="29"/>
  <c r="Y60" i="30"/>
  <c r="BT39" i="30"/>
  <c r="U58" i="30"/>
  <c r="AN273" i="30"/>
  <c r="BT273" i="30"/>
  <c r="BR275" i="30"/>
  <c r="AH275" i="30"/>
  <c r="AH201" i="28"/>
  <c r="AH208" i="28"/>
  <c r="Q46" i="29"/>
  <c r="G101" i="29"/>
  <c r="Q265" i="29"/>
  <c r="K60" i="30"/>
  <c r="BR96" i="30"/>
  <c r="G146" i="30"/>
  <c r="BT169" i="30"/>
  <c r="BR261" i="30"/>
  <c r="AH261" i="30"/>
  <c r="Y122" i="27"/>
  <c r="AE165" i="27"/>
  <c r="BV177" i="27"/>
  <c r="AL262" i="27"/>
  <c r="AN262" i="27" s="1"/>
  <c r="BT266" i="27"/>
  <c r="AL269" i="27"/>
  <c r="AN269" i="27" s="1"/>
  <c r="BF15" i="28"/>
  <c r="BJ120" i="28"/>
  <c r="AH177" i="28"/>
  <c r="BF180" i="28"/>
  <c r="G242" i="28"/>
  <c r="AR18" i="29"/>
  <c r="U39" i="29"/>
  <c r="Z39" i="29" s="1"/>
  <c r="U104" i="29"/>
  <c r="Q110" i="29"/>
  <c r="U140" i="29"/>
  <c r="Q168" i="29"/>
  <c r="AR178" i="29"/>
  <c r="G199" i="29"/>
  <c r="AP272" i="29"/>
  <c r="AC60" i="30"/>
  <c r="BP21" i="30"/>
  <c r="AH26" i="30"/>
  <c r="U28" i="30"/>
  <c r="G32" i="30"/>
  <c r="AN36" i="30"/>
  <c r="BP45" i="30"/>
  <c r="U46" i="30"/>
  <c r="BN47" i="30"/>
  <c r="BT52" i="30"/>
  <c r="BR53" i="30"/>
  <c r="AH96" i="30"/>
  <c r="AR98" i="30"/>
  <c r="BR103" i="30"/>
  <c r="AR110" i="30"/>
  <c r="BN111" i="30"/>
  <c r="BT113" i="30"/>
  <c r="O120" i="30"/>
  <c r="BL120" i="30"/>
  <c r="BT125" i="30"/>
  <c r="U127" i="30"/>
  <c r="BT134" i="30"/>
  <c r="AR137" i="30"/>
  <c r="AZ137" i="30" s="1"/>
  <c r="BL138" i="30"/>
  <c r="BT171" i="30"/>
  <c r="BR180" i="30"/>
  <c r="G187" i="30"/>
  <c r="M146" i="28"/>
  <c r="AH165" i="28"/>
  <c r="Q32" i="29"/>
  <c r="AR35" i="29"/>
  <c r="AP54" i="29"/>
  <c r="U115" i="29"/>
  <c r="Q144" i="29"/>
  <c r="AP147" i="29"/>
  <c r="U248" i="29"/>
  <c r="AN27" i="30"/>
  <c r="BN41" i="30"/>
  <c r="BR47" i="30"/>
  <c r="BT58" i="30"/>
  <c r="BT99" i="30"/>
  <c r="BR101" i="30"/>
  <c r="BN120" i="30"/>
  <c r="AH132" i="30"/>
  <c r="O137" i="30"/>
  <c r="BR173" i="30"/>
  <c r="BR183" i="30"/>
  <c r="AH183" i="30"/>
  <c r="BN187" i="30"/>
  <c r="O187" i="30"/>
  <c r="BD141" i="27"/>
  <c r="BF141" i="27" s="1"/>
  <c r="BF16" i="28"/>
  <c r="AH107" i="28"/>
  <c r="M255" i="28"/>
  <c r="G256" i="28"/>
  <c r="AR39" i="29"/>
  <c r="G119" i="29"/>
  <c r="Q207" i="29"/>
  <c r="AH107" i="30"/>
  <c r="AR111" i="30"/>
  <c r="AZ111" i="30" s="1"/>
  <c r="BR111" i="30"/>
  <c r="AN114" i="30"/>
  <c r="AN119" i="30"/>
  <c r="BT133" i="30"/>
  <c r="BP144" i="30"/>
  <c r="BT167" i="30"/>
  <c r="AR168" i="30"/>
  <c r="BL190" i="30"/>
  <c r="G190" i="30"/>
  <c r="BL204" i="30"/>
  <c r="G204" i="30"/>
  <c r="G207" i="30"/>
  <c r="AR17" i="30"/>
  <c r="U30" i="30"/>
  <c r="AR32" i="30"/>
  <c r="U39" i="30"/>
  <c r="AR47" i="30"/>
  <c r="BR48" i="30"/>
  <c r="AN51" i="30"/>
  <c r="AR54" i="30"/>
  <c r="O56" i="30"/>
  <c r="AH92" i="30"/>
  <c r="BR98" i="30"/>
  <c r="AN109" i="30"/>
  <c r="G117" i="30"/>
  <c r="AR120" i="30"/>
  <c r="AN122" i="30"/>
  <c r="AH127" i="30"/>
  <c r="O129" i="30"/>
  <c r="U146" i="30"/>
  <c r="G165" i="30"/>
  <c r="BN174" i="30"/>
  <c r="BR174" i="30"/>
  <c r="O207" i="30"/>
  <c r="BT278" i="30"/>
  <c r="Y115" i="27"/>
  <c r="M127" i="27"/>
  <c r="BD129" i="27"/>
  <c r="BF129" i="27" s="1"/>
  <c r="Y132" i="27"/>
  <c r="AL174" i="27"/>
  <c r="G205" i="27"/>
  <c r="S207" i="27"/>
  <c r="S211" i="27"/>
  <c r="BR279" i="27"/>
  <c r="AH20" i="28"/>
  <c r="BJ48" i="28"/>
  <c r="BJ93" i="28"/>
  <c r="G98" i="28"/>
  <c r="BF105" i="28"/>
  <c r="BF120" i="28"/>
  <c r="AH169" i="28"/>
  <c r="BF263" i="28"/>
  <c r="G271" i="28"/>
  <c r="AR97" i="29"/>
  <c r="AR139" i="29"/>
  <c r="G190" i="29"/>
  <c r="AR195" i="29"/>
  <c r="AP205" i="29"/>
  <c r="AP216" i="29"/>
  <c r="AT60" i="30"/>
  <c r="AR56" i="30"/>
  <c r="AN57" i="30"/>
  <c r="AH102" i="30"/>
  <c r="AN104" i="30"/>
  <c r="BR115" i="30"/>
  <c r="AH120" i="30"/>
  <c r="BT121" i="30"/>
  <c r="U123" i="30"/>
  <c r="BT127" i="30"/>
  <c r="AR129" i="30"/>
  <c r="AN135" i="30"/>
  <c r="G140" i="30"/>
  <c r="O174" i="30"/>
  <c r="BP268" i="30"/>
  <c r="BF165" i="28"/>
  <c r="U18" i="29"/>
  <c r="Q30" i="29"/>
  <c r="AP57" i="29"/>
  <c r="AR103" i="29"/>
  <c r="Q107" i="29"/>
  <c r="AP114" i="29"/>
  <c r="U134" i="29"/>
  <c r="AH134" i="29" s="1"/>
  <c r="Q183" i="29"/>
  <c r="AP202" i="29"/>
  <c r="AP247" i="29"/>
  <c r="U250" i="29"/>
  <c r="G274" i="29"/>
  <c r="AH41" i="30"/>
  <c r="U91" i="30"/>
  <c r="BT95" i="30"/>
  <c r="AH105" i="30"/>
  <c r="BN108" i="30"/>
  <c r="O113" i="30"/>
  <c r="AH115" i="30"/>
  <c r="BT120" i="30"/>
  <c r="BN121" i="30"/>
  <c r="U131" i="30"/>
  <c r="AH137" i="30"/>
  <c r="O140" i="30"/>
  <c r="AH187" i="30"/>
  <c r="BL196" i="30"/>
  <c r="G196" i="30"/>
  <c r="AR205" i="30"/>
  <c r="AN244" i="30"/>
  <c r="BT244" i="30"/>
  <c r="AN173" i="30"/>
  <c r="AR174" i="30"/>
  <c r="BR178" i="30"/>
  <c r="U184" i="30"/>
  <c r="BT198" i="30"/>
  <c r="BR207" i="30"/>
  <c r="BN250" i="30"/>
  <c r="BN263" i="30"/>
  <c r="BT267" i="30"/>
  <c r="U269" i="30"/>
  <c r="BN271" i="30"/>
  <c r="BL272" i="30"/>
  <c r="BN278" i="30"/>
  <c r="BN284" i="30"/>
  <c r="AH174" i="30"/>
  <c r="BN203" i="30"/>
  <c r="AH217" i="30"/>
  <c r="AH242" i="30"/>
  <c r="AH247" i="30"/>
  <c r="O257" i="30"/>
  <c r="AR263" i="30"/>
  <c r="AR271" i="30"/>
  <c r="BR279" i="30"/>
  <c r="O172" i="30"/>
  <c r="BR175" i="30"/>
  <c r="BT193" i="30"/>
  <c r="AN208" i="30"/>
  <c r="BR249" i="30"/>
  <c r="BN251" i="30"/>
  <c r="BN259" i="30"/>
  <c r="U265" i="30"/>
  <c r="BN266" i="30"/>
  <c r="BP266" i="30"/>
  <c r="O272" i="30"/>
  <c r="BT207" i="30"/>
  <c r="AH216" i="30"/>
  <c r="AH250" i="30"/>
  <c r="BR274" i="30"/>
  <c r="AH284" i="30"/>
  <c r="AN207" i="30"/>
  <c r="AH213" i="30"/>
  <c r="BR245" i="30"/>
  <c r="BN253" i="30"/>
  <c r="BT256" i="30"/>
  <c r="AH271" i="30"/>
  <c r="U169" i="30"/>
  <c r="BT173" i="30"/>
  <c r="BT197" i="30"/>
  <c r="AH198" i="30"/>
  <c r="AH203" i="30"/>
  <c r="AR215" i="30"/>
  <c r="AR260" i="30"/>
  <c r="AR272" i="30"/>
  <c r="BP273" i="30"/>
  <c r="BN274" i="30"/>
  <c r="AN278" i="30"/>
  <c r="BP244" i="30"/>
  <c r="AH272" i="30"/>
  <c r="AN168" i="30"/>
  <c r="O217" i="30"/>
  <c r="BN247" i="30"/>
  <c r="AH251" i="30"/>
  <c r="BN254" i="30"/>
  <c r="AH260" i="30"/>
  <c r="AH266" i="30"/>
  <c r="BT268" i="30"/>
  <c r="BT272" i="30"/>
  <c r="BP275" i="30"/>
  <c r="BT187" i="30"/>
  <c r="AN199" i="30"/>
  <c r="AH211" i="30"/>
  <c r="AT287" i="30"/>
  <c r="BT243" i="30"/>
  <c r="BP245" i="30"/>
  <c r="U253" i="30"/>
  <c r="U254" i="30"/>
  <c r="BN262" i="30"/>
  <c r="BN268" i="30"/>
  <c r="BR269" i="30"/>
  <c r="AN272" i="30"/>
  <c r="AH280" i="30"/>
  <c r="BL34" i="30"/>
  <c r="G34" i="30"/>
  <c r="AR34" i="30"/>
  <c r="G26" i="30"/>
  <c r="AR26" i="30"/>
  <c r="BL26" i="30"/>
  <c r="U34" i="30"/>
  <c r="BP34" i="30"/>
  <c r="G21" i="30"/>
  <c r="BL21" i="30"/>
  <c r="G30" i="30"/>
  <c r="BL30" i="30"/>
  <c r="BP15" i="30"/>
  <c r="AR14" i="30"/>
  <c r="BT20" i="30"/>
  <c r="AH20" i="30"/>
  <c r="BN22" i="30"/>
  <c r="BT28" i="30"/>
  <c r="AN28" i="30"/>
  <c r="BL32" i="30"/>
  <c r="AH36" i="30"/>
  <c r="BR36" i="30"/>
  <c r="BN38" i="30"/>
  <c r="O38" i="30"/>
  <c r="U45" i="30"/>
  <c r="BR90" i="30"/>
  <c r="AH90" i="30"/>
  <c r="BL172" i="30"/>
  <c r="G172" i="30"/>
  <c r="BL273" i="30"/>
  <c r="G273" i="30"/>
  <c r="AX60" i="30"/>
  <c r="BN20" i="30"/>
  <c r="BP27" i="30"/>
  <c r="AH30" i="30"/>
  <c r="BN32" i="30"/>
  <c r="AH40" i="30"/>
  <c r="BP46" i="30"/>
  <c r="G54" i="30"/>
  <c r="BL54" i="30"/>
  <c r="AH54" i="30"/>
  <c r="BT54" i="30"/>
  <c r="BN54" i="30"/>
  <c r="AN54" i="30"/>
  <c r="O54" i="30"/>
  <c r="BR57" i="30"/>
  <c r="AH57" i="30"/>
  <c r="G96" i="30"/>
  <c r="BL96" i="30"/>
  <c r="BL18" i="30"/>
  <c r="AH27" i="30"/>
  <c r="BR27" i="30"/>
  <c r="AR28" i="30"/>
  <c r="G28" i="30"/>
  <c r="BT35" i="30"/>
  <c r="BN35" i="30"/>
  <c r="AN35" i="30"/>
  <c r="O35" i="30"/>
  <c r="BL56" i="30"/>
  <c r="G56" i="30"/>
  <c r="E219" i="30"/>
  <c r="BL89" i="30"/>
  <c r="G89" i="30"/>
  <c r="BF60" i="30"/>
  <c r="AR16" i="30"/>
  <c r="AH17" i="30"/>
  <c r="BR17" i="30"/>
  <c r="BL17" i="30"/>
  <c r="BP18" i="30"/>
  <c r="AR22" i="30"/>
  <c r="AR35" i="30"/>
  <c r="BR45" i="30"/>
  <c r="BR50" i="30"/>
  <c r="U54" i="30"/>
  <c r="BP54" i="30"/>
  <c r="BR58" i="30"/>
  <c r="AH58" i="30"/>
  <c r="BT91" i="30"/>
  <c r="AN91" i="30"/>
  <c r="AH97" i="30"/>
  <c r="O97" i="30"/>
  <c r="AN97" i="30"/>
  <c r="BR97" i="30"/>
  <c r="BN97" i="30"/>
  <c r="BJ60" i="30"/>
  <c r="BN16" i="30"/>
  <c r="AN16" i="30"/>
  <c r="O16" i="30"/>
  <c r="BT26" i="30"/>
  <c r="BN26" i="30"/>
  <c r="AN26" i="30"/>
  <c r="O26" i="30"/>
  <c r="BN28" i="30"/>
  <c r="O28" i="30"/>
  <c r="BT29" i="30"/>
  <c r="BN29" i="30"/>
  <c r="AN29" i="30"/>
  <c r="O29" i="30"/>
  <c r="AH29" i="30"/>
  <c r="U38" i="30"/>
  <c r="BP38" i="30"/>
  <c r="BL39" i="30"/>
  <c r="G39" i="30"/>
  <c r="BT15" i="30"/>
  <c r="AH15" i="30"/>
  <c r="AN17" i="30"/>
  <c r="BT17" i="30"/>
  <c r="BT18" i="30"/>
  <c r="AN18" i="30"/>
  <c r="BL20" i="30"/>
  <c r="G20" i="30"/>
  <c r="BL24" i="30"/>
  <c r="G24" i="30"/>
  <c r="BP26" i="30"/>
  <c r="BT33" i="30"/>
  <c r="BL36" i="30"/>
  <c r="BR95" i="30"/>
  <c r="AH95" i="30"/>
  <c r="AF60" i="30"/>
  <c r="BN15" i="30"/>
  <c r="BR16" i="30"/>
  <c r="BT16" i="30"/>
  <c r="AH22" i="30"/>
  <c r="BR22" i="30"/>
  <c r="BT23" i="30"/>
  <c r="AN23" i="30"/>
  <c r="BP32" i="30"/>
  <c r="AH35" i="30"/>
  <c r="BL44" i="30"/>
  <c r="BR54" i="30"/>
  <c r="G14" i="30"/>
  <c r="BR15" i="30"/>
  <c r="G17" i="30"/>
  <c r="BN21" i="30"/>
  <c r="AN21" i="30"/>
  <c r="O21" i="30"/>
  <c r="G23" i="30"/>
  <c r="BL27" i="30"/>
  <c r="AR27" i="30"/>
  <c r="AH32" i="30"/>
  <c r="BR32" i="30"/>
  <c r="BT38" i="30"/>
  <c r="AN38" i="30"/>
  <c r="BL57" i="30"/>
  <c r="G57" i="30"/>
  <c r="AN14" i="30"/>
  <c r="AL60" i="30"/>
  <c r="BT14" i="30"/>
  <c r="BL16" i="30"/>
  <c r="BN18" i="30"/>
  <c r="O18" i="30"/>
  <c r="U24" i="30"/>
  <c r="BL28" i="30"/>
  <c r="G40" i="30"/>
  <c r="BL40" i="30"/>
  <c r="BT40" i="30"/>
  <c r="BN40" i="30"/>
  <c r="AN40" i="30"/>
  <c r="O40" i="30"/>
  <c r="U47" i="30"/>
  <c r="BP47" i="30"/>
  <c r="BL48" i="30"/>
  <c r="G48" i="30"/>
  <c r="BL53" i="30"/>
  <c r="G53" i="30"/>
  <c r="G91" i="30"/>
  <c r="AR91" i="30"/>
  <c r="BL91" i="30"/>
  <c r="BL116" i="30"/>
  <c r="G116" i="30"/>
  <c r="AR116" i="30"/>
  <c r="AN15" i="30"/>
  <c r="G16" i="30"/>
  <c r="BN17" i="30"/>
  <c r="O17" i="30"/>
  <c r="BP28" i="30"/>
  <c r="BT30" i="30"/>
  <c r="BN30" i="30"/>
  <c r="AN30" i="30"/>
  <c r="O30" i="30"/>
  <c r="BN33" i="30"/>
  <c r="BT34" i="30"/>
  <c r="BN34" i="30"/>
  <c r="AN34" i="30"/>
  <c r="O34" i="30"/>
  <c r="AH34" i="30"/>
  <c r="BL41" i="30"/>
  <c r="G41" i="30"/>
  <c r="U115" i="30"/>
  <c r="BP115" i="30"/>
  <c r="M60" i="30"/>
  <c r="BN14" i="30"/>
  <c r="O14" i="30"/>
  <c r="BN23" i="30"/>
  <c r="O23" i="30"/>
  <c r="BN24" i="30"/>
  <c r="AN24" i="30"/>
  <c r="O24" i="30"/>
  <c r="AH24" i="30"/>
  <c r="BD38" i="30"/>
  <c r="AZ38" i="30"/>
  <c r="G45" i="30"/>
  <c r="BL45" i="30"/>
  <c r="AH45" i="30"/>
  <c r="BT45" i="30"/>
  <c r="BN45" i="30"/>
  <c r="AN45" i="30"/>
  <c r="O45" i="30"/>
  <c r="G50" i="30"/>
  <c r="BL50" i="30"/>
  <c r="AH50" i="30"/>
  <c r="BT50" i="30"/>
  <c r="BN50" i="30"/>
  <c r="AN50" i="30"/>
  <c r="O50" i="30"/>
  <c r="BN93" i="30"/>
  <c r="AN93" i="30"/>
  <c r="O93" i="30"/>
  <c r="BT93" i="30"/>
  <c r="G101" i="30"/>
  <c r="BL101" i="30"/>
  <c r="AH21" i="30"/>
  <c r="BL22" i="30"/>
  <c r="BR24" i="30"/>
  <c r="BL29" i="30"/>
  <c r="G29" i="30"/>
  <c r="G35" i="30"/>
  <c r="BL35" i="30"/>
  <c r="BL46" i="30"/>
  <c r="G46" i="30"/>
  <c r="AR46" i="30"/>
  <c r="BL51" i="30"/>
  <c r="G51" i="30"/>
  <c r="BR41" i="30"/>
  <c r="BR46" i="30"/>
  <c r="BR51" i="30"/>
  <c r="BT57" i="30"/>
  <c r="U121" i="30"/>
  <c r="U128" i="30"/>
  <c r="BP128" i="30"/>
  <c r="AA60" i="30"/>
  <c r="BT22" i="30"/>
  <c r="BT27" i="30"/>
  <c r="BT32" i="30"/>
  <c r="BT36" i="30"/>
  <c r="AH39" i="30"/>
  <c r="BT41" i="30"/>
  <c r="AH48" i="30"/>
  <c r="AH53" i="30"/>
  <c r="BN58" i="30"/>
  <c r="BL90" i="30"/>
  <c r="AH101" i="30"/>
  <c r="BT117" i="30"/>
  <c r="BN125" i="30"/>
  <c r="O125" i="30"/>
  <c r="BT132" i="30"/>
  <c r="AN132" i="30"/>
  <c r="BD137" i="30"/>
  <c r="BL166" i="30"/>
  <c r="G166" i="30"/>
  <c r="BP58" i="30"/>
  <c r="K219" i="30"/>
  <c r="BR93" i="30"/>
  <c r="BL95" i="30"/>
  <c r="U102" i="30"/>
  <c r="BP102" i="30"/>
  <c r="G105" i="30"/>
  <c r="AR105" i="30"/>
  <c r="G131" i="30"/>
  <c r="BL131" i="30"/>
  <c r="AR131" i="30"/>
  <c r="U133" i="30"/>
  <c r="BP133" i="30"/>
  <c r="BD134" i="30"/>
  <c r="AZ134" i="30"/>
  <c r="AV134" i="30"/>
  <c r="BR21" i="30"/>
  <c r="BR26" i="30"/>
  <c r="BR30" i="30"/>
  <c r="BR35" i="30"/>
  <c r="G38" i="30"/>
  <c r="BR40" i="30"/>
  <c r="G42" i="30"/>
  <c r="G47" i="30"/>
  <c r="G52" i="30"/>
  <c r="AR58" i="30"/>
  <c r="AN58" i="30"/>
  <c r="BN91" i="30"/>
  <c r="O91" i="30"/>
  <c r="BN92" i="30"/>
  <c r="G95" i="30"/>
  <c r="BN96" i="30"/>
  <c r="O96" i="30"/>
  <c r="BT97" i="30"/>
  <c r="BL98" i="30"/>
  <c r="G98" i="30"/>
  <c r="AR99" i="30"/>
  <c r="BT101" i="30"/>
  <c r="AN101" i="30"/>
  <c r="BR104" i="30"/>
  <c r="AH104" i="30"/>
  <c r="BN105" i="30"/>
  <c r="O105" i="30"/>
  <c r="BL105" i="30"/>
  <c r="AR109" i="30"/>
  <c r="BL114" i="30"/>
  <c r="G114" i="30"/>
  <c r="AR114" i="30"/>
  <c r="G120" i="30"/>
  <c r="BL126" i="30"/>
  <c r="G126" i="30"/>
  <c r="BR128" i="30"/>
  <c r="AH128" i="30"/>
  <c r="U137" i="30"/>
  <c r="BP137" i="30"/>
  <c r="BL139" i="30"/>
  <c r="G139" i="30"/>
  <c r="AR139" i="30"/>
  <c r="BL167" i="30"/>
  <c r="G167" i="30"/>
  <c r="O39" i="30"/>
  <c r="AN39" i="30"/>
  <c r="BN39" i="30"/>
  <c r="O48" i="30"/>
  <c r="AN48" i="30"/>
  <c r="BN48" i="30"/>
  <c r="AT219" i="30"/>
  <c r="BL107" i="30"/>
  <c r="G107" i="30"/>
  <c r="AR107" i="30"/>
  <c r="G110" i="30"/>
  <c r="BL110" i="30"/>
  <c r="AR113" i="30"/>
  <c r="BN114" i="30"/>
  <c r="O114" i="30"/>
  <c r="BT126" i="30"/>
  <c r="O126" i="30"/>
  <c r="AN126" i="30"/>
  <c r="BN126" i="30"/>
  <c r="BP131" i="30"/>
  <c r="AR145" i="30"/>
  <c r="G145" i="30"/>
  <c r="BL145" i="30"/>
  <c r="BR92" i="30"/>
  <c r="BL97" i="30"/>
  <c r="G97" i="30"/>
  <c r="U105" i="30"/>
  <c r="BP105" i="30"/>
  <c r="O110" i="30"/>
  <c r="BP91" i="30"/>
  <c r="BL93" i="30"/>
  <c r="G93" i="30"/>
  <c r="BR99" i="30"/>
  <c r="AH99" i="30"/>
  <c r="BL103" i="30"/>
  <c r="G103" i="30"/>
  <c r="BR141" i="30"/>
  <c r="AH141" i="30"/>
  <c r="U145" i="30"/>
  <c r="BP145" i="30"/>
  <c r="O42" i="30"/>
  <c r="AN42" i="30"/>
  <c r="O47" i="30"/>
  <c r="AN47" i="30"/>
  <c r="O52" i="30"/>
  <c r="AN52" i="30"/>
  <c r="BL92" i="30"/>
  <c r="G92" i="30"/>
  <c r="AN92" i="30"/>
  <c r="O117" i="30"/>
  <c r="U143" i="30"/>
  <c r="BP143" i="30"/>
  <c r="U144" i="30"/>
  <c r="AR57" i="30"/>
  <c r="Y219" i="30"/>
  <c r="AR90" i="30"/>
  <c r="BN101" i="30"/>
  <c r="O101" i="30"/>
  <c r="AR115" i="30"/>
  <c r="AR125" i="30"/>
  <c r="U134" i="30"/>
  <c r="BP134" i="30"/>
  <c r="BJ219" i="30"/>
  <c r="BT105" i="30"/>
  <c r="AN105" i="30"/>
  <c r="AR108" i="30"/>
  <c r="BL108" i="30"/>
  <c r="G108" i="30"/>
  <c r="AH110" i="30"/>
  <c r="BP111" i="30"/>
  <c r="U111" i="30"/>
  <c r="U117" i="30"/>
  <c r="BP117" i="30"/>
  <c r="AR127" i="30"/>
  <c r="AR128" i="30"/>
  <c r="BL128" i="30"/>
  <c r="G128" i="30"/>
  <c r="BL135" i="30"/>
  <c r="G135" i="30"/>
  <c r="O22" i="30"/>
  <c r="O27" i="30"/>
  <c r="O32" i="30"/>
  <c r="O36" i="30"/>
  <c r="O41" i="30"/>
  <c r="O46" i="30"/>
  <c r="O51" i="30"/>
  <c r="AC219" i="30"/>
  <c r="BN89" i="30"/>
  <c r="O92" i="30"/>
  <c r="BT96" i="30"/>
  <c r="AN96" i="30"/>
  <c r="BL99" i="30"/>
  <c r="BL102" i="30"/>
  <c r="G102" i="30"/>
  <c r="AR102" i="30"/>
  <c r="BR126" i="30"/>
  <c r="AH126" i="30"/>
  <c r="BP107" i="30"/>
  <c r="BT110" i="30"/>
  <c r="AH113" i="30"/>
  <c r="BL117" i="30"/>
  <c r="AR122" i="30"/>
  <c r="G168" i="30"/>
  <c r="BL168" i="30"/>
  <c r="BT179" i="30"/>
  <c r="O179" i="30"/>
  <c r="BR179" i="30"/>
  <c r="BN179" i="30"/>
  <c r="BP184" i="30"/>
  <c r="BN110" i="30"/>
  <c r="U116" i="30"/>
  <c r="AN117" i="30"/>
  <c r="BN117" i="30"/>
  <c r="U125" i="30"/>
  <c r="BP125" i="30"/>
  <c r="O131" i="30"/>
  <c r="BR132" i="30"/>
  <c r="O134" i="30"/>
  <c r="BT135" i="30"/>
  <c r="BL140" i="30"/>
  <c r="AH165" i="30"/>
  <c r="BR165" i="30"/>
  <c r="BN168" i="30"/>
  <c r="O168" i="30"/>
  <c r="AR184" i="30"/>
  <c r="AA219" i="30"/>
  <c r="BT107" i="30"/>
  <c r="AH109" i="30"/>
  <c r="BL113" i="30"/>
  <c r="U114" i="30"/>
  <c r="G115" i="30"/>
  <c r="BL115" i="30"/>
  <c r="AR132" i="30"/>
  <c r="G137" i="30"/>
  <c r="BN137" i="30"/>
  <c r="U139" i="30"/>
  <c r="BP139" i="30"/>
  <c r="BN140" i="30"/>
  <c r="BT141" i="30"/>
  <c r="AN141" i="30"/>
  <c r="AH144" i="30"/>
  <c r="BN144" i="30"/>
  <c r="BR145" i="30"/>
  <c r="AH169" i="30"/>
  <c r="BN169" i="30"/>
  <c r="G175" i="30"/>
  <c r="BL175" i="30"/>
  <c r="BB219" i="30"/>
  <c r="BR110" i="30"/>
  <c r="AN113" i="30"/>
  <c r="BT115" i="30"/>
  <c r="BN115" i="30"/>
  <c r="G121" i="30"/>
  <c r="BN128" i="30"/>
  <c r="O128" i="30"/>
  <c r="BT128" i="30"/>
  <c r="AN137" i="30"/>
  <c r="BT143" i="30"/>
  <c r="BT146" i="30"/>
  <c r="AN146" i="30"/>
  <c r="BL147" i="30"/>
  <c r="BR169" i="30"/>
  <c r="U174" i="30"/>
  <c r="BP174" i="30"/>
  <c r="AF219" i="30"/>
  <c r="BL104" i="30"/>
  <c r="BL109" i="30"/>
  <c r="AN115" i="30"/>
  <c r="BR137" i="30"/>
  <c r="BN141" i="30"/>
  <c r="AH143" i="30"/>
  <c r="BL144" i="30"/>
  <c r="BR144" i="30"/>
  <c r="AN145" i="30"/>
  <c r="BT145" i="30"/>
  <c r="G173" i="30"/>
  <c r="BL173" i="30"/>
  <c r="BT178" i="30"/>
  <c r="AN178" i="30"/>
  <c r="BL181" i="30"/>
  <c r="AR181" i="30"/>
  <c r="G181" i="30"/>
  <c r="BR186" i="30"/>
  <c r="AH186" i="30"/>
  <c r="AH89" i="30"/>
  <c r="BF219" i="30"/>
  <c r="O90" i="30"/>
  <c r="AH93" i="30"/>
  <c r="O95" i="30"/>
  <c r="AH98" i="30"/>
  <c r="O99" i="30"/>
  <c r="AH103" i="30"/>
  <c r="O104" i="30"/>
  <c r="AH108" i="30"/>
  <c r="O109" i="30"/>
  <c r="G111" i="30"/>
  <c r="BR113" i="30"/>
  <c r="G127" i="30"/>
  <c r="G129" i="30"/>
  <c r="BL129" i="30"/>
  <c r="AH138" i="30"/>
  <c r="G143" i="30"/>
  <c r="BL143" i="30"/>
  <c r="AN143" i="30"/>
  <c r="G144" i="30"/>
  <c r="AN144" i="30"/>
  <c r="BT168" i="30"/>
  <c r="AN169" i="30"/>
  <c r="G171" i="30"/>
  <c r="BL171" i="30"/>
  <c r="AH172" i="30"/>
  <c r="BR172" i="30"/>
  <c r="BL177" i="30"/>
  <c r="AR177" i="30"/>
  <c r="U196" i="30"/>
  <c r="BP196" i="30"/>
  <c r="BN123" i="30"/>
  <c r="O123" i="30"/>
  <c r="AR123" i="30"/>
  <c r="BT123" i="30"/>
  <c r="BN143" i="30"/>
  <c r="O146" i="30"/>
  <c r="BN146" i="30"/>
  <c r="BN147" i="30"/>
  <c r="BL169" i="30"/>
  <c r="G169" i="30"/>
  <c r="BP177" i="30"/>
  <c r="M219" i="30"/>
  <c r="AL219" i="30"/>
  <c r="BN116" i="30"/>
  <c r="AH122" i="30"/>
  <c r="AH125" i="30"/>
  <c r="AN127" i="30"/>
  <c r="AN129" i="30"/>
  <c r="BN133" i="30"/>
  <c r="O133" i="30"/>
  <c r="AR133" i="30"/>
  <c r="G138" i="30"/>
  <c r="BT138" i="30"/>
  <c r="O143" i="30"/>
  <c r="AR143" i="30"/>
  <c r="AR144" i="30"/>
  <c r="AN179" i="30"/>
  <c r="O98" i="30"/>
  <c r="AN98" i="30"/>
  <c r="O103" i="30"/>
  <c r="AN103" i="30"/>
  <c r="O108" i="30"/>
  <c r="AN108" i="30"/>
  <c r="G122" i="30"/>
  <c r="BN138" i="30"/>
  <c r="AN138" i="30"/>
  <c r="AN139" i="30"/>
  <c r="O139" i="30"/>
  <c r="O144" i="30"/>
  <c r="O169" i="30"/>
  <c r="BN119" i="30"/>
  <c r="O119" i="30"/>
  <c r="O138" i="30"/>
  <c r="AR141" i="30"/>
  <c r="BL174" i="30"/>
  <c r="G174" i="30"/>
  <c r="BN178" i="30"/>
  <c r="O178" i="30"/>
  <c r="BP186" i="30"/>
  <c r="BR89" i="30"/>
  <c r="AH117" i="30"/>
  <c r="AN125" i="30"/>
  <c r="AN134" i="30"/>
  <c r="BR139" i="30"/>
  <c r="AR165" i="30"/>
  <c r="AH177" i="30"/>
  <c r="BR177" i="30"/>
  <c r="BL179" i="30"/>
  <c r="G179" i="30"/>
  <c r="AR140" i="30"/>
  <c r="AH146" i="30"/>
  <c r="BR166" i="30"/>
  <c r="AH167" i="30"/>
  <c r="BR167" i="30"/>
  <c r="AR171" i="30"/>
  <c r="AN180" i="30"/>
  <c r="BT184" i="30"/>
  <c r="U191" i="30"/>
  <c r="BP191" i="30"/>
  <c r="G192" i="30"/>
  <c r="BL192" i="30"/>
  <c r="O192" i="30"/>
  <c r="BR192" i="30"/>
  <c r="BN192" i="30"/>
  <c r="AH192" i="30"/>
  <c r="AN175" i="30"/>
  <c r="AH179" i="30"/>
  <c r="AH184" i="30"/>
  <c r="BR184" i="30"/>
  <c r="BL193" i="30"/>
  <c r="AR193" i="30"/>
  <c r="G193" i="30"/>
  <c r="BL198" i="30"/>
  <c r="G198" i="30"/>
  <c r="U213" i="30"/>
  <c r="BP213" i="30"/>
  <c r="BL262" i="30"/>
  <c r="G262" i="30"/>
  <c r="G180" i="30"/>
  <c r="AR180" i="30"/>
  <c r="BL180" i="30"/>
  <c r="BL185" i="30"/>
  <c r="U186" i="30"/>
  <c r="BR201" i="30"/>
  <c r="AH201" i="30"/>
  <c r="G209" i="30"/>
  <c r="BL209" i="30"/>
  <c r="AR210" i="30"/>
  <c r="BD216" i="30"/>
  <c r="AZ216" i="30"/>
  <c r="AV216" i="30"/>
  <c r="BR140" i="30"/>
  <c r="BN145" i="30"/>
  <c r="O145" i="30"/>
  <c r="AN166" i="30"/>
  <c r="BR171" i="30"/>
  <c r="BN172" i="30"/>
  <c r="U181" i="30"/>
  <c r="AN184" i="30"/>
  <c r="BN185" i="30"/>
  <c r="O185" i="30"/>
  <c r="BR204" i="30"/>
  <c r="AH204" i="30"/>
  <c r="K287" i="30"/>
  <c r="BN181" i="30"/>
  <c r="AN181" i="30"/>
  <c r="O181" i="30"/>
  <c r="BL184" i="30"/>
  <c r="U255" i="30"/>
  <c r="BP255" i="30"/>
  <c r="BR146" i="30"/>
  <c r="BN166" i="30"/>
  <c r="AN172" i="30"/>
  <c r="AN174" i="30"/>
  <c r="BN175" i="30"/>
  <c r="BN177" i="30"/>
  <c r="AN177" i="30"/>
  <c r="O177" i="30"/>
  <c r="AH181" i="30"/>
  <c r="BR181" i="30"/>
  <c r="BP181" i="30"/>
  <c r="BT183" i="30"/>
  <c r="AN183" i="30"/>
  <c r="BT186" i="30"/>
  <c r="AN186" i="30"/>
  <c r="G195" i="30"/>
  <c r="BL195" i="30"/>
  <c r="AR196" i="30"/>
  <c r="BL199" i="30"/>
  <c r="G199" i="30"/>
  <c r="U202" i="30"/>
  <c r="BP202" i="30"/>
  <c r="U215" i="30"/>
  <c r="BP215" i="30"/>
  <c r="G183" i="30"/>
  <c r="G178" i="30"/>
  <c r="BT181" i="30"/>
  <c r="O184" i="30"/>
  <c r="BN184" i="30"/>
  <c r="AR186" i="30"/>
  <c r="BL186" i="30"/>
  <c r="G186" i="30"/>
  <c r="BL191" i="30"/>
  <c r="G191" i="30"/>
  <c r="AR191" i="30"/>
  <c r="U210" i="30"/>
  <c r="BP210" i="30"/>
  <c r="BN211" i="30"/>
  <c r="O211" i="30"/>
  <c r="BL217" i="30"/>
  <c r="G217" i="30"/>
  <c r="BN173" i="30"/>
  <c r="O173" i="30"/>
  <c r="BT180" i="30"/>
  <c r="BL189" i="30"/>
  <c r="AR189" i="30"/>
  <c r="G189" i="30"/>
  <c r="BL213" i="30"/>
  <c r="AR213" i="30"/>
  <c r="G213" i="30"/>
  <c r="BT175" i="30"/>
  <c r="BN183" i="30"/>
  <c r="O183" i="30"/>
  <c r="BL208" i="30"/>
  <c r="G197" i="30"/>
  <c r="AR197" i="30"/>
  <c r="BL197" i="30"/>
  <c r="AR198" i="30"/>
  <c r="G214" i="30"/>
  <c r="BL214" i="30"/>
  <c r="AR185" i="30"/>
  <c r="BN191" i="30"/>
  <c r="O191" i="30"/>
  <c r="BN195" i="30"/>
  <c r="O195" i="30"/>
  <c r="BT196" i="30"/>
  <c r="AN196" i="30"/>
  <c r="O203" i="30"/>
  <c r="BT203" i="30"/>
  <c r="BT216" i="30"/>
  <c r="BP216" i="30"/>
  <c r="BN241" i="30"/>
  <c r="O241" i="30"/>
  <c r="M287" i="30"/>
  <c r="O166" i="30"/>
  <c r="O171" i="30"/>
  <c r="O175" i="30"/>
  <c r="O180" i="30"/>
  <c r="AN187" i="30"/>
  <c r="G201" i="30"/>
  <c r="AR203" i="30"/>
  <c r="AN204" i="30"/>
  <c r="BT204" i="30"/>
  <c r="BR208" i="30"/>
  <c r="BR209" i="30"/>
  <c r="AH209" i="30"/>
  <c r="BN213" i="30"/>
  <c r="AN216" i="30"/>
  <c r="BR216" i="30"/>
  <c r="BL257" i="30"/>
  <c r="G257" i="30"/>
  <c r="AR257" i="30"/>
  <c r="AR190" i="30"/>
  <c r="BT192" i="30"/>
  <c r="BN196" i="30"/>
  <c r="O196" i="30"/>
  <c r="BN199" i="30"/>
  <c r="O199" i="30"/>
  <c r="BT201" i="30"/>
  <c r="AN201" i="30"/>
  <c r="O216" i="30"/>
  <c r="AN243" i="30"/>
  <c r="BN243" i="30"/>
  <c r="BL253" i="30"/>
  <c r="G253" i="30"/>
  <c r="AR268" i="30"/>
  <c r="BL268" i="30"/>
  <c r="G268" i="30"/>
  <c r="BR185" i="30"/>
  <c r="AH185" i="30"/>
  <c r="BN189" i="30"/>
  <c r="AN192" i="30"/>
  <c r="U203" i="30"/>
  <c r="G205" i="30"/>
  <c r="BL205" i="30"/>
  <c r="AN209" i="30"/>
  <c r="BT209" i="30"/>
  <c r="BR213" i="30"/>
  <c r="BR214" i="30"/>
  <c r="AH214" i="30"/>
  <c r="BR217" i="30"/>
  <c r="BF287" i="30"/>
  <c r="AR195" i="30"/>
  <c r="BP197" i="30"/>
  <c r="BN201" i="30"/>
  <c r="O201" i="30"/>
  <c r="AR201" i="30"/>
  <c r="BL202" i="30"/>
  <c r="BN204" i="30"/>
  <c r="O204" i="30"/>
  <c r="BT205" i="30"/>
  <c r="AN205" i="30"/>
  <c r="BJ287" i="30"/>
  <c r="BR241" i="30"/>
  <c r="AR244" i="30"/>
  <c r="G244" i="30"/>
  <c r="BL244" i="30"/>
  <c r="BL248" i="30"/>
  <c r="G248" i="30"/>
  <c r="AR248" i="30"/>
  <c r="AN185" i="30"/>
  <c r="BT185" i="30"/>
  <c r="BR189" i="30"/>
  <c r="BR190" i="30"/>
  <c r="AH190" i="30"/>
  <c r="BN193" i="30"/>
  <c r="AN197" i="30"/>
  <c r="G210" i="30"/>
  <c r="BL210" i="30"/>
  <c r="AN214" i="30"/>
  <c r="BT214" i="30"/>
  <c r="AA287" i="30"/>
  <c r="U243" i="30"/>
  <c r="BL254" i="30"/>
  <c r="G254" i="30"/>
  <c r="BL259" i="30"/>
  <c r="G259" i="30"/>
  <c r="AR199" i="30"/>
  <c r="U201" i="30"/>
  <c r="BN205" i="30"/>
  <c r="O205" i="30"/>
  <c r="BL207" i="30"/>
  <c r="BN209" i="30"/>
  <c r="O209" i="30"/>
  <c r="BT210" i="30"/>
  <c r="AN210" i="30"/>
  <c r="AC287" i="30"/>
  <c r="G242" i="30"/>
  <c r="BL242" i="30"/>
  <c r="BL284" i="30"/>
  <c r="G284" i="30"/>
  <c r="AN190" i="30"/>
  <c r="BT190" i="30"/>
  <c r="AN193" i="30"/>
  <c r="BR193" i="30"/>
  <c r="BR195" i="30"/>
  <c r="AH195" i="30"/>
  <c r="BN198" i="30"/>
  <c r="AN202" i="30"/>
  <c r="G215" i="30"/>
  <c r="BL215" i="30"/>
  <c r="O193" i="30"/>
  <c r="AR204" i="30"/>
  <c r="BN210" i="30"/>
  <c r="O210" i="30"/>
  <c r="G211" i="30"/>
  <c r="BL211" i="30"/>
  <c r="BN214" i="30"/>
  <c r="O214" i="30"/>
  <c r="BT215" i="30"/>
  <c r="AN215" i="30"/>
  <c r="BL249" i="30"/>
  <c r="G249" i="30"/>
  <c r="BL279" i="30"/>
  <c r="G279" i="30"/>
  <c r="AN195" i="30"/>
  <c r="BT195" i="30"/>
  <c r="AN198" i="30"/>
  <c r="BR198" i="30"/>
  <c r="BR199" i="30"/>
  <c r="AH199" i="30"/>
  <c r="AR202" i="30"/>
  <c r="G203" i="30"/>
  <c r="BL243" i="30"/>
  <c r="AR243" i="30"/>
  <c r="G243" i="30"/>
  <c r="BN186" i="30"/>
  <c r="O186" i="30"/>
  <c r="BL187" i="30"/>
  <c r="BN190" i="30"/>
  <c r="O190" i="30"/>
  <c r="BT191" i="30"/>
  <c r="AN191" i="30"/>
  <c r="O198" i="30"/>
  <c r="AR209" i="30"/>
  <c r="BT211" i="30"/>
  <c r="BN215" i="30"/>
  <c r="O215" i="30"/>
  <c r="G216" i="30"/>
  <c r="BL216" i="30"/>
  <c r="Y287" i="30"/>
  <c r="BB287" i="30"/>
  <c r="AH243" i="30"/>
  <c r="BR243" i="30"/>
  <c r="BL245" i="30"/>
  <c r="G245" i="30"/>
  <c r="U248" i="30"/>
  <c r="BP248" i="30"/>
  <c r="U257" i="30"/>
  <c r="BP257" i="30"/>
  <c r="U267" i="30"/>
  <c r="BP267" i="30"/>
  <c r="BN245" i="30"/>
  <c r="AR255" i="30"/>
  <c r="BL255" i="30"/>
  <c r="G255" i="30"/>
  <c r="BL265" i="30"/>
  <c r="G265" i="30"/>
  <c r="U268" i="30"/>
  <c r="AR274" i="30"/>
  <c r="BL274" i="30"/>
  <c r="G274" i="30"/>
  <c r="BN255" i="30"/>
  <c r="BN265" i="30"/>
  <c r="BL269" i="30"/>
  <c r="G269" i="30"/>
  <c r="AF287" i="30"/>
  <c r="AR247" i="30"/>
  <c r="G251" i="30"/>
  <c r="BL251" i="30"/>
  <c r="AR256" i="30"/>
  <c r="BT257" i="30"/>
  <c r="G261" i="30"/>
  <c r="BL261" i="30"/>
  <c r="BN244" i="30"/>
  <c r="O244" i="30"/>
  <c r="AN254" i="30"/>
  <c r="AN263" i="30"/>
  <c r="U274" i="30"/>
  <c r="BP274" i="30"/>
  <c r="AR249" i="30"/>
  <c r="AR259" i="30"/>
  <c r="BL267" i="30"/>
  <c r="G267" i="30"/>
  <c r="AR267" i="30"/>
  <c r="U285" i="30"/>
  <c r="BP285" i="30"/>
  <c r="BL263" i="30"/>
  <c r="G263" i="30"/>
  <c r="U275" i="30"/>
  <c r="AL287" i="30"/>
  <c r="BL250" i="30"/>
  <c r="G250" i="30"/>
  <c r="BL260" i="30"/>
  <c r="G260" i="30"/>
  <c r="AH245" i="30"/>
  <c r="AH255" i="30"/>
  <c r="AH265" i="30"/>
  <c r="U281" i="30"/>
  <c r="BP281" i="30"/>
  <c r="G247" i="30"/>
  <c r="BL247" i="30"/>
  <c r="AR251" i="30"/>
  <c r="G256" i="30"/>
  <c r="BL256" i="30"/>
  <c r="BL278" i="30"/>
  <c r="G278" i="30"/>
  <c r="AX287" i="30"/>
  <c r="AN249" i="30"/>
  <c r="BT255" i="30"/>
  <c r="AN259" i="30"/>
  <c r="BR248" i="30"/>
  <c r="BR253" i="30"/>
  <c r="BR257" i="30"/>
  <c r="BR262" i="30"/>
  <c r="BL266" i="30"/>
  <c r="BR267" i="30"/>
  <c r="BL271" i="30"/>
  <c r="BR272" i="30"/>
  <c r="BL275" i="30"/>
  <c r="BR277" i="30"/>
  <c r="BL280" i="30"/>
  <c r="AR281" i="30"/>
  <c r="BR281" i="30"/>
  <c r="BL285" i="30"/>
  <c r="AH241" i="30"/>
  <c r="O242" i="30"/>
  <c r="AN242" i="30"/>
  <c r="O247" i="30"/>
  <c r="AN247" i="30"/>
  <c r="O251" i="30"/>
  <c r="AN251" i="30"/>
  <c r="O256" i="30"/>
  <c r="AN256" i="30"/>
  <c r="O261" i="30"/>
  <c r="AN261" i="30"/>
  <c r="O266" i="30"/>
  <c r="AN266" i="30"/>
  <c r="O271" i="30"/>
  <c r="AN271" i="30"/>
  <c r="O275" i="30"/>
  <c r="AN275" i="30"/>
  <c r="O280" i="30"/>
  <c r="AN280" i="30"/>
  <c r="O285" i="30"/>
  <c r="AN285" i="30"/>
  <c r="AR266" i="30"/>
  <c r="G283" i="30"/>
  <c r="AR285" i="30"/>
  <c r="AN241" i="30"/>
  <c r="AH244" i="30"/>
  <c r="O245" i="30"/>
  <c r="AN245" i="30"/>
  <c r="AH249" i="30"/>
  <c r="O250" i="30"/>
  <c r="AN250" i="30"/>
  <c r="AH254" i="30"/>
  <c r="O255" i="30"/>
  <c r="AN255" i="30"/>
  <c r="AH259" i="30"/>
  <c r="O260" i="30"/>
  <c r="AN260" i="30"/>
  <c r="AH263" i="30"/>
  <c r="O265" i="30"/>
  <c r="AN265" i="30"/>
  <c r="AH268" i="30"/>
  <c r="O269" i="30"/>
  <c r="AN269" i="30"/>
  <c r="AH273" i="30"/>
  <c r="O274" i="30"/>
  <c r="AN274" i="30"/>
  <c r="AH278" i="30"/>
  <c r="O279" i="30"/>
  <c r="AN279" i="30"/>
  <c r="AH283" i="30"/>
  <c r="O284" i="30"/>
  <c r="AN284" i="30"/>
  <c r="G272" i="30"/>
  <c r="G277" i="30"/>
  <c r="G281" i="30"/>
  <c r="BL283" i="30"/>
  <c r="O249" i="30"/>
  <c r="O254" i="30"/>
  <c r="O259" i="30"/>
  <c r="O263" i="30"/>
  <c r="O268" i="30"/>
  <c r="O273" i="30"/>
  <c r="O278" i="30"/>
  <c r="O283" i="30"/>
  <c r="G26" i="29"/>
  <c r="AP26" i="29"/>
  <c r="G116" i="29"/>
  <c r="M101" i="27"/>
  <c r="BV101" i="27"/>
  <c r="AL109" i="27"/>
  <c r="S187" i="27"/>
  <c r="AE211" i="27"/>
  <c r="AR255" i="27"/>
  <c r="BT260" i="27"/>
  <c r="BJ17" i="28"/>
  <c r="BF27" i="28"/>
  <c r="AH120" i="28"/>
  <c r="BJ165" i="28"/>
  <c r="G285" i="28"/>
  <c r="U34" i="29"/>
  <c r="AR46" i="29"/>
  <c r="K219" i="29"/>
  <c r="AR18" i="27"/>
  <c r="AR41" i="27"/>
  <c r="AR47" i="27"/>
  <c r="BX101" i="27"/>
  <c r="BZ102" i="27"/>
  <c r="CB108" i="27"/>
  <c r="AL116" i="27"/>
  <c r="BV140" i="27"/>
  <c r="S181" i="27"/>
  <c r="AL27" i="28"/>
  <c r="BH40" i="28"/>
  <c r="M57" i="28"/>
  <c r="AH95" i="28"/>
  <c r="BJ108" i="28"/>
  <c r="AH129" i="28"/>
  <c r="AH137" i="28"/>
  <c r="AH171" i="28"/>
  <c r="BH181" i="28"/>
  <c r="BJ198" i="28"/>
  <c r="BJ211" i="28"/>
  <c r="BJ214" i="28"/>
  <c r="AH250" i="28"/>
  <c r="M60" i="29"/>
  <c r="AR32" i="29"/>
  <c r="AR42" i="29"/>
  <c r="AP47" i="29"/>
  <c r="AR108" i="29"/>
  <c r="AR126" i="29"/>
  <c r="G245" i="29"/>
  <c r="U245" i="29"/>
  <c r="BH21" i="28"/>
  <c r="AO173" i="24"/>
  <c r="AO178" i="24"/>
  <c r="BK27" i="24"/>
  <c r="Q60" i="26"/>
  <c r="S93" i="27"/>
  <c r="BZ101" i="27"/>
  <c r="BN103" i="27"/>
  <c r="CB107" i="27"/>
  <c r="AX242" i="27"/>
  <c r="BZ245" i="27"/>
  <c r="BJ18" i="28"/>
  <c r="AH36" i="28"/>
  <c r="BF41" i="28"/>
  <c r="BF52" i="28"/>
  <c r="AH92" i="28"/>
  <c r="BH129" i="28"/>
  <c r="BF145" i="28"/>
  <c r="BJ177" i="28"/>
  <c r="BJ179" i="28"/>
  <c r="AH185" i="28"/>
  <c r="BJ189" i="28"/>
  <c r="AH196" i="28"/>
  <c r="AH198" i="28"/>
  <c r="BF260" i="28"/>
  <c r="AP40" i="29"/>
  <c r="Q92" i="29"/>
  <c r="AR92" i="29"/>
  <c r="AR122" i="29"/>
  <c r="Q137" i="29"/>
  <c r="AR208" i="29"/>
  <c r="Q208" i="29"/>
  <c r="BN36" i="27"/>
  <c r="AR45" i="27"/>
  <c r="BD107" i="27"/>
  <c r="BF107" i="27" s="1"/>
  <c r="BD108" i="27"/>
  <c r="BF108" i="27" s="1"/>
  <c r="AE114" i="27"/>
  <c r="AX116" i="27"/>
  <c r="BN133" i="27"/>
  <c r="BV197" i="27"/>
  <c r="BZ204" i="27"/>
  <c r="AE253" i="27"/>
  <c r="G260" i="27"/>
  <c r="Y269" i="27"/>
  <c r="AH48" i="28"/>
  <c r="BJ89" i="28"/>
  <c r="AH109" i="28"/>
  <c r="AH121" i="28"/>
  <c r="M122" i="28"/>
  <c r="AH127" i="28"/>
  <c r="BF167" i="28"/>
  <c r="BJ168" i="28"/>
  <c r="BJ174" i="28"/>
  <c r="AH179" i="28"/>
  <c r="AH183" i="28"/>
  <c r="BH203" i="28"/>
  <c r="BJ244" i="28"/>
  <c r="BF261" i="28"/>
  <c r="AR17" i="29"/>
  <c r="AR30" i="29"/>
  <c r="U41" i="29"/>
  <c r="AP46" i="29"/>
  <c r="G58" i="29"/>
  <c r="AR117" i="29"/>
  <c r="Q122" i="29"/>
  <c r="AP175" i="29"/>
  <c r="G175" i="29"/>
  <c r="AX247" i="27"/>
  <c r="BR284" i="27"/>
  <c r="BJ58" i="28"/>
  <c r="AL113" i="28"/>
  <c r="AL120" i="28"/>
  <c r="BJ178" i="28"/>
  <c r="AH190" i="28"/>
  <c r="AL284" i="28"/>
  <c r="AR48" i="29"/>
  <c r="AR109" i="29"/>
  <c r="Q109" i="29"/>
  <c r="AR140" i="29"/>
  <c r="Q140" i="29"/>
  <c r="U207" i="29"/>
  <c r="G207" i="29"/>
  <c r="AI90" i="24"/>
  <c r="BK108" i="24"/>
  <c r="BK192" i="24"/>
  <c r="BK247" i="24"/>
  <c r="BK256" i="24"/>
  <c r="BK275" i="24"/>
  <c r="G60" i="25"/>
  <c r="AC251" i="24"/>
  <c r="BP18" i="27"/>
  <c r="BT41" i="27"/>
  <c r="BV47" i="27"/>
  <c r="BD92" i="27"/>
  <c r="BF92" i="27" s="1"/>
  <c r="BX108" i="27"/>
  <c r="BD115" i="27"/>
  <c r="BF115" i="27" s="1"/>
  <c r="G125" i="27"/>
  <c r="BP128" i="27"/>
  <c r="Y131" i="27"/>
  <c r="BT217" i="27"/>
  <c r="BT265" i="27"/>
  <c r="BF42" i="28"/>
  <c r="BF95" i="28"/>
  <c r="BF108" i="28"/>
  <c r="AH173" i="28"/>
  <c r="AH184" i="28"/>
  <c r="BJ186" i="28"/>
  <c r="AH204" i="28"/>
  <c r="BF250" i="28"/>
  <c r="U22" i="29"/>
  <c r="G36" i="29"/>
  <c r="G107" i="29"/>
  <c r="AR172" i="29"/>
  <c r="Q172" i="29"/>
  <c r="AE36" i="27"/>
  <c r="S58" i="27"/>
  <c r="AL101" i="27"/>
  <c r="BJ21" i="28"/>
  <c r="BH29" i="28"/>
  <c r="BJ39" i="28"/>
  <c r="AH50" i="28"/>
  <c r="BH95" i="28"/>
  <c r="BJ122" i="28"/>
  <c r="AH135" i="28"/>
  <c r="BF281" i="28"/>
  <c r="O60" i="29"/>
  <c r="AR22" i="29"/>
  <c r="AJ219" i="29"/>
  <c r="AR91" i="29"/>
  <c r="Q91" i="29"/>
  <c r="BC174" i="24"/>
  <c r="BC179" i="24"/>
  <c r="BK207" i="24"/>
  <c r="BC272" i="24"/>
  <c r="AL15" i="27"/>
  <c r="BP42" i="27"/>
  <c r="M54" i="27"/>
  <c r="BN107" i="27"/>
  <c r="S117" i="27"/>
  <c r="S127" i="27"/>
  <c r="Y139" i="27"/>
  <c r="BN196" i="27"/>
  <c r="BV207" i="27"/>
  <c r="CB265" i="27"/>
  <c r="BR281" i="27"/>
  <c r="M14" i="28"/>
  <c r="BH17" i="28"/>
  <c r="AL52" i="28"/>
  <c r="AH98" i="28"/>
  <c r="BJ104" i="28"/>
  <c r="BF257" i="28"/>
  <c r="BF283" i="28"/>
  <c r="AR15" i="29"/>
  <c r="AR20" i="29"/>
  <c r="AR50" i="29"/>
  <c r="AR214" i="29"/>
  <c r="Q214" i="29"/>
  <c r="AX22" i="27"/>
  <c r="S30" i="27"/>
  <c r="S41" i="27"/>
  <c r="M107" i="27"/>
  <c r="M217" i="27"/>
  <c r="BN247" i="27"/>
  <c r="AR277" i="27"/>
  <c r="S60" i="28"/>
  <c r="AR60" i="28"/>
  <c r="BH192" i="28"/>
  <c r="AL250" i="28"/>
  <c r="AB60" i="29"/>
  <c r="AP93" i="29"/>
  <c r="G138" i="29"/>
  <c r="AI177" i="24"/>
  <c r="AI255" i="24"/>
  <c r="AI269" i="24"/>
  <c r="M219" i="25"/>
  <c r="E287" i="25"/>
  <c r="BR23" i="27"/>
  <c r="Y41" i="27"/>
  <c r="AA44" i="27"/>
  <c r="BN89" i="27"/>
  <c r="BP89" i="27"/>
  <c r="Y117" i="27"/>
  <c r="M135" i="27"/>
  <c r="BV138" i="27"/>
  <c r="CB140" i="27"/>
  <c r="AR166" i="27"/>
  <c r="S189" i="27"/>
  <c r="Y242" i="27"/>
  <c r="BN253" i="27"/>
  <c r="Y265" i="27"/>
  <c r="BH24" i="28"/>
  <c r="AH24" i="28"/>
  <c r="BJ38" i="28"/>
  <c r="BF97" i="28"/>
  <c r="BJ109" i="28"/>
  <c r="AL127" i="28"/>
  <c r="AX127" i="28" s="1"/>
  <c r="BJ141" i="28"/>
  <c r="AH199" i="28"/>
  <c r="AH207" i="28"/>
  <c r="AR287" i="28"/>
  <c r="BF253" i="28"/>
  <c r="BF284" i="28"/>
  <c r="AF60" i="29"/>
  <c r="AP21" i="29"/>
  <c r="G35" i="29"/>
  <c r="Q58" i="29"/>
  <c r="AP102" i="29"/>
  <c r="AP105" i="29"/>
  <c r="AI210" i="24"/>
  <c r="AI217" i="24"/>
  <c r="AE18" i="27"/>
  <c r="AE47" i="27"/>
  <c r="BD51" i="27"/>
  <c r="BF51" i="27" s="1"/>
  <c r="BP58" i="27"/>
  <c r="BT89" i="27"/>
  <c r="BN115" i="27"/>
  <c r="BV116" i="27"/>
  <c r="AX140" i="27"/>
  <c r="Y189" i="27"/>
  <c r="S202" i="27"/>
  <c r="BJ28" i="28"/>
  <c r="AH34" i="28"/>
  <c r="M45" i="28"/>
  <c r="BJ52" i="28"/>
  <c r="AH103" i="28"/>
  <c r="BJ113" i="28"/>
  <c r="BH116" i="28"/>
  <c r="AH125" i="28"/>
  <c r="G175" i="28"/>
  <c r="AJ60" i="29"/>
  <c r="U56" i="29"/>
  <c r="Q138" i="29"/>
  <c r="AR138" i="29"/>
  <c r="U103" i="29"/>
  <c r="G125" i="29"/>
  <c r="U195" i="29"/>
  <c r="AH195" i="29" s="1"/>
  <c r="AF287" i="29"/>
  <c r="Q250" i="29"/>
  <c r="U253" i="29"/>
  <c r="G254" i="29"/>
  <c r="AR268" i="29"/>
  <c r="G271" i="29"/>
  <c r="AP275" i="29"/>
  <c r="U279" i="29"/>
  <c r="AR51" i="29"/>
  <c r="Q56" i="29"/>
  <c r="Q99" i="29"/>
  <c r="AP123" i="29"/>
  <c r="AR129" i="29"/>
  <c r="AR134" i="29"/>
  <c r="AR143" i="29"/>
  <c r="AR145" i="29"/>
  <c r="AR165" i="29"/>
  <c r="Q167" i="29"/>
  <c r="U171" i="29"/>
  <c r="G185" i="29"/>
  <c r="Q190" i="29"/>
  <c r="AR192" i="29"/>
  <c r="U259" i="29"/>
  <c r="AP269" i="29"/>
  <c r="AR273" i="29"/>
  <c r="AR36" i="29"/>
  <c r="AR41" i="29"/>
  <c r="AP45" i="29"/>
  <c r="Q57" i="29"/>
  <c r="U122" i="29"/>
  <c r="AD122" i="29" s="1"/>
  <c r="AR137" i="29"/>
  <c r="U139" i="29"/>
  <c r="AR147" i="29"/>
  <c r="Q185" i="29"/>
  <c r="Q195" i="29"/>
  <c r="AR197" i="29"/>
  <c r="Q201" i="29"/>
  <c r="G204" i="29"/>
  <c r="U210" i="29"/>
  <c r="G268" i="29"/>
  <c r="Q279" i="29"/>
  <c r="Q180" i="29"/>
  <c r="Q215" i="29"/>
  <c r="AP242" i="29"/>
  <c r="AP273" i="29"/>
  <c r="AP278" i="29"/>
  <c r="U285" i="29"/>
  <c r="AP165" i="29"/>
  <c r="AR204" i="29"/>
  <c r="AR174" i="29"/>
  <c r="AP184" i="29"/>
  <c r="AP284" i="29"/>
  <c r="AR53" i="29"/>
  <c r="AR95" i="29"/>
  <c r="Q97" i="29"/>
  <c r="U120" i="29"/>
  <c r="AP127" i="29"/>
  <c r="G173" i="29"/>
  <c r="G179" i="29"/>
  <c r="U191" i="29"/>
  <c r="Z191" i="29" s="1"/>
  <c r="U209" i="29"/>
  <c r="U217" i="29"/>
  <c r="M287" i="29"/>
  <c r="G266" i="29"/>
  <c r="O287" i="29"/>
  <c r="G244" i="29"/>
  <c r="U281" i="29"/>
  <c r="AH281" i="29" s="1"/>
  <c r="G283" i="29"/>
  <c r="AR128" i="29"/>
  <c r="G172" i="29"/>
  <c r="U183" i="29"/>
  <c r="U186" i="29"/>
  <c r="AD186" i="29" s="1"/>
  <c r="Q191" i="29"/>
  <c r="AR203" i="29"/>
  <c r="AR209" i="29"/>
  <c r="AR213" i="29"/>
  <c r="AR217" i="29"/>
  <c r="G249" i="29"/>
  <c r="AJ287" i="29"/>
  <c r="AR146" i="29"/>
  <c r="U167" i="29"/>
  <c r="AR199" i="29"/>
  <c r="G265" i="29"/>
  <c r="G280" i="29"/>
  <c r="AP36" i="29"/>
  <c r="G98" i="29"/>
  <c r="AP17" i="29"/>
  <c r="G17" i="29"/>
  <c r="U17" i="29"/>
  <c r="Z92" i="29"/>
  <c r="U50" i="29"/>
  <c r="AP50" i="29"/>
  <c r="G50" i="29"/>
  <c r="AH53" i="29"/>
  <c r="U102" i="29"/>
  <c r="U16" i="29"/>
  <c r="G16" i="29"/>
  <c r="AP16" i="29"/>
  <c r="AP44" i="29"/>
  <c r="U44" i="29"/>
  <c r="AP58" i="29"/>
  <c r="G105" i="29"/>
  <c r="U91" i="29"/>
  <c r="G28" i="29"/>
  <c r="U28" i="29"/>
  <c r="AP28" i="29"/>
  <c r="G34" i="29"/>
  <c r="AP34" i="29"/>
  <c r="G42" i="29"/>
  <c r="U42" i="29"/>
  <c r="AP42" i="29"/>
  <c r="G20" i="29"/>
  <c r="U20" i="29"/>
  <c r="AP20" i="29"/>
  <c r="G90" i="29"/>
  <c r="U33" i="29"/>
  <c r="AP33" i="29"/>
  <c r="U47" i="29"/>
  <c r="G47" i="29"/>
  <c r="G99" i="29"/>
  <c r="U99" i="29"/>
  <c r="AP99" i="29"/>
  <c r="G51" i="29"/>
  <c r="G14" i="29"/>
  <c r="U14" i="29"/>
  <c r="AP14" i="29"/>
  <c r="U27" i="29"/>
  <c r="AP27" i="29"/>
  <c r="G27" i="29"/>
  <c r="U23" i="29"/>
  <c r="Q26" i="29"/>
  <c r="Q40" i="29"/>
  <c r="Q54" i="29"/>
  <c r="U57" i="29"/>
  <c r="M219" i="29"/>
  <c r="AN219" i="29"/>
  <c r="G96" i="29"/>
  <c r="AR107" i="29"/>
  <c r="AR113" i="29"/>
  <c r="Q113" i="29"/>
  <c r="G133" i="29"/>
  <c r="U133" i="29"/>
  <c r="Q20" i="29"/>
  <c r="Q48" i="29"/>
  <c r="O219" i="29"/>
  <c r="Z93" i="29"/>
  <c r="AR102" i="29"/>
  <c r="Q102" i="29"/>
  <c r="AR105" i="29"/>
  <c r="Q105" i="29"/>
  <c r="U117" i="29"/>
  <c r="AP117" i="29"/>
  <c r="G117" i="29"/>
  <c r="U132" i="29"/>
  <c r="AP132" i="29"/>
  <c r="G132" i="29"/>
  <c r="Q171" i="29"/>
  <c r="Q14" i="29"/>
  <c r="AR14" i="29"/>
  <c r="U26" i="29"/>
  <c r="Q28" i="29"/>
  <c r="U40" i="29"/>
  <c r="Q42" i="29"/>
  <c r="U54" i="29"/>
  <c r="AR58" i="29"/>
  <c r="Q89" i="29"/>
  <c r="AR89" i="29"/>
  <c r="AR96" i="29"/>
  <c r="AR111" i="29"/>
  <c r="AR120" i="29"/>
  <c r="Q120" i="29"/>
  <c r="AR133" i="29"/>
  <c r="Q133" i="29"/>
  <c r="G141" i="29"/>
  <c r="U141" i="29"/>
  <c r="AP141" i="29"/>
  <c r="AH169" i="29"/>
  <c r="AD169" i="29"/>
  <c r="Z169" i="29"/>
  <c r="Q179" i="29"/>
  <c r="AR179" i="29"/>
  <c r="Q22" i="29"/>
  <c r="Q36" i="29"/>
  <c r="Q51" i="29"/>
  <c r="AP92" i="29"/>
  <c r="AR99" i="29"/>
  <c r="AR110" i="29"/>
  <c r="U175" i="29"/>
  <c r="Q175" i="29"/>
  <c r="AH180" i="29"/>
  <c r="AD207" i="29"/>
  <c r="Z207" i="29"/>
  <c r="AH207" i="29"/>
  <c r="AH93" i="29"/>
  <c r="AR116" i="29"/>
  <c r="Q116" i="29"/>
  <c r="AR119" i="29"/>
  <c r="Q119" i="29"/>
  <c r="AR127" i="29"/>
  <c r="Q127" i="29"/>
  <c r="X60" i="29"/>
  <c r="Q24" i="29"/>
  <c r="Q39" i="29"/>
  <c r="Q53" i="29"/>
  <c r="G57" i="29"/>
  <c r="X219" i="29"/>
  <c r="G93" i="29"/>
  <c r="Q103" i="29"/>
  <c r="G113" i="29"/>
  <c r="U113" i="29"/>
  <c r="AP113" i="29"/>
  <c r="AR131" i="29"/>
  <c r="Q131" i="29"/>
  <c r="G139" i="29"/>
  <c r="Q18" i="29"/>
  <c r="Q47" i="29"/>
  <c r="U96" i="29"/>
  <c r="AP137" i="29"/>
  <c r="G137" i="29"/>
  <c r="G168" i="29"/>
  <c r="U168" i="29"/>
  <c r="AP168" i="29"/>
  <c r="U173" i="29"/>
  <c r="AP173" i="29"/>
  <c r="AP201" i="29"/>
  <c r="AR114" i="29"/>
  <c r="Q114" i="29"/>
  <c r="Q27" i="29"/>
  <c r="Q41" i="29"/>
  <c r="G54" i="29"/>
  <c r="K60" i="29"/>
  <c r="AN60" i="29"/>
  <c r="AP101" i="29"/>
  <c r="U144" i="29"/>
  <c r="AP144" i="29"/>
  <c r="G144" i="29"/>
  <c r="AP178" i="29"/>
  <c r="G178" i="29"/>
  <c r="U178" i="29"/>
  <c r="Q21" i="29"/>
  <c r="Q35" i="29"/>
  <c r="Q50" i="29"/>
  <c r="AR90" i="29"/>
  <c r="Q90" i="29"/>
  <c r="AR93" i="29"/>
  <c r="AR101" i="29"/>
  <c r="Q101" i="29"/>
  <c r="AR125" i="29"/>
  <c r="Q15" i="29"/>
  <c r="U126" i="29"/>
  <c r="AP126" i="29"/>
  <c r="G126" i="29"/>
  <c r="AR141" i="29"/>
  <c r="Q141" i="29"/>
  <c r="U193" i="29"/>
  <c r="AP193" i="29"/>
  <c r="G193" i="29"/>
  <c r="Q23" i="29"/>
  <c r="Q38" i="29"/>
  <c r="Q52" i="29"/>
  <c r="U101" i="29"/>
  <c r="AR104" i="29"/>
  <c r="Q104" i="29"/>
  <c r="U137" i="29"/>
  <c r="AP143" i="29"/>
  <c r="G143" i="29"/>
  <c r="U143" i="29"/>
  <c r="AB219" i="29"/>
  <c r="G202" i="29"/>
  <c r="U202" i="29"/>
  <c r="G213" i="29"/>
  <c r="U262" i="29"/>
  <c r="AP262" i="29"/>
  <c r="G262" i="29"/>
  <c r="AR263" i="29"/>
  <c r="Q263" i="29"/>
  <c r="AR171" i="29"/>
  <c r="AR173" i="29"/>
  <c r="Q173" i="29"/>
  <c r="AR190" i="29"/>
  <c r="AR196" i="29"/>
  <c r="Q196" i="29"/>
  <c r="AR202" i="29"/>
  <c r="Q202" i="29"/>
  <c r="AR210" i="29"/>
  <c r="Q210" i="29"/>
  <c r="AN287" i="29"/>
  <c r="G248" i="29"/>
  <c r="AR249" i="29"/>
  <c r="Q249" i="29"/>
  <c r="U256" i="29"/>
  <c r="AP256" i="29"/>
  <c r="G256" i="29"/>
  <c r="AF219" i="29"/>
  <c r="U131" i="29"/>
  <c r="U192" i="29"/>
  <c r="G195" i="29"/>
  <c r="AP211" i="29"/>
  <c r="AR144" i="29"/>
  <c r="AR185" i="29"/>
  <c r="AR187" i="29"/>
  <c r="Q187" i="29"/>
  <c r="U242" i="29"/>
  <c r="AP255" i="29"/>
  <c r="G255" i="29"/>
  <c r="U255" i="29"/>
  <c r="AP267" i="29"/>
  <c r="G267" i="29"/>
  <c r="AR166" i="29"/>
  <c r="G169" i="29"/>
  <c r="AP174" i="29"/>
  <c r="AR177" i="29"/>
  <c r="AR183" i="29"/>
  <c r="AP253" i="29"/>
  <c r="G253" i="29"/>
  <c r="Q115" i="29"/>
  <c r="Q129" i="29"/>
  <c r="AR180" i="29"/>
  <c r="AR191" i="29"/>
  <c r="G210" i="29"/>
  <c r="G216" i="29"/>
  <c r="U216" i="29"/>
  <c r="AR243" i="29"/>
  <c r="Q243" i="29"/>
  <c r="G251" i="29"/>
  <c r="U251" i="29"/>
  <c r="AP251" i="29"/>
  <c r="Q117" i="29"/>
  <c r="Q132" i="29"/>
  <c r="AP169" i="29"/>
  <c r="AR189" i="29"/>
  <c r="U267" i="29"/>
  <c r="K287" i="29"/>
  <c r="AR169" i="29"/>
  <c r="Q169" i="29"/>
  <c r="G192" i="29"/>
  <c r="U203" i="29"/>
  <c r="AP203" i="29"/>
  <c r="G203" i="29"/>
  <c r="AR216" i="29"/>
  <c r="Q216" i="29"/>
  <c r="AH253" i="29"/>
  <c r="AD253" i="29"/>
  <c r="Z253" i="29"/>
  <c r="Q134" i="29"/>
  <c r="Q186" i="29"/>
  <c r="AP214" i="29"/>
  <c r="G214" i="29"/>
  <c r="U214" i="29"/>
  <c r="X287" i="29"/>
  <c r="Q128" i="29"/>
  <c r="Q143" i="29"/>
  <c r="AR184" i="29"/>
  <c r="Q184" i="29"/>
  <c r="AB287" i="29"/>
  <c r="U277" i="29"/>
  <c r="AP277" i="29"/>
  <c r="G277" i="29"/>
  <c r="AR278" i="29"/>
  <c r="Q278" i="29"/>
  <c r="U247" i="29"/>
  <c r="U261" i="29"/>
  <c r="U208" i="29"/>
  <c r="U241" i="29"/>
  <c r="AP245" i="29"/>
  <c r="AP274" i="29"/>
  <c r="Q198" i="29"/>
  <c r="AP207" i="29"/>
  <c r="Q213" i="29"/>
  <c r="Q245" i="29"/>
  <c r="Q260" i="29"/>
  <c r="Q274" i="29"/>
  <c r="G247" i="29"/>
  <c r="Q248" i="29"/>
  <c r="G261" i="29"/>
  <c r="Q262" i="29"/>
  <c r="U274" i="29"/>
  <c r="Q277" i="29"/>
  <c r="G208" i="29"/>
  <c r="Q209" i="29"/>
  <c r="G241" i="29"/>
  <c r="Q242" i="29"/>
  <c r="Q256" i="29"/>
  <c r="Q271" i="29"/>
  <c r="Q285" i="29"/>
  <c r="Q203" i="29"/>
  <c r="Q217" i="29"/>
  <c r="Q211" i="29"/>
  <c r="Q244" i="29"/>
  <c r="Q205" i="29"/>
  <c r="Q199" i="29"/>
  <c r="Q247" i="29"/>
  <c r="Q261" i="29"/>
  <c r="Q275" i="29"/>
  <c r="M95" i="28"/>
  <c r="BH102" i="28"/>
  <c r="M102" i="28"/>
  <c r="AU169" i="24"/>
  <c r="AF272" i="26"/>
  <c r="AH272" i="26" s="1"/>
  <c r="AE58" i="27"/>
  <c r="M97" i="27"/>
  <c r="M285" i="27"/>
  <c r="O285" i="27" s="1"/>
  <c r="AL23" i="28"/>
  <c r="BJ36" i="28"/>
  <c r="AL126" i="28"/>
  <c r="AX126" i="28" s="1"/>
  <c r="M166" i="28"/>
  <c r="BJ204" i="28"/>
  <c r="Q287" i="28"/>
  <c r="BD287" i="28"/>
  <c r="AL265" i="28"/>
  <c r="AI51" i="24"/>
  <c r="AO26" i="24"/>
  <c r="AO145" i="24"/>
  <c r="Z60" i="26"/>
  <c r="G14" i="27"/>
  <c r="BN14" i="27"/>
  <c r="BN17" i="27"/>
  <c r="AR20" i="27"/>
  <c r="AR22" i="27"/>
  <c r="AE24" i="27"/>
  <c r="AX30" i="27"/>
  <c r="BZ41" i="27"/>
  <c r="BT45" i="27"/>
  <c r="BT53" i="27"/>
  <c r="AE110" i="27"/>
  <c r="BT116" i="27"/>
  <c r="AE138" i="27"/>
  <c r="S173" i="27"/>
  <c r="Y178" i="27"/>
  <c r="G190" i="27"/>
  <c r="AR192" i="27"/>
  <c r="BX203" i="27"/>
  <c r="M214" i="27"/>
  <c r="AL217" i="27"/>
  <c r="CB242" i="27"/>
  <c r="BT277" i="27"/>
  <c r="AL280" i="27"/>
  <c r="AN280" i="27" s="1"/>
  <c r="AL283" i="27"/>
  <c r="AN283" i="27" s="1"/>
  <c r="AL28" i="28"/>
  <c r="G42" i="28"/>
  <c r="BJ51" i="28"/>
  <c r="G56" i="28"/>
  <c r="BH98" i="28"/>
  <c r="BF102" i="28"/>
  <c r="BF113" i="28"/>
  <c r="BJ216" i="28"/>
  <c r="AH216" i="28"/>
  <c r="AU47" i="24"/>
  <c r="BR17" i="27"/>
  <c r="BD30" i="27"/>
  <c r="BF30" i="27" s="1"/>
  <c r="Y51" i="27"/>
  <c r="AE53" i="27"/>
  <c r="BV56" i="27"/>
  <c r="AR58" i="27"/>
  <c r="AE102" i="27"/>
  <c r="CB109" i="27"/>
  <c r="AL135" i="27"/>
  <c r="AX166" i="27"/>
  <c r="G187" i="27"/>
  <c r="CB196" i="27"/>
  <c r="AL197" i="27"/>
  <c r="BX198" i="27"/>
  <c r="AL199" i="27"/>
  <c r="S214" i="27"/>
  <c r="BZ243" i="27"/>
  <c r="BV244" i="27"/>
  <c r="BZ251" i="27"/>
  <c r="CB267" i="27"/>
  <c r="BZ283" i="27"/>
  <c r="AF60" i="28"/>
  <c r="AL16" i="28"/>
  <c r="BJ20" i="28"/>
  <c r="BJ35" i="28"/>
  <c r="AH42" i="28"/>
  <c r="AL56" i="28"/>
  <c r="AL91" i="28"/>
  <c r="BF98" i="28"/>
  <c r="BJ116" i="28"/>
  <c r="AH128" i="28"/>
  <c r="BJ128" i="28"/>
  <c r="BH137" i="28"/>
  <c r="AI15" i="24"/>
  <c r="AO17" i="24"/>
  <c r="AO22" i="24"/>
  <c r="AO24" i="24"/>
  <c r="BK29" i="24"/>
  <c r="AO30" i="24"/>
  <c r="AU34" i="24"/>
  <c r="AD60" i="26"/>
  <c r="BV17" i="27"/>
  <c r="AE52" i="27"/>
  <c r="AE56" i="27"/>
  <c r="BZ57" i="27"/>
  <c r="AE96" i="27"/>
  <c r="AL102" i="27"/>
  <c r="CD107" i="27"/>
  <c r="BZ110" i="27"/>
  <c r="BD144" i="27"/>
  <c r="BF144" i="27" s="1"/>
  <c r="BT167" i="27"/>
  <c r="AE178" i="27"/>
  <c r="BD192" i="27"/>
  <c r="BF192" i="27" s="1"/>
  <c r="BD201" i="27"/>
  <c r="BF201" i="27" s="1"/>
  <c r="BD207" i="27"/>
  <c r="BF207" i="27" s="1"/>
  <c r="AL253" i="27"/>
  <c r="AN253" i="27" s="1"/>
  <c r="BZ255" i="27"/>
  <c r="Y260" i="27"/>
  <c r="BD262" i="27"/>
  <c r="BF262" i="27" s="1"/>
  <c r="AE265" i="27"/>
  <c r="AG265" i="27" s="1"/>
  <c r="BZ269" i="27"/>
  <c r="BZ277" i="27"/>
  <c r="BP278" i="27"/>
  <c r="CB283" i="27"/>
  <c r="AN60" i="28"/>
  <c r="BJ16" i="28"/>
  <c r="BF21" i="28"/>
  <c r="BF24" i="28"/>
  <c r="AH35" i="28"/>
  <c r="BJ47" i="28"/>
  <c r="G52" i="28"/>
  <c r="BJ57" i="28"/>
  <c r="AZ219" i="28"/>
  <c r="BJ91" i="28"/>
  <c r="G95" i="28"/>
  <c r="BJ98" i="28"/>
  <c r="BJ101" i="28"/>
  <c r="BH132" i="28"/>
  <c r="AH133" i="28"/>
  <c r="BJ143" i="28"/>
  <c r="BJ217" i="28"/>
  <c r="BF267" i="28"/>
  <c r="G267" i="28"/>
  <c r="AU17" i="24"/>
  <c r="AU30" i="24"/>
  <c r="AR24" i="27"/>
  <c r="AR48" i="27"/>
  <c r="BV50" i="27"/>
  <c r="BZ53" i="27"/>
  <c r="AX58" i="27"/>
  <c r="AL96" i="27"/>
  <c r="AR102" i="27"/>
  <c r="CB110" i="27"/>
  <c r="AR135" i="27"/>
  <c r="AE173" i="27"/>
  <c r="BX178" i="27"/>
  <c r="AL179" i="27"/>
  <c r="AR197" i="27"/>
  <c r="BT256" i="27"/>
  <c r="BN279" i="27"/>
  <c r="BF17" i="28"/>
  <c r="BJ22" i="28"/>
  <c r="BJ29" i="28"/>
  <c r="BJ32" i="28"/>
  <c r="AL38" i="28"/>
  <c r="G39" i="28"/>
  <c r="BF48" i="28"/>
  <c r="AH57" i="28"/>
  <c r="AH89" i="28"/>
  <c r="M103" i="28"/>
  <c r="BJ175" i="28"/>
  <c r="BH189" i="28"/>
  <c r="BF249" i="28"/>
  <c r="AU22" i="24"/>
  <c r="AI21" i="24"/>
  <c r="AI23" i="24"/>
  <c r="BK26" i="24"/>
  <c r="BC110" i="24"/>
  <c r="BE110" i="24" s="1"/>
  <c r="BK145" i="24"/>
  <c r="I60" i="26"/>
  <c r="S17" i="27"/>
  <c r="BZ17" i="27"/>
  <c r="BT20" i="27"/>
  <c r="CB24" i="27"/>
  <c r="BD27" i="27"/>
  <c r="BF27" i="27" s="1"/>
  <c r="CB30" i="27"/>
  <c r="BX34" i="27"/>
  <c r="S42" i="27"/>
  <c r="BR42" i="27"/>
  <c r="AE45" i="27"/>
  <c r="CB48" i="27"/>
  <c r="AR53" i="27"/>
  <c r="AR56" i="27"/>
  <c r="BT93" i="27"/>
  <c r="BZ97" i="27"/>
  <c r="BP101" i="27"/>
  <c r="BV109" i="27"/>
  <c r="AX110" i="27"/>
  <c r="CB125" i="27"/>
  <c r="BN129" i="27"/>
  <c r="AX139" i="27"/>
  <c r="CD144" i="27"/>
  <c r="BX145" i="27"/>
  <c r="BT192" i="27"/>
  <c r="BX195" i="27"/>
  <c r="BX196" i="27"/>
  <c r="BN207" i="27"/>
  <c r="BZ254" i="27"/>
  <c r="BV255" i="27"/>
  <c r="AV60" i="28"/>
  <c r="M34" i="28"/>
  <c r="BJ34" i="28"/>
  <c r="AH105" i="28"/>
  <c r="AL133" i="28"/>
  <c r="AH180" i="28"/>
  <c r="BJ180" i="28"/>
  <c r="AU102" i="24"/>
  <c r="AU107" i="24"/>
  <c r="Y17" i="27"/>
  <c r="Y42" i="27"/>
  <c r="AX48" i="27"/>
  <c r="CB53" i="27"/>
  <c r="BD58" i="27"/>
  <c r="BF58" i="27" s="1"/>
  <c r="G109" i="27"/>
  <c r="BZ109" i="27"/>
  <c r="G129" i="27"/>
  <c r="BR134" i="27"/>
  <c r="BD138" i="27"/>
  <c r="BF138" i="27" s="1"/>
  <c r="BN143" i="27"/>
  <c r="BP143" i="27"/>
  <c r="AR173" i="27"/>
  <c r="BR184" i="27"/>
  <c r="AE187" i="27"/>
  <c r="Y191" i="27"/>
  <c r="BV192" i="27"/>
  <c r="CB195" i="27"/>
  <c r="BZ196" i="27"/>
  <c r="CD197" i="27"/>
  <c r="BD217" i="27"/>
  <c r="BF217" i="27" s="1"/>
  <c r="BD253" i="27"/>
  <c r="BF253" i="27" s="1"/>
  <c r="G257" i="27"/>
  <c r="AL260" i="27"/>
  <c r="AN260" i="27" s="1"/>
  <c r="M263" i="27"/>
  <c r="O263" i="27" s="1"/>
  <c r="AR265" i="27"/>
  <c r="Y266" i="27"/>
  <c r="BR272" i="27"/>
  <c r="BN283" i="27"/>
  <c r="BJ15" i="28"/>
  <c r="AH17" i="28"/>
  <c r="BJ30" i="28"/>
  <c r="BJ97" i="28"/>
  <c r="G109" i="28"/>
  <c r="BC14" i="24"/>
  <c r="BK22" i="24"/>
  <c r="M60" i="26"/>
  <c r="AE17" i="27"/>
  <c r="BD56" i="27"/>
  <c r="BF56" i="27" s="1"/>
  <c r="BD110" i="27"/>
  <c r="BF110" i="27" s="1"/>
  <c r="BD121" i="27"/>
  <c r="BF121" i="27" s="1"/>
  <c r="BR207" i="27"/>
  <c r="BT272" i="27"/>
  <c r="AH14" i="28"/>
  <c r="AL30" i="28"/>
  <c r="BJ40" i="28"/>
  <c r="BF45" i="28"/>
  <c r="AH102" i="28"/>
  <c r="M109" i="28"/>
  <c r="BJ126" i="28"/>
  <c r="AL128" i="28"/>
  <c r="AP128" i="28" s="1"/>
  <c r="BF175" i="28"/>
  <c r="U287" i="28"/>
  <c r="AO15" i="24"/>
  <c r="AO20" i="24"/>
  <c r="AU93" i="24"/>
  <c r="AU103" i="24"/>
  <c r="BT52" i="27"/>
  <c r="BN53" i="27"/>
  <c r="BD54" i="27"/>
  <c r="BF54" i="27" s="1"/>
  <c r="BT58" i="27"/>
  <c r="BV58" i="27"/>
  <c r="CB121" i="27"/>
  <c r="S125" i="27"/>
  <c r="G180" i="27"/>
  <c r="AE183" i="27"/>
  <c r="AR190" i="27"/>
  <c r="BN198" i="27"/>
  <c r="BR217" i="27"/>
  <c r="BX217" i="27"/>
  <c r="G242" i="27"/>
  <c r="AR243" i="27"/>
  <c r="BT248" i="27"/>
  <c r="BV249" i="27"/>
  <c r="M251" i="27"/>
  <c r="O251" i="27" s="1"/>
  <c r="M253" i="27"/>
  <c r="O253" i="27" s="1"/>
  <c r="BZ253" i="27"/>
  <c r="CB254" i="27"/>
  <c r="CB257" i="27"/>
  <c r="CB260" i="27"/>
  <c r="G18" i="28"/>
  <c r="AL22" i="28"/>
  <c r="AL26" i="28"/>
  <c r="M41" i="28"/>
  <c r="G53" i="28"/>
  <c r="AA219" i="28"/>
  <c r="G105" i="28"/>
  <c r="BF115" i="28"/>
  <c r="G120" i="28"/>
  <c r="AH178" i="28"/>
  <c r="G180" i="28"/>
  <c r="G245" i="28"/>
  <c r="AU20" i="24"/>
  <c r="AU116" i="24"/>
  <c r="AE23" i="27"/>
  <c r="AG23" i="27" s="1"/>
  <c r="BZ24" i="27"/>
  <c r="BR27" i="27"/>
  <c r="BD39" i="27"/>
  <c r="BF39" i="27" s="1"/>
  <c r="AG44" i="27"/>
  <c r="BT48" i="27"/>
  <c r="BX53" i="27"/>
  <c r="Y58" i="27"/>
  <c r="BZ58" i="27"/>
  <c r="AE101" i="27"/>
  <c r="BV104" i="27"/>
  <c r="AL108" i="27"/>
  <c r="BV110" i="27"/>
  <c r="CB115" i="27"/>
  <c r="BD116" i="27"/>
  <c r="BF116" i="27" s="1"/>
  <c r="BX125" i="27"/>
  <c r="BX128" i="27"/>
  <c r="BV129" i="27"/>
  <c r="AL131" i="27"/>
  <c r="BR140" i="27"/>
  <c r="BV173" i="27"/>
  <c r="G179" i="27"/>
  <c r="BD186" i="27"/>
  <c r="BF186" i="27" s="1"/>
  <c r="AX187" i="27"/>
  <c r="CB190" i="27"/>
  <c r="AE192" i="27"/>
  <c r="BV195" i="27"/>
  <c r="BR199" i="27"/>
  <c r="BN214" i="27"/>
  <c r="BN255" i="27"/>
  <c r="BV283" i="27"/>
  <c r="W60" i="28"/>
  <c r="M186" i="28"/>
  <c r="AU15" i="24"/>
  <c r="BC28" i="24"/>
  <c r="BE28" i="24" s="1"/>
  <c r="AO29" i="24"/>
  <c r="U60" i="26"/>
  <c r="AE34" i="27"/>
  <c r="AR36" i="27"/>
  <c r="BZ47" i="27"/>
  <c r="Y48" i="27"/>
  <c r="G51" i="27"/>
  <c r="CD51" i="27"/>
  <c r="BP53" i="27"/>
  <c r="M56" i="27"/>
  <c r="BD91" i="27"/>
  <c r="BF91" i="27" s="1"/>
  <c r="BP97" i="27"/>
  <c r="M102" i="27"/>
  <c r="AE104" i="27"/>
  <c r="BX110" i="27"/>
  <c r="G114" i="27"/>
  <c r="AL128" i="27"/>
  <c r="Y134" i="27"/>
  <c r="BT140" i="27"/>
  <c r="G173" i="27"/>
  <c r="BX181" i="27"/>
  <c r="AL183" i="27"/>
  <c r="BX189" i="27"/>
  <c r="BD190" i="27"/>
  <c r="BF190" i="27" s="1"/>
  <c r="BT199" i="27"/>
  <c r="AE217" i="27"/>
  <c r="G254" i="27"/>
  <c r="AL279" i="27"/>
  <c r="AN279" i="27" s="1"/>
  <c r="AE283" i="27"/>
  <c r="AL15" i="28"/>
  <c r="BJ27" i="28"/>
  <c r="AL36" i="28"/>
  <c r="BF93" i="28"/>
  <c r="BJ105" i="28"/>
  <c r="BH110" i="28"/>
  <c r="BF111" i="28"/>
  <c r="AH113" i="28"/>
  <c r="BF116" i="28"/>
  <c r="BJ117" i="28"/>
  <c r="BJ171" i="28"/>
  <c r="BH174" i="28"/>
  <c r="AL180" i="28"/>
  <c r="BF245" i="28"/>
  <c r="BF278" i="28"/>
  <c r="G278" i="28"/>
  <c r="BH269" i="28"/>
  <c r="BH274" i="28"/>
  <c r="BF101" i="28"/>
  <c r="BF104" i="28"/>
  <c r="M139" i="28"/>
  <c r="AH140" i="28"/>
  <c r="AH167" i="28"/>
  <c r="BF172" i="28"/>
  <c r="AL175" i="28"/>
  <c r="BH191" i="28"/>
  <c r="AH197" i="28"/>
  <c r="M209" i="28"/>
  <c r="AL259" i="28"/>
  <c r="M263" i="28"/>
  <c r="BF265" i="28"/>
  <c r="BF275" i="28"/>
  <c r="AL280" i="28"/>
  <c r="BH125" i="28"/>
  <c r="BJ125" i="28"/>
  <c r="M140" i="28"/>
  <c r="BF168" i="28"/>
  <c r="BH178" i="28"/>
  <c r="BJ184" i="28"/>
  <c r="AL198" i="28"/>
  <c r="AH203" i="28"/>
  <c r="BF215" i="28"/>
  <c r="AV287" i="28"/>
  <c r="AL244" i="28"/>
  <c r="BJ111" i="28"/>
  <c r="BJ115" i="28"/>
  <c r="BH121" i="28"/>
  <c r="AH122" i="28"/>
  <c r="BH168" i="28"/>
  <c r="BH171" i="28"/>
  <c r="BJ172" i="28"/>
  <c r="AH210" i="28"/>
  <c r="BJ213" i="28"/>
  <c r="M214" i="28"/>
  <c r="BH215" i="28"/>
  <c r="AZ287" i="28"/>
  <c r="AL245" i="28"/>
  <c r="BJ250" i="28"/>
  <c r="AH257" i="28"/>
  <c r="M260" i="28"/>
  <c r="AL271" i="28"/>
  <c r="M281" i="28"/>
  <c r="BJ99" i="28"/>
  <c r="BF119" i="28"/>
  <c r="M135" i="28"/>
  <c r="M143" i="28"/>
  <c r="BH165" i="28"/>
  <c r="BJ208" i="28"/>
  <c r="BF211" i="28"/>
  <c r="BF216" i="28"/>
  <c r="S287" i="28"/>
  <c r="BF247" i="28"/>
  <c r="AL266" i="28"/>
  <c r="AL272" i="28"/>
  <c r="M277" i="28"/>
  <c r="M173" i="28"/>
  <c r="BH177" i="28"/>
  <c r="BH193" i="28"/>
  <c r="AH193" i="28"/>
  <c r="M205" i="28"/>
  <c r="AH205" i="28"/>
  <c r="BH211" i="28"/>
  <c r="AH211" i="28"/>
  <c r="AH254" i="28"/>
  <c r="AL256" i="28"/>
  <c r="AL267" i="28"/>
  <c r="AL278" i="28"/>
  <c r="BH283" i="28"/>
  <c r="M131" i="28"/>
  <c r="AL147" i="28"/>
  <c r="BF174" i="28"/>
  <c r="BH199" i="28"/>
  <c r="BJ209" i="28"/>
  <c r="BF213" i="28"/>
  <c r="AL251" i="28"/>
  <c r="AX251" i="28" s="1"/>
  <c r="G253" i="28"/>
  <c r="BH262" i="28"/>
  <c r="BF178" i="28"/>
  <c r="M195" i="28"/>
  <c r="AH209" i="28"/>
  <c r="BH213" i="28"/>
  <c r="BF217" i="28"/>
  <c r="Y287" i="28"/>
  <c r="AL242" i="28"/>
  <c r="AL247" i="28"/>
  <c r="BF268" i="28"/>
  <c r="AL273" i="28"/>
  <c r="BF279" i="28"/>
  <c r="BJ132" i="28"/>
  <c r="AL144" i="28"/>
  <c r="BJ145" i="28"/>
  <c r="AH166" i="28"/>
  <c r="BH169" i="28"/>
  <c r="BF171" i="28"/>
  <c r="BH185" i="28"/>
  <c r="AH186" i="28"/>
  <c r="M202" i="28"/>
  <c r="AA287" i="28"/>
  <c r="BF243" i="28"/>
  <c r="M253" i="28"/>
  <c r="M207" i="28"/>
  <c r="BJ215" i="28"/>
  <c r="AD287" i="28"/>
  <c r="M248" i="28"/>
  <c r="BF254" i="28"/>
  <c r="AL257" i="28"/>
  <c r="BH268" i="28"/>
  <c r="AL279" i="28"/>
  <c r="BF280" i="28"/>
  <c r="AL285" i="28"/>
  <c r="BH105" i="28"/>
  <c r="M105" i="28"/>
  <c r="AL105" i="28"/>
  <c r="AL20" i="28"/>
  <c r="M20" i="28"/>
  <c r="BH20" i="28"/>
  <c r="M28" i="28"/>
  <c r="AL98" i="28"/>
  <c r="AT127" i="28"/>
  <c r="AL48" i="28"/>
  <c r="M48" i="28"/>
  <c r="BH48" i="28"/>
  <c r="AL41" i="28"/>
  <c r="AL18" i="28"/>
  <c r="M18" i="28"/>
  <c r="BH18" i="28"/>
  <c r="M21" i="28"/>
  <c r="AL21" i="28"/>
  <c r="BF26" i="28"/>
  <c r="G26" i="28"/>
  <c r="M29" i="28"/>
  <c r="G30" i="28"/>
  <c r="BF30" i="28"/>
  <c r="AL46" i="28"/>
  <c r="BD60" i="28"/>
  <c r="AD219" i="28"/>
  <c r="BJ96" i="28"/>
  <c r="BJ114" i="28"/>
  <c r="AL117" i="28"/>
  <c r="BF90" i="28"/>
  <c r="G90" i="28"/>
  <c r="AH26" i="28"/>
  <c r="AH30" i="28"/>
  <c r="AH58" i="28"/>
  <c r="BJ92" i="28"/>
  <c r="AL99" i="28"/>
  <c r="BF107" i="28"/>
  <c r="G107" i="28"/>
  <c r="BF140" i="28"/>
  <c r="G140" i="28"/>
  <c r="BH173" i="28"/>
  <c r="AH144" i="28"/>
  <c r="BJ144" i="28"/>
  <c r="Q60" i="28"/>
  <c r="AH15" i="28"/>
  <c r="AH18" i="28"/>
  <c r="AH22" i="28"/>
  <c r="BF53" i="28"/>
  <c r="AH54" i="28"/>
  <c r="BH57" i="28"/>
  <c r="BF91" i="28"/>
  <c r="BJ95" i="28"/>
  <c r="BF121" i="28"/>
  <c r="G121" i="28"/>
  <c r="AL123" i="28"/>
  <c r="BH127" i="28"/>
  <c r="G27" i="28"/>
  <c r="AH32" i="28"/>
  <c r="BF33" i="28"/>
  <c r="BF50" i="28"/>
  <c r="AH51" i="28"/>
  <c r="BF58" i="28"/>
  <c r="G58" i="28"/>
  <c r="E219" i="28"/>
  <c r="BF89" i="28"/>
  <c r="G89" i="28"/>
  <c r="BF96" i="28"/>
  <c r="G96" i="28"/>
  <c r="BJ103" i="28"/>
  <c r="BF114" i="28"/>
  <c r="G114" i="28"/>
  <c r="U60" i="28"/>
  <c r="BF34" i="28"/>
  <c r="G34" i="28"/>
  <c r="BF35" i="28"/>
  <c r="BJ53" i="28"/>
  <c r="BF54" i="28"/>
  <c r="G54" i="28"/>
  <c r="BF92" i="28"/>
  <c r="G92" i="28"/>
  <c r="BH123" i="28"/>
  <c r="M123" i="28"/>
  <c r="G16" i="28"/>
  <c r="G20" i="28"/>
  <c r="G23" i="28"/>
  <c r="BF46" i="28"/>
  <c r="AH47" i="28"/>
  <c r="BJ50" i="28"/>
  <c r="BF51" i="28"/>
  <c r="G51" i="28"/>
  <c r="AH53" i="28"/>
  <c r="AL57" i="28"/>
  <c r="AL58" i="28"/>
  <c r="AH91" i="28"/>
  <c r="BJ110" i="28"/>
  <c r="AL114" i="28"/>
  <c r="BJ123" i="28"/>
  <c r="AH123" i="28"/>
  <c r="BJ131" i="28"/>
  <c r="AH131" i="28"/>
  <c r="AH146" i="28"/>
  <c r="BJ146" i="28"/>
  <c r="Y60" i="28"/>
  <c r="BF28" i="28"/>
  <c r="BF36" i="28"/>
  <c r="G36" i="28"/>
  <c r="AL54" i="28"/>
  <c r="AL89" i="28"/>
  <c r="AL95" i="28"/>
  <c r="BF103" i="28"/>
  <c r="G103" i="28"/>
  <c r="AL103" i="28"/>
  <c r="BF125" i="28"/>
  <c r="G125" i="28"/>
  <c r="AL173" i="28"/>
  <c r="BF173" i="28"/>
  <c r="G173" i="28"/>
  <c r="AA60" i="28"/>
  <c r="AZ60" i="28"/>
  <c r="G28" i="28"/>
  <c r="AH28" i="28"/>
  <c r="G35" i="28"/>
  <c r="BF38" i="28"/>
  <c r="G38" i="28"/>
  <c r="BF39" i="28"/>
  <c r="BJ46" i="28"/>
  <c r="BF47" i="28"/>
  <c r="G47" i="28"/>
  <c r="G50" i="28"/>
  <c r="AL51" i="28"/>
  <c r="AV219" i="28"/>
  <c r="G91" i="28"/>
  <c r="E60" i="28"/>
  <c r="AD60" i="28"/>
  <c r="AH38" i="28"/>
  <c r="U219" i="28"/>
  <c r="BF110" i="28"/>
  <c r="G110" i="28"/>
  <c r="BF133" i="28"/>
  <c r="G133" i="28"/>
  <c r="G14" i="28"/>
  <c r="BF14" i="28"/>
  <c r="G17" i="28"/>
  <c r="G21" i="28"/>
  <c r="G24" i="28"/>
  <c r="BF29" i="28"/>
  <c r="G29" i="28"/>
  <c r="AH39" i="28"/>
  <c r="BF40" i="28"/>
  <c r="G40" i="28"/>
  <c r="AH40" i="28"/>
  <c r="BJ42" i="28"/>
  <c r="BF44" i="28"/>
  <c r="G46" i="28"/>
  <c r="AL47" i="28"/>
  <c r="W219" i="28"/>
  <c r="BD219" i="28"/>
  <c r="AL93" i="28"/>
  <c r="AL102" i="28"/>
  <c r="BF126" i="28"/>
  <c r="G126" i="28"/>
  <c r="AL132" i="28"/>
  <c r="BF99" i="28"/>
  <c r="G99" i="28"/>
  <c r="AH29" i="28"/>
  <c r="AL50" i="28"/>
  <c r="BH103" i="28"/>
  <c r="BJ107" i="28"/>
  <c r="BF117" i="28"/>
  <c r="G117" i="28"/>
  <c r="BF132" i="28"/>
  <c r="G132" i="28"/>
  <c r="AH132" i="28"/>
  <c r="BF143" i="28"/>
  <c r="G143" i="28"/>
  <c r="AL210" i="28"/>
  <c r="BJ134" i="28"/>
  <c r="AH134" i="28"/>
  <c r="BF137" i="28"/>
  <c r="G137" i="28"/>
  <c r="AL137" i="28"/>
  <c r="BF147" i="28"/>
  <c r="BF166" i="28"/>
  <c r="G166" i="28"/>
  <c r="AN219" i="28"/>
  <c r="G93" i="28"/>
  <c r="G97" i="28"/>
  <c r="G101" i="28"/>
  <c r="G104" i="28"/>
  <c r="G108" i="28"/>
  <c r="G111" i="28"/>
  <c r="G115" i="28"/>
  <c r="G119" i="28"/>
  <c r="BF135" i="28"/>
  <c r="G135" i="28"/>
  <c r="BJ138" i="28"/>
  <c r="AH138" i="28"/>
  <c r="Q219" i="28"/>
  <c r="AH90" i="28"/>
  <c r="AH93" i="28"/>
  <c r="AH97" i="28"/>
  <c r="AH101" i="28"/>
  <c r="AH104" i="28"/>
  <c r="AH108" i="28"/>
  <c r="AH111" i="28"/>
  <c r="AH115" i="28"/>
  <c r="AH119" i="28"/>
  <c r="BF139" i="28"/>
  <c r="G139" i="28"/>
  <c r="AL139" i="28"/>
  <c r="G41" i="28"/>
  <c r="G45" i="28"/>
  <c r="S219" i="28"/>
  <c r="AR219" i="28"/>
  <c r="M198" i="28"/>
  <c r="BJ129" i="28"/>
  <c r="BJ166" i="28"/>
  <c r="BF131" i="28"/>
  <c r="G131" i="28"/>
  <c r="BJ140" i="28"/>
  <c r="BF146" i="28"/>
  <c r="G146" i="28"/>
  <c r="BF169" i="28"/>
  <c r="G169" i="28"/>
  <c r="BH204" i="28"/>
  <c r="M204" i="28"/>
  <c r="AL204" i="28"/>
  <c r="Y219" i="28"/>
  <c r="BJ133" i="28"/>
  <c r="BF141" i="28"/>
  <c r="G141" i="28"/>
  <c r="BF144" i="28"/>
  <c r="G144" i="28"/>
  <c r="BH167" i="28"/>
  <c r="M167" i="28"/>
  <c r="BF134" i="28"/>
  <c r="G134" i="28"/>
  <c r="BJ181" i="28"/>
  <c r="AH181" i="28"/>
  <c r="BF122" i="28"/>
  <c r="G122" i="28"/>
  <c r="BF127" i="28"/>
  <c r="G127" i="28"/>
  <c r="BF128" i="28"/>
  <c r="G128" i="28"/>
  <c r="BF129" i="28"/>
  <c r="G129" i="28"/>
  <c r="BJ137" i="28"/>
  <c r="AL141" i="28"/>
  <c r="BJ253" i="28"/>
  <c r="AH253" i="28"/>
  <c r="AF219" i="28"/>
  <c r="BF123" i="28"/>
  <c r="G123" i="28"/>
  <c r="AL134" i="28"/>
  <c r="BF138" i="28"/>
  <c r="G138" i="28"/>
  <c r="BJ139" i="28"/>
  <c r="BJ169" i="28"/>
  <c r="AL167" i="28"/>
  <c r="AL174" i="28"/>
  <c r="AL184" i="28"/>
  <c r="BF191" i="28"/>
  <c r="G191" i="28"/>
  <c r="BJ196" i="28"/>
  <c r="BF202" i="28"/>
  <c r="G202" i="28"/>
  <c r="BJ207" i="28"/>
  <c r="W287" i="28"/>
  <c r="M269" i="28"/>
  <c r="G145" i="28"/>
  <c r="G165" i="28"/>
  <c r="G168" i="28"/>
  <c r="G172" i="28"/>
  <c r="BF196" i="28"/>
  <c r="G196" i="28"/>
  <c r="BF197" i="28"/>
  <c r="G197" i="28"/>
  <c r="BF207" i="28"/>
  <c r="G207" i="28"/>
  <c r="BF208" i="28"/>
  <c r="G208" i="28"/>
  <c r="BJ249" i="28"/>
  <c r="AH249" i="28"/>
  <c r="BJ267" i="28"/>
  <c r="AH267" i="28"/>
  <c r="BJ281" i="28"/>
  <c r="AH281" i="28"/>
  <c r="AH141" i="28"/>
  <c r="AH145" i="28"/>
  <c r="BJ190" i="28"/>
  <c r="BJ195" i="28"/>
  <c r="BJ201" i="28"/>
  <c r="BJ205" i="28"/>
  <c r="BF210" i="28"/>
  <c r="G210" i="28"/>
  <c r="M256" i="28"/>
  <c r="BJ187" i="28"/>
  <c r="BF189" i="28"/>
  <c r="G189" i="28"/>
  <c r="AH189" i="28"/>
  <c r="BF195" i="28"/>
  <c r="G195" i="28"/>
  <c r="BJ199" i="28"/>
  <c r="BF205" i="28"/>
  <c r="G205" i="28"/>
  <c r="BJ245" i="28"/>
  <c r="AH245" i="28"/>
  <c r="AL249" i="28"/>
  <c r="BJ263" i="28"/>
  <c r="AH263" i="28"/>
  <c r="M271" i="28"/>
  <c r="BH271" i="28"/>
  <c r="BJ278" i="28"/>
  <c r="AH278" i="28"/>
  <c r="G177" i="28"/>
  <c r="BF177" i="28"/>
  <c r="BF190" i="28"/>
  <c r="G190" i="28"/>
  <c r="BF199" i="28"/>
  <c r="G199" i="28"/>
  <c r="BF201" i="28"/>
  <c r="G201" i="28"/>
  <c r="AN287" i="28"/>
  <c r="M266" i="28"/>
  <c r="BF187" i="28"/>
  <c r="G187" i="28"/>
  <c r="BJ193" i="28"/>
  <c r="M262" i="28"/>
  <c r="BF185" i="28"/>
  <c r="G185" i="28"/>
  <c r="BJ242" i="28"/>
  <c r="AH242" i="28"/>
  <c r="M249" i="28"/>
  <c r="BH249" i="28"/>
  <c r="BJ260" i="28"/>
  <c r="AH260" i="28"/>
  <c r="BJ274" i="28"/>
  <c r="AH274" i="28"/>
  <c r="BF181" i="28"/>
  <c r="BF186" i="28"/>
  <c r="G186" i="28"/>
  <c r="AL186" i="28"/>
  <c r="BJ192" i="28"/>
  <c r="BF198" i="28"/>
  <c r="G198" i="28"/>
  <c r="BJ203" i="28"/>
  <c r="BF209" i="28"/>
  <c r="G209" i="28"/>
  <c r="G167" i="28"/>
  <c r="G171" i="28"/>
  <c r="G174" i="28"/>
  <c r="G178" i="28"/>
  <c r="G181" i="28"/>
  <c r="BJ183" i="28"/>
  <c r="BF184" i="28"/>
  <c r="G184" i="28"/>
  <c r="AL187" i="28"/>
  <c r="BF192" i="28"/>
  <c r="G192" i="28"/>
  <c r="BF193" i="28"/>
  <c r="G193" i="28"/>
  <c r="BF203" i="28"/>
  <c r="G203" i="28"/>
  <c r="BF204" i="28"/>
  <c r="G204" i="28"/>
  <c r="AL254" i="28"/>
  <c r="M254" i="28"/>
  <c r="BH254" i="28"/>
  <c r="BJ256" i="28"/>
  <c r="AH256" i="28"/>
  <c r="BF183" i="28"/>
  <c r="G183" i="28"/>
  <c r="BJ191" i="28"/>
  <c r="BJ197" i="28"/>
  <c r="BJ202" i="28"/>
  <c r="BH217" i="28"/>
  <c r="M217" i="28"/>
  <c r="BJ271" i="28"/>
  <c r="AH271" i="28"/>
  <c r="AL283" i="28"/>
  <c r="BJ285" i="28"/>
  <c r="AH285" i="28"/>
  <c r="AL217" i="28"/>
  <c r="G211" i="28"/>
  <c r="G215" i="28"/>
  <c r="G243" i="28"/>
  <c r="G247" i="28"/>
  <c r="G250" i="28"/>
  <c r="G254" i="28"/>
  <c r="G257" i="28"/>
  <c r="G261" i="28"/>
  <c r="G265" i="28"/>
  <c r="G268" i="28"/>
  <c r="G272" i="28"/>
  <c r="G275" i="28"/>
  <c r="G279" i="28"/>
  <c r="G283" i="28"/>
  <c r="E287" i="28"/>
  <c r="AH243" i="28"/>
  <c r="AH247" i="28"/>
  <c r="AH261" i="28"/>
  <c r="AH265" i="28"/>
  <c r="AH268" i="28"/>
  <c r="AH272" i="28"/>
  <c r="AH275" i="28"/>
  <c r="AH279" i="28"/>
  <c r="AH283" i="28"/>
  <c r="AF287" i="28"/>
  <c r="G213" i="28"/>
  <c r="G216" i="28"/>
  <c r="G241" i="28"/>
  <c r="BF241" i="28"/>
  <c r="G244" i="28"/>
  <c r="BF244" i="28"/>
  <c r="G248" i="28"/>
  <c r="BF248" i="28"/>
  <c r="G251" i="28"/>
  <c r="BF251" i="28"/>
  <c r="G255" i="28"/>
  <c r="BF255" i="28"/>
  <c r="G259" i="28"/>
  <c r="BF259" i="28"/>
  <c r="G262" i="28"/>
  <c r="BF262" i="28"/>
  <c r="G266" i="28"/>
  <c r="BF266" i="28"/>
  <c r="G269" i="28"/>
  <c r="BF269" i="28"/>
  <c r="G273" i="28"/>
  <c r="BF273" i="28"/>
  <c r="G277" i="28"/>
  <c r="BF277" i="28"/>
  <c r="G280" i="28"/>
  <c r="G284" i="28"/>
  <c r="AH241" i="28"/>
  <c r="AH244" i="28"/>
  <c r="AH248" i="28"/>
  <c r="AH251" i="28"/>
  <c r="AH255" i="28"/>
  <c r="AH259" i="28"/>
  <c r="AH262" i="28"/>
  <c r="AH266" i="28"/>
  <c r="AH269" i="28"/>
  <c r="AH273" i="28"/>
  <c r="AH277" i="28"/>
  <c r="AH280" i="28"/>
  <c r="AH284" i="28"/>
  <c r="G214" i="28"/>
  <c r="G217" i="28"/>
  <c r="AL241" i="28"/>
  <c r="AO35" i="24"/>
  <c r="AU56" i="24"/>
  <c r="AO107" i="24"/>
  <c r="U216" i="24"/>
  <c r="W216" i="24" s="1"/>
  <c r="AU281" i="24"/>
  <c r="AF215" i="26"/>
  <c r="AH215" i="26" s="1"/>
  <c r="Q287" i="26"/>
  <c r="AF244" i="26"/>
  <c r="AH244" i="26" s="1"/>
  <c r="AF251" i="26"/>
  <c r="AH251" i="26" s="1"/>
  <c r="BD14" i="27"/>
  <c r="BF14" i="27" s="1"/>
  <c r="BR18" i="27"/>
  <c r="AX20" i="27"/>
  <c r="AR23" i="27"/>
  <c r="AT23" i="27" s="1"/>
  <c r="S27" i="27"/>
  <c r="BR28" i="27"/>
  <c r="BV45" i="27"/>
  <c r="Y45" i="27"/>
  <c r="AL50" i="27"/>
  <c r="AU92" i="24"/>
  <c r="AI128" i="24"/>
  <c r="AI141" i="24"/>
  <c r="AB60" i="26"/>
  <c r="O219" i="26"/>
  <c r="AF91" i="26"/>
  <c r="AH91" i="26" s="1"/>
  <c r="AF105" i="26"/>
  <c r="AH105" i="26" s="1"/>
  <c r="AF120" i="26"/>
  <c r="AH120" i="26" s="1"/>
  <c r="AF134" i="26"/>
  <c r="AH134" i="26" s="1"/>
  <c r="AF165" i="26"/>
  <c r="AH165" i="26" s="1"/>
  <c r="AF179" i="26"/>
  <c r="AH179" i="26" s="1"/>
  <c r="AF193" i="26"/>
  <c r="AH193" i="26" s="1"/>
  <c r="AF201" i="26"/>
  <c r="AH201" i="26" s="1"/>
  <c r="AF208" i="26"/>
  <c r="AH208" i="26" s="1"/>
  <c r="M18" i="27"/>
  <c r="BD22" i="27"/>
  <c r="BF22" i="27" s="1"/>
  <c r="S24" i="27"/>
  <c r="BX24" i="27"/>
  <c r="Y27" i="27"/>
  <c r="BT35" i="27"/>
  <c r="BV39" i="27"/>
  <c r="BV54" i="27"/>
  <c r="BP113" i="27"/>
  <c r="AL113" i="27"/>
  <c r="AI95" i="24"/>
  <c r="AI20" i="24"/>
  <c r="BK30" i="24"/>
  <c r="BC45" i="24"/>
  <c r="BE45" i="24" s="1"/>
  <c r="AC53" i="24"/>
  <c r="AO95" i="24"/>
  <c r="AI108" i="24"/>
  <c r="BK117" i="24"/>
  <c r="AO128" i="24"/>
  <c r="BC140" i="24"/>
  <c r="BE140" i="24" s="1"/>
  <c r="AO141" i="24"/>
  <c r="BK169" i="24"/>
  <c r="S18" i="27"/>
  <c r="G29" i="27"/>
  <c r="BD29" i="27"/>
  <c r="BF29" i="27" s="1"/>
  <c r="AE40" i="27"/>
  <c r="BD46" i="27"/>
  <c r="BF46" i="27" s="1"/>
  <c r="AI260" i="24"/>
  <c r="AI265" i="24"/>
  <c r="AR17" i="27"/>
  <c r="BT18" i="27"/>
  <c r="AX21" i="27"/>
  <c r="AL27" i="27"/>
  <c r="AE32" i="27"/>
  <c r="BZ39" i="27"/>
  <c r="U44" i="27"/>
  <c r="BZ45" i="27"/>
  <c r="AL54" i="27"/>
  <c r="BN114" i="27"/>
  <c r="BK102" i="24"/>
  <c r="BK107" i="24"/>
  <c r="BC133" i="24"/>
  <c r="AO172" i="24"/>
  <c r="AI284" i="24"/>
  <c r="BZ27" i="27"/>
  <c r="S34" i="27"/>
  <c r="BZ35" i="27"/>
  <c r="AI52" i="24"/>
  <c r="AI58" i="24"/>
  <c r="AU186" i="24"/>
  <c r="AL18" i="27"/>
  <c r="BV20" i="27"/>
  <c r="BD21" i="27"/>
  <c r="BF21" i="27" s="1"/>
  <c r="BR26" i="27"/>
  <c r="CB27" i="27"/>
  <c r="BV28" i="27"/>
  <c r="BN29" i="27"/>
  <c r="BR34" i="27"/>
  <c r="CB35" i="27"/>
  <c r="AX40" i="27"/>
  <c r="BN46" i="27"/>
  <c r="G46" i="27"/>
  <c r="BX50" i="27"/>
  <c r="BC24" i="24"/>
  <c r="BE24" i="24" s="1"/>
  <c r="BK28" i="24"/>
  <c r="AU29" i="24"/>
  <c r="BK32" i="24"/>
  <c r="AU50" i="24"/>
  <c r="AO104" i="24"/>
  <c r="BC125" i="24"/>
  <c r="BE125" i="24" s="1"/>
  <c r="BC146" i="24"/>
  <c r="BC172" i="24"/>
  <c r="BE172" i="24" s="1"/>
  <c r="AU210" i="24"/>
  <c r="AU284" i="24"/>
  <c r="BZ18" i="27"/>
  <c r="Y20" i="27"/>
  <c r="BV34" i="27"/>
  <c r="AR39" i="27"/>
  <c r="CD40" i="27"/>
  <c r="BD40" i="27"/>
  <c r="BF40" i="27" s="1"/>
  <c r="BN50" i="27"/>
  <c r="G50" i="27"/>
  <c r="CD104" i="27"/>
  <c r="BD104" i="27"/>
  <c r="BF104" i="27" s="1"/>
  <c r="AZ147" i="27"/>
  <c r="AU38" i="24"/>
  <c r="S26" i="27"/>
  <c r="AR28" i="27"/>
  <c r="BP35" i="27"/>
  <c r="AL35" i="27"/>
  <c r="Y40" i="27"/>
  <c r="S40" i="27"/>
  <c r="S90" i="27"/>
  <c r="BT90" i="27"/>
  <c r="BR90" i="27"/>
  <c r="M90" i="27"/>
  <c r="AI30" i="24"/>
  <c r="BK41" i="24"/>
  <c r="AO47" i="24"/>
  <c r="AO54" i="24"/>
  <c r="AO92" i="24"/>
  <c r="BC104" i="24"/>
  <c r="BE104" i="24" s="1"/>
  <c r="AO113" i="24"/>
  <c r="U129" i="24"/>
  <c r="W129" i="24" s="1"/>
  <c r="BC147" i="24"/>
  <c r="BK172" i="24"/>
  <c r="CB18" i="27"/>
  <c r="AE29" i="27"/>
  <c r="BD32" i="27"/>
  <c r="BF32" i="27" s="1"/>
  <c r="Y34" i="27"/>
  <c r="BN40" i="27"/>
  <c r="BV95" i="27"/>
  <c r="BP95" i="27"/>
  <c r="Y95" i="27"/>
  <c r="CD96" i="27"/>
  <c r="BD96" i="27"/>
  <c r="BF96" i="27" s="1"/>
  <c r="BR21" i="27"/>
  <c r="BX29" i="27"/>
  <c r="M38" i="27"/>
  <c r="BX95" i="27"/>
  <c r="I147" i="27"/>
  <c r="BN147" i="27"/>
  <c r="CD166" i="27"/>
  <c r="BD166" i="27"/>
  <c r="BF166" i="27" s="1"/>
  <c r="AO117" i="24"/>
  <c r="BC135" i="24"/>
  <c r="BE135" i="24" s="1"/>
  <c r="AI145" i="24"/>
  <c r="AF279" i="26"/>
  <c r="AH279" i="26" s="1"/>
  <c r="S21" i="27"/>
  <c r="AE26" i="27"/>
  <c r="BV27" i="27"/>
  <c r="BD28" i="27"/>
  <c r="BF28" i="27" s="1"/>
  <c r="Y54" i="27"/>
  <c r="BX54" i="27"/>
  <c r="BR54" i="27"/>
  <c r="AE54" i="27"/>
  <c r="AX54" i="27"/>
  <c r="CD56" i="27"/>
  <c r="BP92" i="27"/>
  <c r="G166" i="27"/>
  <c r="BP180" i="27"/>
  <c r="BV180" i="27"/>
  <c r="BX41" i="27"/>
  <c r="BD50" i="27"/>
  <c r="BF50" i="27" s="1"/>
  <c r="Y53" i="27"/>
  <c r="BV53" i="27"/>
  <c r="BR58" i="27"/>
  <c r="BT95" i="27"/>
  <c r="BN96" i="27"/>
  <c r="AE98" i="27"/>
  <c r="G102" i="27"/>
  <c r="CB102" i="27"/>
  <c r="AR107" i="27"/>
  <c r="Y108" i="27"/>
  <c r="BZ108" i="27"/>
  <c r="AX109" i="27"/>
  <c r="AL111" i="27"/>
  <c r="AX115" i="27"/>
  <c r="AX120" i="27"/>
  <c r="AL122" i="27"/>
  <c r="BR127" i="27"/>
  <c r="BT134" i="27"/>
  <c r="BT146" i="27"/>
  <c r="BX165" i="27"/>
  <c r="BX167" i="27"/>
  <c r="M169" i="27"/>
  <c r="BN169" i="27"/>
  <c r="BZ171" i="27"/>
  <c r="BR172" i="27"/>
  <c r="CB177" i="27"/>
  <c r="M180" i="27"/>
  <c r="BN180" i="27"/>
  <c r="BD184" i="27"/>
  <c r="BF184" i="27" s="1"/>
  <c r="AL189" i="27"/>
  <c r="M205" i="27"/>
  <c r="BD283" i="27"/>
  <c r="BF283" i="27" s="1"/>
  <c r="AR122" i="27"/>
  <c r="AL145" i="27"/>
  <c r="Y146" i="27"/>
  <c r="AL165" i="27"/>
  <c r="AL167" i="27"/>
  <c r="AR171" i="27"/>
  <c r="CD173" i="27"/>
  <c r="BD173" i="27"/>
  <c r="BF173" i="27" s="1"/>
  <c r="BZ177" i="27"/>
  <c r="AR179" i="27"/>
  <c r="S180" i="27"/>
  <c r="BX180" i="27"/>
  <c r="CB184" i="27"/>
  <c r="AL184" i="27"/>
  <c r="AE184" i="27"/>
  <c r="BR205" i="27"/>
  <c r="G283" i="27"/>
  <c r="BN54" i="27"/>
  <c r="BT56" i="27"/>
  <c r="BZ92" i="27"/>
  <c r="AE95" i="27"/>
  <c r="BV96" i="27"/>
  <c r="CB111" i="27"/>
  <c r="BN119" i="27"/>
  <c r="BN120" i="27"/>
  <c r="AE123" i="27"/>
  <c r="BD125" i="27"/>
  <c r="BF125" i="27" s="1"/>
  <c r="BT126" i="27"/>
  <c r="AX131" i="27"/>
  <c r="AR137" i="27"/>
  <c r="BR139" i="27"/>
  <c r="CD141" i="27"/>
  <c r="BD143" i="27"/>
  <c r="BF143" i="27" s="1"/>
  <c r="AR145" i="27"/>
  <c r="AE146" i="27"/>
  <c r="BN166" i="27"/>
  <c r="AR167" i="27"/>
  <c r="CB172" i="27"/>
  <c r="AR174" i="27"/>
  <c r="CB179" i="27"/>
  <c r="CB180" i="27"/>
  <c r="BN186" i="27"/>
  <c r="AX32" i="27"/>
  <c r="AN33" i="27"/>
  <c r="AE41" i="27"/>
  <c r="CD50" i="27"/>
  <c r="AL53" i="27"/>
  <c r="G54" i="27"/>
  <c r="CB58" i="27"/>
  <c r="AL95" i="27"/>
  <c r="BT97" i="27"/>
  <c r="S104" i="27"/>
  <c r="BR104" i="27"/>
  <c r="M109" i="27"/>
  <c r="BP109" i="27"/>
  <c r="AL110" i="27"/>
  <c r="BV114" i="27"/>
  <c r="G115" i="27"/>
  <c r="BV119" i="27"/>
  <c r="AX122" i="27"/>
  <c r="BX123" i="27"/>
  <c r="AE126" i="27"/>
  <c r="AE127" i="27"/>
  <c r="BZ134" i="27"/>
  <c r="CB137" i="27"/>
  <c r="BT166" i="27"/>
  <c r="AX171" i="27"/>
  <c r="BV172" i="27"/>
  <c r="BN192" i="27"/>
  <c r="CB268" i="27"/>
  <c r="AL268" i="27"/>
  <c r="AN268" i="27" s="1"/>
  <c r="BP54" i="27"/>
  <c r="Y56" i="27"/>
  <c r="CB56" i="27"/>
  <c r="BV90" i="27"/>
  <c r="BZ95" i="27"/>
  <c r="BT104" i="27"/>
  <c r="S109" i="27"/>
  <c r="BD111" i="27"/>
  <c r="BF111" i="27" s="1"/>
  <c r="BT115" i="27"/>
  <c r="CB119" i="27"/>
  <c r="BD122" i="27"/>
  <c r="BF122" i="27" s="1"/>
  <c r="AL123" i="27"/>
  <c r="BN125" i="27"/>
  <c r="BX126" i="27"/>
  <c r="AL127" i="27"/>
  <c r="BD131" i="27"/>
  <c r="BF131" i="27" s="1"/>
  <c r="AR134" i="27"/>
  <c r="AX137" i="27"/>
  <c r="S139" i="27"/>
  <c r="AX165" i="27"/>
  <c r="AL172" i="27"/>
  <c r="AE180" i="27"/>
  <c r="AE186" i="27"/>
  <c r="BV186" i="27"/>
  <c r="BZ190" i="27"/>
  <c r="G192" i="27"/>
  <c r="M261" i="27"/>
  <c r="O261" i="27" s="1"/>
  <c r="BD261" i="27"/>
  <c r="BF261" i="27" s="1"/>
  <c r="AE261" i="27"/>
  <c r="BV261" i="27"/>
  <c r="BZ126" i="27"/>
  <c r="BD137" i="27"/>
  <c r="BF137" i="27" s="1"/>
  <c r="AN147" i="27"/>
  <c r="BD167" i="27"/>
  <c r="BF167" i="27" s="1"/>
  <c r="AR172" i="27"/>
  <c r="AE177" i="27"/>
  <c r="M179" i="27"/>
  <c r="BT179" i="27"/>
  <c r="BD196" i="27"/>
  <c r="BF196" i="27" s="1"/>
  <c r="CD196" i="27"/>
  <c r="AX274" i="27"/>
  <c r="CB274" i="27"/>
  <c r="AX95" i="27"/>
  <c r="CB127" i="27"/>
  <c r="BR171" i="27"/>
  <c r="BT174" i="27"/>
  <c r="AX175" i="27"/>
  <c r="BX177" i="27"/>
  <c r="BV179" i="27"/>
  <c r="AL180" i="27"/>
  <c r="AE202" i="27"/>
  <c r="BR202" i="27"/>
  <c r="BD202" i="27"/>
  <c r="BF202" i="27" s="1"/>
  <c r="S241" i="27"/>
  <c r="CB45" i="27"/>
  <c r="BR48" i="27"/>
  <c r="G53" i="27"/>
  <c r="AX53" i="27"/>
  <c r="M58" i="27"/>
  <c r="BZ90" i="27"/>
  <c r="BN92" i="27"/>
  <c r="AX102" i="27"/>
  <c r="S107" i="27"/>
  <c r="AE109" i="27"/>
  <c r="G110" i="27"/>
  <c r="BX111" i="27"/>
  <c r="AX114" i="27"/>
  <c r="AE119" i="27"/>
  <c r="S121" i="27"/>
  <c r="BT122" i="27"/>
  <c r="BT131" i="27"/>
  <c r="CB131" i="27"/>
  <c r="BD132" i="27"/>
  <c r="BF132" i="27" s="1"/>
  <c r="BD134" i="27"/>
  <c r="BF134" i="27" s="1"/>
  <c r="Y140" i="27"/>
  <c r="BV145" i="27"/>
  <c r="BP165" i="27"/>
  <c r="S171" i="27"/>
  <c r="BT171" i="27"/>
  <c r="AX172" i="27"/>
  <c r="BV174" i="27"/>
  <c r="AR177" i="27"/>
  <c r="BV178" i="27"/>
  <c r="Y179" i="27"/>
  <c r="BX179" i="27"/>
  <c r="BZ180" i="27"/>
  <c r="BX183" i="27"/>
  <c r="BN190" i="27"/>
  <c r="BD205" i="27"/>
  <c r="BF205" i="27" s="1"/>
  <c r="CD205" i="27"/>
  <c r="BR241" i="27"/>
  <c r="BD251" i="27"/>
  <c r="BF251" i="27" s="1"/>
  <c r="BT165" i="27"/>
  <c r="BZ179" i="27"/>
  <c r="AX180" i="27"/>
  <c r="AX205" i="27"/>
  <c r="BP205" i="27"/>
  <c r="S205" i="27"/>
  <c r="BD210" i="27"/>
  <c r="BF210" i="27" s="1"/>
  <c r="CD210" i="27"/>
  <c r="AE250" i="27"/>
  <c r="AG250" i="27" s="1"/>
  <c r="AR50" i="27"/>
  <c r="BR92" i="27"/>
  <c r="M95" i="27"/>
  <c r="AR104" i="27"/>
  <c r="BV107" i="27"/>
  <c r="Y111" i="27"/>
  <c r="AE120" i="27"/>
  <c r="CB122" i="27"/>
  <c r="BV123" i="27"/>
  <c r="BZ125" i="27"/>
  <c r="BV127" i="27"/>
  <c r="AR129" i="27"/>
  <c r="S134" i="27"/>
  <c r="S145" i="27"/>
  <c r="BR146" i="27"/>
  <c r="Y165" i="27"/>
  <c r="Y167" i="27"/>
  <c r="BV167" i="27"/>
  <c r="BD172" i="27"/>
  <c r="BF172" i="27" s="1"/>
  <c r="CB175" i="27"/>
  <c r="AX177" i="27"/>
  <c r="AE179" i="27"/>
  <c r="AL186" i="27"/>
  <c r="BN205" i="27"/>
  <c r="AX210" i="27"/>
  <c r="AR210" i="27"/>
  <c r="AE210" i="27"/>
  <c r="CB210" i="27"/>
  <c r="BZ210" i="27"/>
  <c r="BX210" i="27"/>
  <c r="Y261" i="27"/>
  <c r="AX36" i="27"/>
  <c r="M108" i="27"/>
  <c r="S110" i="27"/>
  <c r="BX121" i="27"/>
  <c r="BZ123" i="27"/>
  <c r="BX127" i="27"/>
  <c r="CB129" i="27"/>
  <c r="BP132" i="27"/>
  <c r="AL133" i="27"/>
  <c r="CB139" i="27"/>
  <c r="AL143" i="27"/>
  <c r="BV146" i="27"/>
  <c r="BV165" i="27"/>
  <c r="G169" i="27"/>
  <c r="BN177" i="27"/>
  <c r="BD180" i="27"/>
  <c r="BF180" i="27" s="1"/>
  <c r="CB183" i="27"/>
  <c r="BZ186" i="27"/>
  <c r="BV190" i="27"/>
  <c r="BT190" i="27"/>
  <c r="BD165" i="27"/>
  <c r="BF165" i="27" s="1"/>
  <c r="BV166" i="27"/>
  <c r="G171" i="27"/>
  <c r="BZ174" i="27"/>
  <c r="BR177" i="27"/>
  <c r="BZ189" i="27"/>
  <c r="AL195" i="27"/>
  <c r="AX204" i="27"/>
  <c r="AL207" i="27"/>
  <c r="AL214" i="27"/>
  <c r="BT216" i="27"/>
  <c r="AX243" i="27"/>
  <c r="BV247" i="27"/>
  <c r="BD255" i="27"/>
  <c r="Y267" i="27"/>
  <c r="AL271" i="27"/>
  <c r="AN271" i="27" s="1"/>
  <c r="Y272" i="27"/>
  <c r="S279" i="27"/>
  <c r="Y281" i="27"/>
  <c r="AL284" i="27"/>
  <c r="AN284" i="27" s="1"/>
  <c r="BR285" i="27"/>
  <c r="CB189" i="27"/>
  <c r="Y190" i="27"/>
  <c r="AR195" i="27"/>
  <c r="G204" i="27"/>
  <c r="S209" i="27"/>
  <c r="Y216" i="27"/>
  <c r="S217" i="27"/>
  <c r="BP217" i="27"/>
  <c r="S249" i="27"/>
  <c r="BV254" i="27"/>
  <c r="BD257" i="27"/>
  <c r="BF257" i="27" s="1"/>
  <c r="BD260" i="27"/>
  <c r="BF260" i="27" s="1"/>
  <c r="AR262" i="27"/>
  <c r="AL266" i="27"/>
  <c r="AN266" i="27" s="1"/>
  <c r="BT279" i="27"/>
  <c r="BN280" i="27"/>
  <c r="AE281" i="27"/>
  <c r="BD183" i="27"/>
  <c r="BF183" i="27" s="1"/>
  <c r="BP187" i="27"/>
  <c r="AE190" i="27"/>
  <c r="AE196" i="27"/>
  <c r="Y203" i="27"/>
  <c r="AL267" i="27"/>
  <c r="AN267" i="27" s="1"/>
  <c r="AE279" i="27"/>
  <c r="AX280" i="27"/>
  <c r="BN179" i="27"/>
  <c r="BZ184" i="27"/>
  <c r="BX186" i="27"/>
  <c r="CB187" i="27"/>
  <c r="Y192" i="27"/>
  <c r="AX195" i="27"/>
  <c r="BZ202" i="27"/>
  <c r="BR204" i="27"/>
  <c r="AX207" i="27"/>
  <c r="BV210" i="27"/>
  <c r="Y217" i="27"/>
  <c r="M243" i="27"/>
  <c r="BP243" i="27"/>
  <c r="AL244" i="27"/>
  <c r="AN244" i="27" s="1"/>
  <c r="CB247" i="27"/>
  <c r="BZ259" i="27"/>
  <c r="AR261" i="27"/>
  <c r="AL272" i="27"/>
  <c r="AN272" i="27" s="1"/>
  <c r="BZ281" i="27"/>
  <c r="AX191" i="27"/>
  <c r="AL196" i="27"/>
  <c r="G199" i="27"/>
  <c r="AE203" i="27"/>
  <c r="AL205" i="27"/>
  <c r="AX214" i="27"/>
  <c r="BZ216" i="27"/>
  <c r="AR259" i="27"/>
  <c r="AR196" i="27"/>
  <c r="BR211" i="27"/>
  <c r="BZ241" i="27"/>
  <c r="AR263" i="27"/>
  <c r="AX267" i="27"/>
  <c r="AL274" i="27"/>
  <c r="AN274" i="27" s="1"/>
  <c r="BZ279" i="27"/>
  <c r="BT280" i="27"/>
  <c r="AX281" i="27"/>
  <c r="CB205" i="27"/>
  <c r="BX211" i="27"/>
  <c r="AX216" i="27"/>
  <c r="BD242" i="27"/>
  <c r="BF242" i="27" s="1"/>
  <c r="Y243" i="27"/>
  <c r="CB243" i="27"/>
  <c r="AL250" i="27"/>
  <c r="AN250" i="27" s="1"/>
  <c r="BD259" i="27"/>
  <c r="BF259" i="27" s="1"/>
  <c r="S262" i="27"/>
  <c r="AX263" i="27"/>
  <c r="AR279" i="27"/>
  <c r="S199" i="27"/>
  <c r="CB203" i="27"/>
  <c r="BN244" i="27"/>
  <c r="Y280" i="27"/>
  <c r="CB280" i="27"/>
  <c r="M284" i="27"/>
  <c r="O284" i="27" s="1"/>
  <c r="BD254" i="27"/>
  <c r="BF254" i="27" s="1"/>
  <c r="S256" i="27"/>
  <c r="BR214" i="27"/>
  <c r="M244" i="27"/>
  <c r="O244" i="27" s="1"/>
  <c r="BD250" i="27"/>
  <c r="BF250" i="27" s="1"/>
  <c r="BR259" i="27"/>
  <c r="BR261" i="27"/>
  <c r="BV262" i="27"/>
  <c r="M267" i="27"/>
  <c r="O267" i="27" s="1"/>
  <c r="Y271" i="27"/>
  <c r="BN285" i="27"/>
  <c r="AR285" i="27"/>
  <c r="M21" i="27"/>
  <c r="BP21" i="27"/>
  <c r="BB219" i="27"/>
  <c r="BD89" i="27"/>
  <c r="BF89" i="27" s="1"/>
  <c r="CD89" i="27"/>
  <c r="AR15" i="27"/>
  <c r="AX18" i="27"/>
  <c r="AR27" i="27"/>
  <c r="Y30" i="27"/>
  <c r="BT30" i="27"/>
  <c r="CD30" i="27"/>
  <c r="AX15" i="27"/>
  <c r="BV16" i="27"/>
  <c r="CD17" i="27"/>
  <c r="BD17" i="27"/>
  <c r="BF17" i="27" s="1"/>
  <c r="CD18" i="27"/>
  <c r="BD18" i="27"/>
  <c r="BF18" i="27" s="1"/>
  <c r="BV30" i="27"/>
  <c r="AE30" i="27"/>
  <c r="BR50" i="27"/>
  <c r="S50" i="27"/>
  <c r="CD93" i="27"/>
  <c r="BD93" i="27"/>
  <c r="BF93" i="27" s="1"/>
  <c r="AL16" i="27"/>
  <c r="BX16" i="27"/>
  <c r="CD20" i="27"/>
  <c r="BD20" i="27"/>
  <c r="BF20" i="27" s="1"/>
  <c r="BV24" i="27"/>
  <c r="AX27" i="27"/>
  <c r="Y39" i="27"/>
  <c r="BT39" i="27"/>
  <c r="CB41" i="27"/>
  <c r="AX41" i="27"/>
  <c r="BZ16" i="27"/>
  <c r="S20" i="27"/>
  <c r="BR20" i="27"/>
  <c r="AE21" i="27"/>
  <c r="BV21" i="27"/>
  <c r="CB21" i="27"/>
  <c r="BZ22" i="27"/>
  <c r="BR22" i="27"/>
  <c r="AL26" i="27"/>
  <c r="BX26" i="27"/>
  <c r="S28" i="27"/>
  <c r="BP28" i="27"/>
  <c r="M28" i="27"/>
  <c r="AE28" i="27"/>
  <c r="BR15" i="27"/>
  <c r="S15" i="27"/>
  <c r="BD15" i="27"/>
  <c r="BF15" i="27" s="1"/>
  <c r="AR16" i="27"/>
  <c r="BN22" i="27"/>
  <c r="AL23" i="27"/>
  <c r="AN23" i="27" s="1"/>
  <c r="BX23" i="27"/>
  <c r="BX57" i="27"/>
  <c r="BL60" i="27"/>
  <c r="CB14" i="27"/>
  <c r="AX14" i="27"/>
  <c r="Y15" i="27"/>
  <c r="BT15" i="27"/>
  <c r="CB16" i="27"/>
  <c r="G17" i="27"/>
  <c r="Y18" i="27"/>
  <c r="BX21" i="27"/>
  <c r="AL21" i="27"/>
  <c r="G22" i="27"/>
  <c r="BZ28" i="27"/>
  <c r="AX16" i="27"/>
  <c r="BT17" i="27"/>
  <c r="G26" i="27"/>
  <c r="CB26" i="27"/>
  <c r="AX26" i="27"/>
  <c r="BT16" i="27"/>
  <c r="G24" i="27"/>
  <c r="BP26" i="27"/>
  <c r="M26" i="27"/>
  <c r="CD26" i="27"/>
  <c r="BD26" i="27"/>
  <c r="BF26" i="27" s="1"/>
  <c r="BT27" i="27"/>
  <c r="AR29" i="27"/>
  <c r="BZ29" i="27"/>
  <c r="CD47" i="27"/>
  <c r="BD47" i="27"/>
  <c r="BF47" i="27" s="1"/>
  <c r="Y16" i="27"/>
  <c r="BX18" i="27"/>
  <c r="BP38" i="27"/>
  <c r="BX46" i="27"/>
  <c r="AL46" i="27"/>
  <c r="AR14" i="27"/>
  <c r="BZ14" i="27"/>
  <c r="BD16" i="27"/>
  <c r="BF16" i="27" s="1"/>
  <c r="BX28" i="27"/>
  <c r="AL28" i="27"/>
  <c r="AE35" i="27"/>
  <c r="BV35" i="27"/>
  <c r="BB60" i="27"/>
  <c r="BR14" i="27"/>
  <c r="S14" i="27"/>
  <c r="BX15" i="27"/>
  <c r="CB15" i="27"/>
  <c r="BN26" i="27"/>
  <c r="O33" i="27"/>
  <c r="BP33" i="27"/>
  <c r="M104" i="27"/>
  <c r="BP104" i="27"/>
  <c r="BR32" i="27"/>
  <c r="BD34" i="27"/>
  <c r="BF34" i="27" s="1"/>
  <c r="BR40" i="27"/>
  <c r="BT42" i="27"/>
  <c r="BD45" i="27"/>
  <c r="BF45" i="27" s="1"/>
  <c r="BN51" i="27"/>
  <c r="AE51" i="27"/>
  <c r="BV52" i="27"/>
  <c r="BT54" i="27"/>
  <c r="BD98" i="27"/>
  <c r="BF98" i="27" s="1"/>
  <c r="CD98" i="27"/>
  <c r="BX99" i="27"/>
  <c r="BX120" i="27"/>
  <c r="AL120" i="27"/>
  <c r="M35" i="27"/>
  <c r="BV40" i="27"/>
  <c r="BN42" i="27"/>
  <c r="AR52" i="27"/>
  <c r="BZ52" i="27"/>
  <c r="G57" i="27"/>
  <c r="AR57" i="27"/>
  <c r="S92" i="27"/>
  <c r="CB93" i="27"/>
  <c r="AX93" i="27"/>
  <c r="Y93" i="27"/>
  <c r="BZ93" i="27"/>
  <c r="AE97" i="27"/>
  <c r="AE103" i="27"/>
  <c r="BD127" i="27"/>
  <c r="BF127" i="27" s="1"/>
  <c r="CD127" i="27"/>
  <c r="BR135" i="27"/>
  <c r="S135" i="27"/>
  <c r="BV14" i="27"/>
  <c r="BV26" i="27"/>
  <c r="AR35" i="27"/>
  <c r="BR38" i="27"/>
  <c r="AE39" i="27"/>
  <c r="CD41" i="27"/>
  <c r="BD41" i="27"/>
  <c r="G42" i="27"/>
  <c r="BV46" i="27"/>
  <c r="BP51" i="27"/>
  <c r="S54" i="27"/>
  <c r="CB54" i="27"/>
  <c r="Y89" i="27"/>
  <c r="CB90" i="27"/>
  <c r="BP90" i="27"/>
  <c r="BD90" i="27"/>
  <c r="BF90" i="27" s="1"/>
  <c r="AE90" i="27"/>
  <c r="AX90" i="27"/>
  <c r="Y90" i="27"/>
  <c r="BX96" i="27"/>
  <c r="BX103" i="27"/>
  <c r="BV122" i="27"/>
  <c r="AE122" i="27"/>
  <c r="BR29" i="27"/>
  <c r="S29" i="27"/>
  <c r="CB29" i="27"/>
  <c r="AX29" i="27"/>
  <c r="AR32" i="27"/>
  <c r="BZ32" i="27"/>
  <c r="S38" i="27"/>
  <c r="AR40" i="27"/>
  <c r="BZ40" i="27"/>
  <c r="M42" i="27"/>
  <c r="AL51" i="27"/>
  <c r="BP91" i="27"/>
  <c r="AL91" i="27"/>
  <c r="AE93" i="27"/>
  <c r="BR93" i="27"/>
  <c r="AL97" i="27"/>
  <c r="BD99" i="27"/>
  <c r="BF99" i="27" s="1"/>
  <c r="CD99" i="27"/>
  <c r="BT107" i="27"/>
  <c r="Y107" i="27"/>
  <c r="BP123" i="27"/>
  <c r="M123" i="27"/>
  <c r="S32" i="27"/>
  <c r="CB32" i="27"/>
  <c r="AX35" i="27"/>
  <c r="G36" i="27"/>
  <c r="BR36" i="27"/>
  <c r="CB40" i="27"/>
  <c r="CB46" i="27"/>
  <c r="AX46" i="27"/>
  <c r="M51" i="27"/>
  <c r="BT51" i="27"/>
  <c r="BR57" i="27"/>
  <c r="S57" i="27"/>
  <c r="BV93" i="27"/>
  <c r="S102" i="27"/>
  <c r="BR102" i="27"/>
  <c r="S168" i="27"/>
  <c r="BR168" i="27"/>
  <c r="AL24" i="27"/>
  <c r="BR24" i="27"/>
  <c r="BT32" i="27"/>
  <c r="BV36" i="27"/>
  <c r="BT40" i="27"/>
  <c r="BN47" i="27"/>
  <c r="BX47" i="27"/>
  <c r="AE50" i="27"/>
  <c r="BV51" i="27"/>
  <c r="Y52" i="27"/>
  <c r="CD52" i="27"/>
  <c r="BD52" i="27"/>
  <c r="BF52" i="27" s="1"/>
  <c r="AL89" i="27"/>
  <c r="BX89" i="27"/>
  <c r="AL93" i="27"/>
  <c r="BX93" i="27"/>
  <c r="CB95" i="27"/>
  <c r="G97" i="27"/>
  <c r="Y102" i="27"/>
  <c r="BT102" i="27"/>
  <c r="AX103" i="27"/>
  <c r="BN113" i="27"/>
  <c r="G113" i="27"/>
  <c r="AE113" i="27"/>
  <c r="BD113" i="27"/>
  <c r="BF113" i="27" s="1"/>
  <c r="BZ113" i="27"/>
  <c r="BV113" i="27"/>
  <c r="M113" i="27"/>
  <c r="BT113" i="27"/>
  <c r="G126" i="27"/>
  <c r="BN126" i="27"/>
  <c r="BN33" i="27"/>
  <c r="I33" i="27"/>
  <c r="Y35" i="27"/>
  <c r="CD35" i="27"/>
  <c r="BD35" i="27"/>
  <c r="BF35" i="27" s="1"/>
  <c r="BZ36" i="27"/>
  <c r="BP56" i="27"/>
  <c r="BD57" i="27"/>
  <c r="BF57" i="27" s="1"/>
  <c r="BZ89" i="27"/>
  <c r="G96" i="27"/>
  <c r="Y98" i="27"/>
  <c r="BT98" i="27"/>
  <c r="BD103" i="27"/>
  <c r="BF103" i="27" s="1"/>
  <c r="CD103" i="27"/>
  <c r="BR119" i="27"/>
  <c r="S119" i="27"/>
  <c r="CB36" i="27"/>
  <c r="CB39" i="27"/>
  <c r="BR99" i="27"/>
  <c r="S99" i="27"/>
  <c r="G101" i="27"/>
  <c r="BD101" i="27"/>
  <c r="BF101" i="27" s="1"/>
  <c r="CD101" i="27"/>
  <c r="BV103" i="27"/>
  <c r="AR103" i="27"/>
  <c r="M103" i="27"/>
  <c r="BN105" i="27"/>
  <c r="G105" i="27"/>
  <c r="BD105" i="27"/>
  <c r="BF105" i="27" s="1"/>
  <c r="AL115" i="27"/>
  <c r="BX115" i="27"/>
  <c r="BX141" i="27"/>
  <c r="AL141" i="27"/>
  <c r="G89" i="27"/>
  <c r="BN91" i="27"/>
  <c r="G91" i="27"/>
  <c r="G92" i="27"/>
  <c r="AR92" i="27"/>
  <c r="G103" i="27"/>
  <c r="BP103" i="27"/>
  <c r="M105" i="27"/>
  <c r="BP105" i="27"/>
  <c r="CB20" i="27"/>
  <c r="BX33" i="27"/>
  <c r="G38" i="27"/>
  <c r="BV41" i="27"/>
  <c r="AT44" i="27"/>
  <c r="BV44" i="27"/>
  <c r="BZ50" i="27"/>
  <c r="CD53" i="27"/>
  <c r="BD53" i="27"/>
  <c r="BF53" i="27" s="1"/>
  <c r="BR56" i="27"/>
  <c r="S56" i="27"/>
  <c r="BZ56" i="27"/>
  <c r="BV57" i="27"/>
  <c r="BN57" i="27"/>
  <c r="BX98" i="27"/>
  <c r="AL98" i="27"/>
  <c r="BN101" i="27"/>
  <c r="BX35" i="27"/>
  <c r="CD36" i="27"/>
  <c r="BD36" i="27"/>
  <c r="BF36" i="27" s="1"/>
  <c r="AL52" i="27"/>
  <c r="M92" i="27"/>
  <c r="CD95" i="27"/>
  <c r="BD95" i="27"/>
  <c r="BF95" i="27" s="1"/>
  <c r="CB97" i="27"/>
  <c r="AX97" i="27"/>
  <c r="Y97" i="27"/>
  <c r="BX97" i="27"/>
  <c r="BN97" i="27"/>
  <c r="AR98" i="27"/>
  <c r="BZ98" i="27"/>
  <c r="BZ105" i="27"/>
  <c r="S114" i="27"/>
  <c r="BR114" i="27"/>
  <c r="CB89" i="27"/>
  <c r="BH102" i="27"/>
  <c r="BR105" i="27"/>
  <c r="S105" i="27"/>
  <c r="AX105" i="27"/>
  <c r="CB105" i="27"/>
  <c r="BR109" i="27"/>
  <c r="AE111" i="27"/>
  <c r="AL117" i="27"/>
  <c r="BR117" i="27"/>
  <c r="AX119" i="27"/>
  <c r="G120" i="27"/>
  <c r="BR120" i="27"/>
  <c r="CD121" i="27"/>
  <c r="AL126" i="27"/>
  <c r="BT127" i="27"/>
  <c r="S131" i="27"/>
  <c r="M132" i="27"/>
  <c r="BV134" i="27"/>
  <c r="AE134" i="27"/>
  <c r="BD135" i="27"/>
  <c r="BF135" i="27" s="1"/>
  <c r="CD137" i="27"/>
  <c r="AL138" i="27"/>
  <c r="AE139" i="27"/>
  <c r="BT139" i="27"/>
  <c r="BX140" i="27"/>
  <c r="BV144" i="27"/>
  <c r="AE144" i="27"/>
  <c r="O147" i="27"/>
  <c r="BP147" i="27"/>
  <c r="BX166" i="27"/>
  <c r="AL166" i="27"/>
  <c r="BT99" i="27"/>
  <c r="BZ103" i="27"/>
  <c r="CD105" i="27"/>
  <c r="AE107" i="27"/>
  <c r="AR113" i="27"/>
  <c r="BR115" i="27"/>
  <c r="S115" i="27"/>
  <c r="BT117" i="27"/>
  <c r="BV120" i="27"/>
  <c r="AX121" i="27"/>
  <c r="BR123" i="27"/>
  <c r="S123" i="27"/>
  <c r="Y127" i="27"/>
  <c r="M128" i="27"/>
  <c r="BZ128" i="27"/>
  <c r="AR128" i="27"/>
  <c r="AR133" i="27"/>
  <c r="BZ133" i="27"/>
  <c r="BN138" i="27"/>
  <c r="G138" i="27"/>
  <c r="BZ138" i="27"/>
  <c r="BX138" i="27"/>
  <c r="BV139" i="27"/>
  <c r="U147" i="27"/>
  <c r="BR147" i="27"/>
  <c r="Y169" i="27"/>
  <c r="BT169" i="27"/>
  <c r="BN102" i="27"/>
  <c r="CD119" i="27"/>
  <c r="BD119" i="27"/>
  <c r="BF119" i="27" s="1"/>
  <c r="BZ120" i="27"/>
  <c r="BV126" i="27"/>
  <c r="CB128" i="27"/>
  <c r="BT135" i="27"/>
  <c r="AX135" i="27"/>
  <c r="Y135" i="27"/>
  <c r="AR138" i="27"/>
  <c r="AL140" i="27"/>
  <c r="G141" i="27"/>
  <c r="BN141" i="27"/>
  <c r="AR144" i="27"/>
  <c r="BZ144" i="27"/>
  <c r="AL204" i="27"/>
  <c r="BX204" i="27"/>
  <c r="BX91" i="27"/>
  <c r="BP102" i="27"/>
  <c r="G107" i="27"/>
  <c r="BP107" i="27"/>
  <c r="BR108" i="27"/>
  <c r="BX109" i="27"/>
  <c r="BR113" i="27"/>
  <c r="S113" i="27"/>
  <c r="CD115" i="27"/>
  <c r="BX117" i="27"/>
  <c r="AR120" i="27"/>
  <c r="CB120" i="27"/>
  <c r="BV121" i="27"/>
  <c r="AR126" i="27"/>
  <c r="BR128" i="27"/>
  <c r="S128" i="27"/>
  <c r="BV135" i="27"/>
  <c r="AE135" i="27"/>
  <c r="BP138" i="27"/>
  <c r="BN139" i="27"/>
  <c r="BR143" i="27"/>
  <c r="S143" i="27"/>
  <c r="CB143" i="27"/>
  <c r="AX143" i="27"/>
  <c r="AX144" i="27"/>
  <c r="BZ168" i="27"/>
  <c r="AR168" i="27"/>
  <c r="AX98" i="27"/>
  <c r="CB98" i="27"/>
  <c r="CB103" i="27"/>
  <c r="Y104" i="27"/>
  <c r="BR107" i="27"/>
  <c r="BT108" i="27"/>
  <c r="BN110" i="27"/>
  <c r="BZ117" i="27"/>
  <c r="AE121" i="27"/>
  <c r="BD123" i="27"/>
  <c r="BF123" i="27" s="1"/>
  <c r="BP127" i="27"/>
  <c r="BZ129" i="27"/>
  <c r="BP135" i="27"/>
  <c r="M138" i="27"/>
  <c r="G139" i="27"/>
  <c r="BH140" i="27"/>
  <c r="BV147" i="27"/>
  <c r="AG147" i="27"/>
  <c r="AE89" i="27"/>
  <c r="BL219" i="27"/>
  <c r="AR97" i="27"/>
  <c r="S108" i="27"/>
  <c r="BP110" i="27"/>
  <c r="BT111" i="27"/>
  <c r="Y113" i="27"/>
  <c r="AR116" i="27"/>
  <c r="G121" i="27"/>
  <c r="BX122" i="27"/>
  <c r="AL125" i="27"/>
  <c r="BR125" i="27"/>
  <c r="AX126" i="27"/>
  <c r="CD129" i="27"/>
  <c r="BX131" i="27"/>
  <c r="M140" i="27"/>
  <c r="BX143" i="27"/>
  <c r="BZ145" i="27"/>
  <c r="CD109" i="27"/>
  <c r="BD109" i="27"/>
  <c r="BF109" i="27" s="1"/>
  <c r="G119" i="27"/>
  <c r="S120" i="27"/>
  <c r="CD120" i="27"/>
  <c r="BD120" i="27"/>
  <c r="BF120" i="27" s="1"/>
  <c r="BR122" i="27"/>
  <c r="S122" i="27"/>
  <c r="BD128" i="27"/>
  <c r="BF128" i="27" s="1"/>
  <c r="AE132" i="27"/>
  <c r="BV132" i="27"/>
  <c r="BH135" i="27"/>
  <c r="G135" i="27"/>
  <c r="BX168" i="27"/>
  <c r="AL168" i="27"/>
  <c r="BX102" i="27"/>
  <c r="BX105" i="27"/>
  <c r="AR114" i="27"/>
  <c r="CB116" i="27"/>
  <c r="BT120" i="27"/>
  <c r="BP121" i="27"/>
  <c r="AL121" i="27"/>
  <c r="BN121" i="27"/>
  <c r="Y126" i="27"/>
  <c r="CD126" i="27"/>
  <c r="BD126" i="27"/>
  <c r="BF126" i="27" s="1"/>
  <c r="CB134" i="27"/>
  <c r="AX134" i="27"/>
  <c r="S141" i="27"/>
  <c r="BT141" i="27"/>
  <c r="BR141" i="27"/>
  <c r="BP144" i="27"/>
  <c r="AX91" i="27"/>
  <c r="CB91" i="27"/>
  <c r="AL99" i="27"/>
  <c r="AL105" i="27"/>
  <c r="AX107" i="27"/>
  <c r="AX108" i="27"/>
  <c r="AR110" i="27"/>
  <c r="AX111" i="27"/>
  <c r="M114" i="27"/>
  <c r="BR116" i="27"/>
  <c r="S116" i="27"/>
  <c r="BD117" i="27"/>
  <c r="BF117" i="27" s="1"/>
  <c r="Y120" i="27"/>
  <c r="M121" i="27"/>
  <c r="BR121" i="27"/>
  <c r="CD122" i="27"/>
  <c r="AX129" i="27"/>
  <c r="BZ135" i="27"/>
  <c r="BD139" i="27"/>
  <c r="BF139" i="27" s="1"/>
  <c r="S140" i="27"/>
  <c r="Y141" i="27"/>
  <c r="CB144" i="27"/>
  <c r="AX128" i="27"/>
  <c r="G132" i="27"/>
  <c r="BX139" i="27"/>
  <c r="AL139" i="27"/>
  <c r="M139" i="27"/>
  <c r="BV141" i="27"/>
  <c r="M144" i="27"/>
  <c r="BR165" i="27"/>
  <c r="S165" i="27"/>
  <c r="BZ166" i="27"/>
  <c r="BV97" i="27"/>
  <c r="CD102" i="27"/>
  <c r="BD102" i="27"/>
  <c r="BF102" i="27" s="1"/>
  <c r="AR105" i="27"/>
  <c r="BN109" i="27"/>
  <c r="BX113" i="27"/>
  <c r="AR121" i="27"/>
  <c r="AR123" i="27"/>
  <c r="AX125" i="27"/>
  <c r="AX127" i="27"/>
  <c r="BX133" i="27"/>
  <c r="BP139" i="27"/>
  <c r="AE141" i="27"/>
  <c r="BR144" i="27"/>
  <c r="S144" i="27"/>
  <c r="G145" i="27"/>
  <c r="BN145" i="27"/>
  <c r="AE140" i="27"/>
  <c r="CD171" i="27"/>
  <c r="BD171" i="27"/>
  <c r="BF171" i="27" s="1"/>
  <c r="CD181" i="27"/>
  <c r="BD181" i="27"/>
  <c r="BF181" i="27" s="1"/>
  <c r="AE185" i="27"/>
  <c r="G174" i="27"/>
  <c r="BN174" i="27"/>
  <c r="Y193" i="27"/>
  <c r="BT193" i="27"/>
  <c r="BD208" i="27"/>
  <c r="BF208" i="27" s="1"/>
  <c r="BV208" i="27"/>
  <c r="M208" i="27"/>
  <c r="AE208" i="27"/>
  <c r="AL208" i="27"/>
  <c r="BZ208" i="27"/>
  <c r="BP208" i="27"/>
  <c r="G140" i="27"/>
  <c r="BN140" i="27"/>
  <c r="BZ141" i="27"/>
  <c r="BT145" i="27"/>
  <c r="CD145" i="27"/>
  <c r="BD145" i="27"/>
  <c r="BF145" i="27" s="1"/>
  <c r="M146" i="27"/>
  <c r="BZ146" i="27"/>
  <c r="CB169" i="27"/>
  <c r="AX169" i="27"/>
  <c r="CB174" i="27"/>
  <c r="AX174" i="27"/>
  <c r="BN183" i="27"/>
  <c r="G183" i="27"/>
  <c r="BP196" i="27"/>
  <c r="M196" i="27"/>
  <c r="CB197" i="27"/>
  <c r="AX197" i="27"/>
  <c r="CD133" i="27"/>
  <c r="BD133" i="27"/>
  <c r="BF133" i="27" s="1"/>
  <c r="BP140" i="27"/>
  <c r="AR141" i="27"/>
  <c r="Y145" i="27"/>
  <c r="AR146" i="27"/>
  <c r="CB168" i="27"/>
  <c r="AX168" i="27"/>
  <c r="BN171" i="27"/>
  <c r="BX172" i="27"/>
  <c r="AL173" i="27"/>
  <c r="BX173" i="27"/>
  <c r="CD174" i="27"/>
  <c r="BD174" i="27"/>
  <c r="BF174" i="27" s="1"/>
  <c r="AX198" i="27"/>
  <c r="CB198" i="27"/>
  <c r="Y202" i="27"/>
  <c r="BT202" i="27"/>
  <c r="BN144" i="27"/>
  <c r="BX175" i="27"/>
  <c r="AL175" i="27"/>
  <c r="BV128" i="27"/>
  <c r="G133" i="27"/>
  <c r="BZ140" i="27"/>
  <c r="G144" i="27"/>
  <c r="AE145" i="27"/>
  <c r="S146" i="27"/>
  <c r="BV171" i="27"/>
  <c r="AE171" i="27"/>
  <c r="BD185" i="27"/>
  <c r="BF185" i="27" s="1"/>
  <c r="Y185" i="27"/>
  <c r="BT185" i="27"/>
  <c r="M185" i="27"/>
  <c r="BV205" i="27"/>
  <c r="AE205" i="27"/>
  <c r="CD146" i="27"/>
  <c r="BD146" i="27"/>
  <c r="BF146" i="27" s="1"/>
  <c r="BR167" i="27"/>
  <c r="S167" i="27"/>
  <c r="CD195" i="27"/>
  <c r="BD195" i="27"/>
  <c r="BF195" i="27" s="1"/>
  <c r="AX211" i="27"/>
  <c r="CB211" i="27"/>
  <c r="BP173" i="27"/>
  <c r="M173" i="27"/>
  <c r="G185" i="27"/>
  <c r="AR193" i="27"/>
  <c r="AL193" i="27"/>
  <c r="BX193" i="27"/>
  <c r="BX209" i="27"/>
  <c r="AL209" i="27"/>
  <c r="BP172" i="27"/>
  <c r="M172" i="27"/>
  <c r="BN175" i="27"/>
  <c r="G175" i="27"/>
  <c r="BP185" i="27"/>
  <c r="CD140" i="27"/>
  <c r="BD140" i="27"/>
  <c r="BF140" i="27" s="1"/>
  <c r="CD147" i="27"/>
  <c r="BF147" i="27"/>
  <c r="AR165" i="27"/>
  <c r="BZ165" i="27"/>
  <c r="BD179" i="27"/>
  <c r="BF179" i="27" s="1"/>
  <c r="AE189" i="27"/>
  <c r="BV189" i="27"/>
  <c r="G193" i="27"/>
  <c r="BN168" i="27"/>
  <c r="BZ172" i="27"/>
  <c r="AE181" i="27"/>
  <c r="BN185" i="27"/>
  <c r="BD191" i="27"/>
  <c r="BF191" i="27" s="1"/>
  <c r="BN193" i="27"/>
  <c r="S197" i="27"/>
  <c r="CD198" i="27"/>
  <c r="BD198" i="27"/>
  <c r="BF198" i="27" s="1"/>
  <c r="Y208" i="27"/>
  <c r="BT208" i="27"/>
  <c r="CD211" i="27"/>
  <c r="BD211" i="27"/>
  <c r="BZ213" i="27"/>
  <c r="AR213" i="27"/>
  <c r="BR242" i="27"/>
  <c r="S242" i="27"/>
  <c r="BZ173" i="27"/>
  <c r="BD175" i="27"/>
  <c r="BF175" i="27" s="1"/>
  <c r="BD178" i="27"/>
  <c r="BF178" i="27" s="1"/>
  <c r="BX184" i="27"/>
  <c r="S186" i="27"/>
  <c r="BV191" i="27"/>
  <c r="BV193" i="27"/>
  <c r="BR196" i="27"/>
  <c r="S196" i="27"/>
  <c r="BH196" i="27"/>
  <c r="Y199" i="27"/>
  <c r="BN199" i="27"/>
  <c r="BX205" i="27"/>
  <c r="BZ209" i="27"/>
  <c r="BD187" i="27"/>
  <c r="BF187" i="27" s="1"/>
  <c r="BZ192" i="27"/>
  <c r="AE193" i="27"/>
  <c r="BT196" i="27"/>
  <c r="Y196" i="27"/>
  <c r="BT197" i="27"/>
  <c r="S198" i="27"/>
  <c r="AL203" i="27"/>
  <c r="BZ205" i="27"/>
  <c r="AR205" i="27"/>
  <c r="AR209" i="27"/>
  <c r="CB166" i="27"/>
  <c r="BP169" i="27"/>
  <c r="AE174" i="27"/>
  <c r="AL181" i="27"/>
  <c r="AR185" i="27"/>
  <c r="BZ185" i="27"/>
  <c r="BV185" i="27"/>
  <c r="BR189" i="27"/>
  <c r="BN191" i="27"/>
  <c r="AE195" i="27"/>
  <c r="Y197" i="27"/>
  <c r="BX201" i="27"/>
  <c r="BT201" i="27"/>
  <c r="BN209" i="27"/>
  <c r="BH209" i="27"/>
  <c r="BP179" i="27"/>
  <c r="BR185" i="27"/>
  <c r="S185" i="27"/>
  <c r="BT189" i="27"/>
  <c r="G191" i="27"/>
  <c r="AL191" i="27"/>
  <c r="BR191" i="27"/>
  <c r="BV196" i="27"/>
  <c r="BN197" i="27"/>
  <c r="AE197" i="27"/>
  <c r="BX197" i="27"/>
  <c r="AE198" i="27"/>
  <c r="BV198" i="27"/>
  <c r="BR198" i="27"/>
  <c r="AL201" i="27"/>
  <c r="BZ201" i="27"/>
  <c r="AR202" i="27"/>
  <c r="AX203" i="27"/>
  <c r="G209" i="27"/>
  <c r="M177" i="27"/>
  <c r="AL177" i="27"/>
  <c r="AL178" i="27"/>
  <c r="BR181" i="27"/>
  <c r="S184" i="27"/>
  <c r="AR184" i="27"/>
  <c r="AX185" i="27"/>
  <c r="CB185" i="27"/>
  <c r="BN187" i="27"/>
  <c r="AR189" i="27"/>
  <c r="BP191" i="27"/>
  <c r="M191" i="27"/>
  <c r="BT191" i="27"/>
  <c r="BZ193" i="27"/>
  <c r="BR197" i="27"/>
  <c r="CB202" i="27"/>
  <c r="CD204" i="27"/>
  <c r="BD204" i="27"/>
  <c r="BF204" i="27" s="1"/>
  <c r="M209" i="27"/>
  <c r="BD209" i="27"/>
  <c r="BF209" i="27" s="1"/>
  <c r="CD245" i="27"/>
  <c r="BD245" i="27"/>
  <c r="BF245" i="27" s="1"/>
  <c r="M175" i="27"/>
  <c r="BP175" i="27"/>
  <c r="M178" i="27"/>
  <c r="BP178" i="27"/>
  <c r="BR180" i="27"/>
  <c r="AR181" i="27"/>
  <c r="BV183" i="27"/>
  <c r="BZ199" i="27"/>
  <c r="AR199" i="27"/>
  <c r="BN202" i="27"/>
  <c r="G202" i="27"/>
  <c r="BN173" i="27"/>
  <c r="BZ175" i="27"/>
  <c r="BR175" i="27"/>
  <c r="AR180" i="27"/>
  <c r="BV181" i="27"/>
  <c r="M187" i="27"/>
  <c r="BR187" i="27"/>
  <c r="BZ195" i="27"/>
  <c r="BZ197" i="27"/>
  <c r="AL198" i="27"/>
  <c r="Y209" i="27"/>
  <c r="BT209" i="27"/>
  <c r="BP209" i="27"/>
  <c r="G168" i="27"/>
  <c r="BD168" i="27"/>
  <c r="BF168" i="27" s="1"/>
  <c r="S172" i="27"/>
  <c r="AR175" i="27"/>
  <c r="S177" i="27"/>
  <c r="BR178" i="27"/>
  <c r="S178" i="27"/>
  <c r="AX183" i="27"/>
  <c r="AX184" i="27"/>
  <c r="G186" i="27"/>
  <c r="BZ187" i="27"/>
  <c r="S191" i="27"/>
  <c r="BD203" i="27"/>
  <c r="BF203" i="27" s="1"/>
  <c r="BN204" i="27"/>
  <c r="BR209" i="27"/>
  <c r="BR173" i="27"/>
  <c r="CD183" i="27"/>
  <c r="BR186" i="27"/>
  <c r="AR187" i="27"/>
  <c r="BV187" i="27"/>
  <c r="CD189" i="27"/>
  <c r="BD189" i="27"/>
  <c r="BF189" i="27" s="1"/>
  <c r="BR195" i="27"/>
  <c r="S195" i="27"/>
  <c r="G198" i="27"/>
  <c r="AE209" i="27"/>
  <c r="BV209" i="27"/>
  <c r="Y213" i="27"/>
  <c r="BT213" i="27"/>
  <c r="Y215" i="27"/>
  <c r="CB215" i="27"/>
  <c r="BZ215" i="27"/>
  <c r="AL215" i="27"/>
  <c r="BX215" i="27"/>
  <c r="BT215" i="27"/>
  <c r="AX215" i="27"/>
  <c r="BD169" i="27"/>
  <c r="BF169" i="27" s="1"/>
  <c r="BV184" i="27"/>
  <c r="G196" i="27"/>
  <c r="M202" i="27"/>
  <c r="BV202" i="27"/>
  <c r="BP202" i="27"/>
  <c r="BV203" i="27"/>
  <c r="BR208" i="27"/>
  <c r="S208" i="27"/>
  <c r="AE213" i="27"/>
  <c r="BV213" i="27"/>
  <c r="BR201" i="27"/>
  <c r="S201" i="27"/>
  <c r="CB201" i="27"/>
  <c r="AX201" i="27"/>
  <c r="AX209" i="27"/>
  <c r="BP211" i="27"/>
  <c r="M211" i="27"/>
  <c r="BZ211" i="27"/>
  <c r="BV214" i="27"/>
  <c r="AE214" i="27"/>
  <c r="BR215" i="27"/>
  <c r="S215" i="27"/>
  <c r="M216" i="27"/>
  <c r="CD216" i="27"/>
  <c r="BD216" i="27"/>
  <c r="BF216" i="27" s="1"/>
  <c r="AE243" i="27"/>
  <c r="BV243" i="27"/>
  <c r="AR211" i="27"/>
  <c r="BX213" i="27"/>
  <c r="BR216" i="27"/>
  <c r="S216" i="27"/>
  <c r="Y201" i="27"/>
  <c r="BT203" i="27"/>
  <c r="BX208" i="27"/>
  <c r="G213" i="27"/>
  <c r="AL213" i="27"/>
  <c r="BX214" i="27"/>
  <c r="BP214" i="27"/>
  <c r="BD215" i="27"/>
  <c r="BF215" i="27" s="1"/>
  <c r="BH216" i="27"/>
  <c r="M248" i="27"/>
  <c r="O248" i="27" s="1"/>
  <c r="AR247" i="27"/>
  <c r="BZ247" i="27"/>
  <c r="BR192" i="27"/>
  <c r="S192" i="27"/>
  <c r="AE207" i="27"/>
  <c r="AL210" i="27"/>
  <c r="G214" i="27"/>
  <c r="BV215" i="27"/>
  <c r="AE215" i="27"/>
  <c r="BP216" i="27"/>
  <c r="BV245" i="27"/>
  <c r="AE245" i="27"/>
  <c r="AX202" i="27"/>
  <c r="BP204" i="27"/>
  <c r="M204" i="27"/>
  <c r="AR208" i="27"/>
  <c r="CB214" i="27"/>
  <c r="AE216" i="27"/>
  <c r="BV216" i="27"/>
  <c r="AE248" i="27"/>
  <c r="AG248" i="27" s="1"/>
  <c r="BV248" i="27"/>
  <c r="CD213" i="27"/>
  <c r="BD213" i="27"/>
  <c r="BF213" i="27" s="1"/>
  <c r="G243" i="27"/>
  <c r="BN243" i="27"/>
  <c r="BR213" i="27"/>
  <c r="AL216" i="27"/>
  <c r="BZ242" i="27"/>
  <c r="AR242" i="27"/>
  <c r="AR216" i="27"/>
  <c r="AR245" i="27"/>
  <c r="AR215" i="27"/>
  <c r="BR247" i="27"/>
  <c r="S247" i="27"/>
  <c r="AR201" i="27"/>
  <c r="G211" i="27"/>
  <c r="AL211" i="27"/>
  <c r="BV211" i="27"/>
  <c r="BN213" i="27"/>
  <c r="BD214" i="27"/>
  <c r="BF214" i="27" s="1"/>
  <c r="CB216" i="27"/>
  <c r="BB287" i="27"/>
  <c r="CD241" i="27"/>
  <c r="BD241" i="27"/>
  <c r="BF241" i="27" s="1"/>
  <c r="BN245" i="27"/>
  <c r="G245" i="27"/>
  <c r="CD248" i="27"/>
  <c r="BD248" i="27"/>
  <c r="BF248" i="27" s="1"/>
  <c r="G216" i="27"/>
  <c r="BN216" i="27"/>
  <c r="AE241" i="27"/>
  <c r="BV241" i="27"/>
  <c r="BL287" i="27"/>
  <c r="G249" i="27"/>
  <c r="AE251" i="27"/>
  <c r="BR243" i="27"/>
  <c r="S243" i="27"/>
  <c r="BR244" i="27"/>
  <c r="S244" i="27"/>
  <c r="BV259" i="27"/>
  <c r="AE259" i="27"/>
  <c r="AG259" i="27" s="1"/>
  <c r="CD259" i="27"/>
  <c r="CD243" i="27"/>
  <c r="BD243" i="27"/>
  <c r="BF243" i="27" s="1"/>
  <c r="BP249" i="27"/>
  <c r="M249" i="27"/>
  <c r="O249" i="27" s="1"/>
  <c r="CD249" i="27"/>
  <c r="BD249" i="27"/>
  <c r="BF249" i="27" s="1"/>
  <c r="AL241" i="27"/>
  <c r="AN241" i="27" s="1"/>
  <c r="BX241" i="27"/>
  <c r="BR249" i="27"/>
  <c r="BX250" i="27"/>
  <c r="BT253" i="27"/>
  <c r="Y253" i="27"/>
  <c r="AR249" i="27"/>
  <c r="BZ249" i="27"/>
  <c r="G274" i="27"/>
  <c r="BN274" i="27"/>
  <c r="AR241" i="27"/>
  <c r="BN242" i="27"/>
  <c r="BT249" i="27"/>
  <c r="BN249" i="27"/>
  <c r="BV257" i="27"/>
  <c r="AE257" i="27"/>
  <c r="BZ267" i="27"/>
  <c r="AR267" i="27"/>
  <c r="BZ272" i="27"/>
  <c r="AR272" i="27"/>
  <c r="CB250" i="27"/>
  <c r="AX250" i="27"/>
  <c r="BR251" i="27"/>
  <c r="AR251" i="27"/>
  <c r="S251" i="27"/>
  <c r="CB251" i="27"/>
  <c r="AX251" i="27"/>
  <c r="BN261" i="27"/>
  <c r="G261" i="27"/>
  <c r="BX281" i="27"/>
  <c r="AL281" i="27"/>
  <c r="BR248" i="27"/>
  <c r="S248" i="27"/>
  <c r="AX248" i="27"/>
  <c r="Y248" i="27"/>
  <c r="S254" i="27"/>
  <c r="BR254" i="27"/>
  <c r="CD263" i="27"/>
  <c r="BD263" i="27"/>
  <c r="BF263" i="27" s="1"/>
  <c r="BZ268" i="27"/>
  <c r="AR268" i="27"/>
  <c r="CD256" i="27"/>
  <c r="BD256" i="27"/>
  <c r="BF256" i="27" s="1"/>
  <c r="M262" i="27"/>
  <c r="O262" i="27" s="1"/>
  <c r="AR269" i="27"/>
  <c r="AR271" i="27"/>
  <c r="BZ271" i="27"/>
  <c r="BZ273" i="27"/>
  <c r="M275" i="27"/>
  <c r="O275" i="27" s="1"/>
  <c r="AX275" i="27"/>
  <c r="BR277" i="27"/>
  <c r="S277" i="27"/>
  <c r="CD250" i="27"/>
  <c r="CD253" i="27"/>
  <c r="CD255" i="27"/>
  <c r="S265" i="27"/>
  <c r="AX265" i="27"/>
  <c r="BZ266" i="27"/>
  <c r="AR266" i="27"/>
  <c r="G267" i="27"/>
  <c r="BN267" i="27"/>
  <c r="BN271" i="27"/>
  <c r="G271" i="27"/>
  <c r="M273" i="27"/>
  <c r="O273" i="27" s="1"/>
  <c r="CD274" i="27"/>
  <c r="BD274" i="27"/>
  <c r="BF274" i="27" s="1"/>
  <c r="BR275" i="27"/>
  <c r="S275" i="27"/>
  <c r="BT285" i="27"/>
  <c r="Y285" i="27"/>
  <c r="G247" i="27"/>
  <c r="AE247" i="27"/>
  <c r="BD247" i="27"/>
  <c r="BF247" i="27" s="1"/>
  <c r="Y249" i="27"/>
  <c r="BV251" i="27"/>
  <c r="BN254" i="27"/>
  <c r="AE254" i="27"/>
  <c r="G255" i="27"/>
  <c r="AE255" i="27"/>
  <c r="G256" i="27"/>
  <c r="BT261" i="27"/>
  <c r="BZ262" i="27"/>
  <c r="AE263" i="27"/>
  <c r="CD265" i="27"/>
  <c r="BD265" i="27"/>
  <c r="BF265" i="27" s="1"/>
  <c r="AX268" i="27"/>
  <c r="CB269" i="27"/>
  <c r="BR274" i="27"/>
  <c r="S274" i="27"/>
  <c r="BD275" i="27"/>
  <c r="BF275" i="27" s="1"/>
  <c r="Y277" i="27"/>
  <c r="BV277" i="27"/>
  <c r="BD277" i="27"/>
  <c r="BF277" i="27" s="1"/>
  <c r="AE277" i="27"/>
  <c r="CD267" i="27"/>
  <c r="BD267" i="27"/>
  <c r="BF267" i="27" s="1"/>
  <c r="BR269" i="27"/>
  <c r="S269" i="27"/>
  <c r="CD271" i="27"/>
  <c r="BD271" i="27"/>
  <c r="BF271" i="27" s="1"/>
  <c r="CD272" i="27"/>
  <c r="BD272" i="27"/>
  <c r="BF272" i="27" s="1"/>
  <c r="AE249" i="27"/>
  <c r="G253" i="27"/>
  <c r="AL256" i="27"/>
  <c r="AN256" i="27" s="1"/>
  <c r="BN256" i="27"/>
  <c r="BV263" i="27"/>
  <c r="BR266" i="27"/>
  <c r="S266" i="27"/>
  <c r="BD268" i="27"/>
  <c r="BF268" i="27" s="1"/>
  <c r="S272" i="27"/>
  <c r="CD273" i="27"/>
  <c r="BD273" i="27"/>
  <c r="BF273" i="27" s="1"/>
  <c r="Y275" i="27"/>
  <c r="AE280" i="27"/>
  <c r="BV280" i="27"/>
  <c r="M256" i="27"/>
  <c r="O256" i="27" s="1"/>
  <c r="BZ261" i="27"/>
  <c r="BN263" i="27"/>
  <c r="G263" i="27"/>
  <c r="CD266" i="27"/>
  <c r="BD266" i="27"/>
  <c r="BF266" i="27" s="1"/>
  <c r="BR271" i="27"/>
  <c r="S271" i="27"/>
  <c r="BV275" i="27"/>
  <c r="BT275" i="27"/>
  <c r="BR256" i="27"/>
  <c r="BR260" i="27"/>
  <c r="S260" i="27"/>
  <c r="BZ263" i="27"/>
  <c r="BR273" i="27"/>
  <c r="AR273" i="27"/>
  <c r="S273" i="27"/>
  <c r="AE274" i="27"/>
  <c r="AG274" i="27" s="1"/>
  <c r="BV274" i="27"/>
  <c r="AE275" i="27"/>
  <c r="AR278" i="27"/>
  <c r="BZ278" i="27"/>
  <c r="AR254" i="27"/>
  <c r="BD269" i="27"/>
  <c r="BF269" i="27" s="1"/>
  <c r="AE269" i="27"/>
  <c r="AG269" i="27" s="1"/>
  <c r="BT271" i="27"/>
  <c r="AE273" i="27"/>
  <c r="AG273" i="27" s="1"/>
  <c r="BV273" i="27"/>
  <c r="BZ250" i="27"/>
  <c r="AR253" i="27"/>
  <c r="AX260" i="27"/>
  <c r="BN262" i="27"/>
  <c r="AE262" i="27"/>
  <c r="BN265" i="27"/>
  <c r="G265" i="27"/>
  <c r="BV265" i="27"/>
  <c r="AE266" i="27"/>
  <c r="AG266" i="27" s="1"/>
  <c r="BV266" i="27"/>
  <c r="AE267" i="27"/>
  <c r="BV267" i="27"/>
  <c r="AE271" i="27"/>
  <c r="BV271" i="27"/>
  <c r="AL275" i="27"/>
  <c r="AN275" i="27" s="1"/>
  <c r="AR250" i="27"/>
  <c r="BR253" i="27"/>
  <c r="S253" i="27"/>
  <c r="AX259" i="27"/>
  <c r="BR263" i="27"/>
  <c r="S263" i="27"/>
  <c r="BZ265" i="27"/>
  <c r="BX267" i="27"/>
  <c r="BT269" i="27"/>
  <c r="BZ274" i="27"/>
  <c r="AR274" i="27"/>
  <c r="BN275" i="27"/>
  <c r="BH275" i="27"/>
  <c r="BZ275" i="27"/>
  <c r="AR275" i="27"/>
  <c r="G280" i="27"/>
  <c r="G244" i="27"/>
  <c r="AE244" i="27"/>
  <c r="AL273" i="27"/>
  <c r="AN273" i="27" s="1"/>
  <c r="CB273" i="27"/>
  <c r="G275" i="27"/>
  <c r="BV279" i="27"/>
  <c r="S280" i="27"/>
  <c r="BR280" i="27"/>
  <c r="G284" i="27"/>
  <c r="AE284" i="27"/>
  <c r="BD284" i="27"/>
  <c r="BF284" i="27" s="1"/>
  <c r="BZ285" i="27"/>
  <c r="Y279" i="27"/>
  <c r="BD278" i="27"/>
  <c r="BF278" i="27" s="1"/>
  <c r="S281" i="27"/>
  <c r="AR281" i="27"/>
  <c r="G285" i="27"/>
  <c r="BD285" i="27"/>
  <c r="BF285" i="27" s="1"/>
  <c r="G279" i="27"/>
  <c r="BD279" i="27"/>
  <c r="BF279" i="27" s="1"/>
  <c r="BV281" i="27"/>
  <c r="AR283" i="27"/>
  <c r="BN284" i="27"/>
  <c r="BD280" i="27"/>
  <c r="BF280" i="27" s="1"/>
  <c r="S284" i="27"/>
  <c r="BD281" i="27"/>
  <c r="BF281" i="27" s="1"/>
  <c r="BV284" i="27"/>
  <c r="S285" i="27"/>
  <c r="BC34" i="24"/>
  <c r="BE34" i="24" s="1"/>
  <c r="BC39" i="24"/>
  <c r="BE39" i="24" s="1"/>
  <c r="BC51" i="24"/>
  <c r="BE51" i="24" s="1"/>
  <c r="BC54" i="24"/>
  <c r="BE54" i="24" s="1"/>
  <c r="AI56" i="24"/>
  <c r="BK58" i="24"/>
  <c r="BK91" i="24"/>
  <c r="BK96" i="24"/>
  <c r="AU113" i="24"/>
  <c r="BC116" i="24"/>
  <c r="BE116" i="24" s="1"/>
  <c r="BC121" i="24"/>
  <c r="BE121" i="24" s="1"/>
  <c r="AU126" i="24"/>
  <c r="AU131" i="24"/>
  <c r="AU135" i="24"/>
  <c r="AU144" i="24"/>
  <c r="AI169" i="24"/>
  <c r="BK177" i="24"/>
  <c r="AU183" i="24"/>
  <c r="AU192" i="24"/>
  <c r="AO207" i="24"/>
  <c r="BC245" i="24"/>
  <c r="BE245" i="24" s="1"/>
  <c r="AI247" i="24"/>
  <c r="AI251" i="24"/>
  <c r="AI256" i="24"/>
  <c r="BC260" i="24"/>
  <c r="BE260" i="24" s="1"/>
  <c r="BC265" i="24"/>
  <c r="BE265" i="24" s="1"/>
  <c r="AO273" i="24"/>
  <c r="AI275" i="24"/>
  <c r="E60" i="25"/>
  <c r="K60" i="25"/>
  <c r="AF15" i="26"/>
  <c r="AH15" i="26" s="1"/>
  <c r="AF22" i="26"/>
  <c r="AH22" i="26" s="1"/>
  <c r="AF29" i="26"/>
  <c r="AH29" i="26" s="1"/>
  <c r="AF36" i="26"/>
  <c r="AH36" i="26" s="1"/>
  <c r="AF44" i="26"/>
  <c r="AF51" i="26"/>
  <c r="AH51" i="26" s="1"/>
  <c r="AF58" i="26"/>
  <c r="AH58" i="26" s="1"/>
  <c r="U219" i="26"/>
  <c r="AF93" i="26"/>
  <c r="AH93" i="26" s="1"/>
  <c r="AF101" i="26"/>
  <c r="AH101" i="26" s="1"/>
  <c r="AF108" i="26"/>
  <c r="AH108" i="26" s="1"/>
  <c r="AF115" i="26"/>
  <c r="AH115" i="26" s="1"/>
  <c r="AF122" i="26"/>
  <c r="AH122" i="26" s="1"/>
  <c r="AF129" i="26"/>
  <c r="AH129" i="26" s="1"/>
  <c r="AF137" i="26"/>
  <c r="AH137" i="26" s="1"/>
  <c r="AF144" i="26"/>
  <c r="AH144" i="26" s="1"/>
  <c r="AF167" i="26"/>
  <c r="AH167" i="26" s="1"/>
  <c r="AF174" i="26"/>
  <c r="AH174" i="26" s="1"/>
  <c r="AI99" i="24"/>
  <c r="AI110" i="24"/>
  <c r="AI132" i="24"/>
  <c r="AI179" i="24"/>
  <c r="AI184" i="24"/>
  <c r="AI193" i="24"/>
  <c r="AU202" i="24"/>
  <c r="Q219" i="25"/>
  <c r="I287" i="25"/>
  <c r="K60" i="26"/>
  <c r="X219" i="26"/>
  <c r="AU32" i="24"/>
  <c r="BK34" i="24"/>
  <c r="BK51" i="24"/>
  <c r="BK54" i="24"/>
  <c r="AI107" i="24"/>
  <c r="BK121" i="24"/>
  <c r="AO132" i="24"/>
  <c r="AC166" i="24"/>
  <c r="AO189" i="24"/>
  <c r="BC192" i="24"/>
  <c r="BE192" i="24" s="1"/>
  <c r="BK196" i="24"/>
  <c r="AO201" i="24"/>
  <c r="BC207" i="24"/>
  <c r="BE207" i="24" s="1"/>
  <c r="BC211" i="24"/>
  <c r="BE211" i="24" s="1"/>
  <c r="AO216" i="24"/>
  <c r="AU251" i="24"/>
  <c r="AU256" i="24"/>
  <c r="BK260" i="24"/>
  <c r="BK265" i="24"/>
  <c r="BK269" i="24"/>
  <c r="BK274" i="24"/>
  <c r="AU275" i="24"/>
  <c r="I60" i="25"/>
  <c r="AF16" i="26"/>
  <c r="AH16" i="26" s="1"/>
  <c r="AF23" i="26"/>
  <c r="AH23" i="26" s="1"/>
  <c r="AF30" i="26"/>
  <c r="AH30" i="26" s="1"/>
  <c r="AF38" i="26"/>
  <c r="AH38" i="26" s="1"/>
  <c r="AF45" i="26"/>
  <c r="AH45" i="26" s="1"/>
  <c r="AF52" i="26"/>
  <c r="AH52" i="26" s="1"/>
  <c r="Z219" i="26"/>
  <c r="AF95" i="26"/>
  <c r="AH95" i="26" s="1"/>
  <c r="AF102" i="26"/>
  <c r="AH102" i="26" s="1"/>
  <c r="AF109" i="26"/>
  <c r="AH109" i="26" s="1"/>
  <c r="AF116" i="26"/>
  <c r="AH116" i="26" s="1"/>
  <c r="AF123" i="26"/>
  <c r="AH123" i="26" s="1"/>
  <c r="AF131" i="26"/>
  <c r="AH131" i="26" s="1"/>
  <c r="AF138" i="26"/>
  <c r="AH138" i="26" s="1"/>
  <c r="AF145" i="26"/>
  <c r="AH145" i="26" s="1"/>
  <c r="AF168" i="26"/>
  <c r="AH168" i="26" s="1"/>
  <c r="AF175" i="26"/>
  <c r="AH175" i="26" s="1"/>
  <c r="BI60" i="24"/>
  <c r="AI18" i="24"/>
  <c r="AI36" i="24"/>
  <c r="AI41" i="24"/>
  <c r="AO102" i="24"/>
  <c r="AI109" i="24"/>
  <c r="AU110" i="24"/>
  <c r="BK113" i="24"/>
  <c r="BK131" i="24"/>
  <c r="AI166" i="24"/>
  <c r="BK173" i="24"/>
  <c r="U197" i="24"/>
  <c r="W197" i="24" s="1"/>
  <c r="AI262" i="24"/>
  <c r="AB219" i="26"/>
  <c r="AN219" i="26"/>
  <c r="AF197" i="26"/>
  <c r="AH197" i="26" s="1"/>
  <c r="AO98" i="24"/>
  <c r="AC111" i="24"/>
  <c r="BC145" i="24"/>
  <c r="BE145" i="24" s="1"/>
  <c r="AO166" i="24"/>
  <c r="AI180" i="24"/>
  <c r="BK197" i="24"/>
  <c r="BK202" i="24"/>
  <c r="AF24" i="26"/>
  <c r="AH24" i="26" s="1"/>
  <c r="AF39" i="26"/>
  <c r="AH39" i="26" s="1"/>
  <c r="AF53" i="26"/>
  <c r="AH53" i="26" s="1"/>
  <c r="E219" i="26"/>
  <c r="AD219" i="26"/>
  <c r="AF96" i="26"/>
  <c r="AH96" i="26" s="1"/>
  <c r="AF103" i="26"/>
  <c r="AH103" i="26" s="1"/>
  <c r="AF110" i="26"/>
  <c r="AH110" i="26" s="1"/>
  <c r="AF117" i="26"/>
  <c r="AH117" i="26" s="1"/>
  <c r="AF125" i="26"/>
  <c r="AH125" i="26" s="1"/>
  <c r="AF132" i="26"/>
  <c r="AH132" i="26" s="1"/>
  <c r="AF139" i="26"/>
  <c r="AH139" i="26" s="1"/>
  <c r="AF146" i="26"/>
  <c r="AH146" i="26" s="1"/>
  <c r="AF169" i="26"/>
  <c r="AH169" i="26" s="1"/>
  <c r="AU21" i="24"/>
  <c r="AU36" i="24"/>
  <c r="AU41" i="24"/>
  <c r="AI97" i="24"/>
  <c r="AI103" i="24"/>
  <c r="AI115" i="24"/>
  <c r="BC127" i="24"/>
  <c r="BE127" i="24" s="1"/>
  <c r="AU166" i="24"/>
  <c r="BE179" i="24"/>
  <c r="AU253" i="24"/>
  <c r="AU262" i="24"/>
  <c r="AU272" i="24"/>
  <c r="S60" i="26"/>
  <c r="AF17" i="26"/>
  <c r="AH17" i="26" s="1"/>
  <c r="O60" i="26"/>
  <c r="AF32" i="26"/>
  <c r="AH32" i="26" s="1"/>
  <c r="AF46" i="26"/>
  <c r="AH46" i="26" s="1"/>
  <c r="G219" i="26"/>
  <c r="AI17" i="24"/>
  <c r="BC21" i="24"/>
  <c r="BE21" i="24" s="1"/>
  <c r="AI22" i="24"/>
  <c r="AU26" i="24"/>
  <c r="AI38" i="24"/>
  <c r="BK52" i="24"/>
  <c r="AO53" i="24"/>
  <c r="AI91" i="24"/>
  <c r="BC119" i="24"/>
  <c r="BE119" i="24" s="1"/>
  <c r="BK127" i="24"/>
  <c r="AU128" i="24"/>
  <c r="BK132" i="24"/>
  <c r="BK140" i="24"/>
  <c r="BC171" i="24"/>
  <c r="BK184" i="24"/>
  <c r="AO199" i="24"/>
  <c r="AI244" i="24"/>
  <c r="BC248" i="24"/>
  <c r="BE248" i="24" s="1"/>
  <c r="BC253" i="24"/>
  <c r="BE253" i="24" s="1"/>
  <c r="AI259" i="24"/>
  <c r="AF18" i="26"/>
  <c r="AH18" i="26" s="1"/>
  <c r="AF26" i="26"/>
  <c r="AH26" i="26" s="1"/>
  <c r="AF33" i="26"/>
  <c r="AF40" i="26"/>
  <c r="AH40" i="26" s="1"/>
  <c r="AF54" i="26"/>
  <c r="AH54" i="26" s="1"/>
  <c r="I219" i="26"/>
  <c r="AF90" i="26"/>
  <c r="AH90" i="26" s="1"/>
  <c r="AF97" i="26"/>
  <c r="AH97" i="26" s="1"/>
  <c r="M219" i="26"/>
  <c r="AF104" i="26"/>
  <c r="AH104" i="26" s="1"/>
  <c r="AF111" i="26"/>
  <c r="AH111" i="26" s="1"/>
  <c r="AF119" i="26"/>
  <c r="AH119" i="26" s="1"/>
  <c r="AF126" i="26"/>
  <c r="AH126" i="26" s="1"/>
  <c r="AF133" i="26"/>
  <c r="AH133" i="26" s="1"/>
  <c r="AF140" i="26"/>
  <c r="AH140" i="26" s="1"/>
  <c r="AF147" i="26"/>
  <c r="AF171" i="26"/>
  <c r="AH171" i="26" s="1"/>
  <c r="AF257" i="26"/>
  <c r="AH257" i="26" s="1"/>
  <c r="U248" i="24"/>
  <c r="W248" i="24" s="1"/>
  <c r="BE272" i="24"/>
  <c r="X60" i="26"/>
  <c r="AF47" i="26"/>
  <c r="AH47" i="26" s="1"/>
  <c r="K219" i="26"/>
  <c r="BK16" i="24"/>
  <c r="BK21" i="24"/>
  <c r="BK36" i="24"/>
  <c r="BC46" i="24"/>
  <c r="BE46" i="24" s="1"/>
  <c r="AC47" i="24"/>
  <c r="AI116" i="24"/>
  <c r="BK119" i="24"/>
  <c r="BC138" i="24"/>
  <c r="BE138" i="24" s="1"/>
  <c r="BK166" i="24"/>
  <c r="BK171" i="24"/>
  <c r="AU172" i="24"/>
  <c r="AO177" i="24"/>
  <c r="BC180" i="24"/>
  <c r="BE180" i="24" s="1"/>
  <c r="AO186" i="24"/>
  <c r="BK248" i="24"/>
  <c r="AU249" i="24"/>
  <c r="BK253" i="24"/>
  <c r="AU259" i="24"/>
  <c r="BC281" i="24"/>
  <c r="AF20" i="26"/>
  <c r="AH20" i="26" s="1"/>
  <c r="AF27" i="26"/>
  <c r="AH27" i="26" s="1"/>
  <c r="AF34" i="26"/>
  <c r="AH34" i="26" s="1"/>
  <c r="AF41" i="26"/>
  <c r="AH41" i="26" s="1"/>
  <c r="AF48" i="26"/>
  <c r="AH48" i="26" s="1"/>
  <c r="AF56" i="26"/>
  <c r="AH56" i="26" s="1"/>
  <c r="AF98" i="26"/>
  <c r="AH98" i="26" s="1"/>
  <c r="AF113" i="26"/>
  <c r="AH113" i="26" s="1"/>
  <c r="AF127" i="26"/>
  <c r="AH127" i="26" s="1"/>
  <c r="AF141" i="26"/>
  <c r="AH141" i="26" s="1"/>
  <c r="AF172" i="26"/>
  <c r="AH172" i="26" s="1"/>
  <c r="AF186" i="26"/>
  <c r="AH186" i="26" s="1"/>
  <c r="AC285" i="24"/>
  <c r="U15" i="24"/>
  <c r="AI92" i="24"/>
  <c r="BC96" i="24"/>
  <c r="BE96" i="24" s="1"/>
  <c r="AI113" i="24"/>
  <c r="AI131" i="24"/>
  <c r="AI133" i="24"/>
  <c r="AI135" i="24"/>
  <c r="AI144" i="24"/>
  <c r="U165" i="24"/>
  <c r="W165" i="24" s="1"/>
  <c r="AI173" i="24"/>
  <c r="BC177" i="24"/>
  <c r="BE177" i="24" s="1"/>
  <c r="BC181" i="24"/>
  <c r="BE181" i="24" s="1"/>
  <c r="AI187" i="24"/>
  <c r="BK190" i="24"/>
  <c r="BC191" i="24"/>
  <c r="BE191" i="24" s="1"/>
  <c r="U244" i="24"/>
  <c r="AO260" i="24"/>
  <c r="AO269" i="24"/>
  <c r="AF14" i="26"/>
  <c r="AH14" i="26" s="1"/>
  <c r="AF21" i="26"/>
  <c r="AH21" i="26" s="1"/>
  <c r="AF28" i="26"/>
  <c r="AH28" i="26" s="1"/>
  <c r="AF35" i="26"/>
  <c r="AH35" i="26" s="1"/>
  <c r="AF42" i="26"/>
  <c r="AH42" i="26" s="1"/>
  <c r="AF50" i="26"/>
  <c r="AH50" i="26" s="1"/>
  <c r="AF57" i="26"/>
  <c r="AH57" i="26" s="1"/>
  <c r="Q219" i="26"/>
  <c r="AF99" i="26"/>
  <c r="AH99" i="26" s="1"/>
  <c r="AF114" i="26"/>
  <c r="AH114" i="26" s="1"/>
  <c r="AF128" i="26"/>
  <c r="AH128" i="26" s="1"/>
  <c r="AF143" i="26"/>
  <c r="AH143" i="26" s="1"/>
  <c r="AF173" i="26"/>
  <c r="AH173" i="26" s="1"/>
  <c r="AU111" i="24"/>
  <c r="G60" i="26"/>
  <c r="AN60" i="26"/>
  <c r="S219" i="26"/>
  <c r="AF92" i="26"/>
  <c r="AH92" i="26" s="1"/>
  <c r="AF107" i="26"/>
  <c r="AH107" i="26" s="1"/>
  <c r="AF121" i="26"/>
  <c r="AH121" i="26" s="1"/>
  <c r="AF135" i="26"/>
  <c r="AH135" i="26" s="1"/>
  <c r="AF166" i="26"/>
  <c r="AH166" i="26" s="1"/>
  <c r="AF177" i="26"/>
  <c r="AH177" i="26" s="1"/>
  <c r="AF184" i="26"/>
  <c r="AH184" i="26" s="1"/>
  <c r="AF191" i="26"/>
  <c r="AH191" i="26" s="1"/>
  <c r="AF198" i="26"/>
  <c r="AH198" i="26" s="1"/>
  <c r="AF205" i="26"/>
  <c r="AH205" i="26" s="1"/>
  <c r="AF213" i="26"/>
  <c r="AH213" i="26" s="1"/>
  <c r="I287" i="26"/>
  <c r="AF242" i="26"/>
  <c r="AH242" i="26" s="1"/>
  <c r="E287" i="26"/>
  <c r="AD287" i="26"/>
  <c r="AF256" i="26"/>
  <c r="AH256" i="26" s="1"/>
  <c r="AF277" i="26"/>
  <c r="AH277" i="26" s="1"/>
  <c r="AF284" i="26"/>
  <c r="AH284" i="26" s="1"/>
  <c r="K287" i="26"/>
  <c r="AF263" i="26"/>
  <c r="AH263" i="26" s="1"/>
  <c r="AF271" i="26"/>
  <c r="AH271" i="26" s="1"/>
  <c r="AF178" i="26"/>
  <c r="AH178" i="26" s="1"/>
  <c r="AF185" i="26"/>
  <c r="AH185" i="26" s="1"/>
  <c r="AF192" i="26"/>
  <c r="AH192" i="26" s="1"/>
  <c r="AF199" i="26"/>
  <c r="AH199" i="26" s="1"/>
  <c r="AF207" i="26"/>
  <c r="AH207" i="26" s="1"/>
  <c r="AF214" i="26"/>
  <c r="AH214" i="26" s="1"/>
  <c r="M287" i="26"/>
  <c r="AF250" i="26"/>
  <c r="AH250" i="26" s="1"/>
  <c r="AF278" i="26"/>
  <c r="AH278" i="26" s="1"/>
  <c r="AF285" i="26"/>
  <c r="AH285" i="26" s="1"/>
  <c r="O287" i="26"/>
  <c r="AF243" i="26"/>
  <c r="AH243" i="26" s="1"/>
  <c r="AF265" i="26"/>
  <c r="AH265" i="26" s="1"/>
  <c r="S287" i="26"/>
  <c r="AF259" i="26"/>
  <c r="AH259" i="26" s="1"/>
  <c r="AF266" i="26"/>
  <c r="AH266" i="26" s="1"/>
  <c r="AF180" i="26"/>
  <c r="AH180" i="26" s="1"/>
  <c r="AF187" i="26"/>
  <c r="AH187" i="26" s="1"/>
  <c r="AF195" i="26"/>
  <c r="AH195" i="26" s="1"/>
  <c r="AF202" i="26"/>
  <c r="AH202" i="26" s="1"/>
  <c r="AF209" i="26"/>
  <c r="AH209" i="26" s="1"/>
  <c r="AF216" i="26"/>
  <c r="AH216" i="26" s="1"/>
  <c r="U287" i="26"/>
  <c r="AF245" i="26"/>
  <c r="AH245" i="26" s="1"/>
  <c r="AF253" i="26"/>
  <c r="AH253" i="26" s="1"/>
  <c r="AF280" i="26"/>
  <c r="AH280" i="26" s="1"/>
  <c r="X287" i="26"/>
  <c r="AF260" i="26"/>
  <c r="AH260" i="26" s="1"/>
  <c r="AF267" i="26"/>
  <c r="AH267" i="26" s="1"/>
  <c r="AF273" i="26"/>
  <c r="AH273" i="26" s="1"/>
  <c r="AF181" i="26"/>
  <c r="AH181" i="26" s="1"/>
  <c r="AF189" i="26"/>
  <c r="AH189" i="26" s="1"/>
  <c r="AF196" i="26"/>
  <c r="AH196" i="26" s="1"/>
  <c r="AF203" i="26"/>
  <c r="AH203" i="26" s="1"/>
  <c r="AF210" i="26"/>
  <c r="AH210" i="26" s="1"/>
  <c r="AF217" i="26"/>
  <c r="AH217" i="26" s="1"/>
  <c r="Z287" i="26"/>
  <c r="AF254" i="26"/>
  <c r="AH254" i="26" s="1"/>
  <c r="AF281" i="26"/>
  <c r="AH281" i="26" s="1"/>
  <c r="AB287" i="26"/>
  <c r="AF247" i="26"/>
  <c r="AH247" i="26" s="1"/>
  <c r="AF261" i="26"/>
  <c r="AH261" i="26" s="1"/>
  <c r="AF268" i="26"/>
  <c r="AH268" i="26" s="1"/>
  <c r="AF274" i="26"/>
  <c r="AH274" i="26" s="1"/>
  <c r="AF183" i="26"/>
  <c r="AH183" i="26" s="1"/>
  <c r="AF190" i="26"/>
  <c r="AH190" i="26" s="1"/>
  <c r="AF204" i="26"/>
  <c r="AH204" i="26" s="1"/>
  <c r="AF241" i="26"/>
  <c r="AH241" i="26" s="1"/>
  <c r="AF248" i="26"/>
  <c r="AH248" i="26" s="1"/>
  <c r="AF255" i="26"/>
  <c r="AH255" i="26" s="1"/>
  <c r="AF275" i="26"/>
  <c r="AH275" i="26" s="1"/>
  <c r="AF283" i="26"/>
  <c r="AH283" i="26" s="1"/>
  <c r="AF211" i="26"/>
  <c r="AH211" i="26" s="1"/>
  <c r="AN287" i="26"/>
  <c r="AF262" i="26"/>
  <c r="AH262" i="26" s="1"/>
  <c r="AF269" i="26"/>
  <c r="AH269" i="26" s="1"/>
  <c r="AF249" i="26"/>
  <c r="AH249" i="26" s="1"/>
  <c r="G287" i="26"/>
  <c r="AF89" i="26"/>
  <c r="E60" i="26"/>
  <c r="AC204" i="24"/>
  <c r="AC40" i="24"/>
  <c r="AC23" i="24"/>
  <c r="AC172" i="24"/>
  <c r="AC262" i="24"/>
  <c r="AC255" i="24"/>
  <c r="AC45" i="24"/>
  <c r="AC269" i="24"/>
  <c r="AC202" i="24"/>
  <c r="AC178" i="24"/>
  <c r="M60" i="24"/>
  <c r="BC141" i="24"/>
  <c r="BE141" i="24" s="1"/>
  <c r="BK271" i="24"/>
  <c r="BC15" i="24"/>
  <c r="BE15" i="24" s="1"/>
  <c r="BK20" i="24"/>
  <c r="U22" i="24"/>
  <c r="W22" i="24" s="1"/>
  <c r="AO23" i="24"/>
  <c r="AI34" i="24"/>
  <c r="AC48" i="24"/>
  <c r="AU51" i="24"/>
  <c r="BK56" i="24"/>
  <c r="BC95" i="24"/>
  <c r="BE95" i="24" s="1"/>
  <c r="AI96" i="24"/>
  <c r="AC99" i="24"/>
  <c r="BK104" i="24"/>
  <c r="AI105" i="24"/>
  <c r="AO108" i="24"/>
  <c r="AO114" i="24"/>
  <c r="BC126" i="24"/>
  <c r="U139" i="24"/>
  <c r="W139" i="24" s="1"/>
  <c r="AC140" i="24"/>
  <c r="BK141" i="24"/>
  <c r="AO143" i="24"/>
  <c r="BC165" i="24"/>
  <c r="BE165" i="24" s="1"/>
  <c r="BC168" i="24"/>
  <c r="BE168" i="24" s="1"/>
  <c r="AO185" i="24"/>
  <c r="U205" i="24"/>
  <c r="W205" i="24" s="1"/>
  <c r="AC283" i="24"/>
  <c r="AC201" i="24"/>
  <c r="AC247" i="24"/>
  <c r="AC260" i="24"/>
  <c r="BK17" i="24"/>
  <c r="AU23" i="24"/>
  <c r="U33" i="24"/>
  <c r="AU35" i="24"/>
  <c r="BK38" i="24"/>
  <c r="AO39" i="24"/>
  <c r="AO45" i="24"/>
  <c r="AI48" i="24"/>
  <c r="AU57" i="24"/>
  <c r="U103" i="24"/>
  <c r="AO105" i="24"/>
  <c r="AU108" i="24"/>
  <c r="AO111" i="24"/>
  <c r="AU114" i="24"/>
  <c r="AI120" i="24"/>
  <c r="AI123" i="24"/>
  <c r="AI127" i="24"/>
  <c r="AU129" i="24"/>
  <c r="AO133" i="24"/>
  <c r="AI137" i="24"/>
  <c r="AI140" i="24"/>
  <c r="AI146" i="24"/>
  <c r="AO190" i="24"/>
  <c r="U193" i="24"/>
  <c r="W193" i="24" s="1"/>
  <c r="BE215" i="24"/>
  <c r="U119" i="24"/>
  <c r="W119" i="24" s="1"/>
  <c r="AC205" i="24"/>
  <c r="BK15" i="24"/>
  <c r="AI16" i="24"/>
  <c r="AO21" i="24"/>
  <c r="U23" i="24"/>
  <c r="W23" i="24" s="1"/>
  <c r="BC23" i="24"/>
  <c r="BE23" i="24" s="1"/>
  <c r="AC24" i="24"/>
  <c r="AI29" i="24"/>
  <c r="AC34" i="24"/>
  <c r="BC35" i="24"/>
  <c r="BE35" i="24" s="1"/>
  <c r="AI42" i="24"/>
  <c r="AU45" i="24"/>
  <c r="BK47" i="24"/>
  <c r="AI54" i="24"/>
  <c r="AO90" i="24"/>
  <c r="U91" i="24"/>
  <c r="BC92" i="24"/>
  <c r="BE92" i="24" s="1"/>
  <c r="AC93" i="24"/>
  <c r="AU96" i="24"/>
  <c r="BK98" i="24"/>
  <c r="AO99" i="24"/>
  <c r="U105" i="24"/>
  <c r="W105" i="24" s="1"/>
  <c r="AU105" i="24"/>
  <c r="BK116" i="24"/>
  <c r="AI117" i="24"/>
  <c r="AO120" i="24"/>
  <c r="BK122" i="24"/>
  <c r="AO123" i="24"/>
  <c r="AO127" i="24"/>
  <c r="BC129" i="24"/>
  <c r="BE129" i="24" s="1"/>
  <c r="AU133" i="24"/>
  <c r="BK135" i="24"/>
  <c r="AO137" i="24"/>
  <c r="AO140" i="24"/>
  <c r="BC143" i="24"/>
  <c r="BE143" i="24" s="1"/>
  <c r="AO146" i="24"/>
  <c r="BK165" i="24"/>
  <c r="AI181" i="24"/>
  <c r="AC261" i="24"/>
  <c r="AC215" i="24"/>
  <c r="AO16" i="24"/>
  <c r="AI24" i="24"/>
  <c r="AI32" i="24"/>
  <c r="AO42" i="24"/>
  <c r="AC46" i="24"/>
  <c r="AO89" i="24"/>
  <c r="AU90" i="24"/>
  <c r="AC97" i="24"/>
  <c r="AU99" i="24"/>
  <c r="AC107" i="24"/>
  <c r="AU120" i="24"/>
  <c r="AU123" i="24"/>
  <c r="AU127" i="24"/>
  <c r="U133" i="24"/>
  <c r="W133" i="24" s="1"/>
  <c r="BE133" i="24"/>
  <c r="AU137" i="24"/>
  <c r="AU140" i="24"/>
  <c r="AU146" i="24"/>
  <c r="AO165" i="24"/>
  <c r="AC197" i="24"/>
  <c r="BC132" i="24"/>
  <c r="BE132" i="24" s="1"/>
  <c r="U145" i="24"/>
  <c r="W145" i="24" s="1"/>
  <c r="AU16" i="24"/>
  <c r="AU18" i="24"/>
  <c r="BK23" i="24"/>
  <c r="AI27" i="24"/>
  <c r="AO28" i="24"/>
  <c r="AO32" i="24"/>
  <c r="BK35" i="24"/>
  <c r="AO36" i="24"/>
  <c r="AI40" i="24"/>
  <c r="AU42" i="24"/>
  <c r="AI46" i="24"/>
  <c r="BC48" i="24"/>
  <c r="BE48" i="24" s="1"/>
  <c r="AU54" i="24"/>
  <c r="AO58" i="24"/>
  <c r="AC91" i="24"/>
  <c r="BK92" i="24"/>
  <c r="AO103" i="24"/>
  <c r="BK114" i="24"/>
  <c r="BC120" i="24"/>
  <c r="BE120" i="24" s="1"/>
  <c r="U123" i="24"/>
  <c r="W123" i="24" s="1"/>
  <c r="BC123" i="24"/>
  <c r="BE123" i="24" s="1"/>
  <c r="AO131" i="24"/>
  <c r="U169" i="24"/>
  <c r="W169" i="24" s="1"/>
  <c r="AC171" i="24"/>
  <c r="BK185" i="24"/>
  <c r="AO93" i="24"/>
  <c r="U99" i="24"/>
  <c r="W99" i="24" s="1"/>
  <c r="AI101" i="24"/>
  <c r="AO109" i="24"/>
  <c r="AI121" i="24"/>
  <c r="AI125" i="24"/>
  <c r="AI143" i="24"/>
  <c r="BE146" i="24"/>
  <c r="AI167" i="24"/>
  <c r="AC20" i="24"/>
  <c r="AO27" i="24"/>
  <c r="AO46" i="24"/>
  <c r="AO14" i="24"/>
  <c r="AU24" i="24"/>
  <c r="AU27" i="24"/>
  <c r="BC29" i="24"/>
  <c r="BE29" i="24" s="1"/>
  <c r="AU40" i="24"/>
  <c r="BC42" i="24"/>
  <c r="AU46" i="24"/>
  <c r="BC52" i="24"/>
  <c r="BE52" i="24" s="1"/>
  <c r="AO97" i="24"/>
  <c r="AU109" i="24"/>
  <c r="BK111" i="24"/>
  <c r="BC115" i="24"/>
  <c r="BC117" i="24"/>
  <c r="BE117" i="24" s="1"/>
  <c r="BK120" i="24"/>
  <c r="AO121" i="24"/>
  <c r="BK123" i="24"/>
  <c r="AO125" i="24"/>
  <c r="BC131" i="24"/>
  <c r="BE131" i="24" s="1"/>
  <c r="BK137" i="24"/>
  <c r="U144" i="24"/>
  <c r="W144" i="24" s="1"/>
  <c r="BK146" i="24"/>
  <c r="AO171" i="24"/>
  <c r="AO174" i="24"/>
  <c r="AU97" i="24"/>
  <c r="AU101" i="24"/>
  <c r="AU121" i="24"/>
  <c r="AU125" i="24"/>
  <c r="U134" i="24"/>
  <c r="W134" i="24" s="1"/>
  <c r="AU167" i="24"/>
  <c r="AC208" i="24"/>
  <c r="U52" i="24"/>
  <c r="AO116" i="24"/>
  <c r="AI119" i="24"/>
  <c r="U121" i="24"/>
  <c r="W121" i="24" s="1"/>
  <c r="BE171" i="24"/>
  <c r="BE14" i="24"/>
  <c r="BC32" i="24"/>
  <c r="BE32" i="24" s="1"/>
  <c r="U17" i="24"/>
  <c r="W17" i="24" s="1"/>
  <c r="BK24" i="24"/>
  <c r="AI26" i="24"/>
  <c r="AO38" i="24"/>
  <c r="BK40" i="24"/>
  <c r="AO41" i="24"/>
  <c r="BK46" i="24"/>
  <c r="AI47" i="24"/>
  <c r="BC50" i="24"/>
  <c r="BE50" i="24" s="1"/>
  <c r="AC51" i="24"/>
  <c r="AC58" i="24"/>
  <c r="BC91" i="24"/>
  <c r="BE91" i="24" s="1"/>
  <c r="AC92" i="24"/>
  <c r="AI98" i="24"/>
  <c r="AI102" i="24"/>
  <c r="BC107" i="24"/>
  <c r="BE107" i="24" s="1"/>
  <c r="AC108" i="24"/>
  <c r="BK109" i="24"/>
  <c r="AI122" i="24"/>
  <c r="U125" i="24"/>
  <c r="W125" i="24" s="1"/>
  <c r="BC128" i="24"/>
  <c r="BE128" i="24" s="1"/>
  <c r="AO135" i="24"/>
  <c r="AI139" i="24"/>
  <c r="AU141" i="24"/>
  <c r="U143" i="24"/>
  <c r="W143" i="24" s="1"/>
  <c r="AU145" i="24"/>
  <c r="AI165" i="24"/>
  <c r="BE174" i="24"/>
  <c r="AC207" i="24"/>
  <c r="AO167" i="24"/>
  <c r="AU173" i="24"/>
  <c r="AU177" i="24"/>
  <c r="BK179" i="24"/>
  <c r="AO180" i="24"/>
  <c r="BC183" i="24"/>
  <c r="BE183" i="24" s="1"/>
  <c r="BC186" i="24"/>
  <c r="BE186" i="24" s="1"/>
  <c r="BK189" i="24"/>
  <c r="AO196" i="24"/>
  <c r="AI207" i="24"/>
  <c r="BC209" i="24"/>
  <c r="BE209" i="24" s="1"/>
  <c r="BC213" i="24"/>
  <c r="BE213" i="24" s="1"/>
  <c r="BK215" i="24"/>
  <c r="AI216" i="24"/>
  <c r="BK250" i="24"/>
  <c r="AO251" i="24"/>
  <c r="AO255" i="24"/>
  <c r="AO259" i="24"/>
  <c r="BK261" i="24"/>
  <c r="AO262" i="24"/>
  <c r="U268" i="24"/>
  <c r="W268" i="24" s="1"/>
  <c r="AI277" i="24"/>
  <c r="AU278" i="24"/>
  <c r="BK280" i="24"/>
  <c r="AO281" i="24"/>
  <c r="O219" i="25"/>
  <c r="G287" i="25"/>
  <c r="AU171" i="24"/>
  <c r="AI174" i="24"/>
  <c r="U175" i="24"/>
  <c r="W175" i="24" s="1"/>
  <c r="BK183" i="24"/>
  <c r="AO184" i="24"/>
  <c r="BE190" i="24"/>
  <c r="AC198" i="24"/>
  <c r="AU207" i="24"/>
  <c r="BK213" i="24"/>
  <c r="AI214" i="24"/>
  <c r="AU216" i="24"/>
  <c r="AI245" i="24"/>
  <c r="BC251" i="24"/>
  <c r="BE251" i="24" s="1"/>
  <c r="BC255" i="24"/>
  <c r="BE255" i="24" s="1"/>
  <c r="BC259" i="24"/>
  <c r="BE259" i="24" s="1"/>
  <c r="AU266" i="24"/>
  <c r="AU269" i="24"/>
  <c r="BK272" i="24"/>
  <c r="U278" i="24"/>
  <c r="W278" i="24" s="1"/>
  <c r="BC278" i="24"/>
  <c r="BE278" i="24" s="1"/>
  <c r="AI279" i="24"/>
  <c r="BK284" i="24"/>
  <c r="AI285" i="24"/>
  <c r="K287" i="25"/>
  <c r="AO187" i="24"/>
  <c r="U199" i="24"/>
  <c r="W199" i="24" s="1"/>
  <c r="AO214" i="24"/>
  <c r="BC216" i="24"/>
  <c r="BE216" i="24" s="1"/>
  <c r="AO245" i="24"/>
  <c r="AI249" i="24"/>
  <c r="AI253" i="24"/>
  <c r="BE266" i="24"/>
  <c r="AU273" i="24"/>
  <c r="BC275" i="24"/>
  <c r="BE275" i="24" s="1"/>
  <c r="BK278" i="24"/>
  <c r="AO279" i="24"/>
  <c r="BE281" i="24"/>
  <c r="AO285" i="24"/>
  <c r="M60" i="25"/>
  <c r="M287" i="25"/>
  <c r="BK167" i="24"/>
  <c r="AU178" i="24"/>
  <c r="BK180" i="24"/>
  <c r="AO181" i="24"/>
  <c r="BC184" i="24"/>
  <c r="BE184" i="24" s="1"/>
  <c r="U187" i="24"/>
  <c r="W187" i="24" s="1"/>
  <c r="AU187" i="24"/>
  <c r="AO193" i="24"/>
  <c r="AO197" i="24"/>
  <c r="AI201" i="24"/>
  <c r="U210" i="24"/>
  <c r="W210" i="24" s="1"/>
  <c r="BC210" i="24"/>
  <c r="BE210" i="24" s="1"/>
  <c r="AU214" i="24"/>
  <c r="BS287" i="24"/>
  <c r="U243" i="24"/>
  <c r="W243" i="24" s="1"/>
  <c r="AU245" i="24"/>
  <c r="AO249" i="24"/>
  <c r="BK251" i="24"/>
  <c r="AO253" i="24"/>
  <c r="BK255" i="24"/>
  <c r="AO256" i="24"/>
  <c r="BK262" i="24"/>
  <c r="AI267" i="24"/>
  <c r="AI271" i="24"/>
  <c r="BE273" i="24"/>
  <c r="AU279" i="24"/>
  <c r="BK281" i="24"/>
  <c r="AU285" i="24"/>
  <c r="O287" i="25"/>
  <c r="U178" i="24"/>
  <c r="AU181" i="24"/>
  <c r="AI185" i="24"/>
  <c r="BC187" i="24"/>
  <c r="BE187" i="24" s="1"/>
  <c r="AU193" i="24"/>
  <c r="AU197" i="24"/>
  <c r="AO204" i="24"/>
  <c r="AI208" i="24"/>
  <c r="AI211" i="24"/>
  <c r="BK216" i="24"/>
  <c r="M287" i="24"/>
  <c r="BK266" i="24"/>
  <c r="AO267" i="24"/>
  <c r="AO271" i="24"/>
  <c r="U272" i="24"/>
  <c r="W272" i="24" s="1"/>
  <c r="AI274" i="24"/>
  <c r="U279" i="24"/>
  <c r="BE279" i="24"/>
  <c r="AU283" i="24"/>
  <c r="Q60" i="25"/>
  <c r="Q287" i="25"/>
  <c r="AU201" i="24"/>
  <c r="AC203" i="24"/>
  <c r="AU204" i="24"/>
  <c r="AO208" i="24"/>
  <c r="AO211" i="24"/>
  <c r="AI215" i="24"/>
  <c r="AU267" i="24"/>
  <c r="AU271" i="24"/>
  <c r="BK273" i="24"/>
  <c r="AO277" i="24"/>
  <c r="BK174" i="24"/>
  <c r="BK178" i="24"/>
  <c r="AO179" i="24"/>
  <c r="BK187" i="24"/>
  <c r="U191" i="24"/>
  <c r="BC197" i="24"/>
  <c r="BE197" i="24" s="1"/>
  <c r="AI198" i="24"/>
  <c r="BE201" i="24"/>
  <c r="U204" i="24"/>
  <c r="AU208" i="24"/>
  <c r="BK214" i="24"/>
  <c r="AO215" i="24"/>
  <c r="U217" i="24"/>
  <c r="W217" i="24" s="1"/>
  <c r="BC217" i="24"/>
  <c r="BE217" i="24" s="1"/>
  <c r="BK242" i="24"/>
  <c r="U245" i="24"/>
  <c r="W245" i="24" s="1"/>
  <c r="BK245" i="24"/>
  <c r="AO247" i="24"/>
  <c r="AI250" i="24"/>
  <c r="AI261" i="24"/>
  <c r="BC271" i="24"/>
  <c r="BE271" i="24" s="1"/>
  <c r="AU277" i="24"/>
  <c r="BK279" i="24"/>
  <c r="AI280" i="24"/>
  <c r="BK285" i="24"/>
  <c r="O60" i="25"/>
  <c r="AU179" i="24"/>
  <c r="U185" i="24"/>
  <c r="W185" i="24" s="1"/>
  <c r="BK193" i="24"/>
  <c r="AI202" i="24"/>
  <c r="U203" i="24"/>
  <c r="W203" i="24" s="1"/>
  <c r="BE208" i="24"/>
  <c r="AU215" i="24"/>
  <c r="AO250" i="24"/>
  <c r="AO261" i="24"/>
  <c r="AO280" i="24"/>
  <c r="G219" i="25"/>
  <c r="AI168" i="24"/>
  <c r="AO169" i="24"/>
  <c r="BK181" i="24"/>
  <c r="AI183" i="24"/>
  <c r="AI192" i="24"/>
  <c r="AC193" i="24"/>
  <c r="AU195" i="24"/>
  <c r="BK201" i="24"/>
  <c r="AO202" i="24"/>
  <c r="BC243" i="24"/>
  <c r="BE243" i="24" s="1"/>
  <c r="BC247" i="24"/>
  <c r="BE247" i="24" s="1"/>
  <c r="AU250" i="24"/>
  <c r="AU261" i="24"/>
  <c r="AO265" i="24"/>
  <c r="BK267" i="24"/>
  <c r="BC274" i="24"/>
  <c r="BE274" i="24" s="1"/>
  <c r="BC277" i="24"/>
  <c r="BE277" i="24" s="1"/>
  <c r="AU280" i="24"/>
  <c r="BK283" i="24"/>
  <c r="AO284" i="24"/>
  <c r="I219" i="25"/>
  <c r="AI190" i="24"/>
  <c r="BK191" i="24"/>
  <c r="U198" i="24"/>
  <c r="W198" i="24" s="1"/>
  <c r="BK208" i="24"/>
  <c r="BC250" i="24"/>
  <c r="BE250" i="24" s="1"/>
  <c r="U254" i="24"/>
  <c r="W254" i="24" s="1"/>
  <c r="BC254" i="24"/>
  <c r="BE254" i="24" s="1"/>
  <c r="BC261" i="24"/>
  <c r="BE261" i="24" s="1"/>
  <c r="U263" i="24"/>
  <c r="W263" i="24" s="1"/>
  <c r="AO272" i="24"/>
  <c r="BC280" i="24"/>
  <c r="BE280" i="24" s="1"/>
  <c r="K219" i="25"/>
  <c r="E219" i="25"/>
  <c r="BK125" i="24"/>
  <c r="U273" i="24"/>
  <c r="W273" i="24" s="1"/>
  <c r="BK18" i="24"/>
  <c r="AO40" i="24"/>
  <c r="U53" i="24"/>
  <c r="W53" i="24" s="1"/>
  <c r="BK57" i="24"/>
  <c r="U109" i="24"/>
  <c r="W109" i="24" s="1"/>
  <c r="BC134" i="24"/>
  <c r="BE134" i="24" s="1"/>
  <c r="BC137" i="24"/>
  <c r="BE137" i="24" s="1"/>
  <c r="AU191" i="24"/>
  <c r="BC195" i="24"/>
  <c r="BE195" i="24" s="1"/>
  <c r="BC199" i="24"/>
  <c r="BE199" i="24" s="1"/>
  <c r="AI204" i="24"/>
  <c r="U209" i="24"/>
  <c r="Q287" i="24"/>
  <c r="U242" i="24"/>
  <c r="W242" i="24" s="1"/>
  <c r="BK244" i="24"/>
  <c r="U257" i="24"/>
  <c r="W257" i="24" s="1"/>
  <c r="U259" i="24"/>
  <c r="W259" i="24" s="1"/>
  <c r="AO283" i="24"/>
  <c r="S60" i="24"/>
  <c r="BC33" i="24"/>
  <c r="U41" i="24"/>
  <c r="W41" i="24" s="1"/>
  <c r="U57" i="24"/>
  <c r="O219" i="24"/>
  <c r="U90" i="24"/>
  <c r="BC90" i="24"/>
  <c r="BE90" i="24" s="1"/>
  <c r="BK95" i="24"/>
  <c r="U101" i="24"/>
  <c r="W101" i="24" s="1"/>
  <c r="BC101" i="24"/>
  <c r="BE101" i="24" s="1"/>
  <c r="U113" i="24"/>
  <c r="W113" i="24" s="1"/>
  <c r="AI114" i="24"/>
  <c r="U126" i="24"/>
  <c r="W126" i="24" s="1"/>
  <c r="BK128" i="24"/>
  <c r="U137" i="24"/>
  <c r="W137" i="24" s="1"/>
  <c r="BC169" i="24"/>
  <c r="BE169" i="24" s="1"/>
  <c r="U183" i="24"/>
  <c r="W183" i="24" s="1"/>
  <c r="U192" i="24"/>
  <c r="W192" i="24" s="1"/>
  <c r="BC205" i="24"/>
  <c r="BE205" i="24" s="1"/>
  <c r="U250" i="24"/>
  <c r="W250" i="24" s="1"/>
  <c r="U253" i="24"/>
  <c r="W253" i="24" s="1"/>
  <c r="BC262" i="24"/>
  <c r="BE262" i="24" s="1"/>
  <c r="U271" i="24"/>
  <c r="AO278" i="24"/>
  <c r="U284" i="24"/>
  <c r="W284" i="24" s="1"/>
  <c r="BC58" i="24"/>
  <c r="BE58" i="24" s="1"/>
  <c r="U114" i="24"/>
  <c r="W114" i="24" s="1"/>
  <c r="U115" i="24"/>
  <c r="W115" i="24" s="1"/>
  <c r="U167" i="24"/>
  <c r="W167" i="24" s="1"/>
  <c r="BC175" i="24"/>
  <c r="BE175" i="24" s="1"/>
  <c r="BC185" i="24"/>
  <c r="BE185" i="24" s="1"/>
  <c r="U214" i="24"/>
  <c r="W214" i="24" s="1"/>
  <c r="U256" i="24"/>
  <c r="BK259" i="24"/>
  <c r="U267" i="24"/>
  <c r="W267" i="24" s="1"/>
  <c r="U35" i="24"/>
  <c r="U40" i="24"/>
  <c r="U44" i="24"/>
  <c r="U56" i="24"/>
  <c r="W56" i="24" s="1"/>
  <c r="U93" i="24"/>
  <c r="W93" i="24" s="1"/>
  <c r="U96" i="24"/>
  <c r="U108" i="24"/>
  <c r="W108" i="24" s="1"/>
  <c r="U180" i="24"/>
  <c r="AO210" i="24"/>
  <c r="BC284" i="24"/>
  <c r="BE284" i="24" s="1"/>
  <c r="BC26" i="24"/>
  <c r="BE26" i="24" s="1"/>
  <c r="AO51" i="24"/>
  <c r="BC53" i="24"/>
  <c r="BE53" i="24" s="1"/>
  <c r="BC93" i="24"/>
  <c r="BE93" i="24" s="1"/>
  <c r="BK103" i="24"/>
  <c r="BC113" i="24"/>
  <c r="BE113" i="24" s="1"/>
  <c r="AO119" i="24"/>
  <c r="BK126" i="24"/>
  <c r="U147" i="24"/>
  <c r="BC167" i="24"/>
  <c r="BE167" i="24" s="1"/>
  <c r="U172" i="24"/>
  <c r="W172" i="24" s="1"/>
  <c r="BC178" i="24"/>
  <c r="BE178" i="24" s="1"/>
  <c r="AO205" i="24"/>
  <c r="U211" i="24"/>
  <c r="W211" i="24" s="1"/>
  <c r="BA60" i="24"/>
  <c r="U28" i="24"/>
  <c r="W28" i="24" s="1"/>
  <c r="U34" i="24"/>
  <c r="U48" i="24"/>
  <c r="W48" i="24" s="1"/>
  <c r="U102" i="24"/>
  <c r="W102" i="24" s="1"/>
  <c r="U104" i="24"/>
  <c r="U127" i="24"/>
  <c r="W127" i="24" s="1"/>
  <c r="U132" i="24"/>
  <c r="W132" i="24" s="1"/>
  <c r="BC144" i="24"/>
  <c r="BE144" i="24" s="1"/>
  <c r="U173" i="24"/>
  <c r="U207" i="24"/>
  <c r="W207" i="24" s="1"/>
  <c r="U213" i="24"/>
  <c r="W213" i="24" s="1"/>
  <c r="U14" i="24"/>
  <c r="W14" i="24" s="1"/>
  <c r="BC16" i="24"/>
  <c r="BE16" i="24" s="1"/>
  <c r="U18" i="24"/>
  <c r="W18" i="24" s="1"/>
  <c r="BC47" i="24"/>
  <c r="BE47" i="24" s="1"/>
  <c r="U50" i="24"/>
  <c r="W50" i="24" s="1"/>
  <c r="AO96" i="24"/>
  <c r="BC102" i="24"/>
  <c r="BE102" i="24" s="1"/>
  <c r="U122" i="24"/>
  <c r="W122" i="24" s="1"/>
  <c r="BC122" i="24"/>
  <c r="BE122" i="24" s="1"/>
  <c r="BK129" i="24"/>
  <c r="U189" i="24"/>
  <c r="W189" i="24" s="1"/>
  <c r="U201" i="24"/>
  <c r="W201" i="24" s="1"/>
  <c r="E287" i="24"/>
  <c r="U249" i="24"/>
  <c r="W249" i="24" s="1"/>
  <c r="BK254" i="24"/>
  <c r="U262" i="24"/>
  <c r="W262" i="24" s="1"/>
  <c r="U266" i="24"/>
  <c r="W266" i="24" s="1"/>
  <c r="BK268" i="24"/>
  <c r="U190" i="24"/>
  <c r="W190" i="24" s="1"/>
  <c r="BK263" i="24"/>
  <c r="U45" i="24"/>
  <c r="W45" i="24" s="1"/>
  <c r="U111" i="24"/>
  <c r="W111" i="24" s="1"/>
  <c r="U116" i="24"/>
  <c r="W116" i="24" s="1"/>
  <c r="U177" i="24"/>
  <c r="W177" i="24" s="1"/>
  <c r="U179" i="24"/>
  <c r="W179" i="24" s="1"/>
  <c r="U184" i="24"/>
  <c r="W184" i="24" s="1"/>
  <c r="AU211" i="24"/>
  <c r="BA287" i="24"/>
  <c r="BK243" i="24"/>
  <c r="BC257" i="24"/>
  <c r="BC269" i="24"/>
  <c r="BE269" i="24" s="1"/>
  <c r="AI281" i="24"/>
  <c r="U285" i="24"/>
  <c r="W285" i="24" s="1"/>
  <c r="BC30" i="24"/>
  <c r="BE30" i="24" s="1"/>
  <c r="BK39" i="24"/>
  <c r="U95" i="24"/>
  <c r="U117" i="24"/>
  <c r="W117" i="24" s="1"/>
  <c r="U131" i="24"/>
  <c r="W131" i="24" s="1"/>
  <c r="BC139" i="24"/>
  <c r="BE139" i="24" s="1"/>
  <c r="U166" i="24"/>
  <c r="W166" i="24" s="1"/>
  <c r="AI171" i="24"/>
  <c r="BC193" i="24"/>
  <c r="BE193" i="24" s="1"/>
  <c r="U215" i="24"/>
  <c r="BO215" i="24" s="1"/>
  <c r="U281" i="24"/>
  <c r="W281" i="24" s="1"/>
  <c r="U16" i="24"/>
  <c r="W16" i="24" s="1"/>
  <c r="BC18" i="24"/>
  <c r="BE18" i="24" s="1"/>
  <c r="U39" i="24"/>
  <c r="W39" i="24" s="1"/>
  <c r="BC40" i="24"/>
  <c r="BE40" i="24" s="1"/>
  <c r="BC57" i="24"/>
  <c r="BE57" i="24" s="1"/>
  <c r="BC97" i="24"/>
  <c r="BE97" i="24" s="1"/>
  <c r="BC99" i="24"/>
  <c r="BE99" i="24" s="1"/>
  <c r="AU104" i="24"/>
  <c r="BC109" i="24"/>
  <c r="BE109" i="24" s="1"/>
  <c r="BC114" i="24"/>
  <c r="BE114" i="24" s="1"/>
  <c r="BC166" i="24"/>
  <c r="BE166" i="24" s="1"/>
  <c r="U174" i="24"/>
  <c r="W174" i="24" s="1"/>
  <c r="BC202" i="24"/>
  <c r="BE202" i="24" s="1"/>
  <c r="BC204" i="24"/>
  <c r="BE204" i="24" s="1"/>
  <c r="K287" i="24"/>
  <c r="BC244" i="24"/>
  <c r="BE244" i="24" s="1"/>
  <c r="U255" i="24"/>
  <c r="W255" i="24" s="1"/>
  <c r="BC267" i="24"/>
  <c r="BE267" i="24" s="1"/>
  <c r="AI272" i="24"/>
  <c r="U275" i="24"/>
  <c r="W275" i="24" s="1"/>
  <c r="U277" i="24"/>
  <c r="W277" i="24" s="1"/>
  <c r="U283" i="24"/>
  <c r="W283" i="24" s="1"/>
  <c r="BC285" i="24"/>
  <c r="BE285" i="24" s="1"/>
  <c r="W103" i="24"/>
  <c r="Q60" i="24"/>
  <c r="AI39" i="24"/>
  <c r="AU95" i="24"/>
  <c r="AI111" i="24"/>
  <c r="BK14" i="24"/>
  <c r="AI28" i="24"/>
  <c r="U29" i="24"/>
  <c r="U38" i="24"/>
  <c r="AC110" i="24"/>
  <c r="AO110" i="24"/>
  <c r="AS60" i="24"/>
  <c r="BS60" i="24"/>
  <c r="BC17" i="24"/>
  <c r="BE17" i="24" s="1"/>
  <c r="U20" i="24"/>
  <c r="U30" i="24"/>
  <c r="AC35" i="24"/>
  <c r="U36" i="24"/>
  <c r="BC41" i="24"/>
  <c r="BE41" i="24" s="1"/>
  <c r="U54" i="24"/>
  <c r="U58" i="24"/>
  <c r="U89" i="24"/>
  <c r="AU115" i="24"/>
  <c r="AM60" i="24"/>
  <c r="BC20" i="24"/>
  <c r="BE20" i="24" s="1"/>
  <c r="AC52" i="24"/>
  <c r="AU14" i="24"/>
  <c r="AC15" i="24"/>
  <c r="AO18" i="24"/>
  <c r="U32" i="24"/>
  <c r="AI35" i="24"/>
  <c r="AU39" i="24"/>
  <c r="U51" i="24"/>
  <c r="AC101" i="24"/>
  <c r="AO101" i="24"/>
  <c r="BC27" i="24"/>
  <c r="BE27" i="24" s="1"/>
  <c r="AU28" i="24"/>
  <c r="BK45" i="24"/>
  <c r="AO48" i="24"/>
  <c r="AI50" i="24"/>
  <c r="AU52" i="24"/>
  <c r="AY60" i="24"/>
  <c r="U21" i="24"/>
  <c r="U24" i="24"/>
  <c r="BC38" i="24"/>
  <c r="BE38" i="24" s="1"/>
  <c r="U47" i="24"/>
  <c r="BE115" i="24"/>
  <c r="E60" i="24"/>
  <c r="BC22" i="24"/>
  <c r="BE22" i="24" s="1"/>
  <c r="BC36" i="24"/>
  <c r="BE36" i="24" s="1"/>
  <c r="BC105" i="24"/>
  <c r="BE105" i="24" s="1"/>
  <c r="G60" i="24"/>
  <c r="U26" i="24"/>
  <c r="U46" i="24"/>
  <c r="AO115" i="24"/>
  <c r="O60" i="24"/>
  <c r="I60" i="24"/>
  <c r="AG60" i="24"/>
  <c r="AI45" i="24"/>
  <c r="BS219" i="24"/>
  <c r="BK89" i="24"/>
  <c r="AI89" i="24"/>
  <c r="AU89" i="24"/>
  <c r="AC95" i="24"/>
  <c r="U110" i="24"/>
  <c r="K60" i="24"/>
  <c r="AI14" i="24"/>
  <c r="U27" i="24"/>
  <c r="U42" i="24"/>
  <c r="W91" i="24"/>
  <c r="U98" i="24"/>
  <c r="Q219" i="24"/>
  <c r="AS219" i="24"/>
  <c r="BC103" i="24"/>
  <c r="BE103" i="24" s="1"/>
  <c r="AI104" i="24"/>
  <c r="AI138" i="24"/>
  <c r="BK138" i="24"/>
  <c r="S219" i="24"/>
  <c r="AC54" i="24"/>
  <c r="BK90" i="24"/>
  <c r="U138" i="24"/>
  <c r="AC57" i="24"/>
  <c r="AU58" i="24"/>
  <c r="AI93" i="24"/>
  <c r="BK93" i="24"/>
  <c r="AU98" i="24"/>
  <c r="BA219" i="24"/>
  <c r="U97" i="24"/>
  <c r="BK99" i="24"/>
  <c r="AC109" i="24"/>
  <c r="AC114" i="24"/>
  <c r="AU117" i="24"/>
  <c r="U128" i="24"/>
  <c r="AU53" i="24"/>
  <c r="BC98" i="24"/>
  <c r="BE98" i="24" s="1"/>
  <c r="BC111" i="24"/>
  <c r="BE111" i="24" s="1"/>
  <c r="AI57" i="24"/>
  <c r="E219" i="24"/>
  <c r="U107" i="24"/>
  <c r="U120" i="24"/>
  <c r="BC56" i="24"/>
  <c r="BE56" i="24" s="1"/>
  <c r="AO57" i="24"/>
  <c r="AG219" i="24"/>
  <c r="BC108" i="24"/>
  <c r="BE108" i="24" s="1"/>
  <c r="U168" i="24"/>
  <c r="I219" i="24"/>
  <c r="BK101" i="24"/>
  <c r="BK110" i="24"/>
  <c r="BK115" i="24"/>
  <c r="AO52" i="24"/>
  <c r="K219" i="24"/>
  <c r="AM219" i="24"/>
  <c r="U92" i="24"/>
  <c r="AI126" i="24"/>
  <c r="AY219" i="24"/>
  <c r="AU132" i="24"/>
  <c r="BK133" i="24"/>
  <c r="U135" i="24"/>
  <c r="U146" i="24"/>
  <c r="U196" i="24"/>
  <c r="AU139" i="24"/>
  <c r="AU143" i="24"/>
  <c r="G219" i="24"/>
  <c r="BC89" i="24"/>
  <c r="AC123" i="24"/>
  <c r="AI134" i="24"/>
  <c r="AO144" i="24"/>
  <c r="BK144" i="24"/>
  <c r="AO138" i="24"/>
  <c r="AO168" i="24"/>
  <c r="AI129" i="24"/>
  <c r="AU134" i="24"/>
  <c r="AU168" i="24"/>
  <c r="AI175" i="24"/>
  <c r="M219" i="24"/>
  <c r="BI219" i="24"/>
  <c r="AU119" i="24"/>
  <c r="AC126" i="24"/>
  <c r="AO129" i="24"/>
  <c r="AU138" i="24"/>
  <c r="BK143" i="24"/>
  <c r="AU165" i="24"/>
  <c r="AO175" i="24"/>
  <c r="AO139" i="24"/>
  <c r="BK139" i="24"/>
  <c r="U141" i="24"/>
  <c r="U171" i="24"/>
  <c r="U181" i="24"/>
  <c r="AO122" i="24"/>
  <c r="AO126" i="24"/>
  <c r="U140" i="24"/>
  <c r="BK168" i="24"/>
  <c r="U195" i="24"/>
  <c r="AO134" i="24"/>
  <c r="BK134" i="24"/>
  <c r="AC139" i="24"/>
  <c r="BK175" i="24"/>
  <c r="U186" i="24"/>
  <c r="U208" i="24"/>
  <c r="AI172" i="24"/>
  <c r="AU184" i="24"/>
  <c r="AI203" i="24"/>
  <c r="AU196" i="24"/>
  <c r="AO198" i="24"/>
  <c r="AU199" i="24"/>
  <c r="AO209" i="24"/>
  <c r="AC191" i="24"/>
  <c r="AU198" i="24"/>
  <c r="AU203" i="24"/>
  <c r="AU209" i="24"/>
  <c r="AU190" i="24"/>
  <c r="BK204" i="24"/>
  <c r="AI205" i="24"/>
  <c r="AU174" i="24"/>
  <c r="AI191" i="24"/>
  <c r="U202" i="24"/>
  <c r="AI178" i="24"/>
  <c r="AU185" i="24"/>
  <c r="AC195" i="24"/>
  <c r="AU205" i="24"/>
  <c r="AI186" i="24"/>
  <c r="AI189" i="24"/>
  <c r="BK199" i="24"/>
  <c r="BK209" i="24"/>
  <c r="AI266" i="24"/>
  <c r="AU180" i="24"/>
  <c r="AO191" i="24"/>
  <c r="AI195" i="24"/>
  <c r="AC196" i="24"/>
  <c r="BC241" i="24"/>
  <c r="AY287" i="24"/>
  <c r="AU175" i="24"/>
  <c r="AO195" i="24"/>
  <c r="AI196" i="24"/>
  <c r="BK203" i="24"/>
  <c r="BK205" i="24"/>
  <c r="AU189" i="24"/>
  <c r="AI213" i="24"/>
  <c r="AU213" i="24"/>
  <c r="I287" i="24"/>
  <c r="U241" i="24"/>
  <c r="U247" i="24"/>
  <c r="BK217" i="24"/>
  <c r="AU244" i="24"/>
  <c r="AI248" i="24"/>
  <c r="AI257" i="24"/>
  <c r="U261" i="24"/>
  <c r="U269" i="24"/>
  <c r="BK211" i="24"/>
  <c r="AI243" i="24"/>
  <c r="AO248" i="24"/>
  <c r="AO257" i="24"/>
  <c r="AI263" i="24"/>
  <c r="O287" i="24"/>
  <c r="BI287" i="24"/>
  <c r="BK287" i="24" s="1"/>
  <c r="AO243" i="24"/>
  <c r="AU248" i="24"/>
  <c r="U251" i="24"/>
  <c r="AU257" i="24"/>
  <c r="AO263" i="24"/>
  <c r="AC268" i="24"/>
  <c r="BK241" i="24"/>
  <c r="AI242" i="24"/>
  <c r="AU243" i="24"/>
  <c r="AI254" i="24"/>
  <c r="AU263" i="24"/>
  <c r="U274" i="24"/>
  <c r="U280" i="24"/>
  <c r="S287" i="24"/>
  <c r="AO242" i="24"/>
  <c r="AO254" i="24"/>
  <c r="AI268" i="24"/>
  <c r="AO217" i="24"/>
  <c r="AU247" i="24"/>
  <c r="AU254" i="24"/>
  <c r="AO268" i="24"/>
  <c r="AU242" i="24"/>
  <c r="U260" i="24"/>
  <c r="BE263" i="24"/>
  <c r="AU268" i="24"/>
  <c r="AU217" i="24"/>
  <c r="AI241" i="24"/>
  <c r="AG287" i="24"/>
  <c r="W244" i="24"/>
  <c r="W279" i="24"/>
  <c r="AM287" i="24"/>
  <c r="AO241" i="24"/>
  <c r="U265" i="24"/>
  <c r="AO213" i="24"/>
  <c r="G287" i="24"/>
  <c r="AS287" i="24"/>
  <c r="AU241" i="24"/>
  <c r="AI273" i="24"/>
  <c r="AI278" i="24"/>
  <c r="AI283" i="24"/>
  <c r="W23" i="23"/>
  <c r="Q23" i="23"/>
  <c r="AL23" i="23"/>
  <c r="K23" i="23"/>
  <c r="AC23" i="23"/>
  <c r="AC26" i="23"/>
  <c r="W26" i="23"/>
  <c r="Q26" i="23"/>
  <c r="AL26" i="23"/>
  <c r="K26" i="23"/>
  <c r="K28" i="23"/>
  <c r="AC28" i="23"/>
  <c r="W28" i="23"/>
  <c r="Q28" i="23"/>
  <c r="AL28" i="23"/>
  <c r="W52" i="23"/>
  <c r="AC52" i="23"/>
  <c r="Q52" i="23"/>
  <c r="AL52" i="23"/>
  <c r="K52" i="23"/>
  <c r="AC53" i="23"/>
  <c r="AL53" i="23"/>
  <c r="K53" i="23"/>
  <c r="W53" i="23"/>
  <c r="Q53" i="23"/>
  <c r="Q33" i="23"/>
  <c r="AL33" i="23"/>
  <c r="K33" i="23"/>
  <c r="AC33" i="23"/>
  <c r="W33" i="23"/>
  <c r="Q47" i="23"/>
  <c r="AL47" i="23"/>
  <c r="K47" i="23"/>
  <c r="AC47" i="23"/>
  <c r="W47" i="23"/>
  <c r="Q32" i="23"/>
  <c r="AL32" i="23"/>
  <c r="K32" i="23"/>
  <c r="AC32" i="23"/>
  <c r="W32" i="23"/>
  <c r="K14" i="23"/>
  <c r="AL14" i="23"/>
  <c r="AC14" i="23"/>
  <c r="W14" i="23"/>
  <c r="Q14" i="23"/>
  <c r="AC39" i="23"/>
  <c r="W39" i="23"/>
  <c r="Q39" i="23"/>
  <c r="AL39" i="23"/>
  <c r="K39" i="23"/>
  <c r="W38" i="23"/>
  <c r="AC38" i="23"/>
  <c r="Q38" i="23"/>
  <c r="AL38" i="23"/>
  <c r="K38" i="23"/>
  <c r="AC40" i="23"/>
  <c r="W40" i="23"/>
  <c r="Q40" i="23"/>
  <c r="AL40" i="23"/>
  <c r="K40" i="23"/>
  <c r="K42" i="23"/>
  <c r="AL42" i="23"/>
  <c r="AC42" i="23"/>
  <c r="W42" i="23"/>
  <c r="Q42" i="23"/>
  <c r="Q17" i="23"/>
  <c r="AL17" i="23"/>
  <c r="K17" i="23"/>
  <c r="AC17" i="23"/>
  <c r="W17" i="23"/>
  <c r="Q18" i="23"/>
  <c r="AL18" i="23"/>
  <c r="K18" i="23"/>
  <c r="AC18" i="23"/>
  <c r="W18" i="23"/>
  <c r="Q46" i="23"/>
  <c r="AL46" i="23"/>
  <c r="K46" i="23"/>
  <c r="AC46" i="23"/>
  <c r="W46" i="23"/>
  <c r="Q140" i="23"/>
  <c r="AL140" i="23"/>
  <c r="K140" i="23"/>
  <c r="AC140" i="23"/>
  <c r="W140" i="23"/>
  <c r="AC146" i="23"/>
  <c r="W146" i="23"/>
  <c r="Q146" i="23"/>
  <c r="AL146" i="23"/>
  <c r="K146" i="23"/>
  <c r="AP287" i="23"/>
  <c r="O14" i="23"/>
  <c r="AN60" i="23"/>
  <c r="I39" i="23"/>
  <c r="O53" i="23"/>
  <c r="AA58" i="23"/>
  <c r="AP58" i="23"/>
  <c r="O58" i="23"/>
  <c r="AE92" i="23"/>
  <c r="W102" i="23"/>
  <c r="Q102" i="23"/>
  <c r="AL102" i="23"/>
  <c r="K102" i="23"/>
  <c r="Q111" i="23"/>
  <c r="AL111" i="23"/>
  <c r="K111" i="23"/>
  <c r="AC111" i="23"/>
  <c r="W111" i="23"/>
  <c r="AE121" i="23"/>
  <c r="AL123" i="23"/>
  <c r="K123" i="23"/>
  <c r="AC123" i="23"/>
  <c r="W123" i="23"/>
  <c r="W129" i="23"/>
  <c r="Q129" i="23"/>
  <c r="AL129" i="23"/>
  <c r="K129" i="23"/>
  <c r="AC129" i="23"/>
  <c r="AE169" i="23"/>
  <c r="W216" i="23"/>
  <c r="Q216" i="23"/>
  <c r="AL216" i="23"/>
  <c r="K216" i="23"/>
  <c r="AC216" i="23"/>
  <c r="I92" i="23"/>
  <c r="U92" i="23"/>
  <c r="AP92" i="23"/>
  <c r="AE22" i="23"/>
  <c r="I23" i="23"/>
  <c r="K24" i="23"/>
  <c r="AE36" i="23"/>
  <c r="I38" i="23"/>
  <c r="I51" i="23"/>
  <c r="O92" i="23"/>
  <c r="Q98" i="23"/>
  <c r="AL98" i="23"/>
  <c r="K98" i="23"/>
  <c r="AC98" i="23"/>
  <c r="Q113" i="23"/>
  <c r="AL113" i="23"/>
  <c r="K113" i="23"/>
  <c r="AC113" i="23"/>
  <c r="AA131" i="23"/>
  <c r="U131" i="23"/>
  <c r="AP131" i="23"/>
  <c r="I131" i="23"/>
  <c r="W179" i="23"/>
  <c r="Q179" i="23"/>
  <c r="AL179" i="23"/>
  <c r="AC179" i="23"/>
  <c r="AE21" i="23"/>
  <c r="AL24" i="23"/>
  <c r="AE35" i="23"/>
  <c r="AE50" i="23"/>
  <c r="K51" i="23"/>
  <c r="AL51" i="23"/>
  <c r="O52" i="23"/>
  <c r="W54" i="23"/>
  <c r="AE56" i="23"/>
  <c r="AA57" i="23"/>
  <c r="AC117" i="23"/>
  <c r="W117" i="23"/>
  <c r="Q117" i="23"/>
  <c r="AL117" i="23"/>
  <c r="K117" i="23"/>
  <c r="W131" i="23"/>
  <c r="Q131" i="23"/>
  <c r="AL131" i="23"/>
  <c r="K131" i="23"/>
  <c r="AC133" i="23"/>
  <c r="W133" i="23"/>
  <c r="Q133" i="23"/>
  <c r="AL133" i="23"/>
  <c r="K133" i="23"/>
  <c r="AC134" i="23"/>
  <c r="W134" i="23"/>
  <c r="Q134" i="23"/>
  <c r="AL134" i="23"/>
  <c r="AE143" i="23"/>
  <c r="K179" i="23"/>
  <c r="W190" i="23"/>
  <c r="Q190" i="23"/>
  <c r="AL190" i="23"/>
  <c r="K190" i="23"/>
  <c r="AC190" i="23"/>
  <c r="U14" i="23"/>
  <c r="AE20" i="23"/>
  <c r="AE34" i="23"/>
  <c r="AE48" i="23"/>
  <c r="AT219" i="23"/>
  <c r="AT289" i="23" s="1"/>
  <c r="AL95" i="23"/>
  <c r="K95" i="23"/>
  <c r="AC95" i="23"/>
  <c r="W95" i="23"/>
  <c r="AE104" i="23"/>
  <c r="AC105" i="23"/>
  <c r="W105" i="23"/>
  <c r="Q105" i="23"/>
  <c r="AL105" i="23"/>
  <c r="AE125" i="23"/>
  <c r="O131" i="23"/>
  <c r="K261" i="23"/>
  <c r="AC261" i="23"/>
  <c r="W261" i="23"/>
  <c r="Q261" i="23"/>
  <c r="AL261" i="23"/>
  <c r="Q24" i="23"/>
  <c r="C219" i="23"/>
  <c r="AV219" i="23"/>
  <c r="AV289" i="23" s="1"/>
  <c r="AA92" i="23"/>
  <c r="AE99" i="23"/>
  <c r="AE114" i="23"/>
  <c r="Q123" i="23"/>
  <c r="K134" i="23"/>
  <c r="AE135" i="23"/>
  <c r="AL138" i="23"/>
  <c r="K138" i="23"/>
  <c r="AC138" i="23"/>
  <c r="W138" i="23"/>
  <c r="Q171" i="23"/>
  <c r="AL171" i="23"/>
  <c r="K171" i="23"/>
  <c r="AC171" i="23"/>
  <c r="Y60" i="23"/>
  <c r="AZ60" i="23"/>
  <c r="Q51" i="23"/>
  <c r="C60" i="23"/>
  <c r="C289" i="23" s="1"/>
  <c r="G219" i="23"/>
  <c r="I89" i="23"/>
  <c r="W144" i="23"/>
  <c r="Q144" i="23"/>
  <c r="AL144" i="23"/>
  <c r="K144" i="23"/>
  <c r="AC144" i="23"/>
  <c r="K172" i="23"/>
  <c r="AC172" i="23"/>
  <c r="W172" i="23"/>
  <c r="Q172" i="23"/>
  <c r="AL172" i="23"/>
  <c r="W202" i="23"/>
  <c r="Q202" i="23"/>
  <c r="AL202" i="23"/>
  <c r="K202" i="23"/>
  <c r="AC202" i="23"/>
  <c r="AE16" i="23"/>
  <c r="O21" i="23"/>
  <c r="AE30" i="23"/>
  <c r="O35" i="23"/>
  <c r="AE45" i="23"/>
  <c r="O50" i="23"/>
  <c r="U51" i="23"/>
  <c r="AL54" i="23"/>
  <c r="G60" i="23"/>
  <c r="AE96" i="23"/>
  <c r="K107" i="23"/>
  <c r="AC107" i="23"/>
  <c r="W107" i="23"/>
  <c r="Q107" i="23"/>
  <c r="AL109" i="23"/>
  <c r="K109" i="23"/>
  <c r="AC109" i="23"/>
  <c r="W109" i="23"/>
  <c r="Q126" i="23"/>
  <c r="AL126" i="23"/>
  <c r="K126" i="23"/>
  <c r="AC126" i="23"/>
  <c r="W126" i="23"/>
  <c r="AC132" i="23"/>
  <c r="W132" i="23"/>
  <c r="Q132" i="23"/>
  <c r="AL132" i="23"/>
  <c r="K132" i="23"/>
  <c r="AA145" i="23"/>
  <c r="U145" i="23"/>
  <c r="AP145" i="23"/>
  <c r="I145" i="23"/>
  <c r="AL173" i="23"/>
  <c r="AC173" i="23"/>
  <c r="W173" i="23"/>
  <c r="Q173" i="23"/>
  <c r="K173" i="23"/>
  <c r="AA102" i="23"/>
  <c r="AP102" i="23"/>
  <c r="O102" i="23"/>
  <c r="I102" i="23"/>
  <c r="AE15" i="23"/>
  <c r="W24" i="23"/>
  <c r="AE29" i="23"/>
  <c r="AE44" i="23"/>
  <c r="W51" i="23"/>
  <c r="AP57" i="23"/>
  <c r="AE90" i="23"/>
  <c r="AL93" i="23"/>
  <c r="K93" i="23"/>
  <c r="AC93" i="23"/>
  <c r="W93" i="23"/>
  <c r="Q93" i="23"/>
  <c r="W98" i="23"/>
  <c r="AE103" i="23"/>
  <c r="W113" i="23"/>
  <c r="W115" i="23"/>
  <c r="Q115" i="23"/>
  <c r="AL115" i="23"/>
  <c r="K115" i="23"/>
  <c r="AC115" i="23"/>
  <c r="AE139" i="23"/>
  <c r="W145" i="23"/>
  <c r="Q145" i="23"/>
  <c r="AL145" i="23"/>
  <c r="K145" i="23"/>
  <c r="AC147" i="23"/>
  <c r="W147" i="23"/>
  <c r="Q147" i="23"/>
  <c r="AL147" i="23"/>
  <c r="K147" i="23"/>
  <c r="AC165" i="23"/>
  <c r="W165" i="23"/>
  <c r="Q165" i="23"/>
  <c r="AL165" i="23"/>
  <c r="AC89" i="23"/>
  <c r="Q89" i="23"/>
  <c r="AL89" i="23"/>
  <c r="K89" i="23"/>
  <c r="K54" i="23"/>
  <c r="AE57" i="23"/>
  <c r="AE58" i="23"/>
  <c r="W101" i="23"/>
  <c r="Q101" i="23"/>
  <c r="AL101" i="23"/>
  <c r="K101" i="23"/>
  <c r="AC101" i="23"/>
  <c r="O145" i="23"/>
  <c r="AH60" i="23"/>
  <c r="AH289" i="23" s="1"/>
  <c r="AE27" i="23"/>
  <c r="AE41" i="23"/>
  <c r="O57" i="23"/>
  <c r="W89" i="23"/>
  <c r="AC91" i="23"/>
  <c r="W91" i="23"/>
  <c r="Q91" i="23"/>
  <c r="AL91" i="23"/>
  <c r="AE110" i="23"/>
  <c r="AA116" i="23"/>
  <c r="U116" i="23"/>
  <c r="AP116" i="23"/>
  <c r="O116" i="23"/>
  <c r="I116" i="23"/>
  <c r="W128" i="23"/>
  <c r="Q128" i="23"/>
  <c r="AL128" i="23"/>
  <c r="K128" i="23"/>
  <c r="AC128" i="23"/>
  <c r="K166" i="23"/>
  <c r="AC166" i="23"/>
  <c r="W166" i="23"/>
  <c r="Q166" i="23"/>
  <c r="AL168" i="23"/>
  <c r="K168" i="23"/>
  <c r="AC168" i="23"/>
  <c r="W168" i="23"/>
  <c r="I177" i="23"/>
  <c r="AE177" i="23"/>
  <c r="AC273" i="23"/>
  <c r="W273" i="23"/>
  <c r="Q273" i="23"/>
  <c r="AL273" i="23"/>
  <c r="K273" i="23"/>
  <c r="AJ60" i="23"/>
  <c r="AE97" i="23"/>
  <c r="Q109" i="23"/>
  <c r="W116" i="23"/>
  <c r="Q116" i="23"/>
  <c r="AL116" i="23"/>
  <c r="K116" i="23"/>
  <c r="AC119" i="23"/>
  <c r="W119" i="23"/>
  <c r="Q119" i="23"/>
  <c r="AL119" i="23"/>
  <c r="K119" i="23"/>
  <c r="AC120" i="23"/>
  <c r="W120" i="23"/>
  <c r="Q120" i="23"/>
  <c r="AL120" i="23"/>
  <c r="I191" i="23"/>
  <c r="AE191" i="23"/>
  <c r="AH219" i="23"/>
  <c r="I173" i="23"/>
  <c r="U181" i="23"/>
  <c r="O190" i="23"/>
  <c r="W204" i="23"/>
  <c r="Q204" i="23"/>
  <c r="AL204" i="23"/>
  <c r="K204" i="23"/>
  <c r="AP242" i="23"/>
  <c r="AE243" i="23"/>
  <c r="AL248" i="23"/>
  <c r="K248" i="23"/>
  <c r="AC248" i="23"/>
  <c r="W248" i="23"/>
  <c r="Q248" i="23"/>
  <c r="AE275" i="23"/>
  <c r="AJ219" i="23"/>
  <c r="O91" i="23"/>
  <c r="U95" i="23"/>
  <c r="O105" i="23"/>
  <c r="AP107" i="23"/>
  <c r="U109" i="23"/>
  <c r="O120" i="23"/>
  <c r="AP121" i="23"/>
  <c r="U123" i="23"/>
  <c r="O134" i="23"/>
  <c r="AP135" i="23"/>
  <c r="O165" i="23"/>
  <c r="AP166" i="23"/>
  <c r="O179" i="23"/>
  <c r="AL180" i="23"/>
  <c r="K183" i="23"/>
  <c r="U190" i="23"/>
  <c r="AC192" i="23"/>
  <c r="W192" i="23"/>
  <c r="Q192" i="23"/>
  <c r="AL192" i="23"/>
  <c r="K192" i="23"/>
  <c r="O204" i="23"/>
  <c r="AL262" i="23"/>
  <c r="K262" i="23"/>
  <c r="AC262" i="23"/>
  <c r="W262" i="23"/>
  <c r="Q262" i="23"/>
  <c r="M219" i="23"/>
  <c r="O219" i="23" s="1"/>
  <c r="O90" i="23"/>
  <c r="U93" i="23"/>
  <c r="O104" i="23"/>
  <c r="U108" i="23"/>
  <c r="AA111" i="23"/>
  <c r="O119" i="23"/>
  <c r="AP120" i="23"/>
  <c r="U122" i="23"/>
  <c r="AA126" i="23"/>
  <c r="O133" i="23"/>
  <c r="U137" i="23"/>
  <c r="AA140" i="23"/>
  <c r="U179" i="23"/>
  <c r="AA181" i="23"/>
  <c r="AA190" i="23"/>
  <c r="U204" i="23"/>
  <c r="AC207" i="23"/>
  <c r="W207" i="23"/>
  <c r="Q207" i="23"/>
  <c r="AL207" i="23"/>
  <c r="K207" i="23"/>
  <c r="Q250" i="23"/>
  <c r="AL250" i="23"/>
  <c r="K250" i="23"/>
  <c r="AC250" i="23"/>
  <c r="W250" i="23"/>
  <c r="AE257" i="23"/>
  <c r="AL277" i="23"/>
  <c r="K277" i="23"/>
  <c r="AC277" i="23"/>
  <c r="W277" i="23"/>
  <c r="Q277" i="23"/>
  <c r="O89" i="23"/>
  <c r="AN219" i="23"/>
  <c r="O103" i="23"/>
  <c r="AP104" i="23"/>
  <c r="U107" i="23"/>
  <c r="O117" i="23"/>
  <c r="AP119" i="23"/>
  <c r="U121" i="23"/>
  <c r="AE127" i="23"/>
  <c r="O132" i="23"/>
  <c r="AP133" i="23"/>
  <c r="U135" i="23"/>
  <c r="AE141" i="23"/>
  <c r="O146" i="23"/>
  <c r="U166" i="23"/>
  <c r="O173" i="23"/>
  <c r="AA204" i="23"/>
  <c r="AZ287" i="23"/>
  <c r="AP256" i="23"/>
  <c r="AE265" i="23"/>
  <c r="AP271" i="23"/>
  <c r="AE272" i="23"/>
  <c r="AP89" i="23"/>
  <c r="AP103" i="23"/>
  <c r="AP117" i="23"/>
  <c r="I171" i="23"/>
  <c r="AE175" i="23"/>
  <c r="AE178" i="23"/>
  <c r="AE184" i="23"/>
  <c r="AE209" i="23"/>
  <c r="AE279" i="23"/>
  <c r="S219" i="23"/>
  <c r="AE174" i="23"/>
  <c r="AP175" i="23"/>
  <c r="AL196" i="23"/>
  <c r="K196" i="23"/>
  <c r="AC196" i="23"/>
  <c r="W196" i="23"/>
  <c r="Q196" i="23"/>
  <c r="S287" i="23"/>
  <c r="U287" i="23" s="1"/>
  <c r="W242" i="23"/>
  <c r="Q242" i="23"/>
  <c r="AL242" i="23"/>
  <c r="K242" i="23"/>
  <c r="U285" i="23"/>
  <c r="I285" i="23"/>
  <c r="AA107" i="23"/>
  <c r="U117" i="23"/>
  <c r="AA121" i="23"/>
  <c r="U132" i="23"/>
  <c r="AA135" i="23"/>
  <c r="U146" i="23"/>
  <c r="AA166" i="23"/>
  <c r="U173" i="23"/>
  <c r="AP181" i="23"/>
  <c r="AP190" i="23"/>
  <c r="AC205" i="23"/>
  <c r="W205" i="23"/>
  <c r="Q205" i="23"/>
  <c r="AL205" i="23"/>
  <c r="K205" i="23"/>
  <c r="AL210" i="23"/>
  <c r="K210" i="23"/>
  <c r="AC210" i="23"/>
  <c r="W210" i="23"/>
  <c r="Q210" i="23"/>
  <c r="W254" i="23"/>
  <c r="Q254" i="23"/>
  <c r="AL254" i="23"/>
  <c r="K254" i="23"/>
  <c r="AC254" i="23"/>
  <c r="W283" i="23"/>
  <c r="Q283" i="23"/>
  <c r="AL283" i="23"/>
  <c r="K283" i="23"/>
  <c r="AC283" i="23"/>
  <c r="W285" i="23"/>
  <c r="Q285" i="23"/>
  <c r="AL285" i="23"/>
  <c r="K285" i="23"/>
  <c r="C287" i="23"/>
  <c r="AE108" i="23"/>
  <c r="AE122" i="23"/>
  <c r="AE137" i="23"/>
  <c r="AE167" i="23"/>
  <c r="AL183" i="23"/>
  <c r="AC183" i="23"/>
  <c r="W183" i="23"/>
  <c r="Q198" i="23"/>
  <c r="AL198" i="23"/>
  <c r="K198" i="23"/>
  <c r="AC198" i="23"/>
  <c r="W198" i="23"/>
  <c r="AP204" i="23"/>
  <c r="Y287" i="23"/>
  <c r="AA287" i="23" s="1"/>
  <c r="AE268" i="23"/>
  <c r="Y219" i="23"/>
  <c r="AA219" i="23" s="1"/>
  <c r="AZ219" i="23"/>
  <c r="AL181" i="23"/>
  <c r="K181" i="23"/>
  <c r="Q181" i="23"/>
  <c r="Q213" i="23"/>
  <c r="AL213" i="23"/>
  <c r="K213" i="23"/>
  <c r="AC213" i="23"/>
  <c r="W213" i="23"/>
  <c r="AC244" i="23"/>
  <c r="W244" i="23"/>
  <c r="Q244" i="23"/>
  <c r="AL244" i="23"/>
  <c r="K244" i="23"/>
  <c r="W256" i="23"/>
  <c r="Q256" i="23"/>
  <c r="AL256" i="23"/>
  <c r="K256" i="23"/>
  <c r="W271" i="23"/>
  <c r="Q271" i="23"/>
  <c r="AL271" i="23"/>
  <c r="K271" i="23"/>
  <c r="AA89" i="23"/>
  <c r="AP179" i="23"/>
  <c r="AE247" i="23"/>
  <c r="O256" i="23"/>
  <c r="O271" i="23"/>
  <c r="I179" i="23"/>
  <c r="K180" i="23"/>
  <c r="AC180" i="23"/>
  <c r="W180" i="23"/>
  <c r="W187" i="23"/>
  <c r="Q187" i="23"/>
  <c r="AL187" i="23"/>
  <c r="K187" i="23"/>
  <c r="AC187" i="23"/>
  <c r="AJ287" i="23"/>
  <c r="U256" i="23"/>
  <c r="AC259" i="23"/>
  <c r="W259" i="23"/>
  <c r="Q259" i="23"/>
  <c r="AL259" i="23"/>
  <c r="K259" i="23"/>
  <c r="U271" i="23"/>
  <c r="AC285" i="23"/>
  <c r="G287" i="23"/>
  <c r="I287" i="23" s="1"/>
  <c r="AE189" i="23"/>
  <c r="AE203" i="23"/>
  <c r="AP209" i="23"/>
  <c r="AE217" i="23"/>
  <c r="AE241" i="23"/>
  <c r="AE255" i="23"/>
  <c r="AP261" i="23"/>
  <c r="AE269" i="23"/>
  <c r="AP275" i="23"/>
  <c r="AE284" i="23"/>
  <c r="AE186" i="23"/>
  <c r="I187" i="23"/>
  <c r="AE201" i="23"/>
  <c r="I202" i="23"/>
  <c r="AE215" i="23"/>
  <c r="I216" i="23"/>
  <c r="AE253" i="23"/>
  <c r="AE267" i="23"/>
  <c r="AE281" i="23"/>
  <c r="I283" i="23"/>
  <c r="M287" i="23"/>
  <c r="AE185" i="23"/>
  <c r="AE199" i="23"/>
  <c r="AE214" i="23"/>
  <c r="AE251" i="23"/>
  <c r="AE266" i="23"/>
  <c r="AE280" i="23"/>
  <c r="AE197" i="23"/>
  <c r="AE211" i="23"/>
  <c r="O216" i="23"/>
  <c r="AE249" i="23"/>
  <c r="AE263" i="23"/>
  <c r="O268" i="23"/>
  <c r="AE278" i="23"/>
  <c r="I279" i="23"/>
  <c r="O283" i="23"/>
  <c r="AE195" i="23"/>
  <c r="O214" i="23"/>
  <c r="O251" i="23"/>
  <c r="AE193" i="23"/>
  <c r="AE208" i="23"/>
  <c r="AE245" i="23"/>
  <c r="AE260" i="23"/>
  <c r="AE274" i="23"/>
  <c r="K192" i="21"/>
  <c r="K191" i="21"/>
  <c r="K190" i="21"/>
  <c r="K189" i="21"/>
  <c r="K188" i="21"/>
  <c r="K187" i="21"/>
  <c r="K186" i="21"/>
  <c r="K185" i="21"/>
  <c r="K184" i="21"/>
  <c r="K183" i="21"/>
  <c r="K182" i="21"/>
  <c r="K181" i="21"/>
  <c r="K180" i="21"/>
  <c r="K179" i="21"/>
  <c r="K178" i="21"/>
  <c r="K177" i="21"/>
  <c r="K176" i="21"/>
  <c r="K175" i="21"/>
  <c r="K174" i="21"/>
  <c r="K173" i="21"/>
  <c r="K172" i="21"/>
  <c r="K171" i="21"/>
  <c r="K170" i="21"/>
  <c r="K169" i="21"/>
  <c r="K168" i="21"/>
  <c r="K167" i="21"/>
  <c r="K166" i="21"/>
  <c r="K165" i="21"/>
  <c r="K164" i="21"/>
  <c r="K163" i="21"/>
  <c r="K162" i="21"/>
  <c r="K161" i="21"/>
  <c r="K160" i="21"/>
  <c r="K159" i="21"/>
  <c r="K158" i="21"/>
  <c r="K157" i="21"/>
  <c r="K156" i="21"/>
  <c r="K155" i="21"/>
  <c r="K154" i="21"/>
  <c r="K153" i="21"/>
  <c r="K152" i="21"/>
  <c r="K151" i="21"/>
  <c r="K150" i="21"/>
  <c r="K149" i="21"/>
  <c r="K148"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W289" i="39" l="1"/>
  <c r="AA61" i="39"/>
  <c r="AC14" i="39"/>
  <c r="M287" i="39"/>
  <c r="M289" i="39" s="1"/>
  <c r="AA241" i="39"/>
  <c r="AA219" i="39"/>
  <c r="AC219" i="39" s="1"/>
  <c r="AC89" i="39"/>
  <c r="BO52" i="24"/>
  <c r="M133" i="28"/>
  <c r="AP135" i="29"/>
  <c r="AP90" i="29"/>
  <c r="BP53" i="30"/>
  <c r="AF211" i="31"/>
  <c r="AF271" i="31"/>
  <c r="AB104" i="31"/>
  <c r="AH189" i="32"/>
  <c r="AD120" i="32"/>
  <c r="AJ254" i="34"/>
  <c r="AJ107" i="34"/>
  <c r="AL241" i="37"/>
  <c r="AL287" i="37" s="1"/>
  <c r="AL141" i="37"/>
  <c r="AA289" i="38"/>
  <c r="AK248" i="38"/>
  <c r="AK244" i="38"/>
  <c r="AK177" i="38"/>
  <c r="AK47" i="38"/>
  <c r="AE289" i="38"/>
  <c r="W289" i="38"/>
  <c r="K289" i="38"/>
  <c r="BH133" i="28"/>
  <c r="U135" i="29"/>
  <c r="AP187" i="29"/>
  <c r="U53" i="30"/>
  <c r="AD255" i="32"/>
  <c r="AL189" i="32"/>
  <c r="AL120" i="32"/>
  <c r="AT193" i="33"/>
  <c r="AJ189" i="34"/>
  <c r="AF193" i="34"/>
  <c r="AB189" i="34"/>
  <c r="AD289" i="35"/>
  <c r="AF107" i="35"/>
  <c r="M60" i="37"/>
  <c r="E289" i="38"/>
  <c r="AP266" i="29"/>
  <c r="U268" i="29"/>
  <c r="AP271" i="29"/>
  <c r="G187" i="29"/>
  <c r="U92" i="30"/>
  <c r="AX193" i="33"/>
  <c r="AB193" i="34"/>
  <c r="AJ107" i="35"/>
  <c r="AI219" i="38"/>
  <c r="AI60" i="38"/>
  <c r="AK109" i="38"/>
  <c r="AK216" i="38"/>
  <c r="AK283" i="38"/>
  <c r="AG289" i="38"/>
  <c r="U266" i="29"/>
  <c r="U271" i="29"/>
  <c r="U138" i="30"/>
  <c r="AB93" i="31"/>
  <c r="AH255" i="32"/>
  <c r="AK210" i="38"/>
  <c r="AK277" i="38"/>
  <c r="G289" i="38"/>
  <c r="AL34" i="37"/>
  <c r="BH33" i="28"/>
  <c r="AB242" i="31"/>
  <c r="AF107" i="31"/>
  <c r="AF93" i="31"/>
  <c r="S219" i="34"/>
  <c r="AB281" i="35"/>
  <c r="U262" i="35"/>
  <c r="AF122" i="35"/>
  <c r="AK102" i="38"/>
  <c r="AK147" i="38"/>
  <c r="Q289" i="38"/>
  <c r="AP127" i="28"/>
  <c r="AL33" i="28"/>
  <c r="BP138" i="30"/>
  <c r="AF242" i="31"/>
  <c r="AJ107" i="31"/>
  <c r="AD57" i="32"/>
  <c r="AT109" i="33"/>
  <c r="AH289" i="37"/>
  <c r="AK96" i="38"/>
  <c r="AK203" i="38"/>
  <c r="AK269" i="38"/>
  <c r="AK46" i="38"/>
  <c r="AF92" i="31"/>
  <c r="AL277" i="32"/>
  <c r="AH57" i="32"/>
  <c r="AP289" i="34"/>
  <c r="AK275" i="38"/>
  <c r="AF262" i="31"/>
  <c r="AB143" i="31"/>
  <c r="AB250" i="31"/>
  <c r="AB202" i="31"/>
  <c r="AB57" i="31"/>
  <c r="AJ92" i="31"/>
  <c r="AF18" i="31"/>
  <c r="AL275" i="32"/>
  <c r="AH277" i="32"/>
  <c r="AT146" i="33"/>
  <c r="M219" i="34"/>
  <c r="I289" i="37"/>
  <c r="AK48" i="38"/>
  <c r="AK134" i="38"/>
  <c r="BO34" i="24"/>
  <c r="AL109" i="28"/>
  <c r="AB266" i="31"/>
  <c r="AF250" i="31"/>
  <c r="AF172" i="31"/>
  <c r="AH275" i="32"/>
  <c r="AB46" i="34"/>
  <c r="AB47" i="34"/>
  <c r="AF281" i="35"/>
  <c r="AB141" i="35"/>
  <c r="AF104" i="35"/>
  <c r="AB104" i="35"/>
  <c r="O289" i="37"/>
  <c r="AL253" i="37"/>
  <c r="X289" i="37"/>
  <c r="AK268" i="38"/>
  <c r="BH109" i="28"/>
  <c r="AR50" i="30"/>
  <c r="AF266" i="31"/>
  <c r="AT281" i="33"/>
  <c r="AX243" i="33"/>
  <c r="AF47" i="34"/>
  <c r="AB216" i="35"/>
  <c r="AJ141" i="35"/>
  <c r="AL249" i="37"/>
  <c r="O289" i="38"/>
  <c r="AK281" i="38"/>
  <c r="M127" i="28"/>
  <c r="G102" i="29"/>
  <c r="BP48" i="30"/>
  <c r="AP52" i="29"/>
  <c r="AX273" i="33"/>
  <c r="AK184" i="38"/>
  <c r="AK121" i="38"/>
  <c r="AK114" i="38"/>
  <c r="AK241" i="38"/>
  <c r="AK287" i="38" s="1"/>
  <c r="AI289" i="38"/>
  <c r="Y219" i="38"/>
  <c r="AK89" i="38"/>
  <c r="AK14" i="38"/>
  <c r="Y60" i="38"/>
  <c r="BP280" i="30"/>
  <c r="AV137" i="30"/>
  <c r="AF57" i="31"/>
  <c r="AH283" i="32"/>
  <c r="AH260" i="32"/>
  <c r="AH202" i="32"/>
  <c r="BB41" i="33"/>
  <c r="AF168" i="34"/>
  <c r="AJ120" i="34"/>
  <c r="U267" i="35"/>
  <c r="U280" i="35"/>
  <c r="U249" i="35"/>
  <c r="AL60" i="36"/>
  <c r="AD289" i="36"/>
  <c r="AL267" i="37"/>
  <c r="AL172" i="37"/>
  <c r="M126" i="28"/>
  <c r="G103" i="29"/>
  <c r="U280" i="30"/>
  <c r="U103" i="30"/>
  <c r="AJ265" i="31"/>
  <c r="AB121" i="31"/>
  <c r="AB45" i="31"/>
  <c r="AF260" i="31"/>
  <c r="AL202" i="32"/>
  <c r="BB198" i="33"/>
  <c r="AB244" i="34"/>
  <c r="AF180" i="34"/>
  <c r="AF120" i="34"/>
  <c r="AB26" i="34"/>
  <c r="U272" i="35"/>
  <c r="U285" i="35"/>
  <c r="U254" i="35"/>
  <c r="AF261" i="35"/>
  <c r="AJ122" i="35"/>
  <c r="AF22" i="35"/>
  <c r="Q289" i="37"/>
  <c r="K289" i="37"/>
  <c r="U60" i="37"/>
  <c r="AL277" i="28"/>
  <c r="BP269" i="30"/>
  <c r="AR269" i="30"/>
  <c r="BP110" i="30"/>
  <c r="AJ180" i="31"/>
  <c r="AF45" i="31"/>
  <c r="AB260" i="31"/>
  <c r="AF244" i="34"/>
  <c r="U277" i="35"/>
  <c r="U241" i="35"/>
  <c r="U259" i="35"/>
  <c r="W60" i="36"/>
  <c r="U116" i="29"/>
  <c r="U110" i="30"/>
  <c r="U281" i="35"/>
  <c r="U245" i="35"/>
  <c r="U268" i="35"/>
  <c r="AF99" i="35"/>
  <c r="AB36" i="35"/>
  <c r="AF289" i="36"/>
  <c r="AH289" i="36"/>
  <c r="AL256" i="37"/>
  <c r="U32" i="29"/>
  <c r="AP104" i="29"/>
  <c r="U245" i="30"/>
  <c r="AJ172" i="31"/>
  <c r="AB99" i="31"/>
  <c r="AD179" i="32"/>
  <c r="AT28" i="33"/>
  <c r="BB15" i="33"/>
  <c r="U287" i="35"/>
  <c r="U255" i="35"/>
  <c r="U273" i="35"/>
  <c r="AL128" i="37"/>
  <c r="AP265" i="29"/>
  <c r="G269" i="29"/>
  <c r="AP183" i="29"/>
  <c r="G32" i="29"/>
  <c r="AV111" i="30"/>
  <c r="AF20" i="31"/>
  <c r="AF99" i="31"/>
  <c r="AD260" i="32"/>
  <c r="AL179" i="32"/>
  <c r="BB28" i="33"/>
  <c r="AT15" i="33"/>
  <c r="AB168" i="34"/>
  <c r="U247" i="35"/>
  <c r="U260" i="35"/>
  <c r="U278" i="35"/>
  <c r="AJ120" i="35"/>
  <c r="AF289" i="37"/>
  <c r="U265" i="29"/>
  <c r="AP243" i="29"/>
  <c r="G129" i="29"/>
  <c r="BD111" i="30"/>
  <c r="AR29" i="30"/>
  <c r="AB47" i="31"/>
  <c r="AD269" i="32"/>
  <c r="AF178" i="34"/>
  <c r="AF211" i="34"/>
  <c r="U251" i="35"/>
  <c r="U265" i="35"/>
  <c r="U283" i="35"/>
  <c r="AL245" i="37"/>
  <c r="G289" i="37"/>
  <c r="BH278" i="28"/>
  <c r="BH277" i="28"/>
  <c r="AP257" i="29"/>
  <c r="U243" i="29"/>
  <c r="AH243" i="29" s="1"/>
  <c r="AP129" i="29"/>
  <c r="BP29" i="30"/>
  <c r="AB139" i="31"/>
  <c r="AF47" i="31"/>
  <c r="AD109" i="32"/>
  <c r="BB166" i="33"/>
  <c r="BB134" i="33"/>
  <c r="AT27" i="33"/>
  <c r="AB211" i="34"/>
  <c r="AJ50" i="34"/>
  <c r="U243" i="35"/>
  <c r="U256" i="35"/>
  <c r="U269" i="35"/>
  <c r="AF135" i="35"/>
  <c r="AL242" i="37"/>
  <c r="M278" i="28"/>
  <c r="AL209" i="28"/>
  <c r="BH209" i="28"/>
  <c r="U257" i="29"/>
  <c r="BP242" i="30"/>
  <c r="AR242" i="30"/>
  <c r="BP36" i="30"/>
  <c r="E289" i="31"/>
  <c r="AB20" i="31"/>
  <c r="AF119" i="31"/>
  <c r="AD135" i="32"/>
  <c r="AX102" i="33"/>
  <c r="AB181" i="34"/>
  <c r="AJ39" i="34"/>
  <c r="U248" i="35"/>
  <c r="U261" i="35"/>
  <c r="U274" i="35"/>
  <c r="AJ135" i="35"/>
  <c r="S289" i="36"/>
  <c r="AL166" i="37"/>
  <c r="AP213" i="29"/>
  <c r="BP205" i="30"/>
  <c r="BP121" i="30"/>
  <c r="AB205" i="31"/>
  <c r="AL166" i="32"/>
  <c r="AJ178" i="34"/>
  <c r="U253" i="35"/>
  <c r="U266" i="35"/>
  <c r="U279" i="35"/>
  <c r="AB120" i="35"/>
  <c r="BH28" i="28"/>
  <c r="G123" i="29"/>
  <c r="U185" i="29"/>
  <c r="AD185" i="29" s="1"/>
  <c r="U205" i="30"/>
  <c r="AF205" i="31"/>
  <c r="AJ215" i="31"/>
  <c r="AL283" i="32"/>
  <c r="U257" i="35"/>
  <c r="U271" i="35"/>
  <c r="U284" i="35"/>
  <c r="AL135" i="37"/>
  <c r="AL132" i="37"/>
  <c r="U219" i="37"/>
  <c r="AL89" i="37"/>
  <c r="AD287" i="37"/>
  <c r="AD60" i="37"/>
  <c r="AL14" i="37"/>
  <c r="AL60" i="37" s="1"/>
  <c r="AD219" i="37"/>
  <c r="M219" i="37"/>
  <c r="M289" i="37" s="1"/>
  <c r="U287" i="37"/>
  <c r="BH253" i="28"/>
  <c r="BH146" i="28"/>
  <c r="AL146" i="28"/>
  <c r="AD180" i="29"/>
  <c r="AP56" i="29"/>
  <c r="AD53" i="29"/>
  <c r="U36" i="29"/>
  <c r="AR254" i="30"/>
  <c r="U48" i="30"/>
  <c r="AF143" i="31"/>
  <c r="AF255" i="31"/>
  <c r="AJ139" i="31"/>
  <c r="AF58" i="31"/>
  <c r="AJ18" i="31"/>
  <c r="AL248" i="32"/>
  <c r="BB243" i="33"/>
  <c r="AT269" i="33"/>
  <c r="AT166" i="33"/>
  <c r="AT45" i="33"/>
  <c r="AF197" i="34"/>
  <c r="AJ102" i="34"/>
  <c r="AB48" i="35"/>
  <c r="AF115" i="35"/>
  <c r="M289" i="36"/>
  <c r="AL140" i="28"/>
  <c r="G180" i="29"/>
  <c r="AP172" i="29"/>
  <c r="AP38" i="29"/>
  <c r="AR253" i="30"/>
  <c r="BD253" i="30" s="1"/>
  <c r="BP178" i="30"/>
  <c r="AB123" i="31"/>
  <c r="AJ98" i="31"/>
  <c r="AH279" i="32"/>
  <c r="AX269" i="33"/>
  <c r="AT91" i="33"/>
  <c r="BB45" i="33"/>
  <c r="AB197" i="34"/>
  <c r="AF95" i="35"/>
  <c r="K289" i="36"/>
  <c r="AJ289" i="36"/>
  <c r="AJ56" i="34"/>
  <c r="AB56" i="34"/>
  <c r="AP210" i="29"/>
  <c r="U127" i="29"/>
  <c r="AP167" i="29"/>
  <c r="BP253" i="30"/>
  <c r="AR217" i="30"/>
  <c r="BP50" i="30"/>
  <c r="U41" i="30"/>
  <c r="AJ186" i="31"/>
  <c r="AB98" i="31"/>
  <c r="AH278" i="32"/>
  <c r="BB207" i="33"/>
  <c r="AJ173" i="34"/>
  <c r="AB175" i="34"/>
  <c r="AB21" i="34"/>
  <c r="U242" i="35"/>
  <c r="U250" i="35"/>
  <c r="AJ260" i="35"/>
  <c r="AJ95" i="35"/>
  <c r="AF28" i="35"/>
  <c r="AV287" i="35"/>
  <c r="I289" i="36"/>
  <c r="AL253" i="28"/>
  <c r="G127" i="29"/>
  <c r="G140" i="29"/>
  <c r="U273" i="30"/>
  <c r="AT207" i="33"/>
  <c r="AX32" i="33"/>
  <c r="AF175" i="34"/>
  <c r="AB260" i="35"/>
  <c r="AH289" i="35"/>
  <c r="W60" i="35"/>
  <c r="AB60" i="35" s="1"/>
  <c r="AB289" i="36"/>
  <c r="AP140" i="29"/>
  <c r="BP211" i="30"/>
  <c r="BP147" i="30"/>
  <c r="AD139" i="32"/>
  <c r="BB32" i="33"/>
  <c r="O289" i="36"/>
  <c r="BH242" i="28"/>
  <c r="AL199" i="28"/>
  <c r="AP53" i="29"/>
  <c r="G18" i="29"/>
  <c r="BP284" i="30"/>
  <c r="AR284" i="30"/>
  <c r="U211" i="30"/>
  <c r="BP129" i="30"/>
  <c r="AB209" i="31"/>
  <c r="AB187" i="31"/>
  <c r="AH139" i="32"/>
  <c r="AD96" i="32"/>
  <c r="BB46" i="33"/>
  <c r="AF210" i="34"/>
  <c r="AB210" i="34"/>
  <c r="AJ201" i="34"/>
  <c r="AJ138" i="34"/>
  <c r="AJ21" i="34"/>
  <c r="AF111" i="35"/>
  <c r="AJ53" i="35"/>
  <c r="AF96" i="35"/>
  <c r="AB96" i="35"/>
  <c r="M242" i="28"/>
  <c r="AL192" i="28"/>
  <c r="M199" i="28"/>
  <c r="M192" i="28"/>
  <c r="BH26" i="28"/>
  <c r="AP18" i="29"/>
  <c r="G45" i="29"/>
  <c r="BP254" i="30"/>
  <c r="BP217" i="30"/>
  <c r="AR178" i="30"/>
  <c r="BD178" i="30" s="1"/>
  <c r="AR103" i="30"/>
  <c r="BD103" i="30" s="1"/>
  <c r="U129" i="30"/>
  <c r="AB183" i="31"/>
  <c r="AF180" i="31"/>
  <c r="AF54" i="31"/>
  <c r="AL284" i="32"/>
  <c r="AH265" i="32"/>
  <c r="AL127" i="32"/>
  <c r="AD123" i="32"/>
  <c r="AH165" i="32"/>
  <c r="AH113" i="32"/>
  <c r="AT46" i="33"/>
  <c r="AB213" i="34"/>
  <c r="AB201" i="34"/>
  <c r="AF181" i="34"/>
  <c r="AF46" i="34"/>
  <c r="AJ58" i="34"/>
  <c r="AF57" i="34"/>
  <c r="AB143" i="35"/>
  <c r="AJ111" i="35"/>
  <c r="W287" i="36"/>
  <c r="BO201" i="24"/>
  <c r="AL262" i="28"/>
  <c r="M26" i="28"/>
  <c r="U269" i="29"/>
  <c r="Z269" i="29" s="1"/>
  <c r="G53" i="29"/>
  <c r="AR92" i="30"/>
  <c r="AR36" i="30"/>
  <c r="AZ36" i="30" s="1"/>
  <c r="AB175" i="31"/>
  <c r="AJ251" i="31"/>
  <c r="AF183" i="31"/>
  <c r="AJ198" i="31"/>
  <c r="AB217" i="31"/>
  <c r="AB146" i="31"/>
  <c r="AF133" i="31"/>
  <c r="G60" i="31"/>
  <c r="I60" i="31" s="1"/>
  <c r="AF23" i="31"/>
  <c r="AL265" i="32"/>
  <c r="AL190" i="32"/>
  <c r="AJ213" i="34"/>
  <c r="Z289" i="34"/>
  <c r="AB275" i="35"/>
  <c r="AB133" i="35"/>
  <c r="AF113" i="35"/>
  <c r="AF143" i="35"/>
  <c r="AJ48" i="35"/>
  <c r="W219" i="36"/>
  <c r="AF110" i="35"/>
  <c r="AB110" i="35"/>
  <c r="BH285" i="28"/>
  <c r="U205" i="29"/>
  <c r="G205" i="29"/>
  <c r="Z195" i="29"/>
  <c r="AP138" i="29"/>
  <c r="AJ175" i="31"/>
  <c r="AF217" i="31"/>
  <c r="AF275" i="35"/>
  <c r="AF133" i="35"/>
  <c r="AJ113" i="35"/>
  <c r="AL287" i="36"/>
  <c r="BH266" i="28"/>
  <c r="BH256" i="28"/>
  <c r="AL181" i="28"/>
  <c r="AX181" i="28" s="1"/>
  <c r="G184" i="29"/>
  <c r="U138" i="29"/>
  <c r="AP121" i="29"/>
  <c r="AR119" i="30"/>
  <c r="AJ191" i="31"/>
  <c r="AB177" i="31"/>
  <c r="AF109" i="31"/>
  <c r="AB48" i="31"/>
  <c r="AJ119" i="31"/>
  <c r="AL279" i="32"/>
  <c r="AH134" i="32"/>
  <c r="BB27" i="33"/>
  <c r="AL219" i="36"/>
  <c r="U289" i="36"/>
  <c r="Q289" i="36"/>
  <c r="U272" i="29"/>
  <c r="AP180" i="29"/>
  <c r="U121" i="29"/>
  <c r="AR41" i="30"/>
  <c r="AB269" i="31"/>
  <c r="AL278" i="32"/>
  <c r="BB281" i="33"/>
  <c r="AB53" i="35"/>
  <c r="AT60" i="35"/>
  <c r="AF57" i="35"/>
  <c r="AF20" i="35"/>
  <c r="AB20" i="35"/>
  <c r="AJ125" i="35"/>
  <c r="AF125" i="35"/>
  <c r="AB125" i="35"/>
  <c r="AJ277" i="35"/>
  <c r="AB277" i="35"/>
  <c r="AL178" i="28"/>
  <c r="AX178" i="28" s="1"/>
  <c r="M171" i="28"/>
  <c r="BH23" i="28"/>
  <c r="AP248" i="29"/>
  <c r="AP91" i="29"/>
  <c r="AH92" i="29"/>
  <c r="U119" i="30"/>
  <c r="AB215" i="31"/>
  <c r="AF202" i="31"/>
  <c r="AL274" i="32"/>
  <c r="AT277" i="33"/>
  <c r="BB114" i="33"/>
  <c r="AF35" i="34"/>
  <c r="AJ184" i="35"/>
  <c r="AT219" i="35"/>
  <c r="AJ134" i="35"/>
  <c r="AF134" i="35"/>
  <c r="AB134" i="35"/>
  <c r="AF39" i="35"/>
  <c r="AB39" i="35"/>
  <c r="AF93" i="35"/>
  <c r="AJ93" i="35"/>
  <c r="M215" i="28"/>
  <c r="M23" i="28"/>
  <c r="U52" i="29"/>
  <c r="AH52" i="29" s="1"/>
  <c r="BP40" i="30"/>
  <c r="BP52" i="30"/>
  <c r="AR40" i="30"/>
  <c r="BP23" i="30"/>
  <c r="AB135" i="31"/>
  <c r="AJ195" i="31"/>
  <c r="AX277" i="33"/>
  <c r="AT114" i="33"/>
  <c r="AT33" i="33"/>
  <c r="AB50" i="34"/>
  <c r="AL215" i="28"/>
  <c r="AX215" i="28" s="1"/>
  <c r="M137" i="28"/>
  <c r="U275" i="29"/>
  <c r="AH275" i="29" s="1"/>
  <c r="AH39" i="29"/>
  <c r="AP30" i="29"/>
  <c r="AR93" i="30"/>
  <c r="U52" i="30"/>
  <c r="AR20" i="30"/>
  <c r="AB168" i="31"/>
  <c r="AJ135" i="31"/>
  <c r="AJ125" i="31"/>
  <c r="AD95" i="32"/>
  <c r="BB33" i="33"/>
  <c r="AJ129" i="35"/>
  <c r="AF129" i="35"/>
  <c r="AB129" i="35"/>
  <c r="G275" i="29"/>
  <c r="G39" i="29"/>
  <c r="AD39" i="29"/>
  <c r="U30" i="29"/>
  <c r="AF277" i="31"/>
  <c r="AF168" i="31"/>
  <c r="AB103" i="31"/>
  <c r="AB125" i="31"/>
  <c r="AL140" i="32"/>
  <c r="AL95" i="32"/>
  <c r="AT101" i="33"/>
  <c r="AJ39" i="35"/>
  <c r="Q289" i="35"/>
  <c r="S289" i="35" s="1"/>
  <c r="AL281" i="28"/>
  <c r="M165" i="28"/>
  <c r="AH60" i="28"/>
  <c r="BH27" i="28"/>
  <c r="AL116" i="28"/>
  <c r="U38" i="29"/>
  <c r="AH38" i="29" s="1"/>
  <c r="AJ277" i="31"/>
  <c r="AH140" i="32"/>
  <c r="AX101" i="33"/>
  <c r="AB169" i="35"/>
  <c r="AF169" i="35"/>
  <c r="AF29" i="35"/>
  <c r="AB29" i="35"/>
  <c r="BH281" i="28"/>
  <c r="M27" i="28"/>
  <c r="M116" i="28"/>
  <c r="G215" i="29"/>
  <c r="U21" i="29"/>
  <c r="BP208" i="30"/>
  <c r="U278" i="30"/>
  <c r="AJ56" i="31"/>
  <c r="AF16" i="31"/>
  <c r="AH274" i="32"/>
  <c r="AB39" i="34"/>
  <c r="AF198" i="34"/>
  <c r="AB198" i="34"/>
  <c r="AJ272" i="35"/>
  <c r="AB272" i="35"/>
  <c r="BH272" i="28"/>
  <c r="AP215" i="29"/>
  <c r="AR278" i="30"/>
  <c r="AF103" i="31"/>
  <c r="AB56" i="31"/>
  <c r="AF114" i="31"/>
  <c r="AJ257" i="35"/>
  <c r="AB257" i="35"/>
  <c r="AF15" i="35"/>
  <c r="AB15" i="35"/>
  <c r="M272" i="28"/>
  <c r="AP280" i="29"/>
  <c r="BP93" i="30"/>
  <c r="AF166" i="31"/>
  <c r="AJ114" i="31"/>
  <c r="AB42" i="34"/>
  <c r="AF277" i="35"/>
  <c r="AB278" i="35"/>
  <c r="AV60" i="35"/>
  <c r="AF205" i="35"/>
  <c r="AJ205" i="35"/>
  <c r="AL268" i="28"/>
  <c r="AL185" i="28"/>
  <c r="AX185" i="28" s="1"/>
  <c r="M185" i="28"/>
  <c r="AL29" i="28"/>
  <c r="AP39" i="29"/>
  <c r="G165" i="29"/>
  <c r="AP48" i="29"/>
  <c r="AF42" i="34"/>
  <c r="AF278" i="35"/>
  <c r="AF24" i="35"/>
  <c r="AB24" i="35"/>
  <c r="AB174" i="35"/>
  <c r="AF174" i="35"/>
  <c r="AF34" i="35"/>
  <c r="AB34" i="35"/>
  <c r="AJ203" i="34"/>
  <c r="AF203" i="34"/>
  <c r="AB203" i="34"/>
  <c r="G92" i="29"/>
  <c r="U48" i="29"/>
  <c r="AH48" i="29" s="1"/>
  <c r="AR208" i="30"/>
  <c r="AZ208" i="30" s="1"/>
  <c r="BP20" i="30"/>
  <c r="AJ40" i="31"/>
  <c r="AH205" i="32"/>
  <c r="AH54" i="32"/>
  <c r="AB145" i="34"/>
  <c r="AL289" i="35"/>
  <c r="AB165" i="35"/>
  <c r="AF165" i="35"/>
  <c r="AF105" i="35"/>
  <c r="AB105" i="35"/>
  <c r="AH186" i="29"/>
  <c r="AR23" i="30"/>
  <c r="BD23" i="30" s="1"/>
  <c r="AB50" i="31"/>
  <c r="AH190" i="32"/>
  <c r="W287" i="35"/>
  <c r="AJ287" i="35" s="1"/>
  <c r="AV219" i="35"/>
  <c r="AJ139" i="35"/>
  <c r="AF139" i="35"/>
  <c r="AB139" i="35"/>
  <c r="I285" i="35"/>
  <c r="I280" i="35"/>
  <c r="I275" i="35"/>
  <c r="I271" i="35"/>
  <c r="I266" i="35"/>
  <c r="I261" i="35"/>
  <c r="I256" i="35"/>
  <c r="I251" i="35"/>
  <c r="I247" i="35"/>
  <c r="I242" i="35"/>
  <c r="I287" i="35"/>
  <c r="I281" i="35"/>
  <c r="I277" i="35"/>
  <c r="I272" i="35"/>
  <c r="I267" i="35"/>
  <c r="I262" i="35"/>
  <c r="I257" i="35"/>
  <c r="I253" i="35"/>
  <c r="I248" i="35"/>
  <c r="I243" i="35"/>
  <c r="I283" i="35"/>
  <c r="I278" i="35"/>
  <c r="I273" i="35"/>
  <c r="I268" i="35"/>
  <c r="I263" i="35"/>
  <c r="I259" i="35"/>
  <c r="I254" i="35"/>
  <c r="I249" i="35"/>
  <c r="I244" i="35"/>
  <c r="I284" i="35"/>
  <c r="I279" i="35"/>
  <c r="I274" i="35"/>
  <c r="I269" i="35"/>
  <c r="I265" i="35"/>
  <c r="I260" i="35"/>
  <c r="I255" i="35"/>
  <c r="I250" i="35"/>
  <c r="I245" i="35"/>
  <c r="I241" i="35"/>
  <c r="AJ175" i="35"/>
  <c r="AF175" i="35"/>
  <c r="AB175" i="35"/>
  <c r="Z289" i="35"/>
  <c r="W219" i="35"/>
  <c r="AB89" i="35"/>
  <c r="AJ89" i="35"/>
  <c r="AF89" i="35"/>
  <c r="AJ185" i="35"/>
  <c r="AF185" i="35"/>
  <c r="AB185" i="35"/>
  <c r="AJ14" i="35"/>
  <c r="AB14" i="35"/>
  <c r="AF14" i="35"/>
  <c r="AJ40" i="35"/>
  <c r="AF40" i="35"/>
  <c r="AB40" i="35"/>
  <c r="M219" i="35"/>
  <c r="O30" i="35"/>
  <c r="O60" i="35"/>
  <c r="O56" i="35"/>
  <c r="O51" i="35"/>
  <c r="O46" i="35"/>
  <c r="O41" i="35"/>
  <c r="O36" i="35"/>
  <c r="O32" i="35"/>
  <c r="O27" i="35"/>
  <c r="O22" i="35"/>
  <c r="O17" i="35"/>
  <c r="O40" i="35"/>
  <c r="O57" i="35"/>
  <c r="O52" i="35"/>
  <c r="O47" i="35"/>
  <c r="O42" i="35"/>
  <c r="O38" i="35"/>
  <c r="O33" i="35"/>
  <c r="O28" i="35"/>
  <c r="O23" i="35"/>
  <c r="O18" i="35"/>
  <c r="O14" i="35"/>
  <c r="O26" i="35"/>
  <c r="O21" i="35"/>
  <c r="O16" i="35"/>
  <c r="O58" i="35"/>
  <c r="O53" i="35"/>
  <c r="O48" i="35"/>
  <c r="O44" i="35"/>
  <c r="O39" i="35"/>
  <c r="O34" i="35"/>
  <c r="O29" i="35"/>
  <c r="O24" i="35"/>
  <c r="O20" i="35"/>
  <c r="O15" i="35"/>
  <c r="O54" i="35"/>
  <c r="O50" i="35"/>
  <c r="O35" i="35"/>
  <c r="O45" i="35"/>
  <c r="I215" i="35"/>
  <c r="I210" i="35"/>
  <c r="I216" i="35"/>
  <c r="I211" i="35"/>
  <c r="I217" i="35"/>
  <c r="I213" i="35"/>
  <c r="I208" i="35"/>
  <c r="I219" i="35"/>
  <c r="I214" i="35"/>
  <c r="I209" i="35"/>
  <c r="I202" i="35"/>
  <c r="I193" i="35"/>
  <c r="I187" i="35"/>
  <c r="I183" i="35"/>
  <c r="I175" i="35"/>
  <c r="I171" i="35"/>
  <c r="I166" i="35"/>
  <c r="I145" i="35"/>
  <c r="I140" i="35"/>
  <c r="I135" i="35"/>
  <c r="I131" i="35"/>
  <c r="I201" i="35"/>
  <c r="I192" i="35"/>
  <c r="I199" i="35"/>
  <c r="I178" i="35"/>
  <c r="I191" i="35"/>
  <c r="I186" i="35"/>
  <c r="I181" i="35"/>
  <c r="I172" i="35"/>
  <c r="I167" i="35"/>
  <c r="I146" i="35"/>
  <c r="I141" i="35"/>
  <c r="I198" i="35"/>
  <c r="I190" i="35"/>
  <c r="I207" i="35"/>
  <c r="I205" i="35"/>
  <c r="I197" i="35"/>
  <c r="I185" i="35"/>
  <c r="I180" i="35"/>
  <c r="I177" i="35"/>
  <c r="I173" i="35"/>
  <c r="I168" i="35"/>
  <c r="I147" i="35"/>
  <c r="I143" i="35"/>
  <c r="I138" i="35"/>
  <c r="I133" i="35"/>
  <c r="I128" i="35"/>
  <c r="I204" i="35"/>
  <c r="I196" i="35"/>
  <c r="I189" i="35"/>
  <c r="I203" i="35"/>
  <c r="I195" i="35"/>
  <c r="I184" i="35"/>
  <c r="I174" i="35"/>
  <c r="I169" i="35"/>
  <c r="I165" i="35"/>
  <c r="I144" i="35"/>
  <c r="I139" i="35"/>
  <c r="I134" i="35"/>
  <c r="I129" i="35"/>
  <c r="I127" i="35"/>
  <c r="I120" i="35"/>
  <c r="I103" i="35"/>
  <c r="I132" i="35"/>
  <c r="I114" i="35"/>
  <c r="I125" i="35"/>
  <c r="I108" i="35"/>
  <c r="I102" i="35"/>
  <c r="I97" i="35"/>
  <c r="I119" i="35"/>
  <c r="I93" i="35"/>
  <c r="I90" i="35"/>
  <c r="I126" i="35"/>
  <c r="I123" i="35"/>
  <c r="I113" i="35"/>
  <c r="I107" i="35"/>
  <c r="I115" i="35"/>
  <c r="I109" i="35"/>
  <c r="I137" i="35"/>
  <c r="I101" i="35"/>
  <c r="I117" i="35"/>
  <c r="I111" i="35"/>
  <c r="I96" i="35"/>
  <c r="I92" i="35"/>
  <c r="I98" i="35"/>
  <c r="I122" i="35"/>
  <c r="I105" i="35"/>
  <c r="I99" i="35"/>
  <c r="I116" i="35"/>
  <c r="I121" i="35"/>
  <c r="I110" i="35"/>
  <c r="I104" i="35"/>
  <c r="I89" i="35"/>
  <c r="I179" i="35"/>
  <c r="I95" i="35"/>
  <c r="I91" i="35"/>
  <c r="AJ204" i="35"/>
  <c r="AF204" i="35"/>
  <c r="AB204" i="35"/>
  <c r="AF215" i="35"/>
  <c r="AB215" i="35"/>
  <c r="AJ215" i="35"/>
  <c r="K289" i="35"/>
  <c r="M289" i="35" s="1"/>
  <c r="AJ251" i="35"/>
  <c r="AF251" i="35"/>
  <c r="AB251" i="35"/>
  <c r="AJ253" i="35"/>
  <c r="AF253" i="35"/>
  <c r="AB253" i="35"/>
  <c r="AR219" i="35"/>
  <c r="AJ199" i="35"/>
  <c r="AF199" i="35"/>
  <c r="AB199" i="35"/>
  <c r="AJ178" i="35"/>
  <c r="AF178" i="35"/>
  <c r="AB178" i="35"/>
  <c r="AJ35" i="35"/>
  <c r="AF35" i="35"/>
  <c r="AB35" i="35"/>
  <c r="S219" i="35"/>
  <c r="AJ207" i="35"/>
  <c r="AF207" i="35"/>
  <c r="AB207" i="35"/>
  <c r="AJ180" i="35"/>
  <c r="AF180" i="35"/>
  <c r="AB180" i="35"/>
  <c r="AR60" i="35"/>
  <c r="AJ247" i="35"/>
  <c r="AF247" i="35"/>
  <c r="AB247" i="35"/>
  <c r="AJ248" i="35"/>
  <c r="AF248" i="35"/>
  <c r="AB248" i="35"/>
  <c r="AB214" i="35"/>
  <c r="AJ214" i="35"/>
  <c r="AF214" i="35"/>
  <c r="AJ30" i="35"/>
  <c r="AF30" i="35"/>
  <c r="AB30" i="35"/>
  <c r="AJ242" i="35"/>
  <c r="AF242" i="35"/>
  <c r="AB242" i="35"/>
  <c r="AJ243" i="35"/>
  <c r="AF243" i="35"/>
  <c r="AB243" i="35"/>
  <c r="AJ192" i="35"/>
  <c r="AF192" i="35"/>
  <c r="AB192" i="35"/>
  <c r="AF191" i="35"/>
  <c r="AJ191" i="35"/>
  <c r="AB191" i="35"/>
  <c r="AJ190" i="35"/>
  <c r="AF190" i="35"/>
  <c r="AB190" i="35"/>
  <c r="AJ197" i="35"/>
  <c r="AF197" i="35"/>
  <c r="AB197" i="35"/>
  <c r="AJ26" i="35"/>
  <c r="AF26" i="35"/>
  <c r="AB26" i="35"/>
  <c r="AT287" i="35"/>
  <c r="M287" i="35" s="1"/>
  <c r="AR287" i="35"/>
  <c r="AF196" i="35"/>
  <c r="AJ196" i="35"/>
  <c r="AB196" i="35"/>
  <c r="AJ195" i="35"/>
  <c r="AF195" i="35"/>
  <c r="AB195" i="35"/>
  <c r="AJ54" i="35"/>
  <c r="AF54" i="35"/>
  <c r="AB54" i="35"/>
  <c r="AJ50" i="35"/>
  <c r="AF50" i="35"/>
  <c r="AB50" i="35"/>
  <c r="AJ21" i="35"/>
  <c r="AF21" i="35"/>
  <c r="AB21" i="35"/>
  <c r="AJ60" i="35"/>
  <c r="AF60" i="35"/>
  <c r="AJ92" i="35"/>
  <c r="AB92" i="35"/>
  <c r="AF92" i="35"/>
  <c r="I44" i="35"/>
  <c r="I53" i="35"/>
  <c r="I54" i="35"/>
  <c r="I50" i="35"/>
  <c r="I45" i="35"/>
  <c r="I40" i="35"/>
  <c r="I35" i="35"/>
  <c r="I30" i="35"/>
  <c r="I26" i="35"/>
  <c r="I21" i="35"/>
  <c r="I16" i="35"/>
  <c r="I29" i="35"/>
  <c r="I60" i="35"/>
  <c r="I58" i="35"/>
  <c r="I20" i="35"/>
  <c r="I24" i="35"/>
  <c r="I56" i="35"/>
  <c r="I51" i="35"/>
  <c r="I46" i="35"/>
  <c r="I41" i="35"/>
  <c r="I36" i="35"/>
  <c r="I32" i="35"/>
  <c r="I27" i="35"/>
  <c r="I22" i="35"/>
  <c r="I17" i="35"/>
  <c r="I15" i="35"/>
  <c r="I57" i="35"/>
  <c r="I52" i="35"/>
  <c r="I47" i="35"/>
  <c r="I42" i="35"/>
  <c r="I38" i="35"/>
  <c r="I33" i="35"/>
  <c r="I28" i="35"/>
  <c r="I23" i="35"/>
  <c r="I18" i="35"/>
  <c r="I14" i="35"/>
  <c r="I39" i="35"/>
  <c r="I34" i="35"/>
  <c r="I48" i="35"/>
  <c r="U58" i="35"/>
  <c r="U57" i="35"/>
  <c r="U52" i="35"/>
  <c r="U47" i="35"/>
  <c r="U42" i="35"/>
  <c r="U38" i="35"/>
  <c r="U33" i="35"/>
  <c r="U28" i="35"/>
  <c r="U23" i="35"/>
  <c r="U18" i="35"/>
  <c r="U14" i="35"/>
  <c r="U22" i="35"/>
  <c r="U56" i="35"/>
  <c r="U46" i="35"/>
  <c r="U36" i="35"/>
  <c r="U53" i="35"/>
  <c r="U48" i="35"/>
  <c r="U44" i="35"/>
  <c r="U39" i="35"/>
  <c r="U34" i="35"/>
  <c r="U29" i="35"/>
  <c r="U24" i="35"/>
  <c r="U20" i="35"/>
  <c r="U15" i="35"/>
  <c r="U17" i="35"/>
  <c r="U54" i="35"/>
  <c r="U50" i="35"/>
  <c r="U45" i="35"/>
  <c r="U40" i="35"/>
  <c r="U35" i="35"/>
  <c r="U30" i="35"/>
  <c r="U26" i="35"/>
  <c r="U21" i="35"/>
  <c r="U16" i="35"/>
  <c r="U51" i="35"/>
  <c r="U32" i="35"/>
  <c r="U27" i="35"/>
  <c r="U60" i="35"/>
  <c r="U41" i="35"/>
  <c r="AF186" i="35"/>
  <c r="AJ186" i="35"/>
  <c r="AB186" i="35"/>
  <c r="AB209" i="35"/>
  <c r="AJ209" i="35"/>
  <c r="AF209" i="35"/>
  <c r="AJ45" i="35"/>
  <c r="AF45" i="35"/>
  <c r="AB45" i="35"/>
  <c r="AJ16" i="35"/>
  <c r="AF16" i="35"/>
  <c r="AB16" i="35"/>
  <c r="E289" i="35"/>
  <c r="G289" i="35" s="1"/>
  <c r="BD207" i="30"/>
  <c r="AZ207" i="30"/>
  <c r="AV207" i="30"/>
  <c r="AF140" i="34"/>
  <c r="AB140" i="34"/>
  <c r="G272" i="29"/>
  <c r="U254" i="29"/>
  <c r="U211" i="29"/>
  <c r="AH211" i="29" s="1"/>
  <c r="U201" i="29"/>
  <c r="AP185" i="29"/>
  <c r="U165" i="29"/>
  <c r="G22" i="29"/>
  <c r="BP207" i="30"/>
  <c r="BP51" i="30"/>
  <c r="AJ262" i="31"/>
  <c r="AB285" i="31"/>
  <c r="AB213" i="31"/>
  <c r="AF48" i="31"/>
  <c r="AF187" i="31"/>
  <c r="AB117" i="31"/>
  <c r="AJ102" i="31"/>
  <c r="AJ96" i="31"/>
  <c r="AB101" i="31"/>
  <c r="AD127" i="32"/>
  <c r="AL113" i="32"/>
  <c r="AD54" i="32"/>
  <c r="BB248" i="33"/>
  <c r="BB185" i="33"/>
  <c r="BB24" i="33"/>
  <c r="AV287" i="34"/>
  <c r="S287" i="34" s="1"/>
  <c r="U259" i="34" s="1"/>
  <c r="AJ48" i="34"/>
  <c r="AF48" i="34"/>
  <c r="AB48" i="34"/>
  <c r="AJ53" i="34"/>
  <c r="AF53" i="34"/>
  <c r="AB53" i="34"/>
  <c r="AF15" i="34"/>
  <c r="AB15" i="34"/>
  <c r="AJ15" i="34"/>
  <c r="U207" i="30"/>
  <c r="AR169" i="30"/>
  <c r="AR44" i="30"/>
  <c r="AZ44" i="30" s="1"/>
  <c r="U250" i="30"/>
  <c r="AB181" i="31"/>
  <c r="AB189" i="31"/>
  <c r="AJ101" i="31"/>
  <c r="AD259" i="32"/>
  <c r="AB217" i="34"/>
  <c r="AD289" i="34"/>
  <c r="AJ265" i="34"/>
  <c r="AB265" i="34"/>
  <c r="AF265" i="34"/>
  <c r="AJ44" i="34"/>
  <c r="AF44" i="34"/>
  <c r="AB44" i="34"/>
  <c r="AB166" i="34"/>
  <c r="AF166" i="34"/>
  <c r="G145" i="29"/>
  <c r="BP277" i="30"/>
  <c r="BP123" i="30"/>
  <c r="AF181" i="31"/>
  <c r="AJ255" i="31"/>
  <c r="AH289" i="31"/>
  <c r="AF189" i="31"/>
  <c r="AF123" i="31"/>
  <c r="AJ58" i="31"/>
  <c r="AJ16" i="31"/>
  <c r="AB40" i="31"/>
  <c r="AH123" i="32"/>
  <c r="AH135" i="32"/>
  <c r="AL111" i="32"/>
  <c r="AH96" i="32"/>
  <c r="AX23" i="33"/>
  <c r="W287" i="34"/>
  <c r="AF287" i="34" s="1"/>
  <c r="AJ217" i="34"/>
  <c r="AV60" i="34"/>
  <c r="AP145" i="29"/>
  <c r="AP119" i="29"/>
  <c r="U277" i="30"/>
  <c r="AR51" i="30"/>
  <c r="AJ255" i="34"/>
  <c r="AB255" i="34"/>
  <c r="AF255" i="34"/>
  <c r="M213" i="28"/>
  <c r="BH195" i="28"/>
  <c r="BH186" i="28"/>
  <c r="BH139" i="28"/>
  <c r="G250" i="29"/>
  <c r="U119" i="29"/>
  <c r="BP169" i="30"/>
  <c r="AF29" i="31"/>
  <c r="AT48" i="33"/>
  <c r="AT287" i="34"/>
  <c r="M287" i="34" s="1"/>
  <c r="O253" i="34" s="1"/>
  <c r="AF241" i="34"/>
  <c r="AB241" i="34"/>
  <c r="AJ131" i="34"/>
  <c r="AF131" i="34"/>
  <c r="AB131" i="34"/>
  <c r="U263" i="29"/>
  <c r="AP250" i="29"/>
  <c r="AP204" i="29"/>
  <c r="U15" i="29"/>
  <c r="AH15" i="29" s="1"/>
  <c r="AR275" i="30"/>
  <c r="AR146" i="30"/>
  <c r="AB173" i="31"/>
  <c r="AJ29" i="31"/>
  <c r="AJ274" i="34"/>
  <c r="AF274" i="34"/>
  <c r="AB274" i="34"/>
  <c r="AJ260" i="34"/>
  <c r="AF260" i="34"/>
  <c r="AB260" i="34"/>
  <c r="AB34" i="34"/>
  <c r="AF34" i="34"/>
  <c r="BO35" i="24"/>
  <c r="AL166" i="28"/>
  <c r="AP260" i="29"/>
  <c r="G263" i="29"/>
  <c r="U204" i="29"/>
  <c r="AH204" i="29" s="1"/>
  <c r="G15" i="29"/>
  <c r="AF173" i="31"/>
  <c r="AT60" i="34"/>
  <c r="BP192" i="30"/>
  <c r="AB185" i="31"/>
  <c r="AF117" i="31"/>
  <c r="AB140" i="31"/>
  <c r="AF15" i="31"/>
  <c r="BT287" i="33"/>
  <c r="AT249" i="33"/>
  <c r="BB48" i="33"/>
  <c r="AT57" i="33"/>
  <c r="AJ140" i="34"/>
  <c r="AJ191" i="34"/>
  <c r="AB191" i="34"/>
  <c r="AJ205" i="34"/>
  <c r="AB205" i="34"/>
  <c r="U260" i="29"/>
  <c r="AD260" i="29" s="1"/>
  <c r="AR250" i="30"/>
  <c r="U192" i="30"/>
  <c r="AF185" i="31"/>
  <c r="AB15" i="31"/>
  <c r="AH259" i="32"/>
  <c r="AL121" i="32"/>
  <c r="AX249" i="33"/>
  <c r="AT205" i="33"/>
  <c r="AX57" i="33"/>
  <c r="AJ250" i="34"/>
  <c r="AF250" i="34"/>
  <c r="AB250" i="34"/>
  <c r="AJ40" i="34"/>
  <c r="AF40" i="34"/>
  <c r="AB40" i="34"/>
  <c r="BH166" i="28"/>
  <c r="BH30" i="28"/>
  <c r="Z186" i="29"/>
  <c r="BP146" i="30"/>
  <c r="BP44" i="30"/>
  <c r="AJ127" i="31"/>
  <c r="AF129" i="31"/>
  <c r="AJ38" i="31"/>
  <c r="AD121" i="32"/>
  <c r="AD58" i="32"/>
  <c r="AX205" i="33"/>
  <c r="AB259" i="34"/>
  <c r="AJ196" i="34"/>
  <c r="AF196" i="34"/>
  <c r="AB284" i="34"/>
  <c r="AF284" i="34"/>
  <c r="U147" i="29"/>
  <c r="AR39" i="30"/>
  <c r="AZ39" i="30" s="1"/>
  <c r="AB198" i="31"/>
  <c r="AB127" i="31"/>
  <c r="AJ129" i="31"/>
  <c r="AB38" i="31"/>
  <c r="AD131" i="32"/>
  <c r="AJ269" i="34"/>
  <c r="AF269" i="34"/>
  <c r="AB269" i="34"/>
  <c r="AJ45" i="34"/>
  <c r="AF45" i="34"/>
  <c r="AB45" i="34"/>
  <c r="AJ147" i="34"/>
  <c r="AB147" i="34"/>
  <c r="U278" i="34"/>
  <c r="U279" i="34"/>
  <c r="U274" i="34"/>
  <c r="U271" i="34"/>
  <c r="U261" i="34"/>
  <c r="U256" i="34"/>
  <c r="U287" i="34"/>
  <c r="U255" i="34"/>
  <c r="U245" i="34"/>
  <c r="U260" i="34"/>
  <c r="U250" i="34"/>
  <c r="AJ287" i="34"/>
  <c r="AB287" i="34"/>
  <c r="AJ275" i="34"/>
  <c r="AF275" i="34"/>
  <c r="AB275" i="34"/>
  <c r="AJ215" i="34"/>
  <c r="AF215" i="34"/>
  <c r="AB215" i="34"/>
  <c r="AT219" i="34"/>
  <c r="AF104" i="34"/>
  <c r="AB104" i="34"/>
  <c r="AJ104" i="34"/>
  <c r="AB103" i="34"/>
  <c r="AJ103" i="34"/>
  <c r="AF103" i="34"/>
  <c r="AF134" i="34"/>
  <c r="AJ134" i="34"/>
  <c r="AB134" i="34"/>
  <c r="AJ17" i="34"/>
  <c r="AF17" i="34"/>
  <c r="AB17" i="34"/>
  <c r="AJ271" i="34"/>
  <c r="AF271" i="34"/>
  <c r="AB271" i="34"/>
  <c r="AJ257" i="34"/>
  <c r="AF257" i="34"/>
  <c r="AB257" i="34"/>
  <c r="AJ167" i="34"/>
  <c r="AF167" i="34"/>
  <c r="AB167" i="34"/>
  <c r="AF127" i="34"/>
  <c r="AJ127" i="34"/>
  <c r="AB127" i="34"/>
  <c r="AF99" i="34"/>
  <c r="AB99" i="34"/>
  <c r="AJ99" i="34"/>
  <c r="AF28" i="34"/>
  <c r="AJ28" i="34"/>
  <c r="AB28" i="34"/>
  <c r="O216" i="34"/>
  <c r="O219" i="34"/>
  <c r="O214" i="34"/>
  <c r="O215" i="34"/>
  <c r="O202" i="34"/>
  <c r="O184" i="34"/>
  <c r="O204" i="34"/>
  <c r="O207" i="34"/>
  <c r="O189" i="34"/>
  <c r="O186" i="34"/>
  <c r="O181" i="34"/>
  <c r="O209" i="34"/>
  <c r="O193" i="34"/>
  <c r="O191" i="34"/>
  <c r="O213" i="34"/>
  <c r="O198" i="34"/>
  <c r="O178" i="34"/>
  <c r="O173" i="34"/>
  <c r="O211" i="34"/>
  <c r="O196" i="34"/>
  <c r="O185" i="34"/>
  <c r="O183" i="34"/>
  <c r="O203" i="34"/>
  <c r="O201" i="34"/>
  <c r="O187" i="34"/>
  <c r="O190" i="34"/>
  <c r="O217" i="34"/>
  <c r="O208" i="34"/>
  <c r="O205" i="34"/>
  <c r="O192" i="34"/>
  <c r="O195" i="34"/>
  <c r="O169" i="34"/>
  <c r="O138" i="34"/>
  <c r="O133" i="34"/>
  <c r="O128" i="34"/>
  <c r="O114" i="34"/>
  <c r="O105" i="34"/>
  <c r="O101" i="34"/>
  <c r="O96" i="34"/>
  <c r="O143" i="34"/>
  <c r="O120" i="34"/>
  <c r="O110" i="34"/>
  <c r="O141" i="34"/>
  <c r="O137" i="34"/>
  <c r="O132" i="34"/>
  <c r="O116" i="34"/>
  <c r="O199" i="34"/>
  <c r="O147" i="34"/>
  <c r="O127" i="34"/>
  <c r="O123" i="34"/>
  <c r="O107" i="34"/>
  <c r="O102" i="34"/>
  <c r="O97" i="34"/>
  <c r="O92" i="34"/>
  <c r="O179" i="34"/>
  <c r="O168" i="34"/>
  <c r="O146" i="34"/>
  <c r="O113" i="34"/>
  <c r="O197" i="34"/>
  <c r="O174" i="34"/>
  <c r="O167" i="34"/>
  <c r="O115" i="34"/>
  <c r="O180" i="34"/>
  <c r="O175" i="34"/>
  <c r="O140" i="34"/>
  <c r="O135" i="34"/>
  <c r="O131" i="34"/>
  <c r="O122" i="34"/>
  <c r="O119" i="34"/>
  <c r="O108" i="34"/>
  <c r="O177" i="34"/>
  <c r="O145" i="34"/>
  <c r="O126" i="34"/>
  <c r="O166" i="34"/>
  <c r="O139" i="34"/>
  <c r="O134" i="34"/>
  <c r="O129" i="34"/>
  <c r="O172" i="34"/>
  <c r="O144" i="34"/>
  <c r="O117" i="34"/>
  <c r="O109" i="34"/>
  <c r="O104" i="34"/>
  <c r="O99" i="34"/>
  <c r="O95" i="34"/>
  <c r="O90" i="34"/>
  <c r="O210" i="34"/>
  <c r="O171" i="34"/>
  <c r="O165" i="34"/>
  <c r="O125" i="34"/>
  <c r="O121" i="34"/>
  <c r="O111" i="34"/>
  <c r="O103" i="34"/>
  <c r="O89" i="34"/>
  <c r="O93" i="34"/>
  <c r="O91" i="34"/>
  <c r="O98" i="34"/>
  <c r="AF90" i="34"/>
  <c r="AB90" i="34"/>
  <c r="AJ90" i="34"/>
  <c r="AJ266" i="34"/>
  <c r="AF266" i="34"/>
  <c r="AB266" i="34"/>
  <c r="AJ281" i="34"/>
  <c r="AF281" i="34"/>
  <c r="AB281" i="34"/>
  <c r="U217" i="34"/>
  <c r="U213" i="34"/>
  <c r="U219" i="34"/>
  <c r="U215" i="34"/>
  <c r="U210" i="34"/>
  <c r="U216" i="34"/>
  <c r="U211" i="34"/>
  <c r="U209" i="34"/>
  <c r="U207" i="34"/>
  <c r="U214" i="34"/>
  <c r="U193" i="34"/>
  <c r="U191" i="34"/>
  <c r="U198" i="34"/>
  <c r="U178" i="34"/>
  <c r="U196" i="34"/>
  <c r="U185" i="34"/>
  <c r="U203" i="34"/>
  <c r="U201" i="34"/>
  <c r="U183" i="34"/>
  <c r="U190" i="34"/>
  <c r="U187" i="34"/>
  <c r="U179" i="34"/>
  <c r="U174" i="34"/>
  <c r="U169" i="34"/>
  <c r="U208" i="34"/>
  <c r="U205" i="34"/>
  <c r="U195" i="34"/>
  <c r="U192" i="34"/>
  <c r="U199" i="34"/>
  <c r="U197" i="34"/>
  <c r="U184" i="34"/>
  <c r="U204" i="34"/>
  <c r="U202" i="34"/>
  <c r="U147" i="34"/>
  <c r="U141" i="34"/>
  <c r="U137" i="34"/>
  <c r="U132" i="34"/>
  <c r="U123" i="34"/>
  <c r="U107" i="34"/>
  <c r="U102" i="34"/>
  <c r="U97" i="34"/>
  <c r="U92" i="34"/>
  <c r="U186" i="34"/>
  <c r="U168" i="34"/>
  <c r="U127" i="34"/>
  <c r="U146" i="34"/>
  <c r="U113" i="34"/>
  <c r="U167" i="34"/>
  <c r="U119" i="34"/>
  <c r="U115" i="34"/>
  <c r="U108" i="34"/>
  <c r="U103" i="34"/>
  <c r="U98" i="34"/>
  <c r="U93" i="34"/>
  <c r="U89" i="34"/>
  <c r="U189" i="34"/>
  <c r="U180" i="34"/>
  <c r="U175" i="34"/>
  <c r="U140" i="34"/>
  <c r="U135" i="34"/>
  <c r="U131" i="34"/>
  <c r="U122" i="34"/>
  <c r="U181" i="34"/>
  <c r="U177" i="34"/>
  <c r="U145" i="34"/>
  <c r="U126" i="34"/>
  <c r="U173" i="34"/>
  <c r="U166" i="34"/>
  <c r="U139" i="34"/>
  <c r="U134" i="34"/>
  <c r="U129" i="34"/>
  <c r="U109" i="34"/>
  <c r="U172" i="34"/>
  <c r="U144" i="34"/>
  <c r="U117" i="34"/>
  <c r="U111" i="34"/>
  <c r="U171" i="34"/>
  <c r="U165" i="34"/>
  <c r="U125" i="34"/>
  <c r="U121" i="34"/>
  <c r="U138" i="34"/>
  <c r="U133" i="34"/>
  <c r="U128" i="34"/>
  <c r="U114" i="34"/>
  <c r="U105" i="34"/>
  <c r="U101" i="34"/>
  <c r="U96" i="34"/>
  <c r="U91" i="34"/>
  <c r="U143" i="34"/>
  <c r="U110" i="34"/>
  <c r="U90" i="34"/>
  <c r="U116" i="34"/>
  <c r="U99" i="34"/>
  <c r="U104" i="34"/>
  <c r="U120" i="34"/>
  <c r="U95" i="34"/>
  <c r="AF23" i="34"/>
  <c r="AJ23" i="34"/>
  <c r="AB23" i="34"/>
  <c r="AB98" i="34"/>
  <c r="AJ98" i="34"/>
  <c r="AF98" i="34"/>
  <c r="AV219" i="34"/>
  <c r="AJ261" i="34"/>
  <c r="AF261" i="34"/>
  <c r="AB261" i="34"/>
  <c r="AJ253" i="34"/>
  <c r="AF253" i="34"/>
  <c r="AB253" i="34"/>
  <c r="AJ186" i="34"/>
  <c r="AF186" i="34"/>
  <c r="AB186" i="34"/>
  <c r="AJ146" i="34"/>
  <c r="AF146" i="34"/>
  <c r="AB146" i="34"/>
  <c r="AF18" i="34"/>
  <c r="AJ18" i="34"/>
  <c r="AB18" i="34"/>
  <c r="AF122" i="34"/>
  <c r="AB122" i="34"/>
  <c r="AJ122" i="34"/>
  <c r="AF129" i="34"/>
  <c r="AJ129" i="34"/>
  <c r="AB129" i="34"/>
  <c r="AJ92" i="34"/>
  <c r="AF92" i="34"/>
  <c r="AB92" i="34"/>
  <c r="AR60" i="34"/>
  <c r="AF96" i="34"/>
  <c r="AJ96" i="34"/>
  <c r="AB96" i="34"/>
  <c r="AJ256" i="34"/>
  <c r="AF256" i="34"/>
  <c r="AB256" i="34"/>
  <c r="AF183" i="34"/>
  <c r="AB183" i="34"/>
  <c r="AJ183" i="34"/>
  <c r="AJ24" i="34"/>
  <c r="AB24" i="34"/>
  <c r="AF24" i="34"/>
  <c r="AH289" i="34"/>
  <c r="E289" i="34"/>
  <c r="G289" i="34" s="1"/>
  <c r="G60" i="34"/>
  <c r="W60" i="34"/>
  <c r="AF38" i="34"/>
  <c r="AB38" i="34"/>
  <c r="AJ38" i="34"/>
  <c r="AJ251" i="34"/>
  <c r="AF251" i="34"/>
  <c r="AB251" i="34"/>
  <c r="AJ277" i="34"/>
  <c r="AF277" i="34"/>
  <c r="AB277" i="34"/>
  <c r="AJ248" i="34"/>
  <c r="AF248" i="34"/>
  <c r="AB248" i="34"/>
  <c r="AJ190" i="34"/>
  <c r="AF190" i="34"/>
  <c r="AB190" i="34"/>
  <c r="AJ141" i="34"/>
  <c r="AF141" i="34"/>
  <c r="AB141" i="34"/>
  <c r="AJ121" i="34"/>
  <c r="AF121" i="34"/>
  <c r="AB121" i="34"/>
  <c r="AJ41" i="34"/>
  <c r="AF41" i="34"/>
  <c r="AB41" i="34"/>
  <c r="AJ14" i="34"/>
  <c r="AF14" i="34"/>
  <c r="AB14" i="34"/>
  <c r="AF139" i="34"/>
  <c r="AJ139" i="34"/>
  <c r="AB139" i="34"/>
  <c r="AB108" i="34"/>
  <c r="AJ108" i="34"/>
  <c r="AF108" i="34"/>
  <c r="AJ247" i="34"/>
  <c r="AF247" i="34"/>
  <c r="AB247" i="34"/>
  <c r="AF179" i="34"/>
  <c r="AB179" i="34"/>
  <c r="AJ179" i="34"/>
  <c r="AJ116" i="34"/>
  <c r="AF116" i="34"/>
  <c r="AB116" i="34"/>
  <c r="AJ20" i="34"/>
  <c r="AF20" i="34"/>
  <c r="AB20" i="34"/>
  <c r="AJ32" i="34"/>
  <c r="AF32" i="34"/>
  <c r="AB32" i="34"/>
  <c r="AF117" i="34"/>
  <c r="AJ117" i="34"/>
  <c r="AB117" i="34"/>
  <c r="AF95" i="34"/>
  <c r="AB95" i="34"/>
  <c r="AJ95" i="34"/>
  <c r="AJ242" i="34"/>
  <c r="AF242" i="34"/>
  <c r="AB242" i="34"/>
  <c r="AJ272" i="34"/>
  <c r="AF272" i="34"/>
  <c r="AB272" i="34"/>
  <c r="AJ243" i="34"/>
  <c r="AF243" i="34"/>
  <c r="AB243" i="34"/>
  <c r="AJ187" i="34"/>
  <c r="AF187" i="34"/>
  <c r="AB187" i="34"/>
  <c r="AF174" i="34"/>
  <c r="AJ174" i="34"/>
  <c r="AB174" i="34"/>
  <c r="AJ204" i="34"/>
  <c r="AF204" i="34"/>
  <c r="AB204" i="34"/>
  <c r="AJ185" i="34"/>
  <c r="AF185" i="34"/>
  <c r="AB185" i="34"/>
  <c r="AJ137" i="34"/>
  <c r="AF137" i="34"/>
  <c r="AB137" i="34"/>
  <c r="AJ184" i="34"/>
  <c r="AF184" i="34"/>
  <c r="AB184" i="34"/>
  <c r="W219" i="34"/>
  <c r="AF91" i="34"/>
  <c r="AJ91" i="34"/>
  <c r="AB91" i="34"/>
  <c r="AJ29" i="34"/>
  <c r="AF29" i="34"/>
  <c r="AB29" i="34"/>
  <c r="AR287" i="34"/>
  <c r="G287" i="34" s="1"/>
  <c r="AF169" i="34"/>
  <c r="AJ169" i="34"/>
  <c r="AB169" i="34"/>
  <c r="O262" i="34"/>
  <c r="O257" i="34"/>
  <c r="O260" i="34"/>
  <c r="O255" i="34"/>
  <c r="O254" i="34"/>
  <c r="O250" i="34"/>
  <c r="AJ267" i="34"/>
  <c r="AF267" i="34"/>
  <c r="AB267" i="34"/>
  <c r="AJ195" i="34"/>
  <c r="AF195" i="34"/>
  <c r="AB195" i="34"/>
  <c r="AF165" i="34"/>
  <c r="AJ165" i="34"/>
  <c r="AB165" i="34"/>
  <c r="AJ202" i="34"/>
  <c r="AF202" i="34"/>
  <c r="AB202" i="34"/>
  <c r="AJ209" i="34"/>
  <c r="AF209" i="34"/>
  <c r="AB209" i="34"/>
  <c r="AJ177" i="34"/>
  <c r="AF177" i="34"/>
  <c r="AB177" i="34"/>
  <c r="AJ132" i="34"/>
  <c r="AF132" i="34"/>
  <c r="AB132" i="34"/>
  <c r="AJ105" i="34"/>
  <c r="AF105" i="34"/>
  <c r="AB105" i="34"/>
  <c r="AF33" i="34"/>
  <c r="AJ33" i="34"/>
  <c r="AB33" i="34"/>
  <c r="AJ114" i="34"/>
  <c r="AF114" i="34"/>
  <c r="AB114" i="34"/>
  <c r="AJ27" i="34"/>
  <c r="AB27" i="34"/>
  <c r="AF27" i="34"/>
  <c r="AJ285" i="34"/>
  <c r="AF285" i="34"/>
  <c r="AB285" i="34"/>
  <c r="AJ192" i="34"/>
  <c r="AF192" i="34"/>
  <c r="AB192" i="34"/>
  <c r="AF144" i="34"/>
  <c r="AJ144" i="34"/>
  <c r="AB144" i="34"/>
  <c r="AB214" i="34"/>
  <c r="AJ214" i="34"/>
  <c r="AF214" i="34"/>
  <c r="Q289" i="34"/>
  <c r="S289" i="34" s="1"/>
  <c r="S60" i="34"/>
  <c r="AR219" i="34"/>
  <c r="AJ22" i="34"/>
  <c r="AF22" i="34"/>
  <c r="AB22" i="34"/>
  <c r="M60" i="34"/>
  <c r="AJ280" i="34"/>
  <c r="AF280" i="34"/>
  <c r="AB280" i="34"/>
  <c r="AJ262" i="34"/>
  <c r="AF262" i="34"/>
  <c r="AB262" i="34"/>
  <c r="AJ199" i="34"/>
  <c r="AF199" i="34"/>
  <c r="AB199" i="34"/>
  <c r="AJ207" i="34"/>
  <c r="AF207" i="34"/>
  <c r="AB207" i="34"/>
  <c r="AJ172" i="34"/>
  <c r="AF172" i="34"/>
  <c r="AB172" i="34"/>
  <c r="AF113" i="34"/>
  <c r="AB113" i="34"/>
  <c r="AJ113" i="34"/>
  <c r="AJ111" i="34"/>
  <c r="AF111" i="34"/>
  <c r="AB111" i="34"/>
  <c r="AF109" i="34"/>
  <c r="AB109" i="34"/>
  <c r="AJ109" i="34"/>
  <c r="AJ101" i="34"/>
  <c r="AF101" i="34"/>
  <c r="AB101" i="34"/>
  <c r="AJ36" i="34"/>
  <c r="AF36" i="34"/>
  <c r="AB36" i="34"/>
  <c r="AL289" i="34"/>
  <c r="G219" i="34"/>
  <c r="AF126" i="34"/>
  <c r="AB126" i="34"/>
  <c r="AJ126" i="34"/>
  <c r="K289" i="34"/>
  <c r="M289" i="34" s="1"/>
  <c r="M98" i="28"/>
  <c r="G189" i="29"/>
  <c r="G23" i="29"/>
  <c r="BP265" i="30"/>
  <c r="BP272" i="30"/>
  <c r="AR126" i="30"/>
  <c r="BP39" i="30"/>
  <c r="AF285" i="31"/>
  <c r="AB196" i="31"/>
  <c r="AF209" i="31"/>
  <c r="AN289" i="32"/>
  <c r="AT52" i="33"/>
  <c r="M289" i="29"/>
  <c r="U272" i="30"/>
  <c r="BP187" i="30"/>
  <c r="AF196" i="31"/>
  <c r="AB116" i="31"/>
  <c r="AB41" i="31"/>
  <c r="AD244" i="32"/>
  <c r="BV287" i="33"/>
  <c r="BR287" i="33"/>
  <c r="Y287" i="33" s="1"/>
  <c r="G219" i="33"/>
  <c r="I190" i="33" s="1"/>
  <c r="AX52" i="33"/>
  <c r="BB123" i="33"/>
  <c r="AX123" i="33"/>
  <c r="E289" i="25"/>
  <c r="AP171" i="29"/>
  <c r="AH122" i="29"/>
  <c r="U187" i="30"/>
  <c r="AF140" i="31"/>
  <c r="AF116" i="31"/>
  <c r="AJ41" i="31"/>
  <c r="AH281" i="32"/>
  <c r="AH109" i="32"/>
  <c r="BH259" i="28"/>
  <c r="BH284" i="28"/>
  <c r="AL169" i="28"/>
  <c r="G171" i="29"/>
  <c r="BP126" i="30"/>
  <c r="U97" i="30"/>
  <c r="M259" i="28"/>
  <c r="M284" i="28"/>
  <c r="AR289" i="28"/>
  <c r="BH44" i="28"/>
  <c r="AP122" i="29"/>
  <c r="AR245" i="30"/>
  <c r="BD245" i="30" s="1"/>
  <c r="AR45" i="30"/>
  <c r="BD45" i="30" s="1"/>
  <c r="AB26" i="31"/>
  <c r="AH271" i="32"/>
  <c r="BP219" i="33"/>
  <c r="Z189" i="29"/>
  <c r="AD24" i="29"/>
  <c r="AR265" i="30"/>
  <c r="BD265" i="30" s="1"/>
  <c r="AR97" i="30"/>
  <c r="AL271" i="32"/>
  <c r="AD189" i="29"/>
  <c r="AP24" i="29"/>
  <c r="AH24" i="29"/>
  <c r="BP33" i="30"/>
  <c r="AF248" i="31"/>
  <c r="AB195" i="31"/>
  <c r="AF26" i="31"/>
  <c r="AF33" i="31"/>
  <c r="BN287" i="33"/>
  <c r="AX242" i="33"/>
  <c r="AT115" i="33"/>
  <c r="BR60" i="33"/>
  <c r="BB91" i="33"/>
  <c r="U123" i="29"/>
  <c r="BP271" i="30"/>
  <c r="BP241" i="30"/>
  <c r="AB248" i="31"/>
  <c r="AJ50" i="31"/>
  <c r="AJ33" i="31"/>
  <c r="BL287" i="33"/>
  <c r="G287" i="33" s="1"/>
  <c r="I279" i="33" s="1"/>
  <c r="BB242" i="33"/>
  <c r="AX115" i="33"/>
  <c r="AP189" i="29"/>
  <c r="U114" i="29"/>
  <c r="U271" i="30"/>
  <c r="AR18" i="30"/>
  <c r="AL281" i="32"/>
  <c r="AF289" i="32"/>
  <c r="BB172" i="33"/>
  <c r="AT172" i="33"/>
  <c r="BO191" i="24"/>
  <c r="M274" i="28"/>
  <c r="G114" i="29"/>
  <c r="AJ213" i="31"/>
  <c r="AH244" i="32"/>
  <c r="G279" i="29"/>
  <c r="G24" i="29"/>
  <c r="U58" i="29"/>
  <c r="AR33" i="30"/>
  <c r="U17" i="30"/>
  <c r="BT60" i="33"/>
  <c r="AX275" i="33"/>
  <c r="AT275" i="33"/>
  <c r="BB275" i="33"/>
  <c r="AT253" i="33"/>
  <c r="BB253" i="33"/>
  <c r="AX253" i="33"/>
  <c r="AX245" i="33"/>
  <c r="AT245" i="33"/>
  <c r="BB245" i="33"/>
  <c r="BB255" i="33"/>
  <c r="AX255" i="33"/>
  <c r="AT255" i="33"/>
  <c r="AX283" i="33"/>
  <c r="AT283" i="33"/>
  <c r="BB283" i="33"/>
  <c r="AT209" i="33"/>
  <c r="BB209" i="33"/>
  <c r="AX209" i="33"/>
  <c r="BB143" i="33"/>
  <c r="AX143" i="33"/>
  <c r="AT143" i="33"/>
  <c r="AT132" i="33"/>
  <c r="BB132" i="33"/>
  <c r="AX132" i="33"/>
  <c r="AF219" i="33"/>
  <c r="BB145" i="33"/>
  <c r="AX145" i="33"/>
  <c r="AT145" i="33"/>
  <c r="BB47" i="33"/>
  <c r="AX47" i="33"/>
  <c r="AT47" i="33"/>
  <c r="BL60" i="33"/>
  <c r="BB90" i="33"/>
  <c r="AX90" i="33"/>
  <c r="AT90" i="33"/>
  <c r="BB263" i="33"/>
  <c r="AX263" i="33"/>
  <c r="AT263" i="33"/>
  <c r="AX268" i="33"/>
  <c r="AT268" i="33"/>
  <c r="BB268" i="33"/>
  <c r="BB120" i="33"/>
  <c r="AT120" i="33"/>
  <c r="AX120" i="33"/>
  <c r="BB97" i="33"/>
  <c r="AX97" i="33"/>
  <c r="AT97" i="33"/>
  <c r="BB103" i="33"/>
  <c r="AX103" i="33"/>
  <c r="AT103" i="33"/>
  <c r="AR289" i="33"/>
  <c r="BB108" i="33"/>
  <c r="AX108" i="33"/>
  <c r="AT108" i="33"/>
  <c r="AX38" i="33"/>
  <c r="AT38" i="33"/>
  <c r="BB38" i="33"/>
  <c r="AT196" i="33"/>
  <c r="BB196" i="33"/>
  <c r="AX196" i="33"/>
  <c r="BB135" i="33"/>
  <c r="AX135" i="33"/>
  <c r="AT135" i="33"/>
  <c r="AX167" i="33"/>
  <c r="BB167" i="33"/>
  <c r="AT167" i="33"/>
  <c r="AN213" i="33"/>
  <c r="AN216" i="33"/>
  <c r="AN217" i="33"/>
  <c r="AN210" i="33"/>
  <c r="AN211" i="33"/>
  <c r="AN205" i="33"/>
  <c r="AN219" i="33"/>
  <c r="AN191" i="33"/>
  <c r="AN215" i="33"/>
  <c r="AN209" i="33"/>
  <c r="AN203" i="33"/>
  <c r="AN199" i="33"/>
  <c r="AN207" i="33"/>
  <c r="AN186" i="33"/>
  <c r="AN179" i="33"/>
  <c r="AN193" i="33"/>
  <c r="AN187" i="33"/>
  <c r="AN180" i="33"/>
  <c r="AN201" i="33"/>
  <c r="AN197" i="33"/>
  <c r="AN204" i="33"/>
  <c r="AN189" i="33"/>
  <c r="AN181" i="33"/>
  <c r="AN208" i="33"/>
  <c r="AN195" i="33"/>
  <c r="AN192" i="33"/>
  <c r="AN144" i="33"/>
  <c r="AN137" i="33"/>
  <c r="AN129" i="33"/>
  <c r="AN190" i="33"/>
  <c r="AN183" i="33"/>
  <c r="AN178" i="33"/>
  <c r="AN166" i="33"/>
  <c r="AN198" i="33"/>
  <c r="AN169" i="33"/>
  <c r="AN145" i="33"/>
  <c r="AN138" i="33"/>
  <c r="AN196" i="33"/>
  <c r="AN173" i="33"/>
  <c r="AN168" i="33"/>
  <c r="AN146" i="33"/>
  <c r="AN185" i="33"/>
  <c r="AN184" i="33"/>
  <c r="AN177" i="33"/>
  <c r="AN172" i="33"/>
  <c r="AN175" i="33"/>
  <c r="AN147" i="33"/>
  <c r="AN140" i="33"/>
  <c r="AN214" i="33"/>
  <c r="AN167" i="33"/>
  <c r="AN165" i="33"/>
  <c r="AN141" i="33"/>
  <c r="AN202" i="33"/>
  <c r="AN171" i="33"/>
  <c r="AN143" i="33"/>
  <c r="AN135" i="33"/>
  <c r="AN128" i="33"/>
  <c r="AN121" i="33"/>
  <c r="AN114" i="33"/>
  <c r="AN97" i="33"/>
  <c r="AN95" i="33"/>
  <c r="AN131" i="33"/>
  <c r="AN126" i="33"/>
  <c r="AN119" i="33"/>
  <c r="AN174" i="33"/>
  <c r="AN110" i="33"/>
  <c r="AN104" i="33"/>
  <c r="AN102" i="33"/>
  <c r="AN99" i="33"/>
  <c r="AN132" i="33"/>
  <c r="AN125" i="33"/>
  <c r="AN123" i="33"/>
  <c r="AN117" i="33"/>
  <c r="AN113" i="33"/>
  <c r="AN116" i="33"/>
  <c r="AN107" i="33"/>
  <c r="AN92" i="33"/>
  <c r="AN89" i="33"/>
  <c r="AN109" i="33"/>
  <c r="AN98" i="33"/>
  <c r="AN139" i="33"/>
  <c r="AN122" i="33"/>
  <c r="AN96" i="33"/>
  <c r="AN127" i="33"/>
  <c r="AN120" i="33"/>
  <c r="AN105" i="33"/>
  <c r="AN101" i="33"/>
  <c r="AN90" i="33"/>
  <c r="AN134" i="33"/>
  <c r="AN133" i="33"/>
  <c r="AN115" i="33"/>
  <c r="AN111" i="33"/>
  <c r="AN103" i="33"/>
  <c r="AN93" i="33"/>
  <c r="AN108" i="33"/>
  <c r="AN91" i="33"/>
  <c r="BB138" i="33"/>
  <c r="AX138" i="33"/>
  <c r="AT138" i="33"/>
  <c r="BB58" i="33"/>
  <c r="AX58" i="33"/>
  <c r="AT58" i="33"/>
  <c r="BB128" i="33"/>
  <c r="AX128" i="33"/>
  <c r="AT128" i="33"/>
  <c r="BB111" i="33"/>
  <c r="AX111" i="33"/>
  <c r="AT111" i="33"/>
  <c r="AX107" i="33"/>
  <c r="AT107" i="33"/>
  <c r="BB107" i="33"/>
  <c r="BB50" i="33"/>
  <c r="AT50" i="33"/>
  <c r="AX50" i="33"/>
  <c r="BB21" i="33"/>
  <c r="AX21" i="33"/>
  <c r="AT21" i="33"/>
  <c r="AX39" i="33"/>
  <c r="AT39" i="33"/>
  <c r="BB39" i="33"/>
  <c r="BR219" i="33"/>
  <c r="AX99" i="33"/>
  <c r="AT99" i="33"/>
  <c r="BB99" i="33"/>
  <c r="AF287" i="33"/>
  <c r="BB279" i="33"/>
  <c r="AX279" i="33"/>
  <c r="AT279" i="33"/>
  <c r="BB251" i="33"/>
  <c r="AX251" i="33"/>
  <c r="AT251" i="33"/>
  <c r="BB244" i="33"/>
  <c r="AX244" i="33"/>
  <c r="AT244" i="33"/>
  <c r="BB202" i="33"/>
  <c r="AX202" i="33"/>
  <c r="AT202" i="33"/>
  <c r="AX174" i="33"/>
  <c r="BB174" i="33"/>
  <c r="AT174" i="33"/>
  <c r="AX177" i="33"/>
  <c r="AT177" i="33"/>
  <c r="BB177" i="33"/>
  <c r="BB250" i="33"/>
  <c r="AX250" i="33"/>
  <c r="AT250" i="33"/>
  <c r="AT125" i="33"/>
  <c r="BB125" i="33"/>
  <c r="AX125" i="33"/>
  <c r="AP219" i="33"/>
  <c r="AT89" i="33"/>
  <c r="BB89" i="33"/>
  <c r="AX89" i="33"/>
  <c r="AX140" i="33"/>
  <c r="AT140" i="33"/>
  <c r="BB140" i="33"/>
  <c r="BV60" i="33"/>
  <c r="BB40" i="33"/>
  <c r="AX40" i="33"/>
  <c r="AT40" i="33"/>
  <c r="AT42" i="33"/>
  <c r="BB42" i="33"/>
  <c r="AX42" i="33"/>
  <c r="BD289" i="33"/>
  <c r="Y219" i="33"/>
  <c r="AT215" i="33"/>
  <c r="BB215" i="33"/>
  <c r="AX215" i="33"/>
  <c r="AX181" i="33"/>
  <c r="BB181" i="33"/>
  <c r="AT181" i="33"/>
  <c r="AX211" i="33"/>
  <c r="AT211" i="33"/>
  <c r="BB211" i="33"/>
  <c r="AX187" i="33"/>
  <c r="AT187" i="33"/>
  <c r="BB187" i="33"/>
  <c r="BB168" i="33"/>
  <c r="AT168" i="33"/>
  <c r="AX168" i="33"/>
  <c r="AT117" i="33"/>
  <c r="BB117" i="33"/>
  <c r="AX117" i="33"/>
  <c r="BB116" i="33"/>
  <c r="AT116" i="33"/>
  <c r="AX116" i="33"/>
  <c r="BN219" i="33"/>
  <c r="AV289" i="33"/>
  <c r="BJ289" i="33"/>
  <c r="BB16" i="33"/>
  <c r="AX16" i="33"/>
  <c r="AT16" i="33"/>
  <c r="BB17" i="33"/>
  <c r="AX17" i="33"/>
  <c r="AT17" i="33"/>
  <c r="AN279" i="33"/>
  <c r="AN272" i="33"/>
  <c r="AN280" i="33"/>
  <c r="AN273" i="33"/>
  <c r="AN281" i="33"/>
  <c r="AN274" i="33"/>
  <c r="AN267" i="33"/>
  <c r="AN283" i="33"/>
  <c r="AN275" i="33"/>
  <c r="AN268" i="33"/>
  <c r="AN284" i="33"/>
  <c r="AN277" i="33"/>
  <c r="AN269" i="33"/>
  <c r="AN285" i="33"/>
  <c r="AN278" i="33"/>
  <c r="AN271" i="33"/>
  <c r="AN263" i="33"/>
  <c r="AN250" i="33"/>
  <c r="AN242" i="33"/>
  <c r="AN262" i="33"/>
  <c r="AN261" i="33"/>
  <c r="AN287" i="33"/>
  <c r="AN253" i="33"/>
  <c r="AN249" i="33"/>
  <c r="AN248" i="33"/>
  <c r="AN243" i="33"/>
  <c r="AN266" i="33"/>
  <c r="AN255" i="33"/>
  <c r="AN254" i="33"/>
  <c r="AN251" i="33"/>
  <c r="AN245" i="33"/>
  <c r="AN265" i="33"/>
  <c r="AN256" i="33"/>
  <c r="AN259" i="33"/>
  <c r="AN260" i="33"/>
  <c r="AN257" i="33"/>
  <c r="AN241" i="33"/>
  <c r="AN244" i="33"/>
  <c r="AN247" i="33"/>
  <c r="AX261" i="33"/>
  <c r="AT261" i="33"/>
  <c r="BB261" i="33"/>
  <c r="AX216" i="33"/>
  <c r="AT216" i="33"/>
  <c r="BB216" i="33"/>
  <c r="BB208" i="33"/>
  <c r="AX208" i="33"/>
  <c r="AT208" i="33"/>
  <c r="AX119" i="33"/>
  <c r="BB119" i="33"/>
  <c r="AT119" i="33"/>
  <c r="W289" i="33"/>
  <c r="Y60" i="33"/>
  <c r="AJ289" i="33"/>
  <c r="AL289" i="33" s="1"/>
  <c r="AL60" i="33"/>
  <c r="AZ289" i="33"/>
  <c r="BB18" i="33"/>
  <c r="AX18" i="33"/>
  <c r="AT18" i="33"/>
  <c r="M287" i="33"/>
  <c r="AT267" i="33"/>
  <c r="BB267" i="33"/>
  <c r="AX267" i="33"/>
  <c r="BB217" i="33"/>
  <c r="AX217" i="33"/>
  <c r="AT217" i="33"/>
  <c r="BP287" i="33"/>
  <c r="BB178" i="33"/>
  <c r="AX178" i="33"/>
  <c r="AT178" i="33"/>
  <c r="AT173" i="33"/>
  <c r="BB173" i="33"/>
  <c r="AX173" i="33"/>
  <c r="AX204" i="33"/>
  <c r="BB204" i="33"/>
  <c r="AT204" i="33"/>
  <c r="BV219" i="33"/>
  <c r="BT219" i="33"/>
  <c r="BT289" i="33" s="1"/>
  <c r="AX184" i="33"/>
  <c r="AT184" i="33"/>
  <c r="BB184" i="33"/>
  <c r="BB137" i="33"/>
  <c r="AX137" i="33"/>
  <c r="AT137" i="33"/>
  <c r="AT104" i="33"/>
  <c r="BB104" i="33"/>
  <c r="AX104" i="33"/>
  <c r="BB20" i="33"/>
  <c r="AX20" i="33"/>
  <c r="AT20" i="33"/>
  <c r="K289" i="33"/>
  <c r="M60" i="33"/>
  <c r="AT54" i="33"/>
  <c r="BB54" i="33"/>
  <c r="AX54" i="33"/>
  <c r="BF289" i="33"/>
  <c r="AT199" i="33"/>
  <c r="BB199" i="33"/>
  <c r="AX199" i="33"/>
  <c r="BB265" i="33"/>
  <c r="AX265" i="33"/>
  <c r="AT265" i="33"/>
  <c r="AP287" i="33"/>
  <c r="BB241" i="33"/>
  <c r="AX241" i="33"/>
  <c r="AT241" i="33"/>
  <c r="AX197" i="33"/>
  <c r="BB197" i="33"/>
  <c r="AT197" i="33"/>
  <c r="BB165" i="33"/>
  <c r="AX165" i="33"/>
  <c r="AT165" i="33"/>
  <c r="U215" i="33"/>
  <c r="U217" i="33"/>
  <c r="U210" i="33"/>
  <c r="U203" i="33"/>
  <c r="U196" i="33"/>
  <c r="U219" i="33"/>
  <c r="U211" i="33"/>
  <c r="U199" i="33"/>
  <c r="U207" i="33"/>
  <c r="U186" i="33"/>
  <c r="U201" i="33"/>
  <c r="U197" i="33"/>
  <c r="U187" i="33"/>
  <c r="U180" i="33"/>
  <c r="U173" i="33"/>
  <c r="U166" i="33"/>
  <c r="U213" i="33"/>
  <c r="U208" i="33"/>
  <c r="U204" i="33"/>
  <c r="U214" i="33"/>
  <c r="U216" i="33"/>
  <c r="U195" i="33"/>
  <c r="U202" i="33"/>
  <c r="U198" i="33"/>
  <c r="U190" i="33"/>
  <c r="U183" i="33"/>
  <c r="U175" i="33"/>
  <c r="U168" i="33"/>
  <c r="U205" i="33"/>
  <c r="U191" i="33"/>
  <c r="U184" i="33"/>
  <c r="U177" i="33"/>
  <c r="U169" i="33"/>
  <c r="U209" i="33"/>
  <c r="U172" i="33"/>
  <c r="U146" i="33"/>
  <c r="U139" i="33"/>
  <c r="U132" i="33"/>
  <c r="U125" i="33"/>
  <c r="U117" i="33"/>
  <c r="U167" i="33"/>
  <c r="U147" i="33"/>
  <c r="U140" i="33"/>
  <c r="U133" i="33"/>
  <c r="U189" i="33"/>
  <c r="U192" i="33"/>
  <c r="U179" i="33"/>
  <c r="U171" i="33"/>
  <c r="U165" i="33"/>
  <c r="U141" i="33"/>
  <c r="U134" i="33"/>
  <c r="U127" i="33"/>
  <c r="U120" i="33"/>
  <c r="U113" i="33"/>
  <c r="U105" i="33"/>
  <c r="U98" i="33"/>
  <c r="U174" i="33"/>
  <c r="U181" i="33"/>
  <c r="U143" i="33"/>
  <c r="U135" i="33"/>
  <c r="U128" i="33"/>
  <c r="U121" i="33"/>
  <c r="U114" i="33"/>
  <c r="U107" i="33"/>
  <c r="U99" i="33"/>
  <c r="U92" i="33"/>
  <c r="U193" i="33"/>
  <c r="U178" i="33"/>
  <c r="U144" i="33"/>
  <c r="U137" i="33"/>
  <c r="U185" i="33"/>
  <c r="U116" i="33"/>
  <c r="U89" i="33"/>
  <c r="U109" i="33"/>
  <c r="U122" i="33"/>
  <c r="U96" i="33"/>
  <c r="U111" i="33"/>
  <c r="U103" i="33"/>
  <c r="U101" i="33"/>
  <c r="U90" i="33"/>
  <c r="U138" i="33"/>
  <c r="U115" i="33"/>
  <c r="U93" i="33"/>
  <c r="U129" i="33"/>
  <c r="U108" i="33"/>
  <c r="U126" i="33"/>
  <c r="U119" i="33"/>
  <c r="U145" i="33"/>
  <c r="U131" i="33"/>
  <c r="U110" i="33"/>
  <c r="U97" i="33"/>
  <c r="U91" i="33"/>
  <c r="U95" i="33"/>
  <c r="U104" i="33"/>
  <c r="U102" i="33"/>
  <c r="U123" i="33"/>
  <c r="AX56" i="33"/>
  <c r="AT56" i="33"/>
  <c r="BB56" i="33"/>
  <c r="I214" i="33"/>
  <c r="I207" i="33"/>
  <c r="I215" i="33"/>
  <c r="I216" i="33"/>
  <c r="I195" i="33"/>
  <c r="I217" i="33"/>
  <c r="I202" i="33"/>
  <c r="I198" i="33"/>
  <c r="I209" i="33"/>
  <c r="I191" i="33"/>
  <c r="I177" i="33"/>
  <c r="I169" i="33"/>
  <c r="I203" i="33"/>
  <c r="I193" i="33"/>
  <c r="I186" i="33"/>
  <c r="I179" i="33"/>
  <c r="I211" i="33"/>
  <c r="I201" i="33"/>
  <c r="I208" i="33"/>
  <c r="I197" i="33"/>
  <c r="I180" i="33"/>
  <c r="I173" i="33"/>
  <c r="I183" i="33"/>
  <c r="I178" i="33"/>
  <c r="I128" i="33"/>
  <c r="I121" i="33"/>
  <c r="I185" i="33"/>
  <c r="I144" i="33"/>
  <c r="I137" i="33"/>
  <c r="I129" i="33"/>
  <c r="I168" i="33"/>
  <c r="I145" i="33"/>
  <c r="I116" i="33"/>
  <c r="I109" i="33"/>
  <c r="I102" i="33"/>
  <c r="I189" i="33"/>
  <c r="I146" i="33"/>
  <c r="I139" i="33"/>
  <c r="I132" i="33"/>
  <c r="I125" i="33"/>
  <c r="I110" i="33"/>
  <c r="I89" i="33"/>
  <c r="I175" i="33"/>
  <c r="I167" i="33"/>
  <c r="I192" i="33"/>
  <c r="I147" i="33"/>
  <c r="I140" i="33"/>
  <c r="I133" i="33"/>
  <c r="I181" i="33"/>
  <c r="I171" i="33"/>
  <c r="I108" i="33"/>
  <c r="I165" i="33"/>
  <c r="I91" i="33"/>
  <c r="I104" i="33"/>
  <c r="I99" i="33"/>
  <c r="I95" i="33"/>
  <c r="I113" i="33"/>
  <c r="I107" i="33"/>
  <c r="I92" i="33"/>
  <c r="I174" i="33"/>
  <c r="I134" i="33"/>
  <c r="I111" i="33"/>
  <c r="I127" i="33"/>
  <c r="I120" i="33"/>
  <c r="I115" i="33"/>
  <c r="I105" i="33"/>
  <c r="AX121" i="33"/>
  <c r="AT121" i="33"/>
  <c r="BB121" i="33"/>
  <c r="AT98" i="33"/>
  <c r="BB98" i="33"/>
  <c r="AX98" i="33"/>
  <c r="BB247" i="33"/>
  <c r="AX247" i="33"/>
  <c r="AT247" i="33"/>
  <c r="AT260" i="33"/>
  <c r="BB260" i="33"/>
  <c r="AX260" i="33"/>
  <c r="S287" i="33"/>
  <c r="BB214" i="33"/>
  <c r="AX214" i="33"/>
  <c r="AT214" i="33"/>
  <c r="BB195" i="33"/>
  <c r="AT195" i="33"/>
  <c r="AX195" i="33"/>
  <c r="BB171" i="33"/>
  <c r="AX171" i="33"/>
  <c r="AT171" i="33"/>
  <c r="AX126" i="33"/>
  <c r="BB126" i="33"/>
  <c r="AT126" i="33"/>
  <c r="AX93" i="33"/>
  <c r="BB93" i="33"/>
  <c r="AT93" i="33"/>
  <c r="AX44" i="33"/>
  <c r="BB44" i="33"/>
  <c r="AT44" i="33"/>
  <c r="BB34" i="33"/>
  <c r="AT34" i="33"/>
  <c r="AX34" i="33"/>
  <c r="AX51" i="33"/>
  <c r="AT51" i="33"/>
  <c r="BB51" i="33"/>
  <c r="AD289" i="33"/>
  <c r="AF289" i="33" s="1"/>
  <c r="AF60" i="33"/>
  <c r="BB272" i="33"/>
  <c r="AX272" i="33"/>
  <c r="AT272" i="33"/>
  <c r="BB256" i="33"/>
  <c r="AX256" i="33"/>
  <c r="AT256" i="33"/>
  <c r="BB271" i="33"/>
  <c r="AX271" i="33"/>
  <c r="AT271" i="33"/>
  <c r="BB192" i="33"/>
  <c r="AX192" i="33"/>
  <c r="AT192" i="33"/>
  <c r="BB175" i="33"/>
  <c r="AT175" i="33"/>
  <c r="AX175" i="33"/>
  <c r="BB129" i="33"/>
  <c r="AX129" i="33"/>
  <c r="AT129" i="33"/>
  <c r="BB201" i="33"/>
  <c r="AT201" i="33"/>
  <c r="AX201" i="33"/>
  <c r="AX133" i="33"/>
  <c r="AT133" i="33"/>
  <c r="BB133" i="33"/>
  <c r="BL219" i="33"/>
  <c r="AT113" i="33"/>
  <c r="AX113" i="33"/>
  <c r="BB113" i="33"/>
  <c r="BB179" i="33"/>
  <c r="AX179" i="33"/>
  <c r="AT179" i="33"/>
  <c r="BP60" i="33"/>
  <c r="BB131" i="33"/>
  <c r="AX131" i="33"/>
  <c r="AT131" i="33"/>
  <c r="E289" i="33"/>
  <c r="G60" i="33"/>
  <c r="AP60" i="33"/>
  <c r="AX254" i="33"/>
  <c r="AT254" i="33"/>
  <c r="BB254" i="33"/>
  <c r="AT210" i="33"/>
  <c r="BB210" i="33"/>
  <c r="AX210" i="33"/>
  <c r="BB190" i="33"/>
  <c r="AT190" i="33"/>
  <c r="AX190" i="33"/>
  <c r="BB110" i="33"/>
  <c r="AX110" i="33"/>
  <c r="AT110" i="33"/>
  <c r="BB36" i="33"/>
  <c r="AX36" i="33"/>
  <c r="AT36" i="33"/>
  <c r="AT14" i="33"/>
  <c r="AX14" i="33"/>
  <c r="BB14" i="33"/>
  <c r="BN60" i="33"/>
  <c r="AT30" i="33"/>
  <c r="BB30" i="33"/>
  <c r="AX30" i="33"/>
  <c r="BB266" i="33"/>
  <c r="AX266" i="33"/>
  <c r="AT266" i="33"/>
  <c r="BB259" i="33"/>
  <c r="AX259" i="33"/>
  <c r="AT259" i="33"/>
  <c r="BB213" i="33"/>
  <c r="AX213" i="33"/>
  <c r="AT213" i="33"/>
  <c r="BB141" i="33"/>
  <c r="AX141" i="33"/>
  <c r="AT141" i="33"/>
  <c r="BB127" i="33"/>
  <c r="AX127" i="33"/>
  <c r="AT127" i="33"/>
  <c r="AX147" i="33"/>
  <c r="AT147" i="33"/>
  <c r="BB147" i="33"/>
  <c r="M219" i="33"/>
  <c r="BB96" i="33"/>
  <c r="AX96" i="33"/>
  <c r="AT96" i="33"/>
  <c r="BB144" i="33"/>
  <c r="AX144" i="33"/>
  <c r="AT144" i="33"/>
  <c r="Q289" i="33"/>
  <c r="S60" i="33"/>
  <c r="U199" i="29"/>
  <c r="AH199" i="29" s="1"/>
  <c r="AP125" i="29"/>
  <c r="AP98" i="29"/>
  <c r="BP279" i="30"/>
  <c r="G287" i="31"/>
  <c r="I241" i="31" s="1"/>
  <c r="AB184" i="31"/>
  <c r="AF201" i="31"/>
  <c r="W289" i="32"/>
  <c r="AZ219" i="32"/>
  <c r="U289" i="26"/>
  <c r="M91" i="28"/>
  <c r="AP199" i="29"/>
  <c r="U125" i="29"/>
  <c r="AH125" i="29" s="1"/>
  <c r="U198" i="29"/>
  <c r="G198" i="29"/>
  <c r="U279" i="30"/>
  <c r="U135" i="30"/>
  <c r="AJ201" i="31"/>
  <c r="AB95" i="31"/>
  <c r="AF204" i="31"/>
  <c r="AL285" i="32"/>
  <c r="AH133" i="32"/>
  <c r="AD133" i="32"/>
  <c r="BH91" i="28"/>
  <c r="BP135" i="30"/>
  <c r="U56" i="30"/>
  <c r="AR30" i="30"/>
  <c r="BB287" i="32"/>
  <c r="AX287" i="32"/>
  <c r="AV289" i="32"/>
  <c r="AD168" i="32"/>
  <c r="BB219" i="32"/>
  <c r="BK60" i="24"/>
  <c r="BH250" i="28"/>
  <c r="AZ289" i="28"/>
  <c r="G167" i="29"/>
  <c r="BP56" i="30"/>
  <c r="Z289" i="31"/>
  <c r="AF121" i="31"/>
  <c r="BB60" i="32"/>
  <c r="AH168" i="32"/>
  <c r="BO91" i="24"/>
  <c r="BG91" i="24" s="1"/>
  <c r="M250" i="28"/>
  <c r="AL40" i="28"/>
  <c r="AL24" i="28"/>
  <c r="BP179" i="30"/>
  <c r="U173" i="30"/>
  <c r="AF95" i="31"/>
  <c r="AB90" i="31"/>
  <c r="AB289" i="32"/>
  <c r="M24" i="28"/>
  <c r="AL203" i="28"/>
  <c r="U179" i="30"/>
  <c r="BP173" i="30"/>
  <c r="AR42" i="30"/>
  <c r="AD289" i="31"/>
  <c r="AF90" i="31"/>
  <c r="G174" i="29"/>
  <c r="BP120" i="30"/>
  <c r="AB204" i="31"/>
  <c r="Y219" i="32"/>
  <c r="AL219" i="32" s="1"/>
  <c r="AL105" i="32"/>
  <c r="AH105" i="32"/>
  <c r="M289" i="26"/>
  <c r="AD174" i="29"/>
  <c r="U120" i="30"/>
  <c r="AB216" i="31"/>
  <c r="M287" i="32"/>
  <c r="O279" i="32" s="1"/>
  <c r="AZ287" i="32"/>
  <c r="AD103" i="32"/>
  <c r="AL103" i="32"/>
  <c r="AH103" i="32"/>
  <c r="BH52" i="28"/>
  <c r="U244" i="29"/>
  <c r="AD244" i="29" s="1"/>
  <c r="Z174" i="29"/>
  <c r="BP42" i="30"/>
  <c r="AB145" i="31"/>
  <c r="AB197" i="31"/>
  <c r="AF216" i="31"/>
  <c r="BO57" i="24"/>
  <c r="M203" i="28"/>
  <c r="M52" i="28"/>
  <c r="G242" i="29"/>
  <c r="AP51" i="29"/>
  <c r="BP30" i="30"/>
  <c r="AF197" i="31"/>
  <c r="AB203" i="31"/>
  <c r="AB265" i="31"/>
  <c r="AH285" i="32"/>
  <c r="AH269" i="32"/>
  <c r="AD56" i="32"/>
  <c r="AL56" i="32"/>
  <c r="M40" i="28"/>
  <c r="BP127" i="30"/>
  <c r="S289" i="25"/>
  <c r="AN289" i="31"/>
  <c r="AX60" i="32"/>
  <c r="AZ60" i="32"/>
  <c r="AL250" i="32"/>
  <c r="AH250" i="32"/>
  <c r="AD250" i="32"/>
  <c r="AL262" i="32"/>
  <c r="AH262" i="32"/>
  <c r="AD262" i="32"/>
  <c r="AH38" i="32"/>
  <c r="AD38" i="32"/>
  <c r="AL38" i="32"/>
  <c r="AL44" i="32"/>
  <c r="AH44" i="32"/>
  <c r="AD44" i="32"/>
  <c r="AL15" i="32"/>
  <c r="AH15" i="32"/>
  <c r="AD15" i="32"/>
  <c r="AL98" i="32"/>
  <c r="AH98" i="32"/>
  <c r="AD98" i="32"/>
  <c r="AD27" i="32"/>
  <c r="AL27" i="32"/>
  <c r="AH27" i="32"/>
  <c r="AL247" i="32"/>
  <c r="AH247" i="32"/>
  <c r="AD247" i="32"/>
  <c r="AD198" i="32"/>
  <c r="AL198" i="32"/>
  <c r="AH198" i="32"/>
  <c r="AH175" i="32"/>
  <c r="AD175" i="32"/>
  <c r="AL175" i="32"/>
  <c r="AH144" i="32"/>
  <c r="AL144" i="32"/>
  <c r="AD144" i="32"/>
  <c r="AD102" i="32"/>
  <c r="AL102" i="32"/>
  <c r="AH102" i="32"/>
  <c r="AL45" i="32"/>
  <c r="AH45" i="32"/>
  <c r="AD45" i="32"/>
  <c r="AL30" i="32"/>
  <c r="AH30" i="32"/>
  <c r="AD30" i="32"/>
  <c r="AL16" i="32"/>
  <c r="AH16" i="32"/>
  <c r="AD16" i="32"/>
  <c r="AL261" i="32"/>
  <c r="AH261" i="32"/>
  <c r="AD261" i="32"/>
  <c r="AL243" i="32"/>
  <c r="AH243" i="32"/>
  <c r="AD243" i="32"/>
  <c r="AH128" i="32"/>
  <c r="AD128" i="32"/>
  <c r="AL128" i="32"/>
  <c r="AH173" i="32"/>
  <c r="AD173" i="32"/>
  <c r="AL173" i="32"/>
  <c r="AH147" i="32"/>
  <c r="AL147" i="32"/>
  <c r="AD147" i="32"/>
  <c r="AH114" i="32"/>
  <c r="AD114" i="32"/>
  <c r="AL114" i="32"/>
  <c r="AJ289" i="32"/>
  <c r="AH33" i="32"/>
  <c r="AD33" i="32"/>
  <c r="AL33" i="32"/>
  <c r="AL39" i="32"/>
  <c r="AH39" i="32"/>
  <c r="AD39" i="32"/>
  <c r="AD41" i="32"/>
  <c r="AL41" i="32"/>
  <c r="AH41" i="32"/>
  <c r="AD196" i="32"/>
  <c r="AL196" i="32"/>
  <c r="AH196" i="32"/>
  <c r="AL242" i="32"/>
  <c r="AH242" i="32"/>
  <c r="AD242" i="32"/>
  <c r="AL91" i="32"/>
  <c r="AH91" i="32"/>
  <c r="AD91" i="32"/>
  <c r="AX219" i="32"/>
  <c r="AX289" i="32" s="1"/>
  <c r="AL28" i="32"/>
  <c r="AH28" i="32"/>
  <c r="AD28" i="32"/>
  <c r="AL34" i="32"/>
  <c r="AH34" i="32"/>
  <c r="AD34" i="32"/>
  <c r="G219" i="32"/>
  <c r="AD93" i="32"/>
  <c r="AL93" i="32"/>
  <c r="AH93" i="32"/>
  <c r="AH137" i="32"/>
  <c r="AL137" i="32"/>
  <c r="AD137" i="32"/>
  <c r="AD22" i="32"/>
  <c r="AL22" i="32"/>
  <c r="AH22" i="32"/>
  <c r="AL186" i="32"/>
  <c r="AH186" i="32"/>
  <c r="AD186" i="32"/>
  <c r="S219" i="32"/>
  <c r="AH171" i="32"/>
  <c r="AL171" i="32"/>
  <c r="AD171" i="32"/>
  <c r="M219" i="32"/>
  <c r="AL101" i="32"/>
  <c r="AD101" i="32"/>
  <c r="AH101" i="32"/>
  <c r="AH119" i="32"/>
  <c r="AD119" i="32"/>
  <c r="AL119" i="32"/>
  <c r="AL40" i="32"/>
  <c r="AH40" i="32"/>
  <c r="AD40" i="32"/>
  <c r="AL26" i="32"/>
  <c r="AH26" i="32"/>
  <c r="AD26" i="32"/>
  <c r="AL92" i="32"/>
  <c r="AH92" i="32"/>
  <c r="AD92" i="32"/>
  <c r="K289" i="32"/>
  <c r="M289" i="32" s="1"/>
  <c r="M60" i="32"/>
  <c r="AD36" i="32"/>
  <c r="AL36" i="32"/>
  <c r="AH36" i="32"/>
  <c r="O266" i="32"/>
  <c r="O249" i="32"/>
  <c r="AH185" i="32"/>
  <c r="AL185" i="32"/>
  <c r="AD185" i="32"/>
  <c r="AH129" i="32"/>
  <c r="AL129" i="32"/>
  <c r="AD129" i="32"/>
  <c r="AL52" i="32"/>
  <c r="AH52" i="32"/>
  <c r="AD52" i="32"/>
  <c r="AH23" i="32"/>
  <c r="AD23" i="32"/>
  <c r="AL23" i="32"/>
  <c r="AL29" i="32"/>
  <c r="AH29" i="32"/>
  <c r="AD29" i="32"/>
  <c r="AL217" i="32"/>
  <c r="AH217" i="32"/>
  <c r="AD217" i="32"/>
  <c r="AD263" i="32"/>
  <c r="AL263" i="32"/>
  <c r="AH263" i="32"/>
  <c r="Y287" i="32"/>
  <c r="AD197" i="32"/>
  <c r="AL197" i="32"/>
  <c r="AH197" i="32"/>
  <c r="AH167" i="32"/>
  <c r="AD167" i="32"/>
  <c r="AL167" i="32"/>
  <c r="G287" i="32"/>
  <c r="AD214" i="32"/>
  <c r="AL214" i="32"/>
  <c r="AH214" i="32"/>
  <c r="AD204" i="32"/>
  <c r="AL204" i="32"/>
  <c r="AH204" i="32"/>
  <c r="AH181" i="32"/>
  <c r="AL181" i="32"/>
  <c r="AD181" i="32"/>
  <c r="AD193" i="32"/>
  <c r="AL193" i="32"/>
  <c r="AH193" i="32"/>
  <c r="AH47" i="32"/>
  <c r="AD47" i="32"/>
  <c r="AL47" i="32"/>
  <c r="AH18" i="32"/>
  <c r="AL18" i="32"/>
  <c r="AD18" i="32"/>
  <c r="AH14" i="32"/>
  <c r="AD14" i="32"/>
  <c r="AL14" i="32"/>
  <c r="AL53" i="32"/>
  <c r="AH53" i="32"/>
  <c r="AD53" i="32"/>
  <c r="AL24" i="32"/>
  <c r="AH24" i="32"/>
  <c r="AD24" i="32"/>
  <c r="AD110" i="32"/>
  <c r="AH110" i="32"/>
  <c r="AL110" i="32"/>
  <c r="Q289" i="32"/>
  <c r="S60" i="32"/>
  <c r="AD97" i="32"/>
  <c r="AL97" i="32"/>
  <c r="AH97" i="32"/>
  <c r="AD51" i="32"/>
  <c r="AL51" i="32"/>
  <c r="AH51" i="32"/>
  <c r="AD32" i="32"/>
  <c r="AL32" i="32"/>
  <c r="AH32" i="32"/>
  <c r="AD17" i="32"/>
  <c r="AL17" i="32"/>
  <c r="AH17" i="32"/>
  <c r="AD273" i="32"/>
  <c r="AL273" i="32"/>
  <c r="AH273" i="32"/>
  <c r="AL191" i="32"/>
  <c r="AH191" i="32"/>
  <c r="AD191" i="32"/>
  <c r="AD195" i="32"/>
  <c r="AL195" i="32"/>
  <c r="AH195" i="32"/>
  <c r="AH174" i="32"/>
  <c r="AL174" i="32"/>
  <c r="AD174" i="32"/>
  <c r="AH125" i="32"/>
  <c r="AD125" i="32"/>
  <c r="AL125" i="32"/>
  <c r="AL90" i="32"/>
  <c r="AH90" i="32"/>
  <c r="AD90" i="32"/>
  <c r="AD108" i="32"/>
  <c r="AL108" i="32"/>
  <c r="AH108" i="32"/>
  <c r="AD107" i="32"/>
  <c r="AH107" i="32"/>
  <c r="AL107" i="32"/>
  <c r="AL50" i="32"/>
  <c r="AH50" i="32"/>
  <c r="AD50" i="32"/>
  <c r="AL35" i="32"/>
  <c r="AH35" i="32"/>
  <c r="AD35" i="32"/>
  <c r="AL21" i="32"/>
  <c r="AH21" i="32"/>
  <c r="AD21" i="32"/>
  <c r="AH116" i="32"/>
  <c r="AD116" i="32"/>
  <c r="AL116" i="32"/>
  <c r="AD272" i="32"/>
  <c r="AL272" i="32"/>
  <c r="AH272" i="32"/>
  <c r="AL257" i="32"/>
  <c r="AH257" i="32"/>
  <c r="AD257" i="32"/>
  <c r="AL187" i="32"/>
  <c r="AH187" i="32"/>
  <c r="AD187" i="32"/>
  <c r="AH178" i="32"/>
  <c r="AL178" i="32"/>
  <c r="AD178" i="32"/>
  <c r="AL42" i="32"/>
  <c r="AH42" i="32"/>
  <c r="AD42" i="32"/>
  <c r="AH132" i="32"/>
  <c r="AD132" i="32"/>
  <c r="AL132" i="32"/>
  <c r="AL48" i="32"/>
  <c r="AH48" i="32"/>
  <c r="AD48" i="32"/>
  <c r="AL20" i="32"/>
  <c r="AH20" i="32"/>
  <c r="AD20" i="32"/>
  <c r="AD104" i="32"/>
  <c r="AL104" i="32"/>
  <c r="AH104" i="32"/>
  <c r="AH115" i="32"/>
  <c r="AL115" i="32"/>
  <c r="AD115" i="32"/>
  <c r="S287" i="32"/>
  <c r="AL254" i="32"/>
  <c r="AH254" i="32"/>
  <c r="AD254" i="32"/>
  <c r="AD210" i="32"/>
  <c r="AL210" i="32"/>
  <c r="AH210" i="32"/>
  <c r="AD201" i="32"/>
  <c r="AL201" i="32"/>
  <c r="AH201" i="32"/>
  <c r="AH126" i="32"/>
  <c r="AL126" i="32"/>
  <c r="AD126" i="32"/>
  <c r="AH122" i="32"/>
  <c r="AL122" i="32"/>
  <c r="AD122" i="32"/>
  <c r="E289" i="32"/>
  <c r="G289" i="32" s="1"/>
  <c r="Y60" i="32"/>
  <c r="G60" i="32"/>
  <c r="AD46" i="32"/>
  <c r="AL46" i="32"/>
  <c r="AH46" i="32"/>
  <c r="AV47" i="30"/>
  <c r="BD47" i="30"/>
  <c r="AZ47" i="30"/>
  <c r="M283" i="28"/>
  <c r="AL171" i="28"/>
  <c r="AT171" i="28" s="1"/>
  <c r="BH41" i="28"/>
  <c r="AP244" i="29"/>
  <c r="AP279" i="29"/>
  <c r="AP254" i="29"/>
  <c r="G183" i="29"/>
  <c r="S219" i="31"/>
  <c r="U215" i="31" s="1"/>
  <c r="AL165" i="28"/>
  <c r="U172" i="29"/>
  <c r="M268" i="28"/>
  <c r="AL213" i="28"/>
  <c r="AP213" i="28" s="1"/>
  <c r="AL135" i="28"/>
  <c r="M168" i="28"/>
  <c r="BH140" i="28"/>
  <c r="BH36" i="28"/>
  <c r="G122" i="29"/>
  <c r="U32" i="30"/>
  <c r="AB245" i="31"/>
  <c r="AF245" i="31"/>
  <c r="AJ115" i="31"/>
  <c r="AB115" i="31"/>
  <c r="M219" i="31"/>
  <c r="O171" i="31" s="1"/>
  <c r="AP107" i="29"/>
  <c r="U107" i="29"/>
  <c r="BP283" i="30"/>
  <c r="U283" i="30"/>
  <c r="Z122" i="29"/>
  <c r="U289" i="25"/>
  <c r="G131" i="29"/>
  <c r="AP131" i="29"/>
  <c r="AR273" i="30"/>
  <c r="I269" i="31"/>
  <c r="I279" i="31"/>
  <c r="I265" i="31"/>
  <c r="I274" i="31"/>
  <c r="I33" i="31"/>
  <c r="I18" i="31"/>
  <c r="I22" i="31"/>
  <c r="I57" i="31"/>
  <c r="I21" i="31"/>
  <c r="I46" i="31"/>
  <c r="AJ208" i="31"/>
  <c r="AF208" i="31"/>
  <c r="AB208" i="31"/>
  <c r="M287" i="31"/>
  <c r="AB147" i="31"/>
  <c r="AJ147" i="31"/>
  <c r="AF147" i="31"/>
  <c r="AJ214" i="31"/>
  <c r="AF214" i="31"/>
  <c r="AB214" i="31"/>
  <c r="AJ120" i="31"/>
  <c r="AF120" i="31"/>
  <c r="AB120" i="31"/>
  <c r="AJ36" i="31"/>
  <c r="AF36" i="31"/>
  <c r="AB36" i="31"/>
  <c r="AJ141" i="31"/>
  <c r="AF141" i="31"/>
  <c r="AB141" i="31"/>
  <c r="AJ193" i="31"/>
  <c r="AF193" i="31"/>
  <c r="AB193" i="31"/>
  <c r="AJ281" i="31"/>
  <c r="AF281" i="31"/>
  <c r="AB281" i="31"/>
  <c r="AJ259" i="31"/>
  <c r="AF259" i="31"/>
  <c r="AB259" i="31"/>
  <c r="U141" i="31"/>
  <c r="U181" i="31"/>
  <c r="U104" i="31"/>
  <c r="AF21" i="31"/>
  <c r="AB21" i="31"/>
  <c r="AJ21" i="31"/>
  <c r="AJ122" i="31"/>
  <c r="AF122" i="31"/>
  <c r="AB122" i="31"/>
  <c r="AF138" i="31"/>
  <c r="AB138" i="31"/>
  <c r="AJ138" i="31"/>
  <c r="AJ179" i="31"/>
  <c r="AF179" i="31"/>
  <c r="AB179" i="31"/>
  <c r="AJ244" i="31"/>
  <c r="AF244" i="31"/>
  <c r="AB244" i="31"/>
  <c r="AB137" i="31"/>
  <c r="AJ137" i="31"/>
  <c r="AF137" i="31"/>
  <c r="Q289" i="31"/>
  <c r="S60" i="31"/>
  <c r="AJ165" i="31"/>
  <c r="AF165" i="31"/>
  <c r="AB165" i="31"/>
  <c r="AJ108" i="31"/>
  <c r="AF108" i="31"/>
  <c r="AB108" i="31"/>
  <c r="AJ105" i="31"/>
  <c r="AF105" i="31"/>
  <c r="AB105" i="31"/>
  <c r="AJ22" i="31"/>
  <c r="AF22" i="31"/>
  <c r="AB22" i="31"/>
  <c r="AB132" i="31"/>
  <c r="AF132" i="31"/>
  <c r="AJ132" i="31"/>
  <c r="AF190" i="31"/>
  <c r="AB190" i="31"/>
  <c r="AJ190" i="31"/>
  <c r="AB254" i="31"/>
  <c r="AJ254" i="31"/>
  <c r="AF254" i="31"/>
  <c r="AJ199" i="31"/>
  <c r="AF199" i="31"/>
  <c r="AB199" i="31"/>
  <c r="G219" i="31"/>
  <c r="AJ126" i="31"/>
  <c r="AF126" i="31"/>
  <c r="AB126" i="31"/>
  <c r="AF210" i="31"/>
  <c r="AB210" i="31"/>
  <c r="AJ210" i="31"/>
  <c r="AJ267" i="31"/>
  <c r="AF267" i="31"/>
  <c r="AB267" i="31"/>
  <c r="W60" i="31"/>
  <c r="AJ278" i="31"/>
  <c r="AF278" i="31"/>
  <c r="AB278" i="31"/>
  <c r="AJ275" i="31"/>
  <c r="AF275" i="31"/>
  <c r="AB275" i="31"/>
  <c r="AB192" i="31"/>
  <c r="AJ192" i="31"/>
  <c r="AF192" i="31"/>
  <c r="AB178" i="31"/>
  <c r="AJ178" i="31"/>
  <c r="AF178" i="31"/>
  <c r="AJ53" i="31"/>
  <c r="AF53" i="31"/>
  <c r="AB53" i="31"/>
  <c r="AJ91" i="31"/>
  <c r="AF91" i="31"/>
  <c r="AB91" i="31"/>
  <c r="AF243" i="31"/>
  <c r="AB243" i="31"/>
  <c r="AJ243" i="31"/>
  <c r="AF167" i="31"/>
  <c r="AB167" i="31"/>
  <c r="AJ167" i="31"/>
  <c r="AJ111" i="31"/>
  <c r="AF111" i="31"/>
  <c r="AB111" i="31"/>
  <c r="AJ14" i="31"/>
  <c r="AF14" i="31"/>
  <c r="AB14" i="31"/>
  <c r="AJ263" i="31"/>
  <c r="AF263" i="31"/>
  <c r="AB263" i="31"/>
  <c r="AJ261" i="31"/>
  <c r="AF261" i="31"/>
  <c r="AB261" i="31"/>
  <c r="AJ39" i="31"/>
  <c r="AF39" i="31"/>
  <c r="AB39" i="31"/>
  <c r="AR289" i="31"/>
  <c r="G289" i="31" s="1"/>
  <c r="AJ249" i="31"/>
  <c r="AF249" i="31"/>
  <c r="AB249" i="31"/>
  <c r="AJ247" i="31"/>
  <c r="AF247" i="31"/>
  <c r="AB247" i="31"/>
  <c r="AB268" i="31"/>
  <c r="AJ268" i="31"/>
  <c r="AF268" i="31"/>
  <c r="AB207" i="31"/>
  <c r="AJ207" i="31"/>
  <c r="AF207" i="31"/>
  <c r="AJ51" i="31"/>
  <c r="AF51" i="31"/>
  <c r="AB51" i="31"/>
  <c r="AJ171" i="31"/>
  <c r="AF171" i="31"/>
  <c r="AB171" i="31"/>
  <c r="AJ24" i="31"/>
  <c r="AF24" i="31"/>
  <c r="AB24" i="31"/>
  <c r="AF257" i="31"/>
  <c r="AB257" i="31"/>
  <c r="AJ257" i="31"/>
  <c r="AB283" i="31"/>
  <c r="AJ283" i="31"/>
  <c r="AF283" i="31"/>
  <c r="AJ97" i="31"/>
  <c r="AF97" i="31"/>
  <c r="AB97" i="31"/>
  <c r="M60" i="31"/>
  <c r="AJ241" i="31"/>
  <c r="AF241" i="31"/>
  <c r="W287" i="31"/>
  <c r="AB241" i="31"/>
  <c r="AF272" i="31"/>
  <c r="AB272" i="31"/>
  <c r="AJ272" i="31"/>
  <c r="W219" i="31"/>
  <c r="AB134" i="31"/>
  <c r="AJ134" i="31"/>
  <c r="AF134" i="31"/>
  <c r="S287" i="31"/>
  <c r="AJ131" i="31"/>
  <c r="AF131" i="31"/>
  <c r="AB131" i="31"/>
  <c r="K289" i="31"/>
  <c r="AV52" i="30"/>
  <c r="BD52" i="30"/>
  <c r="AZ52" i="30"/>
  <c r="AZ205" i="30"/>
  <c r="AV205" i="30"/>
  <c r="BD205" i="30"/>
  <c r="BD215" i="30"/>
  <c r="AZ215" i="30"/>
  <c r="AV215" i="30"/>
  <c r="AZ174" i="30"/>
  <c r="BD174" i="30"/>
  <c r="AV174" i="30"/>
  <c r="AV129" i="30"/>
  <c r="BD129" i="30"/>
  <c r="AZ129" i="30"/>
  <c r="BD120" i="30"/>
  <c r="AZ120" i="30"/>
  <c r="AV120" i="30"/>
  <c r="AZ17" i="30"/>
  <c r="AV17" i="30"/>
  <c r="BD17" i="30"/>
  <c r="BD117" i="30"/>
  <c r="AZ117" i="30"/>
  <c r="AV117" i="30"/>
  <c r="BH267" i="28"/>
  <c r="M285" i="28"/>
  <c r="BH255" i="28"/>
  <c r="M178" i="28"/>
  <c r="M30" i="28"/>
  <c r="BH16" i="28"/>
  <c r="G259" i="29"/>
  <c r="U280" i="29"/>
  <c r="G217" i="29"/>
  <c r="AD195" i="29"/>
  <c r="AP186" i="29"/>
  <c r="G115" i="29"/>
  <c r="Z134" i="29"/>
  <c r="U45" i="29"/>
  <c r="AD45" i="29" s="1"/>
  <c r="BD97" i="30"/>
  <c r="AT289" i="30"/>
  <c r="AV24" i="30"/>
  <c r="BP98" i="30"/>
  <c r="U98" i="30"/>
  <c r="BP17" i="30"/>
  <c r="AL255" i="28"/>
  <c r="AX255" i="28" s="1"/>
  <c r="BJ287" i="28"/>
  <c r="M267" i="28"/>
  <c r="AL205" i="28"/>
  <c r="AX205" i="28" s="1"/>
  <c r="BH205" i="28"/>
  <c r="AL143" i="28"/>
  <c r="AP143" i="28" s="1"/>
  <c r="M16" i="28"/>
  <c r="AP259" i="29"/>
  <c r="AP217" i="29"/>
  <c r="G186" i="29"/>
  <c r="AP115" i="29"/>
  <c r="AD134" i="29"/>
  <c r="G21" i="29"/>
  <c r="U29" i="29"/>
  <c r="AP22" i="29"/>
  <c r="K289" i="30"/>
  <c r="BD24" i="30"/>
  <c r="W34" i="24"/>
  <c r="BO178" i="24"/>
  <c r="AL214" i="28"/>
  <c r="AT214" i="28" s="1"/>
  <c r="BH147" i="28"/>
  <c r="U273" i="29"/>
  <c r="AP268" i="29"/>
  <c r="U184" i="29"/>
  <c r="G29" i="29"/>
  <c r="AR21" i="30"/>
  <c r="BD21" i="30" s="1"/>
  <c r="AF289" i="29"/>
  <c r="BT287" i="30"/>
  <c r="AN287" i="30" s="1"/>
  <c r="AP278" i="30" s="1"/>
  <c r="BT219" i="30"/>
  <c r="AN219" i="30" s="1"/>
  <c r="AP217" i="30" s="1"/>
  <c r="U260" i="30"/>
  <c r="BP260" i="30"/>
  <c r="BO198" i="24"/>
  <c r="AL263" i="28"/>
  <c r="AX263" i="28" s="1"/>
  <c r="AL193" i="28"/>
  <c r="AT193" i="28" s="1"/>
  <c r="BH175" i="28"/>
  <c r="M129" i="28"/>
  <c r="G104" i="29"/>
  <c r="U105" i="29"/>
  <c r="AH105" i="29" s="1"/>
  <c r="Y289" i="30"/>
  <c r="Q289" i="26"/>
  <c r="BH214" i="28"/>
  <c r="M193" i="28"/>
  <c r="G134" i="29"/>
  <c r="BH45" i="28"/>
  <c r="M36" i="28"/>
  <c r="AP195" i="29"/>
  <c r="AP134" i="29"/>
  <c r="AP190" i="29"/>
  <c r="G56" i="29"/>
  <c r="U21" i="30"/>
  <c r="BP168" i="30"/>
  <c r="U168" i="30"/>
  <c r="BP108" i="30"/>
  <c r="U108" i="30"/>
  <c r="BH257" i="28"/>
  <c r="BH143" i="28"/>
  <c r="M113" i="28"/>
  <c r="AB289" i="29"/>
  <c r="U190" i="29"/>
  <c r="BP180" i="30"/>
  <c r="U180" i="30"/>
  <c r="M257" i="28"/>
  <c r="AL129" i="28"/>
  <c r="AP129" i="28" s="1"/>
  <c r="BH113" i="28"/>
  <c r="E60" i="29"/>
  <c r="W57" i="24"/>
  <c r="BO255" i="24"/>
  <c r="BG255" i="24" s="1"/>
  <c r="BO33" i="24"/>
  <c r="BH263" i="28"/>
  <c r="AP139" i="29"/>
  <c r="AC289" i="30"/>
  <c r="BR60" i="30"/>
  <c r="AH60" i="30" s="1"/>
  <c r="Z289" i="26"/>
  <c r="BB289" i="30"/>
  <c r="U263" i="30"/>
  <c r="BP263" i="30"/>
  <c r="BD247" i="30"/>
  <c r="AZ247" i="30"/>
  <c r="AV247" i="30"/>
  <c r="BD199" i="30"/>
  <c r="AZ199" i="30"/>
  <c r="AV199" i="30"/>
  <c r="AV57" i="30"/>
  <c r="BD57" i="30"/>
  <c r="AZ57" i="30"/>
  <c r="AZ113" i="30"/>
  <c r="AV113" i="30"/>
  <c r="BD113" i="30"/>
  <c r="AZ140" i="30"/>
  <c r="BD140" i="30"/>
  <c r="AV140" i="30"/>
  <c r="BD259" i="30"/>
  <c r="AZ259" i="30"/>
  <c r="AV259" i="30"/>
  <c r="AV109" i="30"/>
  <c r="BD109" i="30"/>
  <c r="AZ109" i="30"/>
  <c r="BD275" i="30"/>
  <c r="AZ275" i="30"/>
  <c r="AV275" i="30"/>
  <c r="BD267" i="30"/>
  <c r="AZ267" i="30"/>
  <c r="AV267" i="30"/>
  <c r="BR287" i="30"/>
  <c r="AH287" i="30" s="1"/>
  <c r="BD187" i="30"/>
  <c r="AZ187" i="30"/>
  <c r="AV187" i="30"/>
  <c r="BD257" i="30"/>
  <c r="AZ257" i="30"/>
  <c r="AV257" i="30"/>
  <c r="U185" i="30"/>
  <c r="BP185" i="30"/>
  <c r="BP171" i="30"/>
  <c r="U171" i="30"/>
  <c r="U141" i="30"/>
  <c r="BP141" i="30"/>
  <c r="BD143" i="30"/>
  <c r="AZ143" i="30"/>
  <c r="AV143" i="30"/>
  <c r="BD102" i="30"/>
  <c r="AZ102" i="30"/>
  <c r="AV102" i="30"/>
  <c r="AZ126" i="30"/>
  <c r="AV126" i="30"/>
  <c r="BD126" i="30"/>
  <c r="M289" i="30"/>
  <c r="BP16" i="30"/>
  <c r="U16" i="30"/>
  <c r="S60" i="30"/>
  <c r="BP14" i="30"/>
  <c r="U14" i="30"/>
  <c r="BD271" i="30"/>
  <c r="AZ271" i="30"/>
  <c r="AV271" i="30"/>
  <c r="U261" i="30"/>
  <c r="BP261" i="30"/>
  <c r="S287" i="30"/>
  <c r="BD204" i="30"/>
  <c r="AZ204" i="30"/>
  <c r="AV204" i="30"/>
  <c r="BP166" i="30"/>
  <c r="U166" i="30"/>
  <c r="BP175" i="30"/>
  <c r="U175" i="30"/>
  <c r="BD195" i="30"/>
  <c r="AZ195" i="30"/>
  <c r="AV195" i="30"/>
  <c r="AZ123" i="30"/>
  <c r="AV123" i="30"/>
  <c r="BD123" i="30"/>
  <c r="AV132" i="30"/>
  <c r="BD132" i="30"/>
  <c r="AZ132" i="30"/>
  <c r="BD168" i="30"/>
  <c r="AZ168" i="30"/>
  <c r="AV168" i="30"/>
  <c r="BD127" i="30"/>
  <c r="AZ127" i="30"/>
  <c r="AV127" i="30"/>
  <c r="BD92" i="30"/>
  <c r="AZ92" i="30"/>
  <c r="AV92" i="30"/>
  <c r="U96" i="30"/>
  <c r="BP96" i="30"/>
  <c r="BD139" i="30"/>
  <c r="AZ139" i="30"/>
  <c r="AV139" i="30"/>
  <c r="U99" i="30"/>
  <c r="BP99" i="30"/>
  <c r="AV58" i="30"/>
  <c r="BD58" i="30"/>
  <c r="AZ58" i="30"/>
  <c r="AV22" i="30"/>
  <c r="BD22" i="30"/>
  <c r="AZ22" i="30"/>
  <c r="AZ29" i="30"/>
  <c r="BD29" i="30"/>
  <c r="AV29" i="30"/>
  <c r="BL15" i="30"/>
  <c r="BL60" i="30" s="1"/>
  <c r="G15" i="30"/>
  <c r="AR15" i="30"/>
  <c r="AZ20" i="30"/>
  <c r="BD20" i="30"/>
  <c r="AV20" i="30"/>
  <c r="BF289" i="30"/>
  <c r="BD28" i="30"/>
  <c r="AZ28" i="30"/>
  <c r="AV28" i="30"/>
  <c r="BD266" i="30"/>
  <c r="AZ266" i="30"/>
  <c r="AV266" i="30"/>
  <c r="BD281" i="30"/>
  <c r="AZ281" i="30"/>
  <c r="AV281" i="30"/>
  <c r="AR261" i="30"/>
  <c r="AZ243" i="30"/>
  <c r="BD243" i="30"/>
  <c r="AV243" i="30"/>
  <c r="AV279" i="30"/>
  <c r="BD279" i="30"/>
  <c r="AZ279" i="30"/>
  <c r="AZ203" i="30"/>
  <c r="BD203" i="30"/>
  <c r="AV203" i="30"/>
  <c r="U214" i="30"/>
  <c r="BP214" i="30"/>
  <c r="BD211" i="30"/>
  <c r="AZ211" i="30"/>
  <c r="AV211" i="30"/>
  <c r="BD119" i="30"/>
  <c r="AZ119" i="30"/>
  <c r="AV119" i="30"/>
  <c r="BD171" i="30"/>
  <c r="AZ171" i="30"/>
  <c r="AV171" i="30"/>
  <c r="BD173" i="30"/>
  <c r="AZ173" i="30"/>
  <c r="AV173" i="30"/>
  <c r="BD122" i="30"/>
  <c r="AZ122" i="30"/>
  <c r="AV122" i="30"/>
  <c r="BD114" i="30"/>
  <c r="AZ114" i="30"/>
  <c r="AV114" i="30"/>
  <c r="BD46" i="30"/>
  <c r="AZ46" i="30"/>
  <c r="AV46" i="30"/>
  <c r="AZ116" i="30"/>
  <c r="AV116" i="30"/>
  <c r="BD116" i="30"/>
  <c r="BD256" i="30"/>
  <c r="AZ256" i="30"/>
  <c r="AV256" i="30"/>
  <c r="BP259" i="30"/>
  <c r="U259" i="30"/>
  <c r="AR214" i="30"/>
  <c r="AZ213" i="30"/>
  <c r="BD213" i="30"/>
  <c r="AV213" i="30"/>
  <c r="BD169" i="30"/>
  <c r="AZ169" i="30"/>
  <c r="AV169" i="30"/>
  <c r="U101" i="30"/>
  <c r="BP101" i="30"/>
  <c r="U95" i="30"/>
  <c r="BP95" i="30"/>
  <c r="AR95" i="30"/>
  <c r="AZ121" i="30"/>
  <c r="AV121" i="30"/>
  <c r="BD121" i="30"/>
  <c r="BD41" i="30"/>
  <c r="AZ41" i="30"/>
  <c r="AV41" i="30"/>
  <c r="AZ48" i="30"/>
  <c r="AV48" i="30"/>
  <c r="BD48" i="30"/>
  <c r="AZ32" i="30"/>
  <c r="BD32" i="30"/>
  <c r="AV32" i="30"/>
  <c r="BP249" i="30"/>
  <c r="U249" i="30"/>
  <c r="AZ245" i="30"/>
  <c r="AV245" i="30"/>
  <c r="U209" i="30"/>
  <c r="BP209" i="30"/>
  <c r="BD254" i="30"/>
  <c r="AZ254" i="30"/>
  <c r="AV254" i="30"/>
  <c r="AZ198" i="30"/>
  <c r="BD198" i="30"/>
  <c r="AV198" i="30"/>
  <c r="AZ186" i="30"/>
  <c r="AV186" i="30"/>
  <c r="BD186" i="30"/>
  <c r="BD192" i="30"/>
  <c r="AZ192" i="30"/>
  <c r="AV192" i="30"/>
  <c r="BR219" i="30"/>
  <c r="AH219" i="30" s="1"/>
  <c r="AV133" i="30"/>
  <c r="BD133" i="30"/>
  <c r="AZ133" i="30"/>
  <c r="BP90" i="30"/>
  <c r="U90" i="30"/>
  <c r="BD98" i="30"/>
  <c r="AZ98" i="30"/>
  <c r="AV98" i="30"/>
  <c r="BD26" i="30"/>
  <c r="AZ26" i="30"/>
  <c r="AV26" i="30"/>
  <c r="BD277" i="30"/>
  <c r="AZ277" i="30"/>
  <c r="AV277" i="30"/>
  <c r="U251" i="30"/>
  <c r="BP251" i="30"/>
  <c r="BD263" i="30"/>
  <c r="AZ263" i="30"/>
  <c r="AV263" i="30"/>
  <c r="U256" i="30"/>
  <c r="BP256" i="30"/>
  <c r="AV269" i="30"/>
  <c r="BD269" i="30"/>
  <c r="AZ269" i="30"/>
  <c r="BD202" i="30"/>
  <c r="AZ202" i="30"/>
  <c r="AV202" i="30"/>
  <c r="U204" i="30"/>
  <c r="BP204" i="30"/>
  <c r="AV190" i="30"/>
  <c r="BD190" i="30"/>
  <c r="AZ190" i="30"/>
  <c r="BD268" i="30"/>
  <c r="AZ268" i="30"/>
  <c r="AV268" i="30"/>
  <c r="AV217" i="30"/>
  <c r="AZ217" i="30"/>
  <c r="BD217" i="30"/>
  <c r="AZ185" i="30"/>
  <c r="BD185" i="30"/>
  <c r="AV185" i="30"/>
  <c r="AZ193" i="30"/>
  <c r="BD193" i="30"/>
  <c r="AV193" i="30"/>
  <c r="BP140" i="30"/>
  <c r="U140" i="30"/>
  <c r="AV99" i="30"/>
  <c r="BD99" i="30"/>
  <c r="AZ99" i="30"/>
  <c r="S219" i="30"/>
  <c r="U89" i="30"/>
  <c r="BP89" i="30"/>
  <c r="BD93" i="30"/>
  <c r="AZ93" i="30"/>
  <c r="AV93" i="30"/>
  <c r="AZ145" i="30"/>
  <c r="BD145" i="30"/>
  <c r="AV145" i="30"/>
  <c r="U109" i="30"/>
  <c r="BP109" i="30"/>
  <c r="BD18" i="30"/>
  <c r="AZ18" i="30"/>
  <c r="AV18" i="30"/>
  <c r="AF289" i="30"/>
  <c r="U35" i="30"/>
  <c r="BP35" i="30"/>
  <c r="BL219" i="30"/>
  <c r="G219" i="30" s="1"/>
  <c r="BD248" i="30"/>
  <c r="AZ248" i="30"/>
  <c r="AV248" i="30"/>
  <c r="BD197" i="30"/>
  <c r="AZ197" i="30"/>
  <c r="AV197" i="30"/>
  <c r="AZ179" i="30"/>
  <c r="BD179" i="30"/>
  <c r="AV179" i="30"/>
  <c r="BD147" i="30"/>
  <c r="AZ147" i="30"/>
  <c r="AV147" i="30"/>
  <c r="AZ165" i="30"/>
  <c r="AV165" i="30"/>
  <c r="BD165" i="30"/>
  <c r="U104" i="30"/>
  <c r="BP104" i="30"/>
  <c r="BD91" i="30"/>
  <c r="AZ91" i="30"/>
  <c r="AV91" i="30"/>
  <c r="BD33" i="30"/>
  <c r="AZ33" i="30"/>
  <c r="AV33" i="30"/>
  <c r="AR89" i="30"/>
  <c r="AX289" i="30"/>
  <c r="BD30" i="30"/>
  <c r="AZ30" i="30"/>
  <c r="AV30" i="30"/>
  <c r="AZ34" i="30"/>
  <c r="BD34" i="30"/>
  <c r="AV34" i="30"/>
  <c r="BD251" i="30"/>
  <c r="AZ251" i="30"/>
  <c r="AV251" i="30"/>
  <c r="BD249" i="30"/>
  <c r="AZ249" i="30"/>
  <c r="AV249" i="30"/>
  <c r="BD201" i="30"/>
  <c r="AZ201" i="30"/>
  <c r="AV201" i="30"/>
  <c r="AV210" i="30"/>
  <c r="BD210" i="30"/>
  <c r="AZ210" i="30"/>
  <c r="BD180" i="30"/>
  <c r="AZ180" i="30"/>
  <c r="AV180" i="30"/>
  <c r="AZ135" i="30"/>
  <c r="AV135" i="30"/>
  <c r="BD135" i="30"/>
  <c r="BD125" i="30"/>
  <c r="AZ125" i="30"/>
  <c r="AV125" i="30"/>
  <c r="BP57" i="30"/>
  <c r="U57" i="30"/>
  <c r="BD138" i="30"/>
  <c r="AZ138" i="30"/>
  <c r="AV138" i="30"/>
  <c r="U113" i="30"/>
  <c r="BP113" i="30"/>
  <c r="AZ131" i="30"/>
  <c r="AV131" i="30"/>
  <c r="BD131" i="30"/>
  <c r="U22" i="30"/>
  <c r="BP22" i="30"/>
  <c r="AR96" i="30"/>
  <c r="BD54" i="30"/>
  <c r="AZ54" i="30"/>
  <c r="AV54" i="30"/>
  <c r="BD272" i="30"/>
  <c r="AZ272" i="30"/>
  <c r="AV272" i="30"/>
  <c r="BD260" i="30"/>
  <c r="AZ260" i="30"/>
  <c r="AV260" i="30"/>
  <c r="BD255" i="30"/>
  <c r="AZ255" i="30"/>
  <c r="AV255" i="30"/>
  <c r="AV284" i="30"/>
  <c r="BD284" i="30"/>
  <c r="AZ284" i="30"/>
  <c r="AZ189" i="30"/>
  <c r="AV189" i="30"/>
  <c r="BD189" i="30"/>
  <c r="BD181" i="30"/>
  <c r="AZ181" i="30"/>
  <c r="AV181" i="30"/>
  <c r="BD35" i="30"/>
  <c r="AZ35" i="30"/>
  <c r="AV35" i="30"/>
  <c r="AZ16" i="30"/>
  <c r="AV16" i="30"/>
  <c r="BD16" i="30"/>
  <c r="BD56" i="30"/>
  <c r="AZ56" i="30"/>
  <c r="AV56" i="30"/>
  <c r="BD39" i="30"/>
  <c r="BD285" i="30"/>
  <c r="AZ285" i="30"/>
  <c r="AV285" i="30"/>
  <c r="BD283" i="30"/>
  <c r="AZ283" i="30"/>
  <c r="AV283" i="30"/>
  <c r="U262" i="30"/>
  <c r="BP262" i="30"/>
  <c r="U247" i="30"/>
  <c r="BP247" i="30"/>
  <c r="AR262" i="30"/>
  <c r="U183" i="30"/>
  <c r="BP183" i="30"/>
  <c r="BD177" i="30"/>
  <c r="AZ177" i="30"/>
  <c r="AV177" i="30"/>
  <c r="BN219" i="30"/>
  <c r="O219" i="30" s="1"/>
  <c r="BD108" i="30"/>
  <c r="AZ108" i="30"/>
  <c r="AV108" i="30"/>
  <c r="BD110" i="30"/>
  <c r="AZ110" i="30"/>
  <c r="AV110" i="30"/>
  <c r="AA289" i="30"/>
  <c r="AR101" i="30"/>
  <c r="BD50" i="30"/>
  <c r="AZ50" i="30"/>
  <c r="AV50" i="30"/>
  <c r="BD14" i="30"/>
  <c r="AZ14" i="30"/>
  <c r="AV14" i="30"/>
  <c r="BT60" i="30"/>
  <c r="AZ27" i="30"/>
  <c r="BD27" i="30"/>
  <c r="AV27" i="30"/>
  <c r="BD273" i="30"/>
  <c r="AZ273" i="30"/>
  <c r="AV273" i="30"/>
  <c r="BD278" i="30"/>
  <c r="AZ278" i="30"/>
  <c r="AV278" i="30"/>
  <c r="AV274" i="30"/>
  <c r="BD274" i="30"/>
  <c r="AZ274" i="30"/>
  <c r="BP199" i="30"/>
  <c r="U199" i="30"/>
  <c r="BD196" i="30"/>
  <c r="AZ196" i="30"/>
  <c r="AV196" i="30"/>
  <c r="BD209" i="30"/>
  <c r="AZ209" i="30"/>
  <c r="AV209" i="30"/>
  <c r="U167" i="30"/>
  <c r="BP167" i="30"/>
  <c r="BD146" i="30"/>
  <c r="AZ146" i="30"/>
  <c r="AV146" i="30"/>
  <c r="AZ184" i="30"/>
  <c r="BD184" i="30"/>
  <c r="AV184" i="30"/>
  <c r="AZ115" i="30"/>
  <c r="AV115" i="30"/>
  <c r="BD115" i="30"/>
  <c r="BD105" i="30"/>
  <c r="AZ105" i="30"/>
  <c r="AV105" i="30"/>
  <c r="BD90" i="30"/>
  <c r="AZ90" i="30"/>
  <c r="AV90" i="30"/>
  <c r="AZ53" i="30"/>
  <c r="AV53" i="30"/>
  <c r="BD53" i="30"/>
  <c r="AL289" i="30"/>
  <c r="E60" i="30"/>
  <c r="BJ289" i="30"/>
  <c r="BD280" i="30"/>
  <c r="AZ280" i="30"/>
  <c r="AV280" i="30"/>
  <c r="BD250" i="30"/>
  <c r="AZ250" i="30"/>
  <c r="AV250" i="30"/>
  <c r="BD242" i="30"/>
  <c r="AZ242" i="30"/>
  <c r="AV242" i="30"/>
  <c r="BD244" i="30"/>
  <c r="AZ244" i="30"/>
  <c r="AV244" i="30"/>
  <c r="BP195" i="30"/>
  <c r="U195" i="30"/>
  <c r="U190" i="30"/>
  <c r="BP190" i="30"/>
  <c r="BN287" i="30"/>
  <c r="O287" i="30" s="1"/>
  <c r="AZ191" i="30"/>
  <c r="AV191" i="30"/>
  <c r="BD191" i="30"/>
  <c r="AR183" i="30"/>
  <c r="E287" i="30"/>
  <c r="BL241" i="30"/>
  <c r="BL287" i="30" s="1"/>
  <c r="G241" i="30"/>
  <c r="AR241" i="30"/>
  <c r="U172" i="30"/>
  <c r="BP172" i="30"/>
  <c r="U165" i="30"/>
  <c r="BP165" i="30"/>
  <c r="BD144" i="30"/>
  <c r="AZ144" i="30"/>
  <c r="AV144" i="30"/>
  <c r="AR175" i="30"/>
  <c r="BD128" i="30"/>
  <c r="AZ128" i="30"/>
  <c r="AV128" i="30"/>
  <c r="AR104" i="30"/>
  <c r="BD107" i="30"/>
  <c r="AZ107" i="30"/>
  <c r="AV107" i="30"/>
  <c r="AR167" i="30"/>
  <c r="AR166" i="30"/>
  <c r="BD51" i="30"/>
  <c r="AZ51" i="30"/>
  <c r="AV51" i="30"/>
  <c r="BN60" i="30"/>
  <c r="BD40" i="30"/>
  <c r="AZ40" i="30"/>
  <c r="AV40" i="30"/>
  <c r="BD141" i="30"/>
  <c r="AZ141" i="30"/>
  <c r="AV141" i="30"/>
  <c r="AR172" i="30"/>
  <c r="AX259" i="28"/>
  <c r="AT259" i="28"/>
  <c r="AP259" i="28"/>
  <c r="AP113" i="28"/>
  <c r="AX113" i="28"/>
  <c r="AT113" i="28"/>
  <c r="AX278" i="28"/>
  <c r="AT278" i="28"/>
  <c r="AP110" i="29"/>
  <c r="G110" i="29"/>
  <c r="W215" i="24"/>
  <c r="M132" i="28"/>
  <c r="AL125" i="28"/>
  <c r="AL45" i="28"/>
  <c r="AP45" i="28" s="1"/>
  <c r="AL14" i="28"/>
  <c r="AP14" i="28" s="1"/>
  <c r="AP35" i="29"/>
  <c r="BH247" i="28"/>
  <c r="AH219" i="28"/>
  <c r="AJ187" i="28" s="1"/>
  <c r="BH131" i="28"/>
  <c r="M128" i="28"/>
  <c r="BH135" i="28"/>
  <c r="BH122" i="28"/>
  <c r="AT128" i="28"/>
  <c r="G209" i="29"/>
  <c r="AP191" i="29"/>
  <c r="U46" i="29"/>
  <c r="AH46" i="29" s="1"/>
  <c r="U35" i="29"/>
  <c r="AD35" i="29" s="1"/>
  <c r="M247" i="28"/>
  <c r="AL202" i="28"/>
  <c r="AX202" i="28" s="1"/>
  <c r="AN289" i="28"/>
  <c r="AL44" i="28"/>
  <c r="AP44" i="28" s="1"/>
  <c r="BH128" i="28"/>
  <c r="AX128" i="28"/>
  <c r="G285" i="29"/>
  <c r="AP209" i="29"/>
  <c r="Z281" i="29"/>
  <c r="AH191" i="29"/>
  <c r="G46" i="29"/>
  <c r="BH279" i="28"/>
  <c r="M125" i="28"/>
  <c r="AL122" i="28"/>
  <c r="AX122" i="28" s="1"/>
  <c r="BH180" i="28"/>
  <c r="AP285" i="29"/>
  <c r="AD281" i="29"/>
  <c r="U284" i="29"/>
  <c r="AH284" i="29" s="1"/>
  <c r="AD191" i="29"/>
  <c r="AJ289" i="29"/>
  <c r="BH251" i="28"/>
  <c r="M279" i="28"/>
  <c r="BH14" i="28"/>
  <c r="M180" i="28"/>
  <c r="BH56" i="28"/>
  <c r="G284" i="29"/>
  <c r="G41" i="29"/>
  <c r="G120" i="29"/>
  <c r="AP120" i="29"/>
  <c r="AP108" i="29"/>
  <c r="G108" i="29"/>
  <c r="U108" i="29"/>
  <c r="BO15" i="24"/>
  <c r="BH273" i="28"/>
  <c r="M211" i="28"/>
  <c r="BH280" i="28"/>
  <c r="M251" i="28"/>
  <c r="BH120" i="28"/>
  <c r="M56" i="28"/>
  <c r="E287" i="29"/>
  <c r="AP283" i="29"/>
  <c r="U110" i="29"/>
  <c r="AH110" i="29" s="1"/>
  <c r="AP179" i="29"/>
  <c r="AP41" i="29"/>
  <c r="M273" i="28"/>
  <c r="AL211" i="28"/>
  <c r="AX211" i="28" s="1"/>
  <c r="M280" i="28"/>
  <c r="M120" i="28"/>
  <c r="AV289" i="28"/>
  <c r="BH15" i="28"/>
  <c r="U283" i="29"/>
  <c r="AD283" i="29" s="1"/>
  <c r="U179" i="29"/>
  <c r="Z179" i="29" s="1"/>
  <c r="O289" i="29"/>
  <c r="AD245" i="29"/>
  <c r="AH245" i="29"/>
  <c r="BH265" i="28"/>
  <c r="M181" i="28"/>
  <c r="AP181" i="28"/>
  <c r="AL17" i="28"/>
  <c r="AX17" i="28" s="1"/>
  <c r="M15" i="28"/>
  <c r="U278" i="29"/>
  <c r="Z278" i="29" s="1"/>
  <c r="G281" i="29"/>
  <c r="AP249" i="29"/>
  <c r="BO283" i="24"/>
  <c r="AK283" i="24" s="1"/>
  <c r="W191" i="24"/>
  <c r="W178" i="24"/>
  <c r="BH245" i="28"/>
  <c r="M265" i="28"/>
  <c r="AT181" i="28"/>
  <c r="M174" i="28"/>
  <c r="AA289" i="28"/>
  <c r="M169" i="28"/>
  <c r="M17" i="28"/>
  <c r="BH202" i="28"/>
  <c r="Z245" i="29"/>
  <c r="G278" i="29"/>
  <c r="G273" i="29"/>
  <c r="AP281" i="29"/>
  <c r="U249" i="29"/>
  <c r="AH249" i="29" s="1"/>
  <c r="AP103" i="29"/>
  <c r="M245" i="28"/>
  <c r="AL177" i="28"/>
  <c r="M177" i="28"/>
  <c r="AR287" i="29"/>
  <c r="Q287" i="29" s="1"/>
  <c r="S259" i="29" s="1"/>
  <c r="G191" i="29"/>
  <c r="Z209" i="29"/>
  <c r="AH209" i="29"/>
  <c r="AD209" i="29"/>
  <c r="AH267" i="29"/>
  <c r="AD267" i="29"/>
  <c r="Z267" i="29"/>
  <c r="Z215" i="29"/>
  <c r="AH215" i="29"/>
  <c r="AD215" i="29"/>
  <c r="AP95" i="29"/>
  <c r="G95" i="29"/>
  <c r="U95" i="29"/>
  <c r="AD127" i="29"/>
  <c r="Z127" i="29"/>
  <c r="AH127" i="29"/>
  <c r="AR60" i="29"/>
  <c r="AH117" i="29"/>
  <c r="AD117" i="29"/>
  <c r="Z117" i="29"/>
  <c r="AH23" i="29"/>
  <c r="AD23" i="29"/>
  <c r="Z23" i="29"/>
  <c r="AH27" i="29"/>
  <c r="Z27" i="29"/>
  <c r="AD27" i="29"/>
  <c r="AH51" i="29"/>
  <c r="AD51" i="29"/>
  <c r="Z51" i="29"/>
  <c r="AH20" i="29"/>
  <c r="AD20" i="29"/>
  <c r="Z20" i="29"/>
  <c r="AD16" i="29"/>
  <c r="Z16" i="29"/>
  <c r="AH16" i="29"/>
  <c r="Z285" i="29"/>
  <c r="AH285" i="29"/>
  <c r="AD285" i="29"/>
  <c r="AH266" i="29"/>
  <c r="AD266" i="29"/>
  <c r="Z266" i="29"/>
  <c r="AH255" i="29"/>
  <c r="AD255" i="29"/>
  <c r="Z255" i="29"/>
  <c r="U166" i="29"/>
  <c r="AP166" i="29"/>
  <c r="G166" i="29"/>
  <c r="Z262" i="29"/>
  <c r="AH262" i="29"/>
  <c r="AD262" i="29"/>
  <c r="AH144" i="29"/>
  <c r="AD144" i="29"/>
  <c r="Z144" i="29"/>
  <c r="Z201" i="29"/>
  <c r="AH201" i="29"/>
  <c r="AD201" i="29"/>
  <c r="Z96" i="29"/>
  <c r="AD96" i="29"/>
  <c r="AH96" i="29"/>
  <c r="AP128" i="29"/>
  <c r="G128" i="29"/>
  <c r="U128" i="29"/>
  <c r="AH175" i="29"/>
  <c r="AD175" i="29"/>
  <c r="Z175" i="29"/>
  <c r="AD141" i="29"/>
  <c r="Z141" i="29"/>
  <c r="AH141" i="29"/>
  <c r="Z47" i="29"/>
  <c r="AH47" i="29"/>
  <c r="AD47" i="29"/>
  <c r="AD58" i="29"/>
  <c r="Z58" i="29"/>
  <c r="AH58" i="29"/>
  <c r="AH250" i="29"/>
  <c r="AD250" i="29"/>
  <c r="Z250" i="29"/>
  <c r="AH210" i="29"/>
  <c r="AD210" i="29"/>
  <c r="Z210" i="29"/>
  <c r="AH131" i="29"/>
  <c r="AD131" i="29"/>
  <c r="Z131" i="29"/>
  <c r="Z183" i="29"/>
  <c r="AD183" i="29"/>
  <c r="AH183" i="29"/>
  <c r="AH178" i="29"/>
  <c r="AD178" i="29"/>
  <c r="Z178" i="29"/>
  <c r="AH265" i="29"/>
  <c r="AD265" i="29"/>
  <c r="Z265" i="29"/>
  <c r="AD116" i="29"/>
  <c r="Z116" i="29"/>
  <c r="AH116" i="29"/>
  <c r="Z248" i="29"/>
  <c r="AH248" i="29"/>
  <c r="AD248" i="29"/>
  <c r="AH173" i="29"/>
  <c r="AD173" i="29"/>
  <c r="Z173" i="29"/>
  <c r="AD113" i="29"/>
  <c r="Z113" i="29"/>
  <c r="AH113" i="29"/>
  <c r="AD121" i="29"/>
  <c r="AH121" i="29"/>
  <c r="Z121" i="29"/>
  <c r="AD57" i="29"/>
  <c r="Z57" i="29"/>
  <c r="AH57" i="29"/>
  <c r="Z18" i="29"/>
  <c r="AH18" i="29"/>
  <c r="AD18" i="29"/>
  <c r="AD274" i="29"/>
  <c r="Z274" i="29"/>
  <c r="AH274" i="29"/>
  <c r="AH147" i="29"/>
  <c r="AD147" i="29"/>
  <c r="Z147" i="29"/>
  <c r="AD278" i="29"/>
  <c r="AH251" i="29"/>
  <c r="AD251" i="29"/>
  <c r="Z251" i="29"/>
  <c r="AH280" i="29"/>
  <c r="AD280" i="29"/>
  <c r="Z280" i="29"/>
  <c r="AH143" i="29"/>
  <c r="AD143" i="29"/>
  <c r="Z143" i="29"/>
  <c r="AH126" i="29"/>
  <c r="AD126" i="29"/>
  <c r="Z126" i="29"/>
  <c r="AN289" i="29"/>
  <c r="AH140" i="29"/>
  <c r="AD140" i="29"/>
  <c r="Z140" i="29"/>
  <c r="AR219" i="29"/>
  <c r="Q219" i="29" s="1"/>
  <c r="Z33" i="29"/>
  <c r="AH33" i="29"/>
  <c r="AD33" i="29"/>
  <c r="AH42" i="29"/>
  <c r="AD42" i="29"/>
  <c r="Z42" i="29"/>
  <c r="AH44" i="29"/>
  <c r="AD44" i="29"/>
  <c r="Z44" i="29"/>
  <c r="AH102" i="29"/>
  <c r="AD102" i="29"/>
  <c r="Z102" i="29"/>
  <c r="AH259" i="29"/>
  <c r="AD259" i="29"/>
  <c r="Z259" i="29"/>
  <c r="AP197" i="29"/>
  <c r="G197" i="29"/>
  <c r="U197" i="29"/>
  <c r="AD269" i="29"/>
  <c r="K289" i="29"/>
  <c r="U111" i="29"/>
  <c r="AP111" i="29"/>
  <c r="G111" i="29"/>
  <c r="Z123" i="29"/>
  <c r="AH123" i="29"/>
  <c r="AD123" i="29"/>
  <c r="AH14" i="29"/>
  <c r="AD14" i="29"/>
  <c r="Z14" i="29"/>
  <c r="AH98" i="29"/>
  <c r="AD98" i="29"/>
  <c r="Z98" i="29"/>
  <c r="Z277" i="29"/>
  <c r="AH277" i="29"/>
  <c r="AD277" i="29"/>
  <c r="AH244" i="29"/>
  <c r="AH205" i="29"/>
  <c r="AD205" i="29"/>
  <c r="Z205" i="29"/>
  <c r="Z242" i="29"/>
  <c r="AH242" i="29"/>
  <c r="AD242" i="29"/>
  <c r="AD213" i="29"/>
  <c r="Z213" i="29"/>
  <c r="AH213" i="29"/>
  <c r="AH193" i="29"/>
  <c r="Z193" i="29"/>
  <c r="AD193" i="29"/>
  <c r="AD179" i="29"/>
  <c r="AH172" i="29"/>
  <c r="AD172" i="29"/>
  <c r="Z172" i="29"/>
  <c r="Z168" i="29"/>
  <c r="AH168" i="29"/>
  <c r="AD168" i="29"/>
  <c r="AH190" i="29"/>
  <c r="AD190" i="29"/>
  <c r="Z190" i="29"/>
  <c r="AP109" i="29"/>
  <c r="U109" i="29"/>
  <c r="G109" i="29"/>
  <c r="X289" i="29"/>
  <c r="AD187" i="29"/>
  <c r="Z187" i="29"/>
  <c r="AH187" i="29"/>
  <c r="AH120" i="29"/>
  <c r="AD120" i="29"/>
  <c r="Z120" i="29"/>
  <c r="Z115" i="29"/>
  <c r="AH115" i="29"/>
  <c r="AD115" i="29"/>
  <c r="Z41" i="29"/>
  <c r="AH41" i="29"/>
  <c r="AD41" i="29"/>
  <c r="U60" i="29"/>
  <c r="AH119" i="29"/>
  <c r="Z119" i="29"/>
  <c r="AD119" i="29"/>
  <c r="AH91" i="29"/>
  <c r="AD91" i="29"/>
  <c r="Z91" i="29"/>
  <c r="AH241" i="29"/>
  <c r="AD241" i="29"/>
  <c r="Z241" i="29"/>
  <c r="AH263" i="29"/>
  <c r="AD263" i="29"/>
  <c r="Z263" i="29"/>
  <c r="AH272" i="29"/>
  <c r="AD272" i="29"/>
  <c r="Z272" i="29"/>
  <c r="AH203" i="29"/>
  <c r="AD203" i="29"/>
  <c r="Z203" i="29"/>
  <c r="AH137" i="29"/>
  <c r="AD137" i="29"/>
  <c r="Z137" i="29"/>
  <c r="E219" i="29"/>
  <c r="E289" i="29" s="1"/>
  <c r="G89" i="29"/>
  <c r="U89" i="29"/>
  <c r="AP89" i="29"/>
  <c r="Z129" i="29"/>
  <c r="AH129" i="29"/>
  <c r="AD129" i="29"/>
  <c r="AH54" i="29"/>
  <c r="AD54" i="29"/>
  <c r="Z54" i="29"/>
  <c r="AH32" i="29"/>
  <c r="AD32" i="29"/>
  <c r="Z32" i="29"/>
  <c r="AH90" i="29"/>
  <c r="AD90" i="29"/>
  <c r="Z90" i="29"/>
  <c r="AH34" i="29"/>
  <c r="AD34" i="29"/>
  <c r="Z34" i="29"/>
  <c r="AH29" i="29"/>
  <c r="AD29" i="29"/>
  <c r="Z29" i="29"/>
  <c r="AH36" i="29"/>
  <c r="AD36" i="29"/>
  <c r="Z36" i="29"/>
  <c r="AH208" i="29"/>
  <c r="AD208" i="29"/>
  <c r="Z208" i="29"/>
  <c r="AH257" i="29"/>
  <c r="AD257" i="29"/>
  <c r="Z257" i="29"/>
  <c r="AH216" i="29"/>
  <c r="AD216" i="29"/>
  <c r="Z216" i="29"/>
  <c r="Z204" i="29"/>
  <c r="AH273" i="29"/>
  <c r="AD273" i="29"/>
  <c r="Z273" i="29"/>
  <c r="AH192" i="29"/>
  <c r="AD192" i="29"/>
  <c r="Z192" i="29"/>
  <c r="Z271" i="29"/>
  <c r="AH271" i="29"/>
  <c r="AD271" i="29"/>
  <c r="AH202" i="29"/>
  <c r="AD202" i="29"/>
  <c r="Z202" i="29"/>
  <c r="AH145" i="29"/>
  <c r="AD145" i="29"/>
  <c r="Z145" i="29"/>
  <c r="U97" i="29"/>
  <c r="AP97" i="29"/>
  <c r="G97" i="29"/>
  <c r="AD249" i="29"/>
  <c r="Z249" i="29"/>
  <c r="AH21" i="29"/>
  <c r="AD21" i="29"/>
  <c r="Z21" i="29"/>
  <c r="AH261" i="29"/>
  <c r="AD261" i="29"/>
  <c r="Z261" i="29"/>
  <c r="AH217" i="29"/>
  <c r="AD217" i="29"/>
  <c r="Z217" i="29"/>
  <c r="Z138" i="29"/>
  <c r="AH138" i="29"/>
  <c r="AD138" i="29"/>
  <c r="AH139" i="29"/>
  <c r="AD139" i="29"/>
  <c r="Z139" i="29"/>
  <c r="Z165" i="29"/>
  <c r="AH165" i="29"/>
  <c r="AD165" i="29"/>
  <c r="AH40" i="29"/>
  <c r="AD40" i="29"/>
  <c r="Z40" i="29"/>
  <c r="AH132" i="29"/>
  <c r="AD132" i="29"/>
  <c r="Z132" i="29"/>
  <c r="U181" i="29"/>
  <c r="AP181" i="29"/>
  <c r="G181" i="29"/>
  <c r="Z103" i="29"/>
  <c r="AD103" i="29"/>
  <c r="AH103" i="29"/>
  <c r="Z99" i="29"/>
  <c r="AD99" i="29"/>
  <c r="AH99" i="29"/>
  <c r="Z56" i="29"/>
  <c r="AD56" i="29"/>
  <c r="AH56" i="29"/>
  <c r="AD30" i="29"/>
  <c r="Z30" i="29"/>
  <c r="AH30" i="29"/>
  <c r="AH247" i="29"/>
  <c r="AD247" i="29"/>
  <c r="Z247" i="29"/>
  <c r="U196" i="29"/>
  <c r="AP196" i="29"/>
  <c r="G196" i="29"/>
  <c r="AD254" i="29"/>
  <c r="Z254" i="29"/>
  <c r="AH254" i="29"/>
  <c r="AD268" i="29"/>
  <c r="Z268" i="29"/>
  <c r="AH268" i="29"/>
  <c r="Z256" i="29"/>
  <c r="AH256" i="29"/>
  <c r="AD256" i="29"/>
  <c r="G146" i="29"/>
  <c r="U146" i="29"/>
  <c r="AP146" i="29"/>
  <c r="AD135" i="29"/>
  <c r="Z135" i="29"/>
  <c r="AH135" i="29"/>
  <c r="AH167" i="29"/>
  <c r="AD167" i="29"/>
  <c r="Z167" i="29"/>
  <c r="AD114" i="29"/>
  <c r="Z114" i="29"/>
  <c r="AH114" i="29"/>
  <c r="AH133" i="29"/>
  <c r="AD133" i="29"/>
  <c r="Z133" i="29"/>
  <c r="AH28" i="29"/>
  <c r="AD28" i="29"/>
  <c r="Z28" i="29"/>
  <c r="AH50" i="29"/>
  <c r="AD50" i="29"/>
  <c r="Z50" i="29"/>
  <c r="AD22" i="29"/>
  <c r="Z22" i="29"/>
  <c r="AH22" i="29"/>
  <c r="AH214" i="29"/>
  <c r="AD214" i="29"/>
  <c r="Z214" i="29"/>
  <c r="AH279" i="29"/>
  <c r="AD279" i="29"/>
  <c r="Z279" i="29"/>
  <c r="U177" i="29"/>
  <c r="AP177" i="29"/>
  <c r="G177" i="29"/>
  <c r="AH101" i="29"/>
  <c r="AD101" i="29"/>
  <c r="Z101" i="29"/>
  <c r="AH171" i="29"/>
  <c r="AD171" i="29"/>
  <c r="Z171" i="29"/>
  <c r="AH184" i="29"/>
  <c r="AD184" i="29"/>
  <c r="Z184" i="29"/>
  <c r="AH26" i="29"/>
  <c r="AD26" i="29"/>
  <c r="Z26" i="29"/>
  <c r="AH104" i="29"/>
  <c r="AD104" i="29"/>
  <c r="Z104" i="29"/>
  <c r="AH17" i="29"/>
  <c r="AD17" i="29"/>
  <c r="Z17" i="29"/>
  <c r="AX245" i="28"/>
  <c r="AT245" i="28"/>
  <c r="AP245" i="28"/>
  <c r="AT273" i="28"/>
  <c r="AP273" i="28"/>
  <c r="AX273" i="28"/>
  <c r="AP30" i="28"/>
  <c r="AT30" i="28"/>
  <c r="AX30" i="28"/>
  <c r="AP28" i="28"/>
  <c r="AX28" i="28"/>
  <c r="AT28" i="28"/>
  <c r="AX285" i="28"/>
  <c r="AT285" i="28"/>
  <c r="AP285" i="28"/>
  <c r="AX271" i="28"/>
  <c r="AT271" i="28"/>
  <c r="AP271" i="28"/>
  <c r="AX266" i="28"/>
  <c r="AT266" i="28"/>
  <c r="AP266" i="28"/>
  <c r="AP133" i="28"/>
  <c r="AX133" i="28"/>
  <c r="AT133" i="28"/>
  <c r="BH244" i="28"/>
  <c r="AL191" i="28"/>
  <c r="AX191" i="28" s="1"/>
  <c r="BH126" i="28"/>
  <c r="BO193" i="24"/>
  <c r="AK193" i="24" s="1"/>
  <c r="W52" i="24"/>
  <c r="E289" i="26"/>
  <c r="M244" i="28"/>
  <c r="M175" i="28"/>
  <c r="AU287" i="24"/>
  <c r="AI287" i="24"/>
  <c r="BH198" i="28"/>
  <c r="W289" i="28"/>
  <c r="BJ60" i="28"/>
  <c r="M144" i="28"/>
  <c r="AL131" i="28"/>
  <c r="AL189" i="28"/>
  <c r="M189" i="28"/>
  <c r="M121" i="28"/>
  <c r="BH144" i="28"/>
  <c r="BO285" i="24"/>
  <c r="BM285" i="24" s="1"/>
  <c r="AL260" i="28"/>
  <c r="AT260" i="28" s="1"/>
  <c r="AP278" i="28"/>
  <c r="AL195" i="28"/>
  <c r="AX195" i="28" s="1"/>
  <c r="AL110" i="28"/>
  <c r="AX110" i="28" s="1"/>
  <c r="M110" i="28"/>
  <c r="AL168" i="28"/>
  <c r="AL274" i="28"/>
  <c r="AP274" i="28" s="1"/>
  <c r="AL121" i="28"/>
  <c r="AX121" i="28" s="1"/>
  <c r="BH38" i="28"/>
  <c r="AL248" i="28"/>
  <c r="M38" i="28"/>
  <c r="BO203" i="24"/>
  <c r="K289" i="25"/>
  <c r="I289" i="25"/>
  <c r="BH248" i="28"/>
  <c r="AL34" i="28"/>
  <c r="AP34" i="28" s="1"/>
  <c r="BH22" i="28"/>
  <c r="AP126" i="28"/>
  <c r="AL269" i="28"/>
  <c r="BH260" i="28"/>
  <c r="AP251" i="28"/>
  <c r="M22" i="28"/>
  <c r="BH34" i="28"/>
  <c r="AT126" i="28"/>
  <c r="W15" i="24"/>
  <c r="AO287" i="24"/>
  <c r="BO197" i="24"/>
  <c r="BO101" i="24"/>
  <c r="BO95" i="24"/>
  <c r="AE95" i="24" s="1"/>
  <c r="BO40" i="24"/>
  <c r="AL207" i="28"/>
  <c r="AX207" i="28" s="1"/>
  <c r="M191" i="28"/>
  <c r="AT251" i="28"/>
  <c r="S289" i="28"/>
  <c r="BH207" i="28"/>
  <c r="BJ219" i="28"/>
  <c r="M289" i="24"/>
  <c r="BH93" i="28"/>
  <c r="M93" i="28"/>
  <c r="AX141" i="28"/>
  <c r="AP141" i="28"/>
  <c r="AT141" i="28"/>
  <c r="AX99" i="28"/>
  <c r="AT99" i="28"/>
  <c r="AP99" i="28"/>
  <c r="AX117" i="28"/>
  <c r="AT117" i="28"/>
  <c r="AP117" i="28"/>
  <c r="AT187" i="28"/>
  <c r="AP187" i="28"/>
  <c r="AX187" i="28"/>
  <c r="AT58" i="28"/>
  <c r="AX58" i="28"/>
  <c r="AP58" i="28"/>
  <c r="AX184" i="28"/>
  <c r="AT184" i="28"/>
  <c r="AP184" i="28"/>
  <c r="AX217" i="28"/>
  <c r="AT217" i="28"/>
  <c r="AP217" i="28"/>
  <c r="BH208" i="28"/>
  <c r="M208" i="28"/>
  <c r="AL208" i="28"/>
  <c r="BH210" i="28"/>
  <c r="M210" i="28"/>
  <c r="AX140" i="28"/>
  <c r="AP140" i="28"/>
  <c r="AT140" i="28"/>
  <c r="M50" i="28"/>
  <c r="BH50" i="28"/>
  <c r="AP132" i="28"/>
  <c r="AX132" i="28"/>
  <c r="AT132" i="28"/>
  <c r="AP125" i="28"/>
  <c r="AX125" i="28"/>
  <c r="AT125" i="28"/>
  <c r="M54" i="28"/>
  <c r="BH54" i="28"/>
  <c r="G219" i="28"/>
  <c r="AL39" i="28"/>
  <c r="BH39" i="28"/>
  <c r="M39" i="28"/>
  <c r="AL104" i="28"/>
  <c r="M104" i="28"/>
  <c r="BH104" i="28"/>
  <c r="AX22" i="28"/>
  <c r="AT22" i="28"/>
  <c r="AP22" i="28"/>
  <c r="AX45" i="28"/>
  <c r="AT45" i="28"/>
  <c r="AP186" i="28"/>
  <c r="AX186" i="28"/>
  <c r="AT186" i="28"/>
  <c r="AL243" i="28"/>
  <c r="M243" i="28"/>
  <c r="BH243" i="28"/>
  <c r="AX244" i="28"/>
  <c r="AT244" i="28"/>
  <c r="AP244" i="28"/>
  <c r="AT279" i="28"/>
  <c r="AP279" i="28"/>
  <c r="AX279" i="28"/>
  <c r="M35" i="28"/>
  <c r="BH35" i="28"/>
  <c r="AL108" i="28"/>
  <c r="M108" i="28"/>
  <c r="BH108" i="28"/>
  <c r="AX51" i="28"/>
  <c r="AT51" i="28"/>
  <c r="AP51" i="28"/>
  <c r="AX114" i="28"/>
  <c r="AT114" i="28"/>
  <c r="AP114" i="28"/>
  <c r="AX21" i="28"/>
  <c r="AT21" i="28"/>
  <c r="AP21" i="28"/>
  <c r="AX18" i="28"/>
  <c r="AT18" i="28"/>
  <c r="AP18" i="28"/>
  <c r="AL35" i="28"/>
  <c r="AX38" i="28"/>
  <c r="AT38" i="28"/>
  <c r="AP38" i="28"/>
  <c r="AX56" i="28"/>
  <c r="AT56" i="28"/>
  <c r="AP56" i="28"/>
  <c r="M187" i="28"/>
  <c r="BH187" i="28"/>
  <c r="AX284" i="28"/>
  <c r="AT284" i="28"/>
  <c r="AP284" i="28"/>
  <c r="AX277" i="28"/>
  <c r="AT277" i="28"/>
  <c r="AP277" i="28"/>
  <c r="BH197" i="28"/>
  <c r="M197" i="28"/>
  <c r="AL197" i="28"/>
  <c r="AJ115" i="28"/>
  <c r="AP169" i="28"/>
  <c r="AX169" i="28"/>
  <c r="AT169" i="28"/>
  <c r="M196" i="28"/>
  <c r="AL196" i="28"/>
  <c r="BH196" i="28"/>
  <c r="BH42" i="28"/>
  <c r="AL42" i="28"/>
  <c r="M42" i="28"/>
  <c r="AP20" i="28"/>
  <c r="AX20" i="28"/>
  <c r="AT20" i="28"/>
  <c r="AT254" i="28"/>
  <c r="AP254" i="28"/>
  <c r="AX254" i="28"/>
  <c r="AP263" i="28"/>
  <c r="AL275" i="28"/>
  <c r="M275" i="28"/>
  <c r="BH275" i="28"/>
  <c r="BH183" i="28"/>
  <c r="M183" i="28"/>
  <c r="AL183" i="28"/>
  <c r="AX165" i="28"/>
  <c r="AT165" i="28"/>
  <c r="AP165" i="28"/>
  <c r="AL179" i="28"/>
  <c r="M179" i="28"/>
  <c r="BH179" i="28"/>
  <c r="AP166" i="28"/>
  <c r="AX166" i="28"/>
  <c r="AT166" i="28"/>
  <c r="AX44" i="28"/>
  <c r="AT44" i="28"/>
  <c r="BF60" i="28"/>
  <c r="M32" i="28"/>
  <c r="AL32" i="28"/>
  <c r="BH32" i="28"/>
  <c r="AT122" i="28"/>
  <c r="AP122" i="28"/>
  <c r="M114" i="28"/>
  <c r="BH114" i="28"/>
  <c r="AX54" i="28"/>
  <c r="AT54" i="28"/>
  <c r="AP54" i="28"/>
  <c r="AX123" i="28"/>
  <c r="AT123" i="28"/>
  <c r="AP123" i="28"/>
  <c r="AX134" i="28"/>
  <c r="AT134" i="28"/>
  <c r="AP134" i="28"/>
  <c r="BD289" i="28"/>
  <c r="AT50" i="28"/>
  <c r="AP50" i="28"/>
  <c r="AX50" i="28"/>
  <c r="AX253" i="28"/>
  <c r="AT253" i="28"/>
  <c r="AP253" i="28"/>
  <c r="BH172" i="28"/>
  <c r="M172" i="28"/>
  <c r="AL172" i="28"/>
  <c r="AP146" i="28"/>
  <c r="AX146" i="28"/>
  <c r="AT146" i="28"/>
  <c r="AP177" i="28"/>
  <c r="AX177" i="28"/>
  <c r="AT177" i="28"/>
  <c r="AX147" i="28"/>
  <c r="AP147" i="28"/>
  <c r="AT147" i="28"/>
  <c r="AP36" i="28"/>
  <c r="AX36" i="28"/>
  <c r="AT36" i="28"/>
  <c r="M51" i="28"/>
  <c r="BH51" i="28"/>
  <c r="Y289" i="28"/>
  <c r="M107" i="28"/>
  <c r="BH107" i="28"/>
  <c r="M46" i="28"/>
  <c r="BH46" i="28"/>
  <c r="AX116" i="28"/>
  <c r="AT116" i="28"/>
  <c r="AP116" i="28"/>
  <c r="M241" i="28"/>
  <c r="BH241" i="28"/>
  <c r="K287" i="28"/>
  <c r="AT268" i="28"/>
  <c r="AP268" i="28"/>
  <c r="AX268" i="28"/>
  <c r="AP209" i="28"/>
  <c r="AX209" i="28"/>
  <c r="AT209" i="28"/>
  <c r="AT272" i="28"/>
  <c r="AP272" i="28"/>
  <c r="AX272" i="28"/>
  <c r="AX280" i="28"/>
  <c r="AT280" i="28"/>
  <c r="AP280" i="28"/>
  <c r="AT250" i="28"/>
  <c r="AP250" i="28"/>
  <c r="AX250" i="28"/>
  <c r="AP204" i="28"/>
  <c r="AX204" i="28"/>
  <c r="AT204" i="28"/>
  <c r="BH145" i="28"/>
  <c r="M145" i="28"/>
  <c r="AL145" i="28"/>
  <c r="AL115" i="28"/>
  <c r="M115" i="28"/>
  <c r="BH115" i="28"/>
  <c r="AD289" i="28"/>
  <c r="AL101" i="28"/>
  <c r="M101" i="28"/>
  <c r="BH101" i="28"/>
  <c r="AL107" i="28"/>
  <c r="AX109" i="28"/>
  <c r="AT109" i="28"/>
  <c r="AP109" i="28"/>
  <c r="AX41" i="28"/>
  <c r="AT41" i="28"/>
  <c r="AP41" i="28"/>
  <c r="AP23" i="28"/>
  <c r="AX23" i="28"/>
  <c r="AT23" i="28"/>
  <c r="AT283" i="28"/>
  <c r="AP283" i="28"/>
  <c r="AX283" i="28"/>
  <c r="AX260" i="28"/>
  <c r="AX267" i="28"/>
  <c r="AT267" i="28"/>
  <c r="AP267" i="28"/>
  <c r="AT265" i="28"/>
  <c r="AP265" i="28"/>
  <c r="AX265" i="28"/>
  <c r="AP192" i="28"/>
  <c r="AX192" i="28"/>
  <c r="AT192" i="28"/>
  <c r="AP199" i="28"/>
  <c r="AT199" i="28"/>
  <c r="AX199" i="28"/>
  <c r="AP139" i="28"/>
  <c r="AX139" i="28"/>
  <c r="AT139" i="28"/>
  <c r="BH138" i="28"/>
  <c r="AL138" i="28"/>
  <c r="M138" i="28"/>
  <c r="AX102" i="28"/>
  <c r="AT102" i="28"/>
  <c r="AP102" i="28"/>
  <c r="E289" i="28"/>
  <c r="G60" i="28"/>
  <c r="AX103" i="28"/>
  <c r="AT103" i="28"/>
  <c r="AP103" i="28"/>
  <c r="M96" i="28"/>
  <c r="BH96" i="28"/>
  <c r="AL96" i="28"/>
  <c r="Q289" i="28"/>
  <c r="K60" i="28"/>
  <c r="AL60" i="28" s="1"/>
  <c r="AT52" i="28"/>
  <c r="AP52" i="28"/>
  <c r="AX52" i="28"/>
  <c r="AX98" i="28"/>
  <c r="AT98" i="28"/>
  <c r="AP98" i="28"/>
  <c r="AX105" i="28"/>
  <c r="AT105" i="28"/>
  <c r="AP105" i="28"/>
  <c r="AT46" i="28"/>
  <c r="AP46" i="28"/>
  <c r="AX46" i="28"/>
  <c r="BF287" i="28"/>
  <c r="G287" i="28" s="1"/>
  <c r="AT274" i="28"/>
  <c r="AX241" i="28"/>
  <c r="AT241" i="28"/>
  <c r="AP241" i="28"/>
  <c r="AT247" i="28"/>
  <c r="AP247" i="28"/>
  <c r="AX247" i="28"/>
  <c r="AX256" i="28"/>
  <c r="AT256" i="28"/>
  <c r="AP256" i="28"/>
  <c r="BH184" i="28"/>
  <c r="M184" i="28"/>
  <c r="AP137" i="28"/>
  <c r="AX137" i="28"/>
  <c r="AT137" i="28"/>
  <c r="AP93" i="28"/>
  <c r="AX93" i="28"/>
  <c r="AT93" i="28"/>
  <c r="AL111" i="28"/>
  <c r="M111" i="28"/>
  <c r="BH111" i="28"/>
  <c r="AX91" i="28"/>
  <c r="AT91" i="28"/>
  <c r="AP91" i="28"/>
  <c r="AP16" i="28"/>
  <c r="AX16" i="28"/>
  <c r="AT16" i="28"/>
  <c r="BH201" i="28"/>
  <c r="M201" i="28"/>
  <c r="AL201" i="28"/>
  <c r="AL261" i="28"/>
  <c r="M261" i="28"/>
  <c r="BH261" i="28"/>
  <c r="AP178" i="28"/>
  <c r="AP180" i="28"/>
  <c r="AX180" i="28"/>
  <c r="AT180" i="28"/>
  <c r="AX144" i="28"/>
  <c r="AP144" i="28"/>
  <c r="AT144" i="28"/>
  <c r="AX40" i="28"/>
  <c r="AT40" i="28"/>
  <c r="AP40" i="28"/>
  <c r="AT47" i="28"/>
  <c r="AP47" i="28"/>
  <c r="AX47" i="28"/>
  <c r="M58" i="28"/>
  <c r="BH58" i="28"/>
  <c r="M99" i="28"/>
  <c r="BH99" i="28"/>
  <c r="AJ57" i="28"/>
  <c r="AJ53" i="28"/>
  <c r="AJ50" i="28"/>
  <c r="AJ46" i="28"/>
  <c r="AJ42" i="28"/>
  <c r="AJ39" i="28"/>
  <c r="AJ35" i="28"/>
  <c r="AJ32" i="28"/>
  <c r="AJ60" i="28"/>
  <c r="AJ58" i="28"/>
  <c r="AJ54" i="28"/>
  <c r="AJ51" i="28"/>
  <c r="AJ47" i="28"/>
  <c r="AJ44" i="28"/>
  <c r="AJ41" i="28"/>
  <c r="AJ40" i="28"/>
  <c r="AJ38" i="28"/>
  <c r="AJ45" i="28"/>
  <c r="AJ28" i="28"/>
  <c r="AJ36" i="28"/>
  <c r="AJ23" i="28"/>
  <c r="AJ20" i="28"/>
  <c r="AJ16" i="28"/>
  <c r="AJ48" i="28"/>
  <c r="AJ34" i="28"/>
  <c r="AJ27" i="28"/>
  <c r="AJ52" i="28"/>
  <c r="AJ33" i="28"/>
  <c r="AJ56" i="28"/>
  <c r="AJ22" i="28"/>
  <c r="AJ18" i="28"/>
  <c r="AJ15" i="28"/>
  <c r="AJ21" i="28"/>
  <c r="AJ30" i="28"/>
  <c r="AJ26" i="28"/>
  <c r="AJ24" i="28"/>
  <c r="AJ17" i="28"/>
  <c r="AJ29" i="28"/>
  <c r="AJ14" i="28"/>
  <c r="AX242" i="28"/>
  <c r="AT242" i="28"/>
  <c r="AP242" i="28"/>
  <c r="AX198" i="28"/>
  <c r="AP198" i="28"/>
  <c r="AT198" i="28"/>
  <c r="BH190" i="28"/>
  <c r="M190" i="28"/>
  <c r="AL190" i="28"/>
  <c r="AX262" i="28"/>
  <c r="AT262" i="28"/>
  <c r="AP262" i="28"/>
  <c r="AT210" i="28"/>
  <c r="AP210" i="28"/>
  <c r="AX210" i="28"/>
  <c r="AX174" i="28"/>
  <c r="AT174" i="28"/>
  <c r="AP174" i="28"/>
  <c r="BH141" i="28"/>
  <c r="M141" i="28"/>
  <c r="AX120" i="28"/>
  <c r="AT120" i="28"/>
  <c r="AP120" i="28"/>
  <c r="AX175" i="28"/>
  <c r="AT175" i="28"/>
  <c r="AP175" i="28"/>
  <c r="AX95" i="28"/>
  <c r="AT95" i="28"/>
  <c r="AP95" i="28"/>
  <c r="AT57" i="28"/>
  <c r="AX57" i="28"/>
  <c r="AP57" i="28"/>
  <c r="AL119" i="28"/>
  <c r="M119" i="28"/>
  <c r="BH119" i="28"/>
  <c r="U289" i="28"/>
  <c r="AX89" i="28"/>
  <c r="AP89" i="28"/>
  <c r="AT89" i="28"/>
  <c r="AX26" i="28"/>
  <c r="AT26" i="28"/>
  <c r="AP26" i="28"/>
  <c r="AP48" i="28"/>
  <c r="AT48" i="28"/>
  <c r="AX48" i="28"/>
  <c r="AF289" i="28"/>
  <c r="AL216" i="28"/>
  <c r="M216" i="28"/>
  <c r="BH216" i="28"/>
  <c r="AX249" i="28"/>
  <c r="AT249" i="28"/>
  <c r="AP249" i="28"/>
  <c r="AX171" i="28"/>
  <c r="AP171" i="28"/>
  <c r="AL97" i="28"/>
  <c r="M97" i="28"/>
  <c r="BH97" i="28"/>
  <c r="M53" i="28"/>
  <c r="AL53" i="28"/>
  <c r="BH53" i="28"/>
  <c r="AP173" i="28"/>
  <c r="AX173" i="28"/>
  <c r="AT173" i="28"/>
  <c r="M92" i="28"/>
  <c r="BH92" i="28"/>
  <c r="AL92" i="28"/>
  <c r="BH90" i="28"/>
  <c r="M90" i="28"/>
  <c r="M117" i="28"/>
  <c r="BH117" i="28"/>
  <c r="AT27" i="28"/>
  <c r="AP27" i="28"/>
  <c r="AX27" i="28"/>
  <c r="AT33" i="28"/>
  <c r="AX33" i="28"/>
  <c r="AP33" i="28"/>
  <c r="AH287" i="28"/>
  <c r="AT257" i="28"/>
  <c r="AP257" i="28"/>
  <c r="AX257" i="28"/>
  <c r="AX281" i="28"/>
  <c r="AT281" i="28"/>
  <c r="AP281" i="28"/>
  <c r="AX167" i="28"/>
  <c r="AP167" i="28"/>
  <c r="AT167" i="28"/>
  <c r="BH134" i="28"/>
  <c r="M134" i="28"/>
  <c r="AP135" i="28"/>
  <c r="AX135" i="28"/>
  <c r="AT135" i="28"/>
  <c r="AL90" i="28"/>
  <c r="M47" i="28"/>
  <c r="BH47" i="28"/>
  <c r="K219" i="28"/>
  <c r="M219" i="28" s="1"/>
  <c r="BH89" i="28"/>
  <c r="M89" i="28"/>
  <c r="BF219" i="28"/>
  <c r="AX24" i="28"/>
  <c r="AT24" i="28"/>
  <c r="AP24" i="28"/>
  <c r="AX15" i="28"/>
  <c r="AT15" i="28"/>
  <c r="AP15" i="28"/>
  <c r="BO268" i="24"/>
  <c r="AE268" i="24" s="1"/>
  <c r="BO137" i="24"/>
  <c r="AW137" i="24" s="1"/>
  <c r="W40" i="24"/>
  <c r="AF60" i="26"/>
  <c r="AH60" i="26" s="1"/>
  <c r="O289" i="25"/>
  <c r="AD289" i="26"/>
  <c r="G289" i="26"/>
  <c r="AB289" i="26"/>
  <c r="K289" i="26"/>
  <c r="BO123" i="24"/>
  <c r="I289" i="26"/>
  <c r="CD60" i="27"/>
  <c r="BD60" i="27" s="1"/>
  <c r="BF60" i="27" s="1"/>
  <c r="CD287" i="27"/>
  <c r="BD287" i="27" s="1"/>
  <c r="CD219" i="27"/>
  <c r="BD219" i="27" s="1"/>
  <c r="BF211" i="27" s="1"/>
  <c r="BB289" i="27"/>
  <c r="BL289" i="27"/>
  <c r="BW289" i="27"/>
  <c r="BS289" i="27"/>
  <c r="BQ289" i="27"/>
  <c r="BO289" i="27"/>
  <c r="BO109" i="24"/>
  <c r="BG109" i="24" s="1"/>
  <c r="W35" i="24"/>
  <c r="BO204" i="24"/>
  <c r="AQ204" i="24" s="1"/>
  <c r="BK219" i="24"/>
  <c r="BO113" i="24"/>
  <c r="AE113" i="24" s="1"/>
  <c r="U287" i="24"/>
  <c r="W287" i="24" s="1"/>
  <c r="BO126" i="24"/>
  <c r="AK126" i="24" s="1"/>
  <c r="W95" i="24"/>
  <c r="O289" i="26"/>
  <c r="G289" i="25"/>
  <c r="S289" i="26"/>
  <c r="BO207" i="24"/>
  <c r="Y207" i="24" s="1"/>
  <c r="X289" i="26"/>
  <c r="AN289" i="26"/>
  <c r="AF219" i="26"/>
  <c r="AH219" i="26" s="1"/>
  <c r="AH89" i="26"/>
  <c r="AF287" i="26"/>
  <c r="AH287" i="26" s="1"/>
  <c r="BO209" i="24"/>
  <c r="AQ209" i="24" s="1"/>
  <c r="AC280" i="24"/>
  <c r="M289" i="25"/>
  <c r="AC145" i="24"/>
  <c r="AC26" i="24"/>
  <c r="AC38" i="24"/>
  <c r="AI219" i="24"/>
  <c r="BE126" i="24"/>
  <c r="BO53" i="24"/>
  <c r="Y53" i="24" s="1"/>
  <c r="AC265" i="24"/>
  <c r="AC117" i="24"/>
  <c r="AC146" i="24"/>
  <c r="AC17" i="24"/>
  <c r="AC242" i="24"/>
  <c r="AC27" i="24"/>
  <c r="AC39" i="24"/>
  <c r="AC257" i="24"/>
  <c r="BO172" i="24"/>
  <c r="AK172" i="24" s="1"/>
  <c r="AO219" i="24"/>
  <c r="BS289" i="24"/>
  <c r="AC29" i="24"/>
  <c r="AC174" i="24"/>
  <c r="AC41" i="24"/>
  <c r="AC271" i="24"/>
  <c r="AC209" i="24"/>
  <c r="AC167" i="24"/>
  <c r="AC210" i="24"/>
  <c r="AC102" i="24"/>
  <c r="AC36" i="24"/>
  <c r="BO145" i="24"/>
  <c r="AW145" i="24" s="1"/>
  <c r="BO262" i="24"/>
  <c r="BG262" i="24" s="1"/>
  <c r="W96" i="24"/>
  <c r="BO114" i="24"/>
  <c r="AQ114" i="24" s="1"/>
  <c r="S289" i="24"/>
  <c r="AC168" i="24"/>
  <c r="AC135" i="24"/>
  <c r="AC273" i="24"/>
  <c r="AC103" i="24"/>
  <c r="AC42" i="24"/>
  <c r="AC96" i="24"/>
  <c r="AC90" i="24"/>
  <c r="AC144" i="24"/>
  <c r="BO23" i="24"/>
  <c r="AQ23" i="24" s="1"/>
  <c r="W204" i="24"/>
  <c r="BO139" i="24"/>
  <c r="BM139" i="24" s="1"/>
  <c r="AC256" i="24"/>
  <c r="AC138" i="24"/>
  <c r="AC274" i="24"/>
  <c r="AC104" i="24"/>
  <c r="AC180" i="24"/>
  <c r="BO45" i="24"/>
  <c r="BM45" i="24" s="1"/>
  <c r="BA289" i="24"/>
  <c r="W90" i="24"/>
  <c r="BO174" i="24"/>
  <c r="AW174" i="24" s="1"/>
  <c r="AC173" i="24"/>
  <c r="AC275" i="24"/>
  <c r="AC181" i="24"/>
  <c r="AC263" i="24"/>
  <c r="BO210" i="24"/>
  <c r="AQ210" i="24" s="1"/>
  <c r="BO48" i="24"/>
  <c r="BM48" i="24" s="1"/>
  <c r="AC125" i="24"/>
  <c r="AC277" i="24"/>
  <c r="AC266" i="24"/>
  <c r="AC190" i="24"/>
  <c r="AC120" i="24"/>
  <c r="AC186" i="24"/>
  <c r="W209" i="24"/>
  <c r="BO125" i="24"/>
  <c r="AW125" i="24" s="1"/>
  <c r="BO99" i="24"/>
  <c r="AQ99" i="24" s="1"/>
  <c r="AC128" i="24"/>
  <c r="AC250" i="24"/>
  <c r="AC141" i="24"/>
  <c r="AC121" i="24"/>
  <c r="AC22" i="24"/>
  <c r="BO257" i="24"/>
  <c r="BM257" i="24" s="1"/>
  <c r="BO104" i="24"/>
  <c r="AW104" i="24" s="1"/>
  <c r="BO180" i="24"/>
  <c r="Y180" i="24" s="1"/>
  <c r="Q289" i="25"/>
  <c r="AC185" i="24"/>
  <c r="AC21" i="24"/>
  <c r="W180" i="24"/>
  <c r="BO166" i="24"/>
  <c r="AQ166" i="24" s="1"/>
  <c r="BO102" i="24"/>
  <c r="BG102" i="24" s="1"/>
  <c r="BO93" i="24"/>
  <c r="U60" i="24"/>
  <c r="W60" i="24" s="1"/>
  <c r="BO50" i="24"/>
  <c r="AE50" i="24" s="1"/>
  <c r="BO108" i="24"/>
  <c r="Y108" i="24" s="1"/>
  <c r="BO147" i="24"/>
  <c r="BM147" i="24" s="1"/>
  <c r="BO242" i="24"/>
  <c r="BM242" i="24" s="1"/>
  <c r="BE257" i="24"/>
  <c r="BO277" i="24"/>
  <c r="AK277" i="24" s="1"/>
  <c r="W104" i="24"/>
  <c r="BO39" i="24"/>
  <c r="AK39" i="24" s="1"/>
  <c r="K289" i="24"/>
  <c r="W173" i="24"/>
  <c r="BO173" i="24"/>
  <c r="BO266" i="24"/>
  <c r="BM266" i="24" s="1"/>
  <c r="BO205" i="24"/>
  <c r="BM205" i="24" s="1"/>
  <c r="W271" i="24"/>
  <c r="BO271" i="24"/>
  <c r="Q289" i="24"/>
  <c r="W256" i="24"/>
  <c r="BO256" i="24"/>
  <c r="W260" i="24"/>
  <c r="BO260" i="24"/>
  <c r="W128" i="24"/>
  <c r="BO128" i="24"/>
  <c r="BO27" i="24"/>
  <c r="W27" i="24"/>
  <c r="BO22" i="24"/>
  <c r="AK34" i="24"/>
  <c r="AW34" i="24"/>
  <c r="Y34" i="24"/>
  <c r="AQ34" i="24"/>
  <c r="BG34" i="24"/>
  <c r="BM34" i="24"/>
  <c r="AE34" i="24"/>
  <c r="W92" i="24"/>
  <c r="BO92" i="24"/>
  <c r="W138" i="24"/>
  <c r="BO138" i="24"/>
  <c r="E289" i="24"/>
  <c r="W47" i="24"/>
  <c r="BO47" i="24"/>
  <c r="W265" i="24"/>
  <c r="BO265" i="24"/>
  <c r="W181" i="24"/>
  <c r="BO181" i="24"/>
  <c r="AQ262" i="24"/>
  <c r="W146" i="24"/>
  <c r="BO146" i="24"/>
  <c r="BO110" i="24"/>
  <c r="W110" i="24"/>
  <c r="AG289" i="24"/>
  <c r="AI60" i="24"/>
  <c r="AS289" i="24"/>
  <c r="AU60" i="24"/>
  <c r="BM15" i="24"/>
  <c r="AQ15" i="24"/>
  <c r="AK15" i="24"/>
  <c r="BG15" i="24"/>
  <c r="AE15" i="24"/>
  <c r="AW15" i="24"/>
  <c r="Y15" i="24"/>
  <c r="W202" i="24"/>
  <c r="BO202" i="24"/>
  <c r="W140" i="24"/>
  <c r="BO140" i="24"/>
  <c r="W269" i="24"/>
  <c r="BO269" i="24"/>
  <c r="BC287" i="24"/>
  <c r="BE287" i="24" s="1"/>
  <c r="BE241" i="24"/>
  <c r="W171" i="24"/>
  <c r="BO171" i="24"/>
  <c r="AW201" i="24"/>
  <c r="Y201" i="24"/>
  <c r="AQ201" i="24"/>
  <c r="BM201" i="24"/>
  <c r="BG201" i="24"/>
  <c r="AE201" i="24"/>
  <c r="AK201" i="24"/>
  <c r="W135" i="24"/>
  <c r="BO135" i="24"/>
  <c r="AU219" i="24"/>
  <c r="I289" i="24"/>
  <c r="BO46" i="24"/>
  <c r="W46" i="24"/>
  <c r="U219" i="24"/>
  <c r="W219" i="24" s="1"/>
  <c r="W89" i="24"/>
  <c r="BO89" i="24"/>
  <c r="AK95" i="24"/>
  <c r="AQ33" i="24"/>
  <c r="BM33" i="24"/>
  <c r="AK33" i="24"/>
  <c r="BG33" i="24"/>
  <c r="AW33" i="24"/>
  <c r="AE33" i="24"/>
  <c r="Y33" i="24"/>
  <c r="W261" i="24"/>
  <c r="BO261" i="24"/>
  <c r="BG198" i="24"/>
  <c r="AE198" i="24"/>
  <c r="AQ198" i="24"/>
  <c r="BM198" i="24"/>
  <c r="Y198" i="24"/>
  <c r="AW198" i="24"/>
  <c r="AK198" i="24"/>
  <c r="W120" i="24"/>
  <c r="O289" i="24"/>
  <c r="W26" i="24"/>
  <c r="BO24" i="24"/>
  <c r="W24" i="24"/>
  <c r="AW101" i="24"/>
  <c r="Y101" i="24"/>
  <c r="AQ101" i="24"/>
  <c r="BM101" i="24"/>
  <c r="BG101" i="24"/>
  <c r="AE101" i="24"/>
  <c r="AK101" i="24"/>
  <c r="W58" i="24"/>
  <c r="BO58" i="24"/>
  <c r="W280" i="24"/>
  <c r="BO280" i="24"/>
  <c r="BO107" i="24"/>
  <c r="W107" i="24"/>
  <c r="G289" i="24"/>
  <c r="BO21" i="24"/>
  <c r="W21" i="24"/>
  <c r="W54" i="24"/>
  <c r="BO54" i="24"/>
  <c r="BO111" i="24"/>
  <c r="BG215" i="24"/>
  <c r="BM215" i="24"/>
  <c r="AK215" i="24"/>
  <c r="AE215" i="24"/>
  <c r="Y215" i="24"/>
  <c r="AW215" i="24"/>
  <c r="AQ215" i="24"/>
  <c r="W141" i="24"/>
  <c r="BO141" i="24"/>
  <c r="BO97" i="24"/>
  <c r="W97" i="24"/>
  <c r="W98" i="24"/>
  <c r="BO98" i="24"/>
  <c r="AE109" i="24"/>
  <c r="AY289" i="24"/>
  <c r="BC60" i="24"/>
  <c r="W208" i="24"/>
  <c r="BO208" i="24"/>
  <c r="W195" i="24"/>
  <c r="BO195" i="24"/>
  <c r="AM289" i="24"/>
  <c r="AO60" i="24"/>
  <c r="AQ283" i="24"/>
  <c r="BM283" i="24"/>
  <c r="W274" i="24"/>
  <c r="BO274" i="24"/>
  <c r="W251" i="24"/>
  <c r="BO251" i="24"/>
  <c r="AW197" i="24"/>
  <c r="BM197" i="24"/>
  <c r="BG197" i="24"/>
  <c r="AE197" i="24"/>
  <c r="Y197" i="24"/>
  <c r="AQ197" i="24"/>
  <c r="AK197" i="24"/>
  <c r="BO186" i="24"/>
  <c r="W186" i="24"/>
  <c r="AK203" i="24"/>
  <c r="BG203" i="24"/>
  <c r="AE203" i="24"/>
  <c r="AQ203" i="24"/>
  <c r="BM203" i="24"/>
  <c r="Y203" i="24"/>
  <c r="AW203" i="24"/>
  <c r="BM91" i="24"/>
  <c r="BM126" i="24"/>
  <c r="BO51" i="24"/>
  <c r="W51" i="24"/>
  <c r="W36" i="24"/>
  <c r="BO36" i="24"/>
  <c r="BI289" i="24"/>
  <c r="W247" i="24"/>
  <c r="BO247" i="24"/>
  <c r="AW193" i="24"/>
  <c r="BG191" i="24"/>
  <c r="AQ191" i="24"/>
  <c r="BM191" i="24"/>
  <c r="AK191" i="24"/>
  <c r="AE191" i="24"/>
  <c r="Y191" i="24"/>
  <c r="AW191" i="24"/>
  <c r="W196" i="24"/>
  <c r="BO196" i="24"/>
  <c r="W168" i="24"/>
  <c r="W42" i="24"/>
  <c r="BO42" i="24"/>
  <c r="BM52" i="24"/>
  <c r="AK52" i="24"/>
  <c r="BG52" i="24"/>
  <c r="AE52" i="24"/>
  <c r="Y52" i="24"/>
  <c r="AW52" i="24"/>
  <c r="AQ52" i="24"/>
  <c r="W38" i="24"/>
  <c r="BO38" i="24"/>
  <c r="BM57" i="24"/>
  <c r="AK57" i="24"/>
  <c r="BG57" i="24"/>
  <c r="AE57" i="24"/>
  <c r="AW57" i="24"/>
  <c r="AQ57" i="24"/>
  <c r="Y57" i="24"/>
  <c r="AQ40" i="24"/>
  <c r="BG40" i="24"/>
  <c r="AE40" i="24"/>
  <c r="AW40" i="24"/>
  <c r="Y40" i="24"/>
  <c r="BM40" i="24"/>
  <c r="AK40" i="24"/>
  <c r="W241" i="24"/>
  <c r="BO241" i="24"/>
  <c r="BG137" i="24"/>
  <c r="AE137" i="24"/>
  <c r="Y137" i="24"/>
  <c r="AK137" i="24"/>
  <c r="W30" i="24"/>
  <c r="BO30" i="24"/>
  <c r="BO29" i="24"/>
  <c r="W29" i="24"/>
  <c r="BO41" i="24"/>
  <c r="BO103" i="24"/>
  <c r="BM172" i="24"/>
  <c r="BM178" i="24"/>
  <c r="BG178" i="24"/>
  <c r="AQ178" i="24"/>
  <c r="AK178" i="24"/>
  <c r="AE178" i="24"/>
  <c r="Y178" i="24"/>
  <c r="AW178" i="24"/>
  <c r="BC219" i="24"/>
  <c r="BE219" i="24" s="1"/>
  <c r="BE89" i="24"/>
  <c r="W32" i="24"/>
  <c r="BO32" i="24"/>
  <c r="BO20" i="24"/>
  <c r="W20" i="24"/>
  <c r="AQ35" i="24"/>
  <c r="BG35" i="24"/>
  <c r="AE35" i="24"/>
  <c r="AW35" i="24"/>
  <c r="Y35" i="24"/>
  <c r="AK35" i="24"/>
  <c r="BM35" i="24"/>
  <c r="AL278" i="23"/>
  <c r="K278" i="23"/>
  <c r="AC278" i="23"/>
  <c r="W278" i="23"/>
  <c r="Q278" i="23"/>
  <c r="AC174" i="23"/>
  <c r="K174" i="23"/>
  <c r="AL174" i="23"/>
  <c r="W174" i="23"/>
  <c r="Q174" i="23"/>
  <c r="Q127" i="23"/>
  <c r="AL127" i="23"/>
  <c r="K127" i="23"/>
  <c r="AC127" i="23"/>
  <c r="W127" i="23"/>
  <c r="AC90" i="23"/>
  <c r="Q90" i="23"/>
  <c r="AL90" i="23"/>
  <c r="K90" i="23"/>
  <c r="W90" i="23"/>
  <c r="W22" i="23"/>
  <c r="Q22" i="23"/>
  <c r="AL22" i="23"/>
  <c r="K22" i="23"/>
  <c r="AC22" i="23"/>
  <c r="W21" i="23"/>
  <c r="Q21" i="23"/>
  <c r="AL21" i="23"/>
  <c r="K21" i="23"/>
  <c r="AC21" i="23"/>
  <c r="O287" i="23"/>
  <c r="U219" i="23"/>
  <c r="Q265" i="23"/>
  <c r="AL265" i="23"/>
  <c r="K265" i="23"/>
  <c r="AC265" i="23"/>
  <c r="W265" i="23"/>
  <c r="AC177" i="23"/>
  <c r="Q177" i="23"/>
  <c r="AL177" i="23"/>
  <c r="W177" i="23"/>
  <c r="K177" i="23"/>
  <c r="Q58" i="23"/>
  <c r="AL58" i="23"/>
  <c r="K58" i="23"/>
  <c r="AC58" i="23"/>
  <c r="W58" i="23"/>
  <c r="U60" i="23"/>
  <c r="Q199" i="23"/>
  <c r="AL199" i="23"/>
  <c r="K199" i="23"/>
  <c r="AC199" i="23"/>
  <c r="W199" i="23"/>
  <c r="AL108" i="23"/>
  <c r="K108" i="23"/>
  <c r="AC108" i="23"/>
  <c r="W108" i="23"/>
  <c r="Q108" i="23"/>
  <c r="W20" i="23"/>
  <c r="Q20" i="23"/>
  <c r="AL20" i="23"/>
  <c r="K20" i="23"/>
  <c r="AC20" i="23"/>
  <c r="AR280" i="23"/>
  <c r="AR266" i="23"/>
  <c r="AR251" i="23"/>
  <c r="AR281" i="23"/>
  <c r="AR267" i="23"/>
  <c r="AR253" i="23"/>
  <c r="AR283" i="23"/>
  <c r="AR268" i="23"/>
  <c r="AR254" i="23"/>
  <c r="AR284" i="23"/>
  <c r="AR269" i="23"/>
  <c r="AR255" i="23"/>
  <c r="AR241" i="23"/>
  <c r="AR287" i="23"/>
  <c r="AR285" i="23"/>
  <c r="AR271" i="23"/>
  <c r="AR256" i="23"/>
  <c r="AR242" i="23"/>
  <c r="AR272" i="23"/>
  <c r="AR257" i="23"/>
  <c r="AR243" i="23"/>
  <c r="AR273" i="23"/>
  <c r="AR259" i="23"/>
  <c r="AR244" i="23"/>
  <c r="AR274" i="23"/>
  <c r="AR260" i="23"/>
  <c r="AR245" i="23"/>
  <c r="AR275" i="23"/>
  <c r="AR261" i="23"/>
  <c r="AR247" i="23"/>
  <c r="AR277" i="23"/>
  <c r="AR262" i="23"/>
  <c r="AR248" i="23"/>
  <c r="AR278" i="23"/>
  <c r="AR263" i="23"/>
  <c r="AR249" i="23"/>
  <c r="AR265" i="23"/>
  <c r="AR279" i="23"/>
  <c r="AR250" i="23"/>
  <c r="W284" i="23"/>
  <c r="Q284" i="23"/>
  <c r="AL284" i="23"/>
  <c r="K284" i="23"/>
  <c r="AC284" i="23"/>
  <c r="AC274" i="23"/>
  <c r="W274" i="23"/>
  <c r="Q274" i="23"/>
  <c r="AL274" i="23"/>
  <c r="K274" i="23"/>
  <c r="AL263" i="23"/>
  <c r="K263" i="23"/>
  <c r="AC263" i="23"/>
  <c r="W263" i="23"/>
  <c r="Q263" i="23"/>
  <c r="Q279" i="23"/>
  <c r="AL279" i="23"/>
  <c r="K279" i="23"/>
  <c r="AC279" i="23"/>
  <c r="W279" i="23"/>
  <c r="AC257" i="23"/>
  <c r="W257" i="23"/>
  <c r="Q257" i="23"/>
  <c r="AL257" i="23"/>
  <c r="K257" i="23"/>
  <c r="AC191" i="23"/>
  <c r="W191" i="23"/>
  <c r="Q191" i="23"/>
  <c r="AL191" i="23"/>
  <c r="K191" i="23"/>
  <c r="W57" i="23"/>
  <c r="AL57" i="23"/>
  <c r="K57" i="23"/>
  <c r="Q57" i="23"/>
  <c r="AC57" i="23"/>
  <c r="Q96" i="23"/>
  <c r="AL96" i="23"/>
  <c r="AC96" i="23"/>
  <c r="W96" i="23"/>
  <c r="K96" i="23"/>
  <c r="O60" i="23"/>
  <c r="S289" i="23"/>
  <c r="U289" i="23" s="1"/>
  <c r="Q186" i="23"/>
  <c r="AL186" i="23"/>
  <c r="K186" i="23"/>
  <c r="AC186" i="23"/>
  <c r="W186" i="23"/>
  <c r="AL16" i="23"/>
  <c r="K16" i="23"/>
  <c r="AC16" i="23"/>
  <c r="W16" i="23"/>
  <c r="Q16" i="23"/>
  <c r="Q185" i="23"/>
  <c r="AL185" i="23"/>
  <c r="AC185" i="23"/>
  <c r="W185" i="23"/>
  <c r="K185" i="23"/>
  <c r="AC260" i="23"/>
  <c r="W260" i="23"/>
  <c r="Q260" i="23"/>
  <c r="AL260" i="23"/>
  <c r="K260" i="23"/>
  <c r="AL249" i="23"/>
  <c r="K249" i="23"/>
  <c r="AC249" i="23"/>
  <c r="W249" i="23"/>
  <c r="Q249" i="23"/>
  <c r="Q281" i="23"/>
  <c r="AL281" i="23"/>
  <c r="K281" i="23"/>
  <c r="AC281" i="23"/>
  <c r="W281" i="23"/>
  <c r="K209" i="23"/>
  <c r="AC209" i="23"/>
  <c r="W209" i="23"/>
  <c r="Q209" i="23"/>
  <c r="AL209" i="23"/>
  <c r="AL44" i="23"/>
  <c r="K44" i="23"/>
  <c r="AC44" i="23"/>
  <c r="W44" i="23"/>
  <c r="Q44" i="23"/>
  <c r="G289" i="23"/>
  <c r="I289" i="23" s="1"/>
  <c r="I60" i="23"/>
  <c r="AE60" i="23"/>
  <c r="M289" i="23"/>
  <c r="O289" i="23" s="1"/>
  <c r="AC104" i="23"/>
  <c r="W104" i="23"/>
  <c r="Q104" i="23"/>
  <c r="AL104" i="23"/>
  <c r="K104" i="23"/>
  <c r="AL56" i="23"/>
  <c r="K56" i="23"/>
  <c r="AC56" i="23"/>
  <c r="W56" i="23"/>
  <c r="Q56" i="23"/>
  <c r="K92" i="23"/>
  <c r="W92" i="23"/>
  <c r="Q92" i="23"/>
  <c r="AL92" i="23"/>
  <c r="AC92" i="23"/>
  <c r="Q125" i="23"/>
  <c r="AL125" i="23"/>
  <c r="K125" i="23"/>
  <c r="AC125" i="23"/>
  <c r="W125" i="23"/>
  <c r="AC272" i="23"/>
  <c r="W272" i="23"/>
  <c r="Q272" i="23"/>
  <c r="AL272" i="23"/>
  <c r="K272" i="23"/>
  <c r="W269" i="23"/>
  <c r="Q269" i="23"/>
  <c r="AL269" i="23"/>
  <c r="K269" i="23"/>
  <c r="AC269" i="23"/>
  <c r="AC245" i="23"/>
  <c r="W245" i="23"/>
  <c r="Q245" i="23"/>
  <c r="AL245" i="23"/>
  <c r="K245" i="23"/>
  <c r="Q267" i="23"/>
  <c r="AL267" i="23"/>
  <c r="K267" i="23"/>
  <c r="AC267" i="23"/>
  <c r="W267" i="23"/>
  <c r="W255" i="23"/>
  <c r="Q255" i="23"/>
  <c r="AL255" i="23"/>
  <c r="K255" i="23"/>
  <c r="AC255" i="23"/>
  <c r="Q184" i="23"/>
  <c r="AL184" i="23"/>
  <c r="K184" i="23"/>
  <c r="AC184" i="23"/>
  <c r="W184" i="23"/>
  <c r="AC243" i="23"/>
  <c r="W243" i="23"/>
  <c r="Q243" i="23"/>
  <c r="AL243" i="23"/>
  <c r="K243" i="23"/>
  <c r="AC41" i="23"/>
  <c r="K41" i="23"/>
  <c r="W41" i="23"/>
  <c r="Q41" i="23"/>
  <c r="AL41" i="23"/>
  <c r="AL29" i="23"/>
  <c r="K29" i="23"/>
  <c r="AC29" i="23"/>
  <c r="W29" i="23"/>
  <c r="Q29" i="23"/>
  <c r="I219" i="23"/>
  <c r="Q214" i="23"/>
  <c r="AL214" i="23"/>
  <c r="K214" i="23"/>
  <c r="AC214" i="23"/>
  <c r="W214" i="23"/>
  <c r="AL211" i="23"/>
  <c r="K211" i="23"/>
  <c r="AC211" i="23"/>
  <c r="W211" i="23"/>
  <c r="Q211" i="23"/>
  <c r="W241" i="23"/>
  <c r="Q241" i="23"/>
  <c r="AL241" i="23"/>
  <c r="K241" i="23"/>
  <c r="AE287" i="23"/>
  <c r="AC241" i="23"/>
  <c r="K178" i="23"/>
  <c r="W178" i="23"/>
  <c r="Q178" i="23"/>
  <c r="AL178" i="23"/>
  <c r="AC178" i="23"/>
  <c r="AC27" i="23"/>
  <c r="K27" i="23"/>
  <c r="W27" i="23"/>
  <c r="Q27" i="23"/>
  <c r="AL27" i="23"/>
  <c r="AC193" i="23"/>
  <c r="W193" i="23"/>
  <c r="Q193" i="23"/>
  <c r="AL193" i="23"/>
  <c r="K193" i="23"/>
  <c r="AL197" i="23"/>
  <c r="K197" i="23"/>
  <c r="AC197" i="23"/>
  <c r="W197" i="23"/>
  <c r="Q197" i="23"/>
  <c r="W217" i="23"/>
  <c r="Q217" i="23"/>
  <c r="AL217" i="23"/>
  <c r="K217" i="23"/>
  <c r="AC217" i="23"/>
  <c r="Q175" i="23"/>
  <c r="K175" i="23"/>
  <c r="W175" i="23"/>
  <c r="AL175" i="23"/>
  <c r="AC175" i="23"/>
  <c r="Q97" i="23"/>
  <c r="K97" i="23"/>
  <c r="AC97" i="23"/>
  <c r="W97" i="23"/>
  <c r="AL97" i="23"/>
  <c r="AL15" i="23"/>
  <c r="K15" i="23"/>
  <c r="AC15" i="23"/>
  <c r="W15" i="23"/>
  <c r="Q15" i="23"/>
  <c r="Q139" i="23"/>
  <c r="AL139" i="23"/>
  <c r="K139" i="23"/>
  <c r="AC139" i="23"/>
  <c r="W139" i="23"/>
  <c r="Q34" i="23"/>
  <c r="AL34" i="23"/>
  <c r="K34" i="23"/>
  <c r="AC34" i="23"/>
  <c r="W34" i="23"/>
  <c r="K121" i="23"/>
  <c r="AC121" i="23"/>
  <c r="W121" i="23"/>
  <c r="Q121" i="23"/>
  <c r="AL121" i="23"/>
  <c r="Q280" i="23"/>
  <c r="AL280" i="23"/>
  <c r="K280" i="23"/>
  <c r="AC280" i="23"/>
  <c r="W280" i="23"/>
  <c r="Q215" i="23"/>
  <c r="AL215" i="23"/>
  <c r="K215" i="23"/>
  <c r="AC215" i="23"/>
  <c r="W215" i="23"/>
  <c r="K247" i="23"/>
  <c r="AC247" i="23"/>
  <c r="W247" i="23"/>
  <c r="Q247" i="23"/>
  <c r="AL247" i="23"/>
  <c r="AP219" i="23"/>
  <c r="AJ289" i="23"/>
  <c r="AL45" i="23"/>
  <c r="K45" i="23"/>
  <c r="AC45" i="23"/>
  <c r="Q45" i="23"/>
  <c r="W45" i="23"/>
  <c r="AZ289" i="23"/>
  <c r="W143" i="23"/>
  <c r="Q143" i="23"/>
  <c r="AL143" i="23"/>
  <c r="K143" i="23"/>
  <c r="AC143" i="23"/>
  <c r="W36" i="23"/>
  <c r="Q36" i="23"/>
  <c r="AL36" i="23"/>
  <c r="K36" i="23"/>
  <c r="AC36" i="23"/>
  <c r="Q169" i="23"/>
  <c r="AL169" i="23"/>
  <c r="K169" i="23"/>
  <c r="AC169" i="23"/>
  <c r="W169" i="23"/>
  <c r="AL122" i="23"/>
  <c r="K122" i="23"/>
  <c r="AC122" i="23"/>
  <c r="W122" i="23"/>
  <c r="Q122" i="23"/>
  <c r="K275" i="23"/>
  <c r="AC275" i="23"/>
  <c r="W275" i="23"/>
  <c r="Q275" i="23"/>
  <c r="AL275" i="23"/>
  <c r="AC208" i="23"/>
  <c r="W208" i="23"/>
  <c r="Q208" i="23"/>
  <c r="AL208" i="23"/>
  <c r="K208" i="23"/>
  <c r="Q253" i="23"/>
  <c r="AL253" i="23"/>
  <c r="K253" i="23"/>
  <c r="AC253" i="23"/>
  <c r="W253" i="23"/>
  <c r="AL219" i="23"/>
  <c r="AC103" i="23"/>
  <c r="Q103" i="23"/>
  <c r="AL103" i="23"/>
  <c r="K103" i="23"/>
  <c r="W103" i="23"/>
  <c r="K135" i="23"/>
  <c r="AC135" i="23"/>
  <c r="W135" i="23"/>
  <c r="Q135" i="23"/>
  <c r="AL135" i="23"/>
  <c r="Q266" i="23"/>
  <c r="AL266" i="23"/>
  <c r="K266" i="23"/>
  <c r="AC266" i="23"/>
  <c r="W266" i="23"/>
  <c r="W203" i="23"/>
  <c r="Q203" i="23"/>
  <c r="AL203" i="23"/>
  <c r="K203" i="23"/>
  <c r="AC203" i="23"/>
  <c r="AL167" i="23"/>
  <c r="K167" i="23"/>
  <c r="AC167" i="23"/>
  <c r="W167" i="23"/>
  <c r="Q167" i="23"/>
  <c r="Q141" i="23"/>
  <c r="AL141" i="23"/>
  <c r="K141" i="23"/>
  <c r="AC141" i="23"/>
  <c r="W141" i="23"/>
  <c r="AE219" i="23"/>
  <c r="Y289" i="23"/>
  <c r="AA289" i="23" s="1"/>
  <c r="AA60" i="23"/>
  <c r="W114" i="23"/>
  <c r="Q114" i="23"/>
  <c r="AL114" i="23"/>
  <c r="K114" i="23"/>
  <c r="AC114" i="23"/>
  <c r="W50" i="23"/>
  <c r="Q50" i="23"/>
  <c r="AL50" i="23"/>
  <c r="K50" i="23"/>
  <c r="AC50" i="23"/>
  <c r="K195" i="23"/>
  <c r="AC195" i="23"/>
  <c r="W195" i="23"/>
  <c r="Q195" i="23"/>
  <c r="AL195" i="23"/>
  <c r="Q251" i="23"/>
  <c r="AL251" i="23"/>
  <c r="K251" i="23"/>
  <c r="AC251" i="23"/>
  <c r="W251" i="23"/>
  <c r="Q201" i="23"/>
  <c r="AL201" i="23"/>
  <c r="K201" i="23"/>
  <c r="AC201" i="23"/>
  <c r="W201" i="23"/>
  <c r="W189" i="23"/>
  <c r="Q189" i="23"/>
  <c r="AL189" i="23"/>
  <c r="K189" i="23"/>
  <c r="AC189" i="23"/>
  <c r="W268" i="23"/>
  <c r="Q268" i="23"/>
  <c r="AL268" i="23"/>
  <c r="K268" i="23"/>
  <c r="AC268" i="23"/>
  <c r="AL137" i="23"/>
  <c r="K137" i="23"/>
  <c r="AC137" i="23"/>
  <c r="W137" i="23"/>
  <c r="Q137" i="23"/>
  <c r="Q110" i="23"/>
  <c r="AL110" i="23"/>
  <c r="K110" i="23"/>
  <c r="AC110" i="23"/>
  <c r="W110" i="23"/>
  <c r="AL30" i="23"/>
  <c r="K30" i="23"/>
  <c r="AC30" i="23"/>
  <c r="W30" i="23"/>
  <c r="Q30" i="23"/>
  <c r="W99" i="23"/>
  <c r="AL99" i="23"/>
  <c r="K99" i="23"/>
  <c r="AC99" i="23"/>
  <c r="Q99" i="23"/>
  <c r="Q48" i="23"/>
  <c r="AL48" i="23"/>
  <c r="W48" i="23"/>
  <c r="K48" i="23"/>
  <c r="AC48" i="23"/>
  <c r="W35" i="23"/>
  <c r="Q35" i="23"/>
  <c r="AL35" i="23"/>
  <c r="K35" i="23"/>
  <c r="AC35" i="23"/>
  <c r="AN289" i="23"/>
  <c r="AP289" i="23" s="1"/>
  <c r="AP60" i="23"/>
  <c r="AA287" i="39" l="1"/>
  <c r="AC287" i="39" s="1"/>
  <c r="AC241" i="39"/>
  <c r="AC61" i="39"/>
  <c r="AA289" i="39"/>
  <c r="AC289" i="39" s="1"/>
  <c r="Y262" i="24"/>
  <c r="U203" i="31"/>
  <c r="I254" i="31"/>
  <c r="I90" i="33"/>
  <c r="I97" i="33"/>
  <c r="I210" i="33"/>
  <c r="I138" i="33"/>
  <c r="I166" i="33"/>
  <c r="I196" i="33"/>
  <c r="I199" i="33"/>
  <c r="AP260" i="28"/>
  <c r="AH179" i="29"/>
  <c r="I255" i="31"/>
  <c r="S289" i="33"/>
  <c r="I98" i="33"/>
  <c r="I114" i="33"/>
  <c r="I117" i="33"/>
  <c r="I204" i="33"/>
  <c r="I187" i="33"/>
  <c r="I184" i="33"/>
  <c r="I219" i="33"/>
  <c r="AK60" i="38"/>
  <c r="AK219" i="38"/>
  <c r="AK289" i="38" s="1"/>
  <c r="AL289" i="36"/>
  <c r="AL219" i="37"/>
  <c r="U210" i="31"/>
  <c r="U192" i="31"/>
  <c r="U289" i="37"/>
  <c r="Y289" i="38"/>
  <c r="Y283" i="24"/>
  <c r="AT178" i="28"/>
  <c r="AT263" i="28"/>
  <c r="AX193" i="28"/>
  <c r="AH260" i="29"/>
  <c r="I26" i="31"/>
  <c r="I36" i="31"/>
  <c r="I47" i="31"/>
  <c r="I268" i="31"/>
  <c r="I244" i="31"/>
  <c r="I284" i="31"/>
  <c r="I265" i="33"/>
  <c r="U243" i="34"/>
  <c r="U284" i="34"/>
  <c r="W289" i="36"/>
  <c r="AW283" i="24"/>
  <c r="AP202" i="28"/>
  <c r="AP193" i="28"/>
  <c r="Z260" i="29"/>
  <c r="Z52" i="29"/>
  <c r="Z48" i="29"/>
  <c r="Z243" i="29"/>
  <c r="AH185" i="29"/>
  <c r="AV103" i="30"/>
  <c r="I15" i="31"/>
  <c r="I40" i="31"/>
  <c r="I51" i="31"/>
  <c r="I27" i="31"/>
  <c r="I283" i="31"/>
  <c r="I259" i="31"/>
  <c r="I249" i="31"/>
  <c r="U253" i="34"/>
  <c r="U249" i="34"/>
  <c r="AB287" i="35"/>
  <c r="I275" i="33"/>
  <c r="AT202" i="28"/>
  <c r="AD52" i="29"/>
  <c r="AD48" i="29"/>
  <c r="AD243" i="29"/>
  <c r="Z185" i="29"/>
  <c r="AZ103" i="30"/>
  <c r="AV178" i="30"/>
  <c r="I29" i="31"/>
  <c r="I54" i="31"/>
  <c r="I16" i="31"/>
  <c r="I41" i="31"/>
  <c r="I248" i="31"/>
  <c r="I273" i="31"/>
  <c r="I263" i="31"/>
  <c r="U267" i="34"/>
  <c r="U254" i="34"/>
  <c r="AF287" i="35"/>
  <c r="AH283" i="29"/>
  <c r="AZ178" i="30"/>
  <c r="AV253" i="30"/>
  <c r="I44" i="31"/>
  <c r="I50" i="31"/>
  <c r="I30" i="31"/>
  <c r="I56" i="31"/>
  <c r="I262" i="31"/>
  <c r="I253" i="31"/>
  <c r="I278" i="31"/>
  <c r="U281" i="34"/>
  <c r="U263" i="34"/>
  <c r="Z275" i="29"/>
  <c r="AZ253" i="30"/>
  <c r="AV45" i="30"/>
  <c r="AV23" i="30"/>
  <c r="I58" i="31"/>
  <c r="I20" i="31"/>
  <c r="I45" i="31"/>
  <c r="I251" i="31"/>
  <c r="I277" i="31"/>
  <c r="I267" i="31"/>
  <c r="I243" i="31"/>
  <c r="BR289" i="33"/>
  <c r="AX214" i="28"/>
  <c r="AP255" i="28"/>
  <c r="AD275" i="29"/>
  <c r="AZ45" i="30"/>
  <c r="AZ23" i="30"/>
  <c r="I23" i="31"/>
  <c r="I34" i="31"/>
  <c r="I35" i="31"/>
  <c r="I280" i="31"/>
  <c r="I242" i="31"/>
  <c r="I281" i="31"/>
  <c r="I257" i="31"/>
  <c r="U251" i="34"/>
  <c r="AP214" i="28"/>
  <c r="AT255" i="28"/>
  <c r="I38" i="31"/>
  <c r="I48" i="31"/>
  <c r="I24" i="31"/>
  <c r="I287" i="31"/>
  <c r="I256" i="31"/>
  <c r="I247" i="31"/>
  <c r="I272" i="31"/>
  <c r="AE283" i="24"/>
  <c r="AV208" i="30"/>
  <c r="I52" i="31"/>
  <c r="I14" i="31"/>
  <c r="I39" i="31"/>
  <c r="I266" i="31"/>
  <c r="I271" i="31"/>
  <c r="I261" i="31"/>
  <c r="AH269" i="29"/>
  <c r="BG283" i="24"/>
  <c r="BD208" i="30"/>
  <c r="I17" i="31"/>
  <c r="I28" i="31"/>
  <c r="I53" i="31"/>
  <c r="I245" i="31"/>
  <c r="I285" i="31"/>
  <c r="I275" i="31"/>
  <c r="AP145" i="30"/>
  <c r="I32" i="31"/>
  <c r="I42" i="31"/>
  <c r="I260" i="31"/>
  <c r="I250" i="31"/>
  <c r="U244" i="34"/>
  <c r="U285" i="34"/>
  <c r="AL289" i="37"/>
  <c r="AD289" i="37"/>
  <c r="BM23" i="24"/>
  <c r="BM193" i="24"/>
  <c r="AK91" i="24"/>
  <c r="AJ138" i="28"/>
  <c r="BD44" i="30"/>
  <c r="AK23" i="24"/>
  <c r="AQ91" i="24"/>
  <c r="AJ197" i="28"/>
  <c r="AP215" i="28"/>
  <c r="AH45" i="29"/>
  <c r="AV44" i="30"/>
  <c r="AP98" i="30"/>
  <c r="O242" i="34"/>
  <c r="O265" i="34"/>
  <c r="O267" i="34"/>
  <c r="W289" i="35"/>
  <c r="Y91" i="24"/>
  <c r="AT215" i="28"/>
  <c r="Z45" i="29"/>
  <c r="AP140" i="30"/>
  <c r="O247" i="34"/>
  <c r="O269" i="34"/>
  <c r="O272" i="34"/>
  <c r="AW91" i="24"/>
  <c r="O249" i="34"/>
  <c r="O251" i="34"/>
  <c r="O274" i="34"/>
  <c r="O277" i="34"/>
  <c r="AP119" i="30"/>
  <c r="O241" i="34"/>
  <c r="O256" i="34"/>
  <c r="O279" i="34"/>
  <c r="O281" i="34"/>
  <c r="BD36" i="30"/>
  <c r="AP129" i="30"/>
  <c r="O243" i="34"/>
  <c r="O261" i="34"/>
  <c r="O284" i="34"/>
  <c r="O287" i="34"/>
  <c r="AT289" i="34"/>
  <c r="AV289" i="35"/>
  <c r="AV36" i="30"/>
  <c r="O263" i="34"/>
  <c r="O266" i="34"/>
  <c r="O268" i="34"/>
  <c r="Y193" i="24"/>
  <c r="Z199" i="29"/>
  <c r="I243" i="33"/>
  <c r="O244" i="34"/>
  <c r="O271" i="34"/>
  <c r="O273" i="34"/>
  <c r="AE193" i="24"/>
  <c r="AD199" i="29"/>
  <c r="Z15" i="29"/>
  <c r="I255" i="33"/>
  <c r="O245" i="34"/>
  <c r="O275" i="34"/>
  <c r="O278" i="34"/>
  <c r="AV289" i="34"/>
  <c r="BG193" i="24"/>
  <c r="AE91" i="24"/>
  <c r="Z244" i="29"/>
  <c r="AD15" i="29"/>
  <c r="O259" i="34"/>
  <c r="O280" i="34"/>
  <c r="O283" i="34"/>
  <c r="AQ193" i="24"/>
  <c r="AJ89" i="28"/>
  <c r="I280" i="33"/>
  <c r="O248" i="34"/>
  <c r="O285" i="34"/>
  <c r="AX274" i="28"/>
  <c r="AP205" i="28"/>
  <c r="AV39" i="30"/>
  <c r="AP279" i="30"/>
  <c r="O110" i="31"/>
  <c r="I93" i="33"/>
  <c r="I122" i="33"/>
  <c r="I119" i="33"/>
  <c r="I96" i="33"/>
  <c r="I123" i="33"/>
  <c r="I135" i="33"/>
  <c r="I213" i="33"/>
  <c r="I205" i="33"/>
  <c r="I283" i="33"/>
  <c r="U257" i="34"/>
  <c r="U275" i="34"/>
  <c r="U268" i="34"/>
  <c r="AT205" i="28"/>
  <c r="AV21" i="30"/>
  <c r="O101" i="31"/>
  <c r="U197" i="31"/>
  <c r="I101" i="33"/>
  <c r="I141" i="33"/>
  <c r="I126" i="33"/>
  <c r="I103" i="33"/>
  <c r="I131" i="33"/>
  <c r="I143" i="33"/>
  <c r="I172" i="33"/>
  <c r="I245" i="33"/>
  <c r="U247" i="34"/>
  <c r="U262" i="34"/>
  <c r="U280" i="34"/>
  <c r="U273" i="34"/>
  <c r="AP262" i="30"/>
  <c r="Z38" i="29"/>
  <c r="O126" i="31"/>
  <c r="I274" i="33"/>
  <c r="AD38" i="29"/>
  <c r="O137" i="31"/>
  <c r="U123" i="31"/>
  <c r="I251" i="33"/>
  <c r="U241" i="34"/>
  <c r="U272" i="34"/>
  <c r="U265" i="34"/>
  <c r="U283" i="34"/>
  <c r="AH35" i="29"/>
  <c r="AP90" i="30"/>
  <c r="O219" i="31"/>
  <c r="U185" i="31"/>
  <c r="I277" i="33"/>
  <c r="I273" i="33"/>
  <c r="U242" i="34"/>
  <c r="U277" i="34"/>
  <c r="U269" i="34"/>
  <c r="O209" i="31"/>
  <c r="O140" i="31"/>
  <c r="I248" i="33"/>
  <c r="I257" i="33"/>
  <c r="AP185" i="28"/>
  <c r="AV265" i="30"/>
  <c r="I242" i="33"/>
  <c r="I249" i="33"/>
  <c r="AT185" i="28"/>
  <c r="AZ265" i="30"/>
  <c r="I262" i="33"/>
  <c r="I271" i="33"/>
  <c r="AP29" i="28"/>
  <c r="AX29" i="28"/>
  <c r="AT29" i="28"/>
  <c r="AQ137" i="24"/>
  <c r="AP253" i="30"/>
  <c r="I268" i="33"/>
  <c r="U248" i="34"/>
  <c r="U266" i="34"/>
  <c r="AR289" i="35"/>
  <c r="AJ219" i="35"/>
  <c r="AF219" i="35"/>
  <c r="AB219" i="35"/>
  <c r="O287" i="35"/>
  <c r="O281" i="35"/>
  <c r="O277" i="35"/>
  <c r="O272" i="35"/>
  <c r="O267" i="35"/>
  <c r="O262" i="35"/>
  <c r="O257" i="35"/>
  <c r="O253" i="35"/>
  <c r="O248" i="35"/>
  <c r="O243" i="35"/>
  <c r="O283" i="35"/>
  <c r="O278" i="35"/>
  <c r="O273" i="35"/>
  <c r="O268" i="35"/>
  <c r="O263" i="35"/>
  <c r="O259" i="35"/>
  <c r="O254" i="35"/>
  <c r="O249" i="35"/>
  <c r="O244" i="35"/>
  <c r="O284" i="35"/>
  <c r="O279" i="35"/>
  <c r="O274" i="35"/>
  <c r="O269" i="35"/>
  <c r="O265" i="35"/>
  <c r="O260" i="35"/>
  <c r="O255" i="35"/>
  <c r="O250" i="35"/>
  <c r="O245" i="35"/>
  <c r="O241" i="35"/>
  <c r="O285" i="35"/>
  <c r="O280" i="35"/>
  <c r="O275" i="35"/>
  <c r="O271" i="35"/>
  <c r="O266" i="35"/>
  <c r="O261" i="35"/>
  <c r="O256" i="35"/>
  <c r="O251" i="35"/>
  <c r="O247" i="35"/>
  <c r="O242" i="35"/>
  <c r="AT289" i="35"/>
  <c r="U217" i="35"/>
  <c r="U213" i="35"/>
  <c r="U208" i="35"/>
  <c r="U219" i="35"/>
  <c r="U214" i="35"/>
  <c r="U209" i="35"/>
  <c r="U215" i="35"/>
  <c r="U210" i="35"/>
  <c r="U205" i="35"/>
  <c r="U216" i="35"/>
  <c r="U211" i="35"/>
  <c r="U207" i="35"/>
  <c r="U191" i="35"/>
  <c r="U186" i="35"/>
  <c r="U181" i="35"/>
  <c r="U198" i="35"/>
  <c r="U190" i="35"/>
  <c r="U173" i="35"/>
  <c r="U168" i="35"/>
  <c r="U147" i="35"/>
  <c r="U143" i="35"/>
  <c r="U138" i="35"/>
  <c r="U133" i="35"/>
  <c r="U185" i="35"/>
  <c r="U180" i="35"/>
  <c r="U197" i="35"/>
  <c r="U177" i="35"/>
  <c r="U204" i="35"/>
  <c r="U189" i="35"/>
  <c r="U174" i="35"/>
  <c r="U169" i="35"/>
  <c r="U165" i="35"/>
  <c r="U144" i="35"/>
  <c r="U139" i="35"/>
  <c r="U196" i="35"/>
  <c r="U184" i="35"/>
  <c r="U179" i="35"/>
  <c r="U203" i="35"/>
  <c r="U195" i="35"/>
  <c r="U175" i="35"/>
  <c r="U171" i="35"/>
  <c r="U166" i="35"/>
  <c r="U145" i="35"/>
  <c r="U140" i="35"/>
  <c r="U135" i="35"/>
  <c r="U131" i="35"/>
  <c r="U126" i="35"/>
  <c r="U202" i="35"/>
  <c r="U193" i="35"/>
  <c r="U187" i="35"/>
  <c r="U183" i="35"/>
  <c r="U201" i="35"/>
  <c r="U192" i="35"/>
  <c r="U178" i="35"/>
  <c r="U172" i="35"/>
  <c r="U167" i="35"/>
  <c r="U146" i="35"/>
  <c r="U141" i="35"/>
  <c r="U137" i="35"/>
  <c r="U132" i="35"/>
  <c r="U127" i="35"/>
  <c r="U199" i="35"/>
  <c r="U123" i="35"/>
  <c r="U117" i="35"/>
  <c r="U111" i="35"/>
  <c r="U101" i="35"/>
  <c r="U92" i="35"/>
  <c r="U113" i="35"/>
  <c r="U134" i="35"/>
  <c r="U122" i="35"/>
  <c r="U96" i="35"/>
  <c r="U116" i="35"/>
  <c r="U105" i="35"/>
  <c r="U99" i="35"/>
  <c r="U89" i="35"/>
  <c r="U121" i="35"/>
  <c r="U110" i="35"/>
  <c r="U104" i="35"/>
  <c r="U98" i="35"/>
  <c r="U95" i="35"/>
  <c r="U91" i="35"/>
  <c r="U115" i="35"/>
  <c r="U109" i="35"/>
  <c r="U103" i="35"/>
  <c r="U119" i="35"/>
  <c r="U107" i="35"/>
  <c r="U120" i="35"/>
  <c r="U128" i="35"/>
  <c r="U114" i="35"/>
  <c r="U108" i="35"/>
  <c r="U102" i="35"/>
  <c r="U97" i="35"/>
  <c r="U93" i="35"/>
  <c r="U129" i="35"/>
  <c r="U125" i="35"/>
  <c r="U90" i="35"/>
  <c r="AJ289" i="35"/>
  <c r="AF289" i="35"/>
  <c r="AB289" i="35"/>
  <c r="O216" i="35"/>
  <c r="O211" i="35"/>
  <c r="O217" i="35"/>
  <c r="O213" i="35"/>
  <c r="O219" i="35"/>
  <c r="O214" i="35"/>
  <c r="O209" i="35"/>
  <c r="O215" i="35"/>
  <c r="O210" i="35"/>
  <c r="O201" i="35"/>
  <c r="O192" i="35"/>
  <c r="O178" i="35"/>
  <c r="O199" i="35"/>
  <c r="O172" i="35"/>
  <c r="O167" i="35"/>
  <c r="O146" i="35"/>
  <c r="O141" i="35"/>
  <c r="O137" i="35"/>
  <c r="O132" i="35"/>
  <c r="O191" i="35"/>
  <c r="O186" i="35"/>
  <c r="O181" i="35"/>
  <c r="O198" i="35"/>
  <c r="O190" i="35"/>
  <c r="O173" i="35"/>
  <c r="O168" i="35"/>
  <c r="O147" i="35"/>
  <c r="O143" i="35"/>
  <c r="O207" i="35"/>
  <c r="O205" i="35"/>
  <c r="O197" i="35"/>
  <c r="O185" i="35"/>
  <c r="O180" i="35"/>
  <c r="O177" i="35"/>
  <c r="O208" i="35"/>
  <c r="O204" i="35"/>
  <c r="O189" i="35"/>
  <c r="O196" i="35"/>
  <c r="O184" i="35"/>
  <c r="O174" i="35"/>
  <c r="O169" i="35"/>
  <c r="O165" i="35"/>
  <c r="O144" i="35"/>
  <c r="O139" i="35"/>
  <c r="O134" i="35"/>
  <c r="O129" i="35"/>
  <c r="O203" i="35"/>
  <c r="O195" i="35"/>
  <c r="O179" i="35"/>
  <c r="O202" i="35"/>
  <c r="O193" i="35"/>
  <c r="O175" i="35"/>
  <c r="O171" i="35"/>
  <c r="O166" i="35"/>
  <c r="O145" i="35"/>
  <c r="O140" i="35"/>
  <c r="O135" i="35"/>
  <c r="O131" i="35"/>
  <c r="O126" i="35"/>
  <c r="O125" i="35"/>
  <c r="O108" i="35"/>
  <c r="O93" i="35"/>
  <c r="O187" i="35"/>
  <c r="O133" i="35"/>
  <c r="O119" i="35"/>
  <c r="O107" i="35"/>
  <c r="O90" i="35"/>
  <c r="O123" i="35"/>
  <c r="O113" i="35"/>
  <c r="O183" i="35"/>
  <c r="O111" i="35"/>
  <c r="O101" i="35"/>
  <c r="O92" i="35"/>
  <c r="O114" i="35"/>
  <c r="O97" i="35"/>
  <c r="O117" i="35"/>
  <c r="O96" i="35"/>
  <c r="O138" i="35"/>
  <c r="O122" i="35"/>
  <c r="O116" i="35"/>
  <c r="O105" i="35"/>
  <c r="O99" i="35"/>
  <c r="O121" i="35"/>
  <c r="O89" i="35"/>
  <c r="O110" i="35"/>
  <c r="O104" i="35"/>
  <c r="O98" i="35"/>
  <c r="O95" i="35"/>
  <c r="O91" i="35"/>
  <c r="O115" i="35"/>
  <c r="O109" i="35"/>
  <c r="O102" i="35"/>
  <c r="O127" i="35"/>
  <c r="O120" i="35"/>
  <c r="O103" i="35"/>
  <c r="O128" i="35"/>
  <c r="CB52" i="27"/>
  <c r="AX52" i="27"/>
  <c r="AK180" i="24"/>
  <c r="BM109" i="24"/>
  <c r="BG268" i="24"/>
  <c r="AQ95" i="24"/>
  <c r="AD204" i="29"/>
  <c r="Z283" i="29"/>
  <c r="Z211" i="29"/>
  <c r="AZ21" i="30"/>
  <c r="AP173" i="30"/>
  <c r="AP191" i="30"/>
  <c r="O90" i="31"/>
  <c r="O129" i="31"/>
  <c r="O91" i="31"/>
  <c r="O167" i="31"/>
  <c r="O133" i="31"/>
  <c r="O174" i="31"/>
  <c r="O185" i="31"/>
  <c r="U113" i="31"/>
  <c r="O280" i="32"/>
  <c r="BN289" i="33"/>
  <c r="I247" i="33"/>
  <c r="I281" i="33"/>
  <c r="I256" i="33"/>
  <c r="CB92" i="27"/>
  <c r="AV219" i="27"/>
  <c r="AX219" i="27" s="1"/>
  <c r="AZ197" i="27" s="1"/>
  <c r="AX92" i="27"/>
  <c r="CB213" i="27"/>
  <c r="AX213" i="27"/>
  <c r="CB133" i="27"/>
  <c r="AX133" i="27"/>
  <c r="AX244" i="27"/>
  <c r="CB244" i="27"/>
  <c r="AX146" i="27"/>
  <c r="CB146" i="27"/>
  <c r="CB99" i="27"/>
  <c r="AX99" i="27"/>
  <c r="CB245" i="27"/>
  <c r="AX245" i="27"/>
  <c r="AX186" i="27"/>
  <c r="CB186" i="27"/>
  <c r="CB44" i="27"/>
  <c r="AZ44" i="27"/>
  <c r="CB181" i="27"/>
  <c r="AX181" i="27"/>
  <c r="CB132" i="27"/>
  <c r="AX132" i="27"/>
  <c r="AW180" i="24"/>
  <c r="AK109" i="24"/>
  <c r="AQ268" i="24"/>
  <c r="AD211" i="29"/>
  <c r="AP91" i="30"/>
  <c r="AP187" i="30"/>
  <c r="O104" i="31"/>
  <c r="O132" i="31"/>
  <c r="O105" i="31"/>
  <c r="O181" i="31"/>
  <c r="O147" i="31"/>
  <c r="O189" i="31"/>
  <c r="O199" i="31"/>
  <c r="U111" i="31"/>
  <c r="I250" i="33"/>
  <c r="I244" i="33"/>
  <c r="I263" i="33"/>
  <c r="AX17" i="27"/>
  <c r="CB17" i="27"/>
  <c r="AV60" i="27"/>
  <c r="CB34" i="27"/>
  <c r="AX34" i="27"/>
  <c r="CB192" i="27"/>
  <c r="AX192" i="27"/>
  <c r="AX266" i="27"/>
  <c r="CB266" i="27"/>
  <c r="AQ109" i="24"/>
  <c r="AP141" i="30"/>
  <c r="AP208" i="30"/>
  <c r="O135" i="31"/>
  <c r="O179" i="31"/>
  <c r="O120" i="31"/>
  <c r="O196" i="31"/>
  <c r="O192" i="31"/>
  <c r="O217" i="31"/>
  <c r="O214" i="31"/>
  <c r="BP289" i="33"/>
  <c r="AX279" i="27"/>
  <c r="CB279" i="27"/>
  <c r="AX249" i="27"/>
  <c r="BH249" i="27"/>
  <c r="CB249" i="27"/>
  <c r="AQ285" i="24"/>
  <c r="AP166" i="30"/>
  <c r="AP216" i="30"/>
  <c r="O93" i="31"/>
  <c r="O95" i="31"/>
  <c r="O208" i="31"/>
  <c r="O210" i="31"/>
  <c r="O207" i="31"/>
  <c r="O138" i="31"/>
  <c r="I254" i="33"/>
  <c r="I259" i="33"/>
  <c r="I278" i="33"/>
  <c r="AX113" i="27"/>
  <c r="BH113" i="27"/>
  <c r="CB113" i="27"/>
  <c r="AX178" i="27"/>
  <c r="CB178" i="27"/>
  <c r="AX104" i="27"/>
  <c r="CB104" i="27"/>
  <c r="AX117" i="27"/>
  <c r="CB117" i="27"/>
  <c r="AQ45" i="24"/>
  <c r="Y285" i="24"/>
  <c r="AR60" i="30"/>
  <c r="AP114" i="30"/>
  <c r="AP123" i="30"/>
  <c r="AP193" i="30"/>
  <c r="O108" i="31"/>
  <c r="O109" i="31"/>
  <c r="O99" i="31"/>
  <c r="O175" i="31"/>
  <c r="O172" i="31"/>
  <c r="O168" i="31"/>
  <c r="U214" i="31"/>
  <c r="Y289" i="33"/>
  <c r="I261" i="33"/>
  <c r="I266" i="33"/>
  <c r="I285" i="33"/>
  <c r="AX101" i="27"/>
  <c r="CB101" i="27"/>
  <c r="CB57" i="27"/>
  <c r="AX57" i="27"/>
  <c r="CB271" i="27"/>
  <c r="AX271" i="27"/>
  <c r="BH271" i="27"/>
  <c r="AX199" i="27"/>
  <c r="CB199" i="27"/>
  <c r="CB278" i="27"/>
  <c r="AX278" i="27"/>
  <c r="CB51" i="27"/>
  <c r="AX51" i="27"/>
  <c r="AX173" i="27"/>
  <c r="CB173" i="27"/>
  <c r="AX50" i="27"/>
  <c r="CB50" i="27"/>
  <c r="AX241" i="27"/>
  <c r="CB241" i="27"/>
  <c r="AV287" i="27"/>
  <c r="AX287" i="27" s="1"/>
  <c r="AZ265" i="27" s="1"/>
  <c r="AW285" i="24"/>
  <c r="O98" i="31"/>
  <c r="O123" i="31"/>
  <c r="O114" i="31"/>
  <c r="O190" i="31"/>
  <c r="O186" i="31"/>
  <c r="O183" i="31"/>
  <c r="AX253" i="27"/>
  <c r="BH253" i="27"/>
  <c r="CB253" i="27"/>
  <c r="AX261" i="27"/>
  <c r="CB261" i="27"/>
  <c r="CB167" i="27"/>
  <c r="AX167" i="27"/>
  <c r="AE285" i="24"/>
  <c r="BM95" i="24"/>
  <c r="O113" i="31"/>
  <c r="O193" i="31"/>
  <c r="O131" i="31"/>
  <c r="O139" i="31"/>
  <c r="O201" i="31"/>
  <c r="O197" i="31"/>
  <c r="AX272" i="27"/>
  <c r="CB272" i="27"/>
  <c r="CB33" i="27"/>
  <c r="AZ33" i="27"/>
  <c r="BG285" i="24"/>
  <c r="AW95" i="24"/>
  <c r="AP93" i="30"/>
  <c r="AP103" i="30"/>
  <c r="O102" i="31"/>
  <c r="O127" i="31"/>
  <c r="O122" i="31"/>
  <c r="O143" i="31"/>
  <c r="O169" i="31"/>
  <c r="O215" i="31"/>
  <c r="O211" i="31"/>
  <c r="CB262" i="27"/>
  <c r="AX262" i="27"/>
  <c r="AX28" i="27"/>
  <c r="CB28" i="27"/>
  <c r="AX47" i="27"/>
  <c r="CB47" i="27"/>
  <c r="AX277" i="27"/>
  <c r="CB277" i="27"/>
  <c r="AX123" i="27"/>
  <c r="CB123" i="27"/>
  <c r="AK285" i="24"/>
  <c r="Y95" i="24"/>
  <c r="AP92" i="30"/>
  <c r="AP108" i="30"/>
  <c r="O116" i="31"/>
  <c r="O165" i="31"/>
  <c r="O103" i="31"/>
  <c r="O187" i="31"/>
  <c r="O184" i="31"/>
  <c r="O166" i="31"/>
  <c r="O146" i="31"/>
  <c r="AX284" i="27"/>
  <c r="CB284" i="27"/>
  <c r="CB285" i="27"/>
  <c r="AX285" i="27"/>
  <c r="CB42" i="27"/>
  <c r="AX42" i="27"/>
  <c r="CB38" i="27"/>
  <c r="AX38" i="27"/>
  <c r="CB208" i="27"/>
  <c r="AX208" i="27"/>
  <c r="CB193" i="27"/>
  <c r="AX193" i="27"/>
  <c r="AX96" i="27"/>
  <c r="CB96" i="27"/>
  <c r="Y109" i="24"/>
  <c r="BG95" i="24"/>
  <c r="AP167" i="30"/>
  <c r="AP131" i="30"/>
  <c r="O134" i="31"/>
  <c r="O92" i="31"/>
  <c r="O117" i="31"/>
  <c r="O202" i="31"/>
  <c r="O198" i="31"/>
  <c r="O180" i="31"/>
  <c r="O177" i="31"/>
  <c r="I269" i="33"/>
  <c r="I253" i="33"/>
  <c r="I272" i="33"/>
  <c r="AX217" i="27"/>
  <c r="CB217" i="27"/>
  <c r="CB23" i="27"/>
  <c r="AX23" i="27"/>
  <c r="AZ23" i="27" s="1"/>
  <c r="AX141" i="27"/>
  <c r="CB141" i="27"/>
  <c r="AX138" i="27"/>
  <c r="CB138" i="27"/>
  <c r="CB255" i="27"/>
  <c r="AX255" i="27"/>
  <c r="AX145" i="27"/>
  <c r="CB145" i="27"/>
  <c r="AW109" i="24"/>
  <c r="AQ102" i="24"/>
  <c r="BM50" i="24"/>
  <c r="AP117" i="30"/>
  <c r="AP180" i="30"/>
  <c r="O96" i="31"/>
  <c r="O121" i="31"/>
  <c r="O111" i="31"/>
  <c r="O216" i="31"/>
  <c r="O213" i="31"/>
  <c r="O195" i="31"/>
  <c r="O205" i="31"/>
  <c r="U108" i="31"/>
  <c r="S289" i="32"/>
  <c r="I284" i="33"/>
  <c r="I260" i="33"/>
  <c r="I287" i="33"/>
  <c r="CB256" i="27"/>
  <c r="AX256" i="27"/>
  <c r="I285" i="34"/>
  <c r="I280" i="34"/>
  <c r="I275" i="34"/>
  <c r="I271" i="34"/>
  <c r="I266" i="34"/>
  <c r="I261" i="34"/>
  <c r="I256" i="34"/>
  <c r="I251" i="34"/>
  <c r="I287" i="34"/>
  <c r="I281" i="34"/>
  <c r="I277" i="34"/>
  <c r="I272" i="34"/>
  <c r="I267" i="34"/>
  <c r="I283" i="34"/>
  <c r="I278" i="34"/>
  <c r="I273" i="34"/>
  <c r="I268" i="34"/>
  <c r="I263" i="34"/>
  <c r="I259" i="34"/>
  <c r="I254" i="34"/>
  <c r="I284" i="34"/>
  <c r="I279" i="34"/>
  <c r="I274" i="34"/>
  <c r="I269" i="34"/>
  <c r="I265" i="34"/>
  <c r="I260" i="34"/>
  <c r="I255" i="34"/>
  <c r="I250" i="34"/>
  <c r="I245" i="34"/>
  <c r="I241" i="34"/>
  <c r="I253" i="34"/>
  <c r="I249" i="34"/>
  <c r="I248" i="34"/>
  <c r="I257" i="34"/>
  <c r="I247" i="34"/>
  <c r="I262" i="34"/>
  <c r="I244" i="34"/>
  <c r="I243" i="34"/>
  <c r="I242" i="34"/>
  <c r="O60" i="34"/>
  <c r="O54" i="34"/>
  <c r="O50" i="34"/>
  <c r="O45" i="34"/>
  <c r="O30" i="34"/>
  <c r="O28" i="34"/>
  <c r="O14" i="34"/>
  <c r="O57" i="34"/>
  <c r="O35" i="34"/>
  <c r="O33" i="34"/>
  <c r="O17" i="34"/>
  <c r="O58" i="34"/>
  <c r="O22" i="34"/>
  <c r="O20" i="34"/>
  <c r="O39" i="34"/>
  <c r="O53" i="34"/>
  <c r="O52" i="34"/>
  <c r="O48" i="34"/>
  <c r="O47" i="34"/>
  <c r="O40" i="34"/>
  <c r="O38" i="34"/>
  <c r="O56" i="34"/>
  <c r="O27" i="34"/>
  <c r="O24" i="34"/>
  <c r="O44" i="34"/>
  <c r="O15" i="34"/>
  <c r="O51" i="34"/>
  <c r="O46" i="34"/>
  <c r="O32" i="34"/>
  <c r="O29" i="34"/>
  <c r="O41" i="34"/>
  <c r="O42" i="34"/>
  <c r="O21" i="34"/>
  <c r="O18" i="34"/>
  <c r="O36" i="34"/>
  <c r="O34" i="34"/>
  <c r="O26" i="34"/>
  <c r="O23" i="34"/>
  <c r="O16" i="34"/>
  <c r="I215" i="34"/>
  <c r="I217" i="34"/>
  <c r="I213" i="34"/>
  <c r="I219" i="34"/>
  <c r="I214" i="34"/>
  <c r="I208" i="34"/>
  <c r="I192" i="34"/>
  <c r="I216" i="34"/>
  <c r="I210" i="34"/>
  <c r="I195" i="34"/>
  <c r="I199" i="34"/>
  <c r="I197" i="34"/>
  <c r="I180" i="34"/>
  <c r="I202" i="34"/>
  <c r="I184" i="34"/>
  <c r="I204" i="34"/>
  <c r="I186" i="34"/>
  <c r="I207" i="34"/>
  <c r="I189" i="34"/>
  <c r="I181" i="34"/>
  <c r="I177" i="34"/>
  <c r="I172" i="34"/>
  <c r="I209" i="34"/>
  <c r="I191" i="34"/>
  <c r="I193" i="34"/>
  <c r="I198" i="34"/>
  <c r="I196" i="34"/>
  <c r="I211" i="34"/>
  <c r="I201" i="34"/>
  <c r="I185" i="34"/>
  <c r="I183" i="34"/>
  <c r="I203" i="34"/>
  <c r="I187" i="34"/>
  <c r="I171" i="34"/>
  <c r="I165" i="34"/>
  <c r="I125" i="34"/>
  <c r="I121" i="34"/>
  <c r="I117" i="34"/>
  <c r="I111" i="34"/>
  <c r="I109" i="34"/>
  <c r="I104" i="34"/>
  <c r="I99" i="34"/>
  <c r="I95" i="34"/>
  <c r="I205" i="34"/>
  <c r="I169" i="34"/>
  <c r="I138" i="34"/>
  <c r="I133" i="34"/>
  <c r="I128" i="34"/>
  <c r="I114" i="34"/>
  <c r="I143" i="34"/>
  <c r="I120" i="34"/>
  <c r="I105" i="34"/>
  <c r="I101" i="34"/>
  <c r="I96" i="34"/>
  <c r="I91" i="34"/>
  <c r="I116" i="34"/>
  <c r="I110" i="34"/>
  <c r="I147" i="34"/>
  <c r="I141" i="34"/>
  <c r="I137" i="34"/>
  <c r="I132" i="34"/>
  <c r="I123" i="34"/>
  <c r="I190" i="34"/>
  <c r="I179" i="34"/>
  <c r="I168" i="34"/>
  <c r="I127" i="34"/>
  <c r="I174" i="34"/>
  <c r="I146" i="34"/>
  <c r="I113" i="34"/>
  <c r="I178" i="34"/>
  <c r="I175" i="34"/>
  <c r="I167" i="34"/>
  <c r="I140" i="34"/>
  <c r="I135" i="34"/>
  <c r="I131" i="34"/>
  <c r="I119" i="34"/>
  <c r="I115" i="34"/>
  <c r="I145" i="34"/>
  <c r="I126" i="34"/>
  <c r="I122" i="34"/>
  <c r="I108" i="34"/>
  <c r="I103" i="34"/>
  <c r="I98" i="34"/>
  <c r="I93" i="34"/>
  <c r="I89" i="34"/>
  <c r="I173" i="34"/>
  <c r="I166" i="34"/>
  <c r="I139" i="34"/>
  <c r="I134" i="34"/>
  <c r="I129" i="34"/>
  <c r="I102" i="34"/>
  <c r="I144" i="34"/>
  <c r="I92" i="34"/>
  <c r="I90" i="34"/>
  <c r="I107" i="34"/>
  <c r="I97" i="34"/>
  <c r="W289" i="34"/>
  <c r="AF60" i="34"/>
  <c r="AB60" i="34"/>
  <c r="AJ60" i="34"/>
  <c r="U60" i="34"/>
  <c r="U56" i="34"/>
  <c r="U51" i="34"/>
  <c r="U46" i="34"/>
  <c r="U41" i="34"/>
  <c r="U57" i="34"/>
  <c r="U58" i="34"/>
  <c r="U35" i="34"/>
  <c r="U22" i="34"/>
  <c r="U20" i="34"/>
  <c r="U53" i="34"/>
  <c r="U48" i="34"/>
  <c r="U38" i="34"/>
  <c r="U52" i="34"/>
  <c r="U47" i="34"/>
  <c r="U40" i="34"/>
  <c r="U27" i="34"/>
  <c r="U24" i="34"/>
  <c r="U44" i="34"/>
  <c r="U15" i="34"/>
  <c r="U33" i="34"/>
  <c r="U17" i="34"/>
  <c r="U32" i="34"/>
  <c r="U29" i="34"/>
  <c r="U42" i="34"/>
  <c r="U18" i="34"/>
  <c r="U36" i="34"/>
  <c r="U34" i="34"/>
  <c r="U21" i="34"/>
  <c r="U23" i="34"/>
  <c r="U16" i="34"/>
  <c r="U54" i="34"/>
  <c r="U39" i="34"/>
  <c r="U26" i="34"/>
  <c r="U50" i="34"/>
  <c r="U28" i="34"/>
  <c r="U45" i="34"/>
  <c r="U30" i="34"/>
  <c r="U14" i="34"/>
  <c r="I58" i="34"/>
  <c r="I53" i="34"/>
  <c r="I48" i="34"/>
  <c r="I44" i="34"/>
  <c r="I60" i="34"/>
  <c r="I36" i="34"/>
  <c r="I54" i="34"/>
  <c r="I50" i="34"/>
  <c r="I39" i="34"/>
  <c r="I26" i="34"/>
  <c r="I23" i="34"/>
  <c r="I16" i="34"/>
  <c r="I45" i="34"/>
  <c r="I41" i="34"/>
  <c r="I30" i="34"/>
  <c r="I28" i="34"/>
  <c r="I14" i="34"/>
  <c r="I57" i="34"/>
  <c r="I35" i="34"/>
  <c r="I33" i="34"/>
  <c r="I20" i="34"/>
  <c r="I17" i="34"/>
  <c r="I22" i="34"/>
  <c r="I56" i="34"/>
  <c r="I52" i="34"/>
  <c r="I47" i="34"/>
  <c r="I40" i="34"/>
  <c r="I38" i="34"/>
  <c r="I24" i="34"/>
  <c r="I27" i="34"/>
  <c r="I21" i="34"/>
  <c r="I51" i="34"/>
  <c r="I46" i="34"/>
  <c r="I29" i="34"/>
  <c r="I15" i="34"/>
  <c r="I42" i="34"/>
  <c r="I34" i="34"/>
  <c r="I18" i="34"/>
  <c r="I32" i="34"/>
  <c r="AF219" i="34"/>
  <c r="AJ219" i="34"/>
  <c r="AB219" i="34"/>
  <c r="AR289" i="34"/>
  <c r="AP109" i="30"/>
  <c r="AP189" i="30"/>
  <c r="AP255" i="30"/>
  <c r="AZ289" i="32"/>
  <c r="BZ147" i="27"/>
  <c r="AT147" i="27"/>
  <c r="AR284" i="27"/>
  <c r="BZ284" i="27"/>
  <c r="AP219" i="27"/>
  <c r="AR219" i="27" s="1"/>
  <c r="AT175" i="27" s="1"/>
  <c r="AR91" i="27"/>
  <c r="BZ91" i="27"/>
  <c r="AP128" i="30"/>
  <c r="AP144" i="30"/>
  <c r="AP183" i="30"/>
  <c r="AP241" i="30"/>
  <c r="AR178" i="27"/>
  <c r="BZ178" i="27"/>
  <c r="AR119" i="27"/>
  <c r="BZ119" i="27"/>
  <c r="BZ183" i="27"/>
  <c r="AR183" i="27"/>
  <c r="BZ256" i="27"/>
  <c r="AR256" i="27"/>
  <c r="BZ131" i="27"/>
  <c r="AR131" i="27"/>
  <c r="BZ96" i="27"/>
  <c r="AR96" i="27"/>
  <c r="BZ21" i="27"/>
  <c r="AP60" i="27"/>
  <c r="AR21" i="27"/>
  <c r="BH191" i="27"/>
  <c r="AR191" i="27"/>
  <c r="BZ191" i="27"/>
  <c r="AR248" i="27"/>
  <c r="BZ248" i="27"/>
  <c r="BZ139" i="27"/>
  <c r="AR139" i="27"/>
  <c r="BH139" i="27"/>
  <c r="BZ127" i="27"/>
  <c r="AR127" i="27"/>
  <c r="AP95" i="30"/>
  <c r="AP96" i="30"/>
  <c r="AP185" i="30"/>
  <c r="AP184" i="30"/>
  <c r="AP273" i="30"/>
  <c r="AR30" i="27"/>
  <c r="BZ30" i="27"/>
  <c r="BZ143" i="27"/>
  <c r="AR143" i="27"/>
  <c r="AP201" i="30"/>
  <c r="AD219" i="32"/>
  <c r="BZ26" i="27"/>
  <c r="AR26" i="27"/>
  <c r="AV97" i="30"/>
  <c r="AZ97" i="30"/>
  <c r="BZ214" i="27"/>
  <c r="AR214" i="27"/>
  <c r="AR207" i="27"/>
  <c r="BZ207" i="27"/>
  <c r="AR244" i="27"/>
  <c r="AP287" i="27"/>
  <c r="BZ244" i="27"/>
  <c r="AP89" i="30"/>
  <c r="AP137" i="30"/>
  <c r="AP165" i="30"/>
  <c r="AP214" i="30"/>
  <c r="AR217" i="27"/>
  <c r="BZ217" i="27"/>
  <c r="BZ203" i="27"/>
  <c r="AR203" i="27"/>
  <c r="AT203" i="27" s="1"/>
  <c r="AP210" i="30"/>
  <c r="AR54" i="27"/>
  <c r="BH54" i="27"/>
  <c r="BZ54" i="27"/>
  <c r="BZ169" i="27"/>
  <c r="AR169" i="27"/>
  <c r="AT169" i="27" s="1"/>
  <c r="BZ111" i="27"/>
  <c r="AR111" i="27"/>
  <c r="AR46" i="27"/>
  <c r="BZ46" i="27"/>
  <c r="BZ280" i="27"/>
  <c r="AR280" i="27"/>
  <c r="AP186" i="30"/>
  <c r="AR115" i="27"/>
  <c r="BZ115" i="27"/>
  <c r="BZ198" i="27"/>
  <c r="AR198" i="27"/>
  <c r="AR260" i="27"/>
  <c r="AT260" i="27" s="1"/>
  <c r="BZ260" i="27"/>
  <c r="BZ34" i="27"/>
  <c r="AR34" i="27"/>
  <c r="AR51" i="27"/>
  <c r="BZ51" i="27"/>
  <c r="BZ38" i="27"/>
  <c r="AR38" i="27"/>
  <c r="AR42" i="27"/>
  <c r="BZ42" i="27"/>
  <c r="AK262" i="24"/>
  <c r="AP110" i="30"/>
  <c r="AP99" i="30"/>
  <c r="AP138" i="30"/>
  <c r="AP215" i="30"/>
  <c r="I241" i="33"/>
  <c r="I267" i="33"/>
  <c r="AR99" i="27"/>
  <c r="BZ99" i="27"/>
  <c r="G289" i="33"/>
  <c r="AH58" i="33"/>
  <c r="AH51" i="33"/>
  <c r="AH60" i="33"/>
  <c r="AH53" i="33"/>
  <c r="AH46" i="33"/>
  <c r="AH54" i="33"/>
  <c r="AH56" i="33"/>
  <c r="AH48" i="33"/>
  <c r="AH41" i="33"/>
  <c r="AH57" i="33"/>
  <c r="AH50" i="33"/>
  <c r="AH42" i="33"/>
  <c r="AH35" i="33"/>
  <c r="AH28" i="33"/>
  <c r="AH21" i="33"/>
  <c r="AH39" i="33"/>
  <c r="AH22" i="33"/>
  <c r="AH17" i="33"/>
  <c r="AH29" i="33"/>
  <c r="AH36" i="33"/>
  <c r="AH26" i="33"/>
  <c r="AH18" i="33"/>
  <c r="AH52" i="33"/>
  <c r="AH33" i="33"/>
  <c r="AH23" i="33"/>
  <c r="AH20" i="33"/>
  <c r="AH40" i="33"/>
  <c r="AH30" i="33"/>
  <c r="AH27" i="33"/>
  <c r="AH45" i="33"/>
  <c r="AH38" i="33"/>
  <c r="AH34" i="33"/>
  <c r="AH14" i="33"/>
  <c r="AH47" i="33"/>
  <c r="AH15" i="33"/>
  <c r="AH24" i="33"/>
  <c r="AH44" i="33"/>
  <c r="AH32" i="33"/>
  <c r="AH16" i="33"/>
  <c r="BV289" i="33"/>
  <c r="U281" i="33"/>
  <c r="U274" i="33"/>
  <c r="U267" i="33"/>
  <c r="U260" i="33"/>
  <c r="U253" i="33"/>
  <c r="U283" i="33"/>
  <c r="U275" i="33"/>
  <c r="U268" i="33"/>
  <c r="U261" i="33"/>
  <c r="U254" i="33"/>
  <c r="U284" i="33"/>
  <c r="U277" i="33"/>
  <c r="U269" i="33"/>
  <c r="U262" i="33"/>
  <c r="U255" i="33"/>
  <c r="U248" i="33"/>
  <c r="U285" i="33"/>
  <c r="U278" i="33"/>
  <c r="U271" i="33"/>
  <c r="U263" i="33"/>
  <c r="U256" i="33"/>
  <c r="U249" i="33"/>
  <c r="U287" i="33"/>
  <c r="U279" i="33"/>
  <c r="U272" i="33"/>
  <c r="U265" i="33"/>
  <c r="U257" i="33"/>
  <c r="U266" i="33"/>
  <c r="U245" i="33"/>
  <c r="U243" i="33"/>
  <c r="U259" i="33"/>
  <c r="U251" i="33"/>
  <c r="U280" i="33"/>
  <c r="U250" i="33"/>
  <c r="U247" i="33"/>
  <c r="U244" i="33"/>
  <c r="U241" i="33"/>
  <c r="U242" i="33"/>
  <c r="U273" i="33"/>
  <c r="O53" i="33"/>
  <c r="O46" i="33"/>
  <c r="O54" i="33"/>
  <c r="O56" i="33"/>
  <c r="O57" i="33"/>
  <c r="O50" i="33"/>
  <c r="O58" i="33"/>
  <c r="O51" i="33"/>
  <c r="O52" i="33"/>
  <c r="O36" i="33"/>
  <c r="O33" i="33"/>
  <c r="O18" i="33"/>
  <c r="O48" i="33"/>
  <c r="O47" i="33"/>
  <c r="O42" i="33"/>
  <c r="O40" i="33"/>
  <c r="O23" i="33"/>
  <c r="O20" i="33"/>
  <c r="O45" i="33"/>
  <c r="O30" i="33"/>
  <c r="O27" i="33"/>
  <c r="O38" i="33"/>
  <c r="O34" i="33"/>
  <c r="O14" i="33"/>
  <c r="O60" i="33"/>
  <c r="O24" i="33"/>
  <c r="O21" i="33"/>
  <c r="O15" i="33"/>
  <c r="O32" i="33"/>
  <c r="O28" i="33"/>
  <c r="O44" i="33"/>
  <c r="O41" i="33"/>
  <c r="O39" i="33"/>
  <c r="O35" i="33"/>
  <c r="O16" i="33"/>
  <c r="O22" i="33"/>
  <c r="O17" i="33"/>
  <c r="O29" i="33"/>
  <c r="O26" i="33"/>
  <c r="BB287" i="33"/>
  <c r="AX287" i="33"/>
  <c r="AT287" i="33"/>
  <c r="M289" i="33"/>
  <c r="AN60" i="33"/>
  <c r="AN53" i="33"/>
  <c r="AN46" i="33"/>
  <c r="AN54" i="33"/>
  <c r="AN56" i="33"/>
  <c r="AN57" i="33"/>
  <c r="AN50" i="33"/>
  <c r="AN58" i="33"/>
  <c r="AN51" i="33"/>
  <c r="AN29" i="33"/>
  <c r="AN26" i="33"/>
  <c r="AN18" i="33"/>
  <c r="AN52" i="33"/>
  <c r="AN36" i="33"/>
  <c r="AN33" i="33"/>
  <c r="AN48" i="33"/>
  <c r="AN23" i="33"/>
  <c r="AN20" i="33"/>
  <c r="AN40" i="33"/>
  <c r="AN30" i="33"/>
  <c r="AN27" i="33"/>
  <c r="AN45" i="33"/>
  <c r="AN42" i="33"/>
  <c r="AN38" i="33"/>
  <c r="AN34" i="33"/>
  <c r="AN14" i="33"/>
  <c r="AN47" i="33"/>
  <c r="AN15" i="33"/>
  <c r="AN24" i="33"/>
  <c r="AN21" i="33"/>
  <c r="AN32" i="33"/>
  <c r="AN28" i="33"/>
  <c r="AN16" i="33"/>
  <c r="AN44" i="33"/>
  <c r="AN41" i="33"/>
  <c r="AN39" i="33"/>
  <c r="AN35" i="33"/>
  <c r="AN17" i="33"/>
  <c r="AN22" i="33"/>
  <c r="O213" i="33"/>
  <c r="O216" i="33"/>
  <c r="O217" i="33"/>
  <c r="O210" i="33"/>
  <c r="O211" i="33"/>
  <c r="O205" i="33"/>
  <c r="O191" i="33"/>
  <c r="O209" i="33"/>
  <c r="O196" i="33"/>
  <c r="O219" i="33"/>
  <c r="O207" i="33"/>
  <c r="O186" i="33"/>
  <c r="O179" i="33"/>
  <c r="O201" i="33"/>
  <c r="O197" i="33"/>
  <c r="O187" i="33"/>
  <c r="O180" i="33"/>
  <c r="O214" i="33"/>
  <c r="O208" i="33"/>
  <c r="O204" i="33"/>
  <c r="O215" i="33"/>
  <c r="O189" i="33"/>
  <c r="O181" i="33"/>
  <c r="O195" i="33"/>
  <c r="O184" i="33"/>
  <c r="O173" i="33"/>
  <c r="O144" i="33"/>
  <c r="O137" i="33"/>
  <c r="O129" i="33"/>
  <c r="O199" i="33"/>
  <c r="O185" i="33"/>
  <c r="O177" i="33"/>
  <c r="O168" i="33"/>
  <c r="O145" i="33"/>
  <c r="O138" i="33"/>
  <c r="O202" i="33"/>
  <c r="O172" i="33"/>
  <c r="O146" i="33"/>
  <c r="O175" i="33"/>
  <c r="O167" i="33"/>
  <c r="O147" i="33"/>
  <c r="O140" i="33"/>
  <c r="O192" i="33"/>
  <c r="O171" i="33"/>
  <c r="O165" i="33"/>
  <c r="O141" i="33"/>
  <c r="O190" i="33"/>
  <c r="O174" i="33"/>
  <c r="O203" i="33"/>
  <c r="O198" i="33"/>
  <c r="O193" i="33"/>
  <c r="O183" i="33"/>
  <c r="O143" i="33"/>
  <c r="O135" i="33"/>
  <c r="O128" i="33"/>
  <c r="O121" i="33"/>
  <c r="O114" i="33"/>
  <c r="O99" i="33"/>
  <c r="O95" i="33"/>
  <c r="O104" i="33"/>
  <c r="O102" i="33"/>
  <c r="O139" i="33"/>
  <c r="O123" i="33"/>
  <c r="O113" i="33"/>
  <c r="O107" i="33"/>
  <c r="O178" i="33"/>
  <c r="O133" i="33"/>
  <c r="O116" i="33"/>
  <c r="O92" i="33"/>
  <c r="O89" i="33"/>
  <c r="O166" i="33"/>
  <c r="O122" i="33"/>
  <c r="O109" i="33"/>
  <c r="O98" i="33"/>
  <c r="O96" i="33"/>
  <c r="O169" i="33"/>
  <c r="O134" i="33"/>
  <c r="O127" i="33"/>
  <c r="O120" i="33"/>
  <c r="O115" i="33"/>
  <c r="O111" i="33"/>
  <c r="O105" i="33"/>
  <c r="O103" i="33"/>
  <c r="O101" i="33"/>
  <c r="O90" i="33"/>
  <c r="O93" i="33"/>
  <c r="O108" i="33"/>
  <c r="O131" i="33"/>
  <c r="O126" i="33"/>
  <c r="O119" i="33"/>
  <c r="O125" i="33"/>
  <c r="O132" i="33"/>
  <c r="O117" i="33"/>
  <c r="O91" i="33"/>
  <c r="O97" i="33"/>
  <c r="O110" i="33"/>
  <c r="AA216" i="33"/>
  <c r="AA219" i="33"/>
  <c r="AA214" i="33"/>
  <c r="AA215" i="33"/>
  <c r="AA201" i="33"/>
  <c r="AA208" i="33"/>
  <c r="AA197" i="33"/>
  <c r="AA213" i="33"/>
  <c r="AA204" i="33"/>
  <c r="AA211" i="33"/>
  <c r="AA210" i="33"/>
  <c r="AA195" i="33"/>
  <c r="AA202" i="33"/>
  <c r="AA198" i="33"/>
  <c r="AA190" i="33"/>
  <c r="AA183" i="33"/>
  <c r="AA205" i="33"/>
  <c r="AA191" i="33"/>
  <c r="AA184" i="33"/>
  <c r="AA217" i="33"/>
  <c r="AA209" i="33"/>
  <c r="AA199" i="33"/>
  <c r="AA196" i="33"/>
  <c r="AA192" i="33"/>
  <c r="AA185" i="33"/>
  <c r="AA207" i="33"/>
  <c r="AA203" i="33"/>
  <c r="AA175" i="33"/>
  <c r="AA147" i="33"/>
  <c r="AA140" i="33"/>
  <c r="AA133" i="33"/>
  <c r="AA167" i="33"/>
  <c r="AA189" i="33"/>
  <c r="AA179" i="33"/>
  <c r="AA165" i="33"/>
  <c r="AA141" i="33"/>
  <c r="AA134" i="33"/>
  <c r="AA180" i="33"/>
  <c r="AA171" i="33"/>
  <c r="AA174" i="33"/>
  <c r="AA181" i="33"/>
  <c r="AA193" i="33"/>
  <c r="AA178" i="33"/>
  <c r="AA166" i="33"/>
  <c r="AA144" i="33"/>
  <c r="AA137" i="33"/>
  <c r="AA173" i="33"/>
  <c r="AA169" i="33"/>
  <c r="AA186" i="33"/>
  <c r="AA145" i="33"/>
  <c r="AA138" i="33"/>
  <c r="AA168" i="33"/>
  <c r="AA177" i="33"/>
  <c r="AA172" i="33"/>
  <c r="AA146" i="33"/>
  <c r="AA139" i="33"/>
  <c r="AA132" i="33"/>
  <c r="AA125" i="33"/>
  <c r="AA117" i="33"/>
  <c r="AA110" i="33"/>
  <c r="AA187" i="33"/>
  <c r="AA122" i="33"/>
  <c r="AA98" i="33"/>
  <c r="AA121" i="33"/>
  <c r="AA111" i="33"/>
  <c r="AA103" i="33"/>
  <c r="AA90" i="33"/>
  <c r="AA128" i="33"/>
  <c r="AA127" i="33"/>
  <c r="AA120" i="33"/>
  <c r="AA105" i="33"/>
  <c r="AA101" i="33"/>
  <c r="AA135" i="33"/>
  <c r="AA115" i="33"/>
  <c r="AA93" i="33"/>
  <c r="AA129" i="33"/>
  <c r="AA108" i="33"/>
  <c r="AA131" i="33"/>
  <c r="AA126" i="33"/>
  <c r="AA119" i="33"/>
  <c r="AA97" i="33"/>
  <c r="AA91" i="33"/>
  <c r="AA143" i="33"/>
  <c r="AA114" i="33"/>
  <c r="AA95" i="33"/>
  <c r="AA104" i="33"/>
  <c r="AA102" i="33"/>
  <c r="AA123" i="33"/>
  <c r="AA99" i="33"/>
  <c r="AA116" i="33"/>
  <c r="AA113" i="33"/>
  <c r="AA89" i="33"/>
  <c r="AA109" i="33"/>
  <c r="AA107" i="33"/>
  <c r="AA92" i="33"/>
  <c r="AA96" i="33"/>
  <c r="AA57" i="33"/>
  <c r="AA50" i="33"/>
  <c r="AA58" i="33"/>
  <c r="AA51" i="33"/>
  <c r="AA60" i="33"/>
  <c r="AA53" i="33"/>
  <c r="AA46" i="33"/>
  <c r="AA54" i="33"/>
  <c r="AA56" i="33"/>
  <c r="AA21" i="33"/>
  <c r="AA15" i="33"/>
  <c r="AA28" i="33"/>
  <c r="AA24" i="33"/>
  <c r="AA44" i="33"/>
  <c r="AA41" i="33"/>
  <c r="AA35" i="33"/>
  <c r="AA32" i="33"/>
  <c r="AA16" i="33"/>
  <c r="AA39" i="33"/>
  <c r="AA22" i="33"/>
  <c r="AA17" i="33"/>
  <c r="AA29" i="33"/>
  <c r="AA36" i="33"/>
  <c r="AA26" i="33"/>
  <c r="AA18" i="33"/>
  <c r="AA52" i="33"/>
  <c r="AA48" i="33"/>
  <c r="AA33" i="33"/>
  <c r="AA42" i="33"/>
  <c r="AA23" i="33"/>
  <c r="AA20" i="33"/>
  <c r="AA40" i="33"/>
  <c r="AA30" i="33"/>
  <c r="AA27" i="33"/>
  <c r="AA47" i="33"/>
  <c r="AA45" i="33"/>
  <c r="AA38" i="33"/>
  <c r="AA34" i="33"/>
  <c r="AA14" i="33"/>
  <c r="AA283" i="33"/>
  <c r="AA275" i="33"/>
  <c r="AA284" i="33"/>
  <c r="AA277" i="33"/>
  <c r="AA285" i="33"/>
  <c r="AA278" i="33"/>
  <c r="AA271" i="33"/>
  <c r="AA287" i="33"/>
  <c r="AA279" i="33"/>
  <c r="AA272" i="33"/>
  <c r="AA280" i="33"/>
  <c r="AA273" i="33"/>
  <c r="AA281" i="33"/>
  <c r="AA274" i="33"/>
  <c r="AA267" i="33"/>
  <c r="AA260" i="33"/>
  <c r="AA269" i="33"/>
  <c r="AA259" i="33"/>
  <c r="AA256" i="33"/>
  <c r="AA257" i="33"/>
  <c r="AA261" i="33"/>
  <c r="AA247" i="33"/>
  <c r="AA244" i="33"/>
  <c r="AA241" i="33"/>
  <c r="AA250" i="33"/>
  <c r="AA268" i="33"/>
  <c r="AA262" i="33"/>
  <c r="AA242" i="33"/>
  <c r="AA263" i="33"/>
  <c r="AA253" i="33"/>
  <c r="AA249" i="33"/>
  <c r="AA266" i="33"/>
  <c r="AA254" i="33"/>
  <c r="AA245" i="33"/>
  <c r="AA251" i="33"/>
  <c r="AA255" i="33"/>
  <c r="AA265" i="33"/>
  <c r="AA243" i="33"/>
  <c r="AA248" i="33"/>
  <c r="AH219" i="33"/>
  <c r="AH214" i="33"/>
  <c r="AH207" i="33"/>
  <c r="AH199" i="33"/>
  <c r="AH215" i="33"/>
  <c r="AH208" i="33"/>
  <c r="AH213" i="33"/>
  <c r="AH204" i="33"/>
  <c r="AH211" i="33"/>
  <c r="AH210" i="33"/>
  <c r="AH195" i="33"/>
  <c r="AH202" i="33"/>
  <c r="AH198" i="33"/>
  <c r="AH190" i="33"/>
  <c r="AH205" i="33"/>
  <c r="AH216" i="33"/>
  <c r="AH191" i="33"/>
  <c r="AH184" i="33"/>
  <c r="AH177" i="33"/>
  <c r="AH169" i="33"/>
  <c r="AH209" i="33"/>
  <c r="AH217" i="33"/>
  <c r="AH203" i="33"/>
  <c r="AH186" i="33"/>
  <c r="AH179" i="33"/>
  <c r="AH172" i="33"/>
  <c r="AH193" i="33"/>
  <c r="AH201" i="33"/>
  <c r="AH187" i="33"/>
  <c r="AH180" i="33"/>
  <c r="AH173" i="33"/>
  <c r="AH166" i="33"/>
  <c r="AH171" i="33"/>
  <c r="AH174" i="33"/>
  <c r="AH143" i="33"/>
  <c r="AH135" i="33"/>
  <c r="AH128" i="33"/>
  <c r="AH121" i="33"/>
  <c r="AH192" i="33"/>
  <c r="AH181" i="33"/>
  <c r="AH178" i="33"/>
  <c r="AH144" i="33"/>
  <c r="AH137" i="33"/>
  <c r="AH129" i="33"/>
  <c r="AH183" i="33"/>
  <c r="AH196" i="33"/>
  <c r="AH145" i="33"/>
  <c r="AH138" i="33"/>
  <c r="AH131" i="33"/>
  <c r="AH123" i="33"/>
  <c r="AH116" i="33"/>
  <c r="AH109" i="33"/>
  <c r="AH102" i="33"/>
  <c r="AH168" i="33"/>
  <c r="AH185" i="33"/>
  <c r="AH146" i="33"/>
  <c r="AH139" i="33"/>
  <c r="AH132" i="33"/>
  <c r="AH125" i="33"/>
  <c r="AH117" i="33"/>
  <c r="AH110" i="33"/>
  <c r="AH103" i="33"/>
  <c r="AH96" i="33"/>
  <c r="AH89" i="33"/>
  <c r="AH175" i="33"/>
  <c r="AH147" i="33"/>
  <c r="AH140" i="33"/>
  <c r="AH133" i="33"/>
  <c r="AH167" i="33"/>
  <c r="AH134" i="33"/>
  <c r="AH115" i="33"/>
  <c r="AH93" i="33"/>
  <c r="AH108" i="33"/>
  <c r="AH97" i="33"/>
  <c r="AH91" i="33"/>
  <c r="AH126" i="33"/>
  <c r="AH119" i="33"/>
  <c r="AH114" i="33"/>
  <c r="AH95" i="33"/>
  <c r="AH104" i="33"/>
  <c r="AH99" i="33"/>
  <c r="AH189" i="33"/>
  <c r="AH165" i="33"/>
  <c r="AH113" i="33"/>
  <c r="AH197" i="33"/>
  <c r="AH107" i="33"/>
  <c r="AH92" i="33"/>
  <c r="AH122" i="33"/>
  <c r="AH98" i="33"/>
  <c r="AH90" i="33"/>
  <c r="AH101" i="33"/>
  <c r="AH141" i="33"/>
  <c r="AH120" i="33"/>
  <c r="AH127" i="33"/>
  <c r="AH111" i="33"/>
  <c r="AH105" i="33"/>
  <c r="AX219" i="33"/>
  <c r="AT219" i="33"/>
  <c r="BB219" i="33"/>
  <c r="U54" i="33"/>
  <c r="U56" i="33"/>
  <c r="U57" i="33"/>
  <c r="U50" i="33"/>
  <c r="U58" i="33"/>
  <c r="U51" i="33"/>
  <c r="U60" i="33"/>
  <c r="U52" i="33"/>
  <c r="U45" i="33"/>
  <c r="U53" i="33"/>
  <c r="U46" i="33"/>
  <c r="U39" i="33"/>
  <c r="U32" i="33"/>
  <c r="U24" i="33"/>
  <c r="U47" i="33"/>
  <c r="U30" i="33"/>
  <c r="U27" i="33"/>
  <c r="U38" i="33"/>
  <c r="U34" i="33"/>
  <c r="U14" i="33"/>
  <c r="U21" i="33"/>
  <c r="U15" i="33"/>
  <c r="U28" i="33"/>
  <c r="U44" i="33"/>
  <c r="U41" i="33"/>
  <c r="U35" i="33"/>
  <c r="U16" i="33"/>
  <c r="U22" i="33"/>
  <c r="U17" i="33"/>
  <c r="U29" i="33"/>
  <c r="U26" i="33"/>
  <c r="U36" i="33"/>
  <c r="U33" i="33"/>
  <c r="U18" i="33"/>
  <c r="U48" i="33"/>
  <c r="U42" i="33"/>
  <c r="U40" i="33"/>
  <c r="U23" i="33"/>
  <c r="U20" i="33"/>
  <c r="AH285" i="33"/>
  <c r="AH278" i="33"/>
  <c r="AH271" i="33"/>
  <c r="AH263" i="33"/>
  <c r="AH256" i="33"/>
  <c r="AH249" i="33"/>
  <c r="AH287" i="33"/>
  <c r="AH279" i="33"/>
  <c r="AH272" i="33"/>
  <c r="AH265" i="33"/>
  <c r="AH257" i="33"/>
  <c r="AH280" i="33"/>
  <c r="AH273" i="33"/>
  <c r="AH266" i="33"/>
  <c r="AH259" i="33"/>
  <c r="AH251" i="33"/>
  <c r="AH244" i="33"/>
  <c r="AH281" i="33"/>
  <c r="AH274" i="33"/>
  <c r="AH267" i="33"/>
  <c r="AH260" i="33"/>
  <c r="AH253" i="33"/>
  <c r="AH245" i="33"/>
  <c r="AH283" i="33"/>
  <c r="AH275" i="33"/>
  <c r="AH268" i="33"/>
  <c r="AH261" i="33"/>
  <c r="AH254" i="33"/>
  <c r="AH247" i="33"/>
  <c r="AH241" i="33"/>
  <c r="AH250" i="33"/>
  <c r="AH277" i="33"/>
  <c r="AH262" i="33"/>
  <c r="AH242" i="33"/>
  <c r="AH255" i="33"/>
  <c r="AH248" i="33"/>
  <c r="AH243" i="33"/>
  <c r="AH284" i="33"/>
  <c r="AH269" i="33"/>
  <c r="AP289" i="33"/>
  <c r="BB60" i="33"/>
  <c r="AX60" i="33"/>
  <c r="AT60" i="33"/>
  <c r="O279" i="33"/>
  <c r="O272" i="33"/>
  <c r="O280" i="33"/>
  <c r="O273" i="33"/>
  <c r="O281" i="33"/>
  <c r="O274" i="33"/>
  <c r="O283" i="33"/>
  <c r="O275" i="33"/>
  <c r="O268" i="33"/>
  <c r="O284" i="33"/>
  <c r="O277" i="33"/>
  <c r="O269" i="33"/>
  <c r="O285" i="33"/>
  <c r="O278" i="33"/>
  <c r="O271" i="33"/>
  <c r="O263" i="33"/>
  <c r="O242" i="33"/>
  <c r="O253" i="33"/>
  <c r="O249" i="33"/>
  <c r="O265" i="33"/>
  <c r="O254" i="33"/>
  <c r="O267" i="33"/>
  <c r="O266" i="33"/>
  <c r="O255" i="33"/>
  <c r="O256" i="33"/>
  <c r="O248" i="33"/>
  <c r="O245" i="33"/>
  <c r="O243" i="33"/>
  <c r="O287" i="33"/>
  <c r="O260" i="33"/>
  <c r="O259" i="33"/>
  <c r="O257" i="33"/>
  <c r="O251" i="33"/>
  <c r="O261" i="33"/>
  <c r="O262" i="33"/>
  <c r="O250" i="33"/>
  <c r="O247" i="33"/>
  <c r="O244" i="33"/>
  <c r="O241" i="33"/>
  <c r="I58" i="33"/>
  <c r="I51" i="33"/>
  <c r="I60" i="33"/>
  <c r="I53" i="33"/>
  <c r="I46" i="33"/>
  <c r="I54" i="33"/>
  <c r="I56" i="33"/>
  <c r="I48" i="33"/>
  <c r="I41" i="33"/>
  <c r="I57" i="33"/>
  <c r="I50" i="33"/>
  <c r="I42" i="33"/>
  <c r="I35" i="33"/>
  <c r="I28" i="33"/>
  <c r="I21" i="33"/>
  <c r="I22" i="33"/>
  <c r="I29" i="33"/>
  <c r="I17" i="33"/>
  <c r="I36" i="33"/>
  <c r="I26" i="33"/>
  <c r="I52" i="33"/>
  <c r="I33" i="33"/>
  <c r="I18" i="33"/>
  <c r="I47" i="33"/>
  <c r="I40" i="33"/>
  <c r="I23" i="33"/>
  <c r="I20" i="33"/>
  <c r="I45" i="33"/>
  <c r="I30" i="33"/>
  <c r="I27" i="33"/>
  <c r="I38" i="33"/>
  <c r="I34" i="33"/>
  <c r="I14" i="33"/>
  <c r="I24" i="33"/>
  <c r="I15" i="33"/>
  <c r="I44" i="33"/>
  <c r="I32" i="33"/>
  <c r="I39" i="33"/>
  <c r="I16" i="33"/>
  <c r="BL289" i="33"/>
  <c r="AL22" i="27"/>
  <c r="BX22" i="27"/>
  <c r="BX243" i="27"/>
  <c r="AL243" i="27"/>
  <c r="AN243" i="27" s="1"/>
  <c r="BH243" i="27"/>
  <c r="BX255" i="27"/>
  <c r="AL255" i="27"/>
  <c r="AT129" i="28"/>
  <c r="AT143" i="28"/>
  <c r="AJ99" i="28"/>
  <c r="AJ119" i="28"/>
  <c r="AJ141" i="28"/>
  <c r="AJ208" i="28"/>
  <c r="Z105" i="29"/>
  <c r="AP245" i="30"/>
  <c r="AP257" i="30"/>
  <c r="AP268" i="30"/>
  <c r="U93" i="31"/>
  <c r="U98" i="31"/>
  <c r="U109" i="31"/>
  <c r="U199" i="31"/>
  <c r="U196" i="31"/>
  <c r="U207" i="31"/>
  <c r="O253" i="32"/>
  <c r="O267" i="32"/>
  <c r="O281" i="32"/>
  <c r="AH219" i="32"/>
  <c r="AL119" i="27"/>
  <c r="BX119" i="27"/>
  <c r="AX129" i="28"/>
  <c r="AX143" i="28"/>
  <c r="AJ107" i="28"/>
  <c r="AJ146" i="28"/>
  <c r="AJ145" i="28"/>
  <c r="AJ211" i="28"/>
  <c r="AD105" i="29"/>
  <c r="Z125" i="29"/>
  <c r="O256" i="32"/>
  <c r="O268" i="32"/>
  <c r="O283" i="32"/>
  <c r="BX36" i="27"/>
  <c r="AL36" i="27"/>
  <c r="BH192" i="27"/>
  <c r="AL192" i="27"/>
  <c r="BX192" i="27"/>
  <c r="BH202" i="27"/>
  <c r="BX202" i="27"/>
  <c r="AL202" i="27"/>
  <c r="AJ60" i="27"/>
  <c r="BX14" i="27"/>
  <c r="AL14" i="27"/>
  <c r="BX248" i="27"/>
  <c r="AL248" i="27"/>
  <c r="AN248" i="27" s="1"/>
  <c r="AW204" i="24"/>
  <c r="AJ110" i="28"/>
  <c r="AJ129" i="28"/>
  <c r="AJ172" i="28"/>
  <c r="AJ215" i="28"/>
  <c r="AD125" i="29"/>
  <c r="U287" i="29"/>
  <c r="AP147" i="30"/>
  <c r="AP116" i="30"/>
  <c r="AP169" i="30"/>
  <c r="AP219" i="30"/>
  <c r="AP202" i="30"/>
  <c r="AP251" i="30"/>
  <c r="AP272" i="30"/>
  <c r="AP283" i="30"/>
  <c r="U134" i="31"/>
  <c r="U97" i="31"/>
  <c r="U89" i="31"/>
  <c r="U165" i="31"/>
  <c r="U145" i="31"/>
  <c r="U186" i="31"/>
  <c r="O241" i="32"/>
  <c r="O260" i="32"/>
  <c r="O269" i="32"/>
  <c r="O284" i="32"/>
  <c r="BB289" i="32"/>
  <c r="AJ116" i="28"/>
  <c r="AJ137" i="28"/>
  <c r="AJ178" i="28"/>
  <c r="AJ175" i="28"/>
  <c r="AJ219" i="28"/>
  <c r="AP261" i="30"/>
  <c r="AP277" i="30"/>
  <c r="U102" i="31"/>
  <c r="U126" i="31"/>
  <c r="U103" i="31"/>
  <c r="U179" i="31"/>
  <c r="U175" i="31"/>
  <c r="U201" i="31"/>
  <c r="O243" i="32"/>
  <c r="O263" i="32"/>
  <c r="O271" i="32"/>
  <c r="O285" i="32"/>
  <c r="AL17" i="27"/>
  <c r="BX17" i="27"/>
  <c r="BH107" i="27"/>
  <c r="AL107" i="27"/>
  <c r="BX107" i="27"/>
  <c r="BX146" i="27"/>
  <c r="AL146" i="27"/>
  <c r="BX257" i="27"/>
  <c r="AL257" i="27"/>
  <c r="AN257" i="27" s="1"/>
  <c r="BX169" i="27"/>
  <c r="AL169" i="27"/>
  <c r="AJ219" i="27"/>
  <c r="AL219" i="27" s="1"/>
  <c r="AL90" i="27"/>
  <c r="BX90" i="27"/>
  <c r="AJ123" i="28"/>
  <c r="AJ132" i="28"/>
  <c r="AJ173" i="28"/>
  <c r="AJ179" i="28"/>
  <c r="AJ191" i="28"/>
  <c r="AP60" i="29"/>
  <c r="AP250" i="30"/>
  <c r="AP287" i="30"/>
  <c r="U91" i="31"/>
  <c r="U138" i="31"/>
  <c r="U92" i="31"/>
  <c r="U117" i="31"/>
  <c r="U193" i="31"/>
  <c r="U204" i="31"/>
  <c r="U166" i="31"/>
  <c r="O247" i="32"/>
  <c r="O244" i="32"/>
  <c r="O272" i="32"/>
  <c r="O287" i="32"/>
  <c r="AL45" i="27"/>
  <c r="BX45" i="27"/>
  <c r="AL137" i="27"/>
  <c r="BX137" i="27"/>
  <c r="BX132" i="27"/>
  <c r="AL132" i="27"/>
  <c r="BG113" i="24"/>
  <c r="AJ147" i="28"/>
  <c r="AJ139" i="28"/>
  <c r="AJ180" i="28"/>
  <c r="AJ214" i="28"/>
  <c r="AJ198" i="28"/>
  <c r="AP97" i="30"/>
  <c r="AP101" i="30"/>
  <c r="AP133" i="30"/>
  <c r="AP190" i="30"/>
  <c r="AP178" i="30"/>
  <c r="AP192" i="30"/>
  <c r="AP195" i="30"/>
  <c r="AP254" i="30"/>
  <c r="AP271" i="30"/>
  <c r="U105" i="31"/>
  <c r="U139" i="31"/>
  <c r="U107" i="31"/>
  <c r="U133" i="31"/>
  <c r="U208" i="31"/>
  <c r="U169" i="31"/>
  <c r="U180" i="31"/>
  <c r="O250" i="32"/>
  <c r="O248" i="32"/>
  <c r="O273" i="32"/>
  <c r="AL104" i="27"/>
  <c r="BX104" i="27"/>
  <c r="BX20" i="27"/>
  <c r="AL20" i="27"/>
  <c r="BX242" i="27"/>
  <c r="AL242" i="27"/>
  <c r="AN242" i="27" s="1"/>
  <c r="AJ287" i="27"/>
  <c r="BX251" i="27"/>
  <c r="AL251" i="27"/>
  <c r="AN251" i="27" s="1"/>
  <c r="AL40" i="27"/>
  <c r="BX40" i="27"/>
  <c r="AV42" i="30"/>
  <c r="BD42" i="30"/>
  <c r="AZ42" i="30"/>
  <c r="AL42" i="27"/>
  <c r="BX42" i="27"/>
  <c r="AL30" i="27"/>
  <c r="BX30" i="27"/>
  <c r="BX171" i="27"/>
  <c r="AL171" i="27"/>
  <c r="AW113" i="24"/>
  <c r="AJ95" i="28"/>
  <c r="AJ135" i="28"/>
  <c r="AJ122" i="28"/>
  <c r="AJ185" i="28"/>
  <c r="AJ202" i="28"/>
  <c r="AP181" i="30"/>
  <c r="AP209" i="30"/>
  <c r="AP207" i="30"/>
  <c r="AP263" i="30"/>
  <c r="AP275" i="30"/>
  <c r="U183" i="31"/>
  <c r="U96" i="31"/>
  <c r="U121" i="31"/>
  <c r="U168" i="31"/>
  <c r="U173" i="31"/>
  <c r="U198" i="31"/>
  <c r="U195" i="31"/>
  <c r="O254" i="32"/>
  <c r="O251" i="32"/>
  <c r="O274" i="32"/>
  <c r="BX190" i="27"/>
  <c r="AL190" i="27"/>
  <c r="AK113" i="24"/>
  <c r="AJ113" i="28"/>
  <c r="AJ90" i="28"/>
  <c r="AJ126" i="28"/>
  <c r="AJ181" i="28"/>
  <c r="AJ216" i="28"/>
  <c r="AP211" i="28"/>
  <c r="BP287" i="30"/>
  <c r="U287" i="30" s="1"/>
  <c r="W269" i="30" s="1"/>
  <c r="AP102" i="30"/>
  <c r="AP171" i="30"/>
  <c r="AP121" i="30"/>
  <c r="AP175" i="30"/>
  <c r="AP177" i="30"/>
  <c r="AP213" i="30"/>
  <c r="AP265" i="30"/>
  <c r="AP247" i="30"/>
  <c r="AP280" i="30"/>
  <c r="U99" i="31"/>
  <c r="U110" i="31"/>
  <c r="U101" i="31"/>
  <c r="U146" i="31"/>
  <c r="U187" i="31"/>
  <c r="U213" i="31"/>
  <c r="U209" i="31"/>
  <c r="O257" i="32"/>
  <c r="O255" i="32"/>
  <c r="O275" i="32"/>
  <c r="AL32" i="27"/>
  <c r="BX32" i="27"/>
  <c r="BX261" i="27"/>
  <c r="BH261" i="27"/>
  <c r="AL261" i="27"/>
  <c r="AN261" i="27" s="1"/>
  <c r="AT213" i="28"/>
  <c r="AJ120" i="28"/>
  <c r="AJ93" i="28"/>
  <c r="AJ133" i="28"/>
  <c r="AJ192" i="28"/>
  <c r="AT211" i="28"/>
  <c r="AP107" i="30"/>
  <c r="AP126" i="30"/>
  <c r="AP172" i="30"/>
  <c r="AP115" i="30"/>
  <c r="AP199" i="30"/>
  <c r="AP179" i="30"/>
  <c r="AP242" i="30"/>
  <c r="AP256" i="30"/>
  <c r="AP285" i="30"/>
  <c r="U114" i="31"/>
  <c r="U125" i="31"/>
  <c r="U115" i="31"/>
  <c r="U191" i="31"/>
  <c r="U216" i="31"/>
  <c r="U219" i="31"/>
  <c r="U144" i="31"/>
  <c r="O262" i="32"/>
  <c r="O259" i="32"/>
  <c r="O277" i="32"/>
  <c r="AL56" i="27"/>
  <c r="BX56" i="27"/>
  <c r="AT203" i="28"/>
  <c r="AP203" i="28"/>
  <c r="AX203" i="28"/>
  <c r="AX213" i="28"/>
  <c r="AJ102" i="28"/>
  <c r="AJ97" i="28"/>
  <c r="AJ210" i="28"/>
  <c r="AJ190" i="28"/>
  <c r="AP120" i="30"/>
  <c r="AP203" i="30"/>
  <c r="AP205" i="30"/>
  <c r="AP244" i="30"/>
  <c r="AP266" i="30"/>
  <c r="AP269" i="30"/>
  <c r="U128" i="31"/>
  <c r="U135" i="31"/>
  <c r="U129" i="31"/>
  <c r="U205" i="31"/>
  <c r="U137" i="31"/>
  <c r="U147" i="31"/>
  <c r="U174" i="31"/>
  <c r="O242" i="32"/>
  <c r="O261" i="32"/>
  <c r="O278" i="32"/>
  <c r="BX92" i="27"/>
  <c r="AL92" i="27"/>
  <c r="BX263" i="27"/>
  <c r="AL263" i="27"/>
  <c r="AN263" i="27" s="1"/>
  <c r="AL144" i="27"/>
  <c r="BX144" i="27"/>
  <c r="AL129" i="27"/>
  <c r="BX129" i="27"/>
  <c r="BX278" i="27"/>
  <c r="AL278" i="27"/>
  <c r="AN278" i="27" s="1"/>
  <c r="AL134" i="27"/>
  <c r="BX134" i="27"/>
  <c r="AL114" i="27"/>
  <c r="BX114" i="27"/>
  <c r="BX259" i="27"/>
  <c r="AL259" i="27"/>
  <c r="AN259" i="27" s="1"/>
  <c r="AL39" i="27"/>
  <c r="BX39" i="27"/>
  <c r="BX48" i="27"/>
  <c r="AL48" i="27"/>
  <c r="AL185" i="27"/>
  <c r="BH185" i="27"/>
  <c r="BX185" i="27"/>
  <c r="BX38" i="27"/>
  <c r="AL38" i="27"/>
  <c r="AJ109" i="28"/>
  <c r="AJ108" i="28"/>
  <c r="AJ196" i="28"/>
  <c r="AJ193" i="28"/>
  <c r="AN289" i="30"/>
  <c r="AP146" i="30"/>
  <c r="AP127" i="30"/>
  <c r="AP125" i="30"/>
  <c r="AP196" i="30"/>
  <c r="AP197" i="30"/>
  <c r="AP249" i="30"/>
  <c r="AP248" i="30"/>
  <c r="AP274" i="30"/>
  <c r="U131" i="31"/>
  <c r="U90" i="31"/>
  <c r="U211" i="31"/>
  <c r="U171" i="31"/>
  <c r="U167" i="31"/>
  <c r="U178" i="31"/>
  <c r="U189" i="31"/>
  <c r="O245" i="32"/>
  <c r="O265" i="32"/>
  <c r="BX254" i="27"/>
  <c r="AL254" i="27"/>
  <c r="AN254" i="27" s="1"/>
  <c r="BX58" i="27"/>
  <c r="AL58" i="27"/>
  <c r="AH198" i="29"/>
  <c r="AD198" i="29"/>
  <c r="Z198" i="29"/>
  <c r="U216" i="32"/>
  <c r="U217" i="32"/>
  <c r="U219" i="32"/>
  <c r="U204" i="32"/>
  <c r="U185" i="32"/>
  <c r="U178" i="32"/>
  <c r="U171" i="32"/>
  <c r="U147" i="32"/>
  <c r="U140" i="32"/>
  <c r="U133" i="32"/>
  <c r="U126" i="32"/>
  <c r="U119" i="32"/>
  <c r="U111" i="32"/>
  <c r="U214" i="32"/>
  <c r="U210" i="32"/>
  <c r="U207" i="32"/>
  <c r="U190" i="32"/>
  <c r="U186" i="32"/>
  <c r="U180" i="32"/>
  <c r="U173" i="32"/>
  <c r="U166" i="32"/>
  <c r="U143" i="32"/>
  <c r="U135" i="32"/>
  <c r="U128" i="32"/>
  <c r="U121" i="32"/>
  <c r="U114" i="32"/>
  <c r="U203" i="32"/>
  <c r="U201" i="32"/>
  <c r="U198" i="32"/>
  <c r="U196" i="32"/>
  <c r="U193" i="32"/>
  <c r="U213" i="32"/>
  <c r="U209" i="32"/>
  <c r="U181" i="32"/>
  <c r="U174" i="32"/>
  <c r="U167" i="32"/>
  <c r="U144" i="32"/>
  <c r="U137" i="32"/>
  <c r="U129" i="32"/>
  <c r="U122" i="32"/>
  <c r="U115" i="32"/>
  <c r="U205" i="32"/>
  <c r="U191" i="32"/>
  <c r="U187" i="32"/>
  <c r="U211" i="32"/>
  <c r="U208" i="32"/>
  <c r="U184" i="32"/>
  <c r="U177" i="32"/>
  <c r="U169" i="32"/>
  <c r="U146" i="32"/>
  <c r="U139" i="32"/>
  <c r="U132" i="32"/>
  <c r="U125" i="32"/>
  <c r="U117" i="32"/>
  <c r="U168" i="32"/>
  <c r="U165" i="32"/>
  <c r="U172" i="32"/>
  <c r="U175" i="32"/>
  <c r="U145" i="32"/>
  <c r="U141" i="32"/>
  <c r="U116" i="32"/>
  <c r="U99" i="32"/>
  <c r="U179" i="32"/>
  <c r="U138" i="32"/>
  <c r="U134" i="32"/>
  <c r="U202" i="32"/>
  <c r="U189" i="32"/>
  <c r="U183" i="32"/>
  <c r="U89" i="32"/>
  <c r="U199" i="32"/>
  <c r="U127" i="32"/>
  <c r="U108" i="32"/>
  <c r="U91" i="32"/>
  <c r="U197" i="32"/>
  <c r="U195" i="32"/>
  <c r="U215" i="32"/>
  <c r="U192" i="32"/>
  <c r="U123" i="32"/>
  <c r="U95" i="32"/>
  <c r="U93" i="32"/>
  <c r="U120" i="32"/>
  <c r="U109" i="32"/>
  <c r="U105" i="32"/>
  <c r="U97" i="32"/>
  <c r="U90" i="32"/>
  <c r="U131" i="32"/>
  <c r="U113" i="32"/>
  <c r="U103" i="32"/>
  <c r="U101" i="32"/>
  <c r="U110" i="32"/>
  <c r="U107" i="32"/>
  <c r="U104" i="32"/>
  <c r="U98" i="32"/>
  <c r="U96" i="32"/>
  <c r="U102" i="32"/>
  <c r="U92" i="32"/>
  <c r="U287" i="32"/>
  <c r="U285" i="32"/>
  <c r="U265" i="32"/>
  <c r="U263" i="32"/>
  <c r="U280" i="32"/>
  <c r="U275" i="32"/>
  <c r="U256" i="32"/>
  <c r="U253" i="32"/>
  <c r="U249" i="32"/>
  <c r="U245" i="32"/>
  <c r="U242" i="32"/>
  <c r="U274" i="32"/>
  <c r="U260" i="32"/>
  <c r="U284" i="32"/>
  <c r="U279" i="32"/>
  <c r="U273" i="32"/>
  <c r="U272" i="32"/>
  <c r="U262" i="32"/>
  <c r="U271" i="32"/>
  <c r="U257" i="32"/>
  <c r="U254" i="32"/>
  <c r="U250" i="32"/>
  <c r="U247" i="32"/>
  <c r="U243" i="32"/>
  <c r="U283" i="32"/>
  <c r="U278" i="32"/>
  <c r="U269" i="32"/>
  <c r="U268" i="32"/>
  <c r="U267" i="32"/>
  <c r="U244" i="32"/>
  <c r="U277" i="32"/>
  <c r="U261" i="32"/>
  <c r="U266" i="32"/>
  <c r="U251" i="32"/>
  <c r="U259" i="32"/>
  <c r="U281" i="32"/>
  <c r="U241" i="32"/>
  <c r="U248" i="32"/>
  <c r="U255" i="32"/>
  <c r="I219" i="32"/>
  <c r="I216" i="32"/>
  <c r="I215" i="32"/>
  <c r="I214" i="32"/>
  <c r="I213" i="32"/>
  <c r="I211" i="32"/>
  <c r="I210" i="32"/>
  <c r="I209" i="32"/>
  <c r="I208" i="32"/>
  <c r="I207" i="32"/>
  <c r="I205" i="32"/>
  <c r="I204" i="32"/>
  <c r="I203" i="32"/>
  <c r="I202" i="32"/>
  <c r="I201" i="32"/>
  <c r="I199" i="32"/>
  <c r="I198" i="32"/>
  <c r="I197" i="32"/>
  <c r="I196" i="32"/>
  <c r="I195" i="32"/>
  <c r="I193" i="32"/>
  <c r="I192" i="32"/>
  <c r="I191" i="32"/>
  <c r="I190" i="32"/>
  <c r="I189" i="32"/>
  <c r="I187" i="32"/>
  <c r="I186" i="32"/>
  <c r="I185" i="32"/>
  <c r="I184" i="32"/>
  <c r="I183" i="32"/>
  <c r="I181" i="32"/>
  <c r="I180" i="32"/>
  <c r="I179" i="32"/>
  <c r="I178" i="32"/>
  <c r="I177" i="32"/>
  <c r="I175" i="32"/>
  <c r="I174" i="32"/>
  <c r="I173" i="32"/>
  <c r="I172" i="32"/>
  <c r="I171" i="32"/>
  <c r="I169" i="32"/>
  <c r="I168" i="32"/>
  <c r="I167" i="32"/>
  <c r="I166" i="32"/>
  <c r="I165" i="32"/>
  <c r="I147" i="32"/>
  <c r="I146" i="32"/>
  <c r="I145" i="32"/>
  <c r="I144" i="32"/>
  <c r="I143" i="32"/>
  <c r="I141" i="32"/>
  <c r="I140" i="32"/>
  <c r="I139" i="32"/>
  <c r="I138" i="32"/>
  <c r="I137" i="32"/>
  <c r="I135" i="32"/>
  <c r="I134" i="32"/>
  <c r="I133" i="32"/>
  <c r="I132" i="32"/>
  <c r="I131" i="32"/>
  <c r="I129" i="32"/>
  <c r="I128" i="32"/>
  <c r="I127" i="32"/>
  <c r="I126" i="32"/>
  <c r="I125" i="32"/>
  <c r="I123" i="32"/>
  <c r="I122" i="32"/>
  <c r="I121" i="32"/>
  <c r="I120" i="32"/>
  <c r="I119" i="32"/>
  <c r="I117" i="32"/>
  <c r="I116" i="32"/>
  <c r="I115" i="32"/>
  <c r="I114" i="32"/>
  <c r="I113" i="32"/>
  <c r="I111" i="32"/>
  <c r="I217" i="32"/>
  <c r="I108" i="32"/>
  <c r="I104" i="32"/>
  <c r="I96" i="32"/>
  <c r="I98" i="32"/>
  <c r="I102" i="32"/>
  <c r="I110" i="32"/>
  <c r="I107" i="32"/>
  <c r="I95" i="32"/>
  <c r="I92" i="32"/>
  <c r="I89" i="32"/>
  <c r="I99" i="32"/>
  <c r="I109" i="32"/>
  <c r="I105" i="32"/>
  <c r="I93" i="32"/>
  <c r="I90" i="32"/>
  <c r="I91" i="32"/>
  <c r="I103" i="32"/>
  <c r="I97" i="32"/>
  <c r="I101" i="32"/>
  <c r="O56" i="32"/>
  <c r="O60" i="32"/>
  <c r="O58" i="32"/>
  <c r="O53" i="32"/>
  <c r="O48" i="32"/>
  <c r="O44" i="32"/>
  <c r="O39" i="32"/>
  <c r="O34" i="32"/>
  <c r="O29" i="32"/>
  <c r="O24" i="32"/>
  <c r="O20" i="32"/>
  <c r="O15" i="32"/>
  <c r="O57" i="32"/>
  <c r="O50" i="32"/>
  <c r="O45" i="32"/>
  <c r="O40" i="32"/>
  <c r="O35" i="32"/>
  <c r="O30" i="32"/>
  <c r="O26" i="32"/>
  <c r="O21" i="32"/>
  <c r="O16" i="32"/>
  <c r="O54" i="32"/>
  <c r="O51" i="32"/>
  <c r="O46" i="32"/>
  <c r="O41" i="32"/>
  <c r="O36" i="32"/>
  <c r="O32" i="32"/>
  <c r="O27" i="32"/>
  <c r="O22" i="32"/>
  <c r="O17" i="32"/>
  <c r="O52" i="32"/>
  <c r="O47" i="32"/>
  <c r="O42" i="32"/>
  <c r="O38" i="32"/>
  <c r="O33" i="32"/>
  <c r="O28" i="32"/>
  <c r="O23" i="32"/>
  <c r="O18" i="32"/>
  <c r="O14" i="32"/>
  <c r="I287" i="32"/>
  <c r="I285" i="32"/>
  <c r="I284" i="32"/>
  <c r="I283" i="32"/>
  <c r="I281" i="32"/>
  <c r="I280" i="32"/>
  <c r="I279" i="32"/>
  <c r="I278" i="32"/>
  <c r="I277" i="32"/>
  <c r="I275" i="32"/>
  <c r="I274" i="32"/>
  <c r="I273" i="32"/>
  <c r="I272" i="32"/>
  <c r="I271" i="32"/>
  <c r="I269" i="32"/>
  <c r="I268" i="32"/>
  <c r="I267" i="32"/>
  <c r="I266" i="32"/>
  <c r="I265" i="32"/>
  <c r="I263" i="32"/>
  <c r="I262" i="32"/>
  <c r="I261" i="32"/>
  <c r="I260" i="32"/>
  <c r="I259" i="32"/>
  <c r="I257" i="32"/>
  <c r="I256" i="32"/>
  <c r="I255" i="32"/>
  <c r="I254" i="32"/>
  <c r="I253" i="32"/>
  <c r="I251" i="32"/>
  <c r="I250" i="32"/>
  <c r="I249" i="32"/>
  <c r="I248" i="32"/>
  <c r="I247" i="32"/>
  <c r="I245" i="32"/>
  <c r="I244" i="32"/>
  <c r="I243" i="32"/>
  <c r="I242" i="32"/>
  <c r="I241" i="32"/>
  <c r="I54" i="32"/>
  <c r="I60" i="32"/>
  <c r="I58" i="32"/>
  <c r="I52" i="32"/>
  <c r="I47" i="32"/>
  <c r="I42" i="32"/>
  <c r="I38" i="32"/>
  <c r="I33" i="32"/>
  <c r="I28" i="32"/>
  <c r="I23" i="32"/>
  <c r="I18" i="32"/>
  <c r="I14" i="32"/>
  <c r="I57" i="32"/>
  <c r="I53" i="32"/>
  <c r="I48" i="32"/>
  <c r="I44" i="32"/>
  <c r="I39" i="32"/>
  <c r="I34" i="32"/>
  <c r="I29" i="32"/>
  <c r="I24" i="32"/>
  <c r="I20" i="32"/>
  <c r="I15" i="32"/>
  <c r="I50" i="32"/>
  <c r="I45" i="32"/>
  <c r="I40" i="32"/>
  <c r="I35" i="32"/>
  <c r="I30" i="32"/>
  <c r="I26" i="32"/>
  <c r="I21" i="32"/>
  <c r="I16" i="32"/>
  <c r="I56" i="32"/>
  <c r="I51" i="32"/>
  <c r="I46" i="32"/>
  <c r="I41" i="32"/>
  <c r="I36" i="32"/>
  <c r="I32" i="32"/>
  <c r="I27" i="32"/>
  <c r="I22" i="32"/>
  <c r="I17" i="32"/>
  <c r="Y289" i="32"/>
  <c r="AL60" i="32"/>
  <c r="AH60" i="32"/>
  <c r="AD60" i="32"/>
  <c r="U50" i="32"/>
  <c r="U45" i="32"/>
  <c r="U40" i="32"/>
  <c r="U35" i="32"/>
  <c r="U30" i="32"/>
  <c r="U26" i="32"/>
  <c r="U21" i="32"/>
  <c r="U16" i="32"/>
  <c r="U54" i="32"/>
  <c r="U58" i="32"/>
  <c r="U51" i="32"/>
  <c r="U46" i="32"/>
  <c r="U41" i="32"/>
  <c r="U36" i="32"/>
  <c r="U32" i="32"/>
  <c r="U27" i="32"/>
  <c r="U22" i="32"/>
  <c r="U17" i="32"/>
  <c r="U56" i="32"/>
  <c r="U52" i="32"/>
  <c r="U47" i="32"/>
  <c r="U42" i="32"/>
  <c r="U38" i="32"/>
  <c r="U33" i="32"/>
  <c r="U28" i="32"/>
  <c r="U23" i="32"/>
  <c r="U18" i="32"/>
  <c r="U14" i="32"/>
  <c r="U60" i="32"/>
  <c r="U53" i="32"/>
  <c r="U48" i="32"/>
  <c r="U44" i="32"/>
  <c r="U39" i="32"/>
  <c r="U34" i="32"/>
  <c r="U29" i="32"/>
  <c r="U24" i="32"/>
  <c r="U20" i="32"/>
  <c r="U15" i="32"/>
  <c r="U57" i="32"/>
  <c r="O219" i="32"/>
  <c r="O216" i="32"/>
  <c r="O215" i="32"/>
  <c r="O214" i="32"/>
  <c r="O213" i="32"/>
  <c r="O211" i="32"/>
  <c r="O210" i="32"/>
  <c r="O209" i="32"/>
  <c r="O208" i="32"/>
  <c r="O207" i="32"/>
  <c r="O205" i="32"/>
  <c r="O204" i="32"/>
  <c r="O203" i="32"/>
  <c r="O202" i="32"/>
  <c r="O201" i="32"/>
  <c r="O199" i="32"/>
  <c r="O198" i="32"/>
  <c r="O197" i="32"/>
  <c r="O196" i="32"/>
  <c r="O195" i="32"/>
  <c r="O193" i="32"/>
  <c r="O184" i="32"/>
  <c r="O185" i="32"/>
  <c r="O178" i="32"/>
  <c r="O171" i="32"/>
  <c r="O179" i="32"/>
  <c r="O172" i="32"/>
  <c r="O165" i="32"/>
  <c r="O141" i="32"/>
  <c r="O217" i="32"/>
  <c r="O190" i="32"/>
  <c r="O186" i="32"/>
  <c r="O180" i="32"/>
  <c r="O173" i="32"/>
  <c r="O166" i="32"/>
  <c r="O143" i="32"/>
  <c r="O135" i="32"/>
  <c r="O128" i="32"/>
  <c r="O121" i="32"/>
  <c r="O114" i="32"/>
  <c r="O191" i="32"/>
  <c r="O187" i="32"/>
  <c r="O177" i="32"/>
  <c r="O146" i="32"/>
  <c r="O117" i="32"/>
  <c r="O139" i="32"/>
  <c r="O129" i="32"/>
  <c r="O120" i="32"/>
  <c r="O168" i="32"/>
  <c r="O126" i="32"/>
  <c r="O132" i="32"/>
  <c r="O175" i="32"/>
  <c r="O145" i="32"/>
  <c r="O122" i="32"/>
  <c r="O116" i="32"/>
  <c r="O110" i="32"/>
  <c r="O107" i="32"/>
  <c r="O99" i="32"/>
  <c r="O167" i="32"/>
  <c r="O138" i="32"/>
  <c r="O189" i="32"/>
  <c r="O147" i="32"/>
  <c r="O119" i="32"/>
  <c r="O102" i="32"/>
  <c r="O183" i="32"/>
  <c r="O174" i="32"/>
  <c r="O144" i="32"/>
  <c r="O140" i="32"/>
  <c r="O137" i="32"/>
  <c r="O131" i="32"/>
  <c r="O169" i="32"/>
  <c r="O127" i="32"/>
  <c r="O91" i="32"/>
  <c r="O96" i="32"/>
  <c r="O92" i="32"/>
  <c r="O89" i="32"/>
  <c r="O181" i="32"/>
  <c r="O134" i="32"/>
  <c r="O113" i="32"/>
  <c r="O93" i="32"/>
  <c r="O123" i="32"/>
  <c r="O133" i="32"/>
  <c r="O109" i="32"/>
  <c r="O105" i="32"/>
  <c r="O90" i="32"/>
  <c r="O192" i="32"/>
  <c r="O97" i="32"/>
  <c r="O111" i="32"/>
  <c r="O108" i="32"/>
  <c r="O103" i="32"/>
  <c r="O104" i="32"/>
  <c r="O115" i="32"/>
  <c r="O101" i="32"/>
  <c r="O125" i="32"/>
  <c r="O95" i="32"/>
  <c r="O98" i="32"/>
  <c r="AL287" i="32"/>
  <c r="AH287" i="32"/>
  <c r="AD287" i="32"/>
  <c r="Y113" i="24"/>
  <c r="BM137" i="24"/>
  <c r="AW102" i="24"/>
  <c r="BM113" i="24"/>
  <c r="Y268" i="24"/>
  <c r="AZ128" i="27"/>
  <c r="AJ103" i="28"/>
  <c r="AJ111" i="28"/>
  <c r="AJ140" i="28"/>
  <c r="AJ217" i="28"/>
  <c r="AJ195" i="28"/>
  <c r="AP122" i="30"/>
  <c r="AP105" i="30"/>
  <c r="AP104" i="30"/>
  <c r="AP111" i="30"/>
  <c r="AP134" i="30"/>
  <c r="AP211" i="30"/>
  <c r="AP174" i="30"/>
  <c r="AP198" i="30"/>
  <c r="AP243" i="30"/>
  <c r="AP267" i="30"/>
  <c r="AP284" i="30"/>
  <c r="O125" i="31"/>
  <c r="O107" i="31"/>
  <c r="O89" i="31"/>
  <c r="O128" i="31"/>
  <c r="O145" i="31"/>
  <c r="O178" i="31"/>
  <c r="O144" i="31"/>
  <c r="O191" i="31"/>
  <c r="U122" i="31"/>
  <c r="U119" i="31"/>
  <c r="U132" i="31"/>
  <c r="U177" i="31"/>
  <c r="U143" i="31"/>
  <c r="U190" i="31"/>
  <c r="U172" i="31"/>
  <c r="U217" i="31"/>
  <c r="BV137" i="27"/>
  <c r="AE137" i="27"/>
  <c r="AE22" i="27"/>
  <c r="BV22" i="27"/>
  <c r="BV242" i="27"/>
  <c r="BH242" i="27"/>
  <c r="AC287" i="27"/>
  <c r="AE242" i="27"/>
  <c r="AG242" i="27" s="1"/>
  <c r="Y119" i="27"/>
  <c r="BT119" i="27"/>
  <c r="BV169" i="27"/>
  <c r="AE169" i="27"/>
  <c r="BV175" i="27"/>
  <c r="AE175" i="27"/>
  <c r="Y38" i="27"/>
  <c r="BH38" i="27"/>
  <c r="BT38" i="27"/>
  <c r="BV15" i="27"/>
  <c r="AC60" i="27"/>
  <c r="AE15" i="27"/>
  <c r="AT213" i="27"/>
  <c r="S247" i="29"/>
  <c r="Y172" i="27"/>
  <c r="BT172" i="27"/>
  <c r="Y28" i="27"/>
  <c r="BT28" i="27"/>
  <c r="BH92" i="27"/>
  <c r="Y92" i="27"/>
  <c r="BT92" i="27"/>
  <c r="AE268" i="27"/>
  <c r="BV268" i="27"/>
  <c r="S272" i="29"/>
  <c r="AE125" i="27"/>
  <c r="BV125" i="27"/>
  <c r="AE168" i="27"/>
  <c r="BV168" i="27"/>
  <c r="BV38" i="27"/>
  <c r="AE38" i="27"/>
  <c r="AQ126" i="24"/>
  <c r="BG180" i="24"/>
  <c r="Y114" i="24"/>
  <c r="AJ143" i="28"/>
  <c r="AJ125" i="28"/>
  <c r="AJ144" i="28"/>
  <c r="AJ134" i="28"/>
  <c r="AJ186" i="28"/>
  <c r="AJ213" i="28"/>
  <c r="S277" i="29"/>
  <c r="AP139" i="30"/>
  <c r="AP132" i="30"/>
  <c r="AP113" i="30"/>
  <c r="AP143" i="30"/>
  <c r="AP135" i="30"/>
  <c r="AP168" i="30"/>
  <c r="AP204" i="30"/>
  <c r="AP259" i="30"/>
  <c r="AP260" i="30"/>
  <c r="AP281" i="30"/>
  <c r="O119" i="31"/>
  <c r="O115" i="31"/>
  <c r="O97" i="31"/>
  <c r="O173" i="31"/>
  <c r="O204" i="31"/>
  <c r="O141" i="31"/>
  <c r="O203" i="31"/>
  <c r="U120" i="31"/>
  <c r="U116" i="31"/>
  <c r="U127" i="31"/>
  <c r="U95" i="31"/>
  <c r="U140" i="31"/>
  <c r="U202" i="31"/>
  <c r="U184" i="31"/>
  <c r="Y123" i="27"/>
  <c r="BT123" i="27"/>
  <c r="BH204" i="27"/>
  <c r="Y204" i="27"/>
  <c r="BT204" i="27"/>
  <c r="Y138" i="27"/>
  <c r="BT138" i="27"/>
  <c r="BT96" i="27"/>
  <c r="Y96" i="27"/>
  <c r="BV105" i="27"/>
  <c r="AE105" i="27"/>
  <c r="BT23" i="27"/>
  <c r="Y23" i="27"/>
  <c r="AA23" i="27" s="1"/>
  <c r="BT101" i="27"/>
  <c r="Y101" i="27"/>
  <c r="S281" i="29"/>
  <c r="BH42" i="27"/>
  <c r="AE42" i="27"/>
  <c r="BV42" i="27"/>
  <c r="BV117" i="27"/>
  <c r="AE117" i="27"/>
  <c r="BH105" i="27"/>
  <c r="BT105" i="27"/>
  <c r="Y105" i="27"/>
  <c r="BV143" i="27"/>
  <c r="AE143" i="27"/>
  <c r="BV201" i="27"/>
  <c r="AE201" i="27"/>
  <c r="Y268" i="27"/>
  <c r="BT268" i="27"/>
  <c r="BH109" i="27"/>
  <c r="Y109" i="27"/>
  <c r="BT109" i="27"/>
  <c r="AE131" i="27"/>
  <c r="BV131" i="27"/>
  <c r="BV99" i="27"/>
  <c r="AE99" i="27"/>
  <c r="AE199" i="27"/>
  <c r="BV199" i="27"/>
  <c r="AC219" i="27"/>
  <c r="AE219" i="27" s="1"/>
  <c r="AG107" i="27" s="1"/>
  <c r="BV91" i="27"/>
  <c r="AE91" i="27"/>
  <c r="Y181" i="27"/>
  <c r="BT181" i="27"/>
  <c r="AE115" i="27"/>
  <c r="BV115" i="27"/>
  <c r="Y254" i="27"/>
  <c r="BT254" i="27"/>
  <c r="AD107" i="29"/>
  <c r="AH107" i="29"/>
  <c r="Z107" i="29"/>
  <c r="BT263" i="27"/>
  <c r="Y263" i="27"/>
  <c r="BH263" i="27"/>
  <c r="AE133" i="27"/>
  <c r="BV133" i="27"/>
  <c r="BV48" i="27"/>
  <c r="AE48" i="27"/>
  <c r="AE272" i="27"/>
  <c r="BV272" i="27"/>
  <c r="BV92" i="27"/>
  <c r="AE92" i="27"/>
  <c r="Y195" i="27"/>
  <c r="BT195" i="27"/>
  <c r="BT198" i="27"/>
  <c r="Y198" i="27"/>
  <c r="BV260" i="27"/>
  <c r="AE260" i="27"/>
  <c r="BG39" i="24"/>
  <c r="BH214" i="27"/>
  <c r="BT214" i="27"/>
  <c r="Y214" i="27"/>
  <c r="Y245" i="27"/>
  <c r="BT245" i="27"/>
  <c r="Y283" i="27"/>
  <c r="BT283" i="27"/>
  <c r="Y47" i="27"/>
  <c r="BT47" i="27"/>
  <c r="BT273" i="27"/>
  <c r="Y273" i="27"/>
  <c r="AE285" i="27"/>
  <c r="BV285" i="27"/>
  <c r="BH285" i="27"/>
  <c r="Y186" i="27"/>
  <c r="BT186" i="27"/>
  <c r="BV108" i="27"/>
  <c r="AE108" i="27"/>
  <c r="BV278" i="27"/>
  <c r="AE278" i="27"/>
  <c r="Y102" i="24"/>
  <c r="AZ129" i="27"/>
  <c r="BH177" i="27"/>
  <c r="Y177" i="27"/>
  <c r="BT177" i="27"/>
  <c r="BT128" i="27"/>
  <c r="Y128" i="27"/>
  <c r="BT143" i="27"/>
  <c r="Y143" i="27"/>
  <c r="BH143" i="27"/>
  <c r="BV256" i="27"/>
  <c r="AE256" i="27"/>
  <c r="BH256" i="27"/>
  <c r="Y173" i="27"/>
  <c r="BH173" i="27"/>
  <c r="BT173" i="27"/>
  <c r="O275" i="31"/>
  <c r="O261" i="31"/>
  <c r="O247" i="31"/>
  <c r="O281" i="31"/>
  <c r="O267" i="31"/>
  <c r="O253" i="31"/>
  <c r="O273" i="31"/>
  <c r="O259" i="31"/>
  <c r="O244" i="31"/>
  <c r="O279" i="31"/>
  <c r="O265" i="31"/>
  <c r="O250" i="31"/>
  <c r="O285" i="31"/>
  <c r="O271" i="31"/>
  <c r="O256" i="31"/>
  <c r="O242" i="31"/>
  <c r="O277" i="31"/>
  <c r="O262" i="31"/>
  <c r="O248" i="31"/>
  <c r="O283" i="31"/>
  <c r="O268" i="31"/>
  <c r="O254" i="31"/>
  <c r="O274" i="31"/>
  <c r="O260" i="31"/>
  <c r="O245" i="31"/>
  <c r="O287" i="31"/>
  <c r="O280" i="31"/>
  <c r="O266" i="31"/>
  <c r="O251" i="31"/>
  <c r="O272" i="31"/>
  <c r="O257" i="31"/>
  <c r="O243" i="31"/>
  <c r="O278" i="31"/>
  <c r="O263" i="31"/>
  <c r="O249" i="31"/>
  <c r="O255" i="31"/>
  <c r="O269" i="31"/>
  <c r="O284" i="31"/>
  <c r="O241" i="31"/>
  <c r="M289" i="31"/>
  <c r="AF287" i="31"/>
  <c r="AB287" i="31"/>
  <c r="AJ287" i="31"/>
  <c r="I210" i="31"/>
  <c r="I196" i="31"/>
  <c r="I181" i="31"/>
  <c r="I167" i="31"/>
  <c r="I137" i="31"/>
  <c r="I216" i="31"/>
  <c r="I202" i="31"/>
  <c r="I187" i="31"/>
  <c r="I173" i="31"/>
  <c r="I143" i="31"/>
  <c r="I208" i="31"/>
  <c r="I193" i="31"/>
  <c r="I179" i="31"/>
  <c r="I165" i="31"/>
  <c r="I214" i="31"/>
  <c r="I199" i="31"/>
  <c r="I185" i="31"/>
  <c r="I171" i="31"/>
  <c r="I140" i="31"/>
  <c r="I205" i="31"/>
  <c r="I191" i="31"/>
  <c r="I177" i="31"/>
  <c r="I146" i="31"/>
  <c r="I211" i="31"/>
  <c r="I197" i="31"/>
  <c r="I183" i="31"/>
  <c r="I168" i="31"/>
  <c r="I138" i="31"/>
  <c r="I217" i="31"/>
  <c r="I203" i="31"/>
  <c r="I189" i="31"/>
  <c r="I174" i="31"/>
  <c r="I144" i="31"/>
  <c r="I209" i="31"/>
  <c r="I195" i="31"/>
  <c r="I180" i="31"/>
  <c r="I166" i="31"/>
  <c r="I135" i="31"/>
  <c r="I215" i="31"/>
  <c r="I201" i="31"/>
  <c r="I186" i="31"/>
  <c r="I172" i="31"/>
  <c r="I141" i="31"/>
  <c r="I207" i="31"/>
  <c r="I192" i="31"/>
  <c r="I178" i="31"/>
  <c r="I147" i="31"/>
  <c r="I133" i="31"/>
  <c r="I219" i="31"/>
  <c r="I213" i="31"/>
  <c r="I198" i="31"/>
  <c r="I184" i="31"/>
  <c r="I169" i="31"/>
  <c r="I139" i="31"/>
  <c r="I134" i="31"/>
  <c r="I125" i="31"/>
  <c r="I110" i="31"/>
  <c r="I96" i="31"/>
  <c r="I104" i="31"/>
  <c r="I175" i="31"/>
  <c r="I116" i="31"/>
  <c r="I102" i="31"/>
  <c r="I131" i="31"/>
  <c r="I122" i="31"/>
  <c r="I108" i="31"/>
  <c r="I93" i="31"/>
  <c r="I128" i="31"/>
  <c r="I114" i="31"/>
  <c r="I99" i="31"/>
  <c r="I190" i="31"/>
  <c r="I90" i="31"/>
  <c r="I145" i="31"/>
  <c r="I120" i="31"/>
  <c r="I105" i="31"/>
  <c r="I91" i="31"/>
  <c r="I126" i="31"/>
  <c r="I111" i="31"/>
  <c r="I97" i="31"/>
  <c r="I117" i="31"/>
  <c r="I103" i="31"/>
  <c r="I89" i="31"/>
  <c r="I119" i="31"/>
  <c r="I123" i="31"/>
  <c r="I109" i="31"/>
  <c r="I95" i="31"/>
  <c r="I132" i="31"/>
  <c r="I129" i="31"/>
  <c r="I115" i="31"/>
  <c r="I101" i="31"/>
  <c r="I121" i="31"/>
  <c r="I107" i="31"/>
  <c r="I92" i="31"/>
  <c r="I204" i="31"/>
  <c r="I127" i="31"/>
  <c r="I113" i="31"/>
  <c r="I98" i="31"/>
  <c r="U48" i="31"/>
  <c r="U34" i="31"/>
  <c r="U20" i="31"/>
  <c r="U54" i="31"/>
  <c r="U40" i="31"/>
  <c r="U26" i="31"/>
  <c r="U42" i="31"/>
  <c r="U46" i="31"/>
  <c r="U32" i="31"/>
  <c r="U17" i="31"/>
  <c r="U28" i="31"/>
  <c r="U52" i="31"/>
  <c r="U38" i="31"/>
  <c r="U23" i="31"/>
  <c r="U57" i="31"/>
  <c r="U58" i="31"/>
  <c r="U44" i="31"/>
  <c r="U29" i="31"/>
  <c r="U15" i="31"/>
  <c r="U50" i="31"/>
  <c r="U35" i="31"/>
  <c r="U21" i="31"/>
  <c r="U56" i="31"/>
  <c r="U41" i="31"/>
  <c r="U27" i="31"/>
  <c r="U14" i="31"/>
  <c r="U47" i="31"/>
  <c r="U33" i="31"/>
  <c r="U18" i="31"/>
  <c r="U60" i="31"/>
  <c r="U53" i="31"/>
  <c r="U39" i="31"/>
  <c r="U24" i="31"/>
  <c r="U45" i="31"/>
  <c r="U30" i="31"/>
  <c r="U16" i="31"/>
  <c r="U51" i="31"/>
  <c r="U36" i="31"/>
  <c r="U22" i="31"/>
  <c r="U279" i="31"/>
  <c r="U265" i="31"/>
  <c r="U250" i="31"/>
  <c r="U285" i="31"/>
  <c r="U271" i="31"/>
  <c r="U256" i="31"/>
  <c r="U242" i="31"/>
  <c r="U277" i="31"/>
  <c r="U262" i="31"/>
  <c r="U248" i="31"/>
  <c r="U283" i="31"/>
  <c r="U268" i="31"/>
  <c r="U254" i="31"/>
  <c r="U274" i="31"/>
  <c r="U260" i="31"/>
  <c r="U245" i="31"/>
  <c r="U287" i="31"/>
  <c r="U280" i="31"/>
  <c r="U266" i="31"/>
  <c r="U251" i="31"/>
  <c r="U272" i="31"/>
  <c r="U257" i="31"/>
  <c r="U243" i="31"/>
  <c r="U278" i="31"/>
  <c r="U263" i="31"/>
  <c r="U249" i="31"/>
  <c r="U284" i="31"/>
  <c r="U269" i="31"/>
  <c r="U255" i="31"/>
  <c r="U241" i="31"/>
  <c r="U275" i="31"/>
  <c r="U261" i="31"/>
  <c r="U247" i="31"/>
  <c r="U281" i="31"/>
  <c r="U267" i="31"/>
  <c r="U253" i="31"/>
  <c r="U244" i="31"/>
  <c r="U259" i="31"/>
  <c r="U273" i="31"/>
  <c r="O45" i="31"/>
  <c r="O30" i="31"/>
  <c r="O16" i="31"/>
  <c r="O51" i="31"/>
  <c r="O36" i="31"/>
  <c r="O22" i="31"/>
  <c r="O57" i="31"/>
  <c r="O42" i="31"/>
  <c r="O28" i="31"/>
  <c r="O14" i="31"/>
  <c r="O48" i="31"/>
  <c r="O34" i="31"/>
  <c r="O20" i="31"/>
  <c r="O54" i="31"/>
  <c r="O40" i="31"/>
  <c r="O26" i="31"/>
  <c r="O46" i="31"/>
  <c r="O32" i="31"/>
  <c r="O17" i="31"/>
  <c r="O52" i="31"/>
  <c r="O38" i="31"/>
  <c r="O23" i="31"/>
  <c r="O60" i="31"/>
  <c r="O53" i="31"/>
  <c r="O58" i="31"/>
  <c r="O44" i="31"/>
  <c r="O29" i="31"/>
  <c r="O15" i="31"/>
  <c r="O39" i="31"/>
  <c r="O24" i="31"/>
  <c r="O50" i="31"/>
  <c r="O35" i="31"/>
  <c r="O21" i="31"/>
  <c r="O56" i="31"/>
  <c r="O41" i="31"/>
  <c r="O27" i="31"/>
  <c r="O47" i="31"/>
  <c r="O33" i="31"/>
  <c r="O18" i="31"/>
  <c r="W289" i="31"/>
  <c r="AJ60" i="31"/>
  <c r="AF60" i="31"/>
  <c r="AB60" i="31"/>
  <c r="S289" i="31"/>
  <c r="AB219" i="31"/>
  <c r="AJ219" i="31"/>
  <c r="AF219" i="31"/>
  <c r="Y103" i="27"/>
  <c r="BT103" i="27"/>
  <c r="AK268" i="24"/>
  <c r="AE205" i="24"/>
  <c r="AQ147" i="24"/>
  <c r="AJ166" i="28"/>
  <c r="AJ114" i="28"/>
  <c r="AJ101" i="28"/>
  <c r="AJ121" i="28"/>
  <c r="AJ207" i="28"/>
  <c r="AJ189" i="28"/>
  <c r="AJ201" i="28"/>
  <c r="AJ205" i="28"/>
  <c r="AH278" i="29"/>
  <c r="S251" i="29"/>
  <c r="AP287" i="29"/>
  <c r="G287" i="29" s="1"/>
  <c r="I283" i="29" s="1"/>
  <c r="BT133" i="27"/>
  <c r="Y133" i="27"/>
  <c r="Y250" i="27"/>
  <c r="BT250" i="27"/>
  <c r="BH26" i="27"/>
  <c r="BT26" i="27"/>
  <c r="Y26" i="27"/>
  <c r="AK102" i="24"/>
  <c r="AK255" i="24"/>
  <c r="BM268" i="24"/>
  <c r="AK266" i="24"/>
  <c r="AW147" i="24"/>
  <c r="AJ91" i="28"/>
  <c r="AJ117" i="28"/>
  <c r="AJ104" i="28"/>
  <c r="AJ171" i="28"/>
  <c r="AJ131" i="28"/>
  <c r="AJ199" i="28"/>
  <c r="AJ204" i="28"/>
  <c r="AJ209" i="28"/>
  <c r="Z284" i="29"/>
  <c r="S266" i="29"/>
  <c r="BT147" i="27"/>
  <c r="AA147" i="27"/>
  <c r="BH147" i="27"/>
  <c r="BT33" i="27"/>
  <c r="BH33" i="27"/>
  <c r="AA33" i="27"/>
  <c r="BH121" i="27"/>
  <c r="Y121" i="27"/>
  <c r="BT121" i="27"/>
  <c r="BM255" i="24"/>
  <c r="AD284" i="29"/>
  <c r="S274" i="29"/>
  <c r="BH244" i="27"/>
  <c r="BT244" i="27"/>
  <c r="Y244" i="27"/>
  <c r="AQ255" i="24"/>
  <c r="S268" i="29"/>
  <c r="BT21" i="27"/>
  <c r="Y21" i="27"/>
  <c r="Y144" i="27"/>
  <c r="BT144" i="27"/>
  <c r="BH144" i="27"/>
  <c r="Y114" i="27"/>
  <c r="BT114" i="27"/>
  <c r="BH114" i="27"/>
  <c r="BT36" i="27"/>
  <c r="Y36" i="27"/>
  <c r="BT46" i="27"/>
  <c r="Y46" i="27"/>
  <c r="Y184" i="27"/>
  <c r="BT184" i="27"/>
  <c r="Y247" i="27"/>
  <c r="BT247" i="27"/>
  <c r="Y14" i="27"/>
  <c r="BT14" i="27"/>
  <c r="W60" i="27"/>
  <c r="Y255" i="24"/>
  <c r="AW268" i="24"/>
  <c r="S262" i="29"/>
  <c r="G287" i="30"/>
  <c r="I287" i="30" s="1"/>
  <c r="BT255" i="27"/>
  <c r="Y255" i="27"/>
  <c r="Y168" i="27"/>
  <c r="BT168" i="27"/>
  <c r="Y50" i="27"/>
  <c r="BT50" i="27"/>
  <c r="BT57" i="27"/>
  <c r="Y57" i="27"/>
  <c r="BT110" i="27"/>
  <c r="Y110" i="27"/>
  <c r="BH110" i="27"/>
  <c r="BT210" i="27"/>
  <c r="Y210" i="27"/>
  <c r="AW255" i="24"/>
  <c r="Y29" i="27"/>
  <c r="BT29" i="27"/>
  <c r="AE255" i="24"/>
  <c r="AJ98" i="28"/>
  <c r="AJ92" i="28"/>
  <c r="AJ174" i="28"/>
  <c r="AJ167" i="28"/>
  <c r="AJ127" i="28"/>
  <c r="AJ165" i="28"/>
  <c r="AJ203" i="28"/>
  <c r="AJ184" i="28"/>
  <c r="S275" i="29"/>
  <c r="S242" i="29"/>
  <c r="BT259" i="27"/>
  <c r="Y259" i="27"/>
  <c r="Y211" i="27"/>
  <c r="BT211" i="27"/>
  <c r="BH211" i="27"/>
  <c r="AE180" i="24"/>
  <c r="AW114" i="24"/>
  <c r="AK104" i="24"/>
  <c r="AZ249" i="27"/>
  <c r="AP195" i="28"/>
  <c r="AP121" i="28"/>
  <c r="AJ105" i="28"/>
  <c r="AJ96" i="28"/>
  <c r="AJ177" i="28"/>
  <c r="AJ169" i="28"/>
  <c r="AJ128" i="28"/>
  <c r="AJ168" i="28"/>
  <c r="AJ183" i="28"/>
  <c r="S261" i="29"/>
  <c r="S265" i="29"/>
  <c r="Y205" i="27"/>
  <c r="BT205" i="27"/>
  <c r="BH205" i="27"/>
  <c r="Y22" i="27"/>
  <c r="BT22" i="27"/>
  <c r="BT207" i="27"/>
  <c r="Y207" i="27"/>
  <c r="W287" i="27"/>
  <c r="BT241" i="27"/>
  <c r="Y241" i="27"/>
  <c r="Y125" i="27"/>
  <c r="BT125" i="27"/>
  <c r="BT180" i="27"/>
  <c r="Y180" i="27"/>
  <c r="BH180" i="27"/>
  <c r="Y262" i="27"/>
  <c r="BH262" i="27"/>
  <c r="BT262" i="27"/>
  <c r="BT274" i="27"/>
  <c r="Y274" i="27"/>
  <c r="AT121" i="28"/>
  <c r="S244" i="29"/>
  <c r="BT137" i="27"/>
  <c r="Y137" i="27"/>
  <c r="BT278" i="27"/>
  <c r="Y278" i="27"/>
  <c r="Y129" i="27"/>
  <c r="BT129" i="27"/>
  <c r="S249" i="29"/>
  <c r="S253" i="29"/>
  <c r="BT284" i="27"/>
  <c r="BH284" i="27"/>
  <c r="Y284" i="27"/>
  <c r="BT187" i="27"/>
  <c r="BH187" i="27"/>
  <c r="Y187" i="27"/>
  <c r="S278" i="29"/>
  <c r="S267" i="29"/>
  <c r="BT251" i="27"/>
  <c r="Y251" i="27"/>
  <c r="BH175" i="27"/>
  <c r="BT175" i="27"/>
  <c r="Y175" i="27"/>
  <c r="Y24" i="27"/>
  <c r="BT24" i="27"/>
  <c r="Y91" i="27"/>
  <c r="BT91" i="27"/>
  <c r="W219" i="27"/>
  <c r="Y219" i="27" s="1"/>
  <c r="AZ60" i="30"/>
  <c r="AV60" i="30"/>
  <c r="BD60" i="30"/>
  <c r="BD262" i="30"/>
  <c r="AZ262" i="30"/>
  <c r="AV262" i="30"/>
  <c r="AZ214" i="30"/>
  <c r="AV214" i="30"/>
  <c r="BD214" i="30"/>
  <c r="I217" i="30"/>
  <c r="I213" i="30"/>
  <c r="I208" i="30"/>
  <c r="I203" i="30"/>
  <c r="I198" i="30"/>
  <c r="I193" i="30"/>
  <c r="I189" i="30"/>
  <c r="I219" i="30"/>
  <c r="I214" i="30"/>
  <c r="I209" i="30"/>
  <c r="I204" i="30"/>
  <c r="I199" i="30"/>
  <c r="I195" i="30"/>
  <c r="I190" i="30"/>
  <c r="I185" i="30"/>
  <c r="I191" i="30"/>
  <c r="I180" i="30"/>
  <c r="I175" i="30"/>
  <c r="I211" i="30"/>
  <c r="I215" i="30"/>
  <c r="I207" i="30"/>
  <c r="I181" i="30"/>
  <c r="I177" i="30"/>
  <c r="I172" i="30"/>
  <c r="I167" i="30"/>
  <c r="I146" i="30"/>
  <c r="I210" i="30"/>
  <c r="I202" i="30"/>
  <c r="I205" i="30"/>
  <c r="I197" i="30"/>
  <c r="I201" i="30"/>
  <c r="I192" i="30"/>
  <c r="I179" i="30"/>
  <c r="I174" i="30"/>
  <c r="I169" i="30"/>
  <c r="I165" i="30"/>
  <c r="I144" i="30"/>
  <c r="I196" i="30"/>
  <c r="I184" i="30"/>
  <c r="I186" i="30"/>
  <c r="I178" i="30"/>
  <c r="I183" i="30"/>
  <c r="I140" i="30"/>
  <c r="I137" i="30"/>
  <c r="I132" i="30"/>
  <c r="I127" i="30"/>
  <c r="I122" i="30"/>
  <c r="I117" i="30"/>
  <c r="I113" i="30"/>
  <c r="I216" i="30"/>
  <c r="I166" i="30"/>
  <c r="I187" i="30"/>
  <c r="I139" i="30"/>
  <c r="I134" i="30"/>
  <c r="I131" i="30"/>
  <c r="I125" i="30"/>
  <c r="I114" i="30"/>
  <c r="I107" i="30"/>
  <c r="I102" i="30"/>
  <c r="I97" i="30"/>
  <c r="I92" i="30"/>
  <c r="I119" i="30"/>
  <c r="I116" i="30"/>
  <c r="I145" i="30"/>
  <c r="I138" i="30"/>
  <c r="I129" i="30"/>
  <c r="I111" i="30"/>
  <c r="I133" i="30"/>
  <c r="I108" i="30"/>
  <c r="I103" i="30"/>
  <c r="I98" i="30"/>
  <c r="I93" i="30"/>
  <c r="I89" i="30"/>
  <c r="I171" i="30"/>
  <c r="I147" i="30"/>
  <c r="I143" i="30"/>
  <c r="I123" i="30"/>
  <c r="I121" i="30"/>
  <c r="I173" i="30"/>
  <c r="I115" i="30"/>
  <c r="I141" i="30"/>
  <c r="I109" i="30"/>
  <c r="I104" i="30"/>
  <c r="I99" i="30"/>
  <c r="I95" i="30"/>
  <c r="I90" i="30"/>
  <c r="I135" i="30"/>
  <c r="I128" i="30"/>
  <c r="I126" i="30"/>
  <c r="I120" i="30"/>
  <c r="I101" i="30"/>
  <c r="I168" i="30"/>
  <c r="I110" i="30"/>
  <c r="I105" i="30"/>
  <c r="I96" i="30"/>
  <c r="I91" i="30"/>
  <c r="BD95" i="30"/>
  <c r="AZ95" i="30"/>
  <c r="AV95" i="30"/>
  <c r="BN289" i="30"/>
  <c r="O60" i="30"/>
  <c r="BD175" i="30"/>
  <c r="AZ175" i="30"/>
  <c r="AV175" i="30"/>
  <c r="BD183" i="30"/>
  <c r="AZ183" i="30"/>
  <c r="AV183" i="30"/>
  <c r="AJ287" i="30"/>
  <c r="AJ281" i="30"/>
  <c r="AJ277" i="30"/>
  <c r="AJ272" i="30"/>
  <c r="AJ267" i="30"/>
  <c r="AJ283" i="30"/>
  <c r="AJ278" i="30"/>
  <c r="AJ273" i="30"/>
  <c r="AJ284" i="30"/>
  <c r="AJ279" i="30"/>
  <c r="AJ274" i="30"/>
  <c r="AJ269" i="30"/>
  <c r="AJ285" i="30"/>
  <c r="AJ280" i="30"/>
  <c r="AJ275" i="30"/>
  <c r="AJ271" i="30"/>
  <c r="AJ266" i="30"/>
  <c r="AJ261" i="30"/>
  <c r="AJ256" i="30"/>
  <c r="AJ251" i="30"/>
  <c r="AJ247" i="30"/>
  <c r="AJ265" i="30"/>
  <c r="AJ259" i="30"/>
  <c r="AJ255" i="30"/>
  <c r="AJ249" i="30"/>
  <c r="AJ245" i="30"/>
  <c r="AJ262" i="30"/>
  <c r="AJ253" i="30"/>
  <c r="AJ268" i="30"/>
  <c r="AJ242" i="30"/>
  <c r="AJ241" i="30"/>
  <c r="AJ263" i="30"/>
  <c r="AJ260" i="30"/>
  <c r="AJ254" i="30"/>
  <c r="AJ250" i="30"/>
  <c r="AJ257" i="30"/>
  <c r="AJ244" i="30"/>
  <c r="AJ243" i="30"/>
  <c r="AJ248" i="30"/>
  <c r="AH289" i="30"/>
  <c r="AJ56" i="30"/>
  <c r="AJ51" i="30"/>
  <c r="AJ46" i="30"/>
  <c r="AJ41" i="30"/>
  <c r="AJ36" i="30"/>
  <c r="AJ52" i="30"/>
  <c r="AJ47" i="30"/>
  <c r="AJ42" i="30"/>
  <c r="AJ38" i="30"/>
  <c r="AJ33" i="30"/>
  <c r="AJ28" i="30"/>
  <c r="AJ23" i="30"/>
  <c r="AJ18" i="30"/>
  <c r="AJ14" i="30"/>
  <c r="AJ53" i="30"/>
  <c r="AJ48" i="30"/>
  <c r="AJ44" i="30"/>
  <c r="AJ39" i="30"/>
  <c r="AJ60" i="30"/>
  <c r="AJ58" i="30"/>
  <c r="AJ57" i="30"/>
  <c r="AJ26" i="30"/>
  <c r="AJ32" i="30"/>
  <c r="AJ29" i="30"/>
  <c r="AJ16" i="30"/>
  <c r="AJ54" i="30"/>
  <c r="AJ35" i="30"/>
  <c r="AJ22" i="30"/>
  <c r="AJ15" i="30"/>
  <c r="AJ50" i="30"/>
  <c r="AJ45" i="30"/>
  <c r="AJ17" i="30"/>
  <c r="AJ27" i="30"/>
  <c r="AJ20" i="30"/>
  <c r="AJ40" i="30"/>
  <c r="AJ30" i="30"/>
  <c r="AJ24" i="30"/>
  <c r="AJ34" i="30"/>
  <c r="AJ21" i="30"/>
  <c r="E289" i="30"/>
  <c r="G289" i="30" s="1"/>
  <c r="BD96" i="30"/>
  <c r="AZ96" i="30"/>
  <c r="AV96" i="30"/>
  <c r="AJ219" i="30"/>
  <c r="AJ199" i="30"/>
  <c r="AJ211" i="30"/>
  <c r="AJ203" i="30"/>
  <c r="AJ191" i="30"/>
  <c r="AJ195" i="30"/>
  <c r="AJ215" i="30"/>
  <c r="AJ207" i="30"/>
  <c r="AJ198" i="30"/>
  <c r="AJ186" i="30"/>
  <c r="AJ210" i="30"/>
  <c r="AJ202" i="30"/>
  <c r="AJ193" i="30"/>
  <c r="AJ183" i="30"/>
  <c r="AJ178" i="30"/>
  <c r="AJ214" i="30"/>
  <c r="AJ205" i="30"/>
  <c r="AJ197" i="30"/>
  <c r="AJ189" i="30"/>
  <c r="AJ217" i="30"/>
  <c r="AJ209" i="30"/>
  <c r="AJ213" i="30"/>
  <c r="AJ201" i="30"/>
  <c r="AJ192" i="30"/>
  <c r="AJ204" i="30"/>
  <c r="AJ184" i="30"/>
  <c r="AJ190" i="30"/>
  <c r="AJ185" i="30"/>
  <c r="AJ177" i="30"/>
  <c r="AJ181" i="30"/>
  <c r="AJ208" i="30"/>
  <c r="AJ173" i="30"/>
  <c r="AJ171" i="30"/>
  <c r="AJ143" i="30"/>
  <c r="AJ140" i="30"/>
  <c r="AJ174" i="30"/>
  <c r="AJ172" i="30"/>
  <c r="AJ168" i="30"/>
  <c r="AJ133" i="30"/>
  <c r="AJ128" i="30"/>
  <c r="AJ123" i="30"/>
  <c r="AJ119" i="30"/>
  <c r="AJ196" i="30"/>
  <c r="AJ179" i="30"/>
  <c r="AJ187" i="30"/>
  <c r="AJ175" i="30"/>
  <c r="AJ145" i="30"/>
  <c r="AJ134" i="30"/>
  <c r="AJ167" i="30"/>
  <c r="AJ132" i="30"/>
  <c r="AJ180" i="30"/>
  <c r="AJ139" i="30"/>
  <c r="AJ131" i="30"/>
  <c r="AJ114" i="30"/>
  <c r="AJ107" i="30"/>
  <c r="AJ102" i="30"/>
  <c r="AJ125" i="30"/>
  <c r="AJ122" i="30"/>
  <c r="AJ116" i="30"/>
  <c r="AJ111" i="30"/>
  <c r="AJ138" i="30"/>
  <c r="AJ108" i="30"/>
  <c r="AJ103" i="30"/>
  <c r="AJ98" i="30"/>
  <c r="AJ216" i="30"/>
  <c r="AJ129" i="30"/>
  <c r="AJ127" i="30"/>
  <c r="AJ121" i="30"/>
  <c r="AJ169" i="30"/>
  <c r="AJ147" i="30"/>
  <c r="AJ144" i="30"/>
  <c r="AJ109" i="30"/>
  <c r="AJ104" i="30"/>
  <c r="AJ99" i="30"/>
  <c r="AJ95" i="30"/>
  <c r="AJ90" i="30"/>
  <c r="AJ166" i="30"/>
  <c r="AJ165" i="30"/>
  <c r="AJ146" i="30"/>
  <c r="AJ115" i="30"/>
  <c r="AJ141" i="30"/>
  <c r="AJ137" i="30"/>
  <c r="AJ126" i="30"/>
  <c r="AJ113" i="30"/>
  <c r="AJ135" i="30"/>
  <c r="AJ105" i="30"/>
  <c r="AJ120" i="30"/>
  <c r="AJ110" i="30"/>
  <c r="AJ91" i="30"/>
  <c r="AJ96" i="30"/>
  <c r="AJ92" i="30"/>
  <c r="AJ93" i="30"/>
  <c r="AJ101" i="30"/>
  <c r="AJ97" i="30"/>
  <c r="AJ117" i="30"/>
  <c r="AJ89" i="30"/>
  <c r="BD261" i="30"/>
  <c r="AZ261" i="30"/>
  <c r="AV261" i="30"/>
  <c r="O289" i="30"/>
  <c r="BR289" i="30"/>
  <c r="AZ166" i="30"/>
  <c r="BD166" i="30"/>
  <c r="AV166" i="30"/>
  <c r="Q219" i="30"/>
  <c r="Q214" i="30"/>
  <c r="Q210" i="30"/>
  <c r="Q202" i="30"/>
  <c r="Q193" i="30"/>
  <c r="Q185" i="30"/>
  <c r="Q217" i="30"/>
  <c r="Q209" i="30"/>
  <c r="Q205" i="30"/>
  <c r="Q197" i="30"/>
  <c r="Q189" i="30"/>
  <c r="Q213" i="30"/>
  <c r="Q204" i="30"/>
  <c r="Q201" i="30"/>
  <c r="Q192" i="30"/>
  <c r="Q179" i="30"/>
  <c r="Q174" i="30"/>
  <c r="Q216" i="30"/>
  <c r="Q208" i="30"/>
  <c r="Q199" i="30"/>
  <c r="Q196" i="30"/>
  <c r="Q187" i="30"/>
  <c r="Q211" i="30"/>
  <c r="Q203" i="30"/>
  <c r="Q195" i="30"/>
  <c r="Q191" i="30"/>
  <c r="Q173" i="30"/>
  <c r="Q172" i="30"/>
  <c r="Q171" i="30"/>
  <c r="Q184" i="30"/>
  <c r="Q190" i="30"/>
  <c r="Q180" i="30"/>
  <c r="Q138" i="30"/>
  <c r="Q207" i="30"/>
  <c r="Q198" i="30"/>
  <c r="Q134" i="30"/>
  <c r="Q129" i="30"/>
  <c r="Q125" i="30"/>
  <c r="Q120" i="30"/>
  <c r="Q115" i="30"/>
  <c r="Q215" i="30"/>
  <c r="Q177" i="30"/>
  <c r="Q181" i="30"/>
  <c r="Q144" i="30"/>
  <c r="Q135" i="30"/>
  <c r="Q131" i="30"/>
  <c r="Q178" i="30"/>
  <c r="Q119" i="30"/>
  <c r="Q111" i="30"/>
  <c r="Q169" i="30"/>
  <c r="Q145" i="30"/>
  <c r="Q127" i="30"/>
  <c r="Q108" i="30"/>
  <c r="Q103" i="30"/>
  <c r="Q183" i="30"/>
  <c r="Q165" i="30"/>
  <c r="Q143" i="30"/>
  <c r="Q133" i="30"/>
  <c r="Q121" i="30"/>
  <c r="Q147" i="30"/>
  <c r="Q146" i="30"/>
  <c r="Q123" i="30"/>
  <c r="Q186" i="30"/>
  <c r="Q166" i="30"/>
  <c r="Q141" i="30"/>
  <c r="Q137" i="30"/>
  <c r="Q109" i="30"/>
  <c r="Q104" i="30"/>
  <c r="Q99" i="30"/>
  <c r="Q126" i="30"/>
  <c r="Q113" i="30"/>
  <c r="Q175" i="30"/>
  <c r="Q167" i="30"/>
  <c r="Q140" i="30"/>
  <c r="Q128" i="30"/>
  <c r="Q132" i="30"/>
  <c r="Q117" i="30"/>
  <c r="Q110" i="30"/>
  <c r="Q105" i="30"/>
  <c r="Q101" i="30"/>
  <c r="Q96" i="30"/>
  <c r="Q91" i="30"/>
  <c r="Q168" i="30"/>
  <c r="Q139" i="30"/>
  <c r="Q122" i="30"/>
  <c r="Q114" i="30"/>
  <c r="Q107" i="30"/>
  <c r="Q97" i="30"/>
  <c r="Q93" i="30"/>
  <c r="Q95" i="30"/>
  <c r="Q98" i="30"/>
  <c r="Q90" i="30"/>
  <c r="Q89" i="30"/>
  <c r="Q116" i="30"/>
  <c r="Q102" i="30"/>
  <c r="Q92" i="30"/>
  <c r="AV172" i="30"/>
  <c r="BD172" i="30"/>
  <c r="AZ172" i="30"/>
  <c r="BD167" i="30"/>
  <c r="AZ167" i="30"/>
  <c r="AV167" i="30"/>
  <c r="Q283" i="30"/>
  <c r="Q278" i="30"/>
  <c r="Q273" i="30"/>
  <c r="Q268" i="30"/>
  <c r="Q284" i="30"/>
  <c r="Q279" i="30"/>
  <c r="Q274" i="30"/>
  <c r="Q269" i="30"/>
  <c r="Q285" i="30"/>
  <c r="Q280" i="30"/>
  <c r="Q275" i="30"/>
  <c r="Q271" i="30"/>
  <c r="Q287" i="30"/>
  <c r="Q281" i="30"/>
  <c r="Q277" i="30"/>
  <c r="Q272" i="30"/>
  <c r="Q267" i="30"/>
  <c r="Q262" i="30"/>
  <c r="Q257" i="30"/>
  <c r="Q253" i="30"/>
  <c r="Q248" i="30"/>
  <c r="Q263" i="30"/>
  <c r="Q260" i="30"/>
  <c r="Q254" i="30"/>
  <c r="Q250" i="30"/>
  <c r="Q242" i="30"/>
  <c r="Q261" i="30"/>
  <c r="Q251" i="30"/>
  <c r="Q244" i="30"/>
  <c r="Q265" i="30"/>
  <c r="Q259" i="30"/>
  <c r="Q255" i="30"/>
  <c r="Q249" i="30"/>
  <c r="Q266" i="30"/>
  <c r="Q256" i="30"/>
  <c r="Q247" i="30"/>
  <c r="Q243" i="30"/>
  <c r="Q241" i="30"/>
  <c r="Q245" i="30"/>
  <c r="BD101" i="30"/>
  <c r="AZ101" i="30"/>
  <c r="AV101" i="30"/>
  <c r="BP219" i="30"/>
  <c r="U219" i="30" s="1"/>
  <c r="BD15" i="30"/>
  <c r="AZ15" i="30"/>
  <c r="AV15" i="30"/>
  <c r="BL289" i="30"/>
  <c r="G60" i="30"/>
  <c r="W274" i="30"/>
  <c r="W273" i="30"/>
  <c r="W261" i="30"/>
  <c r="W243" i="30"/>
  <c r="AR219" i="30"/>
  <c r="BD89" i="30"/>
  <c r="AZ89" i="30"/>
  <c r="AV89" i="30"/>
  <c r="BP60" i="30"/>
  <c r="AV104" i="30"/>
  <c r="BD104" i="30"/>
  <c r="AZ104" i="30"/>
  <c r="AR287" i="30"/>
  <c r="BD241" i="30"/>
  <c r="AV241" i="30"/>
  <c r="AZ241" i="30"/>
  <c r="BT289" i="30"/>
  <c r="AN60" i="30"/>
  <c r="S289" i="30"/>
  <c r="U289" i="30" s="1"/>
  <c r="I275" i="29"/>
  <c r="I285" i="29"/>
  <c r="I274" i="29"/>
  <c r="I243" i="29"/>
  <c r="I277" i="29"/>
  <c r="I278" i="29"/>
  <c r="I260" i="29"/>
  <c r="I249" i="29"/>
  <c r="I244" i="29"/>
  <c r="Z35" i="29"/>
  <c r="S257" i="29"/>
  <c r="S248" i="29"/>
  <c r="S273" i="29"/>
  <c r="S103" i="27"/>
  <c r="BR103" i="27"/>
  <c r="BH103" i="27"/>
  <c r="BH169" i="27"/>
  <c r="BR169" i="27"/>
  <c r="S169" i="27"/>
  <c r="S47" i="27"/>
  <c r="BR47" i="27"/>
  <c r="BH267" i="27"/>
  <c r="BR267" i="27"/>
  <c r="S267" i="27"/>
  <c r="BR257" i="27"/>
  <c r="S257" i="27"/>
  <c r="S96" i="27"/>
  <c r="BR96" i="27"/>
  <c r="S126" i="27"/>
  <c r="BR126" i="27"/>
  <c r="BR89" i="27"/>
  <c r="S89" i="27"/>
  <c r="BH89" i="27"/>
  <c r="BR183" i="27"/>
  <c r="S183" i="27"/>
  <c r="Y204" i="24"/>
  <c r="BR51" i="27"/>
  <c r="S51" i="27"/>
  <c r="BH51" i="27"/>
  <c r="BG204" i="24"/>
  <c r="S241" i="29"/>
  <c r="S280" i="29"/>
  <c r="S256" i="29"/>
  <c r="BR137" i="27"/>
  <c r="S137" i="27"/>
  <c r="BR39" i="27"/>
  <c r="S39" i="27"/>
  <c r="BH53" i="27"/>
  <c r="BR53" i="27"/>
  <c r="S53" i="27"/>
  <c r="BR283" i="27"/>
  <c r="S283" i="27"/>
  <c r="S16" i="27"/>
  <c r="BR16" i="27"/>
  <c r="AL219" i="28"/>
  <c r="AP219" i="28" s="1"/>
  <c r="AX14" i="28"/>
  <c r="AT14" i="28"/>
  <c r="AK204" i="24"/>
  <c r="AZ92" i="27"/>
  <c r="AT165" i="27"/>
  <c r="S255" i="29"/>
  <c r="S287" i="29"/>
  <c r="S271" i="29"/>
  <c r="S111" i="27"/>
  <c r="BR111" i="27"/>
  <c r="BR190" i="27"/>
  <c r="S190" i="27"/>
  <c r="S179" i="27"/>
  <c r="BR179" i="27"/>
  <c r="BH179" i="27"/>
  <c r="AE204" i="24"/>
  <c r="BM204" i="24"/>
  <c r="AP191" i="28"/>
  <c r="AP17" i="28"/>
  <c r="Z46" i="29"/>
  <c r="S269" i="29"/>
  <c r="S245" i="29"/>
  <c r="S285" i="29"/>
  <c r="BR91" i="27"/>
  <c r="S91" i="27"/>
  <c r="BH91" i="27"/>
  <c r="S101" i="27"/>
  <c r="BR101" i="27"/>
  <c r="BH101" i="27"/>
  <c r="Q60" i="27"/>
  <c r="BR210" i="27"/>
  <c r="S210" i="27"/>
  <c r="BR193" i="27"/>
  <c r="S193" i="27"/>
  <c r="BM262" i="24"/>
  <c r="AT191" i="28"/>
  <c r="AT17" i="28"/>
  <c r="AD46" i="29"/>
  <c r="S284" i="29"/>
  <c r="S260" i="29"/>
  <c r="S250" i="29"/>
  <c r="BR174" i="27"/>
  <c r="S174" i="27"/>
  <c r="BR250" i="27"/>
  <c r="S250" i="27"/>
  <c r="Q287" i="27"/>
  <c r="S98" i="27"/>
  <c r="BR98" i="27"/>
  <c r="BM125" i="24"/>
  <c r="AQ277" i="24"/>
  <c r="BR203" i="27"/>
  <c r="S203" i="27"/>
  <c r="S95" i="27"/>
  <c r="BR95" i="27"/>
  <c r="BR268" i="27"/>
  <c r="S268" i="27"/>
  <c r="S97" i="27"/>
  <c r="BH97" i="27"/>
  <c r="BR97" i="27"/>
  <c r="BR278" i="27"/>
  <c r="S278" i="27"/>
  <c r="S255" i="27"/>
  <c r="BR255" i="27"/>
  <c r="BR133" i="27"/>
  <c r="S133" i="27"/>
  <c r="Y104" i="24"/>
  <c r="AZ245" i="27"/>
  <c r="Z110" i="29"/>
  <c r="S263" i="29"/>
  <c r="S254" i="29"/>
  <c r="S279" i="29"/>
  <c r="AD108" i="29"/>
  <c r="AH108" i="29"/>
  <c r="Z108" i="29"/>
  <c r="S138" i="27"/>
  <c r="BR138" i="27"/>
  <c r="BH138" i="27"/>
  <c r="BR46" i="27"/>
  <c r="S46" i="27"/>
  <c r="AD110" i="29"/>
  <c r="BR45" i="27"/>
  <c r="S45" i="27"/>
  <c r="S35" i="27"/>
  <c r="BR35" i="27"/>
  <c r="Y210" i="24"/>
  <c r="S243" i="29"/>
  <c r="S283" i="29"/>
  <c r="BR166" i="27"/>
  <c r="S166" i="27"/>
  <c r="AH111" i="29"/>
  <c r="AD111" i="29"/>
  <c r="Z111" i="29"/>
  <c r="AH128" i="29"/>
  <c r="AD128" i="29"/>
  <c r="Z128" i="29"/>
  <c r="AR289" i="29"/>
  <c r="Q289" i="29" s="1"/>
  <c r="Q60" i="29"/>
  <c r="AD146" i="29"/>
  <c r="AH146" i="29"/>
  <c r="Z146" i="29"/>
  <c r="AH181" i="29"/>
  <c r="AD181" i="29"/>
  <c r="Z181" i="29"/>
  <c r="AH95" i="29"/>
  <c r="AD95" i="29"/>
  <c r="Z95" i="29"/>
  <c r="AP219" i="29"/>
  <c r="G219" i="29" s="1"/>
  <c r="Z109" i="29"/>
  <c r="AH109" i="29"/>
  <c r="AD109" i="29"/>
  <c r="AD166" i="29"/>
  <c r="Z166" i="29"/>
  <c r="AH166" i="29"/>
  <c r="U219" i="29"/>
  <c r="U289" i="29" s="1"/>
  <c r="AH89" i="29"/>
  <c r="AD89" i="29"/>
  <c r="Z89" i="29"/>
  <c r="AD177" i="29"/>
  <c r="Z177" i="29"/>
  <c r="AH177" i="29"/>
  <c r="AH196" i="29"/>
  <c r="AD196" i="29"/>
  <c r="Z196" i="29"/>
  <c r="AH197" i="29"/>
  <c r="AD197" i="29"/>
  <c r="Z197" i="29"/>
  <c r="G60" i="29"/>
  <c r="AD97" i="29"/>
  <c r="Z97" i="29"/>
  <c r="AH97" i="29"/>
  <c r="AH287" i="29"/>
  <c r="AD287" i="29"/>
  <c r="Z287" i="29"/>
  <c r="AH60" i="29"/>
  <c r="AD60" i="29"/>
  <c r="Z60" i="29"/>
  <c r="S205" i="29"/>
  <c r="S211" i="29"/>
  <c r="S197" i="29"/>
  <c r="S217" i="29"/>
  <c r="S203" i="29"/>
  <c r="S209" i="29"/>
  <c r="S195" i="29"/>
  <c r="S215" i="29"/>
  <c r="S201" i="29"/>
  <c r="S207" i="29"/>
  <c r="S219" i="29"/>
  <c r="S213" i="29"/>
  <c r="S198" i="29"/>
  <c r="S204" i="29"/>
  <c r="S190" i="29"/>
  <c r="S175" i="29"/>
  <c r="S145" i="29"/>
  <c r="S210" i="29"/>
  <c r="S196" i="29"/>
  <c r="S216" i="29"/>
  <c r="S202" i="29"/>
  <c r="S208" i="29"/>
  <c r="S193" i="29"/>
  <c r="S179" i="29"/>
  <c r="S165" i="29"/>
  <c r="S186" i="29"/>
  <c r="S134" i="29"/>
  <c r="S120" i="29"/>
  <c r="S105" i="29"/>
  <c r="S189" i="29"/>
  <c r="S169" i="29"/>
  <c r="S147" i="29"/>
  <c r="S140" i="29"/>
  <c r="S126" i="29"/>
  <c r="S111" i="29"/>
  <c r="S191" i="29"/>
  <c r="S180" i="29"/>
  <c r="S172" i="29"/>
  <c r="S132" i="29"/>
  <c r="S174" i="29"/>
  <c r="S138" i="29"/>
  <c r="S123" i="29"/>
  <c r="S109" i="29"/>
  <c r="S183" i="29"/>
  <c r="S177" i="29"/>
  <c r="S166" i="29"/>
  <c r="S129" i="29"/>
  <c r="S115" i="29"/>
  <c r="S199" i="29"/>
  <c r="S185" i="29"/>
  <c r="S144" i="29"/>
  <c r="S135" i="29"/>
  <c r="S121" i="29"/>
  <c r="S107" i="29"/>
  <c r="S92" i="29"/>
  <c r="S187" i="29"/>
  <c r="S168" i="29"/>
  <c r="S146" i="29"/>
  <c r="S141" i="29"/>
  <c r="S127" i="29"/>
  <c r="S113" i="29"/>
  <c r="S171" i="29"/>
  <c r="S133" i="29"/>
  <c r="S119" i="29"/>
  <c r="S181" i="29"/>
  <c r="S173" i="29"/>
  <c r="S139" i="29"/>
  <c r="S125" i="29"/>
  <c r="S110" i="29"/>
  <c r="S96" i="29"/>
  <c r="S192" i="29"/>
  <c r="S214" i="29"/>
  <c r="S167" i="29"/>
  <c r="S137" i="29"/>
  <c r="S122" i="29"/>
  <c r="S108" i="29"/>
  <c r="S93" i="29"/>
  <c r="S184" i="29"/>
  <c r="S101" i="29"/>
  <c r="S97" i="29"/>
  <c r="S90" i="29"/>
  <c r="S128" i="29"/>
  <c r="S131" i="29"/>
  <c r="S103" i="29"/>
  <c r="S99" i="29"/>
  <c r="S117" i="29"/>
  <c r="S116" i="29"/>
  <c r="S114" i="29"/>
  <c r="S89" i="29"/>
  <c r="S102" i="29"/>
  <c r="S98" i="29"/>
  <c r="S95" i="29"/>
  <c r="S91" i="29"/>
  <c r="S104" i="29"/>
  <c r="S143" i="29"/>
  <c r="S178" i="29"/>
  <c r="BG45" i="24"/>
  <c r="BG23" i="24"/>
  <c r="AE139" i="24"/>
  <c r="AE207" i="24"/>
  <c r="AG93" i="27"/>
  <c r="AP207" i="28"/>
  <c r="AX131" i="28"/>
  <c r="AT131" i="28"/>
  <c r="AP131" i="28"/>
  <c r="AW45" i="24"/>
  <c r="AE45" i="24"/>
  <c r="Y23" i="24"/>
  <c r="AK45" i="24"/>
  <c r="AE23" i="24"/>
  <c r="AQ113" i="24"/>
  <c r="AQ139" i="24"/>
  <c r="BM277" i="24"/>
  <c r="AG214" i="27"/>
  <c r="BP166" i="27"/>
  <c r="BH166" i="27"/>
  <c r="M166" i="27"/>
  <c r="AX168" i="28"/>
  <c r="AT168" i="28"/>
  <c r="AP168" i="28"/>
  <c r="BP122" i="27"/>
  <c r="M122" i="27"/>
  <c r="M47" i="27"/>
  <c r="BP47" i="27"/>
  <c r="BH47" i="27"/>
  <c r="BH120" i="27"/>
  <c r="BP120" i="27"/>
  <c r="M120" i="27"/>
  <c r="BP210" i="27"/>
  <c r="M210" i="27"/>
  <c r="M184" i="27"/>
  <c r="BP184" i="27"/>
  <c r="BH213" i="27"/>
  <c r="BP213" i="27"/>
  <c r="M213" i="27"/>
  <c r="BJ289" i="28"/>
  <c r="AH289" i="28" s="1"/>
  <c r="M93" i="27"/>
  <c r="BP93" i="27"/>
  <c r="K219" i="27"/>
  <c r="M219" i="27" s="1"/>
  <c r="O209" i="27" s="1"/>
  <c r="M279" i="27"/>
  <c r="O279" i="27" s="1"/>
  <c r="BP279" i="27"/>
  <c r="BH279" i="27"/>
  <c r="BP36" i="27"/>
  <c r="BH36" i="27"/>
  <c r="M36" i="27"/>
  <c r="BH174" i="27"/>
  <c r="M174" i="27"/>
  <c r="BP174" i="27"/>
  <c r="BP281" i="27"/>
  <c r="M281" i="27"/>
  <c r="O281" i="27" s="1"/>
  <c r="M50" i="27"/>
  <c r="BH50" i="27"/>
  <c r="BP50" i="27"/>
  <c r="M190" i="27"/>
  <c r="BP190" i="27"/>
  <c r="BH190" i="27"/>
  <c r="BP197" i="27"/>
  <c r="M197" i="27"/>
  <c r="BH197" i="27"/>
  <c r="M52" i="27"/>
  <c r="BP52" i="27"/>
  <c r="BP259" i="27"/>
  <c r="M259" i="27"/>
  <c r="O259" i="27" s="1"/>
  <c r="BP241" i="27"/>
  <c r="M241" i="27"/>
  <c r="O241" i="27" s="1"/>
  <c r="M17" i="27"/>
  <c r="BP17" i="27"/>
  <c r="BH17" i="27"/>
  <c r="M98" i="27"/>
  <c r="BP98" i="27"/>
  <c r="AW23" i="24"/>
  <c r="AG139" i="27"/>
  <c r="AG113" i="27"/>
  <c r="BH186" i="27"/>
  <c r="M186" i="27"/>
  <c r="BP186" i="27"/>
  <c r="BP254" i="27"/>
  <c r="BH254" i="27"/>
  <c r="M254" i="27"/>
  <c r="O254" i="27" s="1"/>
  <c r="M115" i="27"/>
  <c r="BP115" i="27"/>
  <c r="BH115" i="27"/>
  <c r="M131" i="27"/>
  <c r="BP131" i="27"/>
  <c r="BP195" i="27"/>
  <c r="M195" i="27"/>
  <c r="BP260" i="27"/>
  <c r="M260" i="27"/>
  <c r="O260" i="27" s="1"/>
  <c r="BH260" i="27"/>
  <c r="BP129" i="27"/>
  <c r="M129" i="27"/>
  <c r="BH129" i="27"/>
  <c r="BP257" i="27"/>
  <c r="M257" i="27"/>
  <c r="O257" i="27" s="1"/>
  <c r="BH257" i="27"/>
  <c r="BP203" i="27"/>
  <c r="M203" i="27"/>
  <c r="AG122" i="27"/>
  <c r="AX34" i="28"/>
  <c r="M193" i="27"/>
  <c r="BP193" i="27"/>
  <c r="BH193" i="27"/>
  <c r="M207" i="27"/>
  <c r="BP207" i="27"/>
  <c r="BH207" i="27"/>
  <c r="M24" i="27"/>
  <c r="BP24" i="27"/>
  <c r="BH24" i="27"/>
  <c r="BH57" i="27"/>
  <c r="M57" i="27"/>
  <c r="BP57" i="27"/>
  <c r="BP141" i="27"/>
  <c r="BH141" i="27"/>
  <c r="M141" i="27"/>
  <c r="M29" i="27"/>
  <c r="BP29" i="27"/>
  <c r="BH29" i="27"/>
  <c r="AG92" i="27"/>
  <c r="AW50" i="24"/>
  <c r="BG205" i="24"/>
  <c r="AG90" i="27"/>
  <c r="BH60" i="28"/>
  <c r="AT34" i="28"/>
  <c r="AL287" i="28"/>
  <c r="AP287" i="28" s="1"/>
  <c r="M198" i="27"/>
  <c r="BH198" i="27"/>
  <c r="BP198" i="27"/>
  <c r="BP283" i="27"/>
  <c r="BH283" i="27"/>
  <c r="M283" i="27"/>
  <c r="O283" i="27" s="1"/>
  <c r="BP168" i="27"/>
  <c r="M168" i="27"/>
  <c r="BH168" i="27"/>
  <c r="BH14" i="27"/>
  <c r="BP14" i="27"/>
  <c r="M14" i="27"/>
  <c r="BP48" i="27"/>
  <c r="M48" i="27"/>
  <c r="BP272" i="27"/>
  <c r="M272" i="27"/>
  <c r="O272" i="27" s="1"/>
  <c r="BH145" i="27"/>
  <c r="BP145" i="27"/>
  <c r="M145" i="27"/>
  <c r="BP265" i="27"/>
  <c r="M265" i="27"/>
  <c r="O265" i="27" s="1"/>
  <c r="BH265" i="27"/>
  <c r="M27" i="27"/>
  <c r="BP27" i="27"/>
  <c r="BP171" i="27"/>
  <c r="M171" i="27"/>
  <c r="O171" i="27" s="1"/>
  <c r="BH171" i="27"/>
  <c r="BG50" i="24"/>
  <c r="AK205" i="24"/>
  <c r="BG207" i="24"/>
  <c r="AG105" i="27"/>
  <c r="AG143" i="27"/>
  <c r="AT215" i="27"/>
  <c r="AT195" i="28"/>
  <c r="BP268" i="27"/>
  <c r="M268" i="27"/>
  <c r="O268" i="27" s="1"/>
  <c r="BP111" i="27"/>
  <c r="M111" i="27"/>
  <c r="BP183" i="27"/>
  <c r="BH183" i="27"/>
  <c r="M183" i="27"/>
  <c r="BP44" i="27"/>
  <c r="O44" i="27"/>
  <c r="AP269" i="28"/>
  <c r="AT269" i="28"/>
  <c r="AX269" i="28"/>
  <c r="M245" i="27"/>
  <c r="O245" i="27" s="1"/>
  <c r="BP245" i="27"/>
  <c r="BH245" i="27"/>
  <c r="M20" i="27"/>
  <c r="BP20" i="27"/>
  <c r="BP40" i="27"/>
  <c r="BH40" i="27"/>
  <c r="M40" i="27"/>
  <c r="BP117" i="27"/>
  <c r="M117" i="27"/>
  <c r="M45" i="27"/>
  <c r="BP45" i="27"/>
  <c r="BP250" i="27"/>
  <c r="M250" i="27"/>
  <c r="O250" i="27" s="1"/>
  <c r="AE39" i="24"/>
  <c r="AK50" i="24"/>
  <c r="AQ205" i="24"/>
  <c r="AK207" i="24"/>
  <c r="BG108" i="24"/>
  <c r="AG103" i="27"/>
  <c r="AG198" i="27"/>
  <c r="AG189" i="27"/>
  <c r="BP41" i="27"/>
  <c r="M41" i="27"/>
  <c r="BP201" i="27"/>
  <c r="M201" i="27"/>
  <c r="O201" i="27" s="1"/>
  <c r="AG97" i="27"/>
  <c r="Y205" i="24"/>
  <c r="BM207" i="24"/>
  <c r="AQ108" i="24"/>
  <c r="AG99" i="27"/>
  <c r="AZ99" i="27"/>
  <c r="AG174" i="27"/>
  <c r="AP110" i="28"/>
  <c r="BP119" i="27"/>
  <c r="M119" i="27"/>
  <c r="BH119" i="27"/>
  <c r="M215" i="27"/>
  <c r="BP215" i="27"/>
  <c r="BP23" i="27"/>
  <c r="M23" i="27"/>
  <c r="O23" i="27" s="1"/>
  <c r="BP247" i="27"/>
  <c r="M247" i="27"/>
  <c r="O247" i="27" s="1"/>
  <c r="BH247" i="27"/>
  <c r="BP269" i="27"/>
  <c r="M269" i="27"/>
  <c r="O269" i="27" s="1"/>
  <c r="BH22" i="27"/>
  <c r="BP22" i="27"/>
  <c r="M22" i="27"/>
  <c r="BH46" i="27"/>
  <c r="M46" i="27"/>
  <c r="BP46" i="27"/>
  <c r="BP133" i="27"/>
  <c r="M133" i="27"/>
  <c r="BH133" i="27"/>
  <c r="M99" i="27"/>
  <c r="BP99" i="27"/>
  <c r="Y45" i="24"/>
  <c r="AW205" i="24"/>
  <c r="AQ207" i="24"/>
  <c r="AW108" i="24"/>
  <c r="AF289" i="26"/>
  <c r="AH289" i="26" s="1"/>
  <c r="AT110" i="28"/>
  <c r="AT207" i="28"/>
  <c r="M96" i="27"/>
  <c r="BP96" i="27"/>
  <c r="BH96" i="27"/>
  <c r="BP30" i="27"/>
  <c r="M30" i="27"/>
  <c r="BP137" i="27"/>
  <c r="M137" i="27"/>
  <c r="M15" i="27"/>
  <c r="BP15" i="27"/>
  <c r="M32" i="27"/>
  <c r="BP32" i="27"/>
  <c r="AX248" i="28"/>
  <c r="AT248" i="28"/>
  <c r="AP248" i="28"/>
  <c r="BP280" i="27"/>
  <c r="M280" i="27"/>
  <c r="O280" i="27" s="1"/>
  <c r="BH280" i="27"/>
  <c r="AW139" i="24"/>
  <c r="AW207" i="24"/>
  <c r="AE108" i="24"/>
  <c r="BP34" i="27"/>
  <c r="M34" i="27"/>
  <c r="BH126" i="27"/>
  <c r="M126" i="27"/>
  <c r="BP126" i="27"/>
  <c r="BP277" i="27"/>
  <c r="M277" i="27"/>
  <c r="O277" i="27" s="1"/>
  <c r="BP274" i="27"/>
  <c r="M274" i="27"/>
  <c r="O274" i="27" s="1"/>
  <c r="BH274" i="27"/>
  <c r="BP167" i="27"/>
  <c r="M167" i="27"/>
  <c r="K60" i="27"/>
  <c r="BH199" i="27"/>
  <c r="M199" i="27"/>
  <c r="BP199" i="27"/>
  <c r="M134" i="27"/>
  <c r="O134" i="27" s="1"/>
  <c r="BP134" i="27"/>
  <c r="AT189" i="28"/>
  <c r="AP189" i="28"/>
  <c r="AX189" i="28"/>
  <c r="BP125" i="27"/>
  <c r="BH125" i="27"/>
  <c r="M125" i="27"/>
  <c r="M181" i="27"/>
  <c r="O181" i="27" s="1"/>
  <c r="BP181" i="27"/>
  <c r="M116" i="27"/>
  <c r="BP116" i="27"/>
  <c r="I284" i="28"/>
  <c r="I280" i="28"/>
  <c r="I277" i="28"/>
  <c r="I273" i="28"/>
  <c r="I269" i="28"/>
  <c r="I266" i="28"/>
  <c r="I262" i="28"/>
  <c r="I259" i="28"/>
  <c r="I255" i="28"/>
  <c r="I251" i="28"/>
  <c r="I248" i="28"/>
  <c r="I244" i="28"/>
  <c r="I241" i="28"/>
  <c r="I287" i="28"/>
  <c r="I283" i="28"/>
  <c r="I279" i="28"/>
  <c r="I275" i="28"/>
  <c r="I272" i="28"/>
  <c r="I268" i="28"/>
  <c r="I265" i="28"/>
  <c r="I261" i="28"/>
  <c r="I257" i="28"/>
  <c r="I254" i="28"/>
  <c r="I250" i="28"/>
  <c r="I247" i="28"/>
  <c r="I243" i="28"/>
  <c r="I285" i="28"/>
  <c r="I281" i="28"/>
  <c r="I278" i="28"/>
  <c r="I274" i="28"/>
  <c r="I271" i="28"/>
  <c r="I267" i="28"/>
  <c r="I263" i="28"/>
  <c r="I260" i="28"/>
  <c r="I256" i="28"/>
  <c r="I253" i="28"/>
  <c r="I249" i="28"/>
  <c r="I245" i="28"/>
  <c r="I242" i="28"/>
  <c r="AP60" i="28"/>
  <c r="AX60" i="28"/>
  <c r="AT60" i="28"/>
  <c r="AT53" i="28"/>
  <c r="AP53" i="28"/>
  <c r="AX53" i="28"/>
  <c r="BH287" i="28"/>
  <c r="M287" i="28" s="1"/>
  <c r="AX39" i="28"/>
  <c r="AT39" i="28"/>
  <c r="AP39" i="28"/>
  <c r="AP216" i="28"/>
  <c r="AX216" i="28"/>
  <c r="AT216" i="28"/>
  <c r="AP115" i="28"/>
  <c r="AX115" i="28"/>
  <c r="AT115" i="28"/>
  <c r="AX32" i="28"/>
  <c r="AT32" i="28"/>
  <c r="AP32" i="28"/>
  <c r="AT275" i="28"/>
  <c r="AP275" i="28"/>
  <c r="AX275" i="28"/>
  <c r="AP108" i="28"/>
  <c r="AX108" i="28"/>
  <c r="AT108" i="28"/>
  <c r="I217" i="28"/>
  <c r="I214" i="28"/>
  <c r="I210" i="28"/>
  <c r="I219" i="28"/>
  <c r="I215" i="28"/>
  <c r="I211" i="28"/>
  <c r="I208" i="28"/>
  <c r="I204" i="28"/>
  <c r="I201" i="28"/>
  <c r="I197" i="28"/>
  <c r="I193" i="28"/>
  <c r="I190" i="28"/>
  <c r="I203" i="28"/>
  <c r="I192" i="28"/>
  <c r="I184" i="28"/>
  <c r="I181" i="28"/>
  <c r="I178" i="28"/>
  <c r="I174" i="28"/>
  <c r="I171" i="28"/>
  <c r="I167" i="28"/>
  <c r="I147" i="28"/>
  <c r="I144" i="28"/>
  <c r="I140" i="28"/>
  <c r="I137" i="28"/>
  <c r="I133" i="28"/>
  <c r="I129" i="28"/>
  <c r="I126" i="28"/>
  <c r="I209" i="28"/>
  <c r="I198" i="28"/>
  <c r="I186" i="28"/>
  <c r="I185" i="28"/>
  <c r="I187" i="28"/>
  <c r="I199" i="28"/>
  <c r="I180" i="28"/>
  <c r="I177" i="28"/>
  <c r="I173" i="28"/>
  <c r="I169" i="28"/>
  <c r="I166" i="28"/>
  <c r="I146" i="28"/>
  <c r="I143" i="28"/>
  <c r="I139" i="28"/>
  <c r="I216" i="28"/>
  <c r="I205" i="28"/>
  <c r="I195" i="28"/>
  <c r="I189" i="28"/>
  <c r="I207" i="28"/>
  <c r="I196" i="28"/>
  <c r="I179" i="28"/>
  <c r="I175" i="28"/>
  <c r="I172" i="28"/>
  <c r="I168" i="28"/>
  <c r="I165" i="28"/>
  <c r="I145" i="28"/>
  <c r="I141" i="28"/>
  <c r="I138" i="28"/>
  <c r="I134" i="28"/>
  <c r="I131" i="28"/>
  <c r="I213" i="28"/>
  <c r="I202" i="28"/>
  <c r="I191" i="28"/>
  <c r="I183" i="28"/>
  <c r="I128" i="28"/>
  <c r="I127" i="28"/>
  <c r="I122" i="28"/>
  <c r="I121" i="28"/>
  <c r="I120" i="28"/>
  <c r="I116" i="28"/>
  <c r="I113" i="28"/>
  <c r="I109" i="28"/>
  <c r="I105" i="28"/>
  <c r="I102" i="28"/>
  <c r="I98" i="28"/>
  <c r="I95" i="28"/>
  <c r="I91" i="28"/>
  <c r="I135" i="28"/>
  <c r="I119" i="28"/>
  <c r="I115" i="28"/>
  <c r="I111" i="28"/>
  <c r="I108" i="28"/>
  <c r="I104" i="28"/>
  <c r="I101" i="28"/>
  <c r="I97" i="28"/>
  <c r="I93" i="28"/>
  <c r="I90" i="28"/>
  <c r="I132" i="28"/>
  <c r="I125" i="28"/>
  <c r="I110" i="28"/>
  <c r="I117" i="28"/>
  <c r="I103" i="28"/>
  <c r="I92" i="28"/>
  <c r="I114" i="28"/>
  <c r="I96" i="28"/>
  <c r="I89" i="28"/>
  <c r="I123" i="28"/>
  <c r="I107" i="28"/>
  <c r="I99" i="28"/>
  <c r="BH219" i="28"/>
  <c r="AX145" i="28"/>
  <c r="AP145" i="28"/>
  <c r="AT145" i="28"/>
  <c r="AX197" i="28"/>
  <c r="AT197" i="28"/>
  <c r="AP197" i="28"/>
  <c r="O216" i="28"/>
  <c r="O213" i="28"/>
  <c r="O209" i="28"/>
  <c r="O205" i="28"/>
  <c r="O202" i="28"/>
  <c r="O198" i="28"/>
  <c r="O195" i="28"/>
  <c r="O191" i="28"/>
  <c r="O187" i="28"/>
  <c r="O184" i="28"/>
  <c r="O219" i="28"/>
  <c r="O215" i="28"/>
  <c r="O211" i="28"/>
  <c r="O208" i="28"/>
  <c r="O204" i="28"/>
  <c r="O201" i="28"/>
  <c r="O197" i="28"/>
  <c r="O193" i="28"/>
  <c r="O190" i="28"/>
  <c r="O186" i="28"/>
  <c r="O217" i="28"/>
  <c r="O214" i="28"/>
  <c r="O210" i="28"/>
  <c r="O207" i="28"/>
  <c r="O203" i="28"/>
  <c r="O199" i="28"/>
  <c r="O196" i="28"/>
  <c r="O192" i="28"/>
  <c r="O189" i="28"/>
  <c r="O185" i="28"/>
  <c r="O181" i="28"/>
  <c r="O180" i="28"/>
  <c r="O177" i="28"/>
  <c r="O173" i="28"/>
  <c r="O169" i="28"/>
  <c r="O166" i="28"/>
  <c r="O146" i="28"/>
  <c r="O143" i="28"/>
  <c r="O139" i="28"/>
  <c r="O135" i="28"/>
  <c r="O132" i="28"/>
  <c r="O128" i="28"/>
  <c r="O125" i="28"/>
  <c r="O121" i="28"/>
  <c r="O179" i="28"/>
  <c r="O175" i="28"/>
  <c r="O172" i="28"/>
  <c r="O168" i="28"/>
  <c r="O165" i="28"/>
  <c r="O145" i="28"/>
  <c r="O141" i="28"/>
  <c r="O138" i="28"/>
  <c r="O134" i="28"/>
  <c r="O131" i="28"/>
  <c r="O127" i="28"/>
  <c r="O123" i="28"/>
  <c r="O183" i="28"/>
  <c r="O178" i="28"/>
  <c r="O174" i="28"/>
  <c r="O171" i="28"/>
  <c r="O167" i="28"/>
  <c r="O147" i="28"/>
  <c r="O144" i="28"/>
  <c r="O140" i="28"/>
  <c r="O137" i="28"/>
  <c r="O133" i="28"/>
  <c r="O129" i="28"/>
  <c r="O126" i="28"/>
  <c r="O122" i="28"/>
  <c r="O120" i="28"/>
  <c r="O116" i="28"/>
  <c r="O113" i="28"/>
  <c r="O109" i="28"/>
  <c r="O105" i="28"/>
  <c r="O102" i="28"/>
  <c r="O98" i="28"/>
  <c r="O95" i="28"/>
  <c r="O91" i="28"/>
  <c r="O119" i="28"/>
  <c r="O115" i="28"/>
  <c r="O111" i="28"/>
  <c r="O108" i="28"/>
  <c r="O104" i="28"/>
  <c r="O101" i="28"/>
  <c r="O117" i="28"/>
  <c r="O114" i="28"/>
  <c r="O110" i="28"/>
  <c r="O107" i="28"/>
  <c r="O103" i="28"/>
  <c r="O99" i="28"/>
  <c r="O96" i="28"/>
  <c r="O92" i="28"/>
  <c r="O89" i="28"/>
  <c r="O97" i="28"/>
  <c r="O90" i="28"/>
  <c r="O93" i="28"/>
  <c r="I46" i="28"/>
  <c r="I44" i="28"/>
  <c r="I40" i="28"/>
  <c r="I29" i="28"/>
  <c r="I24" i="28"/>
  <c r="I21" i="28"/>
  <c r="I17" i="28"/>
  <c r="I14" i="28"/>
  <c r="I41" i="28"/>
  <c r="I50" i="28"/>
  <c r="I47" i="28"/>
  <c r="I38" i="28"/>
  <c r="I35" i="28"/>
  <c r="I28" i="28"/>
  <c r="I53" i="28"/>
  <c r="I45" i="28"/>
  <c r="I36" i="28"/>
  <c r="I39" i="28"/>
  <c r="I57" i="28"/>
  <c r="I51" i="28"/>
  <c r="I23" i="28"/>
  <c r="I20" i="28"/>
  <c r="I16" i="28"/>
  <c r="I54" i="28"/>
  <c r="I48" i="28"/>
  <c r="I34" i="28"/>
  <c r="I32" i="28"/>
  <c r="I58" i="28"/>
  <c r="I33" i="28"/>
  <c r="I27" i="28"/>
  <c r="I52" i="28"/>
  <c r="I56" i="28"/>
  <c r="I22" i="28"/>
  <c r="I18" i="28"/>
  <c r="I15" i="28"/>
  <c r="I30" i="28"/>
  <c r="I26" i="28"/>
  <c r="I60" i="28"/>
  <c r="I42" i="28"/>
  <c r="AX172" i="28"/>
  <c r="AT172" i="28"/>
  <c r="AP172" i="28"/>
  <c r="BF289" i="28"/>
  <c r="G289" i="28" s="1"/>
  <c r="AT42" i="28"/>
  <c r="AX42" i="28"/>
  <c r="AP42" i="28"/>
  <c r="AP97" i="28"/>
  <c r="AX97" i="28"/>
  <c r="AT97" i="28"/>
  <c r="AT119" i="28"/>
  <c r="AP119" i="28"/>
  <c r="AX119" i="28"/>
  <c r="AX179" i="28"/>
  <c r="AT179" i="28"/>
  <c r="AP179" i="28"/>
  <c r="AX92" i="28"/>
  <c r="AP92" i="28"/>
  <c r="AT92" i="28"/>
  <c r="AJ284" i="28"/>
  <c r="AJ280" i="28"/>
  <c r="AJ277" i="28"/>
  <c r="AJ273" i="28"/>
  <c r="AJ269" i="28"/>
  <c r="AJ266" i="28"/>
  <c r="AJ262" i="28"/>
  <c r="AJ259" i="28"/>
  <c r="AJ255" i="28"/>
  <c r="AJ251" i="28"/>
  <c r="AJ248" i="28"/>
  <c r="AJ244" i="28"/>
  <c r="AJ241" i="28"/>
  <c r="AJ287" i="28"/>
  <c r="AJ283" i="28"/>
  <c r="AJ279" i="28"/>
  <c r="AJ275" i="28"/>
  <c r="AJ272" i="28"/>
  <c r="AJ268" i="28"/>
  <c r="AJ265" i="28"/>
  <c r="AJ261" i="28"/>
  <c r="AJ257" i="28"/>
  <c r="AJ254" i="28"/>
  <c r="AJ250" i="28"/>
  <c r="AJ247" i="28"/>
  <c r="AJ243" i="28"/>
  <c r="AJ285" i="28"/>
  <c r="AJ281" i="28"/>
  <c r="AJ278" i="28"/>
  <c r="AJ274" i="28"/>
  <c r="AJ271" i="28"/>
  <c r="AJ267" i="28"/>
  <c r="AJ263" i="28"/>
  <c r="AJ260" i="28"/>
  <c r="AJ256" i="28"/>
  <c r="AJ253" i="28"/>
  <c r="AJ249" i="28"/>
  <c r="AJ245" i="28"/>
  <c r="AJ242" i="28"/>
  <c r="AX107" i="28"/>
  <c r="AT107" i="28"/>
  <c r="AP107" i="28"/>
  <c r="AT243" i="28"/>
  <c r="AP243" i="28"/>
  <c r="AX243" i="28"/>
  <c r="AX190" i="28"/>
  <c r="AT190" i="28"/>
  <c r="AP190" i="28"/>
  <c r="K289" i="28"/>
  <c r="M60" i="28"/>
  <c r="AT261" i="28"/>
  <c r="AP261" i="28"/>
  <c r="AX261" i="28"/>
  <c r="AP111" i="28"/>
  <c r="AX111" i="28"/>
  <c r="AT111" i="28"/>
  <c r="AX183" i="28"/>
  <c r="AT183" i="28"/>
  <c r="AP183" i="28"/>
  <c r="AX208" i="28"/>
  <c r="AT208" i="28"/>
  <c r="AP208" i="28"/>
  <c r="AP90" i="28"/>
  <c r="AX90" i="28"/>
  <c r="AT90" i="28"/>
  <c r="AX201" i="28"/>
  <c r="AT201" i="28"/>
  <c r="AP201" i="28"/>
  <c r="AX96" i="28"/>
  <c r="AT96" i="28"/>
  <c r="AP96" i="28"/>
  <c r="AP101" i="28"/>
  <c r="AX101" i="28"/>
  <c r="AT101" i="28"/>
  <c r="AP196" i="28"/>
  <c r="AX196" i="28"/>
  <c r="AT196" i="28"/>
  <c r="AP104" i="28"/>
  <c r="AT104" i="28"/>
  <c r="AX104" i="28"/>
  <c r="AX138" i="28"/>
  <c r="AP138" i="28"/>
  <c r="AT138" i="28"/>
  <c r="AP35" i="28"/>
  <c r="AT35" i="28"/>
  <c r="AX35" i="28"/>
  <c r="BN137" i="27"/>
  <c r="G137" i="27"/>
  <c r="BH137" i="27"/>
  <c r="BH122" i="27"/>
  <c r="BN122" i="27"/>
  <c r="G122" i="27"/>
  <c r="AQ39" i="24"/>
  <c r="AK114" i="24"/>
  <c r="BG147" i="24"/>
  <c r="AK108" i="24"/>
  <c r="AT202" i="27"/>
  <c r="AT127" i="27"/>
  <c r="BN134" i="27"/>
  <c r="G134" i="27"/>
  <c r="BH134" i="27"/>
  <c r="I44" i="27"/>
  <c r="BN44" i="27"/>
  <c r="BH44" i="27"/>
  <c r="BN104" i="27"/>
  <c r="G104" i="27"/>
  <c r="BH104" i="27"/>
  <c r="BN99" i="27"/>
  <c r="G99" i="27"/>
  <c r="BH99" i="27"/>
  <c r="BH203" i="27"/>
  <c r="BN203" i="27"/>
  <c r="G203" i="27"/>
  <c r="G34" i="27"/>
  <c r="BH34" i="27"/>
  <c r="BN34" i="27"/>
  <c r="AW39" i="24"/>
  <c r="AU289" i="24"/>
  <c r="AT99" i="27"/>
  <c r="G281" i="27"/>
  <c r="BN281" i="27"/>
  <c r="BH281" i="27"/>
  <c r="BN273" i="27"/>
  <c r="G273" i="27"/>
  <c r="BH273" i="27"/>
  <c r="BN90" i="27"/>
  <c r="G90" i="27"/>
  <c r="BH90" i="27"/>
  <c r="G250" i="27"/>
  <c r="BN250" i="27"/>
  <c r="BH250" i="27"/>
  <c r="BH45" i="27"/>
  <c r="BN45" i="27"/>
  <c r="G45" i="27"/>
  <c r="AO289" i="24"/>
  <c r="Y139" i="24"/>
  <c r="BM104" i="24"/>
  <c r="BF41" i="27"/>
  <c r="AA144" i="27"/>
  <c r="AT103" i="27"/>
  <c r="G259" i="27"/>
  <c r="BN259" i="27"/>
  <c r="BH259" i="27"/>
  <c r="BH266" i="27"/>
  <c r="G266" i="27"/>
  <c r="BN266" i="27"/>
  <c r="BN23" i="27"/>
  <c r="BH23" i="27"/>
  <c r="G23" i="27"/>
  <c r="I23" i="27" s="1"/>
  <c r="G16" i="27"/>
  <c r="BN16" i="27"/>
  <c r="BN56" i="27"/>
  <c r="G56" i="27"/>
  <c r="BH56" i="27"/>
  <c r="BN268" i="27"/>
  <c r="BH268" i="27"/>
  <c r="G268" i="27"/>
  <c r="BN123" i="27"/>
  <c r="BH123" i="27"/>
  <c r="G123" i="27"/>
  <c r="BN201" i="27"/>
  <c r="BH201" i="27"/>
  <c r="G201" i="27"/>
  <c r="BN35" i="27"/>
  <c r="BH35" i="27"/>
  <c r="G35" i="27"/>
  <c r="BN39" i="27"/>
  <c r="BH39" i="27"/>
  <c r="G39" i="27"/>
  <c r="AQ174" i="24"/>
  <c r="AW209" i="24"/>
  <c r="AT144" i="27"/>
  <c r="AT209" i="27"/>
  <c r="AT105" i="27"/>
  <c r="AT187" i="27"/>
  <c r="BM123" i="24"/>
  <c r="AE123" i="24"/>
  <c r="AW123" i="24"/>
  <c r="Y123" i="24"/>
  <c r="AK123" i="24"/>
  <c r="BG123" i="24"/>
  <c r="AQ123" i="24"/>
  <c r="BN178" i="27"/>
  <c r="BH178" i="27"/>
  <c r="G178" i="27"/>
  <c r="BN272" i="27"/>
  <c r="BH272" i="27"/>
  <c r="G272" i="27"/>
  <c r="G165" i="27"/>
  <c r="BN165" i="27"/>
  <c r="BH165" i="27"/>
  <c r="Y174" i="24"/>
  <c r="AE209" i="24"/>
  <c r="AW257" i="24"/>
  <c r="AE53" i="24"/>
  <c r="BG139" i="24"/>
  <c r="BG104" i="24"/>
  <c r="AT92" i="27"/>
  <c r="AT121" i="27"/>
  <c r="AT133" i="27"/>
  <c r="AT120" i="27"/>
  <c r="AT189" i="27"/>
  <c r="AT126" i="27"/>
  <c r="BH241" i="27"/>
  <c r="G241" i="27"/>
  <c r="BN241" i="27"/>
  <c r="G208" i="27"/>
  <c r="BH208" i="27"/>
  <c r="BN208" i="27"/>
  <c r="BH30" i="27"/>
  <c r="BN30" i="27"/>
  <c r="G30" i="27"/>
  <c r="BN116" i="27"/>
  <c r="BH116" i="27"/>
  <c r="G116" i="27"/>
  <c r="BN108" i="27"/>
  <c r="G108" i="27"/>
  <c r="BH108" i="27"/>
  <c r="AE174" i="24"/>
  <c r="AW126" i="24"/>
  <c r="BG209" i="24"/>
  <c r="AE257" i="24"/>
  <c r="BG53" i="24"/>
  <c r="AK139" i="24"/>
  <c r="AT110" i="27"/>
  <c r="AT217" i="27"/>
  <c r="AT143" i="27"/>
  <c r="AT98" i="27"/>
  <c r="AT123" i="27"/>
  <c r="AT97" i="27"/>
  <c r="AT211" i="27"/>
  <c r="BN217" i="27"/>
  <c r="BH217" i="27"/>
  <c r="G217" i="27"/>
  <c r="BH128" i="27"/>
  <c r="G128" i="27"/>
  <c r="BN128" i="27"/>
  <c r="BN52" i="27"/>
  <c r="BH52" i="27"/>
  <c r="G52" i="27"/>
  <c r="BH117" i="27"/>
  <c r="G117" i="27"/>
  <c r="BN117" i="27"/>
  <c r="BN167" i="27"/>
  <c r="G167" i="27"/>
  <c r="BH167" i="27"/>
  <c r="BG174" i="24"/>
  <c r="AE126" i="24"/>
  <c r="BM180" i="24"/>
  <c r="BM209" i="24"/>
  <c r="AQ257" i="24"/>
  <c r="AK53" i="24"/>
  <c r="AQ104" i="24"/>
  <c r="AT184" i="27"/>
  <c r="AT128" i="27"/>
  <c r="AT208" i="27"/>
  <c r="AT116" i="27"/>
  <c r="BH48" i="27"/>
  <c r="G48" i="27"/>
  <c r="BN48" i="27"/>
  <c r="G215" i="27"/>
  <c r="BN215" i="27"/>
  <c r="BH215" i="27"/>
  <c r="G41" i="27"/>
  <c r="BH41" i="27"/>
  <c r="BN41" i="27"/>
  <c r="BN269" i="27"/>
  <c r="BH269" i="27"/>
  <c r="G269" i="27"/>
  <c r="BN146" i="27"/>
  <c r="BH146" i="27"/>
  <c r="G146" i="27"/>
  <c r="BH127" i="27"/>
  <c r="BN127" i="27"/>
  <c r="G127" i="27"/>
  <c r="BN93" i="27"/>
  <c r="BH93" i="27"/>
  <c r="G93" i="27"/>
  <c r="BM174" i="24"/>
  <c r="Y126" i="24"/>
  <c r="AE166" i="24"/>
  <c r="BM53" i="24"/>
  <c r="AT115" i="27"/>
  <c r="AT138" i="27"/>
  <c r="AT216" i="27"/>
  <c r="AT146" i="27"/>
  <c r="AT185" i="27"/>
  <c r="AT119" i="27"/>
  <c r="BN210" i="27"/>
  <c r="G210" i="27"/>
  <c r="BH210" i="27"/>
  <c r="BK289" i="24"/>
  <c r="BG126" i="24"/>
  <c r="AK166" i="24"/>
  <c r="AW53" i="24"/>
  <c r="Y99" i="24"/>
  <c r="AT114" i="27"/>
  <c r="AT183" i="27"/>
  <c r="O114" i="27"/>
  <c r="AT201" i="27"/>
  <c r="AT180" i="27"/>
  <c r="AT199" i="27"/>
  <c r="AT205" i="27"/>
  <c r="AT168" i="27"/>
  <c r="AT181" i="27"/>
  <c r="BN248" i="27"/>
  <c r="G248" i="27"/>
  <c r="BH248" i="27"/>
  <c r="BN27" i="27"/>
  <c r="G27" i="27"/>
  <c r="BH27" i="27"/>
  <c r="AW166" i="24"/>
  <c r="AQ53" i="24"/>
  <c r="AE99" i="24"/>
  <c r="AT141" i="27"/>
  <c r="BN21" i="27"/>
  <c r="G21" i="27"/>
  <c r="BH21" i="27"/>
  <c r="BN15" i="27"/>
  <c r="E60" i="27"/>
  <c r="BH15" i="27"/>
  <c r="G15" i="27"/>
  <c r="G189" i="27"/>
  <c r="BN189" i="27"/>
  <c r="BH189" i="27"/>
  <c r="BN98" i="27"/>
  <c r="G98" i="27"/>
  <c r="BH98" i="27"/>
  <c r="BN278" i="27"/>
  <c r="BH278" i="27"/>
  <c r="G278" i="27"/>
  <c r="BN184" i="27"/>
  <c r="G184" i="27"/>
  <c r="BH184" i="27"/>
  <c r="AT219" i="27"/>
  <c r="AT196" i="27"/>
  <c r="AT195" i="27"/>
  <c r="AT204" i="27"/>
  <c r="AT167" i="27"/>
  <c r="AT109" i="27"/>
  <c r="AT104" i="27"/>
  <c r="AT102" i="27"/>
  <c r="AT90" i="27"/>
  <c r="AT95" i="27"/>
  <c r="AT96" i="27"/>
  <c r="AT137" i="27"/>
  <c r="AT140" i="27"/>
  <c r="AT132" i="27"/>
  <c r="AT139" i="27"/>
  <c r="AT108" i="27"/>
  <c r="AT101" i="27"/>
  <c r="AT117" i="27"/>
  <c r="AT111" i="27"/>
  <c r="AT91" i="27"/>
  <c r="AT145" i="27"/>
  <c r="AT93" i="27"/>
  <c r="AT122" i="27"/>
  <c r="AT89" i="27"/>
  <c r="AT125" i="27"/>
  <c r="AT173" i="27"/>
  <c r="AT197" i="27"/>
  <c r="AT172" i="27"/>
  <c r="AT191" i="27"/>
  <c r="AT190" i="27"/>
  <c r="AT214" i="27"/>
  <c r="AT177" i="27"/>
  <c r="AT166" i="27"/>
  <c r="AT135" i="27"/>
  <c r="AT174" i="27"/>
  <c r="AT198" i="27"/>
  <c r="AT129" i="27"/>
  <c r="AT192" i="27"/>
  <c r="AT131" i="27"/>
  <c r="AT171" i="27"/>
  <c r="AT179" i="27"/>
  <c r="AT210" i="27"/>
  <c r="AT186" i="27"/>
  <c r="AT107" i="27"/>
  <c r="AT134" i="27"/>
  <c r="O113" i="27"/>
  <c r="AA169" i="27"/>
  <c r="AZ198" i="27"/>
  <c r="AG213" i="27"/>
  <c r="AT113" i="27"/>
  <c r="AT178" i="27"/>
  <c r="AZ135" i="27"/>
  <c r="AT193" i="27"/>
  <c r="AA141" i="27"/>
  <c r="O204" i="27"/>
  <c r="AG171" i="27"/>
  <c r="AZ251" i="27"/>
  <c r="AG121" i="27"/>
  <c r="AG193" i="27"/>
  <c r="AA113" i="27"/>
  <c r="O144" i="27"/>
  <c r="AZ213" i="27"/>
  <c r="AG89" i="27"/>
  <c r="AA135" i="27"/>
  <c r="AA185" i="27"/>
  <c r="O128" i="27"/>
  <c r="AZ127" i="27"/>
  <c r="AZ173" i="27"/>
  <c r="AZ126" i="27"/>
  <c r="AA186" i="27"/>
  <c r="AG132" i="27"/>
  <c r="AG181" i="27"/>
  <c r="AG144" i="27"/>
  <c r="AG195" i="27"/>
  <c r="AA102" i="27"/>
  <c r="AZ103" i="27"/>
  <c r="AZ211" i="27"/>
  <c r="AA90" i="27"/>
  <c r="AZ134" i="27"/>
  <c r="AZ113" i="27"/>
  <c r="AZ287" i="27"/>
  <c r="AZ261" i="27"/>
  <c r="AZ254" i="27"/>
  <c r="AZ256" i="27"/>
  <c r="AZ243" i="27"/>
  <c r="AZ273" i="27"/>
  <c r="AZ247" i="27"/>
  <c r="AZ242" i="27"/>
  <c r="AZ262" i="27"/>
  <c r="AZ263" i="27"/>
  <c r="AZ274" i="27"/>
  <c r="AZ253" i="27"/>
  <c r="AZ281" i="27"/>
  <c r="AZ257" i="27"/>
  <c r="AZ280" i="27"/>
  <c r="AZ269" i="27"/>
  <c r="AZ267" i="27"/>
  <c r="AZ283" i="27"/>
  <c r="AZ255" i="27"/>
  <c r="AZ241" i="27"/>
  <c r="AZ272" i="27"/>
  <c r="AZ284" i="27"/>
  <c r="AZ138" i="27"/>
  <c r="AG208" i="27"/>
  <c r="O177" i="27"/>
  <c r="AA105" i="27"/>
  <c r="AA114" i="27"/>
  <c r="O138" i="27"/>
  <c r="AZ271" i="27"/>
  <c r="AZ143" i="27"/>
  <c r="O146" i="27"/>
  <c r="O92" i="27"/>
  <c r="AZ277" i="27"/>
  <c r="O178" i="27"/>
  <c r="AZ107" i="27"/>
  <c r="AA199" i="27"/>
  <c r="AZ123" i="27"/>
  <c r="O172" i="27"/>
  <c r="O168" i="27"/>
  <c r="O174" i="27"/>
  <c r="AZ250" i="27"/>
  <c r="AA196" i="27"/>
  <c r="AA198" i="27"/>
  <c r="AG219" i="27"/>
  <c r="AG217" i="27"/>
  <c r="AG192" i="27"/>
  <c r="AG180" i="27"/>
  <c r="AG179" i="27"/>
  <c r="AG137" i="27"/>
  <c r="AG131" i="27"/>
  <c r="AG169" i="27"/>
  <c r="AG102" i="27"/>
  <c r="AG109" i="27"/>
  <c r="AG95" i="27"/>
  <c r="AG123" i="27"/>
  <c r="AG96" i="27"/>
  <c r="AG128" i="27"/>
  <c r="AG125" i="27"/>
  <c r="AG129" i="27"/>
  <c r="AG101" i="27"/>
  <c r="AG98" i="27"/>
  <c r="AG119" i="27"/>
  <c r="AG120" i="27"/>
  <c r="AG127" i="27"/>
  <c r="AG108" i="27"/>
  <c r="AG104" i="27"/>
  <c r="AG114" i="27"/>
  <c r="AG138" i="27"/>
  <c r="AG178" i="27"/>
  <c r="AG116" i="27"/>
  <c r="AG110" i="27"/>
  <c r="AG196" i="27"/>
  <c r="AG210" i="27"/>
  <c r="AG203" i="27"/>
  <c r="AG190" i="27"/>
  <c r="AG165" i="27"/>
  <c r="AG133" i="27"/>
  <c r="AG167" i="27"/>
  <c r="AG186" i="27"/>
  <c r="AG175" i="27"/>
  <c r="AG166" i="27"/>
  <c r="AG211" i="27"/>
  <c r="AG191" i="27"/>
  <c r="AG126" i="27"/>
  <c r="AG202" i="27"/>
  <c r="AG173" i="27"/>
  <c r="AG177" i="27"/>
  <c r="AG172" i="27"/>
  <c r="AG184" i="27"/>
  <c r="AG183" i="27"/>
  <c r="AG187" i="27"/>
  <c r="AG146" i="27"/>
  <c r="AG204" i="27"/>
  <c r="AA145" i="27"/>
  <c r="AZ202" i="27"/>
  <c r="AZ185" i="27"/>
  <c r="AG135" i="27"/>
  <c r="AG168" i="27"/>
  <c r="AA120" i="27"/>
  <c r="O199" i="27"/>
  <c r="O121" i="27"/>
  <c r="AZ208" i="27"/>
  <c r="O139" i="27"/>
  <c r="O111" i="27"/>
  <c r="AZ193" i="27"/>
  <c r="AZ285" i="27"/>
  <c r="AZ184" i="27"/>
  <c r="AZ101" i="27"/>
  <c r="AZ105" i="27"/>
  <c r="AA98" i="27"/>
  <c r="AZ93" i="27"/>
  <c r="AZ266" i="27"/>
  <c r="AZ278" i="27"/>
  <c r="AZ167" i="27"/>
  <c r="AZ91" i="27"/>
  <c r="AZ144" i="27"/>
  <c r="AA173" i="27"/>
  <c r="AA121" i="27"/>
  <c r="AZ145" i="27"/>
  <c r="O202" i="27"/>
  <c r="AG141" i="27"/>
  <c r="AZ215" i="27"/>
  <c r="O219" i="27"/>
  <c r="O195" i="27"/>
  <c r="O205" i="27"/>
  <c r="O109" i="27"/>
  <c r="O90" i="27"/>
  <c r="O95" i="27"/>
  <c r="O110" i="27"/>
  <c r="O89" i="27"/>
  <c r="O91" i="27"/>
  <c r="O131" i="27"/>
  <c r="O127" i="27"/>
  <c r="O97" i="27"/>
  <c r="O135" i="27"/>
  <c r="O102" i="27"/>
  <c r="O108" i="27"/>
  <c r="O141" i="27"/>
  <c r="O98" i="27"/>
  <c r="O107" i="27"/>
  <c r="O119" i="27"/>
  <c r="O96" i="27"/>
  <c r="O125" i="27"/>
  <c r="O217" i="27"/>
  <c r="O214" i="27"/>
  <c r="O145" i="27"/>
  <c r="O192" i="27"/>
  <c r="O198" i="27"/>
  <c r="O143" i="27"/>
  <c r="O215" i="27"/>
  <c r="O184" i="27"/>
  <c r="O101" i="27"/>
  <c r="O167" i="27"/>
  <c r="O179" i="27"/>
  <c r="O165" i="27"/>
  <c r="O169" i="27"/>
  <c r="O180" i="27"/>
  <c r="O207" i="27"/>
  <c r="O122" i="27"/>
  <c r="O129" i="27"/>
  <c r="O186" i="27"/>
  <c r="O190" i="27"/>
  <c r="AZ117" i="27"/>
  <c r="AG205" i="27"/>
  <c r="AZ98" i="27"/>
  <c r="AZ260" i="27"/>
  <c r="AA175" i="27"/>
  <c r="O216" i="27"/>
  <c r="AZ259" i="27"/>
  <c r="AG140" i="27"/>
  <c r="AA201" i="27"/>
  <c r="BF219" i="27"/>
  <c r="BF197" i="27"/>
  <c r="AZ219" i="27"/>
  <c r="AZ207" i="27"/>
  <c r="AZ180" i="27"/>
  <c r="AZ131" i="27"/>
  <c r="AZ114" i="27"/>
  <c r="AZ116" i="27"/>
  <c r="AZ120" i="27"/>
  <c r="AZ102" i="27"/>
  <c r="AZ96" i="27"/>
  <c r="AZ89" i="27"/>
  <c r="AZ110" i="27"/>
  <c r="AZ109" i="27"/>
  <c r="AZ115" i="27"/>
  <c r="AZ137" i="27"/>
  <c r="AZ165" i="27"/>
  <c r="AZ187" i="27"/>
  <c r="AZ216" i="27"/>
  <c r="AZ195" i="27"/>
  <c r="AZ95" i="27"/>
  <c r="AZ122" i="27"/>
  <c r="AZ175" i="27"/>
  <c r="AZ196" i="27"/>
  <c r="AZ199" i="27"/>
  <c r="AZ214" i="27"/>
  <c r="AZ132" i="27"/>
  <c r="AZ172" i="27"/>
  <c r="AZ146" i="27"/>
  <c r="AZ204" i="27"/>
  <c r="AZ139" i="27"/>
  <c r="AZ179" i="27"/>
  <c r="AZ190" i="27"/>
  <c r="AZ189" i="27"/>
  <c r="AZ140" i="27"/>
  <c r="AZ166" i="27"/>
  <c r="AZ177" i="27"/>
  <c r="AZ210" i="27"/>
  <c r="AZ171" i="27"/>
  <c r="AZ205" i="27"/>
  <c r="AZ178" i="27"/>
  <c r="AZ217" i="27"/>
  <c r="AZ133" i="27"/>
  <c r="AZ191" i="27"/>
  <c r="AA197" i="27"/>
  <c r="O193" i="27"/>
  <c r="CD289" i="27"/>
  <c r="BD289" i="27" s="1"/>
  <c r="AG197" i="27"/>
  <c r="O196" i="27"/>
  <c r="O210" i="27"/>
  <c r="AG111" i="27"/>
  <c r="AA209" i="27"/>
  <c r="O140" i="27"/>
  <c r="AG209" i="27"/>
  <c r="AG207" i="27"/>
  <c r="AA219" i="27"/>
  <c r="AA192" i="27"/>
  <c r="AA195" i="27"/>
  <c r="AA174" i="27"/>
  <c r="AA179" i="27"/>
  <c r="AA180" i="27"/>
  <c r="AA166" i="27"/>
  <c r="AA137" i="27"/>
  <c r="AA108" i="27"/>
  <c r="AA125" i="27"/>
  <c r="AA139" i="27"/>
  <c r="AA95" i="27"/>
  <c r="AA122" i="27"/>
  <c r="AA116" i="27"/>
  <c r="AA99" i="27"/>
  <c r="AA115" i="27"/>
  <c r="AA140" i="27"/>
  <c r="AA132" i="27"/>
  <c r="AA146" i="27"/>
  <c r="AA119" i="27"/>
  <c r="AA111" i="27"/>
  <c r="AA177" i="27"/>
  <c r="AA216" i="27"/>
  <c r="AA92" i="27"/>
  <c r="AA117" i="27"/>
  <c r="AA134" i="27"/>
  <c r="AA109" i="27"/>
  <c r="AA214" i="27"/>
  <c r="AA191" i="27"/>
  <c r="AA207" i="27"/>
  <c r="AA211" i="27"/>
  <c r="AA205" i="27"/>
  <c r="AA183" i="27"/>
  <c r="AA178" i="27"/>
  <c r="AA167" i="27"/>
  <c r="AA165" i="27"/>
  <c r="AA190" i="27"/>
  <c r="AA171" i="27"/>
  <c r="AA189" i="27"/>
  <c r="AA203" i="27"/>
  <c r="AA217" i="27"/>
  <c r="AA204" i="27"/>
  <c r="AA110" i="27"/>
  <c r="AA131" i="27"/>
  <c r="AA172" i="27"/>
  <c r="AA181" i="27"/>
  <c r="AA168" i="27"/>
  <c r="AA97" i="27"/>
  <c r="AA91" i="27"/>
  <c r="AA103" i="27"/>
  <c r="AZ174" i="27"/>
  <c r="O208" i="27"/>
  <c r="AA213" i="27"/>
  <c r="AZ125" i="27"/>
  <c r="O175" i="27"/>
  <c r="AZ169" i="27"/>
  <c r="O203" i="27"/>
  <c r="AA126" i="27"/>
  <c r="AZ209" i="27"/>
  <c r="O132" i="27"/>
  <c r="AA89" i="27"/>
  <c r="AA101" i="27"/>
  <c r="AZ97" i="27"/>
  <c r="AA193" i="27"/>
  <c r="AZ183" i="27"/>
  <c r="AZ111" i="27"/>
  <c r="AZ119" i="27"/>
  <c r="AZ186" i="27"/>
  <c r="AG215" i="27"/>
  <c r="AZ121" i="27"/>
  <c r="AZ141" i="27"/>
  <c r="AZ108" i="27"/>
  <c r="AZ201" i="27"/>
  <c r="AZ268" i="27"/>
  <c r="AA127" i="27"/>
  <c r="AG145" i="27"/>
  <c r="O185" i="27"/>
  <c r="AZ181" i="27"/>
  <c r="AA143" i="27"/>
  <c r="AA133" i="27"/>
  <c r="O211" i="27"/>
  <c r="O103" i="27"/>
  <c r="AG216" i="27"/>
  <c r="AG134" i="27"/>
  <c r="AZ203" i="27"/>
  <c r="AG201" i="27"/>
  <c r="AA104" i="27"/>
  <c r="AA208" i="27"/>
  <c r="AG185" i="27"/>
  <c r="AZ244" i="27"/>
  <c r="BF287" i="27"/>
  <c r="BF255" i="27"/>
  <c r="AA107" i="27"/>
  <c r="AZ90" i="27"/>
  <c r="AZ168" i="27"/>
  <c r="AA93" i="27"/>
  <c r="O173" i="27"/>
  <c r="AA128" i="27"/>
  <c r="AG199" i="27"/>
  <c r="O133" i="27"/>
  <c r="AZ275" i="27"/>
  <c r="AG115" i="27"/>
  <c r="AA215" i="27"/>
  <c r="AZ248" i="27"/>
  <c r="AA123" i="27"/>
  <c r="AZ104" i="27"/>
  <c r="AZ279" i="27"/>
  <c r="AA202" i="27"/>
  <c r="O213" i="27"/>
  <c r="AZ192" i="27"/>
  <c r="AA187" i="27"/>
  <c r="AQ172" i="24"/>
  <c r="Y125" i="24"/>
  <c r="AE145" i="24"/>
  <c r="AW172" i="24"/>
  <c r="AE125" i="24"/>
  <c r="AQ266" i="24"/>
  <c r="BG145" i="24"/>
  <c r="AI289" i="24"/>
  <c r="Y172" i="24"/>
  <c r="BG125" i="24"/>
  <c r="AE102" i="24"/>
  <c r="Y209" i="24"/>
  <c r="AE114" i="24"/>
  <c r="AQ50" i="24"/>
  <c r="Y266" i="24"/>
  <c r="BM145" i="24"/>
  <c r="BG172" i="24"/>
  <c r="AK125" i="24"/>
  <c r="AW266" i="24"/>
  <c r="Y145" i="24"/>
  <c r="AW99" i="24"/>
  <c r="BG48" i="24"/>
  <c r="AE266" i="24"/>
  <c r="Y48" i="24"/>
  <c r="Y257" i="24"/>
  <c r="BG266" i="24"/>
  <c r="AE104" i="24"/>
  <c r="BG99" i="24"/>
  <c r="AQ48" i="24"/>
  <c r="AW48" i="24"/>
  <c r="Y166" i="24"/>
  <c r="AK257" i="24"/>
  <c r="AE262" i="24"/>
  <c r="AK99" i="24"/>
  <c r="BM108" i="24"/>
  <c r="AE48" i="24"/>
  <c r="AE172" i="24"/>
  <c r="AK48" i="24"/>
  <c r="AQ125" i="24"/>
  <c r="AJ283" i="26"/>
  <c r="AJ268" i="26"/>
  <c r="AJ254" i="26"/>
  <c r="AJ260" i="26"/>
  <c r="AJ277" i="26"/>
  <c r="AJ262" i="26"/>
  <c r="AJ248" i="26"/>
  <c r="AJ285" i="26"/>
  <c r="AJ271" i="26"/>
  <c r="AJ256" i="26"/>
  <c r="AJ242" i="26"/>
  <c r="AJ279" i="26"/>
  <c r="AJ265" i="26"/>
  <c r="AJ250" i="26"/>
  <c r="AJ273" i="26"/>
  <c r="AJ259" i="26"/>
  <c r="AJ244" i="26"/>
  <c r="AJ245" i="26"/>
  <c r="AJ281" i="26"/>
  <c r="AJ267" i="26"/>
  <c r="AJ253" i="26"/>
  <c r="AJ275" i="26"/>
  <c r="AJ261" i="26"/>
  <c r="AJ247" i="26"/>
  <c r="AJ284" i="26"/>
  <c r="AJ269" i="26"/>
  <c r="AJ255" i="26"/>
  <c r="AJ241" i="26"/>
  <c r="AJ287" i="26"/>
  <c r="AJ278" i="26"/>
  <c r="AJ263" i="26"/>
  <c r="AJ249" i="26"/>
  <c r="AJ272" i="26"/>
  <c r="AJ257" i="26"/>
  <c r="AJ243" i="26"/>
  <c r="AJ280" i="26"/>
  <c r="AJ266" i="26"/>
  <c r="AJ251" i="26"/>
  <c r="AJ274" i="26"/>
  <c r="AJ219" i="26"/>
  <c r="AJ204" i="26"/>
  <c r="AJ190" i="26"/>
  <c r="AJ175" i="26"/>
  <c r="AJ145" i="26"/>
  <c r="AJ131" i="26"/>
  <c r="AJ116" i="26"/>
  <c r="AJ102" i="26"/>
  <c r="AJ213" i="26"/>
  <c r="AJ198" i="26"/>
  <c r="AJ184" i="26"/>
  <c r="AJ169" i="26"/>
  <c r="AJ139" i="26"/>
  <c r="AJ125" i="26"/>
  <c r="AJ110" i="26"/>
  <c r="AJ96" i="26"/>
  <c r="AJ196" i="26"/>
  <c r="AJ122" i="26"/>
  <c r="AJ207" i="26"/>
  <c r="AJ192" i="26"/>
  <c r="AJ178" i="26"/>
  <c r="AJ147" i="26"/>
  <c r="AJ133" i="26"/>
  <c r="AJ119" i="26"/>
  <c r="AJ104" i="26"/>
  <c r="AJ90" i="26"/>
  <c r="AJ181" i="26"/>
  <c r="AJ108" i="26"/>
  <c r="AJ215" i="26"/>
  <c r="AJ201" i="26"/>
  <c r="AJ186" i="26"/>
  <c r="AJ172" i="26"/>
  <c r="AJ141" i="26"/>
  <c r="AJ127" i="26"/>
  <c r="AJ113" i="26"/>
  <c r="AJ98" i="26"/>
  <c r="AJ167" i="26"/>
  <c r="AJ137" i="26"/>
  <c r="AJ209" i="26"/>
  <c r="AJ195" i="26"/>
  <c r="AJ180" i="26"/>
  <c r="AJ166" i="26"/>
  <c r="AJ135" i="26"/>
  <c r="AJ121" i="26"/>
  <c r="AJ107" i="26"/>
  <c r="AJ92" i="26"/>
  <c r="AJ217" i="26"/>
  <c r="AJ203" i="26"/>
  <c r="AJ189" i="26"/>
  <c r="AJ174" i="26"/>
  <c r="AJ144" i="26"/>
  <c r="AJ129" i="26"/>
  <c r="AJ115" i="26"/>
  <c r="AJ101" i="26"/>
  <c r="AJ211" i="26"/>
  <c r="AJ197" i="26"/>
  <c r="AJ183" i="26"/>
  <c r="AJ168" i="26"/>
  <c r="AJ138" i="26"/>
  <c r="AJ123" i="26"/>
  <c r="AJ109" i="26"/>
  <c r="AJ95" i="26"/>
  <c r="AJ205" i="26"/>
  <c r="AJ191" i="26"/>
  <c r="AJ177" i="26"/>
  <c r="AJ146" i="26"/>
  <c r="AJ132" i="26"/>
  <c r="AJ117" i="26"/>
  <c r="AJ103" i="26"/>
  <c r="AJ89" i="26"/>
  <c r="AJ93" i="26"/>
  <c r="AJ214" i="26"/>
  <c r="AJ199" i="26"/>
  <c r="AJ185" i="26"/>
  <c r="AJ171" i="26"/>
  <c r="AJ140" i="26"/>
  <c r="AJ126" i="26"/>
  <c r="AJ111" i="26"/>
  <c r="AJ97" i="26"/>
  <c r="AJ208" i="26"/>
  <c r="AJ193" i="26"/>
  <c r="AJ179" i="26"/>
  <c r="AJ165" i="26"/>
  <c r="AJ134" i="26"/>
  <c r="AJ120" i="26"/>
  <c r="AJ105" i="26"/>
  <c r="AJ91" i="26"/>
  <c r="AJ210" i="26"/>
  <c r="AJ216" i="26"/>
  <c r="AJ202" i="26"/>
  <c r="AJ187" i="26"/>
  <c r="AJ173" i="26"/>
  <c r="AJ143" i="26"/>
  <c r="AJ128" i="26"/>
  <c r="AJ114" i="26"/>
  <c r="AJ99" i="26"/>
  <c r="AJ57" i="26"/>
  <c r="AJ42" i="26"/>
  <c r="AJ28" i="26"/>
  <c r="AJ14" i="26"/>
  <c r="AJ48" i="26"/>
  <c r="AJ60" i="26"/>
  <c r="AJ51" i="26"/>
  <c r="AJ36" i="26"/>
  <c r="AJ22" i="26"/>
  <c r="AJ45" i="26"/>
  <c r="AJ30" i="26"/>
  <c r="AJ16" i="26"/>
  <c r="AJ20" i="26"/>
  <c r="AJ53" i="26"/>
  <c r="AJ39" i="26"/>
  <c r="AJ24" i="26"/>
  <c r="AJ47" i="26"/>
  <c r="AJ33" i="26"/>
  <c r="AJ18" i="26"/>
  <c r="AJ56" i="26"/>
  <c r="AJ41" i="26"/>
  <c r="AJ27" i="26"/>
  <c r="AJ50" i="26"/>
  <c r="AJ35" i="26"/>
  <c r="AJ21" i="26"/>
  <c r="AJ58" i="26"/>
  <c r="AJ44" i="26"/>
  <c r="AJ29" i="26"/>
  <c r="AJ15" i="26"/>
  <c r="AJ34" i="26"/>
  <c r="AJ52" i="26"/>
  <c r="AJ38" i="26"/>
  <c r="AJ23" i="26"/>
  <c r="AJ46" i="26"/>
  <c r="AJ32" i="26"/>
  <c r="AJ17" i="26"/>
  <c r="AJ54" i="26"/>
  <c r="AJ40" i="26"/>
  <c r="AJ26" i="26"/>
  <c r="AC143" i="24"/>
  <c r="BO143" i="24"/>
  <c r="AC267" i="24"/>
  <c r="BO267" i="24"/>
  <c r="AC253" i="24"/>
  <c r="BO253" i="24"/>
  <c r="AC116" i="24"/>
  <c r="BO116" i="24"/>
  <c r="BO190" i="24"/>
  <c r="AK174" i="24"/>
  <c r="AQ180" i="24"/>
  <c r="AK209" i="24"/>
  <c r="BM39" i="24"/>
  <c r="BG257" i="24"/>
  <c r="BG114" i="24"/>
  <c r="BO26" i="24"/>
  <c r="AK26" i="24" s="1"/>
  <c r="AK145" i="24"/>
  <c r="BM99" i="24"/>
  <c r="AW210" i="24"/>
  <c r="BO167" i="24"/>
  <c r="AC56" i="24"/>
  <c r="BO56" i="24"/>
  <c r="AC259" i="24"/>
  <c r="BO259" i="24"/>
  <c r="AC122" i="24"/>
  <c r="BO122" i="24"/>
  <c r="AC278" i="24"/>
  <c r="BO278" i="24"/>
  <c r="BO275" i="24"/>
  <c r="AC14" i="24"/>
  <c r="AA60" i="24"/>
  <c r="BO14" i="24"/>
  <c r="AC179" i="24"/>
  <c r="BO179" i="24"/>
  <c r="AC243" i="24"/>
  <c r="BO243" i="24"/>
  <c r="BO168" i="24"/>
  <c r="BM168" i="24" s="1"/>
  <c r="BM102" i="24"/>
  <c r="Y39" i="24"/>
  <c r="BM114" i="24"/>
  <c r="Y50" i="24"/>
  <c r="AQ145" i="24"/>
  <c r="AW262" i="24"/>
  <c r="BO250" i="24"/>
  <c r="AQ250" i="24" s="1"/>
  <c r="AC184" i="24"/>
  <c r="BO184" i="24"/>
  <c r="BO216" i="24"/>
  <c r="AC216" i="24"/>
  <c r="AC169" i="24"/>
  <c r="BO169" i="24"/>
  <c r="AC254" i="24"/>
  <c r="BO254" i="24"/>
  <c r="AC18" i="24"/>
  <c r="BO18" i="24"/>
  <c r="AC89" i="24"/>
  <c r="AA219" i="24"/>
  <c r="AC219" i="24" s="1"/>
  <c r="AC248" i="24"/>
  <c r="BO248" i="24"/>
  <c r="AC213" i="24"/>
  <c r="BO213" i="24"/>
  <c r="AC175" i="24"/>
  <c r="BO175" i="24"/>
  <c r="BO120" i="24"/>
  <c r="AW120" i="24" s="1"/>
  <c r="Y147" i="24"/>
  <c r="AC133" i="24"/>
  <c r="BO133" i="24"/>
  <c r="AC189" i="24"/>
  <c r="BO189" i="24"/>
  <c r="AC16" i="24"/>
  <c r="BO16" i="24"/>
  <c r="AC241" i="24"/>
  <c r="AA287" i="24"/>
  <c r="AC287" i="24" s="1"/>
  <c r="BO263" i="24"/>
  <c r="AC284" i="24"/>
  <c r="BO284" i="24"/>
  <c r="AC244" i="24"/>
  <c r="BO244" i="24"/>
  <c r="BO281" i="24"/>
  <c r="AC281" i="24"/>
  <c r="AC28" i="24"/>
  <c r="BO28" i="24"/>
  <c r="AC187" i="24"/>
  <c r="BO187" i="24"/>
  <c r="BO121" i="24"/>
  <c r="BG166" i="24"/>
  <c r="AE147" i="24"/>
  <c r="AE210" i="24"/>
  <c r="BO17" i="24"/>
  <c r="AC127" i="24"/>
  <c r="BO127" i="24"/>
  <c r="AC105" i="24"/>
  <c r="BO105" i="24"/>
  <c r="BO115" i="24"/>
  <c r="AC115" i="24"/>
  <c r="AC272" i="24"/>
  <c r="BO272" i="24"/>
  <c r="AC199" i="24"/>
  <c r="BO199" i="24"/>
  <c r="AC119" i="24"/>
  <c r="BO119" i="24"/>
  <c r="BO44" i="24"/>
  <c r="BG210" i="24"/>
  <c r="AC279" i="24"/>
  <c r="BO279" i="24"/>
  <c r="AC249" i="24"/>
  <c r="BO249" i="24"/>
  <c r="AC211" i="24"/>
  <c r="BO211" i="24"/>
  <c r="AC134" i="24"/>
  <c r="BO134" i="24"/>
  <c r="AC131" i="24"/>
  <c r="BO131" i="24"/>
  <c r="BO96" i="24"/>
  <c r="BM166" i="24"/>
  <c r="AK147" i="24"/>
  <c r="AK210" i="24"/>
  <c r="BO185" i="24"/>
  <c r="AC192" i="24"/>
  <c r="BO192" i="24"/>
  <c r="AC214" i="24"/>
  <c r="BO214" i="24"/>
  <c r="BO245" i="24"/>
  <c r="AC245" i="24"/>
  <c r="BO117" i="24"/>
  <c r="BO273" i="24"/>
  <c r="Y277" i="24"/>
  <c r="BM210" i="24"/>
  <c r="BO217" i="24"/>
  <c r="AC217" i="24"/>
  <c r="AC183" i="24"/>
  <c r="BO183" i="24"/>
  <c r="BO144" i="24"/>
  <c r="AC165" i="24"/>
  <c r="BO165" i="24"/>
  <c r="AC129" i="24"/>
  <c r="BO129" i="24"/>
  <c r="AC177" i="24"/>
  <c r="BO177" i="24"/>
  <c r="BO132" i="24"/>
  <c r="AC132" i="24"/>
  <c r="BO90" i="24"/>
  <c r="AW277" i="24"/>
  <c r="AQ242" i="24"/>
  <c r="AE277" i="24"/>
  <c r="Y242" i="24"/>
  <c r="BG277" i="24"/>
  <c r="AW242" i="24"/>
  <c r="AK173" i="24"/>
  <c r="BM173" i="24"/>
  <c r="BG173" i="24"/>
  <c r="AQ173" i="24"/>
  <c r="AE173" i="24"/>
  <c r="Y173" i="24"/>
  <c r="AW173" i="24"/>
  <c r="AE242" i="24"/>
  <c r="BM271" i="24"/>
  <c r="AK271" i="24"/>
  <c r="BG271" i="24"/>
  <c r="AE271" i="24"/>
  <c r="AW271" i="24"/>
  <c r="Y271" i="24"/>
  <c r="AQ271" i="24"/>
  <c r="BG242" i="24"/>
  <c r="AK250" i="24"/>
  <c r="AK242" i="24"/>
  <c r="Y93" i="24"/>
  <c r="AK93" i="24"/>
  <c r="AE93" i="24"/>
  <c r="AW93" i="24"/>
  <c r="AQ93" i="24"/>
  <c r="BM93" i="24"/>
  <c r="BG93" i="24"/>
  <c r="AK256" i="24"/>
  <c r="BM256" i="24"/>
  <c r="BG256" i="24"/>
  <c r="AE256" i="24"/>
  <c r="AW256" i="24"/>
  <c r="Y256" i="24"/>
  <c r="AQ256" i="24"/>
  <c r="BM251" i="24"/>
  <c r="AK251" i="24"/>
  <c r="BG251" i="24"/>
  <c r="AE251" i="24"/>
  <c r="AW251" i="24"/>
  <c r="Y251" i="24"/>
  <c r="AQ251" i="24"/>
  <c r="AE202" i="24"/>
  <c r="AW202" i="24"/>
  <c r="Y202" i="24"/>
  <c r="BM202" i="24"/>
  <c r="AK202" i="24"/>
  <c r="BG202" i="24"/>
  <c r="AQ202" i="24"/>
  <c r="BG186" i="24"/>
  <c r="AQ186" i="24"/>
  <c r="BM186" i="24"/>
  <c r="AK186" i="24"/>
  <c r="AE186" i="24"/>
  <c r="Y186" i="24"/>
  <c r="AW186" i="24"/>
  <c r="BG274" i="24"/>
  <c r="AE274" i="24"/>
  <c r="AW274" i="24"/>
  <c r="Y274" i="24"/>
  <c r="AQ274" i="24"/>
  <c r="BM274" i="24"/>
  <c r="AK274" i="24"/>
  <c r="BG181" i="24"/>
  <c r="BM181" i="24"/>
  <c r="AK181" i="24"/>
  <c r="AE181" i="24"/>
  <c r="Y181" i="24"/>
  <c r="AW181" i="24"/>
  <c r="AQ181" i="24"/>
  <c r="AW20" i="24"/>
  <c r="Y20" i="24"/>
  <c r="AQ20" i="24"/>
  <c r="AK20" i="24"/>
  <c r="BM20" i="24"/>
  <c r="BG20" i="24"/>
  <c r="AE20" i="24"/>
  <c r="AW36" i="24"/>
  <c r="Y36" i="24"/>
  <c r="BM36" i="24"/>
  <c r="AK36" i="24"/>
  <c r="BG36" i="24"/>
  <c r="AE36" i="24"/>
  <c r="AQ36" i="24"/>
  <c r="BM111" i="24"/>
  <c r="AE111" i="24"/>
  <c r="AW111" i="24"/>
  <c r="Y111" i="24"/>
  <c r="BG111" i="24"/>
  <c r="AQ111" i="24"/>
  <c r="AK111" i="24"/>
  <c r="BM196" i="24"/>
  <c r="BG196" i="24"/>
  <c r="AK196" i="24"/>
  <c r="AE196" i="24"/>
  <c r="Y196" i="24"/>
  <c r="AW196" i="24"/>
  <c r="AQ196" i="24"/>
  <c r="BM195" i="24"/>
  <c r="BG195" i="24"/>
  <c r="AQ195" i="24"/>
  <c r="AK195" i="24"/>
  <c r="AE195" i="24"/>
  <c r="Y195" i="24"/>
  <c r="AW195" i="24"/>
  <c r="AE97" i="24"/>
  <c r="AW97" i="24"/>
  <c r="Y97" i="24"/>
  <c r="AQ97" i="24"/>
  <c r="BM97" i="24"/>
  <c r="AK97" i="24"/>
  <c r="BG97" i="24"/>
  <c r="AW24" i="24"/>
  <c r="Y24" i="24"/>
  <c r="AQ24" i="24"/>
  <c r="AK24" i="24"/>
  <c r="BM24" i="24"/>
  <c r="BG24" i="24"/>
  <c r="AE24" i="24"/>
  <c r="AQ171" i="24"/>
  <c r="AK171" i="24"/>
  <c r="BG171" i="24"/>
  <c r="AE171" i="24"/>
  <c r="Y171" i="24"/>
  <c r="AW171" i="24"/>
  <c r="BM171" i="24"/>
  <c r="BG265" i="24"/>
  <c r="AE265" i="24"/>
  <c r="AW265" i="24"/>
  <c r="Y265" i="24"/>
  <c r="AQ265" i="24"/>
  <c r="BM265" i="24"/>
  <c r="AK265" i="24"/>
  <c r="BM27" i="24"/>
  <c r="AK27" i="24"/>
  <c r="AE27" i="24"/>
  <c r="BG27" i="24"/>
  <c r="Y27" i="24"/>
  <c r="AW27" i="24"/>
  <c r="AQ27" i="24"/>
  <c r="BM32" i="24"/>
  <c r="AK32" i="24"/>
  <c r="BG32" i="24"/>
  <c r="AE32" i="24"/>
  <c r="AW32" i="24"/>
  <c r="AQ32" i="24"/>
  <c r="Y32" i="24"/>
  <c r="AE42" i="24"/>
  <c r="AQ42" i="24"/>
  <c r="BM42" i="24"/>
  <c r="AK42" i="24"/>
  <c r="Y42" i="24"/>
  <c r="BG42" i="24"/>
  <c r="AW42" i="24"/>
  <c r="BM247" i="24"/>
  <c r="AK247" i="24"/>
  <c r="BG247" i="24"/>
  <c r="AE247" i="24"/>
  <c r="AW247" i="24"/>
  <c r="Y247" i="24"/>
  <c r="AQ247" i="24"/>
  <c r="AK89" i="24"/>
  <c r="AE89" i="24"/>
  <c r="BM89" i="24"/>
  <c r="BG89" i="24"/>
  <c r="Y89" i="24"/>
  <c r="AW89" i="24"/>
  <c r="AQ89" i="24"/>
  <c r="BG146" i="24"/>
  <c r="AE146" i="24"/>
  <c r="AW146" i="24"/>
  <c r="Y146" i="24"/>
  <c r="AQ146" i="24"/>
  <c r="BM146" i="24"/>
  <c r="AK146" i="24"/>
  <c r="AK22" i="24"/>
  <c r="AE22" i="24"/>
  <c r="BG22" i="24"/>
  <c r="Y22" i="24"/>
  <c r="AW22" i="24"/>
  <c r="BM22" i="24"/>
  <c r="AQ22" i="24"/>
  <c r="BM128" i="24"/>
  <c r="BG128" i="24"/>
  <c r="AE128" i="24"/>
  <c r="AW128" i="24"/>
  <c r="Y128" i="24"/>
  <c r="AQ128" i="24"/>
  <c r="AK128" i="24"/>
  <c r="BG51" i="24"/>
  <c r="AW51" i="24"/>
  <c r="Y51" i="24"/>
  <c r="AQ51" i="24"/>
  <c r="BM51" i="24"/>
  <c r="AK51" i="24"/>
  <c r="AE51" i="24"/>
  <c r="AK208" i="24"/>
  <c r="BG208" i="24"/>
  <c r="AE208" i="24"/>
  <c r="AW208" i="24"/>
  <c r="Y208" i="24"/>
  <c r="AQ208" i="24"/>
  <c r="BM208" i="24"/>
  <c r="AK98" i="24"/>
  <c r="AE98" i="24"/>
  <c r="BG98" i="24"/>
  <c r="Y98" i="24"/>
  <c r="AW98" i="24"/>
  <c r="AQ98" i="24"/>
  <c r="BM98" i="24"/>
  <c r="AW54" i="24"/>
  <c r="Y54" i="24"/>
  <c r="AQ54" i="24"/>
  <c r="BM54" i="24"/>
  <c r="AK54" i="24"/>
  <c r="BG54" i="24"/>
  <c r="AE54" i="24"/>
  <c r="BG47" i="24"/>
  <c r="AE47" i="24"/>
  <c r="AW47" i="24"/>
  <c r="Y47" i="24"/>
  <c r="BM47" i="24"/>
  <c r="AQ47" i="24"/>
  <c r="AK47" i="24"/>
  <c r="BG260" i="24"/>
  <c r="AE260" i="24"/>
  <c r="AW260" i="24"/>
  <c r="Y260" i="24"/>
  <c r="AQ260" i="24"/>
  <c r="BM260" i="24"/>
  <c r="AK260" i="24"/>
  <c r="AK103" i="24"/>
  <c r="AE103" i="24"/>
  <c r="AQ103" i="24"/>
  <c r="BM103" i="24"/>
  <c r="BG103" i="24"/>
  <c r="Y103" i="24"/>
  <c r="AW103" i="24"/>
  <c r="BG241" i="24"/>
  <c r="AE241" i="24"/>
  <c r="AW241" i="24"/>
  <c r="Y241" i="24"/>
  <c r="AQ241" i="24"/>
  <c r="BM241" i="24"/>
  <c r="AK241" i="24"/>
  <c r="BC289" i="24"/>
  <c r="BE289" i="24" s="1"/>
  <c r="BE60" i="24"/>
  <c r="AE107" i="24"/>
  <c r="AW107" i="24"/>
  <c r="Y107" i="24"/>
  <c r="BM107" i="24"/>
  <c r="AK107" i="24"/>
  <c r="BG107" i="24"/>
  <c r="AQ107" i="24"/>
  <c r="AW135" i="24"/>
  <c r="Y135" i="24"/>
  <c r="AQ135" i="24"/>
  <c r="BM135" i="24"/>
  <c r="AK135" i="24"/>
  <c r="BG135" i="24"/>
  <c r="AE135" i="24"/>
  <c r="AW41" i="24"/>
  <c r="Y41" i="24"/>
  <c r="BM41" i="24"/>
  <c r="AK41" i="24"/>
  <c r="BG41" i="24"/>
  <c r="AE41" i="24"/>
  <c r="AQ41" i="24"/>
  <c r="AE38" i="24"/>
  <c r="AQ38" i="24"/>
  <c r="BM38" i="24"/>
  <c r="AK38" i="24"/>
  <c r="Y38" i="24"/>
  <c r="BG38" i="24"/>
  <c r="AW38" i="24"/>
  <c r="AE21" i="24"/>
  <c r="AW21" i="24"/>
  <c r="Y21" i="24"/>
  <c r="AQ21" i="24"/>
  <c r="BM21" i="24"/>
  <c r="AK21" i="24"/>
  <c r="BG21" i="24"/>
  <c r="BM261" i="24"/>
  <c r="AK261" i="24"/>
  <c r="BG261" i="24"/>
  <c r="AE261" i="24"/>
  <c r="AW261" i="24"/>
  <c r="Y261" i="24"/>
  <c r="AQ261" i="24"/>
  <c r="AW46" i="24"/>
  <c r="Y46" i="24"/>
  <c r="AQ46" i="24"/>
  <c r="BM46" i="24"/>
  <c r="BG46" i="24"/>
  <c r="AK46" i="24"/>
  <c r="AE46" i="24"/>
  <c r="BG110" i="24"/>
  <c r="AW110" i="24"/>
  <c r="Y110" i="24"/>
  <c r="AQ110" i="24"/>
  <c r="BM110" i="24"/>
  <c r="AE110" i="24"/>
  <c r="AK110" i="24"/>
  <c r="BM138" i="24"/>
  <c r="AK138" i="24"/>
  <c r="BG138" i="24"/>
  <c r="AE138" i="24"/>
  <c r="AW138" i="24"/>
  <c r="Y138" i="24"/>
  <c r="AQ138" i="24"/>
  <c r="AW29" i="24"/>
  <c r="Y29" i="24"/>
  <c r="AQ29" i="24"/>
  <c r="AE29" i="24"/>
  <c r="AK29" i="24"/>
  <c r="BM29" i="24"/>
  <c r="BG29" i="24"/>
  <c r="BO60" i="24"/>
  <c r="BG30" i="24"/>
  <c r="AE30" i="24"/>
  <c r="AW30" i="24"/>
  <c r="Y30" i="24"/>
  <c r="AQ30" i="24"/>
  <c r="AK30" i="24"/>
  <c r="BM30" i="24"/>
  <c r="AQ58" i="24"/>
  <c r="BG58" i="24"/>
  <c r="AE58" i="24"/>
  <c r="Y58" i="24"/>
  <c r="AW58" i="24"/>
  <c r="BM58" i="24"/>
  <c r="AK58" i="24"/>
  <c r="AW140" i="24"/>
  <c r="Y140" i="24"/>
  <c r="AQ140" i="24"/>
  <c r="BM140" i="24"/>
  <c r="AK140" i="24"/>
  <c r="BG140" i="24"/>
  <c r="AE140" i="24"/>
  <c r="AE92" i="24"/>
  <c r="AW92" i="24"/>
  <c r="Y92" i="24"/>
  <c r="BG92" i="24"/>
  <c r="AQ92" i="24"/>
  <c r="AK92" i="24"/>
  <c r="BM92" i="24"/>
  <c r="BG141" i="24"/>
  <c r="AE141" i="24"/>
  <c r="AW141" i="24"/>
  <c r="Y141" i="24"/>
  <c r="AQ141" i="24"/>
  <c r="BM141" i="24"/>
  <c r="AK141" i="24"/>
  <c r="BM280" i="24"/>
  <c r="AK280" i="24"/>
  <c r="BG280" i="24"/>
  <c r="AE280" i="24"/>
  <c r="AW280" i="24"/>
  <c r="Y280" i="24"/>
  <c r="AQ280" i="24"/>
  <c r="BG269" i="24"/>
  <c r="AE269" i="24"/>
  <c r="AW269" i="24"/>
  <c r="Y269" i="24"/>
  <c r="AQ269" i="24"/>
  <c r="BM269" i="24"/>
  <c r="AK269" i="24"/>
  <c r="U289" i="24"/>
  <c r="W289" i="24" s="1"/>
  <c r="W219" i="23"/>
  <c r="Q219" i="23"/>
  <c r="K219" i="23"/>
  <c r="AC219" i="23"/>
  <c r="AE289" i="23"/>
  <c r="Q60" i="23"/>
  <c r="AL60" i="23"/>
  <c r="K60" i="23"/>
  <c r="AC60" i="23"/>
  <c r="W60" i="23"/>
  <c r="W287" i="23"/>
  <c r="Q287" i="23"/>
  <c r="K287" i="23"/>
  <c r="AC287" i="23"/>
  <c r="AR50" i="23"/>
  <c r="AR47" i="23"/>
  <c r="AR18" i="23"/>
  <c r="AR54" i="23"/>
  <c r="AR48" i="23"/>
  <c r="AR34" i="23"/>
  <c r="AR20" i="23"/>
  <c r="AR17" i="23"/>
  <c r="AR57" i="23"/>
  <c r="AR35" i="23"/>
  <c r="AR21" i="23"/>
  <c r="AR32" i="23"/>
  <c r="AR36" i="23"/>
  <c r="AR22" i="23"/>
  <c r="AR38" i="23"/>
  <c r="AR23" i="23"/>
  <c r="AR51" i="23"/>
  <c r="AR39" i="23"/>
  <c r="AR24" i="23"/>
  <c r="AR40" i="23"/>
  <c r="AR26" i="23"/>
  <c r="AR56" i="23"/>
  <c r="AR52" i="23"/>
  <c r="AR41" i="23"/>
  <c r="AR27" i="23"/>
  <c r="AR42" i="23"/>
  <c r="AR28" i="23"/>
  <c r="AR14" i="23"/>
  <c r="AR53" i="23"/>
  <c r="AR44" i="23"/>
  <c r="AR29" i="23"/>
  <c r="AR15" i="23"/>
  <c r="AR60" i="23"/>
  <c r="AR58" i="23"/>
  <c r="AR45" i="23"/>
  <c r="AR30" i="23"/>
  <c r="AR16" i="23"/>
  <c r="AR46" i="23"/>
  <c r="AL287" i="23"/>
  <c r="AR214" i="23"/>
  <c r="AR199" i="23"/>
  <c r="AR185" i="23"/>
  <c r="AR215" i="23"/>
  <c r="AR201" i="23"/>
  <c r="AR186" i="23"/>
  <c r="AR216" i="23"/>
  <c r="AR202" i="23"/>
  <c r="AR187" i="23"/>
  <c r="AR219" i="23"/>
  <c r="AR217" i="23"/>
  <c r="AR203" i="23"/>
  <c r="AR189" i="23"/>
  <c r="AR204" i="23"/>
  <c r="AR190" i="23"/>
  <c r="AR205" i="23"/>
  <c r="AR191" i="23"/>
  <c r="AR177" i="23"/>
  <c r="AR207" i="23"/>
  <c r="AR192" i="23"/>
  <c r="AR178" i="23"/>
  <c r="AR208" i="23"/>
  <c r="AR193" i="23"/>
  <c r="AR209" i="23"/>
  <c r="AR195" i="23"/>
  <c r="AR180" i="23"/>
  <c r="AR210" i="23"/>
  <c r="AR196" i="23"/>
  <c r="AR211" i="23"/>
  <c r="AR197" i="23"/>
  <c r="AR183" i="23"/>
  <c r="AR179" i="23"/>
  <c r="AR140" i="23"/>
  <c r="AR126" i="23"/>
  <c r="AR111" i="23"/>
  <c r="AR97" i="23"/>
  <c r="AR171" i="23"/>
  <c r="AR141" i="23"/>
  <c r="AR127" i="23"/>
  <c r="AR113" i="23"/>
  <c r="AR98" i="23"/>
  <c r="AR143" i="23"/>
  <c r="AR128" i="23"/>
  <c r="AR114" i="23"/>
  <c r="AR99" i="23"/>
  <c r="AR181" i="23"/>
  <c r="AR144" i="23"/>
  <c r="AR129" i="23"/>
  <c r="AR115" i="23"/>
  <c r="AR175" i="23"/>
  <c r="AR172" i="23"/>
  <c r="AR145" i="23"/>
  <c r="AR131" i="23"/>
  <c r="AR116" i="23"/>
  <c r="AR102" i="23"/>
  <c r="AR146" i="23"/>
  <c r="AR132" i="23"/>
  <c r="AR117" i="23"/>
  <c r="AR103" i="23"/>
  <c r="AR89" i="23"/>
  <c r="AR213" i="23"/>
  <c r="AR198" i="23"/>
  <c r="AR147" i="23"/>
  <c r="AR133" i="23"/>
  <c r="AR119" i="23"/>
  <c r="AR104" i="23"/>
  <c r="AR90" i="23"/>
  <c r="AR173" i="23"/>
  <c r="AR165" i="23"/>
  <c r="AR134" i="23"/>
  <c r="AR120" i="23"/>
  <c r="AR105" i="23"/>
  <c r="AR91" i="23"/>
  <c r="AR184" i="23"/>
  <c r="AR166" i="23"/>
  <c r="AR135" i="23"/>
  <c r="AR121" i="23"/>
  <c r="AR107" i="23"/>
  <c r="AR92" i="23"/>
  <c r="AR167" i="23"/>
  <c r="AR137" i="23"/>
  <c r="AR122" i="23"/>
  <c r="AR108" i="23"/>
  <c r="AR93" i="23"/>
  <c r="AR168" i="23"/>
  <c r="AR138" i="23"/>
  <c r="AR123" i="23"/>
  <c r="AR109" i="23"/>
  <c r="AR95" i="23"/>
  <c r="AR169" i="23"/>
  <c r="AR110" i="23"/>
  <c r="AR101" i="23"/>
  <c r="AR139" i="23"/>
  <c r="AR96" i="23"/>
  <c r="AR174" i="23"/>
  <c r="AR125" i="23"/>
  <c r="O93" i="27" l="1"/>
  <c r="O183" i="27"/>
  <c r="O197" i="27"/>
  <c r="AA210" i="27"/>
  <c r="W248" i="30"/>
  <c r="AQ26" i="24"/>
  <c r="W257" i="30"/>
  <c r="I265" i="29"/>
  <c r="I242" i="29"/>
  <c r="I266" i="29"/>
  <c r="W244" i="30"/>
  <c r="W267" i="30"/>
  <c r="W272" i="30"/>
  <c r="I268" i="30"/>
  <c r="W279" i="30"/>
  <c r="I287" i="29"/>
  <c r="I281" i="29"/>
  <c r="I284" i="29"/>
  <c r="W256" i="30"/>
  <c r="W242" i="30"/>
  <c r="W277" i="30"/>
  <c r="I254" i="29"/>
  <c r="I257" i="29"/>
  <c r="I245" i="29"/>
  <c r="W266" i="30"/>
  <c r="W250" i="30"/>
  <c r="W281" i="30"/>
  <c r="AT219" i="28"/>
  <c r="I279" i="29"/>
  <c r="I256" i="29"/>
  <c r="I250" i="29"/>
  <c r="W253" i="30"/>
  <c r="W260" i="30"/>
  <c r="W287" i="30"/>
  <c r="W284" i="30"/>
  <c r="I269" i="29"/>
  <c r="I272" i="29"/>
  <c r="I241" i="29"/>
  <c r="W262" i="30"/>
  <c r="W249" i="30"/>
  <c r="W271" i="30"/>
  <c r="I248" i="29"/>
  <c r="I271" i="29"/>
  <c r="I280" i="29"/>
  <c r="W245" i="30"/>
  <c r="W254" i="30"/>
  <c r="W275" i="30"/>
  <c r="W278" i="30"/>
  <c r="W247" i="30"/>
  <c r="Y120" i="24"/>
  <c r="I263" i="29"/>
  <c r="I261" i="29"/>
  <c r="W255" i="30"/>
  <c r="W259" i="30"/>
  <c r="W280" i="30"/>
  <c r="W283" i="30"/>
  <c r="I262" i="29"/>
  <c r="I251" i="29"/>
  <c r="W265" i="30"/>
  <c r="W263" i="30"/>
  <c r="W285" i="30"/>
  <c r="W241" i="30"/>
  <c r="I253" i="29"/>
  <c r="I268" i="29"/>
  <c r="W251" i="30"/>
  <c r="W268" i="30"/>
  <c r="AE26" i="24"/>
  <c r="AL289" i="28"/>
  <c r="AX289" i="28" s="1"/>
  <c r="AX219" i="28"/>
  <c r="AW26" i="24"/>
  <c r="O120" i="27"/>
  <c r="O166" i="27"/>
  <c r="I250" i="30"/>
  <c r="AG91" i="27"/>
  <c r="I265" i="30"/>
  <c r="I278" i="30"/>
  <c r="I262" i="30"/>
  <c r="BZ287" i="27"/>
  <c r="AR287" i="27" s="1"/>
  <c r="CB287" i="27"/>
  <c r="AV289" i="27"/>
  <c r="AX289" i="27" s="1"/>
  <c r="AX60" i="27"/>
  <c r="I277" i="30"/>
  <c r="CB60" i="27"/>
  <c r="AT280" i="27"/>
  <c r="AT207" i="27"/>
  <c r="AT248" i="27"/>
  <c r="AG117" i="27"/>
  <c r="AA96" i="27"/>
  <c r="CB219" i="27"/>
  <c r="I242" i="30"/>
  <c r="AJ289" i="34"/>
  <c r="AF289" i="34"/>
  <c r="AB289" i="34"/>
  <c r="I266" i="30"/>
  <c r="BZ219" i="27"/>
  <c r="AA129" i="27"/>
  <c r="AA184" i="27"/>
  <c r="AA138" i="27"/>
  <c r="I263" i="30"/>
  <c r="BX287" i="27"/>
  <c r="AL287" i="27" s="1"/>
  <c r="AN255" i="27" s="1"/>
  <c r="AP289" i="27"/>
  <c r="AR60" i="27"/>
  <c r="BZ60" i="27"/>
  <c r="AX289" i="33"/>
  <c r="AT289" i="33"/>
  <c r="BB289" i="33"/>
  <c r="AN116" i="27"/>
  <c r="AN199" i="27"/>
  <c r="AN196" i="27"/>
  <c r="AN204" i="27"/>
  <c r="AN166" i="27"/>
  <c r="AN110" i="27"/>
  <c r="AN183" i="27"/>
  <c r="AN210" i="27"/>
  <c r="AN125" i="27"/>
  <c r="AN184" i="27"/>
  <c r="AN111" i="27"/>
  <c r="AN117" i="27"/>
  <c r="AN177" i="27"/>
  <c r="AN122" i="27"/>
  <c r="AN187" i="27"/>
  <c r="AN121" i="27"/>
  <c r="AN172" i="27"/>
  <c r="AN193" i="27"/>
  <c r="AN141" i="27"/>
  <c r="AN216" i="27"/>
  <c r="AN207" i="27"/>
  <c r="AN139" i="27"/>
  <c r="AN95" i="27"/>
  <c r="AN205" i="27"/>
  <c r="AN201" i="27"/>
  <c r="AN126" i="27"/>
  <c r="AN191" i="27"/>
  <c r="AN173" i="27"/>
  <c r="AN145" i="27"/>
  <c r="AN109" i="27"/>
  <c r="AN197" i="27"/>
  <c r="AN181" i="27"/>
  <c r="AN120" i="27"/>
  <c r="AN189" i="27"/>
  <c r="AN105" i="27"/>
  <c r="AN128" i="27"/>
  <c r="AN209" i="27"/>
  <c r="AN168" i="27"/>
  <c r="AN214" i="27"/>
  <c r="AN217" i="27"/>
  <c r="AN123" i="27"/>
  <c r="AN131" i="27"/>
  <c r="AN219" i="27"/>
  <c r="AN133" i="27"/>
  <c r="AN113" i="27"/>
  <c r="AN93" i="27"/>
  <c r="AN165" i="27"/>
  <c r="AN186" i="27"/>
  <c r="AN167" i="27"/>
  <c r="AN103" i="27"/>
  <c r="AN97" i="27"/>
  <c r="AN102" i="27"/>
  <c r="AN211" i="27"/>
  <c r="AN179" i="27"/>
  <c r="AN175" i="27"/>
  <c r="AN215" i="27"/>
  <c r="AN140" i="27"/>
  <c r="AN208" i="27"/>
  <c r="AN195" i="27"/>
  <c r="AN101" i="27"/>
  <c r="AN96" i="27"/>
  <c r="AN91" i="27"/>
  <c r="AN143" i="27"/>
  <c r="AN203" i="27"/>
  <c r="AN213" i="27"/>
  <c r="AN180" i="27"/>
  <c r="AN99" i="27"/>
  <c r="AN198" i="27"/>
  <c r="AN174" i="27"/>
  <c r="AN138" i="27"/>
  <c r="AN135" i="27"/>
  <c r="AN108" i="27"/>
  <c r="AN127" i="27"/>
  <c r="AN98" i="27"/>
  <c r="AN115" i="27"/>
  <c r="AN89" i="27"/>
  <c r="AN178" i="27"/>
  <c r="AN169" i="27"/>
  <c r="AN137" i="27"/>
  <c r="BX60" i="27"/>
  <c r="AN129" i="27"/>
  <c r="AN104" i="27"/>
  <c r="AJ289" i="27"/>
  <c r="AL60" i="27"/>
  <c r="AN146" i="27"/>
  <c r="AN202" i="27"/>
  <c r="AN119" i="27"/>
  <c r="AN144" i="27"/>
  <c r="O116" i="27"/>
  <c r="O126" i="27"/>
  <c r="AN107" i="27"/>
  <c r="AN114" i="27"/>
  <c r="AN92" i="27"/>
  <c r="AN171" i="27"/>
  <c r="AN132" i="27"/>
  <c r="AN192" i="27"/>
  <c r="AN185" i="27"/>
  <c r="AN190" i="27"/>
  <c r="BX219" i="27"/>
  <c r="AN134" i="27"/>
  <c r="AN90" i="27"/>
  <c r="AD289" i="32"/>
  <c r="AL289" i="32"/>
  <c r="AH289" i="32"/>
  <c r="Y26" i="24"/>
  <c r="I275" i="30"/>
  <c r="BV219" i="27"/>
  <c r="AQ120" i="24"/>
  <c r="BG26" i="24"/>
  <c r="I255" i="30"/>
  <c r="AC289" i="27"/>
  <c r="AE60" i="27"/>
  <c r="BM120" i="24"/>
  <c r="BV60" i="27"/>
  <c r="I255" i="29"/>
  <c r="I267" i="29"/>
  <c r="I259" i="29"/>
  <c r="I249" i="30"/>
  <c r="BV287" i="27"/>
  <c r="AE287" i="27" s="1"/>
  <c r="AR289" i="30"/>
  <c r="AZ289" i="30" s="1"/>
  <c r="BM26" i="24"/>
  <c r="I273" i="29"/>
  <c r="I247" i="29"/>
  <c r="I280" i="30"/>
  <c r="I281" i="30"/>
  <c r="AJ289" i="31"/>
  <c r="AF289" i="31"/>
  <c r="AB289" i="31"/>
  <c r="I251" i="30"/>
  <c r="I269" i="30"/>
  <c r="I283" i="30"/>
  <c r="Y60" i="27"/>
  <c r="W289" i="27"/>
  <c r="Y289" i="27" s="1"/>
  <c r="Y168" i="24"/>
  <c r="AT287" i="28"/>
  <c r="BR287" i="27"/>
  <c r="S287" i="27" s="1"/>
  <c r="U255" i="27" s="1"/>
  <c r="I261" i="30"/>
  <c r="I274" i="30"/>
  <c r="I243" i="30"/>
  <c r="BT60" i="27"/>
  <c r="AE168" i="24"/>
  <c r="AX287" i="28"/>
  <c r="I271" i="30"/>
  <c r="I279" i="30"/>
  <c r="I248" i="30"/>
  <c r="I247" i="30"/>
  <c r="I284" i="30"/>
  <c r="I253" i="30"/>
  <c r="AQ168" i="24"/>
  <c r="O115" i="27"/>
  <c r="I256" i="30"/>
  <c r="I244" i="30"/>
  <c r="I257" i="30"/>
  <c r="I241" i="30"/>
  <c r="I254" i="30"/>
  <c r="I267" i="30"/>
  <c r="I245" i="30"/>
  <c r="I259" i="30"/>
  <c r="I272" i="30"/>
  <c r="BT287" i="27"/>
  <c r="Y287" i="27" s="1"/>
  <c r="O117" i="27"/>
  <c r="I285" i="30"/>
  <c r="I260" i="30"/>
  <c r="I273" i="30"/>
  <c r="BT219" i="27"/>
  <c r="BP289" i="30"/>
  <c r="U60" i="30"/>
  <c r="W217" i="30"/>
  <c r="W189" i="30"/>
  <c r="W219" i="30"/>
  <c r="W209" i="30"/>
  <c r="W205" i="30"/>
  <c r="W197" i="30"/>
  <c r="W213" i="30"/>
  <c r="W204" i="30"/>
  <c r="W201" i="30"/>
  <c r="W192" i="30"/>
  <c r="W184" i="30"/>
  <c r="W208" i="30"/>
  <c r="W216" i="30"/>
  <c r="W199" i="30"/>
  <c r="W196" i="30"/>
  <c r="W187" i="30"/>
  <c r="W180" i="30"/>
  <c r="W175" i="30"/>
  <c r="W203" i="30"/>
  <c r="W211" i="30"/>
  <c r="W195" i="30"/>
  <c r="W191" i="30"/>
  <c r="W198" i="30"/>
  <c r="W215" i="30"/>
  <c r="W207" i="30"/>
  <c r="W190" i="30"/>
  <c r="W186" i="30"/>
  <c r="W193" i="30"/>
  <c r="W179" i="30"/>
  <c r="W169" i="30"/>
  <c r="W168" i="30"/>
  <c r="W210" i="30"/>
  <c r="W185" i="30"/>
  <c r="W135" i="30"/>
  <c r="W131" i="30"/>
  <c r="W126" i="30"/>
  <c r="W121" i="30"/>
  <c r="W116" i="30"/>
  <c r="W202" i="30"/>
  <c r="W177" i="30"/>
  <c r="W181" i="30"/>
  <c r="W214" i="30"/>
  <c r="W178" i="30"/>
  <c r="W137" i="30"/>
  <c r="W132" i="30"/>
  <c r="W145" i="30"/>
  <c r="W144" i="30"/>
  <c r="W123" i="30"/>
  <c r="W183" i="30"/>
  <c r="W165" i="30"/>
  <c r="W147" i="30"/>
  <c r="W146" i="30"/>
  <c r="W109" i="30"/>
  <c r="W104" i="30"/>
  <c r="W171" i="30"/>
  <c r="W166" i="30"/>
  <c r="W115" i="30"/>
  <c r="W113" i="30"/>
  <c r="W173" i="30"/>
  <c r="W141" i="30"/>
  <c r="W128" i="30"/>
  <c r="W140" i="30"/>
  <c r="W117" i="30"/>
  <c r="W105" i="30"/>
  <c r="W101" i="30"/>
  <c r="W96" i="30"/>
  <c r="W167" i="30"/>
  <c r="W120" i="30"/>
  <c r="W110" i="30"/>
  <c r="W139" i="30"/>
  <c r="W134" i="30"/>
  <c r="W122" i="30"/>
  <c r="W114" i="30"/>
  <c r="W107" i="30"/>
  <c r="W102" i="30"/>
  <c r="W97" i="30"/>
  <c r="W92" i="30"/>
  <c r="W125" i="30"/>
  <c r="W172" i="30"/>
  <c r="W119" i="30"/>
  <c r="W111" i="30"/>
  <c r="W174" i="30"/>
  <c r="W138" i="30"/>
  <c r="W127" i="30"/>
  <c r="W108" i="30"/>
  <c r="W103" i="30"/>
  <c r="W93" i="30"/>
  <c r="W98" i="30"/>
  <c r="W95" i="30"/>
  <c r="W90" i="30"/>
  <c r="W89" i="30"/>
  <c r="W143" i="30"/>
  <c r="W91" i="30"/>
  <c r="W129" i="30"/>
  <c r="W99" i="30"/>
  <c r="W133" i="30"/>
  <c r="AP57" i="30"/>
  <c r="AP52" i="30"/>
  <c r="AP47" i="30"/>
  <c r="AP42" i="30"/>
  <c r="AP38" i="30"/>
  <c r="AP53" i="30"/>
  <c r="AP48" i="30"/>
  <c r="AP44" i="30"/>
  <c r="AP39" i="30"/>
  <c r="AP34" i="30"/>
  <c r="AP29" i="30"/>
  <c r="AP24" i="30"/>
  <c r="AP20" i="30"/>
  <c r="AP15" i="30"/>
  <c r="AP58" i="30"/>
  <c r="AP60" i="30"/>
  <c r="AP54" i="30"/>
  <c r="AP50" i="30"/>
  <c r="AP45" i="30"/>
  <c r="AP40" i="30"/>
  <c r="AP26" i="30"/>
  <c r="AP32" i="30"/>
  <c r="AP16" i="30"/>
  <c r="AP35" i="30"/>
  <c r="AP22" i="30"/>
  <c r="AP14" i="30"/>
  <c r="AP51" i="30"/>
  <c r="AP46" i="30"/>
  <c r="AP23" i="30"/>
  <c r="AP33" i="30"/>
  <c r="AP18" i="30"/>
  <c r="AP17" i="30"/>
  <c r="AP41" i="30"/>
  <c r="AP27" i="30"/>
  <c r="AP30" i="30"/>
  <c r="AP36" i="30"/>
  <c r="AP21" i="30"/>
  <c r="AP28" i="30"/>
  <c r="AP56" i="30"/>
  <c r="Q57" i="30"/>
  <c r="Q60" i="30"/>
  <c r="Q52" i="30"/>
  <c r="Q47" i="30"/>
  <c r="Q42" i="30"/>
  <c r="Q38" i="30"/>
  <c r="Q58" i="30"/>
  <c r="Q53" i="30"/>
  <c r="Q48" i="30"/>
  <c r="Q44" i="30"/>
  <c r="Q39" i="30"/>
  <c r="Q34" i="30"/>
  <c r="Q29" i="30"/>
  <c r="Q24" i="30"/>
  <c r="Q20" i="30"/>
  <c r="Q15" i="30"/>
  <c r="Q54" i="30"/>
  <c r="Q50" i="30"/>
  <c r="Q45" i="30"/>
  <c r="Q40" i="30"/>
  <c r="Q41" i="30"/>
  <c r="Q23" i="30"/>
  <c r="Q14" i="30"/>
  <c r="Q33" i="30"/>
  <c r="Q17" i="30"/>
  <c r="Q30" i="30"/>
  <c r="Q27" i="30"/>
  <c r="Q18" i="30"/>
  <c r="Q36" i="30"/>
  <c r="Q21" i="30"/>
  <c r="Q56" i="30"/>
  <c r="Q28" i="30"/>
  <c r="Q26" i="30"/>
  <c r="Q35" i="30"/>
  <c r="Q32" i="30"/>
  <c r="Q51" i="30"/>
  <c r="Q46" i="30"/>
  <c r="Q22" i="30"/>
  <c r="Q16" i="30"/>
  <c r="AV219" i="30"/>
  <c r="BD219" i="30"/>
  <c r="AZ219" i="30"/>
  <c r="BD287" i="30"/>
  <c r="AZ287" i="30"/>
  <c r="AV287" i="30"/>
  <c r="I60" i="30"/>
  <c r="I54" i="30"/>
  <c r="I50" i="30"/>
  <c r="I45" i="30"/>
  <c r="I40" i="30"/>
  <c r="I35" i="30"/>
  <c r="I30" i="30"/>
  <c r="I26" i="30"/>
  <c r="I21" i="30"/>
  <c r="I56" i="30"/>
  <c r="I51" i="30"/>
  <c r="I46" i="30"/>
  <c r="I41" i="30"/>
  <c r="I36" i="30"/>
  <c r="I32" i="30"/>
  <c r="I27" i="30"/>
  <c r="I22" i="30"/>
  <c r="I17" i="30"/>
  <c r="I52" i="30"/>
  <c r="I47" i="30"/>
  <c r="I42" i="30"/>
  <c r="I38" i="30"/>
  <c r="I33" i="30"/>
  <c r="I28" i="30"/>
  <c r="I57" i="30"/>
  <c r="I58" i="30"/>
  <c r="I53" i="30"/>
  <c r="I48" i="30"/>
  <c r="I44" i="30"/>
  <c r="I39" i="30"/>
  <c r="I34" i="30"/>
  <c r="I29" i="30"/>
  <c r="I24" i="30"/>
  <c r="I20" i="30"/>
  <c r="I15" i="30"/>
  <c r="I16" i="30"/>
  <c r="I23" i="30"/>
  <c r="I14" i="30"/>
  <c r="I18" i="30"/>
  <c r="S60" i="27"/>
  <c r="U53" i="27" s="1"/>
  <c r="Q289" i="27"/>
  <c r="S289" i="27" s="1"/>
  <c r="BR129" i="27"/>
  <c r="S129" i="27"/>
  <c r="Q219" i="27"/>
  <c r="S219" i="27" s="1"/>
  <c r="S132" i="27"/>
  <c r="BH132" i="27"/>
  <c r="BR132" i="27"/>
  <c r="BR52" i="27"/>
  <c r="BR60" i="27" s="1"/>
  <c r="S52" i="27"/>
  <c r="AH289" i="29"/>
  <c r="AD289" i="29"/>
  <c r="Z289" i="29"/>
  <c r="S56" i="29"/>
  <c r="S44" i="29"/>
  <c r="S29" i="29"/>
  <c r="S15" i="29"/>
  <c r="S50" i="29"/>
  <c r="S35" i="29"/>
  <c r="S21" i="29"/>
  <c r="S41" i="29"/>
  <c r="S27" i="29"/>
  <c r="S47" i="29"/>
  <c r="S33" i="29"/>
  <c r="S18" i="29"/>
  <c r="S53" i="29"/>
  <c r="S39" i="29"/>
  <c r="S24" i="29"/>
  <c r="S45" i="29"/>
  <c r="S30" i="29"/>
  <c r="S16" i="29"/>
  <c r="S58" i="29"/>
  <c r="S51" i="29"/>
  <c r="S36" i="29"/>
  <c r="S22" i="29"/>
  <c r="S38" i="29"/>
  <c r="S42" i="29"/>
  <c r="S28" i="29"/>
  <c r="S14" i="29"/>
  <c r="S57" i="29"/>
  <c r="S48" i="29"/>
  <c r="S34" i="29"/>
  <c r="S20" i="29"/>
  <c r="S52" i="29"/>
  <c r="S54" i="29"/>
  <c r="S40" i="29"/>
  <c r="S26" i="29"/>
  <c r="S23" i="29"/>
  <c r="S46" i="29"/>
  <c r="S32" i="29"/>
  <c r="S17" i="29"/>
  <c r="S60" i="29"/>
  <c r="I204" i="29"/>
  <c r="I210" i="29"/>
  <c r="I196" i="29"/>
  <c r="I216" i="29"/>
  <c r="I202" i="29"/>
  <c r="I208" i="29"/>
  <c r="I193" i="29"/>
  <c r="I214" i="29"/>
  <c r="I199" i="29"/>
  <c r="I205" i="29"/>
  <c r="I211" i="29"/>
  <c r="I197" i="29"/>
  <c r="I217" i="29"/>
  <c r="I203" i="29"/>
  <c r="I189" i="29"/>
  <c r="I174" i="29"/>
  <c r="I144" i="29"/>
  <c r="I209" i="29"/>
  <c r="I195" i="29"/>
  <c r="I215" i="29"/>
  <c r="I201" i="29"/>
  <c r="I207" i="29"/>
  <c r="I192" i="29"/>
  <c r="I178" i="29"/>
  <c r="I147" i="29"/>
  <c r="I213" i="29"/>
  <c r="I190" i="29"/>
  <c r="I173" i="29"/>
  <c r="I171" i="29"/>
  <c r="I133" i="29"/>
  <c r="I119" i="29"/>
  <c r="I104" i="29"/>
  <c r="I181" i="29"/>
  <c r="I165" i="29"/>
  <c r="I139" i="29"/>
  <c r="I125" i="29"/>
  <c r="I110" i="29"/>
  <c r="I175" i="29"/>
  <c r="I131" i="29"/>
  <c r="I184" i="29"/>
  <c r="I167" i="29"/>
  <c r="I137" i="29"/>
  <c r="I122" i="29"/>
  <c r="I145" i="29"/>
  <c r="I143" i="29"/>
  <c r="I128" i="29"/>
  <c r="I186" i="29"/>
  <c r="I169" i="29"/>
  <c r="I134" i="29"/>
  <c r="I120" i="29"/>
  <c r="I105" i="29"/>
  <c r="I91" i="29"/>
  <c r="I140" i="29"/>
  <c r="I126" i="29"/>
  <c r="I111" i="29"/>
  <c r="I191" i="29"/>
  <c r="I180" i="29"/>
  <c r="I172" i="29"/>
  <c r="I132" i="29"/>
  <c r="I117" i="29"/>
  <c r="I198" i="29"/>
  <c r="I138" i="29"/>
  <c r="I123" i="29"/>
  <c r="I109" i="29"/>
  <c r="I95" i="29"/>
  <c r="I219" i="29"/>
  <c r="I183" i="29"/>
  <c r="I177" i="29"/>
  <c r="I166" i="29"/>
  <c r="I187" i="29"/>
  <c r="I185" i="29"/>
  <c r="I135" i="29"/>
  <c r="I121" i="29"/>
  <c r="I107" i="29"/>
  <c r="I92" i="29"/>
  <c r="I102" i="29"/>
  <c r="I89" i="29"/>
  <c r="I98" i="29"/>
  <c r="I127" i="29"/>
  <c r="I179" i="29"/>
  <c r="I93" i="29"/>
  <c r="I101" i="29"/>
  <c r="I90" i="29"/>
  <c r="I168" i="29"/>
  <c r="I97" i="29"/>
  <c r="I146" i="29"/>
  <c r="I129" i="29"/>
  <c r="I113" i="29"/>
  <c r="I108" i="29"/>
  <c r="I116" i="29"/>
  <c r="I115" i="29"/>
  <c r="I114" i="29"/>
  <c r="I103" i="29"/>
  <c r="I99" i="29"/>
  <c r="I96" i="29"/>
  <c r="I141" i="29"/>
  <c r="I42" i="29"/>
  <c r="I28" i="29"/>
  <c r="I14" i="29"/>
  <c r="I48" i="29"/>
  <c r="I34" i="29"/>
  <c r="I20" i="29"/>
  <c r="I54" i="29"/>
  <c r="I40" i="29"/>
  <c r="I26" i="29"/>
  <c r="I51" i="29"/>
  <c r="I46" i="29"/>
  <c r="I32" i="29"/>
  <c r="I17" i="29"/>
  <c r="I60" i="29"/>
  <c r="I57" i="29"/>
  <c r="I52" i="29"/>
  <c r="I38" i="29"/>
  <c r="I23" i="29"/>
  <c r="I58" i="29"/>
  <c r="I44" i="29"/>
  <c r="I29" i="29"/>
  <c r="I15" i="29"/>
  <c r="I50" i="29"/>
  <c r="I35" i="29"/>
  <c r="I21" i="29"/>
  <c r="I41" i="29"/>
  <c r="I27" i="29"/>
  <c r="I56" i="29"/>
  <c r="I47" i="29"/>
  <c r="I33" i="29"/>
  <c r="I18" i="29"/>
  <c r="I53" i="29"/>
  <c r="I39" i="29"/>
  <c r="I24" i="29"/>
  <c r="I36" i="29"/>
  <c r="I22" i="29"/>
  <c r="I45" i="29"/>
  <c r="I30" i="29"/>
  <c r="I16" i="29"/>
  <c r="AP289" i="29"/>
  <c r="G289" i="29" s="1"/>
  <c r="AD219" i="29"/>
  <c r="Z219" i="29"/>
  <c r="AH219" i="29"/>
  <c r="M60" i="27"/>
  <c r="K289" i="27"/>
  <c r="AE120" i="24"/>
  <c r="BP266" i="27"/>
  <c r="M266" i="27"/>
  <c r="O266" i="27" s="1"/>
  <c r="BH16" i="27"/>
  <c r="O137" i="27"/>
  <c r="O99" i="27"/>
  <c r="BP255" i="27"/>
  <c r="M255" i="27"/>
  <c r="O255" i="27" s="1"/>
  <c r="BH255" i="27"/>
  <c r="BP16" i="27"/>
  <c r="BP60" i="27" s="1"/>
  <c r="M16" i="27"/>
  <c r="K287" i="27"/>
  <c r="BM250" i="24"/>
  <c r="BO219" i="24"/>
  <c r="AW219" i="24" s="1"/>
  <c r="BP189" i="27"/>
  <c r="BP219" i="27" s="1"/>
  <c r="M189" i="27"/>
  <c r="O189" i="27" s="1"/>
  <c r="O191" i="27"/>
  <c r="O123" i="27"/>
  <c r="O187" i="27"/>
  <c r="O104" i="27"/>
  <c r="O105" i="27"/>
  <c r="BH289" i="28"/>
  <c r="M289" i="28" s="1"/>
  <c r="O287" i="28"/>
  <c r="O283" i="28"/>
  <c r="O279" i="28"/>
  <c r="O275" i="28"/>
  <c r="O272" i="28"/>
  <c r="O268" i="28"/>
  <c r="O265" i="28"/>
  <c r="O261" i="28"/>
  <c r="O257" i="28"/>
  <c r="O254" i="28"/>
  <c r="O250" i="28"/>
  <c r="O247" i="28"/>
  <c r="O243" i="28"/>
  <c r="O285" i="28"/>
  <c r="O281" i="28"/>
  <c r="O278" i="28"/>
  <c r="O274" i="28"/>
  <c r="O271" i="28"/>
  <c r="O267" i="28"/>
  <c r="O263" i="28"/>
  <c r="O260" i="28"/>
  <c r="O256" i="28"/>
  <c r="O253" i="28"/>
  <c r="O249" i="28"/>
  <c r="O245" i="28"/>
  <c r="O242" i="28"/>
  <c r="O255" i="28"/>
  <c r="O273" i="28"/>
  <c r="O259" i="28"/>
  <c r="O241" i="28"/>
  <c r="O277" i="28"/>
  <c r="O262" i="28"/>
  <c r="O244" i="28"/>
  <c r="O280" i="28"/>
  <c r="O266" i="28"/>
  <c r="O248" i="28"/>
  <c r="O251" i="28"/>
  <c r="O269" i="28"/>
  <c r="O284" i="28"/>
  <c r="AT289" i="28"/>
  <c r="AP289" i="28"/>
  <c r="O58" i="28"/>
  <c r="O54" i="28"/>
  <c r="O51" i="28"/>
  <c r="O47" i="28"/>
  <c r="O44" i="28"/>
  <c r="O40" i="28"/>
  <c r="O36" i="28"/>
  <c r="O33" i="28"/>
  <c r="O57" i="28"/>
  <c r="O53" i="28"/>
  <c r="O50" i="28"/>
  <c r="O46" i="28"/>
  <c r="O42" i="28"/>
  <c r="O39" i="28"/>
  <c r="O35" i="28"/>
  <c r="O32" i="28"/>
  <c r="O28" i="28"/>
  <c r="O45" i="28"/>
  <c r="O23" i="28"/>
  <c r="O20" i="28"/>
  <c r="O16" i="28"/>
  <c r="O48" i="28"/>
  <c r="O34" i="28"/>
  <c r="O27" i="28"/>
  <c r="O52" i="28"/>
  <c r="O56" i="28"/>
  <c r="O22" i="28"/>
  <c r="O18" i="28"/>
  <c r="O15" i="28"/>
  <c r="O30" i="28"/>
  <c r="O26" i="28"/>
  <c r="O60" i="28"/>
  <c r="O29" i="28"/>
  <c r="O24" i="28"/>
  <c r="O21" i="28"/>
  <c r="O17" i="28"/>
  <c r="O14" i="28"/>
  <c r="O38" i="28"/>
  <c r="O41" i="28"/>
  <c r="BG120" i="24"/>
  <c r="G28" i="27"/>
  <c r="BH28" i="27"/>
  <c r="BN28" i="27"/>
  <c r="AK120" i="24"/>
  <c r="G131" i="27"/>
  <c r="BH131" i="27"/>
  <c r="BN131" i="27"/>
  <c r="G18" i="27"/>
  <c r="BH18" i="27"/>
  <c r="BN18" i="27"/>
  <c r="BN32" i="27"/>
  <c r="G32" i="27"/>
  <c r="BH32" i="27"/>
  <c r="BH172" i="27"/>
  <c r="G172" i="27"/>
  <c r="BN172" i="27"/>
  <c r="G181" i="27"/>
  <c r="BN181" i="27"/>
  <c r="BH181" i="27"/>
  <c r="BN111" i="27"/>
  <c r="G111" i="27"/>
  <c r="BH111" i="27"/>
  <c r="G20" i="27"/>
  <c r="BN20" i="27"/>
  <c r="BH20" i="27"/>
  <c r="G60" i="27"/>
  <c r="I39" i="27" s="1"/>
  <c r="E289" i="27"/>
  <c r="G289" i="27" s="1"/>
  <c r="BN195" i="27"/>
  <c r="G195" i="27"/>
  <c r="BH195" i="27"/>
  <c r="BN95" i="27"/>
  <c r="G95" i="27"/>
  <c r="BH95" i="27"/>
  <c r="BN58" i="27"/>
  <c r="BH58" i="27"/>
  <c r="G58" i="27"/>
  <c r="BG168" i="24"/>
  <c r="BO287" i="24"/>
  <c r="AQ287" i="24" s="1"/>
  <c r="G251" i="27"/>
  <c r="BH251" i="27"/>
  <c r="BN251" i="27"/>
  <c r="BH277" i="27"/>
  <c r="BN277" i="27"/>
  <c r="G277" i="27"/>
  <c r="E287" i="27"/>
  <c r="G287" i="27" s="1"/>
  <c r="I268" i="27" s="1"/>
  <c r="E219" i="27"/>
  <c r="G219" i="27" s="1"/>
  <c r="I99" i="27" s="1"/>
  <c r="Y250" i="24"/>
  <c r="AW250" i="24"/>
  <c r="BG132" i="24"/>
  <c r="AE132" i="24"/>
  <c r="AW132" i="24"/>
  <c r="Y132" i="24"/>
  <c r="AQ132" i="24"/>
  <c r="BM132" i="24"/>
  <c r="AK132" i="24"/>
  <c r="AQ243" i="24"/>
  <c r="BM243" i="24"/>
  <c r="AK243" i="24"/>
  <c r="BG243" i="24"/>
  <c r="AE243" i="24"/>
  <c r="AW243" i="24"/>
  <c r="Y243" i="24"/>
  <c r="AW259" i="24"/>
  <c r="Y259" i="24"/>
  <c r="AQ259" i="24"/>
  <c r="BM259" i="24"/>
  <c r="AK259" i="24"/>
  <c r="BG259" i="24"/>
  <c r="AE259" i="24"/>
  <c r="AW168" i="24"/>
  <c r="AK177" i="24"/>
  <c r="BG177" i="24"/>
  <c r="AE177" i="24"/>
  <c r="Y177" i="24"/>
  <c r="AW177" i="24"/>
  <c r="BM177" i="24"/>
  <c r="AQ177" i="24"/>
  <c r="AE127" i="24"/>
  <c r="BG127" i="24"/>
  <c r="AW127" i="24"/>
  <c r="Y127" i="24"/>
  <c r="AQ127" i="24"/>
  <c r="BM127" i="24"/>
  <c r="AK127" i="24"/>
  <c r="AQ281" i="24"/>
  <c r="BM281" i="24"/>
  <c r="AK281" i="24"/>
  <c r="BG281" i="24"/>
  <c r="AE281" i="24"/>
  <c r="Y281" i="24"/>
  <c r="AW281" i="24"/>
  <c r="AQ133" i="24"/>
  <c r="BM133" i="24"/>
  <c r="AK133" i="24"/>
  <c r="BG133" i="24"/>
  <c r="AE133" i="24"/>
  <c r="AW133" i="24"/>
  <c r="Y133" i="24"/>
  <c r="AE216" i="24"/>
  <c r="BM216" i="24"/>
  <c r="BG216" i="24"/>
  <c r="Y216" i="24"/>
  <c r="AW216" i="24"/>
  <c r="AQ216" i="24"/>
  <c r="AK216" i="24"/>
  <c r="AW273" i="24"/>
  <c r="Y273" i="24"/>
  <c r="AQ273" i="24"/>
  <c r="BM273" i="24"/>
  <c r="AK273" i="24"/>
  <c r="BG273" i="24"/>
  <c r="AE273" i="24"/>
  <c r="AW96" i="24"/>
  <c r="Y96" i="24"/>
  <c r="AQ96" i="24"/>
  <c r="AK96" i="24"/>
  <c r="BM96" i="24"/>
  <c r="BG96" i="24"/>
  <c r="AE96" i="24"/>
  <c r="AW44" i="24"/>
  <c r="BM44" i="24"/>
  <c r="AK44" i="24"/>
  <c r="AE44" i="24"/>
  <c r="AQ44" i="24"/>
  <c r="Y44" i="24"/>
  <c r="BG44" i="24"/>
  <c r="BM244" i="24"/>
  <c r="AK244" i="24"/>
  <c r="BG244" i="24"/>
  <c r="AE244" i="24"/>
  <c r="AW244" i="24"/>
  <c r="Y244" i="24"/>
  <c r="AQ244" i="24"/>
  <c r="AE248" i="24"/>
  <c r="Y248" i="24"/>
  <c r="AW248" i="24"/>
  <c r="AQ248" i="24"/>
  <c r="BM248" i="24"/>
  <c r="AK248" i="24"/>
  <c r="BG248" i="24"/>
  <c r="BM184" i="24"/>
  <c r="AK184" i="24"/>
  <c r="BG184" i="24"/>
  <c r="AE184" i="24"/>
  <c r="Y184" i="24"/>
  <c r="AW184" i="24"/>
  <c r="AQ184" i="24"/>
  <c r="BM179" i="24"/>
  <c r="BG179" i="24"/>
  <c r="AE179" i="24"/>
  <c r="Y179" i="24"/>
  <c r="AW179" i="24"/>
  <c r="AQ179" i="24"/>
  <c r="AK179" i="24"/>
  <c r="BG56" i="24"/>
  <c r="AE56" i="24"/>
  <c r="AW56" i="24"/>
  <c r="AQ56" i="24"/>
  <c r="BM56" i="24"/>
  <c r="AK56" i="24"/>
  <c r="Y56" i="24"/>
  <c r="AQ129" i="24"/>
  <c r="BM129" i="24"/>
  <c r="AK129" i="24"/>
  <c r="BG129" i="24"/>
  <c r="AE129" i="24"/>
  <c r="AW129" i="24"/>
  <c r="Y129" i="24"/>
  <c r="AQ117" i="24"/>
  <c r="AK117" i="24"/>
  <c r="AE117" i="24"/>
  <c r="BG117" i="24"/>
  <c r="Y117" i="24"/>
  <c r="AW117" i="24"/>
  <c r="BM117" i="24"/>
  <c r="Y119" i="24"/>
  <c r="BM119" i="24"/>
  <c r="AE119" i="24"/>
  <c r="AW119" i="24"/>
  <c r="AQ119" i="24"/>
  <c r="AK119" i="24"/>
  <c r="BG119" i="24"/>
  <c r="BM17" i="24"/>
  <c r="BG17" i="24"/>
  <c r="Y17" i="24"/>
  <c r="AQ17" i="24"/>
  <c r="AW17" i="24"/>
  <c r="AK17" i="24"/>
  <c r="AE17" i="24"/>
  <c r="BG190" i="24"/>
  <c r="AE190" i="24"/>
  <c r="Y190" i="24"/>
  <c r="AW190" i="24"/>
  <c r="AQ190" i="24"/>
  <c r="BM190" i="24"/>
  <c r="AK190" i="24"/>
  <c r="AK168" i="24"/>
  <c r="BM284" i="24"/>
  <c r="AK284" i="24"/>
  <c r="BG284" i="24"/>
  <c r="AE284" i="24"/>
  <c r="AW284" i="24"/>
  <c r="Y284" i="24"/>
  <c r="AQ284" i="24"/>
  <c r="AE250" i="24"/>
  <c r="BG250" i="24"/>
  <c r="BG14" i="24"/>
  <c r="AE14" i="24"/>
  <c r="AK14" i="24"/>
  <c r="AW14" i="24"/>
  <c r="Y14" i="24"/>
  <c r="AQ14" i="24"/>
  <c r="BM14" i="24"/>
  <c r="BG167" i="24"/>
  <c r="AE167" i="24"/>
  <c r="AW167" i="24"/>
  <c r="Y167" i="24"/>
  <c r="AQ167" i="24"/>
  <c r="BM167" i="24"/>
  <c r="AK167" i="24"/>
  <c r="BM116" i="24"/>
  <c r="AK116" i="24"/>
  <c r="AE116" i="24"/>
  <c r="AW116" i="24"/>
  <c r="Y116" i="24"/>
  <c r="BG116" i="24"/>
  <c r="AQ116" i="24"/>
  <c r="AW131" i="24"/>
  <c r="Y131" i="24"/>
  <c r="AQ131" i="24"/>
  <c r="BM131" i="24"/>
  <c r="AK131" i="24"/>
  <c r="BG131" i="24"/>
  <c r="AE131" i="24"/>
  <c r="AQ165" i="24"/>
  <c r="BM165" i="24"/>
  <c r="AK165" i="24"/>
  <c r="BG165" i="24"/>
  <c r="AE165" i="24"/>
  <c r="AW165" i="24"/>
  <c r="Y165" i="24"/>
  <c r="BG245" i="24"/>
  <c r="AE245" i="24"/>
  <c r="AW245" i="24"/>
  <c r="Y245" i="24"/>
  <c r="AQ245" i="24"/>
  <c r="BM245" i="24"/>
  <c r="AK245" i="24"/>
  <c r="Y134" i="24"/>
  <c r="AQ134" i="24"/>
  <c r="BM134" i="24"/>
  <c r="AK134" i="24"/>
  <c r="BG134" i="24"/>
  <c r="AE134" i="24"/>
  <c r="AW134" i="24"/>
  <c r="BG199" i="24"/>
  <c r="AW199" i="24"/>
  <c r="Y199" i="24"/>
  <c r="AE199" i="24"/>
  <c r="AQ199" i="24"/>
  <c r="AK199" i="24"/>
  <c r="BM199" i="24"/>
  <c r="Y175" i="24"/>
  <c r="AQ175" i="24"/>
  <c r="AW175" i="24"/>
  <c r="BM175" i="24"/>
  <c r="AK175" i="24"/>
  <c r="BG175" i="24"/>
  <c r="AE175" i="24"/>
  <c r="AA289" i="24"/>
  <c r="AC289" i="24" s="1"/>
  <c r="AC60" i="24"/>
  <c r="Y214" i="24"/>
  <c r="AW214" i="24"/>
  <c r="AQ214" i="24"/>
  <c r="BM214" i="24"/>
  <c r="AK214" i="24"/>
  <c r="BG214" i="24"/>
  <c r="AE214" i="24"/>
  <c r="AK263" i="24"/>
  <c r="BG263" i="24"/>
  <c r="AE263" i="24"/>
  <c r="AW263" i="24"/>
  <c r="Y263" i="24"/>
  <c r="AQ263" i="24"/>
  <c r="BM263" i="24"/>
  <c r="Y18" i="24"/>
  <c r="AW18" i="24"/>
  <c r="BG18" i="24"/>
  <c r="AE18" i="24"/>
  <c r="BM18" i="24"/>
  <c r="AK18" i="24"/>
  <c r="AQ18" i="24"/>
  <c r="AQ253" i="24"/>
  <c r="BM253" i="24"/>
  <c r="AK253" i="24"/>
  <c r="BG253" i="24"/>
  <c r="AE253" i="24"/>
  <c r="AW253" i="24"/>
  <c r="Y253" i="24"/>
  <c r="AK144" i="24"/>
  <c r="BG144" i="24"/>
  <c r="AE144" i="24"/>
  <c r="AW144" i="24"/>
  <c r="Y144" i="24"/>
  <c r="AQ144" i="24"/>
  <c r="BM144" i="24"/>
  <c r="BM211" i="24"/>
  <c r="AK211" i="24"/>
  <c r="BG211" i="24"/>
  <c r="AE211" i="24"/>
  <c r="AW211" i="24"/>
  <c r="AQ211" i="24"/>
  <c r="Y211" i="24"/>
  <c r="AW272" i="24"/>
  <c r="AQ272" i="24"/>
  <c r="BM272" i="24"/>
  <c r="AK272" i="24"/>
  <c r="Y272" i="24"/>
  <c r="BG272" i="24"/>
  <c r="AE272" i="24"/>
  <c r="AE121" i="24"/>
  <c r="Y121" i="24"/>
  <c r="AQ121" i="24"/>
  <c r="BM121" i="24"/>
  <c r="AK121" i="24"/>
  <c r="BG121" i="24"/>
  <c r="AW121" i="24"/>
  <c r="BM275" i="24"/>
  <c r="AK275" i="24"/>
  <c r="BG275" i="24"/>
  <c r="AE275" i="24"/>
  <c r="AW275" i="24"/>
  <c r="Y275" i="24"/>
  <c r="AQ275" i="24"/>
  <c r="AE183" i="24"/>
  <c r="AK183" i="24"/>
  <c r="Y183" i="24"/>
  <c r="BM183" i="24"/>
  <c r="BG183" i="24"/>
  <c r="AW183" i="24"/>
  <c r="AQ183" i="24"/>
  <c r="BM192" i="24"/>
  <c r="BG192" i="24"/>
  <c r="AE192" i="24"/>
  <c r="Y192" i="24"/>
  <c r="AW192" i="24"/>
  <c r="AQ192" i="24"/>
  <c r="AK192" i="24"/>
  <c r="BM187" i="24"/>
  <c r="BG187" i="24"/>
  <c r="Y187" i="24"/>
  <c r="AW187" i="24"/>
  <c r="AQ187" i="24"/>
  <c r="AK187" i="24"/>
  <c r="AE187" i="24"/>
  <c r="Y254" i="24"/>
  <c r="AQ254" i="24"/>
  <c r="BM254" i="24"/>
  <c r="AK254" i="24"/>
  <c r="BG254" i="24"/>
  <c r="AE254" i="24"/>
  <c r="AW254" i="24"/>
  <c r="BM278" i="24"/>
  <c r="AK278" i="24"/>
  <c r="BG278" i="24"/>
  <c r="AE278" i="24"/>
  <c r="AQ278" i="24"/>
  <c r="AW278" i="24"/>
  <c r="Y278" i="24"/>
  <c r="AQ267" i="24"/>
  <c r="BM267" i="24"/>
  <c r="AK267" i="24"/>
  <c r="BG267" i="24"/>
  <c r="AE267" i="24"/>
  <c r="Y267" i="24"/>
  <c r="AW267" i="24"/>
  <c r="BG249" i="24"/>
  <c r="AE249" i="24"/>
  <c r="AW249" i="24"/>
  <c r="Y249" i="24"/>
  <c r="AQ249" i="24"/>
  <c r="AK249" i="24"/>
  <c r="BM249" i="24"/>
  <c r="AQ16" i="24"/>
  <c r="BG16" i="24"/>
  <c r="BM16" i="24"/>
  <c r="AK16" i="24"/>
  <c r="AE16" i="24"/>
  <c r="AW16" i="24"/>
  <c r="Y16" i="24"/>
  <c r="AK90" i="24"/>
  <c r="AW90" i="24"/>
  <c r="BM90" i="24"/>
  <c r="AQ90" i="24"/>
  <c r="AE90" i="24"/>
  <c r="BG90" i="24"/>
  <c r="Y90" i="24"/>
  <c r="AE185" i="24"/>
  <c r="Y185" i="24"/>
  <c r="AW185" i="24"/>
  <c r="AQ185" i="24"/>
  <c r="BM185" i="24"/>
  <c r="AK185" i="24"/>
  <c r="BG185" i="24"/>
  <c r="AK115" i="24"/>
  <c r="BG115" i="24"/>
  <c r="AW115" i="24"/>
  <c r="Y115" i="24"/>
  <c r="AQ115" i="24"/>
  <c r="BM115" i="24"/>
  <c r="AE115" i="24"/>
  <c r="AQ28" i="24"/>
  <c r="AK28" i="24"/>
  <c r="BG28" i="24"/>
  <c r="Y28" i="24"/>
  <c r="AW28" i="24"/>
  <c r="AE28" i="24"/>
  <c r="BM28" i="24"/>
  <c r="BM213" i="24"/>
  <c r="AK213" i="24"/>
  <c r="BG213" i="24"/>
  <c r="AE213" i="24"/>
  <c r="Y213" i="24"/>
  <c r="AW213" i="24"/>
  <c r="AQ213" i="24"/>
  <c r="BM169" i="24"/>
  <c r="Y169" i="24"/>
  <c r="AW169" i="24"/>
  <c r="AQ169" i="24"/>
  <c r="AK169" i="24"/>
  <c r="BG169" i="24"/>
  <c r="AE169" i="24"/>
  <c r="AQ122" i="24"/>
  <c r="BM122" i="24"/>
  <c r="AE122" i="24"/>
  <c r="AK122" i="24"/>
  <c r="BG122" i="24"/>
  <c r="Y122" i="24"/>
  <c r="AW122" i="24"/>
  <c r="BM143" i="24"/>
  <c r="AK143" i="24"/>
  <c r="BG143" i="24"/>
  <c r="AE143" i="24"/>
  <c r="AW143" i="24"/>
  <c r="Y143" i="24"/>
  <c r="AQ143" i="24"/>
  <c r="BM217" i="24"/>
  <c r="BG217" i="24"/>
  <c r="AW217" i="24"/>
  <c r="AQ217" i="24"/>
  <c r="AK217" i="24"/>
  <c r="AE217" i="24"/>
  <c r="Y217" i="24"/>
  <c r="BG279" i="24"/>
  <c r="AE279" i="24"/>
  <c r="AW279" i="24"/>
  <c r="Y279" i="24"/>
  <c r="AQ279" i="24"/>
  <c r="BM279" i="24"/>
  <c r="AK279" i="24"/>
  <c r="Y105" i="24"/>
  <c r="AQ105" i="24"/>
  <c r="AK105" i="24"/>
  <c r="BM105" i="24"/>
  <c r="BG105" i="24"/>
  <c r="AE105" i="24"/>
  <c r="AW105" i="24"/>
  <c r="BG189" i="24"/>
  <c r="AE189" i="24"/>
  <c r="Y189" i="24"/>
  <c r="AW189" i="24"/>
  <c r="BM189" i="24"/>
  <c r="AQ189" i="24"/>
  <c r="AK189" i="24"/>
  <c r="BG287" i="24"/>
  <c r="AE219" i="24"/>
  <c r="AQ219" i="24"/>
  <c r="AK219" i="24"/>
  <c r="Y219" i="24"/>
  <c r="AW60" i="24"/>
  <c r="AQ60" i="24"/>
  <c r="AK60" i="24"/>
  <c r="BM60" i="24"/>
  <c r="AE60" i="24"/>
  <c r="BG60" i="24"/>
  <c r="Y60" i="24"/>
  <c r="W289" i="23"/>
  <c r="Q289" i="23"/>
  <c r="K289" i="23"/>
  <c r="AC289" i="23"/>
  <c r="AL289" i="23"/>
  <c r="BZ289" i="27" l="1"/>
  <c r="AW287" i="24"/>
  <c r="AE287" i="24"/>
  <c r="AK287" i="24"/>
  <c r="AZ15" i="27"/>
  <c r="AZ29" i="27"/>
  <c r="AZ45" i="27"/>
  <c r="AZ54" i="27"/>
  <c r="AZ48" i="27"/>
  <c r="AZ53" i="27"/>
  <c r="AZ52" i="27"/>
  <c r="AZ26" i="27"/>
  <c r="AZ56" i="27"/>
  <c r="AZ39" i="27"/>
  <c r="AZ20" i="27"/>
  <c r="AZ58" i="27"/>
  <c r="AZ27" i="27"/>
  <c r="AZ47" i="27"/>
  <c r="AZ51" i="27"/>
  <c r="AZ22" i="27"/>
  <c r="AZ38" i="27"/>
  <c r="AZ14" i="27"/>
  <c r="AZ24" i="27"/>
  <c r="AZ21" i="27"/>
  <c r="AZ41" i="27"/>
  <c r="AZ32" i="27"/>
  <c r="AZ17" i="27"/>
  <c r="AZ34" i="27"/>
  <c r="AZ46" i="27"/>
  <c r="AZ42" i="27"/>
  <c r="AZ40" i="27"/>
  <c r="AZ16" i="27"/>
  <c r="AZ18" i="27"/>
  <c r="AZ50" i="27"/>
  <c r="AZ28" i="27"/>
  <c r="AZ57" i="27"/>
  <c r="AZ35" i="27"/>
  <c r="AZ36" i="27"/>
  <c r="AZ60" i="27"/>
  <c r="AZ30" i="27"/>
  <c r="AT278" i="27"/>
  <c r="AT285" i="27"/>
  <c r="AT241" i="27"/>
  <c r="AT256" i="27"/>
  <c r="AT271" i="27"/>
  <c r="AT245" i="27"/>
  <c r="AT244" i="27"/>
  <c r="AT281" i="27"/>
  <c r="AT284" i="27"/>
  <c r="AT273" i="27"/>
  <c r="AT249" i="27"/>
  <c r="AT279" i="27"/>
  <c r="AT262" i="27"/>
  <c r="AT251" i="27"/>
  <c r="AT287" i="27"/>
  <c r="AT277" i="27"/>
  <c r="AT253" i="27"/>
  <c r="AT242" i="27"/>
  <c r="AT263" i="27"/>
  <c r="AT254" i="27"/>
  <c r="AT250" i="27"/>
  <c r="AT259" i="27"/>
  <c r="AT268" i="27"/>
  <c r="AT265" i="27"/>
  <c r="AT269" i="27"/>
  <c r="AT243" i="27"/>
  <c r="AT266" i="27"/>
  <c r="AT267" i="27"/>
  <c r="AT274" i="27"/>
  <c r="AT261" i="27"/>
  <c r="AT272" i="27"/>
  <c r="AT247" i="27"/>
  <c r="AT255" i="27"/>
  <c r="AT275" i="27"/>
  <c r="AT283" i="27"/>
  <c r="BD289" i="30"/>
  <c r="CB289" i="27"/>
  <c r="BN287" i="27"/>
  <c r="AR289" i="27"/>
  <c r="AN281" i="27"/>
  <c r="AN287" i="27"/>
  <c r="AV289" i="30"/>
  <c r="AT40" i="27"/>
  <c r="AT14" i="27"/>
  <c r="AT54" i="27"/>
  <c r="AT57" i="27"/>
  <c r="AT32" i="27"/>
  <c r="AT29" i="27"/>
  <c r="AT18" i="27"/>
  <c r="AT24" i="27"/>
  <c r="AT21" i="27"/>
  <c r="AT35" i="27"/>
  <c r="AT60" i="27"/>
  <c r="AT36" i="27"/>
  <c r="AT52" i="27"/>
  <c r="AT41" i="27"/>
  <c r="AT22" i="27"/>
  <c r="AT56" i="27"/>
  <c r="AT28" i="27"/>
  <c r="AT20" i="27"/>
  <c r="AT45" i="27"/>
  <c r="AT48" i="27"/>
  <c r="AT46" i="27"/>
  <c r="AT38" i="27"/>
  <c r="AT34" i="27"/>
  <c r="AT39" i="27"/>
  <c r="AT15" i="27"/>
  <c r="AT58" i="27"/>
  <c r="AT47" i="27"/>
  <c r="AT16" i="27"/>
  <c r="AT26" i="27"/>
  <c r="AT50" i="27"/>
  <c r="AT27" i="27"/>
  <c r="AT42" i="27"/>
  <c r="AT17" i="27"/>
  <c r="AT51" i="27"/>
  <c r="AT53" i="27"/>
  <c r="AT30" i="27"/>
  <c r="BX289" i="27"/>
  <c r="AN32" i="27"/>
  <c r="AN22" i="27"/>
  <c r="AN50" i="27"/>
  <c r="AN16" i="27"/>
  <c r="AN38" i="27"/>
  <c r="AN52" i="27"/>
  <c r="AN17" i="27"/>
  <c r="AN20" i="27"/>
  <c r="AN36" i="27"/>
  <c r="AN51" i="27"/>
  <c r="AN18" i="27"/>
  <c r="AN21" i="27"/>
  <c r="AN35" i="27"/>
  <c r="AN46" i="27"/>
  <c r="AN60" i="27"/>
  <c r="AN48" i="27"/>
  <c r="AN54" i="27"/>
  <c r="AN41" i="27"/>
  <c r="AN57" i="27"/>
  <c r="AN26" i="27"/>
  <c r="AN56" i="27"/>
  <c r="AN34" i="27"/>
  <c r="AN40" i="27"/>
  <c r="AN27" i="27"/>
  <c r="AN15" i="27"/>
  <c r="AN24" i="27"/>
  <c r="AN53" i="27"/>
  <c r="AN29" i="27"/>
  <c r="AN28" i="27"/>
  <c r="AN42" i="27"/>
  <c r="AN39" i="27"/>
  <c r="AN45" i="27"/>
  <c r="AN47" i="27"/>
  <c r="AN14" i="27"/>
  <c r="AN30" i="27"/>
  <c r="AL289" i="27"/>
  <c r="AN58" i="27"/>
  <c r="BV289" i="27"/>
  <c r="AE289" i="27" s="1"/>
  <c r="AG39" i="27"/>
  <c r="AG32" i="27"/>
  <c r="AG27" i="27"/>
  <c r="AG48" i="27"/>
  <c r="AG18" i="27"/>
  <c r="AG17" i="27"/>
  <c r="AG29" i="27"/>
  <c r="AG30" i="27"/>
  <c r="AG26" i="27"/>
  <c r="AG20" i="27"/>
  <c r="AG14" i="27"/>
  <c r="AG36" i="27"/>
  <c r="AG51" i="27"/>
  <c r="AG50" i="27"/>
  <c r="AG46" i="27"/>
  <c r="AG38" i="27"/>
  <c r="AG60" i="27"/>
  <c r="AG42" i="27"/>
  <c r="AG41" i="27"/>
  <c r="AG21" i="27"/>
  <c r="AG54" i="27"/>
  <c r="AG40" i="27"/>
  <c r="AG24" i="27"/>
  <c r="AG52" i="27"/>
  <c r="AG16" i="27"/>
  <c r="AG45" i="27"/>
  <c r="AG56" i="27"/>
  <c r="AG34" i="27"/>
  <c r="AG15" i="27"/>
  <c r="AG28" i="27"/>
  <c r="AG47" i="27"/>
  <c r="AG57" i="27"/>
  <c r="AG35" i="27"/>
  <c r="AG53" i="27"/>
  <c r="AG58" i="27"/>
  <c r="AG22" i="27"/>
  <c r="BT289" i="27"/>
  <c r="AG251" i="27"/>
  <c r="AG277" i="27"/>
  <c r="AG262" i="27"/>
  <c r="AG271" i="27"/>
  <c r="AG244" i="27"/>
  <c r="AG257" i="27"/>
  <c r="AG243" i="27"/>
  <c r="AG284" i="27"/>
  <c r="AG272" i="27"/>
  <c r="AG263" i="27"/>
  <c r="AG287" i="27"/>
  <c r="AG245" i="27"/>
  <c r="AG260" i="27"/>
  <c r="AG279" i="27"/>
  <c r="AG255" i="27"/>
  <c r="AG254" i="27"/>
  <c r="AG253" i="27"/>
  <c r="AG280" i="27"/>
  <c r="AG267" i="27"/>
  <c r="AG285" i="27"/>
  <c r="AG275" i="27"/>
  <c r="AG247" i="27"/>
  <c r="AG283" i="27"/>
  <c r="AG268" i="27"/>
  <c r="AG256" i="27"/>
  <c r="AG281" i="27"/>
  <c r="AG249" i="27"/>
  <c r="AG241" i="27"/>
  <c r="AG261" i="27"/>
  <c r="AG278" i="27"/>
  <c r="BO289" i="24"/>
  <c r="BM289" i="24" s="1"/>
  <c r="BM287" i="24"/>
  <c r="BG219" i="24"/>
  <c r="U132" i="27"/>
  <c r="AA248" i="27"/>
  <c r="AA261" i="27"/>
  <c r="AA273" i="27"/>
  <c r="AA287" i="27"/>
  <c r="AA241" i="27"/>
  <c r="AA260" i="27"/>
  <c r="AA242" i="27"/>
  <c r="AA262" i="27"/>
  <c r="AA269" i="27"/>
  <c r="AA277" i="27"/>
  <c r="AA250" i="27"/>
  <c r="AA263" i="27"/>
  <c r="AA247" i="27"/>
  <c r="AA271" i="27"/>
  <c r="AA245" i="27"/>
  <c r="AA244" i="27"/>
  <c r="AA254" i="27"/>
  <c r="AA285" i="27"/>
  <c r="AA283" i="27"/>
  <c r="AA257" i="27"/>
  <c r="AA256" i="27"/>
  <c r="AA243" i="27"/>
  <c r="AA268" i="27"/>
  <c r="AA284" i="27"/>
  <c r="AA259" i="27"/>
  <c r="AA280" i="27"/>
  <c r="AA272" i="27"/>
  <c r="AA251" i="27"/>
  <c r="AA266" i="27"/>
  <c r="AA281" i="27"/>
  <c r="AA275" i="27"/>
  <c r="AA249" i="27"/>
  <c r="AA265" i="27"/>
  <c r="AA255" i="27"/>
  <c r="AA279" i="27"/>
  <c r="AA253" i="27"/>
  <c r="AA267" i="27"/>
  <c r="AA274" i="27"/>
  <c r="AA278" i="27"/>
  <c r="BM219" i="24"/>
  <c r="BP287" i="27"/>
  <c r="M287" i="27" s="1"/>
  <c r="O287" i="27" s="1"/>
  <c r="BR219" i="27"/>
  <c r="BR289" i="27" s="1"/>
  <c r="AA57" i="27"/>
  <c r="AA18" i="27"/>
  <c r="AA27" i="27"/>
  <c r="AA50" i="27"/>
  <c r="AA54" i="27"/>
  <c r="AA14" i="27"/>
  <c r="AA47" i="27"/>
  <c r="AA48" i="27"/>
  <c r="AA40" i="27"/>
  <c r="AA15" i="27"/>
  <c r="AA36" i="27"/>
  <c r="AA46" i="27"/>
  <c r="AA52" i="27"/>
  <c r="AA60" i="27"/>
  <c r="AA53" i="27"/>
  <c r="AA29" i="27"/>
  <c r="AA39" i="27"/>
  <c r="AA35" i="27"/>
  <c r="AA56" i="27"/>
  <c r="AA38" i="27"/>
  <c r="AA45" i="27"/>
  <c r="AA26" i="27"/>
  <c r="AA21" i="27"/>
  <c r="AA28" i="27"/>
  <c r="AA32" i="27"/>
  <c r="AA20" i="27"/>
  <c r="AA30" i="27"/>
  <c r="AA16" i="27"/>
  <c r="AA58" i="27"/>
  <c r="AA42" i="27"/>
  <c r="AA34" i="27"/>
  <c r="AA41" i="27"/>
  <c r="AA24" i="27"/>
  <c r="AA17" i="27"/>
  <c r="AA51" i="27"/>
  <c r="AA22" i="27"/>
  <c r="U35" i="27"/>
  <c r="I30" i="27"/>
  <c r="U52" i="27"/>
  <c r="W57" i="30"/>
  <c r="W58" i="30"/>
  <c r="W60" i="30"/>
  <c r="W53" i="30"/>
  <c r="W48" i="30"/>
  <c r="W44" i="30"/>
  <c r="W39" i="30"/>
  <c r="W54" i="30"/>
  <c r="W50" i="30"/>
  <c r="W45" i="30"/>
  <c r="W40" i="30"/>
  <c r="W35" i="30"/>
  <c r="W30" i="30"/>
  <c r="W26" i="30"/>
  <c r="W21" i="30"/>
  <c r="W16" i="30"/>
  <c r="W56" i="30"/>
  <c r="W51" i="30"/>
  <c r="W46" i="30"/>
  <c r="W41" i="30"/>
  <c r="W33" i="30"/>
  <c r="W18" i="30"/>
  <c r="W17" i="30"/>
  <c r="W27" i="30"/>
  <c r="W20" i="30"/>
  <c r="W24" i="30"/>
  <c r="W36" i="30"/>
  <c r="W34" i="30"/>
  <c r="W28" i="30"/>
  <c r="W52" i="30"/>
  <c r="W47" i="30"/>
  <c r="W42" i="30"/>
  <c r="W32" i="30"/>
  <c r="W29" i="30"/>
  <c r="W22" i="30"/>
  <c r="W15" i="30"/>
  <c r="W14" i="30"/>
  <c r="W38" i="30"/>
  <c r="W23" i="30"/>
  <c r="U178" i="27"/>
  <c r="U105" i="27"/>
  <c r="U114" i="27"/>
  <c r="U135" i="27"/>
  <c r="U92" i="27"/>
  <c r="U168" i="27"/>
  <c r="U97" i="27"/>
  <c r="U143" i="27"/>
  <c r="U195" i="27"/>
  <c r="U215" i="27"/>
  <c r="U139" i="27"/>
  <c r="U211" i="27"/>
  <c r="U198" i="27"/>
  <c r="U165" i="27"/>
  <c r="U219" i="27"/>
  <c r="U125" i="27"/>
  <c r="U202" i="27"/>
  <c r="U140" i="27"/>
  <c r="U197" i="27"/>
  <c r="U145" i="27"/>
  <c r="U122" i="27"/>
  <c r="U207" i="27"/>
  <c r="U110" i="27"/>
  <c r="U210" i="27"/>
  <c r="U181" i="27"/>
  <c r="U141" i="27"/>
  <c r="U96" i="27"/>
  <c r="U123" i="27"/>
  <c r="U187" i="27"/>
  <c r="U109" i="27"/>
  <c r="U205" i="27"/>
  <c r="U213" i="27"/>
  <c r="U192" i="27"/>
  <c r="U138" i="27"/>
  <c r="U89" i="27"/>
  <c r="U174" i="27"/>
  <c r="U111" i="27"/>
  <c r="U173" i="27"/>
  <c r="U133" i="27"/>
  <c r="U128" i="27"/>
  <c r="U175" i="27"/>
  <c r="U99" i="27"/>
  <c r="U201" i="27"/>
  <c r="U183" i="27"/>
  <c r="U134" i="27"/>
  <c r="U107" i="27"/>
  <c r="U169" i="27"/>
  <c r="U217" i="27"/>
  <c r="U208" i="27"/>
  <c r="U91" i="27"/>
  <c r="U120" i="27"/>
  <c r="U104" i="27"/>
  <c r="U126" i="27"/>
  <c r="U204" i="27"/>
  <c r="U189" i="27"/>
  <c r="U216" i="27"/>
  <c r="U95" i="27"/>
  <c r="U177" i="27"/>
  <c r="U131" i="27"/>
  <c r="U98" i="27"/>
  <c r="U146" i="27"/>
  <c r="U185" i="27"/>
  <c r="U191" i="27"/>
  <c r="U117" i="27"/>
  <c r="U171" i="27"/>
  <c r="U190" i="27"/>
  <c r="U214" i="27"/>
  <c r="U101" i="27"/>
  <c r="U102" i="27"/>
  <c r="U119" i="27"/>
  <c r="U116" i="27"/>
  <c r="U90" i="27"/>
  <c r="U209" i="27"/>
  <c r="U199" i="27"/>
  <c r="U167" i="27"/>
  <c r="U115" i="27"/>
  <c r="U113" i="27"/>
  <c r="U196" i="27"/>
  <c r="U184" i="27"/>
  <c r="U179" i="27"/>
  <c r="U144" i="27"/>
  <c r="U172" i="27"/>
  <c r="U127" i="27"/>
  <c r="U186" i="27"/>
  <c r="U121" i="27"/>
  <c r="U93" i="27"/>
  <c r="U180" i="27"/>
  <c r="U108" i="27"/>
  <c r="U193" i="27"/>
  <c r="U51" i="27"/>
  <c r="U56" i="27"/>
  <c r="U27" i="27"/>
  <c r="U50" i="27"/>
  <c r="U46" i="27"/>
  <c r="U26" i="27"/>
  <c r="U39" i="27"/>
  <c r="U48" i="27"/>
  <c r="U54" i="27"/>
  <c r="U24" i="27"/>
  <c r="U45" i="27"/>
  <c r="U18" i="27"/>
  <c r="U16" i="27"/>
  <c r="U42" i="27"/>
  <c r="U22" i="27"/>
  <c r="U60" i="27"/>
  <c r="U58" i="27"/>
  <c r="U38" i="27"/>
  <c r="U57" i="27"/>
  <c r="U21" i="27"/>
  <c r="U32" i="27"/>
  <c r="U34" i="27"/>
  <c r="U36" i="27"/>
  <c r="U20" i="27"/>
  <c r="U17" i="27"/>
  <c r="U40" i="27"/>
  <c r="U28" i="27"/>
  <c r="U30" i="27"/>
  <c r="U15" i="27"/>
  <c r="U29" i="27"/>
  <c r="U41" i="27"/>
  <c r="U47" i="27"/>
  <c r="U14" i="27"/>
  <c r="U129" i="27"/>
  <c r="U267" i="27"/>
  <c r="BH287" i="27"/>
  <c r="U203" i="27"/>
  <c r="U280" i="27"/>
  <c r="U241" i="27"/>
  <c r="U254" i="27"/>
  <c r="U253" i="27"/>
  <c r="U281" i="27"/>
  <c r="U275" i="27"/>
  <c r="U256" i="27"/>
  <c r="U266" i="27"/>
  <c r="U277" i="27"/>
  <c r="U243" i="27"/>
  <c r="U274" i="27"/>
  <c r="U260" i="27"/>
  <c r="U273" i="27"/>
  <c r="U278" i="27"/>
  <c r="U249" i="27"/>
  <c r="U269" i="27"/>
  <c r="U271" i="27"/>
  <c r="U279" i="27"/>
  <c r="U250" i="27"/>
  <c r="U247" i="27"/>
  <c r="U284" i="27"/>
  <c r="U283" i="27"/>
  <c r="U244" i="27"/>
  <c r="U272" i="27"/>
  <c r="U285" i="27"/>
  <c r="U245" i="27"/>
  <c r="U265" i="27"/>
  <c r="U263" i="27"/>
  <c r="U262" i="27"/>
  <c r="U248" i="27"/>
  <c r="U268" i="27"/>
  <c r="U287" i="27"/>
  <c r="U242" i="27"/>
  <c r="U259" i="27"/>
  <c r="U251" i="27"/>
  <c r="U261" i="27"/>
  <c r="U166" i="27"/>
  <c r="BH219" i="27"/>
  <c r="U137" i="27"/>
  <c r="U103" i="27"/>
  <c r="U257" i="27"/>
  <c r="BN219" i="27"/>
  <c r="I266" i="27"/>
  <c r="BH60" i="27"/>
  <c r="BP289" i="27"/>
  <c r="M289" i="27" s="1"/>
  <c r="O16" i="27"/>
  <c r="O30" i="27"/>
  <c r="O45" i="27"/>
  <c r="O14" i="27"/>
  <c r="O26" i="27"/>
  <c r="O52" i="27"/>
  <c r="O60" i="27"/>
  <c r="O15" i="27"/>
  <c r="O41" i="27"/>
  <c r="O21" i="27"/>
  <c r="O56" i="27"/>
  <c r="O54" i="27"/>
  <c r="O35" i="27"/>
  <c r="O42" i="27"/>
  <c r="O36" i="27"/>
  <c r="O47" i="27"/>
  <c r="O53" i="27"/>
  <c r="O22" i="27"/>
  <c r="O51" i="27"/>
  <c r="O48" i="27"/>
  <c r="O38" i="27"/>
  <c r="O17" i="27"/>
  <c r="O32" i="27"/>
  <c r="O57" i="27"/>
  <c r="O18" i="27"/>
  <c r="O34" i="27"/>
  <c r="O24" i="27"/>
  <c r="O20" i="27"/>
  <c r="O40" i="27"/>
  <c r="O28" i="27"/>
  <c r="O39" i="27"/>
  <c r="O29" i="27"/>
  <c r="O58" i="27"/>
  <c r="O50" i="27"/>
  <c r="O27" i="27"/>
  <c r="O46" i="27"/>
  <c r="I24" i="27"/>
  <c r="I17" i="27"/>
  <c r="I26" i="27"/>
  <c r="I57" i="27"/>
  <c r="I22" i="27"/>
  <c r="I42" i="27"/>
  <c r="I14" i="27"/>
  <c r="I54" i="27"/>
  <c r="I34" i="27"/>
  <c r="I40" i="27"/>
  <c r="I50" i="27"/>
  <c r="I36" i="27"/>
  <c r="I48" i="27"/>
  <c r="I51" i="27"/>
  <c r="I29" i="27"/>
  <c r="I60" i="27"/>
  <c r="I21" i="27"/>
  <c r="I47" i="27"/>
  <c r="I45" i="27"/>
  <c r="I41" i="27"/>
  <c r="I46" i="27"/>
  <c r="I38" i="27"/>
  <c r="I53" i="27"/>
  <c r="I27" i="27"/>
  <c r="I52" i="27"/>
  <c r="I93" i="27"/>
  <c r="I18" i="27"/>
  <c r="I95" i="27"/>
  <c r="BN60" i="27"/>
  <c r="I181" i="27"/>
  <c r="I198" i="27"/>
  <c r="I140" i="27"/>
  <c r="I105" i="27"/>
  <c r="I92" i="27"/>
  <c r="I135" i="27"/>
  <c r="I101" i="27"/>
  <c r="I103" i="27"/>
  <c r="I127" i="27"/>
  <c r="I113" i="27"/>
  <c r="I96" i="27"/>
  <c r="I122" i="27"/>
  <c r="I134" i="27"/>
  <c r="I169" i="27"/>
  <c r="I139" i="27"/>
  <c r="I183" i="27"/>
  <c r="I216" i="27"/>
  <c r="I208" i="27"/>
  <c r="I133" i="27"/>
  <c r="I209" i="27"/>
  <c r="I190" i="27"/>
  <c r="I137" i="27"/>
  <c r="I121" i="27"/>
  <c r="I89" i="27"/>
  <c r="I98" i="27"/>
  <c r="I97" i="27"/>
  <c r="I203" i="27"/>
  <c r="I219" i="27"/>
  <c r="I143" i="27"/>
  <c r="I204" i="27"/>
  <c r="I184" i="27"/>
  <c r="I213" i="27"/>
  <c r="I165" i="27"/>
  <c r="I189" i="27"/>
  <c r="I129" i="27"/>
  <c r="I199" i="27"/>
  <c r="I120" i="27"/>
  <c r="I132" i="27"/>
  <c r="I185" i="27"/>
  <c r="I174" i="27"/>
  <c r="I214" i="27"/>
  <c r="I180" i="27"/>
  <c r="I102" i="27"/>
  <c r="I205" i="27"/>
  <c r="I210" i="27"/>
  <c r="I144" i="27"/>
  <c r="I192" i="27"/>
  <c r="I108" i="27"/>
  <c r="I197" i="27"/>
  <c r="I116" i="27"/>
  <c r="I145" i="27"/>
  <c r="I217" i="27"/>
  <c r="I215" i="27"/>
  <c r="I186" i="27"/>
  <c r="I119" i="27"/>
  <c r="I126" i="27"/>
  <c r="I202" i="27"/>
  <c r="I146" i="27"/>
  <c r="I123" i="27"/>
  <c r="I125" i="27"/>
  <c r="I167" i="27"/>
  <c r="I104" i="27"/>
  <c r="I168" i="27"/>
  <c r="I193" i="27"/>
  <c r="I191" i="27"/>
  <c r="I109" i="27"/>
  <c r="I179" i="27"/>
  <c r="I187" i="27"/>
  <c r="I138" i="27"/>
  <c r="I128" i="27"/>
  <c r="I166" i="27"/>
  <c r="I91" i="27"/>
  <c r="I117" i="27"/>
  <c r="I115" i="27"/>
  <c r="I207" i="27"/>
  <c r="I178" i="27"/>
  <c r="I110" i="27"/>
  <c r="I171" i="27"/>
  <c r="I177" i="27"/>
  <c r="I107" i="27"/>
  <c r="I175" i="27"/>
  <c r="I211" i="27"/>
  <c r="I114" i="27"/>
  <c r="I173" i="27"/>
  <c r="I196" i="27"/>
  <c r="I141" i="27"/>
  <c r="I32" i="27"/>
  <c r="I251" i="27"/>
  <c r="I35" i="27"/>
  <c r="I20" i="27"/>
  <c r="I131" i="27"/>
  <c r="I58" i="27"/>
  <c r="I15" i="27"/>
  <c r="I172" i="27"/>
  <c r="I28" i="27"/>
  <c r="Y287" i="24"/>
  <c r="I195" i="27"/>
  <c r="I16" i="27"/>
  <c r="I274" i="27"/>
  <c r="I245" i="27"/>
  <c r="I243" i="27"/>
  <c r="I280" i="27"/>
  <c r="I256" i="27"/>
  <c r="I247" i="27"/>
  <c r="I279" i="27"/>
  <c r="I265" i="27"/>
  <c r="I275" i="27"/>
  <c r="I253" i="27"/>
  <c r="I284" i="27"/>
  <c r="I285" i="27"/>
  <c r="I242" i="27"/>
  <c r="I255" i="27"/>
  <c r="I249" i="27"/>
  <c r="I283" i="27"/>
  <c r="I271" i="27"/>
  <c r="I263" i="27"/>
  <c r="I261" i="27"/>
  <c r="I244" i="27"/>
  <c r="I273" i="27"/>
  <c r="I287" i="27"/>
  <c r="I241" i="27"/>
  <c r="I262" i="27"/>
  <c r="I259" i="27"/>
  <c r="I260" i="27"/>
  <c r="I269" i="27"/>
  <c r="I267" i="27"/>
  <c r="I257" i="27"/>
  <c r="I272" i="27"/>
  <c r="I281" i="27"/>
  <c r="I278" i="27"/>
  <c r="I254" i="27"/>
  <c r="I277" i="27"/>
  <c r="I248" i="27"/>
  <c r="I111" i="27"/>
  <c r="I56" i="27"/>
  <c r="I201" i="27"/>
  <c r="I250" i="27"/>
  <c r="I90" i="27"/>
  <c r="AQ289" i="24"/>
  <c r="AE289" i="24"/>
  <c r="AW289" i="24"/>
  <c r="Y289" i="24"/>
  <c r="O243" i="27" l="1"/>
  <c r="BG289" i="24"/>
  <c r="AK289" i="24"/>
  <c r="BH289" i="27"/>
  <c r="BN289" i="27"/>
</calcChain>
</file>

<file path=xl/sharedStrings.xml><?xml version="1.0" encoding="utf-8"?>
<sst xmlns="http://schemas.openxmlformats.org/spreadsheetml/2006/main" count="7555" uniqueCount="775">
  <si>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</si>
  <si>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</si>
  <si>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</si>
  <si>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</si>
  <si>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</si>
  <si>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</si>
  <si>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</si>
  <si>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</si>
  <si>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</si>
  <si>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</si>
  <si>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</si>
  <si>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</si>
  <si>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</si>
  <si>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</si>
  <si>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</si>
  <si>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</si>
  <si>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</si>
  <si>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</si>
  <si>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</si>
  <si>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</si>
  <si>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</si>
  <si>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</si>
  <si>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</si>
  <si>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</si>
  <si>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</si>
  <si>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</si>
  <si>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</si>
  <si>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</si>
  <si>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</si>
  <si>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</si>
  <si>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</si>
  <si>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</si>
  <si>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</si>
  <si>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</si>
  <si>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</si>
  <si>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</si>
  <si>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</si>
  <si>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</si>
  <si>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</si>
  <si>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Health and Human Services Expenditures by Activity</t>
  </si>
  <si>
    <t>Year Ended June 30, 2021</t>
  </si>
  <si>
    <t>Notes to Comparative Report of Local Government Revenues and Expenditures (2021 Footnotes.xlsx)</t>
  </si>
  <si>
    <t>COMPARATIVE</t>
  </si>
  <si>
    <t>REPORT</t>
  </si>
  <si>
    <t>EXHIBIT A</t>
  </si>
  <si>
    <t>GENERAL</t>
  </si>
  <si>
    <t>GOVERNMENT</t>
  </si>
  <si>
    <t>PAGE 1 of 4</t>
  </si>
  <si>
    <t>For the Year Ended</t>
  </si>
  <si>
    <t>June 30, 2021</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</si>
  <si>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</si>
  <si>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</si>
  <si>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</si>
  <si>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</si>
  <si>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</si>
  <si>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</si>
  <si>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</si>
  <si>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</si>
  <si>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</si>
  <si>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</si>
  <si>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</si>
  <si>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</si>
  <si>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</si>
  <si>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</si>
  <si>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</si>
  <si>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</si>
  <si>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</si>
  <si>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</si>
  <si>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</si>
  <si>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</si>
  <si>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</si>
  <si>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</si>
  <si>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</si>
  <si>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</si>
  <si>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</si>
  <si>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</si>
  <si>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</si>
  <si>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</si>
  <si>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</si>
  <si>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</si>
  <si>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</si>
  <si>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</si>
  <si>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</si>
  <si>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</si>
  <si>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</si>
  <si>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Bristol</t>
  </si>
  <si>
    <t>Buena Vista</t>
  </si>
  <si>
    <t>Charlottesville</t>
  </si>
  <si>
    <t>Chesapeake</t>
  </si>
  <si>
    <t>Colonial Heights</t>
  </si>
  <si>
    <t>Covington</t>
  </si>
  <si>
    <t>Danville</t>
  </si>
  <si>
    <t>#</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</si>
  <si>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</si>
  <si>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</si>
  <si>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</si>
  <si>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</si>
  <si>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</si>
  <si>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</si>
  <si>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</si>
  <si>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</si>
  <si>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</si>
  <si>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</si>
  <si>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</si>
  <si>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</si>
  <si>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</si>
  <si>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</si>
  <si>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</si>
  <si>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</si>
  <si>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</si>
  <si>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</si>
  <si>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</si>
  <si>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</si>
  <si>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</si>
  <si>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</si>
  <si>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</si>
  <si>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</si>
  <si>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</si>
  <si>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</si>
  <si>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</si>
  <si>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</si>
  <si>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</si>
  <si>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</si>
  <si>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r>
      <t xml:space="preserve">(#) </t>
    </r>
    <r>
      <rPr>
        <b/>
        <sz val="8"/>
        <rFont val="Calibri"/>
        <family val="2"/>
      </rPr>
      <t>NOTE :</t>
    </r>
    <r>
      <rPr>
        <sz val="8"/>
        <rFont val="Calibri"/>
        <family val="2"/>
      </rPr>
      <t xml:space="preserve"> The Cities of Emporia, Hopewell, Norton, and Petersburg; and the Counties of Accomack, Bedford, Brunswick, King William, Lee, Prince William, Pulaski, and Warren have not submitted their required transmittal data and audited financial report as of the date of this report; therefore, their data is not included in this report. The Code of Virginia § 15.2-2510 requires this reporting to be filed by December 15 each year.  The data for these 12 localities will be included in an amended version of this report after all delayed localities submit their transmittal data and audited financial report.  See footnote #3 for further detail. </t>
    </r>
  </si>
  <si>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</si>
  <si>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</si>
  <si>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</si>
  <si>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</si>
  <si>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</si>
  <si>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</si>
  <si>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</si>
  <si>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</si>
  <si>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</si>
  <si>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</si>
  <si>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</si>
  <si>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</si>
  <si>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</si>
  <si>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</si>
  <si>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</si>
  <si>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</si>
  <si>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</si>
  <si>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</si>
  <si>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</si>
  <si>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</si>
  <si>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</si>
  <si>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</si>
  <si>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</si>
  <si>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</si>
  <si>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</si>
  <si>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</si>
  <si>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</si>
  <si>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</si>
  <si>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</si>
  <si>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</si>
  <si>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</si>
  <si>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</si>
  <si>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</si>
  <si>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</si>
  <si>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</si>
  <si>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</si>
  <si>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</si>
  <si>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</si>
  <si>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</si>
  <si>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</si>
  <si>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</si>
  <si>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</si>
  <si>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</si>
  <si>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</si>
  <si>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</si>
  <si>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</si>
  <si>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</si>
  <si>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</si>
  <si>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</si>
  <si>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</si>
  <si>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</si>
  <si>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</si>
  <si>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</si>
  <si>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</si>
  <si>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</si>
  <si>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</si>
  <si>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</si>
  <si>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</si>
  <si>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</si>
  <si>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</si>
  <si>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</si>
  <si>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</si>
  <si>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</si>
  <si>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</si>
  <si>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</si>
  <si>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</si>
  <si>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</si>
  <si>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</si>
  <si>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</si>
  <si>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</si>
  <si>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</si>
  <si>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</si>
  <si>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</si>
  <si>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</si>
  <si>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</si>
  <si>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</si>
  <si>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</si>
  <si>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</si>
  <si>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</si>
  <si>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</si>
  <si>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</si>
  <si>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</si>
  <si>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</si>
  <si>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</si>
  <si>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</si>
  <si>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</si>
  <si>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</si>
  <si>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</si>
  <si>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</si>
  <si>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</si>
  <si>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</si>
  <si>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</si>
  <si>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</si>
  <si>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</si>
  <si>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</si>
  <si>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</si>
  <si>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</si>
  <si>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</si>
  <si>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</si>
  <si>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</si>
  <si>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</si>
  <si>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</si>
  <si>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</si>
  <si>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</si>
  <si>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</si>
  <si>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</si>
  <si>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</si>
  <si>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</si>
  <si>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</si>
  <si>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</si>
  <si>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</si>
  <si>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</si>
  <si>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</si>
  <si>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</si>
  <si>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</si>
  <si>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</si>
  <si>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</si>
  <si>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</si>
  <si>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</si>
  <si>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</si>
  <si>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</si>
  <si>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</si>
  <si>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</si>
  <si>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</si>
  <si>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</si>
  <si>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</si>
  <si>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</si>
  <si>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to this report, located in the "2021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</si>
  <si>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</si>
  <si>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</si>
  <si>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</si>
  <si>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</si>
  <si>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</si>
  <si>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</si>
  <si>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</si>
  <si>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</si>
  <si>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</si>
  <si>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</si>
  <si>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</si>
  <si>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</si>
  <si>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</si>
  <si>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</si>
  <si>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</si>
  <si>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</si>
  <si>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</si>
  <si>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</si>
  <si>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</si>
  <si>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</si>
  <si>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</si>
  <si>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</si>
  <si>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</si>
  <si>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</si>
  <si>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</si>
  <si>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</si>
  <si>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</si>
  <si>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</si>
  <si>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</si>
  <si>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</si>
  <si>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</si>
  <si>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</si>
  <si>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</si>
  <si>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</si>
  <si>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</si>
  <si>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</si>
  <si>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</si>
  <si>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</si>
  <si>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</si>
  <si>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</si>
  <si>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</si>
  <si>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</si>
  <si>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</si>
  <si>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2021</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</si>
  <si>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</si>
  <si>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</si>
  <si>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</si>
  <si>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</si>
  <si>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</si>
  <si>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</si>
  <si>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</si>
  <si>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</si>
  <si>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</si>
  <si>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</si>
  <si>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</si>
  <si>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</si>
  <si>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</si>
  <si>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</si>
  <si>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</si>
  <si>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</si>
  <si>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</si>
  <si>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</si>
  <si>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</si>
  <si>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</si>
  <si>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</si>
  <si>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</si>
  <si>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</si>
  <si>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</si>
  <si>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</si>
  <si>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</si>
  <si>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</si>
  <si>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</si>
  <si>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</si>
  <si>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</si>
  <si>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</si>
  <si>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</si>
  <si>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</si>
  <si>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</si>
  <si>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</si>
  <si>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</si>
  <si>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</si>
  <si>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</si>
  <si>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</si>
  <si>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</si>
  <si>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</si>
  <si>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</si>
  <si>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</si>
  <si>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</si>
  <si>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</si>
  <si>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</si>
  <si>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</si>
  <si>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</si>
  <si>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</si>
  <si>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</si>
  <si>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</si>
  <si>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</si>
  <si>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</si>
  <si>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</si>
  <si>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</si>
  <si>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</si>
  <si>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</si>
  <si>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</si>
  <si>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</si>
  <si>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</si>
  <si>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</si>
  <si>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</si>
  <si>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</si>
  <si>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</si>
  <si>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</si>
  <si>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</si>
  <si>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</si>
  <si>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</si>
  <si>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</si>
  <si>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</si>
  <si>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</si>
  <si>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</si>
  <si>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</si>
  <si>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</si>
  <si>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</si>
  <si>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</si>
  <si>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</si>
  <si>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</si>
  <si>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</si>
  <si>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</si>
  <si>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Human Services</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</si>
  <si>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</si>
  <si>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</si>
  <si>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</si>
  <si>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</si>
  <si>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</si>
  <si>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</si>
  <si>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</si>
  <si>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</si>
  <si>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</si>
  <si>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</si>
  <si>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</si>
  <si>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</si>
  <si>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</si>
  <si>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</si>
  <si>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</si>
  <si>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</si>
  <si>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</si>
  <si>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</si>
  <si>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</si>
  <si>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</si>
  <si>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</si>
  <si>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</si>
  <si>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</si>
  <si>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</si>
  <si>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</si>
  <si>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</si>
  <si>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</si>
  <si>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</si>
  <si>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</si>
  <si>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</si>
  <si>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</si>
  <si>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</si>
  <si>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</si>
  <si>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</si>
  <si>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</si>
  <si>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</si>
  <si>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</si>
  <si>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</si>
  <si>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</si>
  <si>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</si>
  <si>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</si>
  <si>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</si>
  <si>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</si>
  <si>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</si>
  <si>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</si>
  <si>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</si>
  <si>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</si>
  <si>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</si>
  <si>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</si>
  <si>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</si>
  <si>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</si>
  <si>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</si>
  <si>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</si>
  <si>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</si>
  <si>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</si>
  <si>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</si>
  <si>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</si>
  <si>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</si>
  <si>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</si>
  <si>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</si>
  <si>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</si>
  <si>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</si>
  <si>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</si>
  <si>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</si>
  <si>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</si>
  <si>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</si>
  <si>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</si>
  <si>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</si>
  <si>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</si>
  <si>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</si>
  <si>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</si>
  <si>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</si>
  <si>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</si>
  <si>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</si>
  <si>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</si>
  <si>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</si>
  <si>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</si>
  <si>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</si>
  <si>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</si>
  <si>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</si>
  <si>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</si>
  <si>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</si>
  <si>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</si>
  <si>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</si>
  <si>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</si>
  <si>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</si>
  <si>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</si>
  <si>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</si>
  <si>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</si>
  <si>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</si>
  <si>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</si>
  <si>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</si>
  <si>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</si>
  <si>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</si>
  <si>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</si>
  <si>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</si>
  <si>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</si>
  <si>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</si>
  <si>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</si>
  <si>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</si>
  <si>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</si>
  <si>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</si>
  <si>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</si>
  <si>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</si>
  <si>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</si>
  <si>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</si>
  <si>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</si>
  <si>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</si>
  <si>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</si>
  <si>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</si>
  <si>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</si>
  <si>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</si>
  <si>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</si>
  <si>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</si>
  <si>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</si>
  <si>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</si>
  <si>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</si>
  <si>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</si>
  <si>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</si>
  <si>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</si>
  <si>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</si>
  <si>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</si>
  <si>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</si>
  <si>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</si>
  <si>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</si>
  <si>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</si>
  <si>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</si>
  <si>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</si>
  <si>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</si>
  <si>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</si>
  <si>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</si>
  <si>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</si>
  <si>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</si>
  <si>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</si>
  <si>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</si>
  <si>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</si>
  <si>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</si>
  <si>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</si>
  <si>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</si>
  <si>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</si>
  <si>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</si>
  <si>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</si>
  <si>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</si>
  <si>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</si>
  <si>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</si>
  <si>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</si>
  <si>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</si>
  <si>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</si>
  <si>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</si>
  <si>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</si>
  <si>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</si>
  <si>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</si>
  <si>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</si>
  <si>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</si>
  <si>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</si>
  <si>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</si>
  <si>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</si>
  <si>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</si>
  <si>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</si>
  <si>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</si>
  <si>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</si>
  <si>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</si>
  <si>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</si>
  <si>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</si>
  <si>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</si>
  <si>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</si>
  <si>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</si>
  <si>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</si>
  <si>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</si>
  <si>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</si>
  <si>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</si>
  <si>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</si>
  <si>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</si>
  <si>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</si>
  <si>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</si>
  <si>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</si>
  <si>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</si>
  <si>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</si>
  <si>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</si>
  <si>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</si>
  <si>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</si>
  <si>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</si>
  <si>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</si>
  <si>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</si>
  <si>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</si>
  <si>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</si>
  <si>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</si>
  <si>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</si>
  <si>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</si>
  <si>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</si>
  <si>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</si>
  <si>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</si>
  <si>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</si>
  <si>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</si>
  <si>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</si>
  <si>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</si>
  <si>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</si>
  <si>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</si>
  <si>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</si>
  <si>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</si>
  <si>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</si>
  <si>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</si>
  <si>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</si>
  <si>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</si>
  <si>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</si>
  <si>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</si>
  <si>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</si>
  <si>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</si>
  <si>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</si>
  <si>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</si>
  <si>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</si>
  <si>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</si>
  <si>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</si>
  <si>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</si>
  <si>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</si>
  <si>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</si>
  <si>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</si>
  <si>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</si>
  <si>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</si>
  <si>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</si>
  <si>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</si>
  <si>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</si>
  <si>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</si>
  <si>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</si>
  <si>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</si>
  <si>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</si>
  <si>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</si>
  <si>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</si>
  <si>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</si>
  <si>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</si>
  <si>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</si>
  <si>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</si>
  <si>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</si>
  <si>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</si>
  <si>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</si>
  <si>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</si>
  <si>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</si>
  <si>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</si>
  <si>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</si>
  <si>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</si>
  <si>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</si>
  <si>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</si>
  <si>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</si>
  <si>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</si>
  <si>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</si>
  <si>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</si>
  <si>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</si>
  <si>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</si>
  <si>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</si>
  <si>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</si>
  <si>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</si>
  <si>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</si>
  <si>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</si>
  <si>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</si>
  <si>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</si>
  <si>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</si>
  <si>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</si>
  <si>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</si>
  <si>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</si>
  <si>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</si>
  <si>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</si>
  <si>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</si>
  <si>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</si>
  <si>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</si>
  <si>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</si>
  <si>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</si>
  <si>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</si>
  <si>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</si>
  <si>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</si>
  <si>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</si>
  <si>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</si>
  <si>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</si>
  <si>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</si>
  <si>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</si>
  <si>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</si>
  <si>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</si>
  <si>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</si>
  <si>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</si>
  <si>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</si>
  <si>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</si>
  <si>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</si>
  <si>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</si>
  <si>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</si>
  <si>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</si>
  <si>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</si>
  <si>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</si>
  <si>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</si>
  <si>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</si>
  <si>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</si>
  <si>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</si>
  <si>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2021</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</si>
  <si>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</si>
  <si>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</si>
  <si>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</si>
  <si>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</si>
  <si>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</si>
  <si>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</si>
  <si>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</si>
  <si>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</si>
  <si>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</si>
  <si>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</si>
  <si>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</si>
  <si>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</si>
  <si>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</si>
  <si>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</si>
  <si>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</si>
  <si>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</si>
  <si>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</si>
  <si>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</si>
  <si>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</si>
  <si>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</si>
  <si>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</si>
  <si>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</si>
  <si>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</si>
  <si>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</si>
  <si>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</si>
  <si>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</si>
  <si>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</si>
  <si>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Real Estate Tax Rate</t>
  </si>
  <si>
    <t>Total Real</t>
  </si>
  <si>
    <t>Census Bureau</t>
  </si>
  <si>
    <t xml:space="preserve">Land Area </t>
  </si>
  <si>
    <t xml:space="preserve">Population </t>
  </si>
  <si>
    <t>Unemployment</t>
  </si>
  <si>
    <t>Membership in</t>
  </si>
  <si>
    <t>Fiscal Stress</t>
  </si>
  <si>
    <t>CY2019 or FY2020</t>
  </si>
  <si>
    <t>Estate Taxable</t>
  </si>
  <si>
    <t>Estimates</t>
  </si>
  <si>
    <t>(Square Miles)</t>
  </si>
  <si>
    <t>Density</t>
  </si>
  <si>
    <t>Rate (%)</t>
  </si>
  <si>
    <t>Public Schools</t>
  </si>
  <si>
    <t>Rank Score</t>
  </si>
  <si>
    <t>(per $100 of</t>
  </si>
  <si>
    <t>Valuation</t>
  </si>
  <si>
    <t xml:space="preserve">    Locality</t>
  </si>
  <si>
    <t>2020</t>
  </si>
  <si>
    <t>2010</t>
  </si>
  <si>
    <t>2021</t>
  </si>
  <si>
    <t>2018</t>
  </si>
  <si>
    <t>Assessed Value)</t>
  </si>
  <si>
    <t>2020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</si>
  <si>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</si>
  <si>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</si>
  <si>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</si>
  <si>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</si>
  <si>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</si>
  <si>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</si>
  <si>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</si>
  <si>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</si>
  <si>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</si>
  <si>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</si>
  <si>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</si>
  <si>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</si>
  <si>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</si>
  <si>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</si>
  <si>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</si>
  <si>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</si>
  <si>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</si>
  <si>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</si>
  <si>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</si>
  <si>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</si>
  <si>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</si>
  <si>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</si>
  <si>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</si>
  <si>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</si>
  <si>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</si>
  <si>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</si>
  <si>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</si>
  <si>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</si>
  <si>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</si>
  <si>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</si>
  <si>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</si>
  <si>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</si>
  <si>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</si>
  <si>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</si>
  <si>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</si>
  <si>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</si>
  <si>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</si>
  <si>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</si>
  <si>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</si>
  <si>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</si>
  <si>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</si>
  <si>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</si>
  <si>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</si>
  <si>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</si>
  <si>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refer to the Notes to this report, located in the "2021 Footnotes.docx" electronic file.</t>
  </si>
  <si>
    <t>2) Towns are excluded from presentation in this exhibit due to a lack of available complete data.</t>
  </si>
  <si>
    <t>166</t>
  </si>
  <si>
    <t>REVENUES AND EXPENDITURES</t>
  </si>
  <si>
    <t>COMPARATIVE REPORT OF LOCAL GOVERNMENT</t>
  </si>
  <si>
    <t>Amended October 2, 2022</t>
  </si>
  <si>
    <t>For the Fiscal Year Ended June 30, 2021</t>
  </si>
  <si>
    <t>The original report issued May 16, 2022, can be accessed at the following link.</t>
  </si>
  <si>
    <t>http://www.apa.virginia.gov/data/download/local_government/comparative_cost/Cost21.xlsx</t>
  </si>
  <si>
    <r>
      <t xml:space="preserve">This file reflects amendments to the Comparative Report published on May 16, 2022.  This amended report now contains the data for the following previously missing localities, which were not included in the original report due to their delinquency in submitting their data and audited financial reports in time for our original report issuance: </t>
    </r>
    <r>
      <rPr>
        <b/>
        <sz val="12"/>
        <color indexed="8"/>
        <rFont val="Calibri"/>
        <family val="2"/>
      </rPr>
      <t>City of Norton, and Counties of Accomack, Bedford, Brunswick, Lee, Prince William, Pulaski, and Warren.
The Cities of Emporia, Hopewell, and Petersburg, and the County of King William still remain delinquent in completing their Fiscal Year 2021 audit and annual financial report as of the date of this amended report; therefore, the data for these localities are excluded. These localities' data will be included in another amended version of the 2021 report once the Auditor of Public Accounts has received and reviewed their data.</t>
    </r>
  </si>
  <si>
    <r>
      <t xml:space="preserve">(#) </t>
    </r>
    <r>
      <rPr>
        <b/>
        <sz val="8"/>
        <rFont val="Calibri"/>
        <family val="2"/>
      </rPr>
      <t>NOTE :</t>
    </r>
    <r>
      <rPr>
        <sz val="8"/>
        <rFont val="Calibri"/>
        <family val="2"/>
      </rPr>
      <t xml:space="preserve"> The Cities of Emporia, Hopewell, and Petersburg; and the Couny of King William have not submitted their required transmittal data and audited financial report as of the date of this report; therefore, their data is not included in this report. The Code of Virginia § 15.2-2510 requires this reporting to be filed by December 15 each year.  The data for these 4 localities will be included in an amended version of this report after all delayed localities submit their transmittal data and audited financial report.  See footnote #3 for further detail.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</si>
</sst>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_(* #,##0.000_);_(* \(#,##0.000\);_(* &quot;-&quot;??_);_(@_)"/>
    <numFmt numFmtId="177" formatCode="0.0000"/>
  </numFmts>
  <fonts count="29"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sz val="10"/>
      <name val="Arial"/>
      <family val="2"/>
    </font>
    <font>
      <sz val="10"/>
      <name val="Arial"/>
    </font>
    <font>
      <sz val="9"/>
      <name val="Calibri"/>
      <family val="2"/>
      <scheme val="minor"/>
    </font>
    <font>
      <i/>
      <sz val="9"/>
      <name val="Calibri"/>
      <family val="2"/>
      <scheme val="minor"/>
    </font>
    <font>
      <sz val="8"/>
      <name val="Calibri"/>
      <family val="2"/>
      <scheme val="minor"/>
    </font>
    <font>
      <sz val="8.5"/>
      <name val="Calibri"/>
      <family val="2"/>
      <scheme val="minor"/>
    </font>
    <font>
      <b/>
      <sz val="8.5"/>
      <name val="Calibri"/>
      <family val="2"/>
      <scheme val="minor"/>
    </font>
    <font>
      <b/>
      <sz val="8"/>
      <name val="Calibri"/>
      <family val="2"/>
    </font>
    <font>
      <sz val="8"/>
      <name val="Calibri"/>
      <family val="2"/>
    </font>
    <font>
      <b/>
      <sz val="9"/>
      <name val="Calibri"/>
      <family val="2"/>
      <scheme val="minor"/>
    </font>
    <font>
      <sz val="11"/>
      <name val="Calibri"/>
      <family val="2"/>
      <scheme val="minor"/>
    </font>
    <font>
      <i/>
      <sz val="8"/>
      <name val="Calibri"/>
      <family val="2"/>
      <scheme val="minor"/>
    </font>
    <font>
      <b/>
      <sz val="8"/>
      <name val="Calibri"/>
      <family val="2"/>
      <scheme val="minor"/>
    </font>
    <font>
      <vertAlign val="superscript"/>
      <sz val="8"/>
      <name val="Calibri"/>
      <family val="2"/>
      <scheme val="minor"/>
    </font>
    <font>
      <b/>
      <sz val="11"/>
      <color theme="1"/>
      <name val="Calibri"/>
      <family val="2"/>
      <scheme val="minor"/>
    </font>
    <font>
      <b/>
      <sz val="12"/>
      <color theme="1"/>
      <name val="Calibri"/>
      <family val="2"/>
      <scheme val="minor"/>
    </font>
    <font>
      <b/>
      <u/>
      <sz val="10"/>
      <color theme="10"/>
      <name val="Calibri"/>
      <family val="2"/>
      <scheme val="minor"/>
    </font>
    <font>
      <b/>
      <sz val="12"/>
      <color indexed="8"/>
      <name val="Calibri"/>
      <family val="2"/>
    </font>
    <font>
      <b/>
      <sz val="12"/>
      <color rgb="FFFF0000"/>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6">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0" fillId="0" borderId="0"/>
    <xf numFmtId="43" fontId="10" fillId="0" borderId="0" applyFont="0" applyFill="0" applyBorder="0" applyAlignment="0" applyProtection="0"/>
    <xf numFmtId="0" fontId="11" fillId="0" borderId="0"/>
    <xf numFmtId="43" fontId="11" fillId="0" borderId="0" applyFont="0" applyFill="0" applyBorder="0" applyAlignment="0" applyProtection="0"/>
  </cellStyleXfs>
  <cellXfs count="303">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164" fontId="12" fillId="0" borderId="0" xfId="1" applyFont="1" applyAlignment="1">
      <alignment vertical="center"/>
    </xf>
    <xf numFmtId="164" fontId="13" fillId="0" borderId="0" xfId="1" applyFont="1" applyAlignment="1">
      <alignment vertical="center"/>
    </xf>
    <xf numFmtId="164" fontId="14" fillId="0" borderId="0" xfId="1" applyFont="1" applyAlignment="1">
      <alignment vertical="center"/>
    </xf>
    <xf numFmtId="164" fontId="12" fillId="0" borderId="0" xfId="1" applyFont="1" applyAlignment="1">
      <alignment horizontal="right" vertical="center"/>
    </xf>
    <xf numFmtId="37" fontId="12" fillId="0" borderId="0" xfId="1" applyNumberFormat="1" applyFont="1" applyAlignment="1">
      <alignment vertical="center"/>
    </xf>
    <xf numFmtId="166" fontId="12" fillId="0" borderId="0" xfId="1" applyNumberFormat="1" applyFont="1" applyAlignment="1">
      <alignment vertical="center"/>
    </xf>
    <xf numFmtId="164" fontId="12" fillId="0" borderId="0" xfId="1" quotePrefix="1" applyFont="1" applyAlignment="1">
      <alignment horizontal="left" vertical="center"/>
    </xf>
    <xf numFmtId="164" fontId="14" fillId="0" borderId="0" xfId="1" applyFont="1" applyAlignment="1">
      <alignment horizontal="right" vertical="center"/>
    </xf>
    <xf numFmtId="164" fontId="14" fillId="0" borderId="1" xfId="1" applyFont="1" applyBorder="1" applyAlignment="1">
      <alignment horizontal="centerContinuous" vertical="center"/>
    </xf>
    <xf numFmtId="164" fontId="14" fillId="0" borderId="0" xfId="1" applyFont="1" applyAlignment="1">
      <alignment horizontal="centerContinuous" vertical="center"/>
    </xf>
    <xf numFmtId="164" fontId="14" fillId="0" borderId="0" xfId="1" applyFont="1" applyAlignment="1">
      <alignment horizontal="center" vertical="center"/>
    </xf>
    <xf numFmtId="164" fontId="14" fillId="0" borderId="1" xfId="1" applyFont="1" applyBorder="1" applyAlignment="1">
      <alignment horizontal="center" vertical="center"/>
    </xf>
    <xf numFmtId="164" fontId="14" fillId="0" borderId="1" xfId="1" applyFont="1" applyBorder="1" applyAlignment="1">
      <alignment vertical="center"/>
    </xf>
    <xf numFmtId="164" fontId="15" fillId="0" borderId="0" xfId="1" applyFont="1" applyAlignment="1">
      <alignment vertical="center"/>
    </xf>
    <xf numFmtId="44" fontId="14" fillId="0" borderId="0" xfId="5" applyFont="1" applyFill="1" applyAlignment="1" applyProtection="1">
      <alignment vertical="center"/>
    </xf>
    <xf numFmtId="43" fontId="14" fillId="0" borderId="0" xfId="4" applyFont="1" applyFill="1" applyAlignment="1" applyProtection="1">
      <alignment vertical="center"/>
    </xf>
    <xf numFmtId="168" fontId="14" fillId="0" borderId="0" xfId="5" applyNumberFormat="1" applyFont="1" applyFill="1" applyAlignment="1" applyProtection="1">
      <alignment vertical="center"/>
    </xf>
    <xf numFmtId="168" fontId="15" fillId="0" borderId="0" xfId="5" applyNumberFormat="1" applyFont="1" applyFill="1" applyAlignment="1" applyProtection="1">
      <alignment vertical="center"/>
    </xf>
    <xf numFmtId="167" fontId="14" fillId="0" borderId="0" xfId="4" applyNumberFormat="1" applyFont="1" applyFill="1" applyAlignment="1" applyProtection="1">
      <alignment vertical="center"/>
    </xf>
    <xf numFmtId="37" fontId="15" fillId="0" borderId="0" xfId="1" applyNumberFormat="1" applyFont="1" applyAlignment="1">
      <alignment vertical="center"/>
    </xf>
    <xf numFmtId="43" fontId="14" fillId="0" borderId="0" xfId="4" applyFont="1" applyFill="1" applyBorder="1" applyAlignment="1" applyProtection="1">
      <alignment vertical="center"/>
    </xf>
    <xf numFmtId="166" fontId="15" fillId="0" borderId="0" xfId="1" applyNumberFormat="1" applyFont="1" applyAlignment="1">
      <alignment vertical="center"/>
    </xf>
    <xf numFmtId="164" fontId="14" fillId="0" borderId="2" xfId="1" applyFont="1" applyBorder="1" applyAlignment="1">
      <alignment vertical="center"/>
    </xf>
    <xf numFmtId="167" fontId="14" fillId="0" borderId="2" xfId="4" applyNumberFormat="1" applyFont="1" applyFill="1" applyBorder="1" applyAlignment="1" applyProtection="1">
      <alignment vertical="center"/>
    </xf>
    <xf numFmtId="168" fontId="14" fillId="0" borderId="2" xfId="5" applyNumberFormat="1" applyFont="1" applyFill="1" applyBorder="1" applyAlignment="1" applyProtection="1">
      <alignment vertical="center"/>
    </xf>
    <xf numFmtId="44" fontId="14" fillId="0" borderId="0" xfId="5" applyFont="1" applyFill="1" applyBorder="1" applyAlignment="1" applyProtection="1">
      <alignment vertical="center"/>
    </xf>
    <xf numFmtId="164" fontId="16" fillId="0" borderId="0" xfId="1" applyFont="1" applyAlignment="1">
      <alignment horizontal="right" vertical="center"/>
    </xf>
    <xf numFmtId="164" fontId="14" fillId="0" borderId="0" xfId="1" quotePrefix="1" applyFont="1"/>
    <xf numFmtId="164" fontId="14" fillId="0" borderId="0" xfId="1" quotePrefix="1" applyFont="1" applyAlignment="1">
      <alignment vertical="center"/>
    </xf>
    <xf numFmtId="164" fontId="14" fillId="0" borderId="0" xfId="1" quotePrefix="1" applyFont="1" applyAlignment="1">
      <alignment horizontal="left" vertical="center"/>
    </xf>
    <xf numFmtId="164" fontId="12" fillId="0" borderId="0" xfId="1" applyFont="1" applyAlignment="1">
      <alignment horizontal="left" vertical="center"/>
    </xf>
    <xf numFmtId="39" fontId="15" fillId="0" borderId="0" xfId="1" applyNumberFormat="1" applyFont="1" applyAlignment="1">
      <alignment vertical="center"/>
    </xf>
    <xf numFmtId="164" fontId="19" fillId="0" borderId="0" xfId="1" applyFont="1" applyAlignment="1">
      <alignment horizontal="right" vertical="center"/>
    </xf>
    <xf numFmtId="166" fontId="14" fillId="0" borderId="0" xfId="1" applyNumberFormat="1" applyFont="1" applyAlignment="1">
      <alignment vertical="center"/>
    </xf>
    <xf numFmtId="164" fontId="14" fillId="0" borderId="3" xfId="1" applyFont="1" applyBorder="1" applyAlignment="1">
      <alignment vertical="center"/>
    </xf>
    <xf numFmtId="167" fontId="14" fillId="0" borderId="3" xfId="4" applyNumberFormat="1" applyFont="1" applyFill="1" applyBorder="1" applyAlignment="1" applyProtection="1">
      <alignment vertical="center"/>
    </xf>
    <xf numFmtId="168" fontId="14" fillId="0" borderId="3" xfId="5" applyNumberFormat="1" applyFont="1" applyFill="1" applyBorder="1" applyAlignment="1" applyProtection="1">
      <alignment vertical="center"/>
    </xf>
    <xf numFmtId="164" fontId="20" fillId="0" borderId="0" xfId="1" applyFont="1" applyAlignment="1">
      <alignment horizontal="right" vertical="center"/>
    </xf>
    <xf numFmtId="165" fontId="12" fillId="0" borderId="0" xfId="6" applyFont="1" applyAlignment="1">
      <alignment vertical="center"/>
    </xf>
    <xf numFmtId="165" fontId="14" fillId="0" borderId="0" xfId="6" applyFont="1" applyAlignment="1">
      <alignment vertical="center"/>
    </xf>
    <xf numFmtId="165" fontId="19" fillId="0" borderId="0" xfId="6" applyFont="1" applyAlignment="1">
      <alignment vertical="center"/>
    </xf>
    <xf numFmtId="165" fontId="12" fillId="0" borderId="0" xfId="6" applyFont="1" applyAlignment="1">
      <alignment horizontal="right" vertical="center"/>
    </xf>
    <xf numFmtId="165" fontId="12" fillId="0" borderId="0" xfId="6" applyFont="1" applyAlignment="1">
      <alignment horizontal="left" vertical="center"/>
    </xf>
    <xf numFmtId="37" fontId="12" fillId="0" borderId="0" xfId="6" applyNumberFormat="1" applyFont="1" applyAlignment="1">
      <alignment vertical="center"/>
    </xf>
    <xf numFmtId="166" fontId="12" fillId="0" borderId="0" xfId="6" applyNumberFormat="1" applyFont="1" applyAlignment="1">
      <alignment vertical="center"/>
    </xf>
    <xf numFmtId="165" fontId="12" fillId="0" borderId="0" xfId="6" quotePrefix="1" applyFont="1" applyAlignment="1">
      <alignment horizontal="left" vertical="center"/>
    </xf>
    <xf numFmtId="165" fontId="14" fillId="0" borderId="0" xfId="6" applyFont="1" applyAlignment="1">
      <alignment horizontal="centerContinuous" vertical="center"/>
    </xf>
    <xf numFmtId="165" fontId="14" fillId="0" borderId="1" xfId="6" applyFont="1" applyBorder="1" applyAlignment="1">
      <alignment horizontal="left" vertical="center"/>
    </xf>
    <xf numFmtId="165" fontId="14" fillId="0" borderId="1" xfId="6" applyFont="1" applyBorder="1" applyAlignment="1">
      <alignment vertical="center"/>
    </xf>
    <xf numFmtId="165" fontId="14" fillId="0" borderId="1" xfId="6" applyFont="1" applyBorder="1" applyAlignment="1">
      <alignment horizontal="centerContinuous" vertical="center"/>
    </xf>
    <xf numFmtId="165" fontId="14" fillId="0" borderId="0" xfId="6" applyFont="1" applyAlignment="1">
      <alignment horizontal="center" vertical="center"/>
    </xf>
    <xf numFmtId="165" fontId="14" fillId="0" borderId="0" xfId="6" quotePrefix="1" applyFont="1" applyAlignment="1">
      <alignment horizontal="center" vertical="center"/>
    </xf>
    <xf numFmtId="165" fontId="15" fillId="0" borderId="0" xfId="6" applyFont="1" applyAlignment="1">
      <alignment vertical="center"/>
    </xf>
    <xf numFmtId="165" fontId="20" fillId="0" borderId="0" xfId="6" applyFont="1" applyAlignment="1">
      <alignment horizontal="right" vertical="center"/>
    </xf>
    <xf numFmtId="165" fontId="14" fillId="0" borderId="0" xfId="6" applyFont="1" applyAlignment="1">
      <alignment horizontal="right" vertical="center"/>
    </xf>
    <xf numFmtId="168" fontId="14" fillId="0" borderId="0" xfId="7" applyNumberFormat="1" applyFont="1" applyAlignment="1" applyProtection="1">
      <alignment vertical="center"/>
    </xf>
    <xf numFmtId="44" fontId="14" fillId="0" borderId="0" xfId="7" applyFont="1" applyAlignment="1" applyProtection="1">
      <alignment vertical="center"/>
    </xf>
    <xf numFmtId="43" fontId="14" fillId="0" borderId="0" xfId="8" applyFont="1" applyAlignment="1" applyProtection="1">
      <alignment vertical="center"/>
    </xf>
    <xf numFmtId="37" fontId="14" fillId="0" borderId="0" xfId="6" applyNumberFormat="1" applyFont="1" applyAlignment="1">
      <alignment vertical="center"/>
    </xf>
    <xf numFmtId="169" fontId="14" fillId="0" borderId="0" xfId="7" applyNumberFormat="1" applyFont="1" applyAlignment="1" applyProtection="1">
      <alignment vertical="center"/>
    </xf>
    <xf numFmtId="165" fontId="20" fillId="0" borderId="0" xfId="6" applyFont="1" applyAlignment="1">
      <alignment vertical="center"/>
    </xf>
    <xf numFmtId="167" fontId="14" fillId="0" borderId="0" xfId="8" applyNumberFormat="1" applyFont="1" applyAlignment="1" applyProtection="1">
      <alignment vertical="center"/>
    </xf>
    <xf numFmtId="43" fontId="14" fillId="0" borderId="0" xfId="8" applyFont="1" applyBorder="1" applyAlignment="1" applyProtection="1">
      <alignment vertical="center"/>
    </xf>
    <xf numFmtId="166" fontId="15" fillId="0" borderId="0" xfId="6" applyNumberFormat="1" applyFont="1" applyAlignment="1">
      <alignment vertical="center"/>
    </xf>
    <xf numFmtId="166" fontId="14" fillId="0" borderId="0" xfId="6" applyNumberFormat="1" applyFont="1" applyAlignment="1">
      <alignment vertical="center"/>
    </xf>
    <xf numFmtId="165" fontId="14" fillId="0" borderId="2" xfId="6" applyFont="1" applyBorder="1" applyAlignment="1">
      <alignment vertical="center"/>
    </xf>
    <xf numFmtId="167" fontId="14" fillId="0" borderId="2" xfId="8" applyNumberFormat="1" applyFont="1" applyBorder="1" applyAlignment="1" applyProtection="1">
      <alignment vertical="center"/>
    </xf>
    <xf numFmtId="168" fontId="14" fillId="0" borderId="2" xfId="7" applyNumberFormat="1" applyFont="1" applyBorder="1" applyAlignment="1" applyProtection="1">
      <alignment vertical="center"/>
    </xf>
    <xf numFmtId="168" fontId="14" fillId="0" borderId="0" xfId="7" applyNumberFormat="1" applyFont="1" applyBorder="1" applyAlignment="1" applyProtection="1">
      <alignment vertical="center"/>
    </xf>
    <xf numFmtId="37" fontId="14" fillId="0" borderId="0" xfId="6" applyNumberFormat="1" applyFont="1" applyAlignment="1">
      <alignment horizontal="right" vertical="center"/>
    </xf>
    <xf numFmtId="44" fontId="14" fillId="0" borderId="0" xfId="7" applyFont="1" applyBorder="1" applyAlignment="1" applyProtection="1">
      <alignment vertical="center"/>
    </xf>
    <xf numFmtId="37" fontId="12" fillId="0" borderId="2" xfId="6" applyNumberFormat="1" applyFont="1" applyBorder="1" applyAlignment="1">
      <alignment vertical="center"/>
    </xf>
    <xf numFmtId="165" fontId="12" fillId="0" borderId="0" xfId="6" quotePrefix="1" applyFont="1" applyAlignment="1">
      <alignment vertical="center"/>
    </xf>
    <xf numFmtId="165" fontId="12" fillId="0" borderId="0" xfId="6" quotePrefix="1" applyFont="1" applyAlignment="1">
      <alignment horizontal="right" vertical="center"/>
    </xf>
    <xf numFmtId="37" fontId="20" fillId="0" borderId="0" xfId="6" applyNumberFormat="1" applyFont="1" applyAlignment="1">
      <alignment vertical="center"/>
    </xf>
    <xf numFmtId="165" fontId="14" fillId="0" borderId="0" xfId="6" quotePrefix="1" applyFont="1" applyAlignment="1">
      <alignment horizontal="left" vertical="center"/>
    </xf>
    <xf numFmtId="170" fontId="14" fillId="0" borderId="0" xfId="8" applyNumberFormat="1" applyFont="1" applyBorder="1" applyAlignment="1" applyProtection="1">
      <alignment vertical="center"/>
    </xf>
    <xf numFmtId="165" fontId="14" fillId="0" borderId="3" xfId="6" applyFont="1" applyBorder="1" applyAlignment="1">
      <alignment vertical="center"/>
    </xf>
    <xf numFmtId="168" fontId="14" fillId="0" borderId="3" xfId="7" applyNumberFormat="1" applyFont="1" applyBorder="1" applyAlignment="1" applyProtection="1">
      <alignment vertical="center"/>
    </xf>
    <xf numFmtId="37" fontId="12" fillId="0" borderId="3" xfId="6" applyNumberFormat="1" applyFont="1" applyBorder="1" applyAlignment="1">
      <alignment vertical="center"/>
    </xf>
    <xf numFmtId="165" fontId="12" fillId="0" borderId="0" xfId="6" applyFont="1" applyAlignment="1">
      <alignment horizontal="centerContinuous" vertical="center"/>
    </xf>
    <xf numFmtId="37" fontId="14" fillId="0" borderId="0" xfId="6" applyNumberFormat="1" applyFont="1" applyAlignment="1">
      <alignment horizontal="centerContinuous" vertical="center"/>
    </xf>
    <xf numFmtId="165" fontId="15" fillId="0" borderId="0" xfId="6" applyFont="1" applyAlignment="1" applyProtection="1">
      <alignment horizontal="center" vertical="center"/>
      <protection locked="0"/>
    </xf>
    <xf numFmtId="165" fontId="15" fillId="0" borderId="0" xfId="6" quotePrefix="1" applyFont="1" applyAlignment="1" applyProtection="1">
      <alignment horizontal="center" vertical="center"/>
      <protection locked="0"/>
    </xf>
    <xf numFmtId="37" fontId="15" fillId="0" borderId="0" xfId="6" applyNumberFormat="1" applyFont="1" applyAlignment="1">
      <alignment vertical="center"/>
    </xf>
    <xf numFmtId="165" fontId="14" fillId="0" borderId="1" xfId="6" applyFont="1" applyBorder="1" applyAlignment="1">
      <alignment horizontal="center" vertical="center"/>
    </xf>
    <xf numFmtId="165" fontId="14" fillId="0" borderId="0" xfId="6" quotePrefix="1" applyFont="1" applyAlignment="1">
      <alignment vertical="center"/>
    </xf>
    <xf numFmtId="165" fontId="15" fillId="0" borderId="0" xfId="6" applyFont="1" applyAlignment="1">
      <alignment horizontal="right" vertical="center"/>
    </xf>
    <xf numFmtId="167" fontId="15" fillId="0" borderId="0" xfId="8" applyNumberFormat="1" applyFont="1" applyAlignment="1" applyProtection="1">
      <alignment vertical="center"/>
    </xf>
    <xf numFmtId="167" fontId="15" fillId="0" borderId="1" xfId="8" applyNumberFormat="1" applyFont="1" applyBorder="1" applyAlignment="1" applyProtection="1">
      <alignment vertical="center"/>
    </xf>
    <xf numFmtId="165" fontId="15" fillId="0" borderId="0" xfId="6" applyFont="1" applyAlignment="1">
      <alignment horizontal="center" vertical="center"/>
    </xf>
    <xf numFmtId="39" fontId="15" fillId="0" borderId="0" xfId="6" applyNumberFormat="1" applyFont="1" applyAlignment="1">
      <alignment vertical="center"/>
    </xf>
    <xf numFmtId="167" fontId="14" fillId="0" borderId="0" xfId="8" applyNumberFormat="1" applyFont="1" applyBorder="1" applyAlignment="1" applyProtection="1">
      <alignment vertical="center"/>
    </xf>
    <xf numFmtId="165" fontId="15" fillId="0" borderId="2" xfId="6" applyFont="1" applyBorder="1" applyAlignment="1">
      <alignment vertical="center"/>
    </xf>
    <xf numFmtId="165" fontId="14" fillId="0" borderId="0" xfId="6" applyFont="1" applyAlignment="1">
      <alignment horizontal="left" vertical="center"/>
    </xf>
    <xf numFmtId="165" fontId="14" fillId="0" borderId="2" xfId="6" applyFont="1" applyBorder="1" applyAlignment="1">
      <alignment horizontal="centerContinuous" vertical="center"/>
    </xf>
    <xf numFmtId="165" fontId="14" fillId="0" borderId="2" xfId="6" applyFont="1" applyBorder="1" applyAlignment="1">
      <alignment horizontal="center" vertical="center"/>
    </xf>
    <xf numFmtId="165" fontId="15" fillId="0" borderId="0" xfId="6" quotePrefix="1" applyFont="1" applyAlignment="1">
      <alignment horizontal="center" vertical="center"/>
    </xf>
    <xf numFmtId="167" fontId="15" fillId="0" borderId="2" xfId="8" applyNumberFormat="1" applyFont="1" applyBorder="1" applyAlignment="1" applyProtection="1">
      <alignment vertical="center"/>
    </xf>
    <xf numFmtId="37" fontId="15" fillId="0" borderId="2" xfId="6" applyNumberFormat="1" applyFont="1" applyBorder="1" applyAlignment="1">
      <alignment vertical="center"/>
    </xf>
    <xf numFmtId="167" fontId="12" fillId="0" borderId="0" xfId="8" applyNumberFormat="1" applyFont="1" applyBorder="1" applyAlignment="1" applyProtection="1">
      <alignment vertical="center"/>
    </xf>
    <xf numFmtId="165" fontId="19" fillId="0" borderId="0" xfId="6" applyFont="1" applyAlignment="1" applyProtection="1">
      <alignment vertical="center"/>
      <protection locked="0"/>
    </xf>
    <xf numFmtId="167" fontId="15" fillId="0" borderId="3" xfId="8" applyNumberFormat="1" applyFont="1" applyBorder="1" applyAlignment="1" applyProtection="1">
      <alignment vertical="center"/>
    </xf>
    <xf numFmtId="164" fontId="14" fillId="0" borderId="2" xfId="1" applyFont="1" applyBorder="1" applyAlignment="1">
      <alignment horizontal="center" vertical="center"/>
    </xf>
    <xf numFmtId="164" fontId="12" fillId="0" borderId="0" xfId="1" quotePrefix="1" applyFont="1" applyAlignment="1">
      <alignment vertical="center"/>
    </xf>
    <xf numFmtId="164" fontId="12" fillId="0" borderId="0" xfId="1" quotePrefix="1" applyFont="1" applyAlignment="1">
      <alignment horizontal="right" vertical="center"/>
    </xf>
    <xf numFmtId="164" fontId="12" fillId="0" borderId="1" xfId="1" applyFont="1" applyBorder="1" applyAlignment="1">
      <alignment horizontal="centerContinuous" vertical="center"/>
    </xf>
    <xf numFmtId="164" fontId="12" fillId="0" borderId="0" xfId="1" applyFont="1" applyAlignment="1">
      <alignment horizontal="centerContinuous" vertical="center"/>
    </xf>
    <xf numFmtId="164" fontId="12" fillId="0" borderId="0" xfId="1" applyFont="1" applyAlignment="1">
      <alignment horizontal="center" vertical="center"/>
    </xf>
    <xf numFmtId="164" fontId="12" fillId="0" borderId="1" xfId="1" applyFont="1" applyBorder="1" applyAlignment="1">
      <alignment horizontal="center" vertical="center"/>
    </xf>
    <xf numFmtId="164" fontId="12" fillId="0" borderId="2" xfId="1" applyFont="1" applyBorder="1" applyAlignment="1">
      <alignment horizontal="center" vertical="center"/>
    </xf>
    <xf numFmtId="164" fontId="19" fillId="0" borderId="0" xfId="1" applyFont="1" applyAlignment="1" applyProtection="1">
      <alignment vertical="center"/>
      <protection locked="0"/>
    </xf>
    <xf numFmtId="164" fontId="12" fillId="0" borderId="0" xfId="1" applyFont="1" applyAlignment="1" applyProtection="1">
      <alignment vertical="center"/>
      <protection locked="0"/>
    </xf>
    <xf numFmtId="167" fontId="15" fillId="0" borderId="0" xfId="8" applyNumberFormat="1" applyFont="1" applyBorder="1" applyAlignment="1" applyProtection="1">
      <alignment vertical="center"/>
    </xf>
    <xf numFmtId="164" fontId="12" fillId="0" borderId="0" xfId="1" quotePrefix="1" applyFont="1" applyAlignment="1">
      <alignment horizontal="center" vertical="center"/>
    </xf>
    <xf numFmtId="167" fontId="14" fillId="0" borderId="3" xfId="8" applyNumberFormat="1" applyFont="1" applyBorder="1" applyAlignment="1" applyProtection="1">
      <alignment vertical="center"/>
    </xf>
    <xf numFmtId="164" fontId="14" fillId="0" borderId="2" xfId="1" applyFont="1" applyBorder="1" applyAlignment="1">
      <alignment horizontal="centerContinuous" vertical="center"/>
    </xf>
    <xf numFmtId="164" fontId="14" fillId="0" borderId="1" xfId="1" quotePrefix="1" applyFont="1" applyBorder="1" applyAlignment="1">
      <alignment horizontal="center" vertical="center"/>
    </xf>
    <xf numFmtId="168" fontId="14" fillId="0" borderId="1" xfId="7" applyNumberFormat="1" applyFont="1" applyBorder="1" applyAlignment="1" applyProtection="1">
      <alignment vertical="center"/>
    </xf>
    <xf numFmtId="164" fontId="15" fillId="0" borderId="0" xfId="1" applyFont="1" applyAlignment="1">
      <alignment horizontal="right" vertical="center"/>
    </xf>
    <xf numFmtId="164" fontId="15" fillId="0" borderId="0" xfId="1" quotePrefix="1" applyFont="1" applyAlignment="1">
      <alignment horizontal="left" vertical="center"/>
    </xf>
    <xf numFmtId="164" fontId="15" fillId="0" borderId="0" xfId="1" quotePrefix="1" applyFont="1" applyAlignment="1">
      <alignment vertical="center"/>
    </xf>
    <xf numFmtId="164" fontId="15" fillId="0" borderId="0" xfId="1" applyFont="1" applyAlignment="1" applyProtection="1">
      <alignment vertical="center"/>
      <protection locked="0"/>
    </xf>
    <xf numFmtId="37" fontId="14" fillId="0" borderId="0" xfId="1" applyNumberFormat="1" applyFont="1" applyAlignment="1">
      <alignment vertical="center"/>
    </xf>
    <xf numFmtId="164" fontId="14" fillId="0" borderId="0" xfId="1" quotePrefix="1" applyFont="1" applyAlignment="1">
      <alignment horizontal="center" vertical="center"/>
    </xf>
    <xf numFmtId="164" fontId="14" fillId="0" borderId="2" xfId="1" quotePrefix="1" applyFont="1" applyBorder="1" applyAlignment="1">
      <alignment horizontal="center" vertical="center"/>
    </xf>
    <xf numFmtId="44" fontId="14" fillId="0" borderId="0" xfId="5" applyFont="1" applyAlignment="1" applyProtection="1">
      <alignment vertical="center"/>
    </xf>
    <xf numFmtId="43" fontId="14" fillId="0" borderId="0" xfId="4" applyFont="1" applyAlignment="1" applyProtection="1">
      <alignment vertical="center"/>
    </xf>
    <xf numFmtId="168" fontId="14" fillId="0" borderId="0" xfId="5" applyNumberFormat="1" applyFont="1" applyAlignment="1" applyProtection="1">
      <alignment vertical="center"/>
    </xf>
    <xf numFmtId="167" fontId="15" fillId="0" borderId="0" xfId="4" applyNumberFormat="1" applyFont="1" applyAlignment="1" applyProtection="1">
      <alignment vertical="center"/>
    </xf>
    <xf numFmtId="167" fontId="14" fillId="0" borderId="0" xfId="4" applyNumberFormat="1" applyFont="1" applyAlignment="1" applyProtection="1">
      <alignment vertical="center"/>
    </xf>
    <xf numFmtId="167" fontId="14" fillId="0" borderId="2" xfId="4" applyNumberFormat="1" applyFont="1" applyBorder="1" applyAlignment="1" applyProtection="1">
      <alignment vertical="center"/>
    </xf>
    <xf numFmtId="167" fontId="15" fillId="0" borderId="2" xfId="4" applyNumberFormat="1" applyFont="1" applyBorder="1" applyAlignment="1" applyProtection="1">
      <alignment vertical="center"/>
    </xf>
    <xf numFmtId="168" fontId="14" fillId="0" borderId="2" xfId="5" applyNumberFormat="1" applyFont="1" applyBorder="1" applyAlignment="1" applyProtection="1">
      <alignment vertical="center"/>
    </xf>
    <xf numFmtId="44" fontId="14" fillId="0" borderId="0" xfId="5" applyFont="1" applyBorder="1" applyAlignment="1" applyProtection="1">
      <alignment vertical="center"/>
    </xf>
    <xf numFmtId="43" fontId="14" fillId="0" borderId="0" xfId="4" applyFont="1" applyBorder="1" applyAlignment="1" applyProtection="1">
      <alignment vertical="center"/>
    </xf>
    <xf numFmtId="37" fontId="15" fillId="0" borderId="2" xfId="1" applyNumberFormat="1" applyFont="1" applyBorder="1" applyAlignment="1">
      <alignment vertical="center"/>
    </xf>
    <xf numFmtId="167" fontId="14" fillId="0" borderId="0" xfId="4" applyNumberFormat="1" applyFont="1" applyBorder="1" applyAlignment="1" applyProtection="1">
      <alignment vertical="center"/>
    </xf>
    <xf numFmtId="167" fontId="15" fillId="0" borderId="0" xfId="4" applyNumberFormat="1" applyFont="1" applyBorder="1" applyAlignment="1" applyProtection="1">
      <alignment vertical="center"/>
    </xf>
    <xf numFmtId="167" fontId="15" fillId="0" borderId="0" xfId="4" applyNumberFormat="1" applyFont="1" applyFill="1" applyAlignment="1" applyProtection="1">
      <alignment vertical="center"/>
    </xf>
    <xf numFmtId="168" fontId="14" fillId="0" borderId="3" xfId="5" applyNumberFormat="1" applyFont="1" applyBorder="1" applyAlignment="1" applyProtection="1">
      <alignment vertical="center"/>
    </xf>
    <xf numFmtId="37" fontId="15" fillId="0" borderId="3" xfId="1" applyNumberFormat="1" applyFont="1" applyBorder="1" applyAlignment="1">
      <alignment vertical="center"/>
    </xf>
    <xf numFmtId="167" fontId="15" fillId="0" borderId="3" xfId="4" applyNumberFormat="1" applyFont="1" applyBorder="1" applyAlignment="1" applyProtection="1">
      <alignment vertical="center"/>
    </xf>
    <xf numFmtId="167" fontId="15" fillId="0" borderId="2" xfId="4" applyNumberFormat="1" applyFont="1" applyFill="1" applyBorder="1" applyAlignment="1" applyProtection="1">
      <alignment vertical="center"/>
    </xf>
    <xf numFmtId="167" fontId="15" fillId="0" borderId="0" xfId="4" applyNumberFormat="1" applyFont="1" applyFill="1" applyBorder="1" applyAlignment="1" applyProtection="1">
      <alignment vertical="center"/>
    </xf>
    <xf numFmtId="167" fontId="15" fillId="0" borderId="3" xfId="4" applyNumberFormat="1" applyFont="1" applyFill="1" applyBorder="1" applyAlignment="1" applyProtection="1">
      <alignment vertical="center"/>
    </xf>
    <xf numFmtId="39" fontId="14" fillId="0" borderId="1" xfId="1" applyNumberFormat="1" applyFont="1" applyBorder="1" applyAlignment="1">
      <alignment horizontal="centerContinuous" vertical="center"/>
    </xf>
    <xf numFmtId="39" fontId="14" fillId="0" borderId="0" xfId="1" applyNumberFormat="1" applyFont="1" applyAlignment="1">
      <alignment horizontal="center" vertical="center"/>
    </xf>
    <xf numFmtId="39" fontId="14" fillId="0" borderId="1" xfId="1" applyNumberFormat="1" applyFont="1" applyBorder="1" applyAlignment="1">
      <alignment horizontal="center" vertical="center"/>
    </xf>
    <xf numFmtId="167" fontId="15" fillId="0" borderId="1" xfId="4" applyNumberFormat="1" applyFont="1" applyFill="1" applyBorder="1" applyAlignment="1" applyProtection="1">
      <alignment vertical="center"/>
    </xf>
    <xf numFmtId="39" fontId="12" fillId="0" borderId="0" xfId="1" applyNumberFormat="1" applyFont="1" applyAlignment="1">
      <alignment vertical="center"/>
    </xf>
    <xf numFmtId="168" fontId="14" fillId="0" borderId="0" xfId="7" applyNumberFormat="1" applyFont="1" applyFill="1" applyAlignment="1" applyProtection="1">
      <alignment vertical="center"/>
    </xf>
    <xf numFmtId="167" fontId="14" fillId="0" borderId="0" xfId="8" applyNumberFormat="1" applyFont="1" applyFill="1" applyAlignment="1" applyProtection="1">
      <alignment vertical="center"/>
    </xf>
    <xf numFmtId="167" fontId="15" fillId="0" borderId="0" xfId="8" applyNumberFormat="1" applyFont="1" applyFill="1" applyAlignment="1" applyProtection="1">
      <alignment vertical="center"/>
    </xf>
    <xf numFmtId="167" fontId="14" fillId="0" borderId="2" xfId="8" applyNumberFormat="1" applyFont="1" applyFill="1" applyBorder="1" applyAlignment="1" applyProtection="1">
      <alignment vertical="center"/>
    </xf>
    <xf numFmtId="168" fontId="14" fillId="0" borderId="1" xfId="7" applyNumberFormat="1" applyFont="1" applyFill="1" applyBorder="1" applyAlignment="1" applyProtection="1">
      <alignment vertical="center"/>
    </xf>
    <xf numFmtId="167" fontId="14" fillId="0" borderId="0" xfId="8" applyNumberFormat="1" applyFont="1" applyFill="1" applyBorder="1" applyAlignment="1" applyProtection="1">
      <alignment vertical="center"/>
    </xf>
    <xf numFmtId="167" fontId="15" fillId="0" borderId="0" xfId="8" applyNumberFormat="1" applyFont="1" applyFill="1" applyBorder="1" applyAlignment="1" applyProtection="1">
      <alignment vertical="center"/>
    </xf>
    <xf numFmtId="171" fontId="15" fillId="0" borderId="0" xfId="1" applyNumberFormat="1" applyFont="1" applyAlignment="1">
      <alignment vertical="center"/>
    </xf>
    <xf numFmtId="168" fontId="14" fillId="0" borderId="3" xfId="7" applyNumberFormat="1" applyFont="1" applyFill="1" applyBorder="1" applyAlignment="1" applyProtection="1">
      <alignment vertical="center"/>
    </xf>
    <xf numFmtId="164" fontId="20" fillId="0" borderId="0" xfId="1" applyFont="1" applyAlignment="1">
      <alignment vertical="center"/>
    </xf>
    <xf numFmtId="172" fontId="12" fillId="0" borderId="0" xfId="1" quotePrefix="1" applyNumberFormat="1" applyFont="1" applyAlignment="1">
      <alignment horizontal="left" vertical="center"/>
    </xf>
    <xf numFmtId="166" fontId="14" fillId="0" borderId="0" xfId="1" applyNumberFormat="1" applyFont="1" applyAlignment="1">
      <alignment horizontal="center" vertical="center"/>
    </xf>
    <xf numFmtId="168" fontId="14" fillId="0" borderId="4" xfId="7" applyNumberFormat="1" applyFont="1" applyFill="1" applyBorder="1" applyAlignment="1" applyProtection="1">
      <alignment vertical="center"/>
    </xf>
    <xf numFmtId="164" fontId="14" fillId="0" borderId="3" xfId="1" applyFont="1" applyBorder="1" applyAlignment="1">
      <alignment horizontal="center" vertical="center"/>
    </xf>
    <xf numFmtId="43" fontId="14" fillId="0" borderId="0" xfId="1" applyNumberFormat="1" applyFont="1" applyAlignment="1">
      <alignment vertical="center"/>
    </xf>
    <xf numFmtId="43" fontId="14" fillId="0" borderId="2" xfId="8" applyFont="1" applyBorder="1" applyAlignment="1" applyProtection="1">
      <alignment vertical="center"/>
    </xf>
    <xf numFmtId="44" fontId="14" fillId="0" borderId="2" xfId="7" applyFont="1" applyFill="1" applyBorder="1" applyAlignment="1" applyProtection="1">
      <alignment vertical="center"/>
    </xf>
    <xf numFmtId="167" fontId="14" fillId="0" borderId="1" xfId="8" applyNumberFormat="1" applyFont="1" applyFill="1" applyBorder="1" applyAlignment="1" applyProtection="1">
      <alignment vertical="center"/>
    </xf>
    <xf numFmtId="43" fontId="14" fillId="0" borderId="0" xfId="7" applyNumberFormat="1" applyFont="1" applyAlignment="1" applyProtection="1">
      <alignment vertical="center"/>
    </xf>
    <xf numFmtId="44" fontId="14" fillId="0" borderId="0" xfId="1" applyNumberFormat="1" applyFont="1" applyAlignment="1">
      <alignment vertical="center"/>
    </xf>
    <xf numFmtId="44" fontId="14" fillId="0" borderId="2" xfId="7" applyFont="1" applyBorder="1" applyAlignment="1" applyProtection="1">
      <alignment vertical="center"/>
    </xf>
    <xf numFmtId="164" fontId="14" fillId="0" borderId="0" xfId="1" applyFont="1"/>
    <xf numFmtId="168" fontId="14" fillId="0" borderId="0" xfId="7" applyNumberFormat="1" applyFont="1" applyFill="1" applyBorder="1" applyAlignment="1" applyProtection="1">
      <alignment vertical="center"/>
    </xf>
    <xf numFmtId="44" fontId="14" fillId="0" borderId="3" xfId="7" applyFont="1" applyBorder="1" applyAlignment="1" applyProtection="1">
      <alignment vertical="center"/>
    </xf>
    <xf numFmtId="167" fontId="14" fillId="0" borderId="3" xfId="8" applyNumberFormat="1" applyFont="1" applyFill="1" applyBorder="1" applyAlignment="1" applyProtection="1">
      <alignment vertical="center"/>
    </xf>
    <xf numFmtId="0" fontId="12" fillId="0" borderId="0" xfId="14" applyFont="1" applyAlignment="1">
      <alignment vertical="center"/>
    </xf>
    <xf numFmtId="0" fontId="12" fillId="0" borderId="0" xfId="14" quotePrefix="1" applyFont="1" applyAlignment="1">
      <alignment horizontal="left" vertical="center"/>
    </xf>
    <xf numFmtId="3" fontId="12" fillId="0" borderId="0" xfId="14" applyNumberFormat="1" applyFont="1" applyAlignment="1">
      <alignment vertical="center"/>
    </xf>
    <xf numFmtId="4" fontId="12" fillId="0" borderId="0" xfId="14" applyNumberFormat="1" applyFont="1" applyAlignment="1">
      <alignment vertical="center"/>
    </xf>
    <xf numFmtId="0" fontId="12" fillId="0" borderId="0" xfId="14" applyFont="1" applyAlignment="1">
      <alignment horizontal="right" vertical="center"/>
    </xf>
    <xf numFmtId="0" fontId="12" fillId="0" borderId="0" xfId="14" applyFont="1" applyAlignment="1">
      <alignment horizontal="center" vertical="center"/>
    </xf>
    <xf numFmtId="173" fontId="12" fillId="0" borderId="0" xfId="14" applyNumberFormat="1" applyFont="1" applyAlignment="1">
      <alignment horizontal="right" vertical="center"/>
    </xf>
    <xf numFmtId="174" fontId="12" fillId="0" borderId="0" xfId="14" applyNumberFormat="1" applyFont="1" applyAlignment="1">
      <alignment horizontal="right" vertical="center"/>
    </xf>
    <xf numFmtId="175" fontId="12" fillId="0" borderId="0" xfId="14" applyNumberFormat="1" applyFont="1" applyAlignment="1">
      <alignment horizontal="right" vertical="center"/>
    </xf>
    <xf numFmtId="3" fontId="12" fillId="0" borderId="0" xfId="14" quotePrefix="1" applyNumberFormat="1" applyFont="1" applyAlignment="1">
      <alignment horizontal="right" vertical="center"/>
    </xf>
    <xf numFmtId="0" fontId="13" fillId="0" borderId="0" xfId="14" quotePrefix="1" applyFont="1" applyAlignment="1">
      <alignment horizontal="left" vertical="center"/>
    </xf>
    <xf numFmtId="0" fontId="12" fillId="0" borderId="0" xfId="14" quotePrefix="1" applyFont="1" applyAlignment="1">
      <alignment horizontal="center" vertical="center"/>
    </xf>
    <xf numFmtId="0" fontId="13" fillId="0" borderId="0" xfId="14" applyFont="1" applyAlignment="1">
      <alignment vertical="center"/>
    </xf>
    <xf numFmtId="0" fontId="12" fillId="0" borderId="0" xfId="14" applyFont="1" applyAlignment="1">
      <alignment horizontal="left" vertical="center"/>
    </xf>
    <xf numFmtId="3" fontId="12" fillId="0" borderId="0" xfId="14" applyNumberFormat="1" applyFont="1" applyAlignment="1">
      <alignment horizontal="right" vertical="center"/>
    </xf>
    <xf numFmtId="3" fontId="12" fillId="0" borderId="0" xfId="14" quotePrefix="1" applyNumberFormat="1" applyFont="1" applyAlignment="1">
      <alignment vertical="center"/>
    </xf>
    <xf numFmtId="3" fontId="19" fillId="0" borderId="0" xfId="14" applyNumberFormat="1" applyFont="1" applyAlignment="1">
      <alignment vertical="center"/>
    </xf>
    <xf numFmtId="0" fontId="19" fillId="0" borderId="0" xfId="14" applyFont="1" applyAlignment="1">
      <alignment horizontal="right" vertical="center"/>
    </xf>
    <xf numFmtId="0" fontId="13" fillId="0" borderId="0" xfId="14" quotePrefix="1" applyFont="1" applyAlignment="1">
      <alignment horizontal="right" vertical="center"/>
    </xf>
    <xf numFmtId="173" fontId="13" fillId="0" borderId="0" xfId="14" applyNumberFormat="1" applyFont="1" applyAlignment="1">
      <alignment horizontal="right" vertical="center"/>
    </xf>
    <xf numFmtId="173" fontId="13" fillId="0" borderId="0" xfId="14" applyNumberFormat="1" applyFont="1" applyAlignment="1">
      <alignment horizontal="left" vertical="center"/>
    </xf>
    <xf numFmtId="0" fontId="14" fillId="0" borderId="0" xfId="14" applyFont="1" applyAlignment="1">
      <alignment horizontal="left" vertical="center"/>
    </xf>
    <xf numFmtId="0" fontId="14" fillId="0" borderId="0" xfId="14" applyFont="1" applyAlignment="1">
      <alignment vertical="center"/>
    </xf>
    <xf numFmtId="3" fontId="14" fillId="0" borderId="0" xfId="14" applyNumberFormat="1" applyFont="1" applyAlignment="1">
      <alignment vertical="center"/>
    </xf>
    <xf numFmtId="4" fontId="14" fillId="0" borderId="0" xfId="14" applyNumberFormat="1" applyFont="1" applyAlignment="1">
      <alignment vertical="center"/>
    </xf>
    <xf numFmtId="0" fontId="14" fillId="0" borderId="0" xfId="14" applyFont="1" applyAlignment="1">
      <alignment horizontal="right" vertical="center"/>
    </xf>
    <xf numFmtId="173" fontId="14" fillId="0" borderId="0" xfId="14" applyNumberFormat="1" applyFont="1" applyAlignment="1">
      <alignment horizontal="right" vertical="center"/>
    </xf>
    <xf numFmtId="174" fontId="14" fillId="0" borderId="0" xfId="14" applyNumberFormat="1" applyFont="1" applyAlignment="1">
      <alignment horizontal="right" vertical="center"/>
    </xf>
    <xf numFmtId="175" fontId="14" fillId="0" borderId="0" xfId="14" applyNumberFormat="1" applyFont="1" applyAlignment="1">
      <alignment horizontal="right" vertical="center"/>
    </xf>
    <xf numFmtId="173" fontId="14" fillId="0" borderId="0" xfId="14" applyNumberFormat="1" applyFont="1" applyAlignment="1">
      <alignment horizontal="center" vertical="center"/>
    </xf>
    <xf numFmtId="174" fontId="14" fillId="0" borderId="0" xfId="14" applyNumberFormat="1" applyFont="1" applyAlignment="1">
      <alignment horizontal="center" vertical="center"/>
    </xf>
    <xf numFmtId="175" fontId="14" fillId="0" borderId="0" xfId="14" applyNumberFormat="1" applyFont="1" applyAlignment="1">
      <alignment horizontal="center" vertical="center"/>
    </xf>
    <xf numFmtId="3" fontId="14" fillId="0" borderId="0" xfId="14" quotePrefix="1" applyNumberFormat="1" applyFont="1" applyAlignment="1">
      <alignment horizontal="center" vertical="center"/>
    </xf>
    <xf numFmtId="3" fontId="14" fillId="0" borderId="0" xfId="14" applyNumberFormat="1" applyFont="1" applyAlignment="1">
      <alignment horizontal="center" vertical="center"/>
    </xf>
    <xf numFmtId="4" fontId="14" fillId="0" borderId="0" xfId="14" applyNumberFormat="1" applyFont="1" applyAlignment="1">
      <alignment horizontal="center" vertical="center"/>
    </xf>
    <xf numFmtId="0" fontId="14" fillId="0" borderId="0" xfId="14" applyFont="1" applyAlignment="1">
      <alignment horizontal="center" vertical="center"/>
    </xf>
    <xf numFmtId="175" fontId="14" fillId="0" borderId="0" xfId="14" quotePrefix="1" applyNumberFormat="1" applyFont="1" applyAlignment="1">
      <alignment horizontal="center" vertical="center" wrapText="1"/>
    </xf>
    <xf numFmtId="3" fontId="14" fillId="0" borderId="0" xfId="14" applyNumberFormat="1" applyFont="1" applyAlignment="1">
      <alignment horizontal="left" vertical="center"/>
    </xf>
    <xf numFmtId="0" fontId="14" fillId="0" borderId="2" xfId="14" applyFont="1" applyBorder="1" applyAlignment="1">
      <alignment horizontal="center" vertical="center"/>
    </xf>
    <xf numFmtId="4" fontId="14" fillId="0" borderId="2" xfId="14" quotePrefix="1" applyNumberFormat="1" applyFont="1" applyBorder="1" applyAlignment="1">
      <alignment horizontal="center" vertical="center"/>
    </xf>
    <xf numFmtId="4" fontId="14" fillId="0" borderId="0" xfId="14" quotePrefix="1" applyNumberFormat="1" applyFont="1" applyAlignment="1">
      <alignment horizontal="center" vertical="center"/>
    </xf>
    <xf numFmtId="173" fontId="14" fillId="0" borderId="2" xfId="14" quotePrefix="1" applyNumberFormat="1" applyFont="1" applyBorder="1" applyAlignment="1">
      <alignment horizontal="center" vertical="center"/>
    </xf>
    <xf numFmtId="0" fontId="14" fillId="0" borderId="0" xfId="14" quotePrefix="1" applyFont="1" applyAlignment="1">
      <alignment horizontal="center" vertical="center"/>
    </xf>
    <xf numFmtId="173" fontId="14" fillId="0" borderId="0" xfId="14" quotePrefix="1" applyNumberFormat="1" applyFont="1" applyAlignment="1">
      <alignment horizontal="center" vertical="center"/>
    </xf>
    <xf numFmtId="174" fontId="14" fillId="0" borderId="0" xfId="14" quotePrefix="1" applyNumberFormat="1" applyFont="1" applyAlignment="1">
      <alignment horizontal="center" vertical="center"/>
    </xf>
    <xf numFmtId="175" fontId="14" fillId="0" borderId="2" xfId="14" applyNumberFormat="1" applyFont="1" applyBorder="1" applyAlignment="1">
      <alignment horizontal="center" vertical="center"/>
    </xf>
    <xf numFmtId="175" fontId="14" fillId="0" borderId="0" xfId="14" quotePrefix="1" applyNumberFormat="1" applyFont="1" applyAlignment="1">
      <alignment horizontal="center" vertical="center"/>
    </xf>
    <xf numFmtId="3" fontId="14" fillId="0" borderId="2" xfId="14" quotePrefix="1" applyNumberFormat="1" applyFont="1" applyBorder="1" applyAlignment="1">
      <alignment horizontal="center" vertical="center"/>
    </xf>
    <xf numFmtId="0" fontId="14" fillId="0" borderId="0" xfId="14" applyFont="1" applyAlignment="1">
      <alignment horizontal="right" vertical="center" wrapText="1"/>
    </xf>
    <xf numFmtId="0" fontId="14" fillId="0" borderId="0" xfId="14" applyFont="1" applyAlignment="1">
      <alignment vertical="center" wrapText="1"/>
    </xf>
    <xf numFmtId="0" fontId="14" fillId="0" borderId="0" xfId="14" applyFont="1" applyAlignment="1">
      <alignment horizontal="center" vertical="center" wrapText="1"/>
    </xf>
    <xf numFmtId="3" fontId="21" fillId="0" borderId="0" xfId="14" applyNumberFormat="1" applyFont="1" applyAlignment="1">
      <alignment horizontal="center" vertical="center" wrapText="1"/>
    </xf>
    <xf numFmtId="3" fontId="14" fillId="0" borderId="0" xfId="14" applyNumberFormat="1" applyFont="1" applyAlignment="1">
      <alignment horizontal="center" vertical="center" wrapText="1"/>
    </xf>
    <xf numFmtId="4" fontId="14" fillId="0" borderId="0" xfId="14" applyNumberFormat="1" applyFont="1" applyAlignment="1">
      <alignment horizontal="center" vertical="center" wrapText="1"/>
    </xf>
    <xf numFmtId="173" fontId="14" fillId="0" borderId="0" xfId="14" applyNumberFormat="1" applyFont="1" applyAlignment="1">
      <alignment horizontal="right" vertical="center" wrapText="1"/>
    </xf>
    <xf numFmtId="174" fontId="14" fillId="0" borderId="0" xfId="14" applyNumberFormat="1" applyFont="1" applyAlignment="1">
      <alignment horizontal="right" vertical="center" wrapText="1"/>
    </xf>
    <xf numFmtId="175" fontId="14" fillId="0" borderId="0" xfId="14" applyNumberFormat="1" applyFont="1" applyAlignment="1">
      <alignment horizontal="right" vertical="center" wrapText="1"/>
    </xf>
    <xf numFmtId="3" fontId="14" fillId="0" borderId="0" xfId="14" applyNumberFormat="1" applyFont="1" applyAlignment="1">
      <alignment horizontal="right" vertical="center" wrapText="1"/>
    </xf>
    <xf numFmtId="3" fontId="14" fillId="0" borderId="0" xfId="14" applyNumberFormat="1" applyFont="1" applyAlignment="1">
      <alignment horizontal="right" vertical="center"/>
    </xf>
    <xf numFmtId="0" fontId="14" fillId="0" borderId="0" xfId="14" quotePrefix="1" applyFont="1" applyAlignment="1">
      <alignment horizontal="right" vertical="center"/>
    </xf>
    <xf numFmtId="167" fontId="14" fillId="0" borderId="0" xfId="15" applyNumberFormat="1" applyFont="1" applyFill="1" applyBorder="1" applyAlignment="1">
      <alignment vertical="center"/>
    </xf>
    <xf numFmtId="4" fontId="14" fillId="0" borderId="0" xfId="14" applyNumberFormat="1" applyFont="1" applyAlignment="1">
      <alignment horizontal="right" vertical="center"/>
    </xf>
    <xf numFmtId="167" fontId="14" fillId="0" borderId="0" xfId="14" applyNumberFormat="1" applyFont="1" applyAlignment="1">
      <alignment horizontal="right" vertical="center"/>
    </xf>
    <xf numFmtId="167" fontId="14" fillId="0" borderId="0" xfId="14" applyNumberFormat="1" applyFont="1" applyAlignment="1">
      <alignment vertical="center"/>
    </xf>
    <xf numFmtId="167" fontId="14" fillId="0" borderId="0" xfId="15" applyNumberFormat="1" applyFont="1" applyFill="1" applyBorder="1" applyAlignment="1">
      <alignment horizontal="left" vertical="center"/>
    </xf>
    <xf numFmtId="167" fontId="14" fillId="0" borderId="0" xfId="14" applyNumberFormat="1" applyFont="1" applyAlignment="1">
      <alignment horizontal="left" vertical="center" indent="1"/>
    </xf>
    <xf numFmtId="177" fontId="14" fillId="0" borderId="0" xfId="14" applyNumberFormat="1" applyFont="1" applyAlignment="1">
      <alignment horizontal="right" vertical="center"/>
    </xf>
    <xf numFmtId="43" fontId="14" fillId="0" borderId="0" xfId="14" applyNumberFormat="1" applyFont="1" applyAlignment="1">
      <alignment horizontal="right" vertical="center"/>
    </xf>
    <xf numFmtId="3" fontId="22" fillId="0" borderId="0" xfId="14" applyNumberFormat="1" applyFont="1" applyAlignment="1">
      <alignment horizontal="right" vertical="center"/>
    </xf>
    <xf numFmtId="170" fontId="14" fillId="0" borderId="0" xfId="14" applyNumberFormat="1" applyFont="1" applyAlignment="1">
      <alignment horizontal="right" vertical="center"/>
    </xf>
    <xf numFmtId="176" fontId="14" fillId="0" borderId="0" xfId="14" applyNumberFormat="1" applyFont="1" applyAlignment="1">
      <alignment horizontal="right" vertical="center"/>
    </xf>
    <xf numFmtId="3" fontId="22" fillId="0" borderId="0" xfId="14" applyNumberFormat="1" applyFont="1" applyAlignment="1">
      <alignment vertical="center"/>
    </xf>
    <xf numFmtId="167" fontId="14" fillId="0" borderId="0" xfId="11" applyNumberFormat="1" applyFont="1" applyFill="1" applyAlignment="1" applyProtection="1">
      <alignment vertical="center"/>
    </xf>
    <xf numFmtId="167" fontId="14" fillId="0" borderId="0" xfId="15" applyNumberFormat="1" applyFont="1" applyFill="1" applyAlignment="1">
      <alignment vertical="center"/>
    </xf>
    <xf numFmtId="2" fontId="14" fillId="0" borderId="0" xfId="14" applyNumberFormat="1" applyFont="1" applyAlignment="1">
      <alignment vertical="center"/>
    </xf>
    <xf numFmtId="167" fontId="12" fillId="0" borderId="0" xfId="15" applyNumberFormat="1" applyFont="1" applyFill="1" applyAlignment="1">
      <alignment vertical="center"/>
    </xf>
    <xf numFmtId="167" fontId="12" fillId="0" borderId="0" xfId="15" applyNumberFormat="1" applyFont="1" applyFill="1" applyBorder="1" applyAlignment="1">
      <alignment vertical="center"/>
    </xf>
    <xf numFmtId="2" fontId="12" fillId="0" borderId="0" xfId="14" applyNumberFormat="1" applyFont="1" applyAlignment="1">
      <alignment vertical="center"/>
    </xf>
    <xf numFmtId="176" fontId="12" fillId="0" borderId="0" xfId="14" applyNumberFormat="1" applyFont="1" applyAlignment="1">
      <alignment horizontal="right" vertical="center"/>
    </xf>
    <xf numFmtId="167" fontId="14" fillId="0" borderId="0" xfId="11" applyNumberFormat="1" applyFont="1" applyFill="1" applyBorder="1" applyAlignment="1" applyProtection="1">
      <alignment vertical="center"/>
    </xf>
    <xf numFmtId="0" fontId="14" fillId="0" borderId="0" xfId="14" quotePrefix="1" applyFont="1" applyAlignment="1">
      <alignment horizontal="left" vertical="center"/>
    </xf>
    <xf numFmtId="0" fontId="14" fillId="0" borderId="0" xfId="14" applyFont="1" applyAlignment="1">
      <alignment horizontal="left" vertical="center" wrapText="1"/>
    </xf>
    <xf numFmtId="0" fontId="21" fillId="0" borderId="0" xfId="14" applyFont="1" applyAlignment="1">
      <alignment horizontal="left" vertical="center"/>
    </xf>
    <xf numFmtId="175" fontId="14" fillId="0" borderId="0" xfId="14" applyNumberFormat="1" applyFont="1" applyAlignment="1">
      <alignment horizontal="left" vertical="center"/>
    </xf>
    <xf numFmtId="0" fontId="23" fillId="0" borderId="0" xfId="14" applyFont="1" applyAlignment="1">
      <alignment horizontal="left" vertical="center"/>
    </xf>
    <xf numFmtId="175" fontId="23" fillId="0" borderId="0" xfId="14" applyNumberFormat="1" applyFont="1" applyAlignment="1">
      <alignment horizontal="left" vertical="center"/>
    </xf>
    <xf numFmtId="3" fontId="23" fillId="0" borderId="0" xfId="14" applyNumberFormat="1" applyFont="1" applyAlignment="1">
      <alignment horizontal="left" vertical="center"/>
    </xf>
    <xf numFmtId="175" fontId="22" fillId="0" borderId="0" xfId="14" applyNumberFormat="1" applyFont="1" applyAlignment="1">
      <alignment vertical="center"/>
    </xf>
    <xf numFmtId="39" fontId="14" fillId="0" borderId="0" xfId="15" applyNumberFormat="1" applyFont="1" applyFill="1" applyBorder="1" applyAlignment="1">
      <alignment vertical="center"/>
    </xf>
    <xf numFmtId="170" fontId="14" fillId="0" borderId="0" xfId="15" applyNumberFormat="1" applyFont="1" applyFill="1" applyBorder="1" applyAlignment="1">
      <alignment vertical="center"/>
    </xf>
    <xf numFmtId="176" fontId="14" fillId="0" borderId="0" xfId="15" applyNumberFormat="1" applyFont="1" applyFill="1" applyBorder="1" applyAlignment="1">
      <alignment vertical="center"/>
    </xf>
    <xf numFmtId="42" fontId="14" fillId="0" borderId="0" xfId="15" applyNumberFormat="1" applyFont="1" applyFill="1" applyBorder="1" applyAlignment="1">
      <alignment vertical="center"/>
    </xf>
    <xf numFmtId="167" fontId="14" fillId="0" borderId="0" xfId="15" applyNumberFormat="1" applyFont="1" applyFill="1" applyBorder="1" applyAlignment="1">
      <alignment horizontal="left" vertical="center" indent="1"/>
    </xf>
    <xf numFmtId="164" fontId="14" fillId="0" borderId="0" xfId="1" applyFont="1" applyAlignment="1" applyProtection="1">
      <alignment vertical="center"/>
      <protection locked="0"/>
    </xf>
    <xf numFmtId="167" fontId="14" fillId="0" borderId="0" xfId="7" applyNumberFormat="1" applyFont="1" applyAlignment="1" applyProtection="1">
      <alignment vertical="center"/>
    </xf>
    <xf numFmtId="167" fontId="14" fillId="0" borderId="2" xfId="7" applyNumberFormat="1" applyFont="1" applyBorder="1" applyAlignment="1" applyProtection="1">
      <alignment vertical="center"/>
    </xf>
    <xf numFmtId="167" fontId="14" fillId="0" borderId="0" xfId="7" applyNumberFormat="1" applyFont="1" applyBorder="1" applyAlignment="1" applyProtection="1">
      <alignment vertical="center"/>
    </xf>
    <xf numFmtId="165" fontId="15" fillId="0" borderId="0" xfId="6" applyFont="1" applyAlignment="1" applyProtection="1">
      <alignment vertical="center"/>
      <protection locked="0"/>
    </xf>
    <xf numFmtId="167" fontId="14" fillId="0" borderId="0" xfId="8" applyNumberFormat="1" applyFont="1" applyAlignment="1" applyProtection="1">
      <alignment vertical="center"/>
      <protection locked="0"/>
    </xf>
    <xf numFmtId="167" fontId="14" fillId="0" borderId="2" xfId="8" applyNumberFormat="1" applyFont="1" applyBorder="1" applyAlignment="1" applyProtection="1">
      <alignment vertical="center"/>
      <protection locked="0"/>
    </xf>
    <xf numFmtId="167" fontId="14" fillId="0" borderId="0" xfId="4" applyNumberFormat="1" applyFont="1" applyFill="1" applyBorder="1" applyAlignment="1" applyProtection="1">
      <alignment vertical="center"/>
    </xf>
    <xf numFmtId="0" fontId="24" fillId="0" borderId="0" xfId="0" applyFont="1"/>
    <xf numFmtId="0" fontId="4" fillId="0" borderId="0" xfId="0" applyFont="1"/>
    <xf numFmtId="0" fontId="25" fillId="0" borderId="0" xfId="0" applyFont="1"/>
    <xf numFmtId="164" fontId="26" fillId="0" borderId="0" xfId="3" quotePrefix="1" applyFont="1" applyAlignment="1"/>
    <xf numFmtId="164" fontId="3" fillId="0" borderId="0" xfId="1" quotePrefix="1" applyFont="1"/>
    <xf numFmtId="0" fontId="4" fillId="0" borderId="0" xfId="0" applyFont="1" applyAlignment="1">
      <alignment horizontal="left" wrapText="1"/>
    </xf>
    <xf numFmtId="0" fontId="4" fillId="0" borderId="0" xfId="0" applyFont="1" applyAlignment="1">
      <alignment vertical="center"/>
    </xf>
    <xf numFmtId="0" fontId="28" fillId="0" borderId="0" xfId="0" applyFont="1" applyAlignment="1">
      <alignment vertical="center"/>
    </xf>
    <xf numFmtId="0" fontId="4" fillId="0" borderId="0" xfId="0" applyFont="1" applyAlignment="1">
      <alignment wrapText="1"/>
    </xf>
    <xf numFmtId="0" fontId="4" fillId="0" borderId="0" xfId="0" applyFont="1" applyAlignment="1"/>
    <xf numFmtId="0" fontId="12" fillId="0" borderId="0" xfId="6" quotePrefix="1" applyNumberFormat="1" applyFont="1" applyAlignment="1">
      <alignment vertical="center"/>
    </xf>
    <xf numFmtId="0" fontId="12" fillId="0" borderId="0" xfId="6" quotePrefix="1" applyNumberFormat="1" applyFont="1" applyAlignment="1">
      <alignment horizontal="right" vertical="center"/>
    </xf>
    <xf numFmtId="0" fontId="4" fillId="0" borderId="0" xfId="0" applyFont="1" applyAlignment="1">
      <alignment horizontal="left" wrapText="1"/>
    </xf>
    <xf numFmtId="164" fontId="6" fillId="0" borderId="0" xfId="3" applyNumberFormat="1" applyFont="1" applyAlignment="1">
      <alignment horizontal="left"/>
    </xf>
    <xf numFmtId="164" fontId="14" fillId="0" borderId="0" xfId="1" quotePrefix="1" applyFont="1" applyAlignment="1">
      <alignment horizontal="left" wrapText="1"/>
    </xf>
    <xf numFmtId="165" fontId="14" fillId="0" borderId="1" xfId="6" applyFont="1" applyBorder="1" applyAlignment="1">
      <alignment horizontal="center" vertical="center"/>
    </xf>
    <xf numFmtId="0" fontId="14" fillId="0" borderId="0" xfId="14" quotePrefix="1" applyFont="1" applyAlignment="1">
      <alignment horizontal="left" vertical="center"/>
    </xf>
    <xf numFmtId="0" fontId="14" fillId="0" borderId="0" xfId="14" applyFont="1" applyAlignment="1">
      <alignment horizontal="left" vertical="center"/>
    </xf>
  </cellXfs>
  <cellStyles count="16">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3" xr:uid="{00000000-0005-0000-0000-000004000000}"/>
    <cellStyle name="Comma 6" xfId="15" xr:uid="{882F31B5-44BF-48ED-B5DF-CC30BA55F7AB}"/>
    <cellStyle name="Currency 2" xfId="5" xr:uid="{00000000-0005-0000-0000-000005000000}"/>
    <cellStyle name="Currency 3" xfId="7" xr:uid="{00000000-0005-0000-0000-000006000000}"/>
    <cellStyle name="Hyperlink" xfId="3" builtinId="8"/>
    <cellStyle name="Normal" xfId="0" builtinId="0"/>
    <cellStyle name="Normal 2" xfId="6" xr:uid="{00000000-0005-0000-0000-000009000000}"/>
    <cellStyle name="Normal 2 2" xfId="1" xr:uid="{00000000-0005-0000-0000-00000A000000}"/>
    <cellStyle name="Normal 3" xfId="9" xr:uid="{00000000-0005-0000-0000-00000B000000}"/>
    <cellStyle name="Normal 4" xfId="2" xr:uid="{00000000-0005-0000-0000-00000C000000}"/>
    <cellStyle name="Normal 5" xfId="12" xr:uid="{00000000-0005-0000-0000-00000D000000}"/>
    <cellStyle name="Normal 6" xfId="14" xr:uid="{7B38683F-03C3-408B-A3B4-6BB0697AB4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reamy\Desktop\2015%20CR%20Modified%20Valu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 City"/>
      <sheetName val="Exhibit H- Cou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pa.virginia.gov/data/download/local_government/comparative_cost/Cost21.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pa.virginia.gov/data/download/local_government/comparative_cost/2021%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C8EB-DE38-4D6B-89DF-15AA5A29C6AD}">
  <sheetPr>
    <pageSetUpPr fitToPage="1"/>
  </sheetPr>
  <dimension ref="B2:M16"/>
  <sheetViews>
    <sheetView showGridLines="0" showRowColHeaders="0" tabSelected="1" zoomScaleNormal="100" workbookViewId="0"/>
  </sheetViews>
  <sheetFormatPr defaultRowHeight="14.4" x14ac:dyDescent="0.3"/>
  <cols>
    <col min="1" max="1" width="3.5546875" customWidth="1"/>
    <col min="2" max="2" width="15.88671875" customWidth="1"/>
    <col min="3" max="3" width="8.88671875" bestFit="1" customWidth="1"/>
    <col min="4" max="4" width="11" customWidth="1"/>
    <col min="6" max="6" width="6.6640625" customWidth="1"/>
    <col min="7" max="10" width="10.44140625" bestFit="1" customWidth="1"/>
    <col min="13" max="13" width="14.6640625" customWidth="1"/>
    <col min="258" max="258" width="15.88671875" customWidth="1"/>
    <col min="259" max="259" width="8.88671875" bestFit="1" customWidth="1"/>
    <col min="260" max="260" width="11" customWidth="1"/>
    <col min="262" max="266" width="10.44140625" bestFit="1" customWidth="1"/>
    <col min="514" max="514" width="15.88671875" customWidth="1"/>
    <col min="515" max="515" width="8.88671875" bestFit="1" customWidth="1"/>
    <col min="516" max="516" width="11" customWidth="1"/>
    <col min="518" max="522" width="10.44140625" bestFit="1" customWidth="1"/>
    <col min="770" max="770" width="15.88671875" customWidth="1"/>
    <col min="771" max="771" width="8.88671875" bestFit="1" customWidth="1"/>
    <col min="772" max="772" width="11" customWidth="1"/>
    <col min="774" max="778" width="10.44140625" bestFit="1" customWidth="1"/>
    <col min="1026" max="1026" width="15.88671875" customWidth="1"/>
    <col min="1027" max="1027" width="8.88671875" bestFit="1" customWidth="1"/>
    <col min="1028" max="1028" width="11" customWidth="1"/>
    <col min="1030" max="1034" width="10.44140625" bestFit="1" customWidth="1"/>
    <col min="1282" max="1282" width="15.88671875" customWidth="1"/>
    <col min="1283" max="1283" width="8.88671875" bestFit="1" customWidth="1"/>
    <col min="1284" max="1284" width="11" customWidth="1"/>
    <col min="1286" max="1290" width="10.44140625" bestFit="1" customWidth="1"/>
    <col min="1538" max="1538" width="15.88671875" customWidth="1"/>
    <col min="1539" max="1539" width="8.88671875" bestFit="1" customWidth="1"/>
    <col min="1540" max="1540" width="11" customWidth="1"/>
    <col min="1542" max="1546" width="10.44140625" bestFit="1" customWidth="1"/>
    <col min="1794" max="1794" width="15.88671875" customWidth="1"/>
    <col min="1795" max="1795" width="8.88671875" bestFit="1" customWidth="1"/>
    <col min="1796" max="1796" width="11" customWidth="1"/>
    <col min="1798" max="1802" width="10.44140625" bestFit="1" customWidth="1"/>
    <col min="2050" max="2050" width="15.88671875" customWidth="1"/>
    <col min="2051" max="2051" width="8.88671875" bestFit="1" customWidth="1"/>
    <col min="2052" max="2052" width="11" customWidth="1"/>
    <col min="2054" max="2058" width="10.44140625" bestFit="1" customWidth="1"/>
    <col min="2306" max="2306" width="15.88671875" customWidth="1"/>
    <col min="2307" max="2307" width="8.88671875" bestFit="1" customWidth="1"/>
    <col min="2308" max="2308" width="11" customWidth="1"/>
    <col min="2310" max="2314" width="10.44140625" bestFit="1" customWidth="1"/>
    <col min="2562" max="2562" width="15.88671875" customWidth="1"/>
    <col min="2563" max="2563" width="8.88671875" bestFit="1" customWidth="1"/>
    <col min="2564" max="2564" width="11" customWidth="1"/>
    <col min="2566" max="2570" width="10.44140625" bestFit="1" customWidth="1"/>
    <col min="2818" max="2818" width="15.88671875" customWidth="1"/>
    <col min="2819" max="2819" width="8.88671875" bestFit="1" customWidth="1"/>
    <col min="2820" max="2820" width="11" customWidth="1"/>
    <col min="2822" max="2826" width="10.44140625" bestFit="1" customWidth="1"/>
    <col min="3074" max="3074" width="15.88671875" customWidth="1"/>
    <col min="3075" max="3075" width="8.88671875" bestFit="1" customWidth="1"/>
    <col min="3076" max="3076" width="11" customWidth="1"/>
    <col min="3078" max="3082" width="10.44140625" bestFit="1" customWidth="1"/>
    <col min="3330" max="3330" width="15.88671875" customWidth="1"/>
    <col min="3331" max="3331" width="8.88671875" bestFit="1" customWidth="1"/>
    <col min="3332" max="3332" width="11" customWidth="1"/>
    <col min="3334" max="3338" width="10.44140625" bestFit="1" customWidth="1"/>
    <col min="3586" max="3586" width="15.88671875" customWidth="1"/>
    <col min="3587" max="3587" width="8.88671875" bestFit="1" customWidth="1"/>
    <col min="3588" max="3588" width="11" customWidth="1"/>
    <col min="3590" max="3594" width="10.44140625" bestFit="1" customWidth="1"/>
    <col min="3842" max="3842" width="15.88671875" customWidth="1"/>
    <col min="3843" max="3843" width="8.88671875" bestFit="1" customWidth="1"/>
    <col min="3844" max="3844" width="11" customWidth="1"/>
    <col min="3846" max="3850" width="10.44140625" bestFit="1" customWidth="1"/>
    <col min="4098" max="4098" width="15.88671875" customWidth="1"/>
    <col min="4099" max="4099" width="8.88671875" bestFit="1" customWidth="1"/>
    <col min="4100" max="4100" width="11" customWidth="1"/>
    <col min="4102" max="4106" width="10.44140625" bestFit="1" customWidth="1"/>
    <col min="4354" max="4354" width="15.88671875" customWidth="1"/>
    <col min="4355" max="4355" width="8.88671875" bestFit="1" customWidth="1"/>
    <col min="4356" max="4356" width="11" customWidth="1"/>
    <col min="4358" max="4362" width="10.44140625" bestFit="1" customWidth="1"/>
    <col min="4610" max="4610" width="15.88671875" customWidth="1"/>
    <col min="4611" max="4611" width="8.88671875" bestFit="1" customWidth="1"/>
    <col min="4612" max="4612" width="11" customWidth="1"/>
    <col min="4614" max="4618" width="10.44140625" bestFit="1" customWidth="1"/>
    <col min="4866" max="4866" width="15.88671875" customWidth="1"/>
    <col min="4867" max="4867" width="8.88671875" bestFit="1" customWidth="1"/>
    <col min="4868" max="4868" width="11" customWidth="1"/>
    <col min="4870" max="4874" width="10.44140625" bestFit="1" customWidth="1"/>
    <col min="5122" max="5122" width="15.88671875" customWidth="1"/>
    <col min="5123" max="5123" width="8.88671875" bestFit="1" customWidth="1"/>
    <col min="5124" max="5124" width="11" customWidth="1"/>
    <col min="5126" max="5130" width="10.44140625" bestFit="1" customWidth="1"/>
    <col min="5378" max="5378" width="15.88671875" customWidth="1"/>
    <col min="5379" max="5379" width="8.88671875" bestFit="1" customWidth="1"/>
    <col min="5380" max="5380" width="11" customWidth="1"/>
    <col min="5382" max="5386" width="10.44140625" bestFit="1" customWidth="1"/>
    <col min="5634" max="5634" width="15.88671875" customWidth="1"/>
    <col min="5635" max="5635" width="8.88671875" bestFit="1" customWidth="1"/>
    <col min="5636" max="5636" width="11" customWidth="1"/>
    <col min="5638" max="5642" width="10.44140625" bestFit="1" customWidth="1"/>
    <col min="5890" max="5890" width="15.88671875" customWidth="1"/>
    <col min="5891" max="5891" width="8.88671875" bestFit="1" customWidth="1"/>
    <col min="5892" max="5892" width="11" customWidth="1"/>
    <col min="5894" max="5898" width="10.44140625" bestFit="1" customWidth="1"/>
    <col min="6146" max="6146" width="15.88671875" customWidth="1"/>
    <col min="6147" max="6147" width="8.88671875" bestFit="1" customWidth="1"/>
    <col min="6148" max="6148" width="11" customWidth="1"/>
    <col min="6150" max="6154" width="10.44140625" bestFit="1" customWidth="1"/>
    <col min="6402" max="6402" width="15.88671875" customWidth="1"/>
    <col min="6403" max="6403" width="8.88671875" bestFit="1" customWidth="1"/>
    <col min="6404" max="6404" width="11" customWidth="1"/>
    <col min="6406" max="6410" width="10.44140625" bestFit="1" customWidth="1"/>
    <col min="6658" max="6658" width="15.88671875" customWidth="1"/>
    <col min="6659" max="6659" width="8.88671875" bestFit="1" customWidth="1"/>
    <col min="6660" max="6660" width="11" customWidth="1"/>
    <col min="6662" max="6666" width="10.44140625" bestFit="1" customWidth="1"/>
    <col min="6914" max="6914" width="15.88671875" customWidth="1"/>
    <col min="6915" max="6915" width="8.88671875" bestFit="1" customWidth="1"/>
    <col min="6916" max="6916" width="11" customWidth="1"/>
    <col min="6918" max="6922" width="10.44140625" bestFit="1" customWidth="1"/>
    <col min="7170" max="7170" width="15.88671875" customWidth="1"/>
    <col min="7171" max="7171" width="8.88671875" bestFit="1" customWidth="1"/>
    <col min="7172" max="7172" width="11" customWidth="1"/>
    <col min="7174" max="7178" width="10.44140625" bestFit="1" customWidth="1"/>
    <col min="7426" max="7426" width="15.88671875" customWidth="1"/>
    <col min="7427" max="7427" width="8.88671875" bestFit="1" customWidth="1"/>
    <col min="7428" max="7428" width="11" customWidth="1"/>
    <col min="7430" max="7434" width="10.44140625" bestFit="1" customWidth="1"/>
    <col min="7682" max="7682" width="15.88671875" customWidth="1"/>
    <col min="7683" max="7683" width="8.88671875" bestFit="1" customWidth="1"/>
    <col min="7684" max="7684" width="11" customWidth="1"/>
    <col min="7686" max="7690" width="10.44140625" bestFit="1" customWidth="1"/>
    <col min="7938" max="7938" width="15.88671875" customWidth="1"/>
    <col min="7939" max="7939" width="8.88671875" bestFit="1" customWidth="1"/>
    <col min="7940" max="7940" width="11" customWidth="1"/>
    <col min="7942" max="7946" width="10.44140625" bestFit="1" customWidth="1"/>
    <col min="8194" max="8194" width="15.88671875" customWidth="1"/>
    <col min="8195" max="8195" width="8.88671875" bestFit="1" customWidth="1"/>
    <col min="8196" max="8196" width="11" customWidth="1"/>
    <col min="8198" max="8202" width="10.44140625" bestFit="1" customWidth="1"/>
    <col min="8450" max="8450" width="15.88671875" customWidth="1"/>
    <col min="8451" max="8451" width="8.88671875" bestFit="1" customWidth="1"/>
    <col min="8452" max="8452" width="11" customWidth="1"/>
    <col min="8454" max="8458" width="10.44140625" bestFit="1" customWidth="1"/>
    <col min="8706" max="8706" width="15.88671875" customWidth="1"/>
    <col min="8707" max="8707" width="8.88671875" bestFit="1" customWidth="1"/>
    <col min="8708" max="8708" width="11" customWidth="1"/>
    <col min="8710" max="8714" width="10.44140625" bestFit="1" customWidth="1"/>
    <col min="8962" max="8962" width="15.88671875" customWidth="1"/>
    <col min="8963" max="8963" width="8.88671875" bestFit="1" customWidth="1"/>
    <col min="8964" max="8964" width="11" customWidth="1"/>
    <col min="8966" max="8970" width="10.44140625" bestFit="1" customWidth="1"/>
    <col min="9218" max="9218" width="15.88671875" customWidth="1"/>
    <col min="9219" max="9219" width="8.88671875" bestFit="1" customWidth="1"/>
    <col min="9220" max="9220" width="11" customWidth="1"/>
    <col min="9222" max="9226" width="10.44140625" bestFit="1" customWidth="1"/>
    <col min="9474" max="9474" width="15.88671875" customWidth="1"/>
    <col min="9475" max="9475" width="8.88671875" bestFit="1" customWidth="1"/>
    <col min="9476" max="9476" width="11" customWidth="1"/>
    <col min="9478" max="9482" width="10.44140625" bestFit="1" customWidth="1"/>
    <col min="9730" max="9730" width="15.88671875" customWidth="1"/>
    <col min="9731" max="9731" width="8.88671875" bestFit="1" customWidth="1"/>
    <col min="9732" max="9732" width="11" customWidth="1"/>
    <col min="9734" max="9738" width="10.44140625" bestFit="1" customWidth="1"/>
    <col min="9986" max="9986" width="15.88671875" customWidth="1"/>
    <col min="9987" max="9987" width="8.88671875" bestFit="1" customWidth="1"/>
    <col min="9988" max="9988" width="11" customWidth="1"/>
    <col min="9990" max="9994" width="10.44140625" bestFit="1" customWidth="1"/>
    <col min="10242" max="10242" width="15.88671875" customWidth="1"/>
    <col min="10243" max="10243" width="8.88671875" bestFit="1" customWidth="1"/>
    <col min="10244" max="10244" width="11" customWidth="1"/>
    <col min="10246" max="10250" width="10.44140625" bestFit="1" customWidth="1"/>
    <col min="10498" max="10498" width="15.88671875" customWidth="1"/>
    <col min="10499" max="10499" width="8.88671875" bestFit="1" customWidth="1"/>
    <col min="10500" max="10500" width="11" customWidth="1"/>
    <col min="10502" max="10506" width="10.44140625" bestFit="1" customWidth="1"/>
    <col min="10754" max="10754" width="15.88671875" customWidth="1"/>
    <col min="10755" max="10755" width="8.88671875" bestFit="1" customWidth="1"/>
    <col min="10756" max="10756" width="11" customWidth="1"/>
    <col min="10758" max="10762" width="10.44140625" bestFit="1" customWidth="1"/>
    <col min="11010" max="11010" width="15.88671875" customWidth="1"/>
    <col min="11011" max="11011" width="8.88671875" bestFit="1" customWidth="1"/>
    <col min="11012" max="11012" width="11" customWidth="1"/>
    <col min="11014" max="11018" width="10.44140625" bestFit="1" customWidth="1"/>
    <col min="11266" max="11266" width="15.88671875" customWidth="1"/>
    <col min="11267" max="11267" width="8.88671875" bestFit="1" customWidth="1"/>
    <col min="11268" max="11268" width="11" customWidth="1"/>
    <col min="11270" max="11274" width="10.44140625" bestFit="1" customWidth="1"/>
    <col min="11522" max="11522" width="15.88671875" customWidth="1"/>
    <col min="11523" max="11523" width="8.88671875" bestFit="1" customWidth="1"/>
    <col min="11524" max="11524" width="11" customWidth="1"/>
    <col min="11526" max="11530" width="10.44140625" bestFit="1" customWidth="1"/>
    <col min="11778" max="11778" width="15.88671875" customWidth="1"/>
    <col min="11779" max="11779" width="8.88671875" bestFit="1" customWidth="1"/>
    <col min="11780" max="11780" width="11" customWidth="1"/>
    <col min="11782" max="11786" width="10.44140625" bestFit="1" customWidth="1"/>
    <col min="12034" max="12034" width="15.88671875" customWidth="1"/>
    <col min="12035" max="12035" width="8.88671875" bestFit="1" customWidth="1"/>
    <col min="12036" max="12036" width="11" customWidth="1"/>
    <col min="12038" max="12042" width="10.44140625" bestFit="1" customWidth="1"/>
    <col min="12290" max="12290" width="15.88671875" customWidth="1"/>
    <col min="12291" max="12291" width="8.88671875" bestFit="1" customWidth="1"/>
    <col min="12292" max="12292" width="11" customWidth="1"/>
    <col min="12294" max="12298" width="10.44140625" bestFit="1" customWidth="1"/>
    <col min="12546" max="12546" width="15.88671875" customWidth="1"/>
    <col min="12547" max="12547" width="8.88671875" bestFit="1" customWidth="1"/>
    <col min="12548" max="12548" width="11" customWidth="1"/>
    <col min="12550" max="12554" width="10.44140625" bestFit="1" customWidth="1"/>
    <col min="12802" max="12802" width="15.88671875" customWidth="1"/>
    <col min="12803" max="12803" width="8.88671875" bestFit="1" customWidth="1"/>
    <col min="12804" max="12804" width="11" customWidth="1"/>
    <col min="12806" max="12810" width="10.44140625" bestFit="1" customWidth="1"/>
    <col min="13058" max="13058" width="15.88671875" customWidth="1"/>
    <col min="13059" max="13059" width="8.88671875" bestFit="1" customWidth="1"/>
    <col min="13060" max="13060" width="11" customWidth="1"/>
    <col min="13062" max="13066" width="10.44140625" bestFit="1" customWidth="1"/>
    <col min="13314" max="13314" width="15.88671875" customWidth="1"/>
    <col min="13315" max="13315" width="8.88671875" bestFit="1" customWidth="1"/>
    <col min="13316" max="13316" width="11" customWidth="1"/>
    <col min="13318" max="13322" width="10.44140625" bestFit="1" customWidth="1"/>
    <col min="13570" max="13570" width="15.88671875" customWidth="1"/>
    <col min="13571" max="13571" width="8.88671875" bestFit="1" customWidth="1"/>
    <col min="13572" max="13572" width="11" customWidth="1"/>
    <col min="13574" max="13578" width="10.44140625" bestFit="1" customWidth="1"/>
    <col min="13826" max="13826" width="15.88671875" customWidth="1"/>
    <col min="13827" max="13827" width="8.88671875" bestFit="1" customWidth="1"/>
    <col min="13828" max="13828" width="11" customWidth="1"/>
    <col min="13830" max="13834" width="10.44140625" bestFit="1" customWidth="1"/>
    <col min="14082" max="14082" width="15.88671875" customWidth="1"/>
    <col min="14083" max="14083" width="8.88671875" bestFit="1" customWidth="1"/>
    <col min="14084" max="14084" width="11" customWidth="1"/>
    <col min="14086" max="14090" width="10.44140625" bestFit="1" customWidth="1"/>
    <col min="14338" max="14338" width="15.88671875" customWidth="1"/>
    <col min="14339" max="14339" width="8.88671875" bestFit="1" customWidth="1"/>
    <col min="14340" max="14340" width="11" customWidth="1"/>
    <col min="14342" max="14346" width="10.44140625" bestFit="1" customWidth="1"/>
    <col min="14594" max="14594" width="15.88671875" customWidth="1"/>
    <col min="14595" max="14595" width="8.88671875" bestFit="1" customWidth="1"/>
    <col min="14596" max="14596" width="11" customWidth="1"/>
    <col min="14598" max="14602" width="10.44140625" bestFit="1" customWidth="1"/>
    <col min="14850" max="14850" width="15.88671875" customWidth="1"/>
    <col min="14851" max="14851" width="8.88671875" bestFit="1" customWidth="1"/>
    <col min="14852" max="14852" width="11" customWidth="1"/>
    <col min="14854" max="14858" width="10.44140625" bestFit="1" customWidth="1"/>
    <col min="15106" max="15106" width="15.88671875" customWidth="1"/>
    <col min="15107" max="15107" width="8.88671875" bestFit="1" customWidth="1"/>
    <col min="15108" max="15108" width="11" customWidth="1"/>
    <col min="15110" max="15114" width="10.44140625" bestFit="1" customWidth="1"/>
    <col min="15362" max="15362" width="15.88671875" customWidth="1"/>
    <col min="15363" max="15363" width="8.88671875" bestFit="1" customWidth="1"/>
    <col min="15364" max="15364" width="11" customWidth="1"/>
    <col min="15366" max="15370" width="10.44140625" bestFit="1" customWidth="1"/>
    <col min="15618" max="15618" width="15.88671875" customWidth="1"/>
    <col min="15619" max="15619" width="8.88671875" bestFit="1" customWidth="1"/>
    <col min="15620" max="15620" width="11" customWidth="1"/>
    <col min="15622" max="15626" width="10.44140625" bestFit="1" customWidth="1"/>
    <col min="15874" max="15874" width="15.88671875" customWidth="1"/>
    <col min="15875" max="15875" width="8.88671875" bestFit="1" customWidth="1"/>
    <col min="15876" max="15876" width="11" customWidth="1"/>
    <col min="15878" max="15882" width="10.44140625" bestFit="1" customWidth="1"/>
    <col min="16130" max="16130" width="15.88671875" customWidth="1"/>
    <col min="16131" max="16131" width="8.88671875" bestFit="1" customWidth="1"/>
    <col min="16132" max="16132" width="11" customWidth="1"/>
    <col min="16134" max="16138" width="10.44140625" bestFit="1" customWidth="1"/>
  </cols>
  <sheetData>
    <row r="2" spans="2:13" ht="15.6" x14ac:dyDescent="0.3">
      <c r="B2" s="292" t="s">
        <v>769</v>
      </c>
    </row>
    <row r="3" spans="2:13" ht="15.6" x14ac:dyDescent="0.3">
      <c r="B3" s="291" t="s">
        <v>768</v>
      </c>
    </row>
    <row r="4" spans="2:13" ht="15.6" x14ac:dyDescent="0.3">
      <c r="B4" s="291" t="s">
        <v>767</v>
      </c>
    </row>
    <row r="5" spans="2:13" ht="15.6" x14ac:dyDescent="0.3">
      <c r="B5" s="291" t="s">
        <v>770</v>
      </c>
    </row>
    <row r="7" spans="2:13" ht="144" customHeight="1" x14ac:dyDescent="0.3">
      <c r="B7" s="297" t="s">
        <v>773</v>
      </c>
      <c r="C7" s="297"/>
      <c r="D7" s="297"/>
      <c r="E7" s="297"/>
      <c r="F7" s="297"/>
      <c r="G7" s="297"/>
      <c r="H7" s="297"/>
      <c r="I7" s="297"/>
      <c r="J7" s="297"/>
      <c r="K7" s="297"/>
      <c r="L7" s="297"/>
      <c r="M7" s="297"/>
    </row>
    <row r="8" spans="2:13" ht="15.6" x14ac:dyDescent="0.3">
      <c r="B8" s="290"/>
      <c r="C8" s="290"/>
      <c r="D8" s="290"/>
      <c r="E8" s="290"/>
      <c r="F8" s="290"/>
      <c r="G8" s="290"/>
      <c r="H8" s="290"/>
      <c r="I8" s="290"/>
      <c r="J8" s="290"/>
      <c r="K8" s="290"/>
      <c r="L8" s="290"/>
      <c r="M8" s="290"/>
    </row>
    <row r="9" spans="2:13" ht="15.6" x14ac:dyDescent="0.3">
      <c r="B9" s="1" t="s">
        <v>771</v>
      </c>
      <c r="C9" s="289"/>
      <c r="D9" s="289"/>
      <c r="E9" s="289"/>
      <c r="F9" s="289"/>
      <c r="H9" s="289"/>
      <c r="I9" s="286"/>
      <c r="J9" s="286"/>
      <c r="K9" s="286"/>
      <c r="L9" s="286"/>
      <c r="M9" s="286"/>
    </row>
    <row r="10" spans="2:13" x14ac:dyDescent="0.3">
      <c r="B10" s="288" t="s">
        <v>772</v>
      </c>
    </row>
    <row r="11" spans="2:13" x14ac:dyDescent="0.3">
      <c r="B11" s="288"/>
    </row>
    <row r="12" spans="2:13" ht="15.6" x14ac:dyDescent="0.3">
      <c r="B12" s="287"/>
      <c r="C12" s="286"/>
      <c r="D12" s="286"/>
      <c r="E12" s="286"/>
      <c r="F12" s="286"/>
      <c r="G12" s="286"/>
      <c r="H12" s="286"/>
      <c r="I12" s="286"/>
      <c r="J12" s="286"/>
      <c r="K12" s="286"/>
      <c r="L12" s="286"/>
      <c r="M12" s="286"/>
    </row>
    <row r="13" spans="2:13" ht="15.6" x14ac:dyDescent="0.3">
      <c r="B13" s="287"/>
      <c r="C13" s="286"/>
      <c r="D13" s="286"/>
      <c r="E13" s="286"/>
      <c r="F13" s="286"/>
      <c r="G13" s="286"/>
      <c r="H13" s="286"/>
      <c r="I13" s="286"/>
      <c r="J13" s="286"/>
      <c r="K13" s="286"/>
      <c r="L13" s="286"/>
      <c r="M13" s="286"/>
    </row>
    <row r="14" spans="2:13" ht="51.75" customHeight="1" x14ac:dyDescent="0.3">
      <c r="B14" s="294"/>
      <c r="C14" s="293"/>
      <c r="D14" s="293"/>
      <c r="E14" s="293"/>
      <c r="F14" s="293"/>
      <c r="G14" s="293"/>
      <c r="H14" s="293"/>
      <c r="I14" s="293"/>
      <c r="J14" s="293"/>
      <c r="K14" s="293"/>
      <c r="L14" s="293"/>
      <c r="M14" s="293"/>
    </row>
    <row r="16" spans="2:13" x14ac:dyDescent="0.3">
      <c r="B16" s="285"/>
    </row>
  </sheetData>
  <mergeCells count="1">
    <mergeCell ref="B7:M7"/>
  </mergeCells>
  <hyperlinks>
    <hyperlink ref="B10" r:id="rId1" xr:uid="{BAF205F0-C6F9-4A3C-8D84-B4515A63EB5A}"/>
  </hyperlinks>
  <pageMargins left="0.7" right="0.7" top="0.75" bottom="0.75" header="0.3" footer="0.3"/>
  <pageSetup scale="9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DA54-D04B-4052-939C-B1C7B65FA358}">
  <sheetPr transitionEvaluation="1" transitionEntry="1"/>
  <dimension ref="A1:BT305"/>
  <sheetViews>
    <sheetView showGridLines="0" zoomScale="120" zoomScaleNormal="12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0" customWidth="1"/>
    <col min="2" max="2" width="1.44140625" style="10" customWidth="1"/>
    <col min="3" max="3" width="15.44140625" style="10" customWidth="1"/>
    <col min="4" max="4" width="1.44140625" style="10" customWidth="1"/>
    <col min="5" max="5" width="11.6640625" style="10" customWidth="1"/>
    <col min="6" max="6" width="1.44140625" style="10" customWidth="1"/>
    <col min="7" max="7" width="8" style="10" customWidth="1"/>
    <col min="8" max="8" width="1.44140625" style="10" customWidth="1"/>
    <col min="9" max="9" width="7.33203125" style="10" customWidth="1"/>
    <col min="10" max="10" width="1.44140625" style="10" customWidth="1"/>
    <col min="11" max="11" width="11.5546875" style="10" customWidth="1"/>
    <col min="12" max="12" width="1.44140625" style="10" customWidth="1"/>
    <col min="13" max="13" width="11.77734375" style="10" customWidth="1"/>
    <col min="14" max="14" width="1.44140625" style="10" customWidth="1"/>
    <col min="15" max="15" width="7.6640625" style="10" customWidth="1"/>
    <col min="16" max="16" width="1.44140625" style="10" customWidth="1"/>
    <col min="17" max="17" width="7.6640625" style="10" customWidth="1"/>
    <col min="18" max="18" width="1.44140625" style="10" customWidth="1"/>
    <col min="19" max="19" width="11.77734375" style="10" bestFit="1" customWidth="1"/>
    <col min="20" max="20" width="1.44140625" style="10" customWidth="1"/>
    <col min="21" max="21" width="7.33203125" style="10" customWidth="1"/>
    <col min="22" max="22" width="1.44140625" style="10" customWidth="1"/>
    <col min="23" max="23" width="7.5546875" style="10" customWidth="1"/>
    <col min="24" max="24" width="1.44140625" style="10" customWidth="1"/>
    <col min="25" max="25" width="10.77734375" style="10" customWidth="1"/>
    <col min="26" max="26" width="1.44140625" style="10" customWidth="1"/>
    <col min="27" max="27" width="10.33203125" style="10" customWidth="1"/>
    <col min="28" max="28" width="1.44140625" style="10" customWidth="1"/>
    <col min="29" max="29" width="9.5546875" style="10" customWidth="1"/>
    <col min="30" max="30" width="1" style="10" customWidth="1"/>
    <col min="31" max="31" width="1.44140625" style="10" customWidth="1"/>
    <col min="32" max="32" width="13.109375" style="10" customWidth="1"/>
    <col min="33" max="33" width="1.44140625" style="10" customWidth="1"/>
    <col min="34" max="34" width="8.44140625" style="10" customWidth="1"/>
    <col min="35" max="35" width="1.44140625" style="10" customWidth="1"/>
    <col min="36" max="36" width="8.44140625" style="10" customWidth="1"/>
    <col min="37" max="37" width="1.44140625" style="10" customWidth="1"/>
    <col min="38" max="38" width="11.5546875" style="10" customWidth="1"/>
    <col min="39" max="39" width="1.44140625" style="10" customWidth="1"/>
    <col min="40" max="40" width="8.44140625" style="10" customWidth="1"/>
    <col min="41" max="41" width="1.44140625" style="10" customWidth="1"/>
    <col min="42" max="42" width="7.6640625" style="10" customWidth="1"/>
    <col min="43" max="43" width="1.44140625" style="10" customWidth="1"/>
    <col min="44" max="44" width="11.5546875" style="10" customWidth="1"/>
    <col min="45" max="45" width="1.44140625" style="10" customWidth="1"/>
    <col min="46" max="46" width="10.77734375" style="10" customWidth="1"/>
    <col min="47" max="47" width="1.44140625" style="10" customWidth="1"/>
    <col min="48" max="48" width="9.21875" style="10" customWidth="1"/>
    <col min="49" max="49" width="0.88671875" style="10" customWidth="1"/>
    <col min="50" max="50" width="10.21875" style="10" customWidth="1"/>
    <col min="51" max="51" width="1.109375" style="10" customWidth="1"/>
    <col min="52" max="52" width="8.5546875" style="10" customWidth="1"/>
    <col min="53" max="53" width="1" style="10" customWidth="1"/>
    <col min="54" max="54" width="9.44140625" style="10" customWidth="1"/>
    <col min="55" max="55" width="1.109375" style="10" customWidth="1"/>
    <col min="56" max="56" width="9.21875" style="10" customWidth="1"/>
    <col min="57" max="57" width="1.44140625" style="10" customWidth="1"/>
    <col min="58" max="58" width="10.33203125" style="10" customWidth="1"/>
    <col min="59" max="59" width="2.21875" style="10" customWidth="1"/>
    <col min="60" max="60" width="4.109375" style="10" customWidth="1"/>
    <col min="61" max="61" width="1.109375" style="10" customWidth="1"/>
    <col min="62" max="62" width="7.6640625" style="10" hidden="1" customWidth="1"/>
    <col min="63" max="63" width="1.44140625" style="10" hidden="1" customWidth="1"/>
    <col min="64" max="64" width="11.5546875" style="10" hidden="1" customWidth="1"/>
    <col min="65" max="65" width="1.44140625" style="10" hidden="1" customWidth="1"/>
    <col min="66" max="66" width="11.5546875" style="10" hidden="1" customWidth="1"/>
    <col min="67" max="67" width="1.44140625" style="10" hidden="1" customWidth="1"/>
    <col min="68" max="68" width="11.5546875" style="10" hidden="1" customWidth="1"/>
    <col min="69" max="69" width="1.44140625" style="10" hidden="1" customWidth="1"/>
    <col min="70" max="70" width="11.5546875" style="10" hidden="1" customWidth="1"/>
    <col min="71" max="71" width="1.44140625" style="10" hidden="1" customWidth="1"/>
    <col min="72" max="72" width="11.5546875" style="10" hidden="1" customWidth="1"/>
    <col min="73" max="256" width="11.5546875" style="10"/>
    <col min="257" max="257" width="4.5546875" style="10" customWidth="1"/>
    <col min="258" max="258" width="1.44140625" style="10" customWidth="1"/>
    <col min="259" max="259" width="15.44140625" style="10" customWidth="1"/>
    <col min="260" max="260" width="1.44140625" style="10" customWidth="1"/>
    <col min="261" max="261" width="11.6640625" style="10" customWidth="1"/>
    <col min="262" max="262" width="1.44140625" style="10" customWidth="1"/>
    <col min="263" max="263" width="8" style="10" customWidth="1"/>
    <col min="264" max="264" width="1.44140625" style="10" customWidth="1"/>
    <col min="265" max="265" width="7.33203125" style="10" customWidth="1"/>
    <col min="266" max="266" width="1.44140625" style="10" customWidth="1"/>
    <col min="267" max="267" width="11.5546875" style="10"/>
    <col min="268" max="268" width="1.44140625" style="10" customWidth="1"/>
    <col min="269" max="269" width="11.77734375" style="10" customWidth="1"/>
    <col min="270" max="270" width="1.44140625" style="10" customWidth="1"/>
    <col min="271" max="271" width="7.6640625" style="10" customWidth="1"/>
    <col min="272" max="272" width="1.44140625" style="10" customWidth="1"/>
    <col min="273" max="273" width="7.6640625" style="10" customWidth="1"/>
    <col min="274" max="274" width="1.44140625" style="10" customWidth="1"/>
    <col min="275" max="275" width="11.77734375" style="10" bestFit="1" customWidth="1"/>
    <col min="276" max="276" width="1.44140625" style="10" customWidth="1"/>
    <col min="277" max="277" width="7.33203125" style="10" customWidth="1"/>
    <col min="278" max="278" width="1.44140625" style="10" customWidth="1"/>
    <col min="279" max="279" width="7.5546875" style="10" customWidth="1"/>
    <col min="280" max="280" width="1.44140625" style="10" customWidth="1"/>
    <col min="281" max="281" width="10.77734375" style="10" customWidth="1"/>
    <col min="282" max="282" width="1.44140625" style="10" customWidth="1"/>
    <col min="283" max="283" width="10.33203125" style="10" customWidth="1"/>
    <col min="284" max="284" width="1.44140625" style="10" customWidth="1"/>
    <col min="285" max="285" width="9.5546875" style="10" customWidth="1"/>
    <col min="286" max="286" width="1" style="10" customWidth="1"/>
    <col min="287" max="287" width="1.44140625" style="10" customWidth="1"/>
    <col min="288" max="288" width="13.109375" style="10" customWidth="1"/>
    <col min="289" max="289" width="1.44140625" style="10" customWidth="1"/>
    <col min="290" max="290" width="8.44140625" style="10" customWidth="1"/>
    <col min="291" max="291" width="1.44140625" style="10" customWidth="1"/>
    <col min="292" max="292" width="8.44140625" style="10" customWidth="1"/>
    <col min="293" max="293" width="1.44140625" style="10" customWidth="1"/>
    <col min="294" max="294" width="11.5546875" style="10"/>
    <col min="295" max="295" width="1.44140625" style="10" customWidth="1"/>
    <col min="296" max="296" width="8.44140625" style="10" customWidth="1"/>
    <col min="297" max="297" width="1.44140625" style="10" customWidth="1"/>
    <col min="298" max="298" width="7.6640625" style="10" customWidth="1"/>
    <col min="299" max="299" width="1.44140625" style="10" customWidth="1"/>
    <col min="300" max="300" width="11.5546875" style="10"/>
    <col min="301" max="301" width="1.44140625" style="10" customWidth="1"/>
    <col min="302" max="302" width="10.77734375" style="10" customWidth="1"/>
    <col min="303" max="303" width="1.44140625" style="10" customWidth="1"/>
    <col min="304" max="304" width="9.21875" style="10" customWidth="1"/>
    <col min="305" max="305" width="0.88671875" style="10" customWidth="1"/>
    <col min="306" max="306" width="10.21875" style="10" customWidth="1"/>
    <col min="307" max="307" width="1.109375" style="10" customWidth="1"/>
    <col min="308" max="308" width="8.5546875" style="10" customWidth="1"/>
    <col min="309" max="309" width="1" style="10" customWidth="1"/>
    <col min="310" max="310" width="9.44140625" style="10" customWidth="1"/>
    <col min="311" max="311" width="1.109375" style="10" customWidth="1"/>
    <col min="312" max="312" width="9.21875" style="10" customWidth="1"/>
    <col min="313" max="313" width="1.44140625" style="10" customWidth="1"/>
    <col min="314" max="314" width="10.33203125" style="10" customWidth="1"/>
    <col min="315" max="315" width="2.21875" style="10" customWidth="1"/>
    <col min="316" max="316" width="4.109375" style="10" customWidth="1"/>
    <col min="317" max="317" width="1.109375" style="10" customWidth="1"/>
    <col min="318" max="318" width="7.6640625" style="10" customWidth="1"/>
    <col min="319" max="319" width="1.44140625" style="10" customWidth="1"/>
    <col min="320" max="320" width="11.5546875" style="10"/>
    <col min="321" max="321" width="1.44140625" style="10" customWidth="1"/>
    <col min="322" max="322" width="11.5546875" style="10"/>
    <col min="323" max="323" width="1.44140625" style="10" customWidth="1"/>
    <col min="324" max="324" width="11.5546875" style="10"/>
    <col min="325" max="325" width="1.44140625" style="10" customWidth="1"/>
    <col min="326" max="326" width="11.5546875" style="10"/>
    <col min="327" max="327" width="1.44140625" style="10" customWidth="1"/>
    <col min="328" max="512" width="11.5546875" style="10"/>
    <col min="513" max="513" width="4.5546875" style="10" customWidth="1"/>
    <col min="514" max="514" width="1.44140625" style="10" customWidth="1"/>
    <col min="515" max="515" width="15.44140625" style="10" customWidth="1"/>
    <col min="516" max="516" width="1.44140625" style="10" customWidth="1"/>
    <col min="517" max="517" width="11.6640625" style="10" customWidth="1"/>
    <col min="518" max="518" width="1.44140625" style="10" customWidth="1"/>
    <col min="519" max="519" width="8" style="10" customWidth="1"/>
    <col min="520" max="520" width="1.44140625" style="10" customWidth="1"/>
    <col min="521" max="521" width="7.33203125" style="10" customWidth="1"/>
    <col min="522" max="522" width="1.44140625" style="10" customWidth="1"/>
    <col min="523" max="523" width="11.5546875" style="10"/>
    <col min="524" max="524" width="1.44140625" style="10" customWidth="1"/>
    <col min="525" max="525" width="11.77734375" style="10" customWidth="1"/>
    <col min="526" max="526" width="1.44140625" style="10" customWidth="1"/>
    <col min="527" max="527" width="7.6640625" style="10" customWidth="1"/>
    <col min="528" max="528" width="1.44140625" style="10" customWidth="1"/>
    <col min="529" max="529" width="7.6640625" style="10" customWidth="1"/>
    <col min="530" max="530" width="1.44140625" style="10" customWidth="1"/>
    <col min="531" max="531" width="11.77734375" style="10" bestFit="1" customWidth="1"/>
    <col min="532" max="532" width="1.44140625" style="10" customWidth="1"/>
    <col min="533" max="533" width="7.33203125" style="10" customWidth="1"/>
    <col min="534" max="534" width="1.44140625" style="10" customWidth="1"/>
    <col min="535" max="535" width="7.5546875" style="10" customWidth="1"/>
    <col min="536" max="536" width="1.44140625" style="10" customWidth="1"/>
    <col min="537" max="537" width="10.77734375" style="10" customWidth="1"/>
    <col min="538" max="538" width="1.44140625" style="10" customWidth="1"/>
    <col min="539" max="539" width="10.33203125" style="10" customWidth="1"/>
    <col min="540" max="540" width="1.44140625" style="10" customWidth="1"/>
    <col min="541" max="541" width="9.5546875" style="10" customWidth="1"/>
    <col min="542" max="542" width="1" style="10" customWidth="1"/>
    <col min="543" max="543" width="1.44140625" style="10" customWidth="1"/>
    <col min="544" max="544" width="13.109375" style="10" customWidth="1"/>
    <col min="545" max="545" width="1.44140625" style="10" customWidth="1"/>
    <col min="546" max="546" width="8.44140625" style="10" customWidth="1"/>
    <col min="547" max="547" width="1.44140625" style="10" customWidth="1"/>
    <col min="548" max="548" width="8.44140625" style="10" customWidth="1"/>
    <col min="549" max="549" width="1.44140625" style="10" customWidth="1"/>
    <col min="550" max="550" width="11.5546875" style="10"/>
    <col min="551" max="551" width="1.44140625" style="10" customWidth="1"/>
    <col min="552" max="552" width="8.44140625" style="10" customWidth="1"/>
    <col min="553" max="553" width="1.44140625" style="10" customWidth="1"/>
    <col min="554" max="554" width="7.6640625" style="10" customWidth="1"/>
    <col min="555" max="555" width="1.44140625" style="10" customWidth="1"/>
    <col min="556" max="556" width="11.5546875" style="10"/>
    <col min="557" max="557" width="1.44140625" style="10" customWidth="1"/>
    <col min="558" max="558" width="10.77734375" style="10" customWidth="1"/>
    <col min="559" max="559" width="1.44140625" style="10" customWidth="1"/>
    <col min="560" max="560" width="9.21875" style="10" customWidth="1"/>
    <col min="561" max="561" width="0.88671875" style="10" customWidth="1"/>
    <col min="562" max="562" width="10.21875" style="10" customWidth="1"/>
    <col min="563" max="563" width="1.109375" style="10" customWidth="1"/>
    <col min="564" max="564" width="8.5546875" style="10" customWidth="1"/>
    <col min="565" max="565" width="1" style="10" customWidth="1"/>
    <col min="566" max="566" width="9.44140625" style="10" customWidth="1"/>
    <col min="567" max="567" width="1.109375" style="10" customWidth="1"/>
    <col min="568" max="568" width="9.21875" style="10" customWidth="1"/>
    <col min="569" max="569" width="1.44140625" style="10" customWidth="1"/>
    <col min="570" max="570" width="10.33203125" style="10" customWidth="1"/>
    <col min="571" max="571" width="2.21875" style="10" customWidth="1"/>
    <col min="572" max="572" width="4.109375" style="10" customWidth="1"/>
    <col min="573" max="573" width="1.109375" style="10" customWidth="1"/>
    <col min="574" max="574" width="7.6640625" style="10" customWidth="1"/>
    <col min="575" max="575" width="1.44140625" style="10" customWidth="1"/>
    <col min="576" max="576" width="11.5546875" style="10"/>
    <col min="577" max="577" width="1.44140625" style="10" customWidth="1"/>
    <col min="578" max="578" width="11.5546875" style="10"/>
    <col min="579" max="579" width="1.44140625" style="10" customWidth="1"/>
    <col min="580" max="580" width="11.5546875" style="10"/>
    <col min="581" max="581" width="1.44140625" style="10" customWidth="1"/>
    <col min="582" max="582" width="11.5546875" style="10"/>
    <col min="583" max="583" width="1.44140625" style="10" customWidth="1"/>
    <col min="584" max="768" width="11.5546875" style="10"/>
    <col min="769" max="769" width="4.5546875" style="10" customWidth="1"/>
    <col min="770" max="770" width="1.44140625" style="10" customWidth="1"/>
    <col min="771" max="771" width="15.44140625" style="10" customWidth="1"/>
    <col min="772" max="772" width="1.44140625" style="10" customWidth="1"/>
    <col min="773" max="773" width="11.6640625" style="10" customWidth="1"/>
    <col min="774" max="774" width="1.44140625" style="10" customWidth="1"/>
    <col min="775" max="775" width="8" style="10" customWidth="1"/>
    <col min="776" max="776" width="1.44140625" style="10" customWidth="1"/>
    <col min="777" max="777" width="7.33203125" style="10" customWidth="1"/>
    <col min="778" max="778" width="1.44140625" style="10" customWidth="1"/>
    <col min="779" max="779" width="11.5546875" style="10"/>
    <col min="780" max="780" width="1.44140625" style="10" customWidth="1"/>
    <col min="781" max="781" width="11.77734375" style="10" customWidth="1"/>
    <col min="782" max="782" width="1.44140625" style="10" customWidth="1"/>
    <col min="783" max="783" width="7.6640625" style="10" customWidth="1"/>
    <col min="784" max="784" width="1.44140625" style="10" customWidth="1"/>
    <col min="785" max="785" width="7.6640625" style="10" customWidth="1"/>
    <col min="786" max="786" width="1.44140625" style="10" customWidth="1"/>
    <col min="787" max="787" width="11.77734375" style="10" bestFit="1" customWidth="1"/>
    <col min="788" max="788" width="1.44140625" style="10" customWidth="1"/>
    <col min="789" max="789" width="7.33203125" style="10" customWidth="1"/>
    <col min="790" max="790" width="1.44140625" style="10" customWidth="1"/>
    <col min="791" max="791" width="7.5546875" style="10" customWidth="1"/>
    <col min="792" max="792" width="1.44140625" style="10" customWidth="1"/>
    <col min="793" max="793" width="10.77734375" style="10" customWidth="1"/>
    <col min="794" max="794" width="1.44140625" style="10" customWidth="1"/>
    <col min="795" max="795" width="10.33203125" style="10" customWidth="1"/>
    <col min="796" max="796" width="1.44140625" style="10" customWidth="1"/>
    <col min="797" max="797" width="9.5546875" style="10" customWidth="1"/>
    <col min="798" max="798" width="1" style="10" customWidth="1"/>
    <col min="799" max="799" width="1.44140625" style="10" customWidth="1"/>
    <col min="800" max="800" width="13.109375" style="10" customWidth="1"/>
    <col min="801" max="801" width="1.44140625" style="10" customWidth="1"/>
    <col min="802" max="802" width="8.44140625" style="10" customWidth="1"/>
    <col min="803" max="803" width="1.44140625" style="10" customWidth="1"/>
    <col min="804" max="804" width="8.44140625" style="10" customWidth="1"/>
    <col min="805" max="805" width="1.44140625" style="10" customWidth="1"/>
    <col min="806" max="806" width="11.5546875" style="10"/>
    <col min="807" max="807" width="1.44140625" style="10" customWidth="1"/>
    <col min="808" max="808" width="8.44140625" style="10" customWidth="1"/>
    <col min="809" max="809" width="1.44140625" style="10" customWidth="1"/>
    <col min="810" max="810" width="7.6640625" style="10" customWidth="1"/>
    <col min="811" max="811" width="1.44140625" style="10" customWidth="1"/>
    <col min="812" max="812" width="11.5546875" style="10"/>
    <col min="813" max="813" width="1.44140625" style="10" customWidth="1"/>
    <col min="814" max="814" width="10.77734375" style="10" customWidth="1"/>
    <col min="815" max="815" width="1.44140625" style="10" customWidth="1"/>
    <col min="816" max="816" width="9.21875" style="10" customWidth="1"/>
    <col min="817" max="817" width="0.88671875" style="10" customWidth="1"/>
    <col min="818" max="818" width="10.21875" style="10" customWidth="1"/>
    <col min="819" max="819" width="1.109375" style="10" customWidth="1"/>
    <col min="820" max="820" width="8.5546875" style="10" customWidth="1"/>
    <col min="821" max="821" width="1" style="10" customWidth="1"/>
    <col min="822" max="822" width="9.44140625" style="10" customWidth="1"/>
    <col min="823" max="823" width="1.109375" style="10" customWidth="1"/>
    <col min="824" max="824" width="9.21875" style="10" customWidth="1"/>
    <col min="825" max="825" width="1.44140625" style="10" customWidth="1"/>
    <col min="826" max="826" width="10.33203125" style="10" customWidth="1"/>
    <col min="827" max="827" width="2.21875" style="10" customWidth="1"/>
    <col min="828" max="828" width="4.109375" style="10" customWidth="1"/>
    <col min="829" max="829" width="1.109375" style="10" customWidth="1"/>
    <col min="830" max="830" width="7.6640625" style="10" customWidth="1"/>
    <col min="831" max="831" width="1.44140625" style="10" customWidth="1"/>
    <col min="832" max="832" width="11.5546875" style="10"/>
    <col min="833" max="833" width="1.44140625" style="10" customWidth="1"/>
    <col min="834" max="834" width="11.5546875" style="10"/>
    <col min="835" max="835" width="1.44140625" style="10" customWidth="1"/>
    <col min="836" max="836" width="11.5546875" style="10"/>
    <col min="837" max="837" width="1.44140625" style="10" customWidth="1"/>
    <col min="838" max="838" width="11.5546875" style="10"/>
    <col min="839" max="839" width="1.44140625" style="10" customWidth="1"/>
    <col min="840" max="1024" width="11.5546875" style="10"/>
    <col min="1025" max="1025" width="4.5546875" style="10" customWidth="1"/>
    <col min="1026" max="1026" width="1.44140625" style="10" customWidth="1"/>
    <col min="1027" max="1027" width="15.44140625" style="10" customWidth="1"/>
    <col min="1028" max="1028" width="1.44140625" style="10" customWidth="1"/>
    <col min="1029" max="1029" width="11.6640625" style="10" customWidth="1"/>
    <col min="1030" max="1030" width="1.44140625" style="10" customWidth="1"/>
    <col min="1031" max="1031" width="8" style="10" customWidth="1"/>
    <col min="1032" max="1032" width="1.44140625" style="10" customWidth="1"/>
    <col min="1033" max="1033" width="7.33203125" style="10" customWidth="1"/>
    <col min="1034" max="1034" width="1.44140625" style="10" customWidth="1"/>
    <col min="1035" max="1035" width="11.5546875" style="10"/>
    <col min="1036" max="1036" width="1.44140625" style="10" customWidth="1"/>
    <col min="1037" max="1037" width="11.77734375" style="10" customWidth="1"/>
    <col min="1038" max="1038" width="1.44140625" style="10" customWidth="1"/>
    <col min="1039" max="1039" width="7.6640625" style="10" customWidth="1"/>
    <col min="1040" max="1040" width="1.44140625" style="10" customWidth="1"/>
    <col min="1041" max="1041" width="7.6640625" style="10" customWidth="1"/>
    <col min="1042" max="1042" width="1.44140625" style="10" customWidth="1"/>
    <col min="1043" max="1043" width="11.77734375" style="10" bestFit="1" customWidth="1"/>
    <col min="1044" max="1044" width="1.44140625" style="10" customWidth="1"/>
    <col min="1045" max="1045" width="7.33203125" style="10" customWidth="1"/>
    <col min="1046" max="1046" width="1.44140625" style="10" customWidth="1"/>
    <col min="1047" max="1047" width="7.5546875" style="10" customWidth="1"/>
    <col min="1048" max="1048" width="1.44140625" style="10" customWidth="1"/>
    <col min="1049" max="1049" width="10.77734375" style="10" customWidth="1"/>
    <col min="1050" max="1050" width="1.44140625" style="10" customWidth="1"/>
    <col min="1051" max="1051" width="10.33203125" style="10" customWidth="1"/>
    <col min="1052" max="1052" width="1.44140625" style="10" customWidth="1"/>
    <col min="1053" max="1053" width="9.5546875" style="10" customWidth="1"/>
    <col min="1054" max="1054" width="1" style="10" customWidth="1"/>
    <col min="1055" max="1055" width="1.44140625" style="10" customWidth="1"/>
    <col min="1056" max="1056" width="13.109375" style="10" customWidth="1"/>
    <col min="1057" max="1057" width="1.44140625" style="10" customWidth="1"/>
    <col min="1058" max="1058" width="8.44140625" style="10" customWidth="1"/>
    <col min="1059" max="1059" width="1.44140625" style="10" customWidth="1"/>
    <col min="1060" max="1060" width="8.44140625" style="10" customWidth="1"/>
    <col min="1061" max="1061" width="1.44140625" style="10" customWidth="1"/>
    <col min="1062" max="1062" width="11.5546875" style="10"/>
    <col min="1063" max="1063" width="1.44140625" style="10" customWidth="1"/>
    <col min="1064" max="1064" width="8.44140625" style="10" customWidth="1"/>
    <col min="1065" max="1065" width="1.44140625" style="10" customWidth="1"/>
    <col min="1066" max="1066" width="7.6640625" style="10" customWidth="1"/>
    <col min="1067" max="1067" width="1.44140625" style="10" customWidth="1"/>
    <col min="1068" max="1068" width="11.5546875" style="10"/>
    <col min="1069" max="1069" width="1.44140625" style="10" customWidth="1"/>
    <col min="1070" max="1070" width="10.77734375" style="10" customWidth="1"/>
    <col min="1071" max="1071" width="1.44140625" style="10" customWidth="1"/>
    <col min="1072" max="1072" width="9.21875" style="10" customWidth="1"/>
    <col min="1073" max="1073" width="0.88671875" style="10" customWidth="1"/>
    <col min="1074" max="1074" width="10.21875" style="10" customWidth="1"/>
    <col min="1075" max="1075" width="1.109375" style="10" customWidth="1"/>
    <col min="1076" max="1076" width="8.5546875" style="10" customWidth="1"/>
    <col min="1077" max="1077" width="1" style="10" customWidth="1"/>
    <col min="1078" max="1078" width="9.44140625" style="10" customWidth="1"/>
    <col min="1079" max="1079" width="1.109375" style="10" customWidth="1"/>
    <col min="1080" max="1080" width="9.21875" style="10" customWidth="1"/>
    <col min="1081" max="1081" width="1.44140625" style="10" customWidth="1"/>
    <col min="1082" max="1082" width="10.33203125" style="10" customWidth="1"/>
    <col min="1083" max="1083" width="2.21875" style="10" customWidth="1"/>
    <col min="1084" max="1084" width="4.109375" style="10" customWidth="1"/>
    <col min="1085" max="1085" width="1.109375" style="10" customWidth="1"/>
    <col min="1086" max="1086" width="7.6640625" style="10" customWidth="1"/>
    <col min="1087" max="1087" width="1.44140625" style="10" customWidth="1"/>
    <col min="1088" max="1088" width="11.5546875" style="10"/>
    <col min="1089" max="1089" width="1.44140625" style="10" customWidth="1"/>
    <col min="1090" max="1090" width="11.5546875" style="10"/>
    <col min="1091" max="1091" width="1.44140625" style="10" customWidth="1"/>
    <col min="1092" max="1092" width="11.5546875" style="10"/>
    <col min="1093" max="1093" width="1.44140625" style="10" customWidth="1"/>
    <col min="1094" max="1094" width="11.5546875" style="10"/>
    <col min="1095" max="1095" width="1.44140625" style="10" customWidth="1"/>
    <col min="1096" max="1280" width="11.5546875" style="10"/>
    <col min="1281" max="1281" width="4.5546875" style="10" customWidth="1"/>
    <col min="1282" max="1282" width="1.44140625" style="10" customWidth="1"/>
    <col min="1283" max="1283" width="15.44140625" style="10" customWidth="1"/>
    <col min="1284" max="1284" width="1.44140625" style="10" customWidth="1"/>
    <col min="1285" max="1285" width="11.6640625" style="10" customWidth="1"/>
    <col min="1286" max="1286" width="1.44140625" style="10" customWidth="1"/>
    <col min="1287" max="1287" width="8" style="10" customWidth="1"/>
    <col min="1288" max="1288" width="1.44140625" style="10" customWidth="1"/>
    <col min="1289" max="1289" width="7.33203125" style="10" customWidth="1"/>
    <col min="1290" max="1290" width="1.44140625" style="10" customWidth="1"/>
    <col min="1291" max="1291" width="11.5546875" style="10"/>
    <col min="1292" max="1292" width="1.44140625" style="10" customWidth="1"/>
    <col min="1293" max="1293" width="11.77734375" style="10" customWidth="1"/>
    <col min="1294" max="1294" width="1.44140625" style="10" customWidth="1"/>
    <col min="1295" max="1295" width="7.6640625" style="10" customWidth="1"/>
    <col min="1296" max="1296" width="1.44140625" style="10" customWidth="1"/>
    <col min="1297" max="1297" width="7.6640625" style="10" customWidth="1"/>
    <col min="1298" max="1298" width="1.44140625" style="10" customWidth="1"/>
    <col min="1299" max="1299" width="11.77734375" style="10" bestFit="1" customWidth="1"/>
    <col min="1300" max="1300" width="1.44140625" style="10" customWidth="1"/>
    <col min="1301" max="1301" width="7.33203125" style="10" customWidth="1"/>
    <col min="1302" max="1302" width="1.44140625" style="10" customWidth="1"/>
    <col min="1303" max="1303" width="7.5546875" style="10" customWidth="1"/>
    <col min="1304" max="1304" width="1.44140625" style="10" customWidth="1"/>
    <col min="1305" max="1305" width="10.77734375" style="10" customWidth="1"/>
    <col min="1306" max="1306" width="1.44140625" style="10" customWidth="1"/>
    <col min="1307" max="1307" width="10.33203125" style="10" customWidth="1"/>
    <col min="1308" max="1308" width="1.44140625" style="10" customWidth="1"/>
    <col min="1309" max="1309" width="9.5546875" style="10" customWidth="1"/>
    <col min="1310" max="1310" width="1" style="10" customWidth="1"/>
    <col min="1311" max="1311" width="1.44140625" style="10" customWidth="1"/>
    <col min="1312" max="1312" width="13.109375" style="10" customWidth="1"/>
    <col min="1313" max="1313" width="1.44140625" style="10" customWidth="1"/>
    <col min="1314" max="1314" width="8.44140625" style="10" customWidth="1"/>
    <col min="1315" max="1315" width="1.44140625" style="10" customWidth="1"/>
    <col min="1316" max="1316" width="8.44140625" style="10" customWidth="1"/>
    <col min="1317" max="1317" width="1.44140625" style="10" customWidth="1"/>
    <col min="1318" max="1318" width="11.5546875" style="10"/>
    <col min="1319" max="1319" width="1.44140625" style="10" customWidth="1"/>
    <col min="1320" max="1320" width="8.44140625" style="10" customWidth="1"/>
    <col min="1321" max="1321" width="1.44140625" style="10" customWidth="1"/>
    <col min="1322" max="1322" width="7.6640625" style="10" customWidth="1"/>
    <col min="1323" max="1323" width="1.44140625" style="10" customWidth="1"/>
    <col min="1324" max="1324" width="11.5546875" style="10"/>
    <col min="1325" max="1325" width="1.44140625" style="10" customWidth="1"/>
    <col min="1326" max="1326" width="10.77734375" style="10" customWidth="1"/>
    <col min="1327" max="1327" width="1.44140625" style="10" customWidth="1"/>
    <col min="1328" max="1328" width="9.21875" style="10" customWidth="1"/>
    <col min="1329" max="1329" width="0.88671875" style="10" customWidth="1"/>
    <col min="1330" max="1330" width="10.21875" style="10" customWidth="1"/>
    <col min="1331" max="1331" width="1.109375" style="10" customWidth="1"/>
    <col min="1332" max="1332" width="8.5546875" style="10" customWidth="1"/>
    <col min="1333" max="1333" width="1" style="10" customWidth="1"/>
    <col min="1334" max="1334" width="9.44140625" style="10" customWidth="1"/>
    <col min="1335" max="1335" width="1.109375" style="10" customWidth="1"/>
    <col min="1336" max="1336" width="9.21875" style="10" customWidth="1"/>
    <col min="1337" max="1337" width="1.44140625" style="10" customWidth="1"/>
    <col min="1338" max="1338" width="10.33203125" style="10" customWidth="1"/>
    <col min="1339" max="1339" width="2.21875" style="10" customWidth="1"/>
    <col min="1340" max="1340" width="4.109375" style="10" customWidth="1"/>
    <col min="1341" max="1341" width="1.109375" style="10" customWidth="1"/>
    <col min="1342" max="1342" width="7.6640625" style="10" customWidth="1"/>
    <col min="1343" max="1343" width="1.44140625" style="10" customWidth="1"/>
    <col min="1344" max="1344" width="11.5546875" style="10"/>
    <col min="1345" max="1345" width="1.44140625" style="10" customWidth="1"/>
    <col min="1346" max="1346" width="11.5546875" style="10"/>
    <col min="1347" max="1347" width="1.44140625" style="10" customWidth="1"/>
    <col min="1348" max="1348" width="11.5546875" style="10"/>
    <col min="1349" max="1349" width="1.44140625" style="10" customWidth="1"/>
    <col min="1350" max="1350" width="11.5546875" style="10"/>
    <col min="1351" max="1351" width="1.44140625" style="10" customWidth="1"/>
    <col min="1352" max="1536" width="11.5546875" style="10"/>
    <col min="1537" max="1537" width="4.5546875" style="10" customWidth="1"/>
    <col min="1538" max="1538" width="1.44140625" style="10" customWidth="1"/>
    <col min="1539" max="1539" width="15.44140625" style="10" customWidth="1"/>
    <col min="1540" max="1540" width="1.44140625" style="10" customWidth="1"/>
    <col min="1541" max="1541" width="11.6640625" style="10" customWidth="1"/>
    <col min="1542" max="1542" width="1.44140625" style="10" customWidth="1"/>
    <col min="1543" max="1543" width="8" style="10" customWidth="1"/>
    <col min="1544" max="1544" width="1.44140625" style="10" customWidth="1"/>
    <col min="1545" max="1545" width="7.33203125" style="10" customWidth="1"/>
    <col min="1546" max="1546" width="1.44140625" style="10" customWidth="1"/>
    <col min="1547" max="1547" width="11.5546875" style="10"/>
    <col min="1548" max="1548" width="1.44140625" style="10" customWidth="1"/>
    <col min="1549" max="1549" width="11.77734375" style="10" customWidth="1"/>
    <col min="1550" max="1550" width="1.44140625" style="10" customWidth="1"/>
    <col min="1551" max="1551" width="7.6640625" style="10" customWidth="1"/>
    <col min="1552" max="1552" width="1.44140625" style="10" customWidth="1"/>
    <col min="1553" max="1553" width="7.6640625" style="10" customWidth="1"/>
    <col min="1554" max="1554" width="1.44140625" style="10" customWidth="1"/>
    <col min="1555" max="1555" width="11.77734375" style="10" bestFit="1" customWidth="1"/>
    <col min="1556" max="1556" width="1.44140625" style="10" customWidth="1"/>
    <col min="1557" max="1557" width="7.33203125" style="10" customWidth="1"/>
    <col min="1558" max="1558" width="1.44140625" style="10" customWidth="1"/>
    <col min="1559" max="1559" width="7.5546875" style="10" customWidth="1"/>
    <col min="1560" max="1560" width="1.44140625" style="10" customWidth="1"/>
    <col min="1561" max="1561" width="10.77734375" style="10" customWidth="1"/>
    <col min="1562" max="1562" width="1.44140625" style="10" customWidth="1"/>
    <col min="1563" max="1563" width="10.33203125" style="10" customWidth="1"/>
    <col min="1564" max="1564" width="1.44140625" style="10" customWidth="1"/>
    <col min="1565" max="1565" width="9.5546875" style="10" customWidth="1"/>
    <col min="1566" max="1566" width="1" style="10" customWidth="1"/>
    <col min="1567" max="1567" width="1.44140625" style="10" customWidth="1"/>
    <col min="1568" max="1568" width="13.109375" style="10" customWidth="1"/>
    <col min="1569" max="1569" width="1.44140625" style="10" customWidth="1"/>
    <col min="1570" max="1570" width="8.44140625" style="10" customWidth="1"/>
    <col min="1571" max="1571" width="1.44140625" style="10" customWidth="1"/>
    <col min="1572" max="1572" width="8.44140625" style="10" customWidth="1"/>
    <col min="1573" max="1573" width="1.44140625" style="10" customWidth="1"/>
    <col min="1574" max="1574" width="11.5546875" style="10"/>
    <col min="1575" max="1575" width="1.44140625" style="10" customWidth="1"/>
    <col min="1576" max="1576" width="8.44140625" style="10" customWidth="1"/>
    <col min="1577" max="1577" width="1.44140625" style="10" customWidth="1"/>
    <col min="1578" max="1578" width="7.6640625" style="10" customWidth="1"/>
    <col min="1579" max="1579" width="1.44140625" style="10" customWidth="1"/>
    <col min="1580" max="1580" width="11.5546875" style="10"/>
    <col min="1581" max="1581" width="1.44140625" style="10" customWidth="1"/>
    <col min="1582" max="1582" width="10.77734375" style="10" customWidth="1"/>
    <col min="1583" max="1583" width="1.44140625" style="10" customWidth="1"/>
    <col min="1584" max="1584" width="9.21875" style="10" customWidth="1"/>
    <col min="1585" max="1585" width="0.88671875" style="10" customWidth="1"/>
    <col min="1586" max="1586" width="10.21875" style="10" customWidth="1"/>
    <col min="1587" max="1587" width="1.109375" style="10" customWidth="1"/>
    <col min="1588" max="1588" width="8.5546875" style="10" customWidth="1"/>
    <col min="1589" max="1589" width="1" style="10" customWidth="1"/>
    <col min="1590" max="1590" width="9.44140625" style="10" customWidth="1"/>
    <col min="1591" max="1591" width="1.109375" style="10" customWidth="1"/>
    <col min="1592" max="1592" width="9.21875" style="10" customWidth="1"/>
    <col min="1593" max="1593" width="1.44140625" style="10" customWidth="1"/>
    <col min="1594" max="1594" width="10.33203125" style="10" customWidth="1"/>
    <col min="1595" max="1595" width="2.21875" style="10" customWidth="1"/>
    <col min="1596" max="1596" width="4.109375" style="10" customWidth="1"/>
    <col min="1597" max="1597" width="1.109375" style="10" customWidth="1"/>
    <col min="1598" max="1598" width="7.6640625" style="10" customWidth="1"/>
    <col min="1599" max="1599" width="1.44140625" style="10" customWidth="1"/>
    <col min="1600" max="1600" width="11.5546875" style="10"/>
    <col min="1601" max="1601" width="1.44140625" style="10" customWidth="1"/>
    <col min="1602" max="1602" width="11.5546875" style="10"/>
    <col min="1603" max="1603" width="1.44140625" style="10" customWidth="1"/>
    <col min="1604" max="1604" width="11.5546875" style="10"/>
    <col min="1605" max="1605" width="1.44140625" style="10" customWidth="1"/>
    <col min="1606" max="1606" width="11.5546875" style="10"/>
    <col min="1607" max="1607" width="1.44140625" style="10" customWidth="1"/>
    <col min="1608" max="1792" width="11.5546875" style="10"/>
    <col min="1793" max="1793" width="4.5546875" style="10" customWidth="1"/>
    <col min="1794" max="1794" width="1.44140625" style="10" customWidth="1"/>
    <col min="1795" max="1795" width="15.44140625" style="10" customWidth="1"/>
    <col min="1796" max="1796" width="1.44140625" style="10" customWidth="1"/>
    <col min="1797" max="1797" width="11.6640625" style="10" customWidth="1"/>
    <col min="1798" max="1798" width="1.44140625" style="10" customWidth="1"/>
    <col min="1799" max="1799" width="8" style="10" customWidth="1"/>
    <col min="1800" max="1800" width="1.44140625" style="10" customWidth="1"/>
    <col min="1801" max="1801" width="7.33203125" style="10" customWidth="1"/>
    <col min="1802" max="1802" width="1.44140625" style="10" customWidth="1"/>
    <col min="1803" max="1803" width="11.5546875" style="10"/>
    <col min="1804" max="1804" width="1.44140625" style="10" customWidth="1"/>
    <col min="1805" max="1805" width="11.77734375" style="10" customWidth="1"/>
    <col min="1806" max="1806" width="1.44140625" style="10" customWidth="1"/>
    <col min="1807" max="1807" width="7.6640625" style="10" customWidth="1"/>
    <col min="1808" max="1808" width="1.44140625" style="10" customWidth="1"/>
    <col min="1809" max="1809" width="7.6640625" style="10" customWidth="1"/>
    <col min="1810" max="1810" width="1.44140625" style="10" customWidth="1"/>
    <col min="1811" max="1811" width="11.77734375" style="10" bestFit="1" customWidth="1"/>
    <col min="1812" max="1812" width="1.44140625" style="10" customWidth="1"/>
    <col min="1813" max="1813" width="7.33203125" style="10" customWidth="1"/>
    <col min="1814" max="1814" width="1.44140625" style="10" customWidth="1"/>
    <col min="1815" max="1815" width="7.5546875" style="10" customWidth="1"/>
    <col min="1816" max="1816" width="1.44140625" style="10" customWidth="1"/>
    <col min="1817" max="1817" width="10.77734375" style="10" customWidth="1"/>
    <col min="1818" max="1818" width="1.44140625" style="10" customWidth="1"/>
    <col min="1819" max="1819" width="10.33203125" style="10" customWidth="1"/>
    <col min="1820" max="1820" width="1.44140625" style="10" customWidth="1"/>
    <col min="1821" max="1821" width="9.5546875" style="10" customWidth="1"/>
    <col min="1822" max="1822" width="1" style="10" customWidth="1"/>
    <col min="1823" max="1823" width="1.44140625" style="10" customWidth="1"/>
    <col min="1824" max="1824" width="13.109375" style="10" customWidth="1"/>
    <col min="1825" max="1825" width="1.44140625" style="10" customWidth="1"/>
    <col min="1826" max="1826" width="8.44140625" style="10" customWidth="1"/>
    <col min="1827" max="1827" width="1.44140625" style="10" customWidth="1"/>
    <col min="1828" max="1828" width="8.44140625" style="10" customWidth="1"/>
    <col min="1829" max="1829" width="1.44140625" style="10" customWidth="1"/>
    <col min="1830" max="1830" width="11.5546875" style="10"/>
    <col min="1831" max="1831" width="1.44140625" style="10" customWidth="1"/>
    <col min="1832" max="1832" width="8.44140625" style="10" customWidth="1"/>
    <col min="1833" max="1833" width="1.44140625" style="10" customWidth="1"/>
    <col min="1834" max="1834" width="7.6640625" style="10" customWidth="1"/>
    <col min="1835" max="1835" width="1.44140625" style="10" customWidth="1"/>
    <col min="1836" max="1836" width="11.5546875" style="10"/>
    <col min="1837" max="1837" width="1.44140625" style="10" customWidth="1"/>
    <col min="1838" max="1838" width="10.77734375" style="10" customWidth="1"/>
    <col min="1839" max="1839" width="1.44140625" style="10" customWidth="1"/>
    <col min="1840" max="1840" width="9.21875" style="10" customWidth="1"/>
    <col min="1841" max="1841" width="0.88671875" style="10" customWidth="1"/>
    <col min="1842" max="1842" width="10.21875" style="10" customWidth="1"/>
    <col min="1843" max="1843" width="1.109375" style="10" customWidth="1"/>
    <col min="1844" max="1844" width="8.5546875" style="10" customWidth="1"/>
    <col min="1845" max="1845" width="1" style="10" customWidth="1"/>
    <col min="1846" max="1846" width="9.44140625" style="10" customWidth="1"/>
    <col min="1847" max="1847" width="1.109375" style="10" customWidth="1"/>
    <col min="1848" max="1848" width="9.21875" style="10" customWidth="1"/>
    <col min="1849" max="1849" width="1.44140625" style="10" customWidth="1"/>
    <col min="1850" max="1850" width="10.33203125" style="10" customWidth="1"/>
    <col min="1851" max="1851" width="2.21875" style="10" customWidth="1"/>
    <col min="1852" max="1852" width="4.109375" style="10" customWidth="1"/>
    <col min="1853" max="1853" width="1.109375" style="10" customWidth="1"/>
    <col min="1854" max="1854" width="7.6640625" style="10" customWidth="1"/>
    <col min="1855" max="1855" width="1.44140625" style="10" customWidth="1"/>
    <col min="1856" max="1856" width="11.5546875" style="10"/>
    <col min="1857" max="1857" width="1.44140625" style="10" customWidth="1"/>
    <col min="1858" max="1858" width="11.5546875" style="10"/>
    <col min="1859" max="1859" width="1.44140625" style="10" customWidth="1"/>
    <col min="1860" max="1860" width="11.5546875" style="10"/>
    <col min="1861" max="1861" width="1.44140625" style="10" customWidth="1"/>
    <col min="1862" max="1862" width="11.5546875" style="10"/>
    <col min="1863" max="1863" width="1.44140625" style="10" customWidth="1"/>
    <col min="1864" max="2048" width="11.5546875" style="10"/>
    <col min="2049" max="2049" width="4.5546875" style="10" customWidth="1"/>
    <col min="2050" max="2050" width="1.44140625" style="10" customWidth="1"/>
    <col min="2051" max="2051" width="15.44140625" style="10" customWidth="1"/>
    <col min="2052" max="2052" width="1.44140625" style="10" customWidth="1"/>
    <col min="2053" max="2053" width="11.6640625" style="10" customWidth="1"/>
    <col min="2054" max="2054" width="1.44140625" style="10" customWidth="1"/>
    <col min="2055" max="2055" width="8" style="10" customWidth="1"/>
    <col min="2056" max="2056" width="1.44140625" style="10" customWidth="1"/>
    <col min="2057" max="2057" width="7.33203125" style="10" customWidth="1"/>
    <col min="2058" max="2058" width="1.44140625" style="10" customWidth="1"/>
    <col min="2059" max="2059" width="11.5546875" style="10"/>
    <col min="2060" max="2060" width="1.44140625" style="10" customWidth="1"/>
    <col min="2061" max="2061" width="11.77734375" style="10" customWidth="1"/>
    <col min="2062" max="2062" width="1.44140625" style="10" customWidth="1"/>
    <col min="2063" max="2063" width="7.6640625" style="10" customWidth="1"/>
    <col min="2064" max="2064" width="1.44140625" style="10" customWidth="1"/>
    <col min="2065" max="2065" width="7.6640625" style="10" customWidth="1"/>
    <col min="2066" max="2066" width="1.44140625" style="10" customWidth="1"/>
    <col min="2067" max="2067" width="11.77734375" style="10" bestFit="1" customWidth="1"/>
    <col min="2068" max="2068" width="1.44140625" style="10" customWidth="1"/>
    <col min="2069" max="2069" width="7.33203125" style="10" customWidth="1"/>
    <col min="2070" max="2070" width="1.44140625" style="10" customWidth="1"/>
    <col min="2071" max="2071" width="7.5546875" style="10" customWidth="1"/>
    <col min="2072" max="2072" width="1.44140625" style="10" customWidth="1"/>
    <col min="2073" max="2073" width="10.77734375" style="10" customWidth="1"/>
    <col min="2074" max="2074" width="1.44140625" style="10" customWidth="1"/>
    <col min="2075" max="2075" width="10.33203125" style="10" customWidth="1"/>
    <col min="2076" max="2076" width="1.44140625" style="10" customWidth="1"/>
    <col min="2077" max="2077" width="9.5546875" style="10" customWidth="1"/>
    <col min="2078" max="2078" width="1" style="10" customWidth="1"/>
    <col min="2079" max="2079" width="1.44140625" style="10" customWidth="1"/>
    <col min="2080" max="2080" width="13.109375" style="10" customWidth="1"/>
    <col min="2081" max="2081" width="1.44140625" style="10" customWidth="1"/>
    <col min="2082" max="2082" width="8.44140625" style="10" customWidth="1"/>
    <col min="2083" max="2083" width="1.44140625" style="10" customWidth="1"/>
    <col min="2084" max="2084" width="8.44140625" style="10" customWidth="1"/>
    <col min="2085" max="2085" width="1.44140625" style="10" customWidth="1"/>
    <col min="2086" max="2086" width="11.5546875" style="10"/>
    <col min="2087" max="2087" width="1.44140625" style="10" customWidth="1"/>
    <col min="2088" max="2088" width="8.44140625" style="10" customWidth="1"/>
    <col min="2089" max="2089" width="1.44140625" style="10" customWidth="1"/>
    <col min="2090" max="2090" width="7.6640625" style="10" customWidth="1"/>
    <col min="2091" max="2091" width="1.44140625" style="10" customWidth="1"/>
    <col min="2092" max="2092" width="11.5546875" style="10"/>
    <col min="2093" max="2093" width="1.44140625" style="10" customWidth="1"/>
    <col min="2094" max="2094" width="10.77734375" style="10" customWidth="1"/>
    <col min="2095" max="2095" width="1.44140625" style="10" customWidth="1"/>
    <col min="2096" max="2096" width="9.21875" style="10" customWidth="1"/>
    <col min="2097" max="2097" width="0.88671875" style="10" customWidth="1"/>
    <col min="2098" max="2098" width="10.21875" style="10" customWidth="1"/>
    <col min="2099" max="2099" width="1.109375" style="10" customWidth="1"/>
    <col min="2100" max="2100" width="8.5546875" style="10" customWidth="1"/>
    <col min="2101" max="2101" width="1" style="10" customWidth="1"/>
    <col min="2102" max="2102" width="9.44140625" style="10" customWidth="1"/>
    <col min="2103" max="2103" width="1.109375" style="10" customWidth="1"/>
    <col min="2104" max="2104" width="9.21875" style="10" customWidth="1"/>
    <col min="2105" max="2105" width="1.44140625" style="10" customWidth="1"/>
    <col min="2106" max="2106" width="10.33203125" style="10" customWidth="1"/>
    <col min="2107" max="2107" width="2.21875" style="10" customWidth="1"/>
    <col min="2108" max="2108" width="4.109375" style="10" customWidth="1"/>
    <col min="2109" max="2109" width="1.109375" style="10" customWidth="1"/>
    <col min="2110" max="2110" width="7.6640625" style="10" customWidth="1"/>
    <col min="2111" max="2111" width="1.44140625" style="10" customWidth="1"/>
    <col min="2112" max="2112" width="11.5546875" style="10"/>
    <col min="2113" max="2113" width="1.44140625" style="10" customWidth="1"/>
    <col min="2114" max="2114" width="11.5546875" style="10"/>
    <col min="2115" max="2115" width="1.44140625" style="10" customWidth="1"/>
    <col min="2116" max="2116" width="11.5546875" style="10"/>
    <col min="2117" max="2117" width="1.44140625" style="10" customWidth="1"/>
    <col min="2118" max="2118" width="11.5546875" style="10"/>
    <col min="2119" max="2119" width="1.44140625" style="10" customWidth="1"/>
    <col min="2120" max="2304" width="11.5546875" style="10"/>
    <col min="2305" max="2305" width="4.5546875" style="10" customWidth="1"/>
    <col min="2306" max="2306" width="1.44140625" style="10" customWidth="1"/>
    <col min="2307" max="2307" width="15.44140625" style="10" customWidth="1"/>
    <col min="2308" max="2308" width="1.44140625" style="10" customWidth="1"/>
    <col min="2309" max="2309" width="11.6640625" style="10" customWidth="1"/>
    <col min="2310" max="2310" width="1.44140625" style="10" customWidth="1"/>
    <col min="2311" max="2311" width="8" style="10" customWidth="1"/>
    <col min="2312" max="2312" width="1.44140625" style="10" customWidth="1"/>
    <col min="2313" max="2313" width="7.33203125" style="10" customWidth="1"/>
    <col min="2314" max="2314" width="1.44140625" style="10" customWidth="1"/>
    <col min="2315" max="2315" width="11.5546875" style="10"/>
    <col min="2316" max="2316" width="1.44140625" style="10" customWidth="1"/>
    <col min="2317" max="2317" width="11.77734375" style="10" customWidth="1"/>
    <col min="2318" max="2318" width="1.44140625" style="10" customWidth="1"/>
    <col min="2319" max="2319" width="7.6640625" style="10" customWidth="1"/>
    <col min="2320" max="2320" width="1.44140625" style="10" customWidth="1"/>
    <col min="2321" max="2321" width="7.6640625" style="10" customWidth="1"/>
    <col min="2322" max="2322" width="1.44140625" style="10" customWidth="1"/>
    <col min="2323" max="2323" width="11.77734375" style="10" bestFit="1" customWidth="1"/>
    <col min="2324" max="2324" width="1.44140625" style="10" customWidth="1"/>
    <col min="2325" max="2325" width="7.33203125" style="10" customWidth="1"/>
    <col min="2326" max="2326" width="1.44140625" style="10" customWidth="1"/>
    <col min="2327" max="2327" width="7.5546875" style="10" customWidth="1"/>
    <col min="2328" max="2328" width="1.44140625" style="10" customWidth="1"/>
    <col min="2329" max="2329" width="10.77734375" style="10" customWidth="1"/>
    <col min="2330" max="2330" width="1.44140625" style="10" customWidth="1"/>
    <col min="2331" max="2331" width="10.33203125" style="10" customWidth="1"/>
    <col min="2332" max="2332" width="1.44140625" style="10" customWidth="1"/>
    <col min="2333" max="2333" width="9.5546875" style="10" customWidth="1"/>
    <col min="2334" max="2334" width="1" style="10" customWidth="1"/>
    <col min="2335" max="2335" width="1.44140625" style="10" customWidth="1"/>
    <col min="2336" max="2336" width="13.109375" style="10" customWidth="1"/>
    <col min="2337" max="2337" width="1.44140625" style="10" customWidth="1"/>
    <col min="2338" max="2338" width="8.44140625" style="10" customWidth="1"/>
    <col min="2339" max="2339" width="1.44140625" style="10" customWidth="1"/>
    <col min="2340" max="2340" width="8.44140625" style="10" customWidth="1"/>
    <col min="2341" max="2341" width="1.44140625" style="10" customWidth="1"/>
    <col min="2342" max="2342" width="11.5546875" style="10"/>
    <col min="2343" max="2343" width="1.44140625" style="10" customWidth="1"/>
    <col min="2344" max="2344" width="8.44140625" style="10" customWidth="1"/>
    <col min="2345" max="2345" width="1.44140625" style="10" customWidth="1"/>
    <col min="2346" max="2346" width="7.6640625" style="10" customWidth="1"/>
    <col min="2347" max="2347" width="1.44140625" style="10" customWidth="1"/>
    <col min="2348" max="2348" width="11.5546875" style="10"/>
    <col min="2349" max="2349" width="1.44140625" style="10" customWidth="1"/>
    <col min="2350" max="2350" width="10.77734375" style="10" customWidth="1"/>
    <col min="2351" max="2351" width="1.44140625" style="10" customWidth="1"/>
    <col min="2352" max="2352" width="9.21875" style="10" customWidth="1"/>
    <col min="2353" max="2353" width="0.88671875" style="10" customWidth="1"/>
    <col min="2354" max="2354" width="10.21875" style="10" customWidth="1"/>
    <col min="2355" max="2355" width="1.109375" style="10" customWidth="1"/>
    <col min="2356" max="2356" width="8.5546875" style="10" customWidth="1"/>
    <col min="2357" max="2357" width="1" style="10" customWidth="1"/>
    <col min="2358" max="2358" width="9.44140625" style="10" customWidth="1"/>
    <col min="2359" max="2359" width="1.109375" style="10" customWidth="1"/>
    <col min="2360" max="2360" width="9.21875" style="10" customWidth="1"/>
    <col min="2361" max="2361" width="1.44140625" style="10" customWidth="1"/>
    <col min="2362" max="2362" width="10.33203125" style="10" customWidth="1"/>
    <col min="2363" max="2363" width="2.21875" style="10" customWidth="1"/>
    <col min="2364" max="2364" width="4.109375" style="10" customWidth="1"/>
    <col min="2365" max="2365" width="1.109375" style="10" customWidth="1"/>
    <col min="2366" max="2366" width="7.6640625" style="10" customWidth="1"/>
    <col min="2367" max="2367" width="1.44140625" style="10" customWidth="1"/>
    <col min="2368" max="2368" width="11.5546875" style="10"/>
    <col min="2369" max="2369" width="1.44140625" style="10" customWidth="1"/>
    <col min="2370" max="2370" width="11.5546875" style="10"/>
    <col min="2371" max="2371" width="1.44140625" style="10" customWidth="1"/>
    <col min="2372" max="2372" width="11.5546875" style="10"/>
    <col min="2373" max="2373" width="1.44140625" style="10" customWidth="1"/>
    <col min="2374" max="2374" width="11.5546875" style="10"/>
    <col min="2375" max="2375" width="1.44140625" style="10" customWidth="1"/>
    <col min="2376" max="2560" width="11.5546875" style="10"/>
    <col min="2561" max="2561" width="4.5546875" style="10" customWidth="1"/>
    <col min="2562" max="2562" width="1.44140625" style="10" customWidth="1"/>
    <col min="2563" max="2563" width="15.44140625" style="10" customWidth="1"/>
    <col min="2564" max="2564" width="1.44140625" style="10" customWidth="1"/>
    <col min="2565" max="2565" width="11.6640625" style="10" customWidth="1"/>
    <col min="2566" max="2566" width="1.44140625" style="10" customWidth="1"/>
    <col min="2567" max="2567" width="8" style="10" customWidth="1"/>
    <col min="2568" max="2568" width="1.44140625" style="10" customWidth="1"/>
    <col min="2569" max="2569" width="7.33203125" style="10" customWidth="1"/>
    <col min="2570" max="2570" width="1.44140625" style="10" customWidth="1"/>
    <col min="2571" max="2571" width="11.5546875" style="10"/>
    <col min="2572" max="2572" width="1.44140625" style="10" customWidth="1"/>
    <col min="2573" max="2573" width="11.77734375" style="10" customWidth="1"/>
    <col min="2574" max="2574" width="1.44140625" style="10" customWidth="1"/>
    <col min="2575" max="2575" width="7.6640625" style="10" customWidth="1"/>
    <col min="2576" max="2576" width="1.44140625" style="10" customWidth="1"/>
    <col min="2577" max="2577" width="7.6640625" style="10" customWidth="1"/>
    <col min="2578" max="2578" width="1.44140625" style="10" customWidth="1"/>
    <col min="2579" max="2579" width="11.77734375" style="10" bestFit="1" customWidth="1"/>
    <col min="2580" max="2580" width="1.44140625" style="10" customWidth="1"/>
    <col min="2581" max="2581" width="7.33203125" style="10" customWidth="1"/>
    <col min="2582" max="2582" width="1.44140625" style="10" customWidth="1"/>
    <col min="2583" max="2583" width="7.5546875" style="10" customWidth="1"/>
    <col min="2584" max="2584" width="1.44140625" style="10" customWidth="1"/>
    <col min="2585" max="2585" width="10.77734375" style="10" customWidth="1"/>
    <col min="2586" max="2586" width="1.44140625" style="10" customWidth="1"/>
    <col min="2587" max="2587" width="10.33203125" style="10" customWidth="1"/>
    <col min="2588" max="2588" width="1.44140625" style="10" customWidth="1"/>
    <col min="2589" max="2589" width="9.5546875" style="10" customWidth="1"/>
    <col min="2590" max="2590" width="1" style="10" customWidth="1"/>
    <col min="2591" max="2591" width="1.44140625" style="10" customWidth="1"/>
    <col min="2592" max="2592" width="13.109375" style="10" customWidth="1"/>
    <col min="2593" max="2593" width="1.44140625" style="10" customWidth="1"/>
    <col min="2594" max="2594" width="8.44140625" style="10" customWidth="1"/>
    <col min="2595" max="2595" width="1.44140625" style="10" customWidth="1"/>
    <col min="2596" max="2596" width="8.44140625" style="10" customWidth="1"/>
    <col min="2597" max="2597" width="1.44140625" style="10" customWidth="1"/>
    <col min="2598" max="2598" width="11.5546875" style="10"/>
    <col min="2599" max="2599" width="1.44140625" style="10" customWidth="1"/>
    <col min="2600" max="2600" width="8.44140625" style="10" customWidth="1"/>
    <col min="2601" max="2601" width="1.44140625" style="10" customWidth="1"/>
    <col min="2602" max="2602" width="7.6640625" style="10" customWidth="1"/>
    <col min="2603" max="2603" width="1.44140625" style="10" customWidth="1"/>
    <col min="2604" max="2604" width="11.5546875" style="10"/>
    <col min="2605" max="2605" width="1.44140625" style="10" customWidth="1"/>
    <col min="2606" max="2606" width="10.77734375" style="10" customWidth="1"/>
    <col min="2607" max="2607" width="1.44140625" style="10" customWidth="1"/>
    <col min="2608" max="2608" width="9.21875" style="10" customWidth="1"/>
    <col min="2609" max="2609" width="0.88671875" style="10" customWidth="1"/>
    <col min="2610" max="2610" width="10.21875" style="10" customWidth="1"/>
    <col min="2611" max="2611" width="1.109375" style="10" customWidth="1"/>
    <col min="2612" max="2612" width="8.5546875" style="10" customWidth="1"/>
    <col min="2613" max="2613" width="1" style="10" customWidth="1"/>
    <col min="2614" max="2614" width="9.44140625" style="10" customWidth="1"/>
    <col min="2615" max="2615" width="1.109375" style="10" customWidth="1"/>
    <col min="2616" max="2616" width="9.21875" style="10" customWidth="1"/>
    <col min="2617" max="2617" width="1.44140625" style="10" customWidth="1"/>
    <col min="2618" max="2618" width="10.33203125" style="10" customWidth="1"/>
    <col min="2619" max="2619" width="2.21875" style="10" customWidth="1"/>
    <col min="2620" max="2620" width="4.109375" style="10" customWidth="1"/>
    <col min="2621" max="2621" width="1.109375" style="10" customWidth="1"/>
    <col min="2622" max="2622" width="7.6640625" style="10" customWidth="1"/>
    <col min="2623" max="2623" width="1.44140625" style="10" customWidth="1"/>
    <col min="2624" max="2624" width="11.5546875" style="10"/>
    <col min="2625" max="2625" width="1.44140625" style="10" customWidth="1"/>
    <col min="2626" max="2626" width="11.5546875" style="10"/>
    <col min="2627" max="2627" width="1.44140625" style="10" customWidth="1"/>
    <col min="2628" max="2628" width="11.5546875" style="10"/>
    <col min="2629" max="2629" width="1.44140625" style="10" customWidth="1"/>
    <col min="2630" max="2630" width="11.5546875" style="10"/>
    <col min="2631" max="2631" width="1.44140625" style="10" customWidth="1"/>
    <col min="2632" max="2816" width="11.5546875" style="10"/>
    <col min="2817" max="2817" width="4.5546875" style="10" customWidth="1"/>
    <col min="2818" max="2818" width="1.44140625" style="10" customWidth="1"/>
    <col min="2819" max="2819" width="15.44140625" style="10" customWidth="1"/>
    <col min="2820" max="2820" width="1.44140625" style="10" customWidth="1"/>
    <col min="2821" max="2821" width="11.6640625" style="10" customWidth="1"/>
    <col min="2822" max="2822" width="1.44140625" style="10" customWidth="1"/>
    <col min="2823" max="2823" width="8" style="10" customWidth="1"/>
    <col min="2824" max="2824" width="1.44140625" style="10" customWidth="1"/>
    <col min="2825" max="2825" width="7.33203125" style="10" customWidth="1"/>
    <col min="2826" max="2826" width="1.44140625" style="10" customWidth="1"/>
    <col min="2827" max="2827" width="11.5546875" style="10"/>
    <col min="2828" max="2828" width="1.44140625" style="10" customWidth="1"/>
    <col min="2829" max="2829" width="11.77734375" style="10" customWidth="1"/>
    <col min="2830" max="2830" width="1.44140625" style="10" customWidth="1"/>
    <col min="2831" max="2831" width="7.6640625" style="10" customWidth="1"/>
    <col min="2832" max="2832" width="1.44140625" style="10" customWidth="1"/>
    <col min="2833" max="2833" width="7.6640625" style="10" customWidth="1"/>
    <col min="2834" max="2834" width="1.44140625" style="10" customWidth="1"/>
    <col min="2835" max="2835" width="11.77734375" style="10" bestFit="1" customWidth="1"/>
    <col min="2836" max="2836" width="1.44140625" style="10" customWidth="1"/>
    <col min="2837" max="2837" width="7.33203125" style="10" customWidth="1"/>
    <col min="2838" max="2838" width="1.44140625" style="10" customWidth="1"/>
    <col min="2839" max="2839" width="7.5546875" style="10" customWidth="1"/>
    <col min="2840" max="2840" width="1.44140625" style="10" customWidth="1"/>
    <col min="2841" max="2841" width="10.77734375" style="10" customWidth="1"/>
    <col min="2842" max="2842" width="1.44140625" style="10" customWidth="1"/>
    <col min="2843" max="2843" width="10.33203125" style="10" customWidth="1"/>
    <col min="2844" max="2844" width="1.44140625" style="10" customWidth="1"/>
    <col min="2845" max="2845" width="9.5546875" style="10" customWidth="1"/>
    <col min="2846" max="2846" width="1" style="10" customWidth="1"/>
    <col min="2847" max="2847" width="1.44140625" style="10" customWidth="1"/>
    <col min="2848" max="2848" width="13.109375" style="10" customWidth="1"/>
    <col min="2849" max="2849" width="1.44140625" style="10" customWidth="1"/>
    <col min="2850" max="2850" width="8.44140625" style="10" customWidth="1"/>
    <col min="2851" max="2851" width="1.44140625" style="10" customWidth="1"/>
    <col min="2852" max="2852" width="8.44140625" style="10" customWidth="1"/>
    <col min="2853" max="2853" width="1.44140625" style="10" customWidth="1"/>
    <col min="2854" max="2854" width="11.5546875" style="10"/>
    <col min="2855" max="2855" width="1.44140625" style="10" customWidth="1"/>
    <col min="2856" max="2856" width="8.44140625" style="10" customWidth="1"/>
    <col min="2857" max="2857" width="1.44140625" style="10" customWidth="1"/>
    <col min="2858" max="2858" width="7.6640625" style="10" customWidth="1"/>
    <col min="2859" max="2859" width="1.44140625" style="10" customWidth="1"/>
    <col min="2860" max="2860" width="11.5546875" style="10"/>
    <col min="2861" max="2861" width="1.44140625" style="10" customWidth="1"/>
    <col min="2862" max="2862" width="10.77734375" style="10" customWidth="1"/>
    <col min="2863" max="2863" width="1.44140625" style="10" customWidth="1"/>
    <col min="2864" max="2864" width="9.21875" style="10" customWidth="1"/>
    <col min="2865" max="2865" width="0.88671875" style="10" customWidth="1"/>
    <col min="2866" max="2866" width="10.21875" style="10" customWidth="1"/>
    <col min="2867" max="2867" width="1.109375" style="10" customWidth="1"/>
    <col min="2868" max="2868" width="8.5546875" style="10" customWidth="1"/>
    <col min="2869" max="2869" width="1" style="10" customWidth="1"/>
    <col min="2870" max="2870" width="9.44140625" style="10" customWidth="1"/>
    <col min="2871" max="2871" width="1.109375" style="10" customWidth="1"/>
    <col min="2872" max="2872" width="9.21875" style="10" customWidth="1"/>
    <col min="2873" max="2873" width="1.44140625" style="10" customWidth="1"/>
    <col min="2874" max="2874" width="10.33203125" style="10" customWidth="1"/>
    <col min="2875" max="2875" width="2.21875" style="10" customWidth="1"/>
    <col min="2876" max="2876" width="4.109375" style="10" customWidth="1"/>
    <col min="2877" max="2877" width="1.109375" style="10" customWidth="1"/>
    <col min="2878" max="2878" width="7.6640625" style="10" customWidth="1"/>
    <col min="2879" max="2879" width="1.44140625" style="10" customWidth="1"/>
    <col min="2880" max="2880" width="11.5546875" style="10"/>
    <col min="2881" max="2881" width="1.44140625" style="10" customWidth="1"/>
    <col min="2882" max="2882" width="11.5546875" style="10"/>
    <col min="2883" max="2883" width="1.44140625" style="10" customWidth="1"/>
    <col min="2884" max="2884" width="11.5546875" style="10"/>
    <col min="2885" max="2885" width="1.44140625" style="10" customWidth="1"/>
    <col min="2886" max="2886" width="11.5546875" style="10"/>
    <col min="2887" max="2887" width="1.44140625" style="10" customWidth="1"/>
    <col min="2888" max="3072" width="11.5546875" style="10"/>
    <col min="3073" max="3073" width="4.5546875" style="10" customWidth="1"/>
    <col min="3074" max="3074" width="1.44140625" style="10" customWidth="1"/>
    <col min="3075" max="3075" width="15.44140625" style="10" customWidth="1"/>
    <col min="3076" max="3076" width="1.44140625" style="10" customWidth="1"/>
    <col min="3077" max="3077" width="11.6640625" style="10" customWidth="1"/>
    <col min="3078" max="3078" width="1.44140625" style="10" customWidth="1"/>
    <col min="3079" max="3079" width="8" style="10" customWidth="1"/>
    <col min="3080" max="3080" width="1.44140625" style="10" customWidth="1"/>
    <col min="3081" max="3081" width="7.33203125" style="10" customWidth="1"/>
    <col min="3082" max="3082" width="1.44140625" style="10" customWidth="1"/>
    <col min="3083" max="3083" width="11.5546875" style="10"/>
    <col min="3084" max="3084" width="1.44140625" style="10" customWidth="1"/>
    <col min="3085" max="3085" width="11.77734375" style="10" customWidth="1"/>
    <col min="3086" max="3086" width="1.44140625" style="10" customWidth="1"/>
    <col min="3087" max="3087" width="7.6640625" style="10" customWidth="1"/>
    <col min="3088" max="3088" width="1.44140625" style="10" customWidth="1"/>
    <col min="3089" max="3089" width="7.6640625" style="10" customWidth="1"/>
    <col min="3090" max="3090" width="1.44140625" style="10" customWidth="1"/>
    <col min="3091" max="3091" width="11.77734375" style="10" bestFit="1" customWidth="1"/>
    <col min="3092" max="3092" width="1.44140625" style="10" customWidth="1"/>
    <col min="3093" max="3093" width="7.33203125" style="10" customWidth="1"/>
    <col min="3094" max="3094" width="1.44140625" style="10" customWidth="1"/>
    <col min="3095" max="3095" width="7.5546875" style="10" customWidth="1"/>
    <col min="3096" max="3096" width="1.44140625" style="10" customWidth="1"/>
    <col min="3097" max="3097" width="10.77734375" style="10" customWidth="1"/>
    <col min="3098" max="3098" width="1.44140625" style="10" customWidth="1"/>
    <col min="3099" max="3099" width="10.33203125" style="10" customWidth="1"/>
    <col min="3100" max="3100" width="1.44140625" style="10" customWidth="1"/>
    <col min="3101" max="3101" width="9.5546875" style="10" customWidth="1"/>
    <col min="3102" max="3102" width="1" style="10" customWidth="1"/>
    <col min="3103" max="3103" width="1.44140625" style="10" customWidth="1"/>
    <col min="3104" max="3104" width="13.109375" style="10" customWidth="1"/>
    <col min="3105" max="3105" width="1.44140625" style="10" customWidth="1"/>
    <col min="3106" max="3106" width="8.44140625" style="10" customWidth="1"/>
    <col min="3107" max="3107" width="1.44140625" style="10" customWidth="1"/>
    <col min="3108" max="3108" width="8.44140625" style="10" customWidth="1"/>
    <col min="3109" max="3109" width="1.44140625" style="10" customWidth="1"/>
    <col min="3110" max="3110" width="11.5546875" style="10"/>
    <col min="3111" max="3111" width="1.44140625" style="10" customWidth="1"/>
    <col min="3112" max="3112" width="8.44140625" style="10" customWidth="1"/>
    <col min="3113" max="3113" width="1.44140625" style="10" customWidth="1"/>
    <col min="3114" max="3114" width="7.6640625" style="10" customWidth="1"/>
    <col min="3115" max="3115" width="1.44140625" style="10" customWidth="1"/>
    <col min="3116" max="3116" width="11.5546875" style="10"/>
    <col min="3117" max="3117" width="1.44140625" style="10" customWidth="1"/>
    <col min="3118" max="3118" width="10.77734375" style="10" customWidth="1"/>
    <col min="3119" max="3119" width="1.44140625" style="10" customWidth="1"/>
    <col min="3120" max="3120" width="9.21875" style="10" customWidth="1"/>
    <col min="3121" max="3121" width="0.88671875" style="10" customWidth="1"/>
    <col min="3122" max="3122" width="10.21875" style="10" customWidth="1"/>
    <col min="3123" max="3123" width="1.109375" style="10" customWidth="1"/>
    <col min="3124" max="3124" width="8.5546875" style="10" customWidth="1"/>
    <col min="3125" max="3125" width="1" style="10" customWidth="1"/>
    <col min="3126" max="3126" width="9.44140625" style="10" customWidth="1"/>
    <col min="3127" max="3127" width="1.109375" style="10" customWidth="1"/>
    <col min="3128" max="3128" width="9.21875" style="10" customWidth="1"/>
    <col min="3129" max="3129" width="1.44140625" style="10" customWidth="1"/>
    <col min="3130" max="3130" width="10.33203125" style="10" customWidth="1"/>
    <col min="3131" max="3131" width="2.21875" style="10" customWidth="1"/>
    <col min="3132" max="3132" width="4.109375" style="10" customWidth="1"/>
    <col min="3133" max="3133" width="1.109375" style="10" customWidth="1"/>
    <col min="3134" max="3134" width="7.6640625" style="10" customWidth="1"/>
    <col min="3135" max="3135" width="1.44140625" style="10" customWidth="1"/>
    <col min="3136" max="3136" width="11.5546875" style="10"/>
    <col min="3137" max="3137" width="1.44140625" style="10" customWidth="1"/>
    <col min="3138" max="3138" width="11.5546875" style="10"/>
    <col min="3139" max="3139" width="1.44140625" style="10" customWidth="1"/>
    <col min="3140" max="3140" width="11.5546875" style="10"/>
    <col min="3141" max="3141" width="1.44140625" style="10" customWidth="1"/>
    <col min="3142" max="3142" width="11.5546875" style="10"/>
    <col min="3143" max="3143" width="1.44140625" style="10" customWidth="1"/>
    <col min="3144" max="3328" width="11.5546875" style="10"/>
    <col min="3329" max="3329" width="4.5546875" style="10" customWidth="1"/>
    <col min="3330" max="3330" width="1.44140625" style="10" customWidth="1"/>
    <col min="3331" max="3331" width="15.44140625" style="10" customWidth="1"/>
    <col min="3332" max="3332" width="1.44140625" style="10" customWidth="1"/>
    <col min="3333" max="3333" width="11.6640625" style="10" customWidth="1"/>
    <col min="3334" max="3334" width="1.44140625" style="10" customWidth="1"/>
    <col min="3335" max="3335" width="8" style="10" customWidth="1"/>
    <col min="3336" max="3336" width="1.44140625" style="10" customWidth="1"/>
    <col min="3337" max="3337" width="7.33203125" style="10" customWidth="1"/>
    <col min="3338" max="3338" width="1.44140625" style="10" customWidth="1"/>
    <col min="3339" max="3339" width="11.5546875" style="10"/>
    <col min="3340" max="3340" width="1.44140625" style="10" customWidth="1"/>
    <col min="3341" max="3341" width="11.77734375" style="10" customWidth="1"/>
    <col min="3342" max="3342" width="1.44140625" style="10" customWidth="1"/>
    <col min="3343" max="3343" width="7.6640625" style="10" customWidth="1"/>
    <col min="3344" max="3344" width="1.44140625" style="10" customWidth="1"/>
    <col min="3345" max="3345" width="7.6640625" style="10" customWidth="1"/>
    <col min="3346" max="3346" width="1.44140625" style="10" customWidth="1"/>
    <col min="3347" max="3347" width="11.77734375" style="10" bestFit="1" customWidth="1"/>
    <col min="3348" max="3348" width="1.44140625" style="10" customWidth="1"/>
    <col min="3349" max="3349" width="7.33203125" style="10" customWidth="1"/>
    <col min="3350" max="3350" width="1.44140625" style="10" customWidth="1"/>
    <col min="3351" max="3351" width="7.5546875" style="10" customWidth="1"/>
    <col min="3352" max="3352" width="1.44140625" style="10" customWidth="1"/>
    <col min="3353" max="3353" width="10.77734375" style="10" customWidth="1"/>
    <col min="3354" max="3354" width="1.44140625" style="10" customWidth="1"/>
    <col min="3355" max="3355" width="10.33203125" style="10" customWidth="1"/>
    <col min="3356" max="3356" width="1.44140625" style="10" customWidth="1"/>
    <col min="3357" max="3357" width="9.5546875" style="10" customWidth="1"/>
    <col min="3358" max="3358" width="1" style="10" customWidth="1"/>
    <col min="3359" max="3359" width="1.44140625" style="10" customWidth="1"/>
    <col min="3360" max="3360" width="13.109375" style="10" customWidth="1"/>
    <col min="3361" max="3361" width="1.44140625" style="10" customWidth="1"/>
    <col min="3362" max="3362" width="8.44140625" style="10" customWidth="1"/>
    <col min="3363" max="3363" width="1.44140625" style="10" customWidth="1"/>
    <col min="3364" max="3364" width="8.44140625" style="10" customWidth="1"/>
    <col min="3365" max="3365" width="1.44140625" style="10" customWidth="1"/>
    <col min="3366" max="3366" width="11.5546875" style="10"/>
    <col min="3367" max="3367" width="1.44140625" style="10" customWidth="1"/>
    <col min="3368" max="3368" width="8.44140625" style="10" customWidth="1"/>
    <col min="3369" max="3369" width="1.44140625" style="10" customWidth="1"/>
    <col min="3370" max="3370" width="7.6640625" style="10" customWidth="1"/>
    <col min="3371" max="3371" width="1.44140625" style="10" customWidth="1"/>
    <col min="3372" max="3372" width="11.5546875" style="10"/>
    <col min="3373" max="3373" width="1.44140625" style="10" customWidth="1"/>
    <col min="3374" max="3374" width="10.77734375" style="10" customWidth="1"/>
    <col min="3375" max="3375" width="1.44140625" style="10" customWidth="1"/>
    <col min="3376" max="3376" width="9.21875" style="10" customWidth="1"/>
    <col min="3377" max="3377" width="0.88671875" style="10" customWidth="1"/>
    <col min="3378" max="3378" width="10.21875" style="10" customWidth="1"/>
    <col min="3379" max="3379" width="1.109375" style="10" customWidth="1"/>
    <col min="3380" max="3380" width="8.5546875" style="10" customWidth="1"/>
    <col min="3381" max="3381" width="1" style="10" customWidth="1"/>
    <col min="3382" max="3382" width="9.44140625" style="10" customWidth="1"/>
    <col min="3383" max="3383" width="1.109375" style="10" customWidth="1"/>
    <col min="3384" max="3384" width="9.21875" style="10" customWidth="1"/>
    <col min="3385" max="3385" width="1.44140625" style="10" customWidth="1"/>
    <col min="3386" max="3386" width="10.33203125" style="10" customWidth="1"/>
    <col min="3387" max="3387" width="2.21875" style="10" customWidth="1"/>
    <col min="3388" max="3388" width="4.109375" style="10" customWidth="1"/>
    <col min="3389" max="3389" width="1.109375" style="10" customWidth="1"/>
    <col min="3390" max="3390" width="7.6640625" style="10" customWidth="1"/>
    <col min="3391" max="3391" width="1.44140625" style="10" customWidth="1"/>
    <col min="3392" max="3392" width="11.5546875" style="10"/>
    <col min="3393" max="3393" width="1.44140625" style="10" customWidth="1"/>
    <col min="3394" max="3394" width="11.5546875" style="10"/>
    <col min="3395" max="3395" width="1.44140625" style="10" customWidth="1"/>
    <col min="3396" max="3396" width="11.5546875" style="10"/>
    <col min="3397" max="3397" width="1.44140625" style="10" customWidth="1"/>
    <col min="3398" max="3398" width="11.5546875" style="10"/>
    <col min="3399" max="3399" width="1.44140625" style="10" customWidth="1"/>
    <col min="3400" max="3584" width="11.5546875" style="10"/>
    <col min="3585" max="3585" width="4.5546875" style="10" customWidth="1"/>
    <col min="3586" max="3586" width="1.44140625" style="10" customWidth="1"/>
    <col min="3587" max="3587" width="15.44140625" style="10" customWidth="1"/>
    <col min="3588" max="3588" width="1.44140625" style="10" customWidth="1"/>
    <col min="3589" max="3589" width="11.6640625" style="10" customWidth="1"/>
    <col min="3590" max="3590" width="1.44140625" style="10" customWidth="1"/>
    <col min="3591" max="3591" width="8" style="10" customWidth="1"/>
    <col min="3592" max="3592" width="1.44140625" style="10" customWidth="1"/>
    <col min="3593" max="3593" width="7.33203125" style="10" customWidth="1"/>
    <col min="3594" max="3594" width="1.44140625" style="10" customWidth="1"/>
    <col min="3595" max="3595" width="11.5546875" style="10"/>
    <col min="3596" max="3596" width="1.44140625" style="10" customWidth="1"/>
    <col min="3597" max="3597" width="11.77734375" style="10" customWidth="1"/>
    <col min="3598" max="3598" width="1.44140625" style="10" customWidth="1"/>
    <col min="3599" max="3599" width="7.6640625" style="10" customWidth="1"/>
    <col min="3600" max="3600" width="1.44140625" style="10" customWidth="1"/>
    <col min="3601" max="3601" width="7.6640625" style="10" customWidth="1"/>
    <col min="3602" max="3602" width="1.44140625" style="10" customWidth="1"/>
    <col min="3603" max="3603" width="11.77734375" style="10" bestFit="1" customWidth="1"/>
    <col min="3604" max="3604" width="1.44140625" style="10" customWidth="1"/>
    <col min="3605" max="3605" width="7.33203125" style="10" customWidth="1"/>
    <col min="3606" max="3606" width="1.44140625" style="10" customWidth="1"/>
    <col min="3607" max="3607" width="7.5546875" style="10" customWidth="1"/>
    <col min="3608" max="3608" width="1.44140625" style="10" customWidth="1"/>
    <col min="3609" max="3609" width="10.77734375" style="10" customWidth="1"/>
    <col min="3610" max="3610" width="1.44140625" style="10" customWidth="1"/>
    <col min="3611" max="3611" width="10.33203125" style="10" customWidth="1"/>
    <col min="3612" max="3612" width="1.44140625" style="10" customWidth="1"/>
    <col min="3613" max="3613" width="9.5546875" style="10" customWidth="1"/>
    <col min="3614" max="3614" width="1" style="10" customWidth="1"/>
    <col min="3615" max="3615" width="1.44140625" style="10" customWidth="1"/>
    <col min="3616" max="3616" width="13.109375" style="10" customWidth="1"/>
    <col min="3617" max="3617" width="1.44140625" style="10" customWidth="1"/>
    <col min="3618" max="3618" width="8.44140625" style="10" customWidth="1"/>
    <col min="3619" max="3619" width="1.44140625" style="10" customWidth="1"/>
    <col min="3620" max="3620" width="8.44140625" style="10" customWidth="1"/>
    <col min="3621" max="3621" width="1.44140625" style="10" customWidth="1"/>
    <col min="3622" max="3622" width="11.5546875" style="10"/>
    <col min="3623" max="3623" width="1.44140625" style="10" customWidth="1"/>
    <col min="3624" max="3624" width="8.44140625" style="10" customWidth="1"/>
    <col min="3625" max="3625" width="1.44140625" style="10" customWidth="1"/>
    <col min="3626" max="3626" width="7.6640625" style="10" customWidth="1"/>
    <col min="3627" max="3627" width="1.44140625" style="10" customWidth="1"/>
    <col min="3628" max="3628" width="11.5546875" style="10"/>
    <col min="3629" max="3629" width="1.44140625" style="10" customWidth="1"/>
    <col min="3630" max="3630" width="10.77734375" style="10" customWidth="1"/>
    <col min="3631" max="3631" width="1.44140625" style="10" customWidth="1"/>
    <col min="3632" max="3632" width="9.21875" style="10" customWidth="1"/>
    <col min="3633" max="3633" width="0.88671875" style="10" customWidth="1"/>
    <col min="3634" max="3634" width="10.21875" style="10" customWidth="1"/>
    <col min="3635" max="3635" width="1.109375" style="10" customWidth="1"/>
    <col min="3636" max="3636" width="8.5546875" style="10" customWidth="1"/>
    <col min="3637" max="3637" width="1" style="10" customWidth="1"/>
    <col min="3638" max="3638" width="9.44140625" style="10" customWidth="1"/>
    <col min="3639" max="3639" width="1.109375" style="10" customWidth="1"/>
    <col min="3640" max="3640" width="9.21875" style="10" customWidth="1"/>
    <col min="3641" max="3641" width="1.44140625" style="10" customWidth="1"/>
    <col min="3642" max="3642" width="10.33203125" style="10" customWidth="1"/>
    <col min="3643" max="3643" width="2.21875" style="10" customWidth="1"/>
    <col min="3644" max="3644" width="4.109375" style="10" customWidth="1"/>
    <col min="3645" max="3645" width="1.109375" style="10" customWidth="1"/>
    <col min="3646" max="3646" width="7.6640625" style="10" customWidth="1"/>
    <col min="3647" max="3647" width="1.44140625" style="10" customWidth="1"/>
    <col min="3648" max="3648" width="11.5546875" style="10"/>
    <col min="3649" max="3649" width="1.44140625" style="10" customWidth="1"/>
    <col min="3650" max="3650" width="11.5546875" style="10"/>
    <col min="3651" max="3651" width="1.44140625" style="10" customWidth="1"/>
    <col min="3652" max="3652" width="11.5546875" style="10"/>
    <col min="3653" max="3653" width="1.44140625" style="10" customWidth="1"/>
    <col min="3654" max="3654" width="11.5546875" style="10"/>
    <col min="3655" max="3655" width="1.44140625" style="10" customWidth="1"/>
    <col min="3656" max="3840" width="11.5546875" style="10"/>
    <col min="3841" max="3841" width="4.5546875" style="10" customWidth="1"/>
    <col min="3842" max="3842" width="1.44140625" style="10" customWidth="1"/>
    <col min="3843" max="3843" width="15.44140625" style="10" customWidth="1"/>
    <col min="3844" max="3844" width="1.44140625" style="10" customWidth="1"/>
    <col min="3845" max="3845" width="11.6640625" style="10" customWidth="1"/>
    <col min="3846" max="3846" width="1.44140625" style="10" customWidth="1"/>
    <col min="3847" max="3847" width="8" style="10" customWidth="1"/>
    <col min="3848" max="3848" width="1.44140625" style="10" customWidth="1"/>
    <col min="3849" max="3849" width="7.33203125" style="10" customWidth="1"/>
    <col min="3850" max="3850" width="1.44140625" style="10" customWidth="1"/>
    <col min="3851" max="3851" width="11.5546875" style="10"/>
    <col min="3852" max="3852" width="1.44140625" style="10" customWidth="1"/>
    <col min="3853" max="3853" width="11.77734375" style="10" customWidth="1"/>
    <col min="3854" max="3854" width="1.44140625" style="10" customWidth="1"/>
    <col min="3855" max="3855" width="7.6640625" style="10" customWidth="1"/>
    <col min="3856" max="3856" width="1.44140625" style="10" customWidth="1"/>
    <col min="3857" max="3857" width="7.6640625" style="10" customWidth="1"/>
    <col min="3858" max="3858" width="1.44140625" style="10" customWidth="1"/>
    <col min="3859" max="3859" width="11.77734375" style="10" bestFit="1" customWidth="1"/>
    <col min="3860" max="3860" width="1.44140625" style="10" customWidth="1"/>
    <col min="3861" max="3861" width="7.33203125" style="10" customWidth="1"/>
    <col min="3862" max="3862" width="1.44140625" style="10" customWidth="1"/>
    <col min="3863" max="3863" width="7.5546875" style="10" customWidth="1"/>
    <col min="3864" max="3864" width="1.44140625" style="10" customWidth="1"/>
    <col min="3865" max="3865" width="10.77734375" style="10" customWidth="1"/>
    <col min="3866" max="3866" width="1.44140625" style="10" customWidth="1"/>
    <col min="3867" max="3867" width="10.33203125" style="10" customWidth="1"/>
    <col min="3868" max="3868" width="1.44140625" style="10" customWidth="1"/>
    <col min="3869" max="3869" width="9.5546875" style="10" customWidth="1"/>
    <col min="3870" max="3870" width="1" style="10" customWidth="1"/>
    <col min="3871" max="3871" width="1.44140625" style="10" customWidth="1"/>
    <col min="3872" max="3872" width="13.109375" style="10" customWidth="1"/>
    <col min="3873" max="3873" width="1.44140625" style="10" customWidth="1"/>
    <col min="3874" max="3874" width="8.44140625" style="10" customWidth="1"/>
    <col min="3875" max="3875" width="1.44140625" style="10" customWidth="1"/>
    <col min="3876" max="3876" width="8.44140625" style="10" customWidth="1"/>
    <col min="3877" max="3877" width="1.44140625" style="10" customWidth="1"/>
    <col min="3878" max="3878" width="11.5546875" style="10"/>
    <col min="3879" max="3879" width="1.44140625" style="10" customWidth="1"/>
    <col min="3880" max="3880" width="8.44140625" style="10" customWidth="1"/>
    <col min="3881" max="3881" width="1.44140625" style="10" customWidth="1"/>
    <col min="3882" max="3882" width="7.6640625" style="10" customWidth="1"/>
    <col min="3883" max="3883" width="1.44140625" style="10" customWidth="1"/>
    <col min="3884" max="3884" width="11.5546875" style="10"/>
    <col min="3885" max="3885" width="1.44140625" style="10" customWidth="1"/>
    <col min="3886" max="3886" width="10.77734375" style="10" customWidth="1"/>
    <col min="3887" max="3887" width="1.44140625" style="10" customWidth="1"/>
    <col min="3888" max="3888" width="9.21875" style="10" customWidth="1"/>
    <col min="3889" max="3889" width="0.88671875" style="10" customWidth="1"/>
    <col min="3890" max="3890" width="10.21875" style="10" customWidth="1"/>
    <col min="3891" max="3891" width="1.109375" style="10" customWidth="1"/>
    <col min="3892" max="3892" width="8.5546875" style="10" customWidth="1"/>
    <col min="3893" max="3893" width="1" style="10" customWidth="1"/>
    <col min="3894" max="3894" width="9.44140625" style="10" customWidth="1"/>
    <col min="3895" max="3895" width="1.109375" style="10" customWidth="1"/>
    <col min="3896" max="3896" width="9.21875" style="10" customWidth="1"/>
    <col min="3897" max="3897" width="1.44140625" style="10" customWidth="1"/>
    <col min="3898" max="3898" width="10.33203125" style="10" customWidth="1"/>
    <col min="3899" max="3899" width="2.21875" style="10" customWidth="1"/>
    <col min="3900" max="3900" width="4.109375" style="10" customWidth="1"/>
    <col min="3901" max="3901" width="1.109375" style="10" customWidth="1"/>
    <col min="3902" max="3902" width="7.6640625" style="10" customWidth="1"/>
    <col min="3903" max="3903" width="1.44140625" style="10" customWidth="1"/>
    <col min="3904" max="3904" width="11.5546875" style="10"/>
    <col min="3905" max="3905" width="1.44140625" style="10" customWidth="1"/>
    <col min="3906" max="3906" width="11.5546875" style="10"/>
    <col min="3907" max="3907" width="1.44140625" style="10" customWidth="1"/>
    <col min="3908" max="3908" width="11.5546875" style="10"/>
    <col min="3909" max="3909" width="1.44140625" style="10" customWidth="1"/>
    <col min="3910" max="3910" width="11.5546875" style="10"/>
    <col min="3911" max="3911" width="1.44140625" style="10" customWidth="1"/>
    <col min="3912" max="4096" width="11.5546875" style="10"/>
    <col min="4097" max="4097" width="4.5546875" style="10" customWidth="1"/>
    <col min="4098" max="4098" width="1.44140625" style="10" customWidth="1"/>
    <col min="4099" max="4099" width="15.44140625" style="10" customWidth="1"/>
    <col min="4100" max="4100" width="1.44140625" style="10" customWidth="1"/>
    <col min="4101" max="4101" width="11.6640625" style="10" customWidth="1"/>
    <col min="4102" max="4102" width="1.44140625" style="10" customWidth="1"/>
    <col min="4103" max="4103" width="8" style="10" customWidth="1"/>
    <col min="4104" max="4104" width="1.44140625" style="10" customWidth="1"/>
    <col min="4105" max="4105" width="7.33203125" style="10" customWidth="1"/>
    <col min="4106" max="4106" width="1.44140625" style="10" customWidth="1"/>
    <col min="4107" max="4107" width="11.5546875" style="10"/>
    <col min="4108" max="4108" width="1.44140625" style="10" customWidth="1"/>
    <col min="4109" max="4109" width="11.77734375" style="10" customWidth="1"/>
    <col min="4110" max="4110" width="1.44140625" style="10" customWidth="1"/>
    <col min="4111" max="4111" width="7.6640625" style="10" customWidth="1"/>
    <col min="4112" max="4112" width="1.44140625" style="10" customWidth="1"/>
    <col min="4113" max="4113" width="7.6640625" style="10" customWidth="1"/>
    <col min="4114" max="4114" width="1.44140625" style="10" customWidth="1"/>
    <col min="4115" max="4115" width="11.77734375" style="10" bestFit="1" customWidth="1"/>
    <col min="4116" max="4116" width="1.44140625" style="10" customWidth="1"/>
    <col min="4117" max="4117" width="7.33203125" style="10" customWidth="1"/>
    <col min="4118" max="4118" width="1.44140625" style="10" customWidth="1"/>
    <col min="4119" max="4119" width="7.5546875" style="10" customWidth="1"/>
    <col min="4120" max="4120" width="1.44140625" style="10" customWidth="1"/>
    <col min="4121" max="4121" width="10.77734375" style="10" customWidth="1"/>
    <col min="4122" max="4122" width="1.44140625" style="10" customWidth="1"/>
    <col min="4123" max="4123" width="10.33203125" style="10" customWidth="1"/>
    <col min="4124" max="4124" width="1.44140625" style="10" customWidth="1"/>
    <col min="4125" max="4125" width="9.5546875" style="10" customWidth="1"/>
    <col min="4126" max="4126" width="1" style="10" customWidth="1"/>
    <col min="4127" max="4127" width="1.44140625" style="10" customWidth="1"/>
    <col min="4128" max="4128" width="13.109375" style="10" customWidth="1"/>
    <col min="4129" max="4129" width="1.44140625" style="10" customWidth="1"/>
    <col min="4130" max="4130" width="8.44140625" style="10" customWidth="1"/>
    <col min="4131" max="4131" width="1.44140625" style="10" customWidth="1"/>
    <col min="4132" max="4132" width="8.44140625" style="10" customWidth="1"/>
    <col min="4133" max="4133" width="1.44140625" style="10" customWidth="1"/>
    <col min="4134" max="4134" width="11.5546875" style="10"/>
    <col min="4135" max="4135" width="1.44140625" style="10" customWidth="1"/>
    <col min="4136" max="4136" width="8.44140625" style="10" customWidth="1"/>
    <col min="4137" max="4137" width="1.44140625" style="10" customWidth="1"/>
    <col min="4138" max="4138" width="7.6640625" style="10" customWidth="1"/>
    <col min="4139" max="4139" width="1.44140625" style="10" customWidth="1"/>
    <col min="4140" max="4140" width="11.5546875" style="10"/>
    <col min="4141" max="4141" width="1.44140625" style="10" customWidth="1"/>
    <col min="4142" max="4142" width="10.77734375" style="10" customWidth="1"/>
    <col min="4143" max="4143" width="1.44140625" style="10" customWidth="1"/>
    <col min="4144" max="4144" width="9.21875" style="10" customWidth="1"/>
    <col min="4145" max="4145" width="0.88671875" style="10" customWidth="1"/>
    <col min="4146" max="4146" width="10.21875" style="10" customWidth="1"/>
    <col min="4147" max="4147" width="1.109375" style="10" customWidth="1"/>
    <col min="4148" max="4148" width="8.5546875" style="10" customWidth="1"/>
    <col min="4149" max="4149" width="1" style="10" customWidth="1"/>
    <col min="4150" max="4150" width="9.44140625" style="10" customWidth="1"/>
    <col min="4151" max="4151" width="1.109375" style="10" customWidth="1"/>
    <col min="4152" max="4152" width="9.21875" style="10" customWidth="1"/>
    <col min="4153" max="4153" width="1.44140625" style="10" customWidth="1"/>
    <col min="4154" max="4154" width="10.33203125" style="10" customWidth="1"/>
    <col min="4155" max="4155" width="2.21875" style="10" customWidth="1"/>
    <col min="4156" max="4156" width="4.109375" style="10" customWidth="1"/>
    <col min="4157" max="4157" width="1.109375" style="10" customWidth="1"/>
    <col min="4158" max="4158" width="7.6640625" style="10" customWidth="1"/>
    <col min="4159" max="4159" width="1.44140625" style="10" customWidth="1"/>
    <col min="4160" max="4160" width="11.5546875" style="10"/>
    <col min="4161" max="4161" width="1.44140625" style="10" customWidth="1"/>
    <col min="4162" max="4162" width="11.5546875" style="10"/>
    <col min="4163" max="4163" width="1.44140625" style="10" customWidth="1"/>
    <col min="4164" max="4164" width="11.5546875" style="10"/>
    <col min="4165" max="4165" width="1.44140625" style="10" customWidth="1"/>
    <col min="4166" max="4166" width="11.5546875" style="10"/>
    <col min="4167" max="4167" width="1.44140625" style="10" customWidth="1"/>
    <col min="4168" max="4352" width="11.5546875" style="10"/>
    <col min="4353" max="4353" width="4.5546875" style="10" customWidth="1"/>
    <col min="4354" max="4354" width="1.44140625" style="10" customWidth="1"/>
    <col min="4355" max="4355" width="15.44140625" style="10" customWidth="1"/>
    <col min="4356" max="4356" width="1.44140625" style="10" customWidth="1"/>
    <col min="4357" max="4357" width="11.6640625" style="10" customWidth="1"/>
    <col min="4358" max="4358" width="1.44140625" style="10" customWidth="1"/>
    <col min="4359" max="4359" width="8" style="10" customWidth="1"/>
    <col min="4360" max="4360" width="1.44140625" style="10" customWidth="1"/>
    <col min="4361" max="4361" width="7.33203125" style="10" customWidth="1"/>
    <col min="4362" max="4362" width="1.44140625" style="10" customWidth="1"/>
    <col min="4363" max="4363" width="11.5546875" style="10"/>
    <col min="4364" max="4364" width="1.44140625" style="10" customWidth="1"/>
    <col min="4365" max="4365" width="11.77734375" style="10" customWidth="1"/>
    <col min="4366" max="4366" width="1.44140625" style="10" customWidth="1"/>
    <col min="4367" max="4367" width="7.6640625" style="10" customWidth="1"/>
    <col min="4368" max="4368" width="1.44140625" style="10" customWidth="1"/>
    <col min="4369" max="4369" width="7.6640625" style="10" customWidth="1"/>
    <col min="4370" max="4370" width="1.44140625" style="10" customWidth="1"/>
    <col min="4371" max="4371" width="11.77734375" style="10" bestFit="1" customWidth="1"/>
    <col min="4372" max="4372" width="1.44140625" style="10" customWidth="1"/>
    <col min="4373" max="4373" width="7.33203125" style="10" customWidth="1"/>
    <col min="4374" max="4374" width="1.44140625" style="10" customWidth="1"/>
    <col min="4375" max="4375" width="7.5546875" style="10" customWidth="1"/>
    <col min="4376" max="4376" width="1.44140625" style="10" customWidth="1"/>
    <col min="4377" max="4377" width="10.77734375" style="10" customWidth="1"/>
    <col min="4378" max="4378" width="1.44140625" style="10" customWidth="1"/>
    <col min="4379" max="4379" width="10.33203125" style="10" customWidth="1"/>
    <col min="4380" max="4380" width="1.44140625" style="10" customWidth="1"/>
    <col min="4381" max="4381" width="9.5546875" style="10" customWidth="1"/>
    <col min="4382" max="4382" width="1" style="10" customWidth="1"/>
    <col min="4383" max="4383" width="1.44140625" style="10" customWidth="1"/>
    <col min="4384" max="4384" width="13.109375" style="10" customWidth="1"/>
    <col min="4385" max="4385" width="1.44140625" style="10" customWidth="1"/>
    <col min="4386" max="4386" width="8.44140625" style="10" customWidth="1"/>
    <col min="4387" max="4387" width="1.44140625" style="10" customWidth="1"/>
    <col min="4388" max="4388" width="8.44140625" style="10" customWidth="1"/>
    <col min="4389" max="4389" width="1.44140625" style="10" customWidth="1"/>
    <col min="4390" max="4390" width="11.5546875" style="10"/>
    <col min="4391" max="4391" width="1.44140625" style="10" customWidth="1"/>
    <col min="4392" max="4392" width="8.44140625" style="10" customWidth="1"/>
    <col min="4393" max="4393" width="1.44140625" style="10" customWidth="1"/>
    <col min="4394" max="4394" width="7.6640625" style="10" customWidth="1"/>
    <col min="4395" max="4395" width="1.44140625" style="10" customWidth="1"/>
    <col min="4396" max="4396" width="11.5546875" style="10"/>
    <col min="4397" max="4397" width="1.44140625" style="10" customWidth="1"/>
    <col min="4398" max="4398" width="10.77734375" style="10" customWidth="1"/>
    <col min="4399" max="4399" width="1.44140625" style="10" customWidth="1"/>
    <col min="4400" max="4400" width="9.21875" style="10" customWidth="1"/>
    <col min="4401" max="4401" width="0.88671875" style="10" customWidth="1"/>
    <col min="4402" max="4402" width="10.21875" style="10" customWidth="1"/>
    <col min="4403" max="4403" width="1.109375" style="10" customWidth="1"/>
    <col min="4404" max="4404" width="8.5546875" style="10" customWidth="1"/>
    <col min="4405" max="4405" width="1" style="10" customWidth="1"/>
    <col min="4406" max="4406" width="9.44140625" style="10" customWidth="1"/>
    <col min="4407" max="4407" width="1.109375" style="10" customWidth="1"/>
    <col min="4408" max="4408" width="9.21875" style="10" customWidth="1"/>
    <col min="4409" max="4409" width="1.44140625" style="10" customWidth="1"/>
    <col min="4410" max="4410" width="10.33203125" style="10" customWidth="1"/>
    <col min="4411" max="4411" width="2.21875" style="10" customWidth="1"/>
    <col min="4412" max="4412" width="4.109375" style="10" customWidth="1"/>
    <col min="4413" max="4413" width="1.109375" style="10" customWidth="1"/>
    <col min="4414" max="4414" width="7.6640625" style="10" customWidth="1"/>
    <col min="4415" max="4415" width="1.44140625" style="10" customWidth="1"/>
    <col min="4416" max="4416" width="11.5546875" style="10"/>
    <col min="4417" max="4417" width="1.44140625" style="10" customWidth="1"/>
    <col min="4418" max="4418" width="11.5546875" style="10"/>
    <col min="4419" max="4419" width="1.44140625" style="10" customWidth="1"/>
    <col min="4420" max="4420" width="11.5546875" style="10"/>
    <col min="4421" max="4421" width="1.44140625" style="10" customWidth="1"/>
    <col min="4422" max="4422" width="11.5546875" style="10"/>
    <col min="4423" max="4423" width="1.44140625" style="10" customWidth="1"/>
    <col min="4424" max="4608" width="11.5546875" style="10"/>
    <col min="4609" max="4609" width="4.5546875" style="10" customWidth="1"/>
    <col min="4610" max="4610" width="1.44140625" style="10" customWidth="1"/>
    <col min="4611" max="4611" width="15.44140625" style="10" customWidth="1"/>
    <col min="4612" max="4612" width="1.44140625" style="10" customWidth="1"/>
    <col min="4613" max="4613" width="11.6640625" style="10" customWidth="1"/>
    <col min="4614" max="4614" width="1.44140625" style="10" customWidth="1"/>
    <col min="4615" max="4615" width="8" style="10" customWidth="1"/>
    <col min="4616" max="4616" width="1.44140625" style="10" customWidth="1"/>
    <col min="4617" max="4617" width="7.33203125" style="10" customWidth="1"/>
    <col min="4618" max="4618" width="1.44140625" style="10" customWidth="1"/>
    <col min="4619" max="4619" width="11.5546875" style="10"/>
    <col min="4620" max="4620" width="1.44140625" style="10" customWidth="1"/>
    <col min="4621" max="4621" width="11.77734375" style="10" customWidth="1"/>
    <col min="4622" max="4622" width="1.44140625" style="10" customWidth="1"/>
    <col min="4623" max="4623" width="7.6640625" style="10" customWidth="1"/>
    <col min="4624" max="4624" width="1.44140625" style="10" customWidth="1"/>
    <col min="4625" max="4625" width="7.6640625" style="10" customWidth="1"/>
    <col min="4626" max="4626" width="1.44140625" style="10" customWidth="1"/>
    <col min="4627" max="4627" width="11.77734375" style="10" bestFit="1" customWidth="1"/>
    <col min="4628" max="4628" width="1.44140625" style="10" customWidth="1"/>
    <col min="4629" max="4629" width="7.33203125" style="10" customWidth="1"/>
    <col min="4630" max="4630" width="1.44140625" style="10" customWidth="1"/>
    <col min="4631" max="4631" width="7.5546875" style="10" customWidth="1"/>
    <col min="4632" max="4632" width="1.44140625" style="10" customWidth="1"/>
    <col min="4633" max="4633" width="10.77734375" style="10" customWidth="1"/>
    <col min="4634" max="4634" width="1.44140625" style="10" customWidth="1"/>
    <col min="4635" max="4635" width="10.33203125" style="10" customWidth="1"/>
    <col min="4636" max="4636" width="1.44140625" style="10" customWidth="1"/>
    <col min="4637" max="4637" width="9.5546875" style="10" customWidth="1"/>
    <col min="4638" max="4638" width="1" style="10" customWidth="1"/>
    <col min="4639" max="4639" width="1.44140625" style="10" customWidth="1"/>
    <col min="4640" max="4640" width="13.109375" style="10" customWidth="1"/>
    <col min="4641" max="4641" width="1.44140625" style="10" customWidth="1"/>
    <col min="4642" max="4642" width="8.44140625" style="10" customWidth="1"/>
    <col min="4643" max="4643" width="1.44140625" style="10" customWidth="1"/>
    <col min="4644" max="4644" width="8.44140625" style="10" customWidth="1"/>
    <col min="4645" max="4645" width="1.44140625" style="10" customWidth="1"/>
    <col min="4646" max="4646" width="11.5546875" style="10"/>
    <col min="4647" max="4647" width="1.44140625" style="10" customWidth="1"/>
    <col min="4648" max="4648" width="8.44140625" style="10" customWidth="1"/>
    <col min="4649" max="4649" width="1.44140625" style="10" customWidth="1"/>
    <col min="4650" max="4650" width="7.6640625" style="10" customWidth="1"/>
    <col min="4651" max="4651" width="1.44140625" style="10" customWidth="1"/>
    <col min="4652" max="4652" width="11.5546875" style="10"/>
    <col min="4653" max="4653" width="1.44140625" style="10" customWidth="1"/>
    <col min="4654" max="4654" width="10.77734375" style="10" customWidth="1"/>
    <col min="4655" max="4655" width="1.44140625" style="10" customWidth="1"/>
    <col min="4656" max="4656" width="9.21875" style="10" customWidth="1"/>
    <col min="4657" max="4657" width="0.88671875" style="10" customWidth="1"/>
    <col min="4658" max="4658" width="10.21875" style="10" customWidth="1"/>
    <col min="4659" max="4659" width="1.109375" style="10" customWidth="1"/>
    <col min="4660" max="4660" width="8.5546875" style="10" customWidth="1"/>
    <col min="4661" max="4661" width="1" style="10" customWidth="1"/>
    <col min="4662" max="4662" width="9.44140625" style="10" customWidth="1"/>
    <col min="4663" max="4663" width="1.109375" style="10" customWidth="1"/>
    <col min="4664" max="4664" width="9.21875" style="10" customWidth="1"/>
    <col min="4665" max="4665" width="1.44140625" style="10" customWidth="1"/>
    <col min="4666" max="4666" width="10.33203125" style="10" customWidth="1"/>
    <col min="4667" max="4667" width="2.21875" style="10" customWidth="1"/>
    <col min="4668" max="4668" width="4.109375" style="10" customWidth="1"/>
    <col min="4669" max="4669" width="1.109375" style="10" customWidth="1"/>
    <col min="4670" max="4670" width="7.6640625" style="10" customWidth="1"/>
    <col min="4671" max="4671" width="1.44140625" style="10" customWidth="1"/>
    <col min="4672" max="4672" width="11.5546875" style="10"/>
    <col min="4673" max="4673" width="1.44140625" style="10" customWidth="1"/>
    <col min="4674" max="4674" width="11.5546875" style="10"/>
    <col min="4675" max="4675" width="1.44140625" style="10" customWidth="1"/>
    <col min="4676" max="4676" width="11.5546875" style="10"/>
    <col min="4677" max="4677" width="1.44140625" style="10" customWidth="1"/>
    <col min="4678" max="4678" width="11.5546875" style="10"/>
    <col min="4679" max="4679" width="1.44140625" style="10" customWidth="1"/>
    <col min="4680" max="4864" width="11.5546875" style="10"/>
    <col min="4865" max="4865" width="4.5546875" style="10" customWidth="1"/>
    <col min="4866" max="4866" width="1.44140625" style="10" customWidth="1"/>
    <col min="4867" max="4867" width="15.44140625" style="10" customWidth="1"/>
    <col min="4868" max="4868" width="1.44140625" style="10" customWidth="1"/>
    <col min="4869" max="4869" width="11.6640625" style="10" customWidth="1"/>
    <col min="4870" max="4870" width="1.44140625" style="10" customWidth="1"/>
    <col min="4871" max="4871" width="8" style="10" customWidth="1"/>
    <col min="4872" max="4872" width="1.44140625" style="10" customWidth="1"/>
    <col min="4873" max="4873" width="7.33203125" style="10" customWidth="1"/>
    <col min="4874" max="4874" width="1.44140625" style="10" customWidth="1"/>
    <col min="4875" max="4875" width="11.5546875" style="10"/>
    <col min="4876" max="4876" width="1.44140625" style="10" customWidth="1"/>
    <col min="4877" max="4877" width="11.77734375" style="10" customWidth="1"/>
    <col min="4878" max="4878" width="1.44140625" style="10" customWidth="1"/>
    <col min="4879" max="4879" width="7.6640625" style="10" customWidth="1"/>
    <col min="4880" max="4880" width="1.44140625" style="10" customWidth="1"/>
    <col min="4881" max="4881" width="7.6640625" style="10" customWidth="1"/>
    <col min="4882" max="4882" width="1.44140625" style="10" customWidth="1"/>
    <col min="4883" max="4883" width="11.77734375" style="10" bestFit="1" customWidth="1"/>
    <col min="4884" max="4884" width="1.44140625" style="10" customWidth="1"/>
    <col min="4885" max="4885" width="7.33203125" style="10" customWidth="1"/>
    <col min="4886" max="4886" width="1.44140625" style="10" customWidth="1"/>
    <col min="4887" max="4887" width="7.5546875" style="10" customWidth="1"/>
    <col min="4888" max="4888" width="1.44140625" style="10" customWidth="1"/>
    <col min="4889" max="4889" width="10.77734375" style="10" customWidth="1"/>
    <col min="4890" max="4890" width="1.44140625" style="10" customWidth="1"/>
    <col min="4891" max="4891" width="10.33203125" style="10" customWidth="1"/>
    <col min="4892" max="4892" width="1.44140625" style="10" customWidth="1"/>
    <col min="4893" max="4893" width="9.5546875" style="10" customWidth="1"/>
    <col min="4894" max="4894" width="1" style="10" customWidth="1"/>
    <col min="4895" max="4895" width="1.44140625" style="10" customWidth="1"/>
    <col min="4896" max="4896" width="13.109375" style="10" customWidth="1"/>
    <col min="4897" max="4897" width="1.44140625" style="10" customWidth="1"/>
    <col min="4898" max="4898" width="8.44140625" style="10" customWidth="1"/>
    <col min="4899" max="4899" width="1.44140625" style="10" customWidth="1"/>
    <col min="4900" max="4900" width="8.44140625" style="10" customWidth="1"/>
    <col min="4901" max="4901" width="1.44140625" style="10" customWidth="1"/>
    <col min="4902" max="4902" width="11.5546875" style="10"/>
    <col min="4903" max="4903" width="1.44140625" style="10" customWidth="1"/>
    <col min="4904" max="4904" width="8.44140625" style="10" customWidth="1"/>
    <col min="4905" max="4905" width="1.44140625" style="10" customWidth="1"/>
    <col min="4906" max="4906" width="7.6640625" style="10" customWidth="1"/>
    <col min="4907" max="4907" width="1.44140625" style="10" customWidth="1"/>
    <col min="4908" max="4908" width="11.5546875" style="10"/>
    <col min="4909" max="4909" width="1.44140625" style="10" customWidth="1"/>
    <col min="4910" max="4910" width="10.77734375" style="10" customWidth="1"/>
    <col min="4911" max="4911" width="1.44140625" style="10" customWidth="1"/>
    <col min="4912" max="4912" width="9.21875" style="10" customWidth="1"/>
    <col min="4913" max="4913" width="0.88671875" style="10" customWidth="1"/>
    <col min="4914" max="4914" width="10.21875" style="10" customWidth="1"/>
    <col min="4915" max="4915" width="1.109375" style="10" customWidth="1"/>
    <col min="4916" max="4916" width="8.5546875" style="10" customWidth="1"/>
    <col min="4917" max="4917" width="1" style="10" customWidth="1"/>
    <col min="4918" max="4918" width="9.44140625" style="10" customWidth="1"/>
    <col min="4919" max="4919" width="1.109375" style="10" customWidth="1"/>
    <col min="4920" max="4920" width="9.21875" style="10" customWidth="1"/>
    <col min="4921" max="4921" width="1.44140625" style="10" customWidth="1"/>
    <col min="4922" max="4922" width="10.33203125" style="10" customWidth="1"/>
    <col min="4923" max="4923" width="2.21875" style="10" customWidth="1"/>
    <col min="4924" max="4924" width="4.109375" style="10" customWidth="1"/>
    <col min="4925" max="4925" width="1.109375" style="10" customWidth="1"/>
    <col min="4926" max="4926" width="7.6640625" style="10" customWidth="1"/>
    <col min="4927" max="4927" width="1.44140625" style="10" customWidth="1"/>
    <col min="4928" max="4928" width="11.5546875" style="10"/>
    <col min="4929" max="4929" width="1.44140625" style="10" customWidth="1"/>
    <col min="4930" max="4930" width="11.5546875" style="10"/>
    <col min="4931" max="4931" width="1.44140625" style="10" customWidth="1"/>
    <col min="4932" max="4932" width="11.5546875" style="10"/>
    <col min="4933" max="4933" width="1.44140625" style="10" customWidth="1"/>
    <col min="4934" max="4934" width="11.5546875" style="10"/>
    <col min="4935" max="4935" width="1.44140625" style="10" customWidth="1"/>
    <col min="4936" max="5120" width="11.5546875" style="10"/>
    <col min="5121" max="5121" width="4.5546875" style="10" customWidth="1"/>
    <col min="5122" max="5122" width="1.44140625" style="10" customWidth="1"/>
    <col min="5123" max="5123" width="15.44140625" style="10" customWidth="1"/>
    <col min="5124" max="5124" width="1.44140625" style="10" customWidth="1"/>
    <col min="5125" max="5125" width="11.6640625" style="10" customWidth="1"/>
    <col min="5126" max="5126" width="1.44140625" style="10" customWidth="1"/>
    <col min="5127" max="5127" width="8" style="10" customWidth="1"/>
    <col min="5128" max="5128" width="1.44140625" style="10" customWidth="1"/>
    <col min="5129" max="5129" width="7.33203125" style="10" customWidth="1"/>
    <col min="5130" max="5130" width="1.44140625" style="10" customWidth="1"/>
    <col min="5131" max="5131" width="11.5546875" style="10"/>
    <col min="5132" max="5132" width="1.44140625" style="10" customWidth="1"/>
    <col min="5133" max="5133" width="11.77734375" style="10" customWidth="1"/>
    <col min="5134" max="5134" width="1.44140625" style="10" customWidth="1"/>
    <col min="5135" max="5135" width="7.6640625" style="10" customWidth="1"/>
    <col min="5136" max="5136" width="1.44140625" style="10" customWidth="1"/>
    <col min="5137" max="5137" width="7.6640625" style="10" customWidth="1"/>
    <col min="5138" max="5138" width="1.44140625" style="10" customWidth="1"/>
    <col min="5139" max="5139" width="11.77734375" style="10" bestFit="1" customWidth="1"/>
    <col min="5140" max="5140" width="1.44140625" style="10" customWidth="1"/>
    <col min="5141" max="5141" width="7.33203125" style="10" customWidth="1"/>
    <col min="5142" max="5142" width="1.44140625" style="10" customWidth="1"/>
    <col min="5143" max="5143" width="7.5546875" style="10" customWidth="1"/>
    <col min="5144" max="5144" width="1.44140625" style="10" customWidth="1"/>
    <col min="5145" max="5145" width="10.77734375" style="10" customWidth="1"/>
    <col min="5146" max="5146" width="1.44140625" style="10" customWidth="1"/>
    <col min="5147" max="5147" width="10.33203125" style="10" customWidth="1"/>
    <col min="5148" max="5148" width="1.44140625" style="10" customWidth="1"/>
    <col min="5149" max="5149" width="9.5546875" style="10" customWidth="1"/>
    <col min="5150" max="5150" width="1" style="10" customWidth="1"/>
    <col min="5151" max="5151" width="1.44140625" style="10" customWidth="1"/>
    <col min="5152" max="5152" width="13.109375" style="10" customWidth="1"/>
    <col min="5153" max="5153" width="1.44140625" style="10" customWidth="1"/>
    <col min="5154" max="5154" width="8.44140625" style="10" customWidth="1"/>
    <col min="5155" max="5155" width="1.44140625" style="10" customWidth="1"/>
    <col min="5156" max="5156" width="8.44140625" style="10" customWidth="1"/>
    <col min="5157" max="5157" width="1.44140625" style="10" customWidth="1"/>
    <col min="5158" max="5158" width="11.5546875" style="10"/>
    <col min="5159" max="5159" width="1.44140625" style="10" customWidth="1"/>
    <col min="5160" max="5160" width="8.44140625" style="10" customWidth="1"/>
    <col min="5161" max="5161" width="1.44140625" style="10" customWidth="1"/>
    <col min="5162" max="5162" width="7.6640625" style="10" customWidth="1"/>
    <col min="5163" max="5163" width="1.44140625" style="10" customWidth="1"/>
    <col min="5164" max="5164" width="11.5546875" style="10"/>
    <col min="5165" max="5165" width="1.44140625" style="10" customWidth="1"/>
    <col min="5166" max="5166" width="10.77734375" style="10" customWidth="1"/>
    <col min="5167" max="5167" width="1.44140625" style="10" customWidth="1"/>
    <col min="5168" max="5168" width="9.21875" style="10" customWidth="1"/>
    <col min="5169" max="5169" width="0.88671875" style="10" customWidth="1"/>
    <col min="5170" max="5170" width="10.21875" style="10" customWidth="1"/>
    <col min="5171" max="5171" width="1.109375" style="10" customWidth="1"/>
    <col min="5172" max="5172" width="8.5546875" style="10" customWidth="1"/>
    <col min="5173" max="5173" width="1" style="10" customWidth="1"/>
    <col min="5174" max="5174" width="9.44140625" style="10" customWidth="1"/>
    <col min="5175" max="5175" width="1.109375" style="10" customWidth="1"/>
    <col min="5176" max="5176" width="9.21875" style="10" customWidth="1"/>
    <col min="5177" max="5177" width="1.44140625" style="10" customWidth="1"/>
    <col min="5178" max="5178" width="10.33203125" style="10" customWidth="1"/>
    <col min="5179" max="5179" width="2.21875" style="10" customWidth="1"/>
    <col min="5180" max="5180" width="4.109375" style="10" customWidth="1"/>
    <col min="5181" max="5181" width="1.109375" style="10" customWidth="1"/>
    <col min="5182" max="5182" width="7.6640625" style="10" customWidth="1"/>
    <col min="5183" max="5183" width="1.44140625" style="10" customWidth="1"/>
    <col min="5184" max="5184" width="11.5546875" style="10"/>
    <col min="5185" max="5185" width="1.44140625" style="10" customWidth="1"/>
    <col min="5186" max="5186" width="11.5546875" style="10"/>
    <col min="5187" max="5187" width="1.44140625" style="10" customWidth="1"/>
    <col min="5188" max="5188" width="11.5546875" style="10"/>
    <col min="5189" max="5189" width="1.44140625" style="10" customWidth="1"/>
    <col min="5190" max="5190" width="11.5546875" style="10"/>
    <col min="5191" max="5191" width="1.44140625" style="10" customWidth="1"/>
    <col min="5192" max="5376" width="11.5546875" style="10"/>
    <col min="5377" max="5377" width="4.5546875" style="10" customWidth="1"/>
    <col min="5378" max="5378" width="1.44140625" style="10" customWidth="1"/>
    <col min="5379" max="5379" width="15.44140625" style="10" customWidth="1"/>
    <col min="5380" max="5380" width="1.44140625" style="10" customWidth="1"/>
    <col min="5381" max="5381" width="11.6640625" style="10" customWidth="1"/>
    <col min="5382" max="5382" width="1.44140625" style="10" customWidth="1"/>
    <col min="5383" max="5383" width="8" style="10" customWidth="1"/>
    <col min="5384" max="5384" width="1.44140625" style="10" customWidth="1"/>
    <col min="5385" max="5385" width="7.33203125" style="10" customWidth="1"/>
    <col min="5386" max="5386" width="1.44140625" style="10" customWidth="1"/>
    <col min="5387" max="5387" width="11.5546875" style="10"/>
    <col min="5388" max="5388" width="1.44140625" style="10" customWidth="1"/>
    <col min="5389" max="5389" width="11.77734375" style="10" customWidth="1"/>
    <col min="5390" max="5390" width="1.44140625" style="10" customWidth="1"/>
    <col min="5391" max="5391" width="7.6640625" style="10" customWidth="1"/>
    <col min="5392" max="5392" width="1.44140625" style="10" customWidth="1"/>
    <col min="5393" max="5393" width="7.6640625" style="10" customWidth="1"/>
    <col min="5394" max="5394" width="1.44140625" style="10" customWidth="1"/>
    <col min="5395" max="5395" width="11.77734375" style="10" bestFit="1" customWidth="1"/>
    <col min="5396" max="5396" width="1.44140625" style="10" customWidth="1"/>
    <col min="5397" max="5397" width="7.33203125" style="10" customWidth="1"/>
    <col min="5398" max="5398" width="1.44140625" style="10" customWidth="1"/>
    <col min="5399" max="5399" width="7.5546875" style="10" customWidth="1"/>
    <col min="5400" max="5400" width="1.44140625" style="10" customWidth="1"/>
    <col min="5401" max="5401" width="10.77734375" style="10" customWidth="1"/>
    <col min="5402" max="5402" width="1.44140625" style="10" customWidth="1"/>
    <col min="5403" max="5403" width="10.33203125" style="10" customWidth="1"/>
    <col min="5404" max="5404" width="1.44140625" style="10" customWidth="1"/>
    <col min="5405" max="5405" width="9.5546875" style="10" customWidth="1"/>
    <col min="5406" max="5406" width="1" style="10" customWidth="1"/>
    <col min="5407" max="5407" width="1.44140625" style="10" customWidth="1"/>
    <col min="5408" max="5408" width="13.109375" style="10" customWidth="1"/>
    <col min="5409" max="5409" width="1.44140625" style="10" customWidth="1"/>
    <col min="5410" max="5410" width="8.44140625" style="10" customWidth="1"/>
    <col min="5411" max="5411" width="1.44140625" style="10" customWidth="1"/>
    <col min="5412" max="5412" width="8.44140625" style="10" customWidth="1"/>
    <col min="5413" max="5413" width="1.44140625" style="10" customWidth="1"/>
    <col min="5414" max="5414" width="11.5546875" style="10"/>
    <col min="5415" max="5415" width="1.44140625" style="10" customWidth="1"/>
    <col min="5416" max="5416" width="8.44140625" style="10" customWidth="1"/>
    <col min="5417" max="5417" width="1.44140625" style="10" customWidth="1"/>
    <col min="5418" max="5418" width="7.6640625" style="10" customWidth="1"/>
    <col min="5419" max="5419" width="1.44140625" style="10" customWidth="1"/>
    <col min="5420" max="5420" width="11.5546875" style="10"/>
    <col min="5421" max="5421" width="1.44140625" style="10" customWidth="1"/>
    <col min="5422" max="5422" width="10.77734375" style="10" customWidth="1"/>
    <col min="5423" max="5423" width="1.44140625" style="10" customWidth="1"/>
    <col min="5424" max="5424" width="9.21875" style="10" customWidth="1"/>
    <col min="5425" max="5425" width="0.88671875" style="10" customWidth="1"/>
    <col min="5426" max="5426" width="10.21875" style="10" customWidth="1"/>
    <col min="5427" max="5427" width="1.109375" style="10" customWidth="1"/>
    <col min="5428" max="5428" width="8.5546875" style="10" customWidth="1"/>
    <col min="5429" max="5429" width="1" style="10" customWidth="1"/>
    <col min="5430" max="5430" width="9.44140625" style="10" customWidth="1"/>
    <col min="5431" max="5431" width="1.109375" style="10" customWidth="1"/>
    <col min="5432" max="5432" width="9.21875" style="10" customWidth="1"/>
    <col min="5433" max="5433" width="1.44140625" style="10" customWidth="1"/>
    <col min="5434" max="5434" width="10.33203125" style="10" customWidth="1"/>
    <col min="5435" max="5435" width="2.21875" style="10" customWidth="1"/>
    <col min="5436" max="5436" width="4.109375" style="10" customWidth="1"/>
    <col min="5437" max="5437" width="1.109375" style="10" customWidth="1"/>
    <col min="5438" max="5438" width="7.6640625" style="10" customWidth="1"/>
    <col min="5439" max="5439" width="1.44140625" style="10" customWidth="1"/>
    <col min="5440" max="5440" width="11.5546875" style="10"/>
    <col min="5441" max="5441" width="1.44140625" style="10" customWidth="1"/>
    <col min="5442" max="5442" width="11.5546875" style="10"/>
    <col min="5443" max="5443" width="1.44140625" style="10" customWidth="1"/>
    <col min="5444" max="5444" width="11.5546875" style="10"/>
    <col min="5445" max="5445" width="1.44140625" style="10" customWidth="1"/>
    <col min="5446" max="5446" width="11.5546875" style="10"/>
    <col min="5447" max="5447" width="1.44140625" style="10" customWidth="1"/>
    <col min="5448" max="5632" width="11.5546875" style="10"/>
    <col min="5633" max="5633" width="4.5546875" style="10" customWidth="1"/>
    <col min="5634" max="5634" width="1.44140625" style="10" customWidth="1"/>
    <col min="5635" max="5635" width="15.44140625" style="10" customWidth="1"/>
    <col min="5636" max="5636" width="1.44140625" style="10" customWidth="1"/>
    <col min="5637" max="5637" width="11.6640625" style="10" customWidth="1"/>
    <col min="5638" max="5638" width="1.44140625" style="10" customWidth="1"/>
    <col min="5639" max="5639" width="8" style="10" customWidth="1"/>
    <col min="5640" max="5640" width="1.44140625" style="10" customWidth="1"/>
    <col min="5641" max="5641" width="7.33203125" style="10" customWidth="1"/>
    <col min="5642" max="5642" width="1.44140625" style="10" customWidth="1"/>
    <col min="5643" max="5643" width="11.5546875" style="10"/>
    <col min="5644" max="5644" width="1.44140625" style="10" customWidth="1"/>
    <col min="5645" max="5645" width="11.77734375" style="10" customWidth="1"/>
    <col min="5646" max="5646" width="1.44140625" style="10" customWidth="1"/>
    <col min="5647" max="5647" width="7.6640625" style="10" customWidth="1"/>
    <col min="5648" max="5648" width="1.44140625" style="10" customWidth="1"/>
    <col min="5649" max="5649" width="7.6640625" style="10" customWidth="1"/>
    <col min="5650" max="5650" width="1.44140625" style="10" customWidth="1"/>
    <col min="5651" max="5651" width="11.77734375" style="10" bestFit="1" customWidth="1"/>
    <col min="5652" max="5652" width="1.44140625" style="10" customWidth="1"/>
    <col min="5653" max="5653" width="7.33203125" style="10" customWidth="1"/>
    <col min="5654" max="5654" width="1.44140625" style="10" customWidth="1"/>
    <col min="5655" max="5655" width="7.5546875" style="10" customWidth="1"/>
    <col min="5656" max="5656" width="1.44140625" style="10" customWidth="1"/>
    <col min="5657" max="5657" width="10.77734375" style="10" customWidth="1"/>
    <col min="5658" max="5658" width="1.44140625" style="10" customWidth="1"/>
    <col min="5659" max="5659" width="10.33203125" style="10" customWidth="1"/>
    <col min="5660" max="5660" width="1.44140625" style="10" customWidth="1"/>
    <col min="5661" max="5661" width="9.5546875" style="10" customWidth="1"/>
    <col min="5662" max="5662" width="1" style="10" customWidth="1"/>
    <col min="5663" max="5663" width="1.44140625" style="10" customWidth="1"/>
    <col min="5664" max="5664" width="13.109375" style="10" customWidth="1"/>
    <col min="5665" max="5665" width="1.44140625" style="10" customWidth="1"/>
    <col min="5666" max="5666" width="8.44140625" style="10" customWidth="1"/>
    <col min="5667" max="5667" width="1.44140625" style="10" customWidth="1"/>
    <col min="5668" max="5668" width="8.44140625" style="10" customWidth="1"/>
    <col min="5669" max="5669" width="1.44140625" style="10" customWidth="1"/>
    <col min="5670" max="5670" width="11.5546875" style="10"/>
    <col min="5671" max="5671" width="1.44140625" style="10" customWidth="1"/>
    <col min="5672" max="5672" width="8.44140625" style="10" customWidth="1"/>
    <col min="5673" max="5673" width="1.44140625" style="10" customWidth="1"/>
    <col min="5674" max="5674" width="7.6640625" style="10" customWidth="1"/>
    <col min="5675" max="5675" width="1.44140625" style="10" customWidth="1"/>
    <col min="5676" max="5676" width="11.5546875" style="10"/>
    <col min="5677" max="5677" width="1.44140625" style="10" customWidth="1"/>
    <col min="5678" max="5678" width="10.77734375" style="10" customWidth="1"/>
    <col min="5679" max="5679" width="1.44140625" style="10" customWidth="1"/>
    <col min="5680" max="5680" width="9.21875" style="10" customWidth="1"/>
    <col min="5681" max="5681" width="0.88671875" style="10" customWidth="1"/>
    <col min="5682" max="5682" width="10.21875" style="10" customWidth="1"/>
    <col min="5683" max="5683" width="1.109375" style="10" customWidth="1"/>
    <col min="5684" max="5684" width="8.5546875" style="10" customWidth="1"/>
    <col min="5685" max="5685" width="1" style="10" customWidth="1"/>
    <col min="5686" max="5686" width="9.44140625" style="10" customWidth="1"/>
    <col min="5687" max="5687" width="1.109375" style="10" customWidth="1"/>
    <col min="5688" max="5688" width="9.21875" style="10" customWidth="1"/>
    <col min="5689" max="5689" width="1.44140625" style="10" customWidth="1"/>
    <col min="5690" max="5690" width="10.33203125" style="10" customWidth="1"/>
    <col min="5691" max="5691" width="2.21875" style="10" customWidth="1"/>
    <col min="5692" max="5692" width="4.109375" style="10" customWidth="1"/>
    <col min="5693" max="5693" width="1.109375" style="10" customWidth="1"/>
    <col min="5694" max="5694" width="7.6640625" style="10" customWidth="1"/>
    <col min="5695" max="5695" width="1.44140625" style="10" customWidth="1"/>
    <col min="5696" max="5696" width="11.5546875" style="10"/>
    <col min="5697" max="5697" width="1.44140625" style="10" customWidth="1"/>
    <col min="5698" max="5698" width="11.5546875" style="10"/>
    <col min="5699" max="5699" width="1.44140625" style="10" customWidth="1"/>
    <col min="5700" max="5700" width="11.5546875" style="10"/>
    <col min="5701" max="5701" width="1.44140625" style="10" customWidth="1"/>
    <col min="5702" max="5702" width="11.5546875" style="10"/>
    <col min="5703" max="5703" width="1.44140625" style="10" customWidth="1"/>
    <col min="5704" max="5888" width="11.5546875" style="10"/>
    <col min="5889" max="5889" width="4.5546875" style="10" customWidth="1"/>
    <col min="5890" max="5890" width="1.44140625" style="10" customWidth="1"/>
    <col min="5891" max="5891" width="15.44140625" style="10" customWidth="1"/>
    <col min="5892" max="5892" width="1.44140625" style="10" customWidth="1"/>
    <col min="5893" max="5893" width="11.6640625" style="10" customWidth="1"/>
    <col min="5894" max="5894" width="1.44140625" style="10" customWidth="1"/>
    <col min="5895" max="5895" width="8" style="10" customWidth="1"/>
    <col min="5896" max="5896" width="1.44140625" style="10" customWidth="1"/>
    <col min="5897" max="5897" width="7.33203125" style="10" customWidth="1"/>
    <col min="5898" max="5898" width="1.44140625" style="10" customWidth="1"/>
    <col min="5899" max="5899" width="11.5546875" style="10"/>
    <col min="5900" max="5900" width="1.44140625" style="10" customWidth="1"/>
    <col min="5901" max="5901" width="11.77734375" style="10" customWidth="1"/>
    <col min="5902" max="5902" width="1.44140625" style="10" customWidth="1"/>
    <col min="5903" max="5903" width="7.6640625" style="10" customWidth="1"/>
    <col min="5904" max="5904" width="1.44140625" style="10" customWidth="1"/>
    <col min="5905" max="5905" width="7.6640625" style="10" customWidth="1"/>
    <col min="5906" max="5906" width="1.44140625" style="10" customWidth="1"/>
    <col min="5907" max="5907" width="11.77734375" style="10" bestFit="1" customWidth="1"/>
    <col min="5908" max="5908" width="1.44140625" style="10" customWidth="1"/>
    <col min="5909" max="5909" width="7.33203125" style="10" customWidth="1"/>
    <col min="5910" max="5910" width="1.44140625" style="10" customWidth="1"/>
    <col min="5911" max="5911" width="7.5546875" style="10" customWidth="1"/>
    <col min="5912" max="5912" width="1.44140625" style="10" customWidth="1"/>
    <col min="5913" max="5913" width="10.77734375" style="10" customWidth="1"/>
    <col min="5914" max="5914" width="1.44140625" style="10" customWidth="1"/>
    <col min="5915" max="5915" width="10.33203125" style="10" customWidth="1"/>
    <col min="5916" max="5916" width="1.44140625" style="10" customWidth="1"/>
    <col min="5917" max="5917" width="9.5546875" style="10" customWidth="1"/>
    <col min="5918" max="5918" width="1" style="10" customWidth="1"/>
    <col min="5919" max="5919" width="1.44140625" style="10" customWidth="1"/>
    <col min="5920" max="5920" width="13.109375" style="10" customWidth="1"/>
    <col min="5921" max="5921" width="1.44140625" style="10" customWidth="1"/>
    <col min="5922" max="5922" width="8.44140625" style="10" customWidth="1"/>
    <col min="5923" max="5923" width="1.44140625" style="10" customWidth="1"/>
    <col min="5924" max="5924" width="8.44140625" style="10" customWidth="1"/>
    <col min="5925" max="5925" width="1.44140625" style="10" customWidth="1"/>
    <col min="5926" max="5926" width="11.5546875" style="10"/>
    <col min="5927" max="5927" width="1.44140625" style="10" customWidth="1"/>
    <col min="5928" max="5928" width="8.44140625" style="10" customWidth="1"/>
    <col min="5929" max="5929" width="1.44140625" style="10" customWidth="1"/>
    <col min="5930" max="5930" width="7.6640625" style="10" customWidth="1"/>
    <col min="5931" max="5931" width="1.44140625" style="10" customWidth="1"/>
    <col min="5932" max="5932" width="11.5546875" style="10"/>
    <col min="5933" max="5933" width="1.44140625" style="10" customWidth="1"/>
    <col min="5934" max="5934" width="10.77734375" style="10" customWidth="1"/>
    <col min="5935" max="5935" width="1.44140625" style="10" customWidth="1"/>
    <col min="5936" max="5936" width="9.21875" style="10" customWidth="1"/>
    <col min="5937" max="5937" width="0.88671875" style="10" customWidth="1"/>
    <col min="5938" max="5938" width="10.21875" style="10" customWidth="1"/>
    <col min="5939" max="5939" width="1.109375" style="10" customWidth="1"/>
    <col min="5940" max="5940" width="8.5546875" style="10" customWidth="1"/>
    <col min="5941" max="5941" width="1" style="10" customWidth="1"/>
    <col min="5942" max="5942" width="9.44140625" style="10" customWidth="1"/>
    <col min="5943" max="5943" width="1.109375" style="10" customWidth="1"/>
    <col min="5944" max="5944" width="9.21875" style="10" customWidth="1"/>
    <col min="5945" max="5945" width="1.44140625" style="10" customWidth="1"/>
    <col min="5946" max="5946" width="10.33203125" style="10" customWidth="1"/>
    <col min="5947" max="5947" width="2.21875" style="10" customWidth="1"/>
    <col min="5948" max="5948" width="4.109375" style="10" customWidth="1"/>
    <col min="5949" max="5949" width="1.109375" style="10" customWidth="1"/>
    <col min="5950" max="5950" width="7.6640625" style="10" customWidth="1"/>
    <col min="5951" max="5951" width="1.44140625" style="10" customWidth="1"/>
    <col min="5952" max="5952" width="11.5546875" style="10"/>
    <col min="5953" max="5953" width="1.44140625" style="10" customWidth="1"/>
    <col min="5954" max="5954" width="11.5546875" style="10"/>
    <col min="5955" max="5955" width="1.44140625" style="10" customWidth="1"/>
    <col min="5956" max="5956" width="11.5546875" style="10"/>
    <col min="5957" max="5957" width="1.44140625" style="10" customWidth="1"/>
    <col min="5958" max="5958" width="11.5546875" style="10"/>
    <col min="5959" max="5959" width="1.44140625" style="10" customWidth="1"/>
    <col min="5960" max="6144" width="11.5546875" style="10"/>
    <col min="6145" max="6145" width="4.5546875" style="10" customWidth="1"/>
    <col min="6146" max="6146" width="1.44140625" style="10" customWidth="1"/>
    <col min="6147" max="6147" width="15.44140625" style="10" customWidth="1"/>
    <col min="6148" max="6148" width="1.44140625" style="10" customWidth="1"/>
    <col min="6149" max="6149" width="11.6640625" style="10" customWidth="1"/>
    <col min="6150" max="6150" width="1.44140625" style="10" customWidth="1"/>
    <col min="6151" max="6151" width="8" style="10" customWidth="1"/>
    <col min="6152" max="6152" width="1.44140625" style="10" customWidth="1"/>
    <col min="6153" max="6153" width="7.33203125" style="10" customWidth="1"/>
    <col min="6154" max="6154" width="1.44140625" style="10" customWidth="1"/>
    <col min="6155" max="6155" width="11.5546875" style="10"/>
    <col min="6156" max="6156" width="1.44140625" style="10" customWidth="1"/>
    <col min="6157" max="6157" width="11.77734375" style="10" customWidth="1"/>
    <col min="6158" max="6158" width="1.44140625" style="10" customWidth="1"/>
    <col min="6159" max="6159" width="7.6640625" style="10" customWidth="1"/>
    <col min="6160" max="6160" width="1.44140625" style="10" customWidth="1"/>
    <col min="6161" max="6161" width="7.6640625" style="10" customWidth="1"/>
    <col min="6162" max="6162" width="1.44140625" style="10" customWidth="1"/>
    <col min="6163" max="6163" width="11.77734375" style="10" bestFit="1" customWidth="1"/>
    <col min="6164" max="6164" width="1.44140625" style="10" customWidth="1"/>
    <col min="6165" max="6165" width="7.33203125" style="10" customWidth="1"/>
    <col min="6166" max="6166" width="1.44140625" style="10" customWidth="1"/>
    <col min="6167" max="6167" width="7.5546875" style="10" customWidth="1"/>
    <col min="6168" max="6168" width="1.44140625" style="10" customWidth="1"/>
    <col min="6169" max="6169" width="10.77734375" style="10" customWidth="1"/>
    <col min="6170" max="6170" width="1.44140625" style="10" customWidth="1"/>
    <col min="6171" max="6171" width="10.33203125" style="10" customWidth="1"/>
    <col min="6172" max="6172" width="1.44140625" style="10" customWidth="1"/>
    <col min="6173" max="6173" width="9.5546875" style="10" customWidth="1"/>
    <col min="6174" max="6174" width="1" style="10" customWidth="1"/>
    <col min="6175" max="6175" width="1.44140625" style="10" customWidth="1"/>
    <col min="6176" max="6176" width="13.109375" style="10" customWidth="1"/>
    <col min="6177" max="6177" width="1.44140625" style="10" customWidth="1"/>
    <col min="6178" max="6178" width="8.44140625" style="10" customWidth="1"/>
    <col min="6179" max="6179" width="1.44140625" style="10" customWidth="1"/>
    <col min="6180" max="6180" width="8.44140625" style="10" customWidth="1"/>
    <col min="6181" max="6181" width="1.44140625" style="10" customWidth="1"/>
    <col min="6182" max="6182" width="11.5546875" style="10"/>
    <col min="6183" max="6183" width="1.44140625" style="10" customWidth="1"/>
    <col min="6184" max="6184" width="8.44140625" style="10" customWidth="1"/>
    <col min="6185" max="6185" width="1.44140625" style="10" customWidth="1"/>
    <col min="6186" max="6186" width="7.6640625" style="10" customWidth="1"/>
    <col min="6187" max="6187" width="1.44140625" style="10" customWidth="1"/>
    <col min="6188" max="6188" width="11.5546875" style="10"/>
    <col min="6189" max="6189" width="1.44140625" style="10" customWidth="1"/>
    <col min="6190" max="6190" width="10.77734375" style="10" customWidth="1"/>
    <col min="6191" max="6191" width="1.44140625" style="10" customWidth="1"/>
    <col min="6192" max="6192" width="9.21875" style="10" customWidth="1"/>
    <col min="6193" max="6193" width="0.88671875" style="10" customWidth="1"/>
    <col min="6194" max="6194" width="10.21875" style="10" customWidth="1"/>
    <col min="6195" max="6195" width="1.109375" style="10" customWidth="1"/>
    <col min="6196" max="6196" width="8.5546875" style="10" customWidth="1"/>
    <col min="6197" max="6197" width="1" style="10" customWidth="1"/>
    <col min="6198" max="6198" width="9.44140625" style="10" customWidth="1"/>
    <col min="6199" max="6199" width="1.109375" style="10" customWidth="1"/>
    <col min="6200" max="6200" width="9.21875" style="10" customWidth="1"/>
    <col min="6201" max="6201" width="1.44140625" style="10" customWidth="1"/>
    <col min="6202" max="6202" width="10.33203125" style="10" customWidth="1"/>
    <col min="6203" max="6203" width="2.21875" style="10" customWidth="1"/>
    <col min="6204" max="6204" width="4.109375" style="10" customWidth="1"/>
    <col min="6205" max="6205" width="1.109375" style="10" customWidth="1"/>
    <col min="6206" max="6206" width="7.6640625" style="10" customWidth="1"/>
    <col min="6207" max="6207" width="1.44140625" style="10" customWidth="1"/>
    <col min="6208" max="6208" width="11.5546875" style="10"/>
    <col min="6209" max="6209" width="1.44140625" style="10" customWidth="1"/>
    <col min="6210" max="6210" width="11.5546875" style="10"/>
    <col min="6211" max="6211" width="1.44140625" style="10" customWidth="1"/>
    <col min="6212" max="6212" width="11.5546875" style="10"/>
    <col min="6213" max="6213" width="1.44140625" style="10" customWidth="1"/>
    <col min="6214" max="6214" width="11.5546875" style="10"/>
    <col min="6215" max="6215" width="1.44140625" style="10" customWidth="1"/>
    <col min="6216" max="6400" width="11.5546875" style="10"/>
    <col min="6401" max="6401" width="4.5546875" style="10" customWidth="1"/>
    <col min="6402" max="6402" width="1.44140625" style="10" customWidth="1"/>
    <col min="6403" max="6403" width="15.44140625" style="10" customWidth="1"/>
    <col min="6404" max="6404" width="1.44140625" style="10" customWidth="1"/>
    <col min="6405" max="6405" width="11.6640625" style="10" customWidth="1"/>
    <col min="6406" max="6406" width="1.44140625" style="10" customWidth="1"/>
    <col min="6407" max="6407" width="8" style="10" customWidth="1"/>
    <col min="6408" max="6408" width="1.44140625" style="10" customWidth="1"/>
    <col min="6409" max="6409" width="7.33203125" style="10" customWidth="1"/>
    <col min="6410" max="6410" width="1.44140625" style="10" customWidth="1"/>
    <col min="6411" max="6411" width="11.5546875" style="10"/>
    <col min="6412" max="6412" width="1.44140625" style="10" customWidth="1"/>
    <col min="6413" max="6413" width="11.77734375" style="10" customWidth="1"/>
    <col min="6414" max="6414" width="1.44140625" style="10" customWidth="1"/>
    <col min="6415" max="6415" width="7.6640625" style="10" customWidth="1"/>
    <col min="6416" max="6416" width="1.44140625" style="10" customWidth="1"/>
    <col min="6417" max="6417" width="7.6640625" style="10" customWidth="1"/>
    <col min="6418" max="6418" width="1.44140625" style="10" customWidth="1"/>
    <col min="6419" max="6419" width="11.77734375" style="10" bestFit="1" customWidth="1"/>
    <col min="6420" max="6420" width="1.44140625" style="10" customWidth="1"/>
    <col min="6421" max="6421" width="7.33203125" style="10" customWidth="1"/>
    <col min="6422" max="6422" width="1.44140625" style="10" customWidth="1"/>
    <col min="6423" max="6423" width="7.5546875" style="10" customWidth="1"/>
    <col min="6424" max="6424" width="1.44140625" style="10" customWidth="1"/>
    <col min="6425" max="6425" width="10.77734375" style="10" customWidth="1"/>
    <col min="6426" max="6426" width="1.44140625" style="10" customWidth="1"/>
    <col min="6427" max="6427" width="10.33203125" style="10" customWidth="1"/>
    <col min="6428" max="6428" width="1.44140625" style="10" customWidth="1"/>
    <col min="6429" max="6429" width="9.5546875" style="10" customWidth="1"/>
    <col min="6430" max="6430" width="1" style="10" customWidth="1"/>
    <col min="6431" max="6431" width="1.44140625" style="10" customWidth="1"/>
    <col min="6432" max="6432" width="13.109375" style="10" customWidth="1"/>
    <col min="6433" max="6433" width="1.44140625" style="10" customWidth="1"/>
    <col min="6434" max="6434" width="8.44140625" style="10" customWidth="1"/>
    <col min="6435" max="6435" width="1.44140625" style="10" customWidth="1"/>
    <col min="6436" max="6436" width="8.44140625" style="10" customWidth="1"/>
    <col min="6437" max="6437" width="1.44140625" style="10" customWidth="1"/>
    <col min="6438" max="6438" width="11.5546875" style="10"/>
    <col min="6439" max="6439" width="1.44140625" style="10" customWidth="1"/>
    <col min="6440" max="6440" width="8.44140625" style="10" customWidth="1"/>
    <col min="6441" max="6441" width="1.44140625" style="10" customWidth="1"/>
    <col min="6442" max="6442" width="7.6640625" style="10" customWidth="1"/>
    <col min="6443" max="6443" width="1.44140625" style="10" customWidth="1"/>
    <col min="6444" max="6444" width="11.5546875" style="10"/>
    <col min="6445" max="6445" width="1.44140625" style="10" customWidth="1"/>
    <col min="6446" max="6446" width="10.77734375" style="10" customWidth="1"/>
    <col min="6447" max="6447" width="1.44140625" style="10" customWidth="1"/>
    <col min="6448" max="6448" width="9.21875" style="10" customWidth="1"/>
    <col min="6449" max="6449" width="0.88671875" style="10" customWidth="1"/>
    <col min="6450" max="6450" width="10.21875" style="10" customWidth="1"/>
    <col min="6451" max="6451" width="1.109375" style="10" customWidth="1"/>
    <col min="6452" max="6452" width="8.5546875" style="10" customWidth="1"/>
    <col min="6453" max="6453" width="1" style="10" customWidth="1"/>
    <col min="6454" max="6454" width="9.44140625" style="10" customWidth="1"/>
    <col min="6455" max="6455" width="1.109375" style="10" customWidth="1"/>
    <col min="6456" max="6456" width="9.21875" style="10" customWidth="1"/>
    <col min="6457" max="6457" width="1.44140625" style="10" customWidth="1"/>
    <col min="6458" max="6458" width="10.33203125" style="10" customWidth="1"/>
    <col min="6459" max="6459" width="2.21875" style="10" customWidth="1"/>
    <col min="6460" max="6460" width="4.109375" style="10" customWidth="1"/>
    <col min="6461" max="6461" width="1.109375" style="10" customWidth="1"/>
    <col min="6462" max="6462" width="7.6640625" style="10" customWidth="1"/>
    <col min="6463" max="6463" width="1.44140625" style="10" customWidth="1"/>
    <col min="6464" max="6464" width="11.5546875" style="10"/>
    <col min="6465" max="6465" width="1.44140625" style="10" customWidth="1"/>
    <col min="6466" max="6466" width="11.5546875" style="10"/>
    <col min="6467" max="6467" width="1.44140625" style="10" customWidth="1"/>
    <col min="6468" max="6468" width="11.5546875" style="10"/>
    <col min="6469" max="6469" width="1.44140625" style="10" customWidth="1"/>
    <col min="6470" max="6470" width="11.5546875" style="10"/>
    <col min="6471" max="6471" width="1.44140625" style="10" customWidth="1"/>
    <col min="6472" max="6656" width="11.5546875" style="10"/>
    <col min="6657" max="6657" width="4.5546875" style="10" customWidth="1"/>
    <col min="6658" max="6658" width="1.44140625" style="10" customWidth="1"/>
    <col min="6659" max="6659" width="15.44140625" style="10" customWidth="1"/>
    <col min="6660" max="6660" width="1.44140625" style="10" customWidth="1"/>
    <col min="6661" max="6661" width="11.6640625" style="10" customWidth="1"/>
    <col min="6662" max="6662" width="1.44140625" style="10" customWidth="1"/>
    <col min="6663" max="6663" width="8" style="10" customWidth="1"/>
    <col min="6664" max="6664" width="1.44140625" style="10" customWidth="1"/>
    <col min="6665" max="6665" width="7.33203125" style="10" customWidth="1"/>
    <col min="6666" max="6666" width="1.44140625" style="10" customWidth="1"/>
    <col min="6667" max="6667" width="11.5546875" style="10"/>
    <col min="6668" max="6668" width="1.44140625" style="10" customWidth="1"/>
    <col min="6669" max="6669" width="11.77734375" style="10" customWidth="1"/>
    <col min="6670" max="6670" width="1.44140625" style="10" customWidth="1"/>
    <col min="6671" max="6671" width="7.6640625" style="10" customWidth="1"/>
    <col min="6672" max="6672" width="1.44140625" style="10" customWidth="1"/>
    <col min="6673" max="6673" width="7.6640625" style="10" customWidth="1"/>
    <col min="6674" max="6674" width="1.44140625" style="10" customWidth="1"/>
    <col min="6675" max="6675" width="11.77734375" style="10" bestFit="1" customWidth="1"/>
    <col min="6676" max="6676" width="1.44140625" style="10" customWidth="1"/>
    <col min="6677" max="6677" width="7.33203125" style="10" customWidth="1"/>
    <col min="6678" max="6678" width="1.44140625" style="10" customWidth="1"/>
    <col min="6679" max="6679" width="7.5546875" style="10" customWidth="1"/>
    <col min="6680" max="6680" width="1.44140625" style="10" customWidth="1"/>
    <col min="6681" max="6681" width="10.77734375" style="10" customWidth="1"/>
    <col min="6682" max="6682" width="1.44140625" style="10" customWidth="1"/>
    <col min="6683" max="6683" width="10.33203125" style="10" customWidth="1"/>
    <col min="6684" max="6684" width="1.44140625" style="10" customWidth="1"/>
    <col min="6685" max="6685" width="9.5546875" style="10" customWidth="1"/>
    <col min="6686" max="6686" width="1" style="10" customWidth="1"/>
    <col min="6687" max="6687" width="1.44140625" style="10" customWidth="1"/>
    <col min="6688" max="6688" width="13.109375" style="10" customWidth="1"/>
    <col min="6689" max="6689" width="1.44140625" style="10" customWidth="1"/>
    <col min="6690" max="6690" width="8.44140625" style="10" customWidth="1"/>
    <col min="6691" max="6691" width="1.44140625" style="10" customWidth="1"/>
    <col min="6692" max="6692" width="8.44140625" style="10" customWidth="1"/>
    <col min="6693" max="6693" width="1.44140625" style="10" customWidth="1"/>
    <col min="6694" max="6694" width="11.5546875" style="10"/>
    <col min="6695" max="6695" width="1.44140625" style="10" customWidth="1"/>
    <col min="6696" max="6696" width="8.44140625" style="10" customWidth="1"/>
    <col min="6697" max="6697" width="1.44140625" style="10" customWidth="1"/>
    <col min="6698" max="6698" width="7.6640625" style="10" customWidth="1"/>
    <col min="6699" max="6699" width="1.44140625" style="10" customWidth="1"/>
    <col min="6700" max="6700" width="11.5546875" style="10"/>
    <col min="6701" max="6701" width="1.44140625" style="10" customWidth="1"/>
    <col min="6702" max="6702" width="10.77734375" style="10" customWidth="1"/>
    <col min="6703" max="6703" width="1.44140625" style="10" customWidth="1"/>
    <col min="6704" max="6704" width="9.21875" style="10" customWidth="1"/>
    <col min="6705" max="6705" width="0.88671875" style="10" customWidth="1"/>
    <col min="6706" max="6706" width="10.21875" style="10" customWidth="1"/>
    <col min="6707" max="6707" width="1.109375" style="10" customWidth="1"/>
    <col min="6708" max="6708" width="8.5546875" style="10" customWidth="1"/>
    <col min="6709" max="6709" width="1" style="10" customWidth="1"/>
    <col min="6710" max="6710" width="9.44140625" style="10" customWidth="1"/>
    <col min="6711" max="6711" width="1.109375" style="10" customWidth="1"/>
    <col min="6712" max="6712" width="9.21875" style="10" customWidth="1"/>
    <col min="6713" max="6713" width="1.44140625" style="10" customWidth="1"/>
    <col min="6714" max="6714" width="10.33203125" style="10" customWidth="1"/>
    <col min="6715" max="6715" width="2.21875" style="10" customWidth="1"/>
    <col min="6716" max="6716" width="4.109375" style="10" customWidth="1"/>
    <col min="6717" max="6717" width="1.109375" style="10" customWidth="1"/>
    <col min="6718" max="6718" width="7.6640625" style="10" customWidth="1"/>
    <col min="6719" max="6719" width="1.44140625" style="10" customWidth="1"/>
    <col min="6720" max="6720" width="11.5546875" style="10"/>
    <col min="6721" max="6721" width="1.44140625" style="10" customWidth="1"/>
    <col min="6722" max="6722" width="11.5546875" style="10"/>
    <col min="6723" max="6723" width="1.44140625" style="10" customWidth="1"/>
    <col min="6724" max="6724" width="11.5546875" style="10"/>
    <col min="6725" max="6725" width="1.44140625" style="10" customWidth="1"/>
    <col min="6726" max="6726" width="11.5546875" style="10"/>
    <col min="6727" max="6727" width="1.44140625" style="10" customWidth="1"/>
    <col min="6728" max="6912" width="11.5546875" style="10"/>
    <col min="6913" max="6913" width="4.5546875" style="10" customWidth="1"/>
    <col min="6914" max="6914" width="1.44140625" style="10" customWidth="1"/>
    <col min="6915" max="6915" width="15.44140625" style="10" customWidth="1"/>
    <col min="6916" max="6916" width="1.44140625" style="10" customWidth="1"/>
    <col min="6917" max="6917" width="11.6640625" style="10" customWidth="1"/>
    <col min="6918" max="6918" width="1.44140625" style="10" customWidth="1"/>
    <col min="6919" max="6919" width="8" style="10" customWidth="1"/>
    <col min="6920" max="6920" width="1.44140625" style="10" customWidth="1"/>
    <col min="6921" max="6921" width="7.33203125" style="10" customWidth="1"/>
    <col min="6922" max="6922" width="1.44140625" style="10" customWidth="1"/>
    <col min="6923" max="6923" width="11.5546875" style="10"/>
    <col min="6924" max="6924" width="1.44140625" style="10" customWidth="1"/>
    <col min="6925" max="6925" width="11.77734375" style="10" customWidth="1"/>
    <col min="6926" max="6926" width="1.44140625" style="10" customWidth="1"/>
    <col min="6927" max="6927" width="7.6640625" style="10" customWidth="1"/>
    <col min="6928" max="6928" width="1.44140625" style="10" customWidth="1"/>
    <col min="6929" max="6929" width="7.6640625" style="10" customWidth="1"/>
    <col min="6930" max="6930" width="1.44140625" style="10" customWidth="1"/>
    <col min="6931" max="6931" width="11.77734375" style="10" bestFit="1" customWidth="1"/>
    <col min="6932" max="6932" width="1.44140625" style="10" customWidth="1"/>
    <col min="6933" max="6933" width="7.33203125" style="10" customWidth="1"/>
    <col min="6934" max="6934" width="1.44140625" style="10" customWidth="1"/>
    <col min="6935" max="6935" width="7.5546875" style="10" customWidth="1"/>
    <col min="6936" max="6936" width="1.44140625" style="10" customWidth="1"/>
    <col min="6937" max="6937" width="10.77734375" style="10" customWidth="1"/>
    <col min="6938" max="6938" width="1.44140625" style="10" customWidth="1"/>
    <col min="6939" max="6939" width="10.33203125" style="10" customWidth="1"/>
    <col min="6940" max="6940" width="1.44140625" style="10" customWidth="1"/>
    <col min="6941" max="6941" width="9.5546875" style="10" customWidth="1"/>
    <col min="6942" max="6942" width="1" style="10" customWidth="1"/>
    <col min="6943" max="6943" width="1.44140625" style="10" customWidth="1"/>
    <col min="6944" max="6944" width="13.109375" style="10" customWidth="1"/>
    <col min="6945" max="6945" width="1.44140625" style="10" customWidth="1"/>
    <col min="6946" max="6946" width="8.44140625" style="10" customWidth="1"/>
    <col min="6947" max="6947" width="1.44140625" style="10" customWidth="1"/>
    <col min="6948" max="6948" width="8.44140625" style="10" customWidth="1"/>
    <col min="6949" max="6949" width="1.44140625" style="10" customWidth="1"/>
    <col min="6950" max="6950" width="11.5546875" style="10"/>
    <col min="6951" max="6951" width="1.44140625" style="10" customWidth="1"/>
    <col min="6952" max="6952" width="8.44140625" style="10" customWidth="1"/>
    <col min="6953" max="6953" width="1.44140625" style="10" customWidth="1"/>
    <col min="6954" max="6954" width="7.6640625" style="10" customWidth="1"/>
    <col min="6955" max="6955" width="1.44140625" style="10" customWidth="1"/>
    <col min="6956" max="6956" width="11.5546875" style="10"/>
    <col min="6957" max="6957" width="1.44140625" style="10" customWidth="1"/>
    <col min="6958" max="6958" width="10.77734375" style="10" customWidth="1"/>
    <col min="6959" max="6959" width="1.44140625" style="10" customWidth="1"/>
    <col min="6960" max="6960" width="9.21875" style="10" customWidth="1"/>
    <col min="6961" max="6961" width="0.88671875" style="10" customWidth="1"/>
    <col min="6962" max="6962" width="10.21875" style="10" customWidth="1"/>
    <col min="6963" max="6963" width="1.109375" style="10" customWidth="1"/>
    <col min="6964" max="6964" width="8.5546875" style="10" customWidth="1"/>
    <col min="6965" max="6965" width="1" style="10" customWidth="1"/>
    <col min="6966" max="6966" width="9.44140625" style="10" customWidth="1"/>
    <col min="6967" max="6967" width="1.109375" style="10" customWidth="1"/>
    <col min="6968" max="6968" width="9.21875" style="10" customWidth="1"/>
    <col min="6969" max="6969" width="1.44140625" style="10" customWidth="1"/>
    <col min="6970" max="6970" width="10.33203125" style="10" customWidth="1"/>
    <col min="6971" max="6971" width="2.21875" style="10" customWidth="1"/>
    <col min="6972" max="6972" width="4.109375" style="10" customWidth="1"/>
    <col min="6973" max="6973" width="1.109375" style="10" customWidth="1"/>
    <col min="6974" max="6974" width="7.6640625" style="10" customWidth="1"/>
    <col min="6975" max="6975" width="1.44140625" style="10" customWidth="1"/>
    <col min="6976" max="6976" width="11.5546875" style="10"/>
    <col min="6977" max="6977" width="1.44140625" style="10" customWidth="1"/>
    <col min="6978" max="6978" width="11.5546875" style="10"/>
    <col min="6979" max="6979" width="1.44140625" style="10" customWidth="1"/>
    <col min="6980" max="6980" width="11.5546875" style="10"/>
    <col min="6981" max="6981" width="1.44140625" style="10" customWidth="1"/>
    <col min="6982" max="6982" width="11.5546875" style="10"/>
    <col min="6983" max="6983" width="1.44140625" style="10" customWidth="1"/>
    <col min="6984" max="7168" width="11.5546875" style="10"/>
    <col min="7169" max="7169" width="4.5546875" style="10" customWidth="1"/>
    <col min="7170" max="7170" width="1.44140625" style="10" customWidth="1"/>
    <col min="7171" max="7171" width="15.44140625" style="10" customWidth="1"/>
    <col min="7172" max="7172" width="1.44140625" style="10" customWidth="1"/>
    <col min="7173" max="7173" width="11.6640625" style="10" customWidth="1"/>
    <col min="7174" max="7174" width="1.44140625" style="10" customWidth="1"/>
    <col min="7175" max="7175" width="8" style="10" customWidth="1"/>
    <col min="7176" max="7176" width="1.44140625" style="10" customWidth="1"/>
    <col min="7177" max="7177" width="7.33203125" style="10" customWidth="1"/>
    <col min="7178" max="7178" width="1.44140625" style="10" customWidth="1"/>
    <col min="7179" max="7179" width="11.5546875" style="10"/>
    <col min="7180" max="7180" width="1.44140625" style="10" customWidth="1"/>
    <col min="7181" max="7181" width="11.77734375" style="10" customWidth="1"/>
    <col min="7182" max="7182" width="1.44140625" style="10" customWidth="1"/>
    <col min="7183" max="7183" width="7.6640625" style="10" customWidth="1"/>
    <col min="7184" max="7184" width="1.44140625" style="10" customWidth="1"/>
    <col min="7185" max="7185" width="7.6640625" style="10" customWidth="1"/>
    <col min="7186" max="7186" width="1.44140625" style="10" customWidth="1"/>
    <col min="7187" max="7187" width="11.77734375" style="10" bestFit="1" customWidth="1"/>
    <col min="7188" max="7188" width="1.44140625" style="10" customWidth="1"/>
    <col min="7189" max="7189" width="7.33203125" style="10" customWidth="1"/>
    <col min="7190" max="7190" width="1.44140625" style="10" customWidth="1"/>
    <col min="7191" max="7191" width="7.5546875" style="10" customWidth="1"/>
    <col min="7192" max="7192" width="1.44140625" style="10" customWidth="1"/>
    <col min="7193" max="7193" width="10.77734375" style="10" customWidth="1"/>
    <col min="7194" max="7194" width="1.44140625" style="10" customWidth="1"/>
    <col min="7195" max="7195" width="10.33203125" style="10" customWidth="1"/>
    <col min="7196" max="7196" width="1.44140625" style="10" customWidth="1"/>
    <col min="7197" max="7197" width="9.5546875" style="10" customWidth="1"/>
    <col min="7198" max="7198" width="1" style="10" customWidth="1"/>
    <col min="7199" max="7199" width="1.44140625" style="10" customWidth="1"/>
    <col min="7200" max="7200" width="13.109375" style="10" customWidth="1"/>
    <col min="7201" max="7201" width="1.44140625" style="10" customWidth="1"/>
    <col min="7202" max="7202" width="8.44140625" style="10" customWidth="1"/>
    <col min="7203" max="7203" width="1.44140625" style="10" customWidth="1"/>
    <col min="7204" max="7204" width="8.44140625" style="10" customWidth="1"/>
    <col min="7205" max="7205" width="1.44140625" style="10" customWidth="1"/>
    <col min="7206" max="7206" width="11.5546875" style="10"/>
    <col min="7207" max="7207" width="1.44140625" style="10" customWidth="1"/>
    <col min="7208" max="7208" width="8.44140625" style="10" customWidth="1"/>
    <col min="7209" max="7209" width="1.44140625" style="10" customWidth="1"/>
    <col min="7210" max="7210" width="7.6640625" style="10" customWidth="1"/>
    <col min="7211" max="7211" width="1.44140625" style="10" customWidth="1"/>
    <col min="7212" max="7212" width="11.5546875" style="10"/>
    <col min="7213" max="7213" width="1.44140625" style="10" customWidth="1"/>
    <col min="7214" max="7214" width="10.77734375" style="10" customWidth="1"/>
    <col min="7215" max="7215" width="1.44140625" style="10" customWidth="1"/>
    <col min="7216" max="7216" width="9.21875" style="10" customWidth="1"/>
    <col min="7217" max="7217" width="0.88671875" style="10" customWidth="1"/>
    <col min="7218" max="7218" width="10.21875" style="10" customWidth="1"/>
    <col min="7219" max="7219" width="1.109375" style="10" customWidth="1"/>
    <col min="7220" max="7220" width="8.5546875" style="10" customWidth="1"/>
    <col min="7221" max="7221" width="1" style="10" customWidth="1"/>
    <col min="7222" max="7222" width="9.44140625" style="10" customWidth="1"/>
    <col min="7223" max="7223" width="1.109375" style="10" customWidth="1"/>
    <col min="7224" max="7224" width="9.21875" style="10" customWidth="1"/>
    <col min="7225" max="7225" width="1.44140625" style="10" customWidth="1"/>
    <col min="7226" max="7226" width="10.33203125" style="10" customWidth="1"/>
    <col min="7227" max="7227" width="2.21875" style="10" customWidth="1"/>
    <col min="7228" max="7228" width="4.109375" style="10" customWidth="1"/>
    <col min="7229" max="7229" width="1.109375" style="10" customWidth="1"/>
    <col min="7230" max="7230" width="7.6640625" style="10" customWidth="1"/>
    <col min="7231" max="7231" width="1.44140625" style="10" customWidth="1"/>
    <col min="7232" max="7232" width="11.5546875" style="10"/>
    <col min="7233" max="7233" width="1.44140625" style="10" customWidth="1"/>
    <col min="7234" max="7234" width="11.5546875" style="10"/>
    <col min="7235" max="7235" width="1.44140625" style="10" customWidth="1"/>
    <col min="7236" max="7236" width="11.5546875" style="10"/>
    <col min="7237" max="7237" width="1.44140625" style="10" customWidth="1"/>
    <col min="7238" max="7238" width="11.5546875" style="10"/>
    <col min="7239" max="7239" width="1.44140625" style="10" customWidth="1"/>
    <col min="7240" max="7424" width="11.5546875" style="10"/>
    <col min="7425" max="7425" width="4.5546875" style="10" customWidth="1"/>
    <col min="7426" max="7426" width="1.44140625" style="10" customWidth="1"/>
    <col min="7427" max="7427" width="15.44140625" style="10" customWidth="1"/>
    <col min="7428" max="7428" width="1.44140625" style="10" customWidth="1"/>
    <col min="7429" max="7429" width="11.6640625" style="10" customWidth="1"/>
    <col min="7430" max="7430" width="1.44140625" style="10" customWidth="1"/>
    <col min="7431" max="7431" width="8" style="10" customWidth="1"/>
    <col min="7432" max="7432" width="1.44140625" style="10" customWidth="1"/>
    <col min="7433" max="7433" width="7.33203125" style="10" customWidth="1"/>
    <col min="7434" max="7434" width="1.44140625" style="10" customWidth="1"/>
    <col min="7435" max="7435" width="11.5546875" style="10"/>
    <col min="7436" max="7436" width="1.44140625" style="10" customWidth="1"/>
    <col min="7437" max="7437" width="11.77734375" style="10" customWidth="1"/>
    <col min="7438" max="7438" width="1.44140625" style="10" customWidth="1"/>
    <col min="7439" max="7439" width="7.6640625" style="10" customWidth="1"/>
    <col min="7440" max="7440" width="1.44140625" style="10" customWidth="1"/>
    <col min="7441" max="7441" width="7.6640625" style="10" customWidth="1"/>
    <col min="7442" max="7442" width="1.44140625" style="10" customWidth="1"/>
    <col min="7443" max="7443" width="11.77734375" style="10" bestFit="1" customWidth="1"/>
    <col min="7444" max="7444" width="1.44140625" style="10" customWidth="1"/>
    <col min="7445" max="7445" width="7.33203125" style="10" customWidth="1"/>
    <col min="7446" max="7446" width="1.44140625" style="10" customWidth="1"/>
    <col min="7447" max="7447" width="7.5546875" style="10" customWidth="1"/>
    <col min="7448" max="7448" width="1.44140625" style="10" customWidth="1"/>
    <col min="7449" max="7449" width="10.77734375" style="10" customWidth="1"/>
    <col min="7450" max="7450" width="1.44140625" style="10" customWidth="1"/>
    <col min="7451" max="7451" width="10.33203125" style="10" customWidth="1"/>
    <col min="7452" max="7452" width="1.44140625" style="10" customWidth="1"/>
    <col min="7453" max="7453" width="9.5546875" style="10" customWidth="1"/>
    <col min="7454" max="7454" width="1" style="10" customWidth="1"/>
    <col min="7455" max="7455" width="1.44140625" style="10" customWidth="1"/>
    <col min="7456" max="7456" width="13.109375" style="10" customWidth="1"/>
    <col min="7457" max="7457" width="1.44140625" style="10" customWidth="1"/>
    <col min="7458" max="7458" width="8.44140625" style="10" customWidth="1"/>
    <col min="7459" max="7459" width="1.44140625" style="10" customWidth="1"/>
    <col min="7460" max="7460" width="8.44140625" style="10" customWidth="1"/>
    <col min="7461" max="7461" width="1.44140625" style="10" customWidth="1"/>
    <col min="7462" max="7462" width="11.5546875" style="10"/>
    <col min="7463" max="7463" width="1.44140625" style="10" customWidth="1"/>
    <col min="7464" max="7464" width="8.44140625" style="10" customWidth="1"/>
    <col min="7465" max="7465" width="1.44140625" style="10" customWidth="1"/>
    <col min="7466" max="7466" width="7.6640625" style="10" customWidth="1"/>
    <col min="7467" max="7467" width="1.44140625" style="10" customWidth="1"/>
    <col min="7468" max="7468" width="11.5546875" style="10"/>
    <col min="7469" max="7469" width="1.44140625" style="10" customWidth="1"/>
    <col min="7470" max="7470" width="10.77734375" style="10" customWidth="1"/>
    <col min="7471" max="7471" width="1.44140625" style="10" customWidth="1"/>
    <col min="7472" max="7472" width="9.21875" style="10" customWidth="1"/>
    <col min="7473" max="7473" width="0.88671875" style="10" customWidth="1"/>
    <col min="7474" max="7474" width="10.21875" style="10" customWidth="1"/>
    <col min="7475" max="7475" width="1.109375" style="10" customWidth="1"/>
    <col min="7476" max="7476" width="8.5546875" style="10" customWidth="1"/>
    <col min="7477" max="7477" width="1" style="10" customWidth="1"/>
    <col min="7478" max="7478" width="9.44140625" style="10" customWidth="1"/>
    <col min="7479" max="7479" width="1.109375" style="10" customWidth="1"/>
    <col min="7480" max="7480" width="9.21875" style="10" customWidth="1"/>
    <col min="7481" max="7481" width="1.44140625" style="10" customWidth="1"/>
    <col min="7482" max="7482" width="10.33203125" style="10" customWidth="1"/>
    <col min="7483" max="7483" width="2.21875" style="10" customWidth="1"/>
    <col min="7484" max="7484" width="4.109375" style="10" customWidth="1"/>
    <col min="7485" max="7485" width="1.109375" style="10" customWidth="1"/>
    <col min="7486" max="7486" width="7.6640625" style="10" customWidth="1"/>
    <col min="7487" max="7487" width="1.44140625" style="10" customWidth="1"/>
    <col min="7488" max="7488" width="11.5546875" style="10"/>
    <col min="7489" max="7489" width="1.44140625" style="10" customWidth="1"/>
    <col min="7490" max="7490" width="11.5546875" style="10"/>
    <col min="7491" max="7491" width="1.44140625" style="10" customWidth="1"/>
    <col min="7492" max="7492" width="11.5546875" style="10"/>
    <col min="7493" max="7493" width="1.44140625" style="10" customWidth="1"/>
    <col min="7494" max="7494" width="11.5546875" style="10"/>
    <col min="7495" max="7495" width="1.44140625" style="10" customWidth="1"/>
    <col min="7496" max="7680" width="11.5546875" style="10"/>
    <col min="7681" max="7681" width="4.5546875" style="10" customWidth="1"/>
    <col min="7682" max="7682" width="1.44140625" style="10" customWidth="1"/>
    <col min="7683" max="7683" width="15.44140625" style="10" customWidth="1"/>
    <col min="7684" max="7684" width="1.44140625" style="10" customWidth="1"/>
    <col min="7685" max="7685" width="11.6640625" style="10" customWidth="1"/>
    <col min="7686" max="7686" width="1.44140625" style="10" customWidth="1"/>
    <col min="7687" max="7687" width="8" style="10" customWidth="1"/>
    <col min="7688" max="7688" width="1.44140625" style="10" customWidth="1"/>
    <col min="7689" max="7689" width="7.33203125" style="10" customWidth="1"/>
    <col min="7690" max="7690" width="1.44140625" style="10" customWidth="1"/>
    <col min="7691" max="7691" width="11.5546875" style="10"/>
    <col min="7692" max="7692" width="1.44140625" style="10" customWidth="1"/>
    <col min="7693" max="7693" width="11.77734375" style="10" customWidth="1"/>
    <col min="7694" max="7694" width="1.44140625" style="10" customWidth="1"/>
    <col min="7695" max="7695" width="7.6640625" style="10" customWidth="1"/>
    <col min="7696" max="7696" width="1.44140625" style="10" customWidth="1"/>
    <col min="7697" max="7697" width="7.6640625" style="10" customWidth="1"/>
    <col min="7698" max="7698" width="1.44140625" style="10" customWidth="1"/>
    <col min="7699" max="7699" width="11.77734375" style="10" bestFit="1" customWidth="1"/>
    <col min="7700" max="7700" width="1.44140625" style="10" customWidth="1"/>
    <col min="7701" max="7701" width="7.33203125" style="10" customWidth="1"/>
    <col min="7702" max="7702" width="1.44140625" style="10" customWidth="1"/>
    <col min="7703" max="7703" width="7.5546875" style="10" customWidth="1"/>
    <col min="7704" max="7704" width="1.44140625" style="10" customWidth="1"/>
    <col min="7705" max="7705" width="10.77734375" style="10" customWidth="1"/>
    <col min="7706" max="7706" width="1.44140625" style="10" customWidth="1"/>
    <col min="7707" max="7707" width="10.33203125" style="10" customWidth="1"/>
    <col min="7708" max="7708" width="1.44140625" style="10" customWidth="1"/>
    <col min="7709" max="7709" width="9.5546875" style="10" customWidth="1"/>
    <col min="7710" max="7710" width="1" style="10" customWidth="1"/>
    <col min="7711" max="7711" width="1.44140625" style="10" customWidth="1"/>
    <col min="7712" max="7712" width="13.109375" style="10" customWidth="1"/>
    <col min="7713" max="7713" width="1.44140625" style="10" customWidth="1"/>
    <col min="7714" max="7714" width="8.44140625" style="10" customWidth="1"/>
    <col min="7715" max="7715" width="1.44140625" style="10" customWidth="1"/>
    <col min="7716" max="7716" width="8.44140625" style="10" customWidth="1"/>
    <col min="7717" max="7717" width="1.44140625" style="10" customWidth="1"/>
    <col min="7718" max="7718" width="11.5546875" style="10"/>
    <col min="7719" max="7719" width="1.44140625" style="10" customWidth="1"/>
    <col min="7720" max="7720" width="8.44140625" style="10" customWidth="1"/>
    <col min="7721" max="7721" width="1.44140625" style="10" customWidth="1"/>
    <col min="7722" max="7722" width="7.6640625" style="10" customWidth="1"/>
    <col min="7723" max="7723" width="1.44140625" style="10" customWidth="1"/>
    <col min="7724" max="7724" width="11.5546875" style="10"/>
    <col min="7725" max="7725" width="1.44140625" style="10" customWidth="1"/>
    <col min="7726" max="7726" width="10.77734375" style="10" customWidth="1"/>
    <col min="7727" max="7727" width="1.44140625" style="10" customWidth="1"/>
    <col min="7728" max="7728" width="9.21875" style="10" customWidth="1"/>
    <col min="7729" max="7729" width="0.88671875" style="10" customWidth="1"/>
    <col min="7730" max="7730" width="10.21875" style="10" customWidth="1"/>
    <col min="7731" max="7731" width="1.109375" style="10" customWidth="1"/>
    <col min="7732" max="7732" width="8.5546875" style="10" customWidth="1"/>
    <col min="7733" max="7733" width="1" style="10" customWidth="1"/>
    <col min="7734" max="7734" width="9.44140625" style="10" customWidth="1"/>
    <col min="7735" max="7735" width="1.109375" style="10" customWidth="1"/>
    <col min="7736" max="7736" width="9.21875" style="10" customWidth="1"/>
    <col min="7737" max="7737" width="1.44140625" style="10" customWidth="1"/>
    <col min="7738" max="7738" width="10.33203125" style="10" customWidth="1"/>
    <col min="7739" max="7739" width="2.21875" style="10" customWidth="1"/>
    <col min="7740" max="7740" width="4.109375" style="10" customWidth="1"/>
    <col min="7741" max="7741" width="1.109375" style="10" customWidth="1"/>
    <col min="7742" max="7742" width="7.6640625" style="10" customWidth="1"/>
    <col min="7743" max="7743" width="1.44140625" style="10" customWidth="1"/>
    <col min="7744" max="7744" width="11.5546875" style="10"/>
    <col min="7745" max="7745" width="1.44140625" style="10" customWidth="1"/>
    <col min="7746" max="7746" width="11.5546875" style="10"/>
    <col min="7747" max="7747" width="1.44140625" style="10" customWidth="1"/>
    <col min="7748" max="7748" width="11.5546875" style="10"/>
    <col min="7749" max="7749" width="1.44140625" style="10" customWidth="1"/>
    <col min="7750" max="7750" width="11.5546875" style="10"/>
    <col min="7751" max="7751" width="1.44140625" style="10" customWidth="1"/>
    <col min="7752" max="7936" width="11.5546875" style="10"/>
    <col min="7937" max="7937" width="4.5546875" style="10" customWidth="1"/>
    <col min="7938" max="7938" width="1.44140625" style="10" customWidth="1"/>
    <col min="7939" max="7939" width="15.44140625" style="10" customWidth="1"/>
    <col min="7940" max="7940" width="1.44140625" style="10" customWidth="1"/>
    <col min="7941" max="7941" width="11.6640625" style="10" customWidth="1"/>
    <col min="7942" max="7942" width="1.44140625" style="10" customWidth="1"/>
    <col min="7943" max="7943" width="8" style="10" customWidth="1"/>
    <col min="7944" max="7944" width="1.44140625" style="10" customWidth="1"/>
    <col min="7945" max="7945" width="7.33203125" style="10" customWidth="1"/>
    <col min="7946" max="7946" width="1.44140625" style="10" customWidth="1"/>
    <col min="7947" max="7947" width="11.5546875" style="10"/>
    <col min="7948" max="7948" width="1.44140625" style="10" customWidth="1"/>
    <col min="7949" max="7949" width="11.77734375" style="10" customWidth="1"/>
    <col min="7950" max="7950" width="1.44140625" style="10" customWidth="1"/>
    <col min="7951" max="7951" width="7.6640625" style="10" customWidth="1"/>
    <col min="7952" max="7952" width="1.44140625" style="10" customWidth="1"/>
    <col min="7953" max="7953" width="7.6640625" style="10" customWidth="1"/>
    <col min="7954" max="7954" width="1.44140625" style="10" customWidth="1"/>
    <col min="7955" max="7955" width="11.77734375" style="10" bestFit="1" customWidth="1"/>
    <col min="7956" max="7956" width="1.44140625" style="10" customWidth="1"/>
    <col min="7957" max="7957" width="7.33203125" style="10" customWidth="1"/>
    <col min="7958" max="7958" width="1.44140625" style="10" customWidth="1"/>
    <col min="7959" max="7959" width="7.5546875" style="10" customWidth="1"/>
    <col min="7960" max="7960" width="1.44140625" style="10" customWidth="1"/>
    <col min="7961" max="7961" width="10.77734375" style="10" customWidth="1"/>
    <col min="7962" max="7962" width="1.44140625" style="10" customWidth="1"/>
    <col min="7963" max="7963" width="10.33203125" style="10" customWidth="1"/>
    <col min="7964" max="7964" width="1.44140625" style="10" customWidth="1"/>
    <col min="7965" max="7965" width="9.5546875" style="10" customWidth="1"/>
    <col min="7966" max="7966" width="1" style="10" customWidth="1"/>
    <col min="7967" max="7967" width="1.44140625" style="10" customWidth="1"/>
    <col min="7968" max="7968" width="13.109375" style="10" customWidth="1"/>
    <col min="7969" max="7969" width="1.44140625" style="10" customWidth="1"/>
    <col min="7970" max="7970" width="8.44140625" style="10" customWidth="1"/>
    <col min="7971" max="7971" width="1.44140625" style="10" customWidth="1"/>
    <col min="7972" max="7972" width="8.44140625" style="10" customWidth="1"/>
    <col min="7973" max="7973" width="1.44140625" style="10" customWidth="1"/>
    <col min="7974" max="7974" width="11.5546875" style="10"/>
    <col min="7975" max="7975" width="1.44140625" style="10" customWidth="1"/>
    <col min="7976" max="7976" width="8.44140625" style="10" customWidth="1"/>
    <col min="7977" max="7977" width="1.44140625" style="10" customWidth="1"/>
    <col min="7978" max="7978" width="7.6640625" style="10" customWidth="1"/>
    <col min="7979" max="7979" width="1.44140625" style="10" customWidth="1"/>
    <col min="7980" max="7980" width="11.5546875" style="10"/>
    <col min="7981" max="7981" width="1.44140625" style="10" customWidth="1"/>
    <col min="7982" max="7982" width="10.77734375" style="10" customWidth="1"/>
    <col min="7983" max="7983" width="1.44140625" style="10" customWidth="1"/>
    <col min="7984" max="7984" width="9.21875" style="10" customWidth="1"/>
    <col min="7985" max="7985" width="0.88671875" style="10" customWidth="1"/>
    <col min="7986" max="7986" width="10.21875" style="10" customWidth="1"/>
    <col min="7987" max="7987" width="1.109375" style="10" customWidth="1"/>
    <col min="7988" max="7988" width="8.5546875" style="10" customWidth="1"/>
    <col min="7989" max="7989" width="1" style="10" customWidth="1"/>
    <col min="7990" max="7990" width="9.44140625" style="10" customWidth="1"/>
    <col min="7991" max="7991" width="1.109375" style="10" customWidth="1"/>
    <col min="7992" max="7992" width="9.21875" style="10" customWidth="1"/>
    <col min="7993" max="7993" width="1.44140625" style="10" customWidth="1"/>
    <col min="7994" max="7994" width="10.33203125" style="10" customWidth="1"/>
    <col min="7995" max="7995" width="2.21875" style="10" customWidth="1"/>
    <col min="7996" max="7996" width="4.109375" style="10" customWidth="1"/>
    <col min="7997" max="7997" width="1.109375" style="10" customWidth="1"/>
    <col min="7998" max="7998" width="7.6640625" style="10" customWidth="1"/>
    <col min="7999" max="7999" width="1.44140625" style="10" customWidth="1"/>
    <col min="8000" max="8000" width="11.5546875" style="10"/>
    <col min="8001" max="8001" width="1.44140625" style="10" customWidth="1"/>
    <col min="8002" max="8002" width="11.5546875" style="10"/>
    <col min="8003" max="8003" width="1.44140625" style="10" customWidth="1"/>
    <col min="8004" max="8004" width="11.5546875" style="10"/>
    <col min="8005" max="8005" width="1.44140625" style="10" customWidth="1"/>
    <col min="8006" max="8006" width="11.5546875" style="10"/>
    <col min="8007" max="8007" width="1.44140625" style="10" customWidth="1"/>
    <col min="8008" max="8192" width="11.5546875" style="10"/>
    <col min="8193" max="8193" width="4.5546875" style="10" customWidth="1"/>
    <col min="8194" max="8194" width="1.44140625" style="10" customWidth="1"/>
    <col min="8195" max="8195" width="15.44140625" style="10" customWidth="1"/>
    <col min="8196" max="8196" width="1.44140625" style="10" customWidth="1"/>
    <col min="8197" max="8197" width="11.6640625" style="10" customWidth="1"/>
    <col min="8198" max="8198" width="1.44140625" style="10" customWidth="1"/>
    <col min="8199" max="8199" width="8" style="10" customWidth="1"/>
    <col min="8200" max="8200" width="1.44140625" style="10" customWidth="1"/>
    <col min="8201" max="8201" width="7.33203125" style="10" customWidth="1"/>
    <col min="8202" max="8202" width="1.44140625" style="10" customWidth="1"/>
    <col min="8203" max="8203" width="11.5546875" style="10"/>
    <col min="8204" max="8204" width="1.44140625" style="10" customWidth="1"/>
    <col min="8205" max="8205" width="11.77734375" style="10" customWidth="1"/>
    <col min="8206" max="8206" width="1.44140625" style="10" customWidth="1"/>
    <col min="8207" max="8207" width="7.6640625" style="10" customWidth="1"/>
    <col min="8208" max="8208" width="1.44140625" style="10" customWidth="1"/>
    <col min="8209" max="8209" width="7.6640625" style="10" customWidth="1"/>
    <col min="8210" max="8210" width="1.44140625" style="10" customWidth="1"/>
    <col min="8211" max="8211" width="11.77734375" style="10" bestFit="1" customWidth="1"/>
    <col min="8212" max="8212" width="1.44140625" style="10" customWidth="1"/>
    <col min="8213" max="8213" width="7.33203125" style="10" customWidth="1"/>
    <col min="8214" max="8214" width="1.44140625" style="10" customWidth="1"/>
    <col min="8215" max="8215" width="7.5546875" style="10" customWidth="1"/>
    <col min="8216" max="8216" width="1.44140625" style="10" customWidth="1"/>
    <col min="8217" max="8217" width="10.77734375" style="10" customWidth="1"/>
    <col min="8218" max="8218" width="1.44140625" style="10" customWidth="1"/>
    <col min="8219" max="8219" width="10.33203125" style="10" customWidth="1"/>
    <col min="8220" max="8220" width="1.44140625" style="10" customWidth="1"/>
    <col min="8221" max="8221" width="9.5546875" style="10" customWidth="1"/>
    <col min="8222" max="8222" width="1" style="10" customWidth="1"/>
    <col min="8223" max="8223" width="1.44140625" style="10" customWidth="1"/>
    <col min="8224" max="8224" width="13.109375" style="10" customWidth="1"/>
    <col min="8225" max="8225" width="1.44140625" style="10" customWidth="1"/>
    <col min="8226" max="8226" width="8.44140625" style="10" customWidth="1"/>
    <col min="8227" max="8227" width="1.44140625" style="10" customWidth="1"/>
    <col min="8228" max="8228" width="8.44140625" style="10" customWidth="1"/>
    <col min="8229" max="8229" width="1.44140625" style="10" customWidth="1"/>
    <col min="8230" max="8230" width="11.5546875" style="10"/>
    <col min="8231" max="8231" width="1.44140625" style="10" customWidth="1"/>
    <col min="8232" max="8232" width="8.44140625" style="10" customWidth="1"/>
    <col min="8233" max="8233" width="1.44140625" style="10" customWidth="1"/>
    <col min="8234" max="8234" width="7.6640625" style="10" customWidth="1"/>
    <col min="8235" max="8235" width="1.44140625" style="10" customWidth="1"/>
    <col min="8236" max="8236" width="11.5546875" style="10"/>
    <col min="8237" max="8237" width="1.44140625" style="10" customWidth="1"/>
    <col min="8238" max="8238" width="10.77734375" style="10" customWidth="1"/>
    <col min="8239" max="8239" width="1.44140625" style="10" customWidth="1"/>
    <col min="8240" max="8240" width="9.21875" style="10" customWidth="1"/>
    <col min="8241" max="8241" width="0.88671875" style="10" customWidth="1"/>
    <col min="8242" max="8242" width="10.21875" style="10" customWidth="1"/>
    <col min="8243" max="8243" width="1.109375" style="10" customWidth="1"/>
    <col min="8244" max="8244" width="8.5546875" style="10" customWidth="1"/>
    <col min="8245" max="8245" width="1" style="10" customWidth="1"/>
    <col min="8246" max="8246" width="9.44140625" style="10" customWidth="1"/>
    <col min="8247" max="8247" width="1.109375" style="10" customWidth="1"/>
    <col min="8248" max="8248" width="9.21875" style="10" customWidth="1"/>
    <col min="8249" max="8249" width="1.44140625" style="10" customWidth="1"/>
    <col min="8250" max="8250" width="10.33203125" style="10" customWidth="1"/>
    <col min="8251" max="8251" width="2.21875" style="10" customWidth="1"/>
    <col min="8252" max="8252" width="4.109375" style="10" customWidth="1"/>
    <col min="8253" max="8253" width="1.109375" style="10" customWidth="1"/>
    <col min="8254" max="8254" width="7.6640625" style="10" customWidth="1"/>
    <col min="8255" max="8255" width="1.44140625" style="10" customWidth="1"/>
    <col min="8256" max="8256" width="11.5546875" style="10"/>
    <col min="8257" max="8257" width="1.44140625" style="10" customWidth="1"/>
    <col min="8258" max="8258" width="11.5546875" style="10"/>
    <col min="8259" max="8259" width="1.44140625" style="10" customWidth="1"/>
    <col min="8260" max="8260" width="11.5546875" style="10"/>
    <col min="8261" max="8261" width="1.44140625" style="10" customWidth="1"/>
    <col min="8262" max="8262" width="11.5546875" style="10"/>
    <col min="8263" max="8263" width="1.44140625" style="10" customWidth="1"/>
    <col min="8264" max="8448" width="11.5546875" style="10"/>
    <col min="8449" max="8449" width="4.5546875" style="10" customWidth="1"/>
    <col min="8450" max="8450" width="1.44140625" style="10" customWidth="1"/>
    <col min="8451" max="8451" width="15.44140625" style="10" customWidth="1"/>
    <col min="8452" max="8452" width="1.44140625" style="10" customWidth="1"/>
    <col min="8453" max="8453" width="11.6640625" style="10" customWidth="1"/>
    <col min="8454" max="8454" width="1.44140625" style="10" customWidth="1"/>
    <col min="8455" max="8455" width="8" style="10" customWidth="1"/>
    <col min="8456" max="8456" width="1.44140625" style="10" customWidth="1"/>
    <col min="8457" max="8457" width="7.33203125" style="10" customWidth="1"/>
    <col min="8458" max="8458" width="1.44140625" style="10" customWidth="1"/>
    <col min="8459" max="8459" width="11.5546875" style="10"/>
    <col min="8460" max="8460" width="1.44140625" style="10" customWidth="1"/>
    <col min="8461" max="8461" width="11.77734375" style="10" customWidth="1"/>
    <col min="8462" max="8462" width="1.44140625" style="10" customWidth="1"/>
    <col min="8463" max="8463" width="7.6640625" style="10" customWidth="1"/>
    <col min="8464" max="8464" width="1.44140625" style="10" customWidth="1"/>
    <col min="8465" max="8465" width="7.6640625" style="10" customWidth="1"/>
    <col min="8466" max="8466" width="1.44140625" style="10" customWidth="1"/>
    <col min="8467" max="8467" width="11.77734375" style="10" bestFit="1" customWidth="1"/>
    <col min="8468" max="8468" width="1.44140625" style="10" customWidth="1"/>
    <col min="8469" max="8469" width="7.33203125" style="10" customWidth="1"/>
    <col min="8470" max="8470" width="1.44140625" style="10" customWidth="1"/>
    <col min="8471" max="8471" width="7.5546875" style="10" customWidth="1"/>
    <col min="8472" max="8472" width="1.44140625" style="10" customWidth="1"/>
    <col min="8473" max="8473" width="10.77734375" style="10" customWidth="1"/>
    <col min="8474" max="8474" width="1.44140625" style="10" customWidth="1"/>
    <col min="8475" max="8475" width="10.33203125" style="10" customWidth="1"/>
    <col min="8476" max="8476" width="1.44140625" style="10" customWidth="1"/>
    <col min="8477" max="8477" width="9.5546875" style="10" customWidth="1"/>
    <col min="8478" max="8478" width="1" style="10" customWidth="1"/>
    <col min="8479" max="8479" width="1.44140625" style="10" customWidth="1"/>
    <col min="8480" max="8480" width="13.109375" style="10" customWidth="1"/>
    <col min="8481" max="8481" width="1.44140625" style="10" customWidth="1"/>
    <col min="8482" max="8482" width="8.44140625" style="10" customWidth="1"/>
    <col min="8483" max="8483" width="1.44140625" style="10" customWidth="1"/>
    <col min="8484" max="8484" width="8.44140625" style="10" customWidth="1"/>
    <col min="8485" max="8485" width="1.44140625" style="10" customWidth="1"/>
    <col min="8486" max="8486" width="11.5546875" style="10"/>
    <col min="8487" max="8487" width="1.44140625" style="10" customWidth="1"/>
    <col min="8488" max="8488" width="8.44140625" style="10" customWidth="1"/>
    <col min="8489" max="8489" width="1.44140625" style="10" customWidth="1"/>
    <col min="8490" max="8490" width="7.6640625" style="10" customWidth="1"/>
    <col min="8491" max="8491" width="1.44140625" style="10" customWidth="1"/>
    <col min="8492" max="8492" width="11.5546875" style="10"/>
    <col min="8493" max="8493" width="1.44140625" style="10" customWidth="1"/>
    <col min="8494" max="8494" width="10.77734375" style="10" customWidth="1"/>
    <col min="8495" max="8495" width="1.44140625" style="10" customWidth="1"/>
    <col min="8496" max="8496" width="9.21875" style="10" customWidth="1"/>
    <col min="8497" max="8497" width="0.88671875" style="10" customWidth="1"/>
    <col min="8498" max="8498" width="10.21875" style="10" customWidth="1"/>
    <col min="8499" max="8499" width="1.109375" style="10" customWidth="1"/>
    <col min="8500" max="8500" width="8.5546875" style="10" customWidth="1"/>
    <col min="8501" max="8501" width="1" style="10" customWidth="1"/>
    <col min="8502" max="8502" width="9.44140625" style="10" customWidth="1"/>
    <col min="8503" max="8503" width="1.109375" style="10" customWidth="1"/>
    <col min="8504" max="8504" width="9.21875" style="10" customWidth="1"/>
    <col min="8505" max="8505" width="1.44140625" style="10" customWidth="1"/>
    <col min="8506" max="8506" width="10.33203125" style="10" customWidth="1"/>
    <col min="8507" max="8507" width="2.21875" style="10" customWidth="1"/>
    <col min="8508" max="8508" width="4.109375" style="10" customWidth="1"/>
    <col min="8509" max="8509" width="1.109375" style="10" customWidth="1"/>
    <col min="8510" max="8510" width="7.6640625" style="10" customWidth="1"/>
    <col min="8511" max="8511" width="1.44140625" style="10" customWidth="1"/>
    <col min="8512" max="8512" width="11.5546875" style="10"/>
    <col min="8513" max="8513" width="1.44140625" style="10" customWidth="1"/>
    <col min="8514" max="8514" width="11.5546875" style="10"/>
    <col min="8515" max="8515" width="1.44140625" style="10" customWidth="1"/>
    <col min="8516" max="8516" width="11.5546875" style="10"/>
    <col min="8517" max="8517" width="1.44140625" style="10" customWidth="1"/>
    <col min="8518" max="8518" width="11.5546875" style="10"/>
    <col min="8519" max="8519" width="1.44140625" style="10" customWidth="1"/>
    <col min="8520" max="8704" width="11.5546875" style="10"/>
    <col min="8705" max="8705" width="4.5546875" style="10" customWidth="1"/>
    <col min="8706" max="8706" width="1.44140625" style="10" customWidth="1"/>
    <col min="8707" max="8707" width="15.44140625" style="10" customWidth="1"/>
    <col min="8708" max="8708" width="1.44140625" style="10" customWidth="1"/>
    <col min="8709" max="8709" width="11.6640625" style="10" customWidth="1"/>
    <col min="8710" max="8710" width="1.44140625" style="10" customWidth="1"/>
    <col min="8711" max="8711" width="8" style="10" customWidth="1"/>
    <col min="8712" max="8712" width="1.44140625" style="10" customWidth="1"/>
    <col min="8713" max="8713" width="7.33203125" style="10" customWidth="1"/>
    <col min="8714" max="8714" width="1.44140625" style="10" customWidth="1"/>
    <col min="8715" max="8715" width="11.5546875" style="10"/>
    <col min="8716" max="8716" width="1.44140625" style="10" customWidth="1"/>
    <col min="8717" max="8717" width="11.77734375" style="10" customWidth="1"/>
    <col min="8718" max="8718" width="1.44140625" style="10" customWidth="1"/>
    <col min="8719" max="8719" width="7.6640625" style="10" customWidth="1"/>
    <col min="8720" max="8720" width="1.44140625" style="10" customWidth="1"/>
    <col min="8721" max="8721" width="7.6640625" style="10" customWidth="1"/>
    <col min="8722" max="8722" width="1.44140625" style="10" customWidth="1"/>
    <col min="8723" max="8723" width="11.77734375" style="10" bestFit="1" customWidth="1"/>
    <col min="8724" max="8724" width="1.44140625" style="10" customWidth="1"/>
    <col min="8725" max="8725" width="7.33203125" style="10" customWidth="1"/>
    <col min="8726" max="8726" width="1.44140625" style="10" customWidth="1"/>
    <col min="8727" max="8727" width="7.5546875" style="10" customWidth="1"/>
    <col min="8728" max="8728" width="1.44140625" style="10" customWidth="1"/>
    <col min="8729" max="8729" width="10.77734375" style="10" customWidth="1"/>
    <col min="8730" max="8730" width="1.44140625" style="10" customWidth="1"/>
    <col min="8731" max="8731" width="10.33203125" style="10" customWidth="1"/>
    <col min="8732" max="8732" width="1.44140625" style="10" customWidth="1"/>
    <col min="8733" max="8733" width="9.5546875" style="10" customWidth="1"/>
    <col min="8734" max="8734" width="1" style="10" customWidth="1"/>
    <col min="8735" max="8735" width="1.44140625" style="10" customWidth="1"/>
    <col min="8736" max="8736" width="13.109375" style="10" customWidth="1"/>
    <col min="8737" max="8737" width="1.44140625" style="10" customWidth="1"/>
    <col min="8738" max="8738" width="8.44140625" style="10" customWidth="1"/>
    <col min="8739" max="8739" width="1.44140625" style="10" customWidth="1"/>
    <col min="8740" max="8740" width="8.44140625" style="10" customWidth="1"/>
    <col min="8741" max="8741" width="1.44140625" style="10" customWidth="1"/>
    <col min="8742" max="8742" width="11.5546875" style="10"/>
    <col min="8743" max="8743" width="1.44140625" style="10" customWidth="1"/>
    <col min="8744" max="8744" width="8.44140625" style="10" customWidth="1"/>
    <col min="8745" max="8745" width="1.44140625" style="10" customWidth="1"/>
    <col min="8746" max="8746" width="7.6640625" style="10" customWidth="1"/>
    <col min="8747" max="8747" width="1.44140625" style="10" customWidth="1"/>
    <col min="8748" max="8748" width="11.5546875" style="10"/>
    <col min="8749" max="8749" width="1.44140625" style="10" customWidth="1"/>
    <col min="8750" max="8750" width="10.77734375" style="10" customWidth="1"/>
    <col min="8751" max="8751" width="1.44140625" style="10" customWidth="1"/>
    <col min="8752" max="8752" width="9.21875" style="10" customWidth="1"/>
    <col min="8753" max="8753" width="0.88671875" style="10" customWidth="1"/>
    <col min="8754" max="8754" width="10.21875" style="10" customWidth="1"/>
    <col min="8755" max="8755" width="1.109375" style="10" customWidth="1"/>
    <col min="8756" max="8756" width="8.5546875" style="10" customWidth="1"/>
    <col min="8757" max="8757" width="1" style="10" customWidth="1"/>
    <col min="8758" max="8758" width="9.44140625" style="10" customWidth="1"/>
    <col min="8759" max="8759" width="1.109375" style="10" customWidth="1"/>
    <col min="8760" max="8760" width="9.21875" style="10" customWidth="1"/>
    <col min="8761" max="8761" width="1.44140625" style="10" customWidth="1"/>
    <col min="8762" max="8762" width="10.33203125" style="10" customWidth="1"/>
    <col min="8763" max="8763" width="2.21875" style="10" customWidth="1"/>
    <col min="8764" max="8764" width="4.109375" style="10" customWidth="1"/>
    <col min="8765" max="8765" width="1.109375" style="10" customWidth="1"/>
    <col min="8766" max="8766" width="7.6640625" style="10" customWidth="1"/>
    <col min="8767" max="8767" width="1.44140625" style="10" customWidth="1"/>
    <col min="8768" max="8768" width="11.5546875" style="10"/>
    <col min="8769" max="8769" width="1.44140625" style="10" customWidth="1"/>
    <col min="8770" max="8770" width="11.5546875" style="10"/>
    <col min="8771" max="8771" width="1.44140625" style="10" customWidth="1"/>
    <col min="8772" max="8772" width="11.5546875" style="10"/>
    <col min="8773" max="8773" width="1.44140625" style="10" customWidth="1"/>
    <col min="8774" max="8774" width="11.5546875" style="10"/>
    <col min="8775" max="8775" width="1.44140625" style="10" customWidth="1"/>
    <col min="8776" max="8960" width="11.5546875" style="10"/>
    <col min="8961" max="8961" width="4.5546875" style="10" customWidth="1"/>
    <col min="8962" max="8962" width="1.44140625" style="10" customWidth="1"/>
    <col min="8963" max="8963" width="15.44140625" style="10" customWidth="1"/>
    <col min="8964" max="8964" width="1.44140625" style="10" customWidth="1"/>
    <col min="8965" max="8965" width="11.6640625" style="10" customWidth="1"/>
    <col min="8966" max="8966" width="1.44140625" style="10" customWidth="1"/>
    <col min="8967" max="8967" width="8" style="10" customWidth="1"/>
    <col min="8968" max="8968" width="1.44140625" style="10" customWidth="1"/>
    <col min="8969" max="8969" width="7.33203125" style="10" customWidth="1"/>
    <col min="8970" max="8970" width="1.44140625" style="10" customWidth="1"/>
    <col min="8971" max="8971" width="11.5546875" style="10"/>
    <col min="8972" max="8972" width="1.44140625" style="10" customWidth="1"/>
    <col min="8973" max="8973" width="11.77734375" style="10" customWidth="1"/>
    <col min="8974" max="8974" width="1.44140625" style="10" customWidth="1"/>
    <col min="8975" max="8975" width="7.6640625" style="10" customWidth="1"/>
    <col min="8976" max="8976" width="1.44140625" style="10" customWidth="1"/>
    <col min="8977" max="8977" width="7.6640625" style="10" customWidth="1"/>
    <col min="8978" max="8978" width="1.44140625" style="10" customWidth="1"/>
    <col min="8979" max="8979" width="11.77734375" style="10" bestFit="1" customWidth="1"/>
    <col min="8980" max="8980" width="1.44140625" style="10" customWidth="1"/>
    <col min="8981" max="8981" width="7.33203125" style="10" customWidth="1"/>
    <col min="8982" max="8982" width="1.44140625" style="10" customWidth="1"/>
    <col min="8983" max="8983" width="7.5546875" style="10" customWidth="1"/>
    <col min="8984" max="8984" width="1.44140625" style="10" customWidth="1"/>
    <col min="8985" max="8985" width="10.77734375" style="10" customWidth="1"/>
    <col min="8986" max="8986" width="1.44140625" style="10" customWidth="1"/>
    <col min="8987" max="8987" width="10.33203125" style="10" customWidth="1"/>
    <col min="8988" max="8988" width="1.44140625" style="10" customWidth="1"/>
    <col min="8989" max="8989" width="9.5546875" style="10" customWidth="1"/>
    <col min="8990" max="8990" width="1" style="10" customWidth="1"/>
    <col min="8991" max="8991" width="1.44140625" style="10" customWidth="1"/>
    <col min="8992" max="8992" width="13.109375" style="10" customWidth="1"/>
    <col min="8993" max="8993" width="1.44140625" style="10" customWidth="1"/>
    <col min="8994" max="8994" width="8.44140625" style="10" customWidth="1"/>
    <col min="8995" max="8995" width="1.44140625" style="10" customWidth="1"/>
    <col min="8996" max="8996" width="8.44140625" style="10" customWidth="1"/>
    <col min="8997" max="8997" width="1.44140625" style="10" customWidth="1"/>
    <col min="8998" max="8998" width="11.5546875" style="10"/>
    <col min="8999" max="8999" width="1.44140625" style="10" customWidth="1"/>
    <col min="9000" max="9000" width="8.44140625" style="10" customWidth="1"/>
    <col min="9001" max="9001" width="1.44140625" style="10" customWidth="1"/>
    <col min="9002" max="9002" width="7.6640625" style="10" customWidth="1"/>
    <col min="9003" max="9003" width="1.44140625" style="10" customWidth="1"/>
    <col min="9004" max="9004" width="11.5546875" style="10"/>
    <col min="9005" max="9005" width="1.44140625" style="10" customWidth="1"/>
    <col min="9006" max="9006" width="10.77734375" style="10" customWidth="1"/>
    <col min="9007" max="9007" width="1.44140625" style="10" customWidth="1"/>
    <col min="9008" max="9008" width="9.21875" style="10" customWidth="1"/>
    <col min="9009" max="9009" width="0.88671875" style="10" customWidth="1"/>
    <col min="9010" max="9010" width="10.21875" style="10" customWidth="1"/>
    <col min="9011" max="9011" width="1.109375" style="10" customWidth="1"/>
    <col min="9012" max="9012" width="8.5546875" style="10" customWidth="1"/>
    <col min="9013" max="9013" width="1" style="10" customWidth="1"/>
    <col min="9014" max="9014" width="9.44140625" style="10" customWidth="1"/>
    <col min="9015" max="9015" width="1.109375" style="10" customWidth="1"/>
    <col min="9016" max="9016" width="9.21875" style="10" customWidth="1"/>
    <col min="9017" max="9017" width="1.44140625" style="10" customWidth="1"/>
    <col min="9018" max="9018" width="10.33203125" style="10" customWidth="1"/>
    <col min="9019" max="9019" width="2.21875" style="10" customWidth="1"/>
    <col min="9020" max="9020" width="4.109375" style="10" customWidth="1"/>
    <col min="9021" max="9021" width="1.109375" style="10" customWidth="1"/>
    <col min="9022" max="9022" width="7.6640625" style="10" customWidth="1"/>
    <col min="9023" max="9023" width="1.44140625" style="10" customWidth="1"/>
    <col min="9024" max="9024" width="11.5546875" style="10"/>
    <col min="9025" max="9025" width="1.44140625" style="10" customWidth="1"/>
    <col min="9026" max="9026" width="11.5546875" style="10"/>
    <col min="9027" max="9027" width="1.44140625" style="10" customWidth="1"/>
    <col min="9028" max="9028" width="11.5546875" style="10"/>
    <col min="9029" max="9029" width="1.44140625" style="10" customWidth="1"/>
    <col min="9030" max="9030" width="11.5546875" style="10"/>
    <col min="9031" max="9031" width="1.44140625" style="10" customWidth="1"/>
    <col min="9032" max="9216" width="11.5546875" style="10"/>
    <col min="9217" max="9217" width="4.5546875" style="10" customWidth="1"/>
    <col min="9218" max="9218" width="1.44140625" style="10" customWidth="1"/>
    <col min="9219" max="9219" width="15.44140625" style="10" customWidth="1"/>
    <col min="9220" max="9220" width="1.44140625" style="10" customWidth="1"/>
    <col min="9221" max="9221" width="11.6640625" style="10" customWidth="1"/>
    <col min="9222" max="9222" width="1.44140625" style="10" customWidth="1"/>
    <col min="9223" max="9223" width="8" style="10" customWidth="1"/>
    <col min="9224" max="9224" width="1.44140625" style="10" customWidth="1"/>
    <col min="9225" max="9225" width="7.33203125" style="10" customWidth="1"/>
    <col min="9226" max="9226" width="1.44140625" style="10" customWidth="1"/>
    <col min="9227" max="9227" width="11.5546875" style="10"/>
    <col min="9228" max="9228" width="1.44140625" style="10" customWidth="1"/>
    <col min="9229" max="9229" width="11.77734375" style="10" customWidth="1"/>
    <col min="9230" max="9230" width="1.44140625" style="10" customWidth="1"/>
    <col min="9231" max="9231" width="7.6640625" style="10" customWidth="1"/>
    <col min="9232" max="9232" width="1.44140625" style="10" customWidth="1"/>
    <col min="9233" max="9233" width="7.6640625" style="10" customWidth="1"/>
    <col min="9234" max="9234" width="1.44140625" style="10" customWidth="1"/>
    <col min="9235" max="9235" width="11.77734375" style="10" bestFit="1" customWidth="1"/>
    <col min="9236" max="9236" width="1.44140625" style="10" customWidth="1"/>
    <col min="9237" max="9237" width="7.33203125" style="10" customWidth="1"/>
    <col min="9238" max="9238" width="1.44140625" style="10" customWidth="1"/>
    <col min="9239" max="9239" width="7.5546875" style="10" customWidth="1"/>
    <col min="9240" max="9240" width="1.44140625" style="10" customWidth="1"/>
    <col min="9241" max="9241" width="10.77734375" style="10" customWidth="1"/>
    <col min="9242" max="9242" width="1.44140625" style="10" customWidth="1"/>
    <col min="9243" max="9243" width="10.33203125" style="10" customWidth="1"/>
    <col min="9244" max="9244" width="1.44140625" style="10" customWidth="1"/>
    <col min="9245" max="9245" width="9.5546875" style="10" customWidth="1"/>
    <col min="9246" max="9246" width="1" style="10" customWidth="1"/>
    <col min="9247" max="9247" width="1.44140625" style="10" customWidth="1"/>
    <col min="9248" max="9248" width="13.109375" style="10" customWidth="1"/>
    <col min="9249" max="9249" width="1.44140625" style="10" customWidth="1"/>
    <col min="9250" max="9250" width="8.44140625" style="10" customWidth="1"/>
    <col min="9251" max="9251" width="1.44140625" style="10" customWidth="1"/>
    <col min="9252" max="9252" width="8.44140625" style="10" customWidth="1"/>
    <col min="9253" max="9253" width="1.44140625" style="10" customWidth="1"/>
    <col min="9254" max="9254" width="11.5546875" style="10"/>
    <col min="9255" max="9255" width="1.44140625" style="10" customWidth="1"/>
    <col min="9256" max="9256" width="8.44140625" style="10" customWidth="1"/>
    <col min="9257" max="9257" width="1.44140625" style="10" customWidth="1"/>
    <col min="9258" max="9258" width="7.6640625" style="10" customWidth="1"/>
    <col min="9259" max="9259" width="1.44140625" style="10" customWidth="1"/>
    <col min="9260" max="9260" width="11.5546875" style="10"/>
    <col min="9261" max="9261" width="1.44140625" style="10" customWidth="1"/>
    <col min="9262" max="9262" width="10.77734375" style="10" customWidth="1"/>
    <col min="9263" max="9263" width="1.44140625" style="10" customWidth="1"/>
    <col min="9264" max="9264" width="9.21875" style="10" customWidth="1"/>
    <col min="9265" max="9265" width="0.88671875" style="10" customWidth="1"/>
    <col min="9266" max="9266" width="10.21875" style="10" customWidth="1"/>
    <col min="9267" max="9267" width="1.109375" style="10" customWidth="1"/>
    <col min="9268" max="9268" width="8.5546875" style="10" customWidth="1"/>
    <col min="9269" max="9269" width="1" style="10" customWidth="1"/>
    <col min="9270" max="9270" width="9.44140625" style="10" customWidth="1"/>
    <col min="9271" max="9271" width="1.109375" style="10" customWidth="1"/>
    <col min="9272" max="9272" width="9.21875" style="10" customWidth="1"/>
    <col min="9273" max="9273" width="1.44140625" style="10" customWidth="1"/>
    <col min="9274" max="9274" width="10.33203125" style="10" customWidth="1"/>
    <col min="9275" max="9275" width="2.21875" style="10" customWidth="1"/>
    <col min="9276" max="9276" width="4.109375" style="10" customWidth="1"/>
    <col min="9277" max="9277" width="1.109375" style="10" customWidth="1"/>
    <col min="9278" max="9278" width="7.6640625" style="10" customWidth="1"/>
    <col min="9279" max="9279" width="1.44140625" style="10" customWidth="1"/>
    <col min="9280" max="9280" width="11.5546875" style="10"/>
    <col min="9281" max="9281" width="1.44140625" style="10" customWidth="1"/>
    <col min="9282" max="9282" width="11.5546875" style="10"/>
    <col min="9283" max="9283" width="1.44140625" style="10" customWidth="1"/>
    <col min="9284" max="9284" width="11.5546875" style="10"/>
    <col min="9285" max="9285" width="1.44140625" style="10" customWidth="1"/>
    <col min="9286" max="9286" width="11.5546875" style="10"/>
    <col min="9287" max="9287" width="1.44140625" style="10" customWidth="1"/>
    <col min="9288" max="9472" width="11.5546875" style="10"/>
    <col min="9473" max="9473" width="4.5546875" style="10" customWidth="1"/>
    <col min="9474" max="9474" width="1.44140625" style="10" customWidth="1"/>
    <col min="9475" max="9475" width="15.44140625" style="10" customWidth="1"/>
    <col min="9476" max="9476" width="1.44140625" style="10" customWidth="1"/>
    <col min="9477" max="9477" width="11.6640625" style="10" customWidth="1"/>
    <col min="9478" max="9478" width="1.44140625" style="10" customWidth="1"/>
    <col min="9479" max="9479" width="8" style="10" customWidth="1"/>
    <col min="9480" max="9480" width="1.44140625" style="10" customWidth="1"/>
    <col min="9481" max="9481" width="7.33203125" style="10" customWidth="1"/>
    <col min="9482" max="9482" width="1.44140625" style="10" customWidth="1"/>
    <col min="9483" max="9483" width="11.5546875" style="10"/>
    <col min="9484" max="9484" width="1.44140625" style="10" customWidth="1"/>
    <col min="9485" max="9485" width="11.77734375" style="10" customWidth="1"/>
    <col min="9486" max="9486" width="1.44140625" style="10" customWidth="1"/>
    <col min="9487" max="9487" width="7.6640625" style="10" customWidth="1"/>
    <col min="9488" max="9488" width="1.44140625" style="10" customWidth="1"/>
    <col min="9489" max="9489" width="7.6640625" style="10" customWidth="1"/>
    <col min="9490" max="9490" width="1.44140625" style="10" customWidth="1"/>
    <col min="9491" max="9491" width="11.77734375" style="10" bestFit="1" customWidth="1"/>
    <col min="9492" max="9492" width="1.44140625" style="10" customWidth="1"/>
    <col min="9493" max="9493" width="7.33203125" style="10" customWidth="1"/>
    <col min="9494" max="9494" width="1.44140625" style="10" customWidth="1"/>
    <col min="9495" max="9495" width="7.5546875" style="10" customWidth="1"/>
    <col min="9496" max="9496" width="1.44140625" style="10" customWidth="1"/>
    <col min="9497" max="9497" width="10.77734375" style="10" customWidth="1"/>
    <col min="9498" max="9498" width="1.44140625" style="10" customWidth="1"/>
    <col min="9499" max="9499" width="10.33203125" style="10" customWidth="1"/>
    <col min="9500" max="9500" width="1.44140625" style="10" customWidth="1"/>
    <col min="9501" max="9501" width="9.5546875" style="10" customWidth="1"/>
    <col min="9502" max="9502" width="1" style="10" customWidth="1"/>
    <col min="9503" max="9503" width="1.44140625" style="10" customWidth="1"/>
    <col min="9504" max="9504" width="13.109375" style="10" customWidth="1"/>
    <col min="9505" max="9505" width="1.44140625" style="10" customWidth="1"/>
    <col min="9506" max="9506" width="8.44140625" style="10" customWidth="1"/>
    <col min="9507" max="9507" width="1.44140625" style="10" customWidth="1"/>
    <col min="9508" max="9508" width="8.44140625" style="10" customWidth="1"/>
    <col min="9509" max="9509" width="1.44140625" style="10" customWidth="1"/>
    <col min="9510" max="9510" width="11.5546875" style="10"/>
    <col min="9511" max="9511" width="1.44140625" style="10" customWidth="1"/>
    <col min="9512" max="9512" width="8.44140625" style="10" customWidth="1"/>
    <col min="9513" max="9513" width="1.44140625" style="10" customWidth="1"/>
    <col min="9514" max="9514" width="7.6640625" style="10" customWidth="1"/>
    <col min="9515" max="9515" width="1.44140625" style="10" customWidth="1"/>
    <col min="9516" max="9516" width="11.5546875" style="10"/>
    <col min="9517" max="9517" width="1.44140625" style="10" customWidth="1"/>
    <col min="9518" max="9518" width="10.77734375" style="10" customWidth="1"/>
    <col min="9519" max="9519" width="1.44140625" style="10" customWidth="1"/>
    <col min="9520" max="9520" width="9.21875" style="10" customWidth="1"/>
    <col min="9521" max="9521" width="0.88671875" style="10" customWidth="1"/>
    <col min="9522" max="9522" width="10.21875" style="10" customWidth="1"/>
    <col min="9523" max="9523" width="1.109375" style="10" customWidth="1"/>
    <col min="9524" max="9524" width="8.5546875" style="10" customWidth="1"/>
    <col min="9525" max="9525" width="1" style="10" customWidth="1"/>
    <col min="9526" max="9526" width="9.44140625" style="10" customWidth="1"/>
    <col min="9527" max="9527" width="1.109375" style="10" customWidth="1"/>
    <col min="9528" max="9528" width="9.21875" style="10" customWidth="1"/>
    <col min="9529" max="9529" width="1.44140625" style="10" customWidth="1"/>
    <col min="9530" max="9530" width="10.33203125" style="10" customWidth="1"/>
    <col min="9531" max="9531" width="2.21875" style="10" customWidth="1"/>
    <col min="9532" max="9532" width="4.109375" style="10" customWidth="1"/>
    <col min="9533" max="9533" width="1.109375" style="10" customWidth="1"/>
    <col min="9534" max="9534" width="7.6640625" style="10" customWidth="1"/>
    <col min="9535" max="9535" width="1.44140625" style="10" customWidth="1"/>
    <col min="9536" max="9536" width="11.5546875" style="10"/>
    <col min="9537" max="9537" width="1.44140625" style="10" customWidth="1"/>
    <col min="9538" max="9538" width="11.5546875" style="10"/>
    <col min="9539" max="9539" width="1.44140625" style="10" customWidth="1"/>
    <col min="9540" max="9540" width="11.5546875" style="10"/>
    <col min="9541" max="9541" width="1.44140625" style="10" customWidth="1"/>
    <col min="9542" max="9542" width="11.5546875" style="10"/>
    <col min="9543" max="9543" width="1.44140625" style="10" customWidth="1"/>
    <col min="9544" max="9728" width="11.5546875" style="10"/>
    <col min="9729" max="9729" width="4.5546875" style="10" customWidth="1"/>
    <col min="9730" max="9730" width="1.44140625" style="10" customWidth="1"/>
    <col min="9731" max="9731" width="15.44140625" style="10" customWidth="1"/>
    <col min="9732" max="9732" width="1.44140625" style="10" customWidth="1"/>
    <col min="9733" max="9733" width="11.6640625" style="10" customWidth="1"/>
    <col min="9734" max="9734" width="1.44140625" style="10" customWidth="1"/>
    <col min="9735" max="9735" width="8" style="10" customWidth="1"/>
    <col min="9736" max="9736" width="1.44140625" style="10" customWidth="1"/>
    <col min="9737" max="9737" width="7.33203125" style="10" customWidth="1"/>
    <col min="9738" max="9738" width="1.44140625" style="10" customWidth="1"/>
    <col min="9739" max="9739" width="11.5546875" style="10"/>
    <col min="9740" max="9740" width="1.44140625" style="10" customWidth="1"/>
    <col min="9741" max="9741" width="11.77734375" style="10" customWidth="1"/>
    <col min="9742" max="9742" width="1.44140625" style="10" customWidth="1"/>
    <col min="9743" max="9743" width="7.6640625" style="10" customWidth="1"/>
    <col min="9744" max="9744" width="1.44140625" style="10" customWidth="1"/>
    <col min="9745" max="9745" width="7.6640625" style="10" customWidth="1"/>
    <col min="9746" max="9746" width="1.44140625" style="10" customWidth="1"/>
    <col min="9747" max="9747" width="11.77734375" style="10" bestFit="1" customWidth="1"/>
    <col min="9748" max="9748" width="1.44140625" style="10" customWidth="1"/>
    <col min="9749" max="9749" width="7.33203125" style="10" customWidth="1"/>
    <col min="9750" max="9750" width="1.44140625" style="10" customWidth="1"/>
    <col min="9751" max="9751" width="7.5546875" style="10" customWidth="1"/>
    <col min="9752" max="9752" width="1.44140625" style="10" customWidth="1"/>
    <col min="9753" max="9753" width="10.77734375" style="10" customWidth="1"/>
    <col min="9754" max="9754" width="1.44140625" style="10" customWidth="1"/>
    <col min="9755" max="9755" width="10.33203125" style="10" customWidth="1"/>
    <col min="9756" max="9756" width="1.44140625" style="10" customWidth="1"/>
    <col min="9757" max="9757" width="9.5546875" style="10" customWidth="1"/>
    <col min="9758" max="9758" width="1" style="10" customWidth="1"/>
    <col min="9759" max="9759" width="1.44140625" style="10" customWidth="1"/>
    <col min="9760" max="9760" width="13.109375" style="10" customWidth="1"/>
    <col min="9761" max="9761" width="1.44140625" style="10" customWidth="1"/>
    <col min="9762" max="9762" width="8.44140625" style="10" customWidth="1"/>
    <col min="9763" max="9763" width="1.44140625" style="10" customWidth="1"/>
    <col min="9764" max="9764" width="8.44140625" style="10" customWidth="1"/>
    <col min="9765" max="9765" width="1.44140625" style="10" customWidth="1"/>
    <col min="9766" max="9766" width="11.5546875" style="10"/>
    <col min="9767" max="9767" width="1.44140625" style="10" customWidth="1"/>
    <col min="9768" max="9768" width="8.44140625" style="10" customWidth="1"/>
    <col min="9769" max="9769" width="1.44140625" style="10" customWidth="1"/>
    <col min="9770" max="9770" width="7.6640625" style="10" customWidth="1"/>
    <col min="9771" max="9771" width="1.44140625" style="10" customWidth="1"/>
    <col min="9772" max="9772" width="11.5546875" style="10"/>
    <col min="9773" max="9773" width="1.44140625" style="10" customWidth="1"/>
    <col min="9774" max="9774" width="10.77734375" style="10" customWidth="1"/>
    <col min="9775" max="9775" width="1.44140625" style="10" customWidth="1"/>
    <col min="9776" max="9776" width="9.21875" style="10" customWidth="1"/>
    <col min="9777" max="9777" width="0.88671875" style="10" customWidth="1"/>
    <col min="9778" max="9778" width="10.21875" style="10" customWidth="1"/>
    <col min="9779" max="9779" width="1.109375" style="10" customWidth="1"/>
    <col min="9780" max="9780" width="8.5546875" style="10" customWidth="1"/>
    <col min="9781" max="9781" width="1" style="10" customWidth="1"/>
    <col min="9782" max="9782" width="9.44140625" style="10" customWidth="1"/>
    <col min="9783" max="9783" width="1.109375" style="10" customWidth="1"/>
    <col min="9784" max="9784" width="9.21875" style="10" customWidth="1"/>
    <col min="9785" max="9785" width="1.44140625" style="10" customWidth="1"/>
    <col min="9786" max="9786" width="10.33203125" style="10" customWidth="1"/>
    <col min="9787" max="9787" width="2.21875" style="10" customWidth="1"/>
    <col min="9788" max="9788" width="4.109375" style="10" customWidth="1"/>
    <col min="9789" max="9789" width="1.109375" style="10" customWidth="1"/>
    <col min="9790" max="9790" width="7.6640625" style="10" customWidth="1"/>
    <col min="9791" max="9791" width="1.44140625" style="10" customWidth="1"/>
    <col min="9792" max="9792" width="11.5546875" style="10"/>
    <col min="9793" max="9793" width="1.44140625" style="10" customWidth="1"/>
    <col min="9794" max="9794" width="11.5546875" style="10"/>
    <col min="9795" max="9795" width="1.44140625" style="10" customWidth="1"/>
    <col min="9796" max="9796" width="11.5546875" style="10"/>
    <col min="9797" max="9797" width="1.44140625" style="10" customWidth="1"/>
    <col min="9798" max="9798" width="11.5546875" style="10"/>
    <col min="9799" max="9799" width="1.44140625" style="10" customWidth="1"/>
    <col min="9800" max="9984" width="11.5546875" style="10"/>
    <col min="9985" max="9985" width="4.5546875" style="10" customWidth="1"/>
    <col min="9986" max="9986" width="1.44140625" style="10" customWidth="1"/>
    <col min="9987" max="9987" width="15.44140625" style="10" customWidth="1"/>
    <col min="9988" max="9988" width="1.44140625" style="10" customWidth="1"/>
    <col min="9989" max="9989" width="11.6640625" style="10" customWidth="1"/>
    <col min="9990" max="9990" width="1.44140625" style="10" customWidth="1"/>
    <col min="9991" max="9991" width="8" style="10" customWidth="1"/>
    <col min="9992" max="9992" width="1.44140625" style="10" customWidth="1"/>
    <col min="9993" max="9993" width="7.33203125" style="10" customWidth="1"/>
    <col min="9994" max="9994" width="1.44140625" style="10" customWidth="1"/>
    <col min="9995" max="9995" width="11.5546875" style="10"/>
    <col min="9996" max="9996" width="1.44140625" style="10" customWidth="1"/>
    <col min="9997" max="9997" width="11.77734375" style="10" customWidth="1"/>
    <col min="9998" max="9998" width="1.44140625" style="10" customWidth="1"/>
    <col min="9999" max="9999" width="7.6640625" style="10" customWidth="1"/>
    <col min="10000" max="10000" width="1.44140625" style="10" customWidth="1"/>
    <col min="10001" max="10001" width="7.6640625" style="10" customWidth="1"/>
    <col min="10002" max="10002" width="1.44140625" style="10" customWidth="1"/>
    <col min="10003" max="10003" width="11.77734375" style="10" bestFit="1" customWidth="1"/>
    <col min="10004" max="10004" width="1.44140625" style="10" customWidth="1"/>
    <col min="10005" max="10005" width="7.33203125" style="10" customWidth="1"/>
    <col min="10006" max="10006" width="1.44140625" style="10" customWidth="1"/>
    <col min="10007" max="10007" width="7.5546875" style="10" customWidth="1"/>
    <col min="10008" max="10008" width="1.44140625" style="10" customWidth="1"/>
    <col min="10009" max="10009" width="10.77734375" style="10" customWidth="1"/>
    <col min="10010" max="10010" width="1.44140625" style="10" customWidth="1"/>
    <col min="10011" max="10011" width="10.33203125" style="10" customWidth="1"/>
    <col min="10012" max="10012" width="1.44140625" style="10" customWidth="1"/>
    <col min="10013" max="10013" width="9.5546875" style="10" customWidth="1"/>
    <col min="10014" max="10014" width="1" style="10" customWidth="1"/>
    <col min="10015" max="10015" width="1.44140625" style="10" customWidth="1"/>
    <col min="10016" max="10016" width="13.109375" style="10" customWidth="1"/>
    <col min="10017" max="10017" width="1.44140625" style="10" customWidth="1"/>
    <col min="10018" max="10018" width="8.44140625" style="10" customWidth="1"/>
    <col min="10019" max="10019" width="1.44140625" style="10" customWidth="1"/>
    <col min="10020" max="10020" width="8.44140625" style="10" customWidth="1"/>
    <col min="10021" max="10021" width="1.44140625" style="10" customWidth="1"/>
    <col min="10022" max="10022" width="11.5546875" style="10"/>
    <col min="10023" max="10023" width="1.44140625" style="10" customWidth="1"/>
    <col min="10024" max="10024" width="8.44140625" style="10" customWidth="1"/>
    <col min="10025" max="10025" width="1.44140625" style="10" customWidth="1"/>
    <col min="10026" max="10026" width="7.6640625" style="10" customWidth="1"/>
    <col min="10027" max="10027" width="1.44140625" style="10" customWidth="1"/>
    <col min="10028" max="10028" width="11.5546875" style="10"/>
    <col min="10029" max="10029" width="1.44140625" style="10" customWidth="1"/>
    <col min="10030" max="10030" width="10.77734375" style="10" customWidth="1"/>
    <col min="10031" max="10031" width="1.44140625" style="10" customWidth="1"/>
    <col min="10032" max="10032" width="9.21875" style="10" customWidth="1"/>
    <col min="10033" max="10033" width="0.88671875" style="10" customWidth="1"/>
    <col min="10034" max="10034" width="10.21875" style="10" customWidth="1"/>
    <col min="10035" max="10035" width="1.109375" style="10" customWidth="1"/>
    <col min="10036" max="10036" width="8.5546875" style="10" customWidth="1"/>
    <col min="10037" max="10037" width="1" style="10" customWidth="1"/>
    <col min="10038" max="10038" width="9.44140625" style="10" customWidth="1"/>
    <col min="10039" max="10039" width="1.109375" style="10" customWidth="1"/>
    <col min="10040" max="10040" width="9.21875" style="10" customWidth="1"/>
    <col min="10041" max="10041" width="1.44140625" style="10" customWidth="1"/>
    <col min="10042" max="10042" width="10.33203125" style="10" customWidth="1"/>
    <col min="10043" max="10043" width="2.21875" style="10" customWidth="1"/>
    <col min="10044" max="10044" width="4.109375" style="10" customWidth="1"/>
    <col min="10045" max="10045" width="1.109375" style="10" customWidth="1"/>
    <col min="10046" max="10046" width="7.6640625" style="10" customWidth="1"/>
    <col min="10047" max="10047" width="1.44140625" style="10" customWidth="1"/>
    <col min="10048" max="10048" width="11.5546875" style="10"/>
    <col min="10049" max="10049" width="1.44140625" style="10" customWidth="1"/>
    <col min="10050" max="10050" width="11.5546875" style="10"/>
    <col min="10051" max="10051" width="1.44140625" style="10" customWidth="1"/>
    <col min="10052" max="10052" width="11.5546875" style="10"/>
    <col min="10053" max="10053" width="1.44140625" style="10" customWidth="1"/>
    <col min="10054" max="10054" width="11.5546875" style="10"/>
    <col min="10055" max="10055" width="1.44140625" style="10" customWidth="1"/>
    <col min="10056" max="10240" width="11.5546875" style="10"/>
    <col min="10241" max="10241" width="4.5546875" style="10" customWidth="1"/>
    <col min="10242" max="10242" width="1.44140625" style="10" customWidth="1"/>
    <col min="10243" max="10243" width="15.44140625" style="10" customWidth="1"/>
    <col min="10244" max="10244" width="1.44140625" style="10" customWidth="1"/>
    <col min="10245" max="10245" width="11.6640625" style="10" customWidth="1"/>
    <col min="10246" max="10246" width="1.44140625" style="10" customWidth="1"/>
    <col min="10247" max="10247" width="8" style="10" customWidth="1"/>
    <col min="10248" max="10248" width="1.44140625" style="10" customWidth="1"/>
    <col min="10249" max="10249" width="7.33203125" style="10" customWidth="1"/>
    <col min="10250" max="10250" width="1.44140625" style="10" customWidth="1"/>
    <col min="10251" max="10251" width="11.5546875" style="10"/>
    <col min="10252" max="10252" width="1.44140625" style="10" customWidth="1"/>
    <col min="10253" max="10253" width="11.77734375" style="10" customWidth="1"/>
    <col min="10254" max="10254" width="1.44140625" style="10" customWidth="1"/>
    <col min="10255" max="10255" width="7.6640625" style="10" customWidth="1"/>
    <col min="10256" max="10256" width="1.44140625" style="10" customWidth="1"/>
    <col min="10257" max="10257" width="7.6640625" style="10" customWidth="1"/>
    <col min="10258" max="10258" width="1.44140625" style="10" customWidth="1"/>
    <col min="10259" max="10259" width="11.77734375" style="10" bestFit="1" customWidth="1"/>
    <col min="10260" max="10260" width="1.44140625" style="10" customWidth="1"/>
    <col min="10261" max="10261" width="7.33203125" style="10" customWidth="1"/>
    <col min="10262" max="10262" width="1.44140625" style="10" customWidth="1"/>
    <col min="10263" max="10263" width="7.5546875" style="10" customWidth="1"/>
    <col min="10264" max="10264" width="1.44140625" style="10" customWidth="1"/>
    <col min="10265" max="10265" width="10.77734375" style="10" customWidth="1"/>
    <col min="10266" max="10266" width="1.44140625" style="10" customWidth="1"/>
    <col min="10267" max="10267" width="10.33203125" style="10" customWidth="1"/>
    <col min="10268" max="10268" width="1.44140625" style="10" customWidth="1"/>
    <col min="10269" max="10269" width="9.5546875" style="10" customWidth="1"/>
    <col min="10270" max="10270" width="1" style="10" customWidth="1"/>
    <col min="10271" max="10271" width="1.44140625" style="10" customWidth="1"/>
    <col min="10272" max="10272" width="13.109375" style="10" customWidth="1"/>
    <col min="10273" max="10273" width="1.44140625" style="10" customWidth="1"/>
    <col min="10274" max="10274" width="8.44140625" style="10" customWidth="1"/>
    <col min="10275" max="10275" width="1.44140625" style="10" customWidth="1"/>
    <col min="10276" max="10276" width="8.44140625" style="10" customWidth="1"/>
    <col min="10277" max="10277" width="1.44140625" style="10" customWidth="1"/>
    <col min="10278" max="10278" width="11.5546875" style="10"/>
    <col min="10279" max="10279" width="1.44140625" style="10" customWidth="1"/>
    <col min="10280" max="10280" width="8.44140625" style="10" customWidth="1"/>
    <col min="10281" max="10281" width="1.44140625" style="10" customWidth="1"/>
    <col min="10282" max="10282" width="7.6640625" style="10" customWidth="1"/>
    <col min="10283" max="10283" width="1.44140625" style="10" customWidth="1"/>
    <col min="10284" max="10284" width="11.5546875" style="10"/>
    <col min="10285" max="10285" width="1.44140625" style="10" customWidth="1"/>
    <col min="10286" max="10286" width="10.77734375" style="10" customWidth="1"/>
    <col min="10287" max="10287" width="1.44140625" style="10" customWidth="1"/>
    <col min="10288" max="10288" width="9.21875" style="10" customWidth="1"/>
    <col min="10289" max="10289" width="0.88671875" style="10" customWidth="1"/>
    <col min="10290" max="10290" width="10.21875" style="10" customWidth="1"/>
    <col min="10291" max="10291" width="1.109375" style="10" customWidth="1"/>
    <col min="10292" max="10292" width="8.5546875" style="10" customWidth="1"/>
    <col min="10293" max="10293" width="1" style="10" customWidth="1"/>
    <col min="10294" max="10294" width="9.44140625" style="10" customWidth="1"/>
    <col min="10295" max="10295" width="1.109375" style="10" customWidth="1"/>
    <col min="10296" max="10296" width="9.21875" style="10" customWidth="1"/>
    <col min="10297" max="10297" width="1.44140625" style="10" customWidth="1"/>
    <col min="10298" max="10298" width="10.33203125" style="10" customWidth="1"/>
    <col min="10299" max="10299" width="2.21875" style="10" customWidth="1"/>
    <col min="10300" max="10300" width="4.109375" style="10" customWidth="1"/>
    <col min="10301" max="10301" width="1.109375" style="10" customWidth="1"/>
    <col min="10302" max="10302" width="7.6640625" style="10" customWidth="1"/>
    <col min="10303" max="10303" width="1.44140625" style="10" customWidth="1"/>
    <col min="10304" max="10304" width="11.5546875" style="10"/>
    <col min="10305" max="10305" width="1.44140625" style="10" customWidth="1"/>
    <col min="10306" max="10306" width="11.5546875" style="10"/>
    <col min="10307" max="10307" width="1.44140625" style="10" customWidth="1"/>
    <col min="10308" max="10308" width="11.5546875" style="10"/>
    <col min="10309" max="10309" width="1.44140625" style="10" customWidth="1"/>
    <col min="10310" max="10310" width="11.5546875" style="10"/>
    <col min="10311" max="10311" width="1.44140625" style="10" customWidth="1"/>
    <col min="10312" max="10496" width="11.5546875" style="10"/>
    <col min="10497" max="10497" width="4.5546875" style="10" customWidth="1"/>
    <col min="10498" max="10498" width="1.44140625" style="10" customWidth="1"/>
    <col min="10499" max="10499" width="15.44140625" style="10" customWidth="1"/>
    <col min="10500" max="10500" width="1.44140625" style="10" customWidth="1"/>
    <col min="10501" max="10501" width="11.6640625" style="10" customWidth="1"/>
    <col min="10502" max="10502" width="1.44140625" style="10" customWidth="1"/>
    <col min="10503" max="10503" width="8" style="10" customWidth="1"/>
    <col min="10504" max="10504" width="1.44140625" style="10" customWidth="1"/>
    <col min="10505" max="10505" width="7.33203125" style="10" customWidth="1"/>
    <col min="10506" max="10506" width="1.44140625" style="10" customWidth="1"/>
    <col min="10507" max="10507" width="11.5546875" style="10"/>
    <col min="10508" max="10508" width="1.44140625" style="10" customWidth="1"/>
    <col min="10509" max="10509" width="11.77734375" style="10" customWidth="1"/>
    <col min="10510" max="10510" width="1.44140625" style="10" customWidth="1"/>
    <col min="10511" max="10511" width="7.6640625" style="10" customWidth="1"/>
    <col min="10512" max="10512" width="1.44140625" style="10" customWidth="1"/>
    <col min="10513" max="10513" width="7.6640625" style="10" customWidth="1"/>
    <col min="10514" max="10514" width="1.44140625" style="10" customWidth="1"/>
    <col min="10515" max="10515" width="11.77734375" style="10" bestFit="1" customWidth="1"/>
    <col min="10516" max="10516" width="1.44140625" style="10" customWidth="1"/>
    <col min="10517" max="10517" width="7.33203125" style="10" customWidth="1"/>
    <col min="10518" max="10518" width="1.44140625" style="10" customWidth="1"/>
    <col min="10519" max="10519" width="7.5546875" style="10" customWidth="1"/>
    <col min="10520" max="10520" width="1.44140625" style="10" customWidth="1"/>
    <col min="10521" max="10521" width="10.77734375" style="10" customWidth="1"/>
    <col min="10522" max="10522" width="1.44140625" style="10" customWidth="1"/>
    <col min="10523" max="10523" width="10.33203125" style="10" customWidth="1"/>
    <col min="10524" max="10524" width="1.44140625" style="10" customWidth="1"/>
    <col min="10525" max="10525" width="9.5546875" style="10" customWidth="1"/>
    <col min="10526" max="10526" width="1" style="10" customWidth="1"/>
    <col min="10527" max="10527" width="1.44140625" style="10" customWidth="1"/>
    <col min="10528" max="10528" width="13.109375" style="10" customWidth="1"/>
    <col min="10529" max="10529" width="1.44140625" style="10" customWidth="1"/>
    <col min="10530" max="10530" width="8.44140625" style="10" customWidth="1"/>
    <col min="10531" max="10531" width="1.44140625" style="10" customWidth="1"/>
    <col min="10532" max="10532" width="8.44140625" style="10" customWidth="1"/>
    <col min="10533" max="10533" width="1.44140625" style="10" customWidth="1"/>
    <col min="10534" max="10534" width="11.5546875" style="10"/>
    <col min="10535" max="10535" width="1.44140625" style="10" customWidth="1"/>
    <col min="10536" max="10536" width="8.44140625" style="10" customWidth="1"/>
    <col min="10537" max="10537" width="1.44140625" style="10" customWidth="1"/>
    <col min="10538" max="10538" width="7.6640625" style="10" customWidth="1"/>
    <col min="10539" max="10539" width="1.44140625" style="10" customWidth="1"/>
    <col min="10540" max="10540" width="11.5546875" style="10"/>
    <col min="10541" max="10541" width="1.44140625" style="10" customWidth="1"/>
    <col min="10542" max="10542" width="10.77734375" style="10" customWidth="1"/>
    <col min="10543" max="10543" width="1.44140625" style="10" customWidth="1"/>
    <col min="10544" max="10544" width="9.21875" style="10" customWidth="1"/>
    <col min="10545" max="10545" width="0.88671875" style="10" customWidth="1"/>
    <col min="10546" max="10546" width="10.21875" style="10" customWidth="1"/>
    <col min="10547" max="10547" width="1.109375" style="10" customWidth="1"/>
    <col min="10548" max="10548" width="8.5546875" style="10" customWidth="1"/>
    <col min="10549" max="10549" width="1" style="10" customWidth="1"/>
    <col min="10550" max="10550" width="9.44140625" style="10" customWidth="1"/>
    <col min="10551" max="10551" width="1.109375" style="10" customWidth="1"/>
    <col min="10552" max="10552" width="9.21875" style="10" customWidth="1"/>
    <col min="10553" max="10553" width="1.44140625" style="10" customWidth="1"/>
    <col min="10554" max="10554" width="10.33203125" style="10" customWidth="1"/>
    <col min="10555" max="10555" width="2.21875" style="10" customWidth="1"/>
    <col min="10556" max="10556" width="4.109375" style="10" customWidth="1"/>
    <col min="10557" max="10557" width="1.109375" style="10" customWidth="1"/>
    <col min="10558" max="10558" width="7.6640625" style="10" customWidth="1"/>
    <col min="10559" max="10559" width="1.44140625" style="10" customWidth="1"/>
    <col min="10560" max="10560" width="11.5546875" style="10"/>
    <col min="10561" max="10561" width="1.44140625" style="10" customWidth="1"/>
    <col min="10562" max="10562" width="11.5546875" style="10"/>
    <col min="10563" max="10563" width="1.44140625" style="10" customWidth="1"/>
    <col min="10564" max="10564" width="11.5546875" style="10"/>
    <col min="10565" max="10565" width="1.44140625" style="10" customWidth="1"/>
    <col min="10566" max="10566" width="11.5546875" style="10"/>
    <col min="10567" max="10567" width="1.44140625" style="10" customWidth="1"/>
    <col min="10568" max="10752" width="11.5546875" style="10"/>
    <col min="10753" max="10753" width="4.5546875" style="10" customWidth="1"/>
    <col min="10754" max="10754" width="1.44140625" style="10" customWidth="1"/>
    <col min="10755" max="10755" width="15.44140625" style="10" customWidth="1"/>
    <col min="10756" max="10756" width="1.44140625" style="10" customWidth="1"/>
    <col min="10757" max="10757" width="11.6640625" style="10" customWidth="1"/>
    <col min="10758" max="10758" width="1.44140625" style="10" customWidth="1"/>
    <col min="10759" max="10759" width="8" style="10" customWidth="1"/>
    <col min="10760" max="10760" width="1.44140625" style="10" customWidth="1"/>
    <col min="10761" max="10761" width="7.33203125" style="10" customWidth="1"/>
    <col min="10762" max="10762" width="1.44140625" style="10" customWidth="1"/>
    <col min="10763" max="10763" width="11.5546875" style="10"/>
    <col min="10764" max="10764" width="1.44140625" style="10" customWidth="1"/>
    <col min="10765" max="10765" width="11.77734375" style="10" customWidth="1"/>
    <col min="10766" max="10766" width="1.44140625" style="10" customWidth="1"/>
    <col min="10767" max="10767" width="7.6640625" style="10" customWidth="1"/>
    <col min="10768" max="10768" width="1.44140625" style="10" customWidth="1"/>
    <col min="10769" max="10769" width="7.6640625" style="10" customWidth="1"/>
    <col min="10770" max="10770" width="1.44140625" style="10" customWidth="1"/>
    <col min="10771" max="10771" width="11.77734375" style="10" bestFit="1" customWidth="1"/>
    <col min="10772" max="10772" width="1.44140625" style="10" customWidth="1"/>
    <col min="10773" max="10773" width="7.33203125" style="10" customWidth="1"/>
    <col min="10774" max="10774" width="1.44140625" style="10" customWidth="1"/>
    <col min="10775" max="10775" width="7.5546875" style="10" customWidth="1"/>
    <col min="10776" max="10776" width="1.44140625" style="10" customWidth="1"/>
    <col min="10777" max="10777" width="10.77734375" style="10" customWidth="1"/>
    <col min="10778" max="10778" width="1.44140625" style="10" customWidth="1"/>
    <col min="10779" max="10779" width="10.33203125" style="10" customWidth="1"/>
    <col min="10780" max="10780" width="1.44140625" style="10" customWidth="1"/>
    <col min="10781" max="10781" width="9.5546875" style="10" customWidth="1"/>
    <col min="10782" max="10782" width="1" style="10" customWidth="1"/>
    <col min="10783" max="10783" width="1.44140625" style="10" customWidth="1"/>
    <col min="10784" max="10784" width="13.109375" style="10" customWidth="1"/>
    <col min="10785" max="10785" width="1.44140625" style="10" customWidth="1"/>
    <col min="10786" max="10786" width="8.44140625" style="10" customWidth="1"/>
    <col min="10787" max="10787" width="1.44140625" style="10" customWidth="1"/>
    <col min="10788" max="10788" width="8.44140625" style="10" customWidth="1"/>
    <col min="10789" max="10789" width="1.44140625" style="10" customWidth="1"/>
    <col min="10790" max="10790" width="11.5546875" style="10"/>
    <col min="10791" max="10791" width="1.44140625" style="10" customWidth="1"/>
    <col min="10792" max="10792" width="8.44140625" style="10" customWidth="1"/>
    <col min="10793" max="10793" width="1.44140625" style="10" customWidth="1"/>
    <col min="10794" max="10794" width="7.6640625" style="10" customWidth="1"/>
    <col min="10795" max="10795" width="1.44140625" style="10" customWidth="1"/>
    <col min="10796" max="10796" width="11.5546875" style="10"/>
    <col min="10797" max="10797" width="1.44140625" style="10" customWidth="1"/>
    <col min="10798" max="10798" width="10.77734375" style="10" customWidth="1"/>
    <col min="10799" max="10799" width="1.44140625" style="10" customWidth="1"/>
    <col min="10800" max="10800" width="9.21875" style="10" customWidth="1"/>
    <col min="10801" max="10801" width="0.88671875" style="10" customWidth="1"/>
    <col min="10802" max="10802" width="10.21875" style="10" customWidth="1"/>
    <col min="10803" max="10803" width="1.109375" style="10" customWidth="1"/>
    <col min="10804" max="10804" width="8.5546875" style="10" customWidth="1"/>
    <col min="10805" max="10805" width="1" style="10" customWidth="1"/>
    <col min="10806" max="10806" width="9.44140625" style="10" customWidth="1"/>
    <col min="10807" max="10807" width="1.109375" style="10" customWidth="1"/>
    <col min="10808" max="10808" width="9.21875" style="10" customWidth="1"/>
    <col min="10809" max="10809" width="1.44140625" style="10" customWidth="1"/>
    <col min="10810" max="10810" width="10.33203125" style="10" customWidth="1"/>
    <col min="10811" max="10811" width="2.21875" style="10" customWidth="1"/>
    <col min="10812" max="10812" width="4.109375" style="10" customWidth="1"/>
    <col min="10813" max="10813" width="1.109375" style="10" customWidth="1"/>
    <col min="10814" max="10814" width="7.6640625" style="10" customWidth="1"/>
    <col min="10815" max="10815" width="1.44140625" style="10" customWidth="1"/>
    <col min="10816" max="10816" width="11.5546875" style="10"/>
    <col min="10817" max="10817" width="1.44140625" style="10" customWidth="1"/>
    <col min="10818" max="10818" width="11.5546875" style="10"/>
    <col min="10819" max="10819" width="1.44140625" style="10" customWidth="1"/>
    <col min="10820" max="10820" width="11.5546875" style="10"/>
    <col min="10821" max="10821" width="1.44140625" style="10" customWidth="1"/>
    <col min="10822" max="10822" width="11.5546875" style="10"/>
    <col min="10823" max="10823" width="1.44140625" style="10" customWidth="1"/>
    <col min="10824" max="11008" width="11.5546875" style="10"/>
    <col min="11009" max="11009" width="4.5546875" style="10" customWidth="1"/>
    <col min="11010" max="11010" width="1.44140625" style="10" customWidth="1"/>
    <col min="11011" max="11011" width="15.44140625" style="10" customWidth="1"/>
    <col min="11012" max="11012" width="1.44140625" style="10" customWidth="1"/>
    <col min="11013" max="11013" width="11.6640625" style="10" customWidth="1"/>
    <col min="11014" max="11014" width="1.44140625" style="10" customWidth="1"/>
    <col min="11015" max="11015" width="8" style="10" customWidth="1"/>
    <col min="11016" max="11016" width="1.44140625" style="10" customWidth="1"/>
    <col min="11017" max="11017" width="7.33203125" style="10" customWidth="1"/>
    <col min="11018" max="11018" width="1.44140625" style="10" customWidth="1"/>
    <col min="11019" max="11019" width="11.5546875" style="10"/>
    <col min="11020" max="11020" width="1.44140625" style="10" customWidth="1"/>
    <col min="11021" max="11021" width="11.77734375" style="10" customWidth="1"/>
    <col min="11022" max="11022" width="1.44140625" style="10" customWidth="1"/>
    <col min="11023" max="11023" width="7.6640625" style="10" customWidth="1"/>
    <col min="11024" max="11024" width="1.44140625" style="10" customWidth="1"/>
    <col min="11025" max="11025" width="7.6640625" style="10" customWidth="1"/>
    <col min="11026" max="11026" width="1.44140625" style="10" customWidth="1"/>
    <col min="11027" max="11027" width="11.77734375" style="10" bestFit="1" customWidth="1"/>
    <col min="11028" max="11028" width="1.44140625" style="10" customWidth="1"/>
    <col min="11029" max="11029" width="7.33203125" style="10" customWidth="1"/>
    <col min="11030" max="11030" width="1.44140625" style="10" customWidth="1"/>
    <col min="11031" max="11031" width="7.5546875" style="10" customWidth="1"/>
    <col min="11032" max="11032" width="1.44140625" style="10" customWidth="1"/>
    <col min="11033" max="11033" width="10.77734375" style="10" customWidth="1"/>
    <col min="11034" max="11034" width="1.44140625" style="10" customWidth="1"/>
    <col min="11035" max="11035" width="10.33203125" style="10" customWidth="1"/>
    <col min="11036" max="11036" width="1.44140625" style="10" customWidth="1"/>
    <col min="11037" max="11037" width="9.5546875" style="10" customWidth="1"/>
    <col min="11038" max="11038" width="1" style="10" customWidth="1"/>
    <col min="11039" max="11039" width="1.44140625" style="10" customWidth="1"/>
    <col min="11040" max="11040" width="13.109375" style="10" customWidth="1"/>
    <col min="11041" max="11041" width="1.44140625" style="10" customWidth="1"/>
    <col min="11042" max="11042" width="8.44140625" style="10" customWidth="1"/>
    <col min="11043" max="11043" width="1.44140625" style="10" customWidth="1"/>
    <col min="11044" max="11044" width="8.44140625" style="10" customWidth="1"/>
    <col min="11045" max="11045" width="1.44140625" style="10" customWidth="1"/>
    <col min="11046" max="11046" width="11.5546875" style="10"/>
    <col min="11047" max="11047" width="1.44140625" style="10" customWidth="1"/>
    <col min="11048" max="11048" width="8.44140625" style="10" customWidth="1"/>
    <col min="11049" max="11049" width="1.44140625" style="10" customWidth="1"/>
    <col min="11050" max="11050" width="7.6640625" style="10" customWidth="1"/>
    <col min="11051" max="11051" width="1.44140625" style="10" customWidth="1"/>
    <col min="11052" max="11052" width="11.5546875" style="10"/>
    <col min="11053" max="11053" width="1.44140625" style="10" customWidth="1"/>
    <col min="11054" max="11054" width="10.77734375" style="10" customWidth="1"/>
    <col min="11055" max="11055" width="1.44140625" style="10" customWidth="1"/>
    <col min="11056" max="11056" width="9.21875" style="10" customWidth="1"/>
    <col min="11057" max="11057" width="0.88671875" style="10" customWidth="1"/>
    <col min="11058" max="11058" width="10.21875" style="10" customWidth="1"/>
    <col min="11059" max="11059" width="1.109375" style="10" customWidth="1"/>
    <col min="11060" max="11060" width="8.5546875" style="10" customWidth="1"/>
    <col min="11061" max="11061" width="1" style="10" customWidth="1"/>
    <col min="11062" max="11062" width="9.44140625" style="10" customWidth="1"/>
    <col min="11063" max="11063" width="1.109375" style="10" customWidth="1"/>
    <col min="11064" max="11064" width="9.21875" style="10" customWidth="1"/>
    <col min="11065" max="11065" width="1.44140625" style="10" customWidth="1"/>
    <col min="11066" max="11066" width="10.33203125" style="10" customWidth="1"/>
    <col min="11067" max="11067" width="2.21875" style="10" customWidth="1"/>
    <col min="11068" max="11068" width="4.109375" style="10" customWidth="1"/>
    <col min="11069" max="11069" width="1.109375" style="10" customWidth="1"/>
    <col min="11070" max="11070" width="7.6640625" style="10" customWidth="1"/>
    <col min="11071" max="11071" width="1.44140625" style="10" customWidth="1"/>
    <col min="11072" max="11072" width="11.5546875" style="10"/>
    <col min="11073" max="11073" width="1.44140625" style="10" customWidth="1"/>
    <col min="11074" max="11074" width="11.5546875" style="10"/>
    <col min="11075" max="11075" width="1.44140625" style="10" customWidth="1"/>
    <col min="11076" max="11076" width="11.5546875" style="10"/>
    <col min="11077" max="11077" width="1.44140625" style="10" customWidth="1"/>
    <col min="11078" max="11078" width="11.5546875" style="10"/>
    <col min="11079" max="11079" width="1.44140625" style="10" customWidth="1"/>
    <col min="11080" max="11264" width="11.5546875" style="10"/>
    <col min="11265" max="11265" width="4.5546875" style="10" customWidth="1"/>
    <col min="11266" max="11266" width="1.44140625" style="10" customWidth="1"/>
    <col min="11267" max="11267" width="15.44140625" style="10" customWidth="1"/>
    <col min="11268" max="11268" width="1.44140625" style="10" customWidth="1"/>
    <col min="11269" max="11269" width="11.6640625" style="10" customWidth="1"/>
    <col min="11270" max="11270" width="1.44140625" style="10" customWidth="1"/>
    <col min="11271" max="11271" width="8" style="10" customWidth="1"/>
    <col min="11272" max="11272" width="1.44140625" style="10" customWidth="1"/>
    <col min="11273" max="11273" width="7.33203125" style="10" customWidth="1"/>
    <col min="11274" max="11274" width="1.44140625" style="10" customWidth="1"/>
    <col min="11275" max="11275" width="11.5546875" style="10"/>
    <col min="11276" max="11276" width="1.44140625" style="10" customWidth="1"/>
    <col min="11277" max="11277" width="11.77734375" style="10" customWidth="1"/>
    <col min="11278" max="11278" width="1.44140625" style="10" customWidth="1"/>
    <col min="11279" max="11279" width="7.6640625" style="10" customWidth="1"/>
    <col min="11280" max="11280" width="1.44140625" style="10" customWidth="1"/>
    <col min="11281" max="11281" width="7.6640625" style="10" customWidth="1"/>
    <col min="11282" max="11282" width="1.44140625" style="10" customWidth="1"/>
    <col min="11283" max="11283" width="11.77734375" style="10" bestFit="1" customWidth="1"/>
    <col min="11284" max="11284" width="1.44140625" style="10" customWidth="1"/>
    <col min="11285" max="11285" width="7.33203125" style="10" customWidth="1"/>
    <col min="11286" max="11286" width="1.44140625" style="10" customWidth="1"/>
    <col min="11287" max="11287" width="7.5546875" style="10" customWidth="1"/>
    <col min="11288" max="11288" width="1.44140625" style="10" customWidth="1"/>
    <col min="11289" max="11289" width="10.77734375" style="10" customWidth="1"/>
    <col min="11290" max="11290" width="1.44140625" style="10" customWidth="1"/>
    <col min="11291" max="11291" width="10.33203125" style="10" customWidth="1"/>
    <col min="11292" max="11292" width="1.44140625" style="10" customWidth="1"/>
    <col min="11293" max="11293" width="9.5546875" style="10" customWidth="1"/>
    <col min="11294" max="11294" width="1" style="10" customWidth="1"/>
    <col min="11295" max="11295" width="1.44140625" style="10" customWidth="1"/>
    <col min="11296" max="11296" width="13.109375" style="10" customWidth="1"/>
    <col min="11297" max="11297" width="1.44140625" style="10" customWidth="1"/>
    <col min="11298" max="11298" width="8.44140625" style="10" customWidth="1"/>
    <col min="11299" max="11299" width="1.44140625" style="10" customWidth="1"/>
    <col min="11300" max="11300" width="8.44140625" style="10" customWidth="1"/>
    <col min="11301" max="11301" width="1.44140625" style="10" customWidth="1"/>
    <col min="11302" max="11302" width="11.5546875" style="10"/>
    <col min="11303" max="11303" width="1.44140625" style="10" customWidth="1"/>
    <col min="11304" max="11304" width="8.44140625" style="10" customWidth="1"/>
    <col min="11305" max="11305" width="1.44140625" style="10" customWidth="1"/>
    <col min="11306" max="11306" width="7.6640625" style="10" customWidth="1"/>
    <col min="11307" max="11307" width="1.44140625" style="10" customWidth="1"/>
    <col min="11308" max="11308" width="11.5546875" style="10"/>
    <col min="11309" max="11309" width="1.44140625" style="10" customWidth="1"/>
    <col min="11310" max="11310" width="10.77734375" style="10" customWidth="1"/>
    <col min="11311" max="11311" width="1.44140625" style="10" customWidth="1"/>
    <col min="11312" max="11312" width="9.21875" style="10" customWidth="1"/>
    <col min="11313" max="11313" width="0.88671875" style="10" customWidth="1"/>
    <col min="11314" max="11314" width="10.21875" style="10" customWidth="1"/>
    <col min="11315" max="11315" width="1.109375" style="10" customWidth="1"/>
    <col min="11316" max="11316" width="8.5546875" style="10" customWidth="1"/>
    <col min="11317" max="11317" width="1" style="10" customWidth="1"/>
    <col min="11318" max="11318" width="9.44140625" style="10" customWidth="1"/>
    <col min="11319" max="11319" width="1.109375" style="10" customWidth="1"/>
    <col min="11320" max="11320" width="9.21875" style="10" customWidth="1"/>
    <col min="11321" max="11321" width="1.44140625" style="10" customWidth="1"/>
    <col min="11322" max="11322" width="10.33203125" style="10" customWidth="1"/>
    <col min="11323" max="11323" width="2.21875" style="10" customWidth="1"/>
    <col min="11324" max="11324" width="4.109375" style="10" customWidth="1"/>
    <col min="11325" max="11325" width="1.109375" style="10" customWidth="1"/>
    <col min="11326" max="11326" width="7.6640625" style="10" customWidth="1"/>
    <col min="11327" max="11327" width="1.44140625" style="10" customWidth="1"/>
    <col min="11328" max="11328" width="11.5546875" style="10"/>
    <col min="11329" max="11329" width="1.44140625" style="10" customWidth="1"/>
    <col min="11330" max="11330" width="11.5546875" style="10"/>
    <col min="11331" max="11331" width="1.44140625" style="10" customWidth="1"/>
    <col min="11332" max="11332" width="11.5546875" style="10"/>
    <col min="11333" max="11333" width="1.44140625" style="10" customWidth="1"/>
    <col min="11334" max="11334" width="11.5546875" style="10"/>
    <col min="11335" max="11335" width="1.44140625" style="10" customWidth="1"/>
    <col min="11336" max="11520" width="11.5546875" style="10"/>
    <col min="11521" max="11521" width="4.5546875" style="10" customWidth="1"/>
    <col min="11522" max="11522" width="1.44140625" style="10" customWidth="1"/>
    <col min="11523" max="11523" width="15.44140625" style="10" customWidth="1"/>
    <col min="11524" max="11524" width="1.44140625" style="10" customWidth="1"/>
    <col min="11525" max="11525" width="11.6640625" style="10" customWidth="1"/>
    <col min="11526" max="11526" width="1.44140625" style="10" customWidth="1"/>
    <col min="11527" max="11527" width="8" style="10" customWidth="1"/>
    <col min="11528" max="11528" width="1.44140625" style="10" customWidth="1"/>
    <col min="11529" max="11529" width="7.33203125" style="10" customWidth="1"/>
    <col min="11530" max="11530" width="1.44140625" style="10" customWidth="1"/>
    <col min="11531" max="11531" width="11.5546875" style="10"/>
    <col min="11532" max="11532" width="1.44140625" style="10" customWidth="1"/>
    <col min="11533" max="11533" width="11.77734375" style="10" customWidth="1"/>
    <col min="11534" max="11534" width="1.44140625" style="10" customWidth="1"/>
    <col min="11535" max="11535" width="7.6640625" style="10" customWidth="1"/>
    <col min="11536" max="11536" width="1.44140625" style="10" customWidth="1"/>
    <col min="11537" max="11537" width="7.6640625" style="10" customWidth="1"/>
    <col min="11538" max="11538" width="1.44140625" style="10" customWidth="1"/>
    <col min="11539" max="11539" width="11.77734375" style="10" bestFit="1" customWidth="1"/>
    <col min="11540" max="11540" width="1.44140625" style="10" customWidth="1"/>
    <col min="11541" max="11541" width="7.33203125" style="10" customWidth="1"/>
    <col min="11542" max="11542" width="1.44140625" style="10" customWidth="1"/>
    <col min="11543" max="11543" width="7.5546875" style="10" customWidth="1"/>
    <col min="11544" max="11544" width="1.44140625" style="10" customWidth="1"/>
    <col min="11545" max="11545" width="10.77734375" style="10" customWidth="1"/>
    <col min="11546" max="11546" width="1.44140625" style="10" customWidth="1"/>
    <col min="11547" max="11547" width="10.33203125" style="10" customWidth="1"/>
    <col min="11548" max="11548" width="1.44140625" style="10" customWidth="1"/>
    <col min="11549" max="11549" width="9.5546875" style="10" customWidth="1"/>
    <col min="11550" max="11550" width="1" style="10" customWidth="1"/>
    <col min="11551" max="11551" width="1.44140625" style="10" customWidth="1"/>
    <col min="11552" max="11552" width="13.109375" style="10" customWidth="1"/>
    <col min="11553" max="11553" width="1.44140625" style="10" customWidth="1"/>
    <col min="11554" max="11554" width="8.44140625" style="10" customWidth="1"/>
    <col min="11555" max="11555" width="1.44140625" style="10" customWidth="1"/>
    <col min="11556" max="11556" width="8.44140625" style="10" customWidth="1"/>
    <col min="11557" max="11557" width="1.44140625" style="10" customWidth="1"/>
    <col min="11558" max="11558" width="11.5546875" style="10"/>
    <col min="11559" max="11559" width="1.44140625" style="10" customWidth="1"/>
    <col min="11560" max="11560" width="8.44140625" style="10" customWidth="1"/>
    <col min="11561" max="11561" width="1.44140625" style="10" customWidth="1"/>
    <col min="11562" max="11562" width="7.6640625" style="10" customWidth="1"/>
    <col min="11563" max="11563" width="1.44140625" style="10" customWidth="1"/>
    <col min="11564" max="11564" width="11.5546875" style="10"/>
    <col min="11565" max="11565" width="1.44140625" style="10" customWidth="1"/>
    <col min="11566" max="11566" width="10.77734375" style="10" customWidth="1"/>
    <col min="11567" max="11567" width="1.44140625" style="10" customWidth="1"/>
    <col min="11568" max="11568" width="9.21875" style="10" customWidth="1"/>
    <col min="11569" max="11569" width="0.88671875" style="10" customWidth="1"/>
    <col min="11570" max="11570" width="10.21875" style="10" customWidth="1"/>
    <col min="11571" max="11571" width="1.109375" style="10" customWidth="1"/>
    <col min="11572" max="11572" width="8.5546875" style="10" customWidth="1"/>
    <col min="11573" max="11573" width="1" style="10" customWidth="1"/>
    <col min="11574" max="11574" width="9.44140625" style="10" customWidth="1"/>
    <col min="11575" max="11575" width="1.109375" style="10" customWidth="1"/>
    <col min="11576" max="11576" width="9.21875" style="10" customWidth="1"/>
    <col min="11577" max="11577" width="1.44140625" style="10" customWidth="1"/>
    <col min="11578" max="11578" width="10.33203125" style="10" customWidth="1"/>
    <col min="11579" max="11579" width="2.21875" style="10" customWidth="1"/>
    <col min="11580" max="11580" width="4.109375" style="10" customWidth="1"/>
    <col min="11581" max="11581" width="1.109375" style="10" customWidth="1"/>
    <col min="11582" max="11582" width="7.6640625" style="10" customWidth="1"/>
    <col min="11583" max="11583" width="1.44140625" style="10" customWidth="1"/>
    <col min="11584" max="11584" width="11.5546875" style="10"/>
    <col min="11585" max="11585" width="1.44140625" style="10" customWidth="1"/>
    <col min="11586" max="11586" width="11.5546875" style="10"/>
    <col min="11587" max="11587" width="1.44140625" style="10" customWidth="1"/>
    <col min="11588" max="11588" width="11.5546875" style="10"/>
    <col min="11589" max="11589" width="1.44140625" style="10" customWidth="1"/>
    <col min="11590" max="11590" width="11.5546875" style="10"/>
    <col min="11591" max="11591" width="1.44140625" style="10" customWidth="1"/>
    <col min="11592" max="11776" width="11.5546875" style="10"/>
    <col min="11777" max="11777" width="4.5546875" style="10" customWidth="1"/>
    <col min="11778" max="11778" width="1.44140625" style="10" customWidth="1"/>
    <col min="11779" max="11779" width="15.44140625" style="10" customWidth="1"/>
    <col min="11780" max="11780" width="1.44140625" style="10" customWidth="1"/>
    <col min="11781" max="11781" width="11.6640625" style="10" customWidth="1"/>
    <col min="11782" max="11782" width="1.44140625" style="10" customWidth="1"/>
    <col min="11783" max="11783" width="8" style="10" customWidth="1"/>
    <col min="11784" max="11784" width="1.44140625" style="10" customWidth="1"/>
    <col min="11785" max="11785" width="7.33203125" style="10" customWidth="1"/>
    <col min="11786" max="11786" width="1.44140625" style="10" customWidth="1"/>
    <col min="11787" max="11787" width="11.5546875" style="10"/>
    <col min="11788" max="11788" width="1.44140625" style="10" customWidth="1"/>
    <col min="11789" max="11789" width="11.77734375" style="10" customWidth="1"/>
    <col min="11790" max="11790" width="1.44140625" style="10" customWidth="1"/>
    <col min="11791" max="11791" width="7.6640625" style="10" customWidth="1"/>
    <col min="11792" max="11792" width="1.44140625" style="10" customWidth="1"/>
    <col min="11793" max="11793" width="7.6640625" style="10" customWidth="1"/>
    <col min="11794" max="11794" width="1.44140625" style="10" customWidth="1"/>
    <col min="11795" max="11795" width="11.77734375" style="10" bestFit="1" customWidth="1"/>
    <col min="11796" max="11796" width="1.44140625" style="10" customWidth="1"/>
    <col min="11797" max="11797" width="7.33203125" style="10" customWidth="1"/>
    <col min="11798" max="11798" width="1.44140625" style="10" customWidth="1"/>
    <col min="11799" max="11799" width="7.5546875" style="10" customWidth="1"/>
    <col min="11800" max="11800" width="1.44140625" style="10" customWidth="1"/>
    <col min="11801" max="11801" width="10.77734375" style="10" customWidth="1"/>
    <col min="11802" max="11802" width="1.44140625" style="10" customWidth="1"/>
    <col min="11803" max="11803" width="10.33203125" style="10" customWidth="1"/>
    <col min="11804" max="11804" width="1.44140625" style="10" customWidth="1"/>
    <col min="11805" max="11805" width="9.5546875" style="10" customWidth="1"/>
    <col min="11806" max="11806" width="1" style="10" customWidth="1"/>
    <col min="11807" max="11807" width="1.44140625" style="10" customWidth="1"/>
    <col min="11808" max="11808" width="13.109375" style="10" customWidth="1"/>
    <col min="11809" max="11809" width="1.44140625" style="10" customWidth="1"/>
    <col min="11810" max="11810" width="8.44140625" style="10" customWidth="1"/>
    <col min="11811" max="11811" width="1.44140625" style="10" customWidth="1"/>
    <col min="11812" max="11812" width="8.44140625" style="10" customWidth="1"/>
    <col min="11813" max="11813" width="1.44140625" style="10" customWidth="1"/>
    <col min="11814" max="11814" width="11.5546875" style="10"/>
    <col min="11815" max="11815" width="1.44140625" style="10" customWidth="1"/>
    <col min="11816" max="11816" width="8.44140625" style="10" customWidth="1"/>
    <col min="11817" max="11817" width="1.44140625" style="10" customWidth="1"/>
    <col min="11818" max="11818" width="7.6640625" style="10" customWidth="1"/>
    <col min="11819" max="11819" width="1.44140625" style="10" customWidth="1"/>
    <col min="11820" max="11820" width="11.5546875" style="10"/>
    <col min="11821" max="11821" width="1.44140625" style="10" customWidth="1"/>
    <col min="11822" max="11822" width="10.77734375" style="10" customWidth="1"/>
    <col min="11823" max="11823" width="1.44140625" style="10" customWidth="1"/>
    <col min="11824" max="11824" width="9.21875" style="10" customWidth="1"/>
    <col min="11825" max="11825" width="0.88671875" style="10" customWidth="1"/>
    <col min="11826" max="11826" width="10.21875" style="10" customWidth="1"/>
    <col min="11827" max="11827" width="1.109375" style="10" customWidth="1"/>
    <col min="11828" max="11828" width="8.5546875" style="10" customWidth="1"/>
    <col min="11829" max="11829" width="1" style="10" customWidth="1"/>
    <col min="11830" max="11830" width="9.44140625" style="10" customWidth="1"/>
    <col min="11831" max="11831" width="1.109375" style="10" customWidth="1"/>
    <col min="11832" max="11832" width="9.21875" style="10" customWidth="1"/>
    <col min="11833" max="11833" width="1.44140625" style="10" customWidth="1"/>
    <col min="11834" max="11834" width="10.33203125" style="10" customWidth="1"/>
    <col min="11835" max="11835" width="2.21875" style="10" customWidth="1"/>
    <col min="11836" max="11836" width="4.109375" style="10" customWidth="1"/>
    <col min="11837" max="11837" width="1.109375" style="10" customWidth="1"/>
    <col min="11838" max="11838" width="7.6640625" style="10" customWidth="1"/>
    <col min="11839" max="11839" width="1.44140625" style="10" customWidth="1"/>
    <col min="11840" max="11840" width="11.5546875" style="10"/>
    <col min="11841" max="11841" width="1.44140625" style="10" customWidth="1"/>
    <col min="11842" max="11842" width="11.5546875" style="10"/>
    <col min="11843" max="11843" width="1.44140625" style="10" customWidth="1"/>
    <col min="11844" max="11844" width="11.5546875" style="10"/>
    <col min="11845" max="11845" width="1.44140625" style="10" customWidth="1"/>
    <col min="11846" max="11846" width="11.5546875" style="10"/>
    <col min="11847" max="11847" width="1.44140625" style="10" customWidth="1"/>
    <col min="11848" max="12032" width="11.5546875" style="10"/>
    <col min="12033" max="12033" width="4.5546875" style="10" customWidth="1"/>
    <col min="12034" max="12034" width="1.44140625" style="10" customWidth="1"/>
    <col min="12035" max="12035" width="15.44140625" style="10" customWidth="1"/>
    <col min="12036" max="12036" width="1.44140625" style="10" customWidth="1"/>
    <col min="12037" max="12037" width="11.6640625" style="10" customWidth="1"/>
    <col min="12038" max="12038" width="1.44140625" style="10" customWidth="1"/>
    <col min="12039" max="12039" width="8" style="10" customWidth="1"/>
    <col min="12040" max="12040" width="1.44140625" style="10" customWidth="1"/>
    <col min="12041" max="12041" width="7.33203125" style="10" customWidth="1"/>
    <col min="12042" max="12042" width="1.44140625" style="10" customWidth="1"/>
    <col min="12043" max="12043" width="11.5546875" style="10"/>
    <col min="12044" max="12044" width="1.44140625" style="10" customWidth="1"/>
    <col min="12045" max="12045" width="11.77734375" style="10" customWidth="1"/>
    <col min="12046" max="12046" width="1.44140625" style="10" customWidth="1"/>
    <col min="12047" max="12047" width="7.6640625" style="10" customWidth="1"/>
    <col min="12048" max="12048" width="1.44140625" style="10" customWidth="1"/>
    <col min="12049" max="12049" width="7.6640625" style="10" customWidth="1"/>
    <col min="12050" max="12050" width="1.44140625" style="10" customWidth="1"/>
    <col min="12051" max="12051" width="11.77734375" style="10" bestFit="1" customWidth="1"/>
    <col min="12052" max="12052" width="1.44140625" style="10" customWidth="1"/>
    <col min="12053" max="12053" width="7.33203125" style="10" customWidth="1"/>
    <col min="12054" max="12054" width="1.44140625" style="10" customWidth="1"/>
    <col min="12055" max="12055" width="7.5546875" style="10" customWidth="1"/>
    <col min="12056" max="12056" width="1.44140625" style="10" customWidth="1"/>
    <col min="12057" max="12057" width="10.77734375" style="10" customWidth="1"/>
    <col min="12058" max="12058" width="1.44140625" style="10" customWidth="1"/>
    <col min="12059" max="12059" width="10.33203125" style="10" customWidth="1"/>
    <col min="12060" max="12060" width="1.44140625" style="10" customWidth="1"/>
    <col min="12061" max="12061" width="9.5546875" style="10" customWidth="1"/>
    <col min="12062" max="12062" width="1" style="10" customWidth="1"/>
    <col min="12063" max="12063" width="1.44140625" style="10" customWidth="1"/>
    <col min="12064" max="12064" width="13.109375" style="10" customWidth="1"/>
    <col min="12065" max="12065" width="1.44140625" style="10" customWidth="1"/>
    <col min="12066" max="12066" width="8.44140625" style="10" customWidth="1"/>
    <col min="12067" max="12067" width="1.44140625" style="10" customWidth="1"/>
    <col min="12068" max="12068" width="8.44140625" style="10" customWidth="1"/>
    <col min="12069" max="12069" width="1.44140625" style="10" customWidth="1"/>
    <col min="12070" max="12070" width="11.5546875" style="10"/>
    <col min="12071" max="12071" width="1.44140625" style="10" customWidth="1"/>
    <col min="12072" max="12072" width="8.44140625" style="10" customWidth="1"/>
    <col min="12073" max="12073" width="1.44140625" style="10" customWidth="1"/>
    <col min="12074" max="12074" width="7.6640625" style="10" customWidth="1"/>
    <col min="12075" max="12075" width="1.44140625" style="10" customWidth="1"/>
    <col min="12076" max="12076" width="11.5546875" style="10"/>
    <col min="12077" max="12077" width="1.44140625" style="10" customWidth="1"/>
    <col min="12078" max="12078" width="10.77734375" style="10" customWidth="1"/>
    <col min="12079" max="12079" width="1.44140625" style="10" customWidth="1"/>
    <col min="12080" max="12080" width="9.21875" style="10" customWidth="1"/>
    <col min="12081" max="12081" width="0.88671875" style="10" customWidth="1"/>
    <col min="12082" max="12082" width="10.21875" style="10" customWidth="1"/>
    <col min="12083" max="12083" width="1.109375" style="10" customWidth="1"/>
    <col min="12084" max="12084" width="8.5546875" style="10" customWidth="1"/>
    <col min="12085" max="12085" width="1" style="10" customWidth="1"/>
    <col min="12086" max="12086" width="9.44140625" style="10" customWidth="1"/>
    <col min="12087" max="12087" width="1.109375" style="10" customWidth="1"/>
    <col min="12088" max="12088" width="9.21875" style="10" customWidth="1"/>
    <col min="12089" max="12089" width="1.44140625" style="10" customWidth="1"/>
    <col min="12090" max="12090" width="10.33203125" style="10" customWidth="1"/>
    <col min="12091" max="12091" width="2.21875" style="10" customWidth="1"/>
    <col min="12092" max="12092" width="4.109375" style="10" customWidth="1"/>
    <col min="12093" max="12093" width="1.109375" style="10" customWidth="1"/>
    <col min="12094" max="12094" width="7.6640625" style="10" customWidth="1"/>
    <col min="12095" max="12095" width="1.44140625" style="10" customWidth="1"/>
    <col min="12096" max="12096" width="11.5546875" style="10"/>
    <col min="12097" max="12097" width="1.44140625" style="10" customWidth="1"/>
    <col min="12098" max="12098" width="11.5546875" style="10"/>
    <col min="12099" max="12099" width="1.44140625" style="10" customWidth="1"/>
    <col min="12100" max="12100" width="11.5546875" style="10"/>
    <col min="12101" max="12101" width="1.44140625" style="10" customWidth="1"/>
    <col min="12102" max="12102" width="11.5546875" style="10"/>
    <col min="12103" max="12103" width="1.44140625" style="10" customWidth="1"/>
    <col min="12104" max="12288" width="11.5546875" style="10"/>
    <col min="12289" max="12289" width="4.5546875" style="10" customWidth="1"/>
    <col min="12290" max="12290" width="1.44140625" style="10" customWidth="1"/>
    <col min="12291" max="12291" width="15.44140625" style="10" customWidth="1"/>
    <col min="12292" max="12292" width="1.44140625" style="10" customWidth="1"/>
    <col min="12293" max="12293" width="11.6640625" style="10" customWidth="1"/>
    <col min="12294" max="12294" width="1.44140625" style="10" customWidth="1"/>
    <col min="12295" max="12295" width="8" style="10" customWidth="1"/>
    <col min="12296" max="12296" width="1.44140625" style="10" customWidth="1"/>
    <col min="12297" max="12297" width="7.33203125" style="10" customWidth="1"/>
    <col min="12298" max="12298" width="1.44140625" style="10" customWidth="1"/>
    <col min="12299" max="12299" width="11.5546875" style="10"/>
    <col min="12300" max="12300" width="1.44140625" style="10" customWidth="1"/>
    <col min="12301" max="12301" width="11.77734375" style="10" customWidth="1"/>
    <col min="12302" max="12302" width="1.44140625" style="10" customWidth="1"/>
    <col min="12303" max="12303" width="7.6640625" style="10" customWidth="1"/>
    <col min="12304" max="12304" width="1.44140625" style="10" customWidth="1"/>
    <col min="12305" max="12305" width="7.6640625" style="10" customWidth="1"/>
    <col min="12306" max="12306" width="1.44140625" style="10" customWidth="1"/>
    <col min="12307" max="12307" width="11.77734375" style="10" bestFit="1" customWidth="1"/>
    <col min="12308" max="12308" width="1.44140625" style="10" customWidth="1"/>
    <col min="12309" max="12309" width="7.33203125" style="10" customWidth="1"/>
    <col min="12310" max="12310" width="1.44140625" style="10" customWidth="1"/>
    <col min="12311" max="12311" width="7.5546875" style="10" customWidth="1"/>
    <col min="12312" max="12312" width="1.44140625" style="10" customWidth="1"/>
    <col min="12313" max="12313" width="10.77734375" style="10" customWidth="1"/>
    <col min="12314" max="12314" width="1.44140625" style="10" customWidth="1"/>
    <col min="12315" max="12315" width="10.33203125" style="10" customWidth="1"/>
    <col min="12316" max="12316" width="1.44140625" style="10" customWidth="1"/>
    <col min="12317" max="12317" width="9.5546875" style="10" customWidth="1"/>
    <col min="12318" max="12318" width="1" style="10" customWidth="1"/>
    <col min="12319" max="12319" width="1.44140625" style="10" customWidth="1"/>
    <col min="12320" max="12320" width="13.109375" style="10" customWidth="1"/>
    <col min="12321" max="12321" width="1.44140625" style="10" customWidth="1"/>
    <col min="12322" max="12322" width="8.44140625" style="10" customWidth="1"/>
    <col min="12323" max="12323" width="1.44140625" style="10" customWidth="1"/>
    <col min="12324" max="12324" width="8.44140625" style="10" customWidth="1"/>
    <col min="12325" max="12325" width="1.44140625" style="10" customWidth="1"/>
    <col min="12326" max="12326" width="11.5546875" style="10"/>
    <col min="12327" max="12327" width="1.44140625" style="10" customWidth="1"/>
    <col min="12328" max="12328" width="8.44140625" style="10" customWidth="1"/>
    <col min="12329" max="12329" width="1.44140625" style="10" customWidth="1"/>
    <col min="12330" max="12330" width="7.6640625" style="10" customWidth="1"/>
    <col min="12331" max="12331" width="1.44140625" style="10" customWidth="1"/>
    <col min="12332" max="12332" width="11.5546875" style="10"/>
    <col min="12333" max="12333" width="1.44140625" style="10" customWidth="1"/>
    <col min="12334" max="12334" width="10.77734375" style="10" customWidth="1"/>
    <col min="12335" max="12335" width="1.44140625" style="10" customWidth="1"/>
    <col min="12336" max="12336" width="9.21875" style="10" customWidth="1"/>
    <col min="12337" max="12337" width="0.88671875" style="10" customWidth="1"/>
    <col min="12338" max="12338" width="10.21875" style="10" customWidth="1"/>
    <col min="12339" max="12339" width="1.109375" style="10" customWidth="1"/>
    <col min="12340" max="12340" width="8.5546875" style="10" customWidth="1"/>
    <col min="12341" max="12341" width="1" style="10" customWidth="1"/>
    <col min="12342" max="12342" width="9.44140625" style="10" customWidth="1"/>
    <col min="12343" max="12343" width="1.109375" style="10" customWidth="1"/>
    <col min="12344" max="12344" width="9.21875" style="10" customWidth="1"/>
    <col min="12345" max="12345" width="1.44140625" style="10" customWidth="1"/>
    <col min="12346" max="12346" width="10.33203125" style="10" customWidth="1"/>
    <col min="12347" max="12347" width="2.21875" style="10" customWidth="1"/>
    <col min="12348" max="12348" width="4.109375" style="10" customWidth="1"/>
    <col min="12349" max="12349" width="1.109375" style="10" customWidth="1"/>
    <col min="12350" max="12350" width="7.6640625" style="10" customWidth="1"/>
    <col min="12351" max="12351" width="1.44140625" style="10" customWidth="1"/>
    <col min="12352" max="12352" width="11.5546875" style="10"/>
    <col min="12353" max="12353" width="1.44140625" style="10" customWidth="1"/>
    <col min="12354" max="12354" width="11.5546875" style="10"/>
    <col min="12355" max="12355" width="1.44140625" style="10" customWidth="1"/>
    <col min="12356" max="12356" width="11.5546875" style="10"/>
    <col min="12357" max="12357" width="1.44140625" style="10" customWidth="1"/>
    <col min="12358" max="12358" width="11.5546875" style="10"/>
    <col min="12359" max="12359" width="1.44140625" style="10" customWidth="1"/>
    <col min="12360" max="12544" width="11.5546875" style="10"/>
    <col min="12545" max="12545" width="4.5546875" style="10" customWidth="1"/>
    <col min="12546" max="12546" width="1.44140625" style="10" customWidth="1"/>
    <col min="12547" max="12547" width="15.44140625" style="10" customWidth="1"/>
    <col min="12548" max="12548" width="1.44140625" style="10" customWidth="1"/>
    <col min="12549" max="12549" width="11.6640625" style="10" customWidth="1"/>
    <col min="12550" max="12550" width="1.44140625" style="10" customWidth="1"/>
    <col min="12551" max="12551" width="8" style="10" customWidth="1"/>
    <col min="12552" max="12552" width="1.44140625" style="10" customWidth="1"/>
    <col min="12553" max="12553" width="7.33203125" style="10" customWidth="1"/>
    <col min="12554" max="12554" width="1.44140625" style="10" customWidth="1"/>
    <col min="12555" max="12555" width="11.5546875" style="10"/>
    <col min="12556" max="12556" width="1.44140625" style="10" customWidth="1"/>
    <col min="12557" max="12557" width="11.77734375" style="10" customWidth="1"/>
    <col min="12558" max="12558" width="1.44140625" style="10" customWidth="1"/>
    <col min="12559" max="12559" width="7.6640625" style="10" customWidth="1"/>
    <col min="12560" max="12560" width="1.44140625" style="10" customWidth="1"/>
    <col min="12561" max="12561" width="7.6640625" style="10" customWidth="1"/>
    <col min="12562" max="12562" width="1.44140625" style="10" customWidth="1"/>
    <col min="12563" max="12563" width="11.77734375" style="10" bestFit="1" customWidth="1"/>
    <col min="12564" max="12564" width="1.44140625" style="10" customWidth="1"/>
    <col min="12565" max="12565" width="7.33203125" style="10" customWidth="1"/>
    <col min="12566" max="12566" width="1.44140625" style="10" customWidth="1"/>
    <col min="12567" max="12567" width="7.5546875" style="10" customWidth="1"/>
    <col min="12568" max="12568" width="1.44140625" style="10" customWidth="1"/>
    <col min="12569" max="12569" width="10.77734375" style="10" customWidth="1"/>
    <col min="12570" max="12570" width="1.44140625" style="10" customWidth="1"/>
    <col min="12571" max="12571" width="10.33203125" style="10" customWidth="1"/>
    <col min="12572" max="12572" width="1.44140625" style="10" customWidth="1"/>
    <col min="12573" max="12573" width="9.5546875" style="10" customWidth="1"/>
    <col min="12574" max="12574" width="1" style="10" customWidth="1"/>
    <col min="12575" max="12575" width="1.44140625" style="10" customWidth="1"/>
    <col min="12576" max="12576" width="13.109375" style="10" customWidth="1"/>
    <col min="12577" max="12577" width="1.44140625" style="10" customWidth="1"/>
    <col min="12578" max="12578" width="8.44140625" style="10" customWidth="1"/>
    <col min="12579" max="12579" width="1.44140625" style="10" customWidth="1"/>
    <col min="12580" max="12580" width="8.44140625" style="10" customWidth="1"/>
    <col min="12581" max="12581" width="1.44140625" style="10" customWidth="1"/>
    <col min="12582" max="12582" width="11.5546875" style="10"/>
    <col min="12583" max="12583" width="1.44140625" style="10" customWidth="1"/>
    <col min="12584" max="12584" width="8.44140625" style="10" customWidth="1"/>
    <col min="12585" max="12585" width="1.44140625" style="10" customWidth="1"/>
    <col min="12586" max="12586" width="7.6640625" style="10" customWidth="1"/>
    <col min="12587" max="12587" width="1.44140625" style="10" customWidth="1"/>
    <col min="12588" max="12588" width="11.5546875" style="10"/>
    <col min="12589" max="12589" width="1.44140625" style="10" customWidth="1"/>
    <col min="12590" max="12590" width="10.77734375" style="10" customWidth="1"/>
    <col min="12591" max="12591" width="1.44140625" style="10" customWidth="1"/>
    <col min="12592" max="12592" width="9.21875" style="10" customWidth="1"/>
    <col min="12593" max="12593" width="0.88671875" style="10" customWidth="1"/>
    <col min="12594" max="12594" width="10.21875" style="10" customWidth="1"/>
    <col min="12595" max="12595" width="1.109375" style="10" customWidth="1"/>
    <col min="12596" max="12596" width="8.5546875" style="10" customWidth="1"/>
    <col min="12597" max="12597" width="1" style="10" customWidth="1"/>
    <col min="12598" max="12598" width="9.44140625" style="10" customWidth="1"/>
    <col min="12599" max="12599" width="1.109375" style="10" customWidth="1"/>
    <col min="12600" max="12600" width="9.21875" style="10" customWidth="1"/>
    <col min="12601" max="12601" width="1.44140625" style="10" customWidth="1"/>
    <col min="12602" max="12602" width="10.33203125" style="10" customWidth="1"/>
    <col min="12603" max="12603" width="2.21875" style="10" customWidth="1"/>
    <col min="12604" max="12604" width="4.109375" style="10" customWidth="1"/>
    <col min="12605" max="12605" width="1.109375" style="10" customWidth="1"/>
    <col min="12606" max="12606" width="7.6640625" style="10" customWidth="1"/>
    <col min="12607" max="12607" width="1.44140625" style="10" customWidth="1"/>
    <col min="12608" max="12608" width="11.5546875" style="10"/>
    <col min="12609" max="12609" width="1.44140625" style="10" customWidth="1"/>
    <col min="12610" max="12610" width="11.5546875" style="10"/>
    <col min="12611" max="12611" width="1.44140625" style="10" customWidth="1"/>
    <col min="12612" max="12612" width="11.5546875" style="10"/>
    <col min="12613" max="12613" width="1.44140625" style="10" customWidth="1"/>
    <col min="12614" max="12614" width="11.5546875" style="10"/>
    <col min="12615" max="12615" width="1.44140625" style="10" customWidth="1"/>
    <col min="12616" max="12800" width="11.5546875" style="10"/>
    <col min="12801" max="12801" width="4.5546875" style="10" customWidth="1"/>
    <col min="12802" max="12802" width="1.44140625" style="10" customWidth="1"/>
    <col min="12803" max="12803" width="15.44140625" style="10" customWidth="1"/>
    <col min="12804" max="12804" width="1.44140625" style="10" customWidth="1"/>
    <col min="12805" max="12805" width="11.6640625" style="10" customWidth="1"/>
    <col min="12806" max="12806" width="1.44140625" style="10" customWidth="1"/>
    <col min="12807" max="12807" width="8" style="10" customWidth="1"/>
    <col min="12808" max="12808" width="1.44140625" style="10" customWidth="1"/>
    <col min="12809" max="12809" width="7.33203125" style="10" customWidth="1"/>
    <col min="12810" max="12810" width="1.44140625" style="10" customWidth="1"/>
    <col min="12811" max="12811" width="11.5546875" style="10"/>
    <col min="12812" max="12812" width="1.44140625" style="10" customWidth="1"/>
    <col min="12813" max="12813" width="11.77734375" style="10" customWidth="1"/>
    <col min="12814" max="12814" width="1.44140625" style="10" customWidth="1"/>
    <col min="12815" max="12815" width="7.6640625" style="10" customWidth="1"/>
    <col min="12816" max="12816" width="1.44140625" style="10" customWidth="1"/>
    <col min="12817" max="12817" width="7.6640625" style="10" customWidth="1"/>
    <col min="12818" max="12818" width="1.44140625" style="10" customWidth="1"/>
    <col min="12819" max="12819" width="11.77734375" style="10" bestFit="1" customWidth="1"/>
    <col min="12820" max="12820" width="1.44140625" style="10" customWidth="1"/>
    <col min="12821" max="12821" width="7.33203125" style="10" customWidth="1"/>
    <col min="12822" max="12822" width="1.44140625" style="10" customWidth="1"/>
    <col min="12823" max="12823" width="7.5546875" style="10" customWidth="1"/>
    <col min="12824" max="12824" width="1.44140625" style="10" customWidth="1"/>
    <col min="12825" max="12825" width="10.77734375" style="10" customWidth="1"/>
    <col min="12826" max="12826" width="1.44140625" style="10" customWidth="1"/>
    <col min="12827" max="12827" width="10.33203125" style="10" customWidth="1"/>
    <col min="12828" max="12828" width="1.44140625" style="10" customWidth="1"/>
    <col min="12829" max="12829" width="9.5546875" style="10" customWidth="1"/>
    <col min="12830" max="12830" width="1" style="10" customWidth="1"/>
    <col min="12831" max="12831" width="1.44140625" style="10" customWidth="1"/>
    <col min="12832" max="12832" width="13.109375" style="10" customWidth="1"/>
    <col min="12833" max="12833" width="1.44140625" style="10" customWidth="1"/>
    <col min="12834" max="12834" width="8.44140625" style="10" customWidth="1"/>
    <col min="12835" max="12835" width="1.44140625" style="10" customWidth="1"/>
    <col min="12836" max="12836" width="8.44140625" style="10" customWidth="1"/>
    <col min="12837" max="12837" width="1.44140625" style="10" customWidth="1"/>
    <col min="12838" max="12838" width="11.5546875" style="10"/>
    <col min="12839" max="12839" width="1.44140625" style="10" customWidth="1"/>
    <col min="12840" max="12840" width="8.44140625" style="10" customWidth="1"/>
    <col min="12841" max="12841" width="1.44140625" style="10" customWidth="1"/>
    <col min="12842" max="12842" width="7.6640625" style="10" customWidth="1"/>
    <col min="12843" max="12843" width="1.44140625" style="10" customWidth="1"/>
    <col min="12844" max="12844" width="11.5546875" style="10"/>
    <col min="12845" max="12845" width="1.44140625" style="10" customWidth="1"/>
    <col min="12846" max="12846" width="10.77734375" style="10" customWidth="1"/>
    <col min="12847" max="12847" width="1.44140625" style="10" customWidth="1"/>
    <col min="12848" max="12848" width="9.21875" style="10" customWidth="1"/>
    <col min="12849" max="12849" width="0.88671875" style="10" customWidth="1"/>
    <col min="12850" max="12850" width="10.21875" style="10" customWidth="1"/>
    <col min="12851" max="12851" width="1.109375" style="10" customWidth="1"/>
    <col min="12852" max="12852" width="8.5546875" style="10" customWidth="1"/>
    <col min="12853" max="12853" width="1" style="10" customWidth="1"/>
    <col min="12854" max="12854" width="9.44140625" style="10" customWidth="1"/>
    <col min="12855" max="12855" width="1.109375" style="10" customWidth="1"/>
    <col min="12856" max="12856" width="9.21875" style="10" customWidth="1"/>
    <col min="12857" max="12857" width="1.44140625" style="10" customWidth="1"/>
    <col min="12858" max="12858" width="10.33203125" style="10" customWidth="1"/>
    <col min="12859" max="12859" width="2.21875" style="10" customWidth="1"/>
    <col min="12860" max="12860" width="4.109375" style="10" customWidth="1"/>
    <col min="12861" max="12861" width="1.109375" style="10" customWidth="1"/>
    <col min="12862" max="12862" width="7.6640625" style="10" customWidth="1"/>
    <col min="12863" max="12863" width="1.44140625" style="10" customWidth="1"/>
    <col min="12864" max="12864" width="11.5546875" style="10"/>
    <col min="12865" max="12865" width="1.44140625" style="10" customWidth="1"/>
    <col min="12866" max="12866" width="11.5546875" style="10"/>
    <col min="12867" max="12867" width="1.44140625" style="10" customWidth="1"/>
    <col min="12868" max="12868" width="11.5546875" style="10"/>
    <col min="12869" max="12869" width="1.44140625" style="10" customWidth="1"/>
    <col min="12870" max="12870" width="11.5546875" style="10"/>
    <col min="12871" max="12871" width="1.44140625" style="10" customWidth="1"/>
    <col min="12872" max="13056" width="11.5546875" style="10"/>
    <col min="13057" max="13057" width="4.5546875" style="10" customWidth="1"/>
    <col min="13058" max="13058" width="1.44140625" style="10" customWidth="1"/>
    <col min="13059" max="13059" width="15.44140625" style="10" customWidth="1"/>
    <col min="13060" max="13060" width="1.44140625" style="10" customWidth="1"/>
    <col min="13061" max="13061" width="11.6640625" style="10" customWidth="1"/>
    <col min="13062" max="13062" width="1.44140625" style="10" customWidth="1"/>
    <col min="13063" max="13063" width="8" style="10" customWidth="1"/>
    <col min="13064" max="13064" width="1.44140625" style="10" customWidth="1"/>
    <col min="13065" max="13065" width="7.33203125" style="10" customWidth="1"/>
    <col min="13066" max="13066" width="1.44140625" style="10" customWidth="1"/>
    <col min="13067" max="13067" width="11.5546875" style="10"/>
    <col min="13068" max="13068" width="1.44140625" style="10" customWidth="1"/>
    <col min="13069" max="13069" width="11.77734375" style="10" customWidth="1"/>
    <col min="13070" max="13070" width="1.44140625" style="10" customWidth="1"/>
    <col min="13071" max="13071" width="7.6640625" style="10" customWidth="1"/>
    <col min="13072" max="13072" width="1.44140625" style="10" customWidth="1"/>
    <col min="13073" max="13073" width="7.6640625" style="10" customWidth="1"/>
    <col min="13074" max="13074" width="1.44140625" style="10" customWidth="1"/>
    <col min="13075" max="13075" width="11.77734375" style="10" bestFit="1" customWidth="1"/>
    <col min="13076" max="13076" width="1.44140625" style="10" customWidth="1"/>
    <col min="13077" max="13077" width="7.33203125" style="10" customWidth="1"/>
    <col min="13078" max="13078" width="1.44140625" style="10" customWidth="1"/>
    <col min="13079" max="13079" width="7.5546875" style="10" customWidth="1"/>
    <col min="13080" max="13080" width="1.44140625" style="10" customWidth="1"/>
    <col min="13081" max="13081" width="10.77734375" style="10" customWidth="1"/>
    <col min="13082" max="13082" width="1.44140625" style="10" customWidth="1"/>
    <col min="13083" max="13083" width="10.33203125" style="10" customWidth="1"/>
    <col min="13084" max="13084" width="1.44140625" style="10" customWidth="1"/>
    <col min="13085" max="13085" width="9.5546875" style="10" customWidth="1"/>
    <col min="13086" max="13086" width="1" style="10" customWidth="1"/>
    <col min="13087" max="13087" width="1.44140625" style="10" customWidth="1"/>
    <col min="13088" max="13088" width="13.109375" style="10" customWidth="1"/>
    <col min="13089" max="13089" width="1.44140625" style="10" customWidth="1"/>
    <col min="13090" max="13090" width="8.44140625" style="10" customWidth="1"/>
    <col min="13091" max="13091" width="1.44140625" style="10" customWidth="1"/>
    <col min="13092" max="13092" width="8.44140625" style="10" customWidth="1"/>
    <col min="13093" max="13093" width="1.44140625" style="10" customWidth="1"/>
    <col min="13094" max="13094" width="11.5546875" style="10"/>
    <col min="13095" max="13095" width="1.44140625" style="10" customWidth="1"/>
    <col min="13096" max="13096" width="8.44140625" style="10" customWidth="1"/>
    <col min="13097" max="13097" width="1.44140625" style="10" customWidth="1"/>
    <col min="13098" max="13098" width="7.6640625" style="10" customWidth="1"/>
    <col min="13099" max="13099" width="1.44140625" style="10" customWidth="1"/>
    <col min="13100" max="13100" width="11.5546875" style="10"/>
    <col min="13101" max="13101" width="1.44140625" style="10" customWidth="1"/>
    <col min="13102" max="13102" width="10.77734375" style="10" customWidth="1"/>
    <col min="13103" max="13103" width="1.44140625" style="10" customWidth="1"/>
    <col min="13104" max="13104" width="9.21875" style="10" customWidth="1"/>
    <col min="13105" max="13105" width="0.88671875" style="10" customWidth="1"/>
    <col min="13106" max="13106" width="10.21875" style="10" customWidth="1"/>
    <col min="13107" max="13107" width="1.109375" style="10" customWidth="1"/>
    <col min="13108" max="13108" width="8.5546875" style="10" customWidth="1"/>
    <col min="13109" max="13109" width="1" style="10" customWidth="1"/>
    <col min="13110" max="13110" width="9.44140625" style="10" customWidth="1"/>
    <col min="13111" max="13111" width="1.109375" style="10" customWidth="1"/>
    <col min="13112" max="13112" width="9.21875" style="10" customWidth="1"/>
    <col min="13113" max="13113" width="1.44140625" style="10" customWidth="1"/>
    <col min="13114" max="13114" width="10.33203125" style="10" customWidth="1"/>
    <col min="13115" max="13115" width="2.21875" style="10" customWidth="1"/>
    <col min="13116" max="13116" width="4.109375" style="10" customWidth="1"/>
    <col min="13117" max="13117" width="1.109375" style="10" customWidth="1"/>
    <col min="13118" max="13118" width="7.6640625" style="10" customWidth="1"/>
    <col min="13119" max="13119" width="1.44140625" style="10" customWidth="1"/>
    <col min="13120" max="13120" width="11.5546875" style="10"/>
    <col min="13121" max="13121" width="1.44140625" style="10" customWidth="1"/>
    <col min="13122" max="13122" width="11.5546875" style="10"/>
    <col min="13123" max="13123" width="1.44140625" style="10" customWidth="1"/>
    <col min="13124" max="13124" width="11.5546875" style="10"/>
    <col min="13125" max="13125" width="1.44140625" style="10" customWidth="1"/>
    <col min="13126" max="13126" width="11.5546875" style="10"/>
    <col min="13127" max="13127" width="1.44140625" style="10" customWidth="1"/>
    <col min="13128" max="13312" width="11.5546875" style="10"/>
    <col min="13313" max="13313" width="4.5546875" style="10" customWidth="1"/>
    <col min="13314" max="13314" width="1.44140625" style="10" customWidth="1"/>
    <col min="13315" max="13315" width="15.44140625" style="10" customWidth="1"/>
    <col min="13316" max="13316" width="1.44140625" style="10" customWidth="1"/>
    <col min="13317" max="13317" width="11.6640625" style="10" customWidth="1"/>
    <col min="13318" max="13318" width="1.44140625" style="10" customWidth="1"/>
    <col min="13319" max="13319" width="8" style="10" customWidth="1"/>
    <col min="13320" max="13320" width="1.44140625" style="10" customWidth="1"/>
    <col min="13321" max="13321" width="7.33203125" style="10" customWidth="1"/>
    <col min="13322" max="13322" width="1.44140625" style="10" customWidth="1"/>
    <col min="13323" max="13323" width="11.5546875" style="10"/>
    <col min="13324" max="13324" width="1.44140625" style="10" customWidth="1"/>
    <col min="13325" max="13325" width="11.77734375" style="10" customWidth="1"/>
    <col min="13326" max="13326" width="1.44140625" style="10" customWidth="1"/>
    <col min="13327" max="13327" width="7.6640625" style="10" customWidth="1"/>
    <col min="13328" max="13328" width="1.44140625" style="10" customWidth="1"/>
    <col min="13329" max="13329" width="7.6640625" style="10" customWidth="1"/>
    <col min="13330" max="13330" width="1.44140625" style="10" customWidth="1"/>
    <col min="13331" max="13331" width="11.77734375" style="10" bestFit="1" customWidth="1"/>
    <col min="13332" max="13332" width="1.44140625" style="10" customWidth="1"/>
    <col min="13333" max="13333" width="7.33203125" style="10" customWidth="1"/>
    <col min="13334" max="13334" width="1.44140625" style="10" customWidth="1"/>
    <col min="13335" max="13335" width="7.5546875" style="10" customWidth="1"/>
    <col min="13336" max="13336" width="1.44140625" style="10" customWidth="1"/>
    <col min="13337" max="13337" width="10.77734375" style="10" customWidth="1"/>
    <col min="13338" max="13338" width="1.44140625" style="10" customWidth="1"/>
    <col min="13339" max="13339" width="10.33203125" style="10" customWidth="1"/>
    <col min="13340" max="13340" width="1.44140625" style="10" customWidth="1"/>
    <col min="13341" max="13341" width="9.5546875" style="10" customWidth="1"/>
    <col min="13342" max="13342" width="1" style="10" customWidth="1"/>
    <col min="13343" max="13343" width="1.44140625" style="10" customWidth="1"/>
    <col min="13344" max="13344" width="13.109375" style="10" customWidth="1"/>
    <col min="13345" max="13345" width="1.44140625" style="10" customWidth="1"/>
    <col min="13346" max="13346" width="8.44140625" style="10" customWidth="1"/>
    <col min="13347" max="13347" width="1.44140625" style="10" customWidth="1"/>
    <col min="13348" max="13348" width="8.44140625" style="10" customWidth="1"/>
    <col min="13349" max="13349" width="1.44140625" style="10" customWidth="1"/>
    <col min="13350" max="13350" width="11.5546875" style="10"/>
    <col min="13351" max="13351" width="1.44140625" style="10" customWidth="1"/>
    <col min="13352" max="13352" width="8.44140625" style="10" customWidth="1"/>
    <col min="13353" max="13353" width="1.44140625" style="10" customWidth="1"/>
    <col min="13354" max="13354" width="7.6640625" style="10" customWidth="1"/>
    <col min="13355" max="13355" width="1.44140625" style="10" customWidth="1"/>
    <col min="13356" max="13356" width="11.5546875" style="10"/>
    <col min="13357" max="13357" width="1.44140625" style="10" customWidth="1"/>
    <col min="13358" max="13358" width="10.77734375" style="10" customWidth="1"/>
    <col min="13359" max="13359" width="1.44140625" style="10" customWidth="1"/>
    <col min="13360" max="13360" width="9.21875" style="10" customWidth="1"/>
    <col min="13361" max="13361" width="0.88671875" style="10" customWidth="1"/>
    <col min="13362" max="13362" width="10.21875" style="10" customWidth="1"/>
    <col min="13363" max="13363" width="1.109375" style="10" customWidth="1"/>
    <col min="13364" max="13364" width="8.5546875" style="10" customWidth="1"/>
    <col min="13365" max="13365" width="1" style="10" customWidth="1"/>
    <col min="13366" max="13366" width="9.44140625" style="10" customWidth="1"/>
    <col min="13367" max="13367" width="1.109375" style="10" customWidth="1"/>
    <col min="13368" max="13368" width="9.21875" style="10" customWidth="1"/>
    <col min="13369" max="13369" width="1.44140625" style="10" customWidth="1"/>
    <col min="13370" max="13370" width="10.33203125" style="10" customWidth="1"/>
    <col min="13371" max="13371" width="2.21875" style="10" customWidth="1"/>
    <col min="13372" max="13372" width="4.109375" style="10" customWidth="1"/>
    <col min="13373" max="13373" width="1.109375" style="10" customWidth="1"/>
    <col min="13374" max="13374" width="7.6640625" style="10" customWidth="1"/>
    <col min="13375" max="13375" width="1.44140625" style="10" customWidth="1"/>
    <col min="13376" max="13376" width="11.5546875" style="10"/>
    <col min="13377" max="13377" width="1.44140625" style="10" customWidth="1"/>
    <col min="13378" max="13378" width="11.5546875" style="10"/>
    <col min="13379" max="13379" width="1.44140625" style="10" customWidth="1"/>
    <col min="13380" max="13380" width="11.5546875" style="10"/>
    <col min="13381" max="13381" width="1.44140625" style="10" customWidth="1"/>
    <col min="13382" max="13382" width="11.5546875" style="10"/>
    <col min="13383" max="13383" width="1.44140625" style="10" customWidth="1"/>
    <col min="13384" max="13568" width="11.5546875" style="10"/>
    <col min="13569" max="13569" width="4.5546875" style="10" customWidth="1"/>
    <col min="13570" max="13570" width="1.44140625" style="10" customWidth="1"/>
    <col min="13571" max="13571" width="15.44140625" style="10" customWidth="1"/>
    <col min="13572" max="13572" width="1.44140625" style="10" customWidth="1"/>
    <col min="13573" max="13573" width="11.6640625" style="10" customWidth="1"/>
    <col min="13574" max="13574" width="1.44140625" style="10" customWidth="1"/>
    <col min="13575" max="13575" width="8" style="10" customWidth="1"/>
    <col min="13576" max="13576" width="1.44140625" style="10" customWidth="1"/>
    <col min="13577" max="13577" width="7.33203125" style="10" customWidth="1"/>
    <col min="13578" max="13578" width="1.44140625" style="10" customWidth="1"/>
    <col min="13579" max="13579" width="11.5546875" style="10"/>
    <col min="13580" max="13580" width="1.44140625" style="10" customWidth="1"/>
    <col min="13581" max="13581" width="11.77734375" style="10" customWidth="1"/>
    <col min="13582" max="13582" width="1.44140625" style="10" customWidth="1"/>
    <col min="13583" max="13583" width="7.6640625" style="10" customWidth="1"/>
    <col min="13584" max="13584" width="1.44140625" style="10" customWidth="1"/>
    <col min="13585" max="13585" width="7.6640625" style="10" customWidth="1"/>
    <col min="13586" max="13586" width="1.44140625" style="10" customWidth="1"/>
    <col min="13587" max="13587" width="11.77734375" style="10" bestFit="1" customWidth="1"/>
    <col min="13588" max="13588" width="1.44140625" style="10" customWidth="1"/>
    <col min="13589" max="13589" width="7.33203125" style="10" customWidth="1"/>
    <col min="13590" max="13590" width="1.44140625" style="10" customWidth="1"/>
    <col min="13591" max="13591" width="7.5546875" style="10" customWidth="1"/>
    <col min="13592" max="13592" width="1.44140625" style="10" customWidth="1"/>
    <col min="13593" max="13593" width="10.77734375" style="10" customWidth="1"/>
    <col min="13594" max="13594" width="1.44140625" style="10" customWidth="1"/>
    <col min="13595" max="13595" width="10.33203125" style="10" customWidth="1"/>
    <col min="13596" max="13596" width="1.44140625" style="10" customWidth="1"/>
    <col min="13597" max="13597" width="9.5546875" style="10" customWidth="1"/>
    <col min="13598" max="13598" width="1" style="10" customWidth="1"/>
    <col min="13599" max="13599" width="1.44140625" style="10" customWidth="1"/>
    <col min="13600" max="13600" width="13.109375" style="10" customWidth="1"/>
    <col min="13601" max="13601" width="1.44140625" style="10" customWidth="1"/>
    <col min="13602" max="13602" width="8.44140625" style="10" customWidth="1"/>
    <col min="13603" max="13603" width="1.44140625" style="10" customWidth="1"/>
    <col min="13604" max="13604" width="8.44140625" style="10" customWidth="1"/>
    <col min="13605" max="13605" width="1.44140625" style="10" customWidth="1"/>
    <col min="13606" max="13606" width="11.5546875" style="10"/>
    <col min="13607" max="13607" width="1.44140625" style="10" customWidth="1"/>
    <col min="13608" max="13608" width="8.44140625" style="10" customWidth="1"/>
    <col min="13609" max="13609" width="1.44140625" style="10" customWidth="1"/>
    <col min="13610" max="13610" width="7.6640625" style="10" customWidth="1"/>
    <col min="13611" max="13611" width="1.44140625" style="10" customWidth="1"/>
    <col min="13612" max="13612" width="11.5546875" style="10"/>
    <col min="13613" max="13613" width="1.44140625" style="10" customWidth="1"/>
    <col min="13614" max="13614" width="10.77734375" style="10" customWidth="1"/>
    <col min="13615" max="13615" width="1.44140625" style="10" customWidth="1"/>
    <col min="13616" max="13616" width="9.21875" style="10" customWidth="1"/>
    <col min="13617" max="13617" width="0.88671875" style="10" customWidth="1"/>
    <col min="13618" max="13618" width="10.21875" style="10" customWidth="1"/>
    <col min="13619" max="13619" width="1.109375" style="10" customWidth="1"/>
    <col min="13620" max="13620" width="8.5546875" style="10" customWidth="1"/>
    <col min="13621" max="13621" width="1" style="10" customWidth="1"/>
    <col min="13622" max="13622" width="9.44140625" style="10" customWidth="1"/>
    <col min="13623" max="13623" width="1.109375" style="10" customWidth="1"/>
    <col min="13624" max="13624" width="9.21875" style="10" customWidth="1"/>
    <col min="13625" max="13625" width="1.44140625" style="10" customWidth="1"/>
    <col min="13626" max="13626" width="10.33203125" style="10" customWidth="1"/>
    <col min="13627" max="13627" width="2.21875" style="10" customWidth="1"/>
    <col min="13628" max="13628" width="4.109375" style="10" customWidth="1"/>
    <col min="13629" max="13629" width="1.109375" style="10" customWidth="1"/>
    <col min="13630" max="13630" width="7.6640625" style="10" customWidth="1"/>
    <col min="13631" max="13631" width="1.44140625" style="10" customWidth="1"/>
    <col min="13632" max="13632" width="11.5546875" style="10"/>
    <col min="13633" max="13633" width="1.44140625" style="10" customWidth="1"/>
    <col min="13634" max="13634" width="11.5546875" style="10"/>
    <col min="13635" max="13635" width="1.44140625" style="10" customWidth="1"/>
    <col min="13636" max="13636" width="11.5546875" style="10"/>
    <col min="13637" max="13637" width="1.44140625" style="10" customWidth="1"/>
    <col min="13638" max="13638" width="11.5546875" style="10"/>
    <col min="13639" max="13639" width="1.44140625" style="10" customWidth="1"/>
    <col min="13640" max="13824" width="11.5546875" style="10"/>
    <col min="13825" max="13825" width="4.5546875" style="10" customWidth="1"/>
    <col min="13826" max="13826" width="1.44140625" style="10" customWidth="1"/>
    <col min="13827" max="13827" width="15.44140625" style="10" customWidth="1"/>
    <col min="13828" max="13828" width="1.44140625" style="10" customWidth="1"/>
    <col min="13829" max="13829" width="11.6640625" style="10" customWidth="1"/>
    <col min="13830" max="13830" width="1.44140625" style="10" customWidth="1"/>
    <col min="13831" max="13831" width="8" style="10" customWidth="1"/>
    <col min="13832" max="13832" width="1.44140625" style="10" customWidth="1"/>
    <col min="13833" max="13833" width="7.33203125" style="10" customWidth="1"/>
    <col min="13834" max="13834" width="1.44140625" style="10" customWidth="1"/>
    <col min="13835" max="13835" width="11.5546875" style="10"/>
    <col min="13836" max="13836" width="1.44140625" style="10" customWidth="1"/>
    <col min="13837" max="13837" width="11.77734375" style="10" customWidth="1"/>
    <col min="13838" max="13838" width="1.44140625" style="10" customWidth="1"/>
    <col min="13839" max="13839" width="7.6640625" style="10" customWidth="1"/>
    <col min="13840" max="13840" width="1.44140625" style="10" customWidth="1"/>
    <col min="13841" max="13841" width="7.6640625" style="10" customWidth="1"/>
    <col min="13842" max="13842" width="1.44140625" style="10" customWidth="1"/>
    <col min="13843" max="13843" width="11.77734375" style="10" bestFit="1" customWidth="1"/>
    <col min="13844" max="13844" width="1.44140625" style="10" customWidth="1"/>
    <col min="13845" max="13845" width="7.33203125" style="10" customWidth="1"/>
    <col min="13846" max="13846" width="1.44140625" style="10" customWidth="1"/>
    <col min="13847" max="13847" width="7.5546875" style="10" customWidth="1"/>
    <col min="13848" max="13848" width="1.44140625" style="10" customWidth="1"/>
    <col min="13849" max="13849" width="10.77734375" style="10" customWidth="1"/>
    <col min="13850" max="13850" width="1.44140625" style="10" customWidth="1"/>
    <col min="13851" max="13851" width="10.33203125" style="10" customWidth="1"/>
    <col min="13852" max="13852" width="1.44140625" style="10" customWidth="1"/>
    <col min="13853" max="13853" width="9.5546875" style="10" customWidth="1"/>
    <col min="13854" max="13854" width="1" style="10" customWidth="1"/>
    <col min="13855" max="13855" width="1.44140625" style="10" customWidth="1"/>
    <col min="13856" max="13856" width="13.109375" style="10" customWidth="1"/>
    <col min="13857" max="13857" width="1.44140625" style="10" customWidth="1"/>
    <col min="13858" max="13858" width="8.44140625" style="10" customWidth="1"/>
    <col min="13859" max="13859" width="1.44140625" style="10" customWidth="1"/>
    <col min="13860" max="13860" width="8.44140625" style="10" customWidth="1"/>
    <col min="13861" max="13861" width="1.44140625" style="10" customWidth="1"/>
    <col min="13862" max="13862" width="11.5546875" style="10"/>
    <col min="13863" max="13863" width="1.44140625" style="10" customWidth="1"/>
    <col min="13864" max="13864" width="8.44140625" style="10" customWidth="1"/>
    <col min="13865" max="13865" width="1.44140625" style="10" customWidth="1"/>
    <col min="13866" max="13866" width="7.6640625" style="10" customWidth="1"/>
    <col min="13867" max="13867" width="1.44140625" style="10" customWidth="1"/>
    <col min="13868" max="13868" width="11.5546875" style="10"/>
    <col min="13869" max="13869" width="1.44140625" style="10" customWidth="1"/>
    <col min="13870" max="13870" width="10.77734375" style="10" customWidth="1"/>
    <col min="13871" max="13871" width="1.44140625" style="10" customWidth="1"/>
    <col min="13872" max="13872" width="9.21875" style="10" customWidth="1"/>
    <col min="13873" max="13873" width="0.88671875" style="10" customWidth="1"/>
    <col min="13874" max="13874" width="10.21875" style="10" customWidth="1"/>
    <col min="13875" max="13875" width="1.109375" style="10" customWidth="1"/>
    <col min="13876" max="13876" width="8.5546875" style="10" customWidth="1"/>
    <col min="13877" max="13877" width="1" style="10" customWidth="1"/>
    <col min="13878" max="13878" width="9.44140625" style="10" customWidth="1"/>
    <col min="13879" max="13879" width="1.109375" style="10" customWidth="1"/>
    <col min="13880" max="13880" width="9.21875" style="10" customWidth="1"/>
    <col min="13881" max="13881" width="1.44140625" style="10" customWidth="1"/>
    <col min="13882" max="13882" width="10.33203125" style="10" customWidth="1"/>
    <col min="13883" max="13883" width="2.21875" style="10" customWidth="1"/>
    <col min="13884" max="13884" width="4.109375" style="10" customWidth="1"/>
    <col min="13885" max="13885" width="1.109375" style="10" customWidth="1"/>
    <col min="13886" max="13886" width="7.6640625" style="10" customWidth="1"/>
    <col min="13887" max="13887" width="1.44140625" style="10" customWidth="1"/>
    <col min="13888" max="13888" width="11.5546875" style="10"/>
    <col min="13889" max="13889" width="1.44140625" style="10" customWidth="1"/>
    <col min="13890" max="13890" width="11.5546875" style="10"/>
    <col min="13891" max="13891" width="1.44140625" style="10" customWidth="1"/>
    <col min="13892" max="13892" width="11.5546875" style="10"/>
    <col min="13893" max="13893" width="1.44140625" style="10" customWidth="1"/>
    <col min="13894" max="13894" width="11.5546875" style="10"/>
    <col min="13895" max="13895" width="1.44140625" style="10" customWidth="1"/>
    <col min="13896" max="14080" width="11.5546875" style="10"/>
    <col min="14081" max="14081" width="4.5546875" style="10" customWidth="1"/>
    <col min="14082" max="14082" width="1.44140625" style="10" customWidth="1"/>
    <col min="14083" max="14083" width="15.44140625" style="10" customWidth="1"/>
    <col min="14084" max="14084" width="1.44140625" style="10" customWidth="1"/>
    <col min="14085" max="14085" width="11.6640625" style="10" customWidth="1"/>
    <col min="14086" max="14086" width="1.44140625" style="10" customWidth="1"/>
    <col min="14087" max="14087" width="8" style="10" customWidth="1"/>
    <col min="14088" max="14088" width="1.44140625" style="10" customWidth="1"/>
    <col min="14089" max="14089" width="7.33203125" style="10" customWidth="1"/>
    <col min="14090" max="14090" width="1.44140625" style="10" customWidth="1"/>
    <col min="14091" max="14091" width="11.5546875" style="10"/>
    <col min="14092" max="14092" width="1.44140625" style="10" customWidth="1"/>
    <col min="14093" max="14093" width="11.77734375" style="10" customWidth="1"/>
    <col min="14094" max="14094" width="1.44140625" style="10" customWidth="1"/>
    <col min="14095" max="14095" width="7.6640625" style="10" customWidth="1"/>
    <col min="14096" max="14096" width="1.44140625" style="10" customWidth="1"/>
    <col min="14097" max="14097" width="7.6640625" style="10" customWidth="1"/>
    <col min="14098" max="14098" width="1.44140625" style="10" customWidth="1"/>
    <col min="14099" max="14099" width="11.77734375" style="10" bestFit="1" customWidth="1"/>
    <col min="14100" max="14100" width="1.44140625" style="10" customWidth="1"/>
    <col min="14101" max="14101" width="7.33203125" style="10" customWidth="1"/>
    <col min="14102" max="14102" width="1.44140625" style="10" customWidth="1"/>
    <col min="14103" max="14103" width="7.5546875" style="10" customWidth="1"/>
    <col min="14104" max="14104" width="1.44140625" style="10" customWidth="1"/>
    <col min="14105" max="14105" width="10.77734375" style="10" customWidth="1"/>
    <col min="14106" max="14106" width="1.44140625" style="10" customWidth="1"/>
    <col min="14107" max="14107" width="10.33203125" style="10" customWidth="1"/>
    <col min="14108" max="14108" width="1.44140625" style="10" customWidth="1"/>
    <col min="14109" max="14109" width="9.5546875" style="10" customWidth="1"/>
    <col min="14110" max="14110" width="1" style="10" customWidth="1"/>
    <col min="14111" max="14111" width="1.44140625" style="10" customWidth="1"/>
    <col min="14112" max="14112" width="13.109375" style="10" customWidth="1"/>
    <col min="14113" max="14113" width="1.44140625" style="10" customWidth="1"/>
    <col min="14114" max="14114" width="8.44140625" style="10" customWidth="1"/>
    <col min="14115" max="14115" width="1.44140625" style="10" customWidth="1"/>
    <col min="14116" max="14116" width="8.44140625" style="10" customWidth="1"/>
    <col min="14117" max="14117" width="1.44140625" style="10" customWidth="1"/>
    <col min="14118" max="14118" width="11.5546875" style="10"/>
    <col min="14119" max="14119" width="1.44140625" style="10" customWidth="1"/>
    <col min="14120" max="14120" width="8.44140625" style="10" customWidth="1"/>
    <col min="14121" max="14121" width="1.44140625" style="10" customWidth="1"/>
    <col min="14122" max="14122" width="7.6640625" style="10" customWidth="1"/>
    <col min="14123" max="14123" width="1.44140625" style="10" customWidth="1"/>
    <col min="14124" max="14124" width="11.5546875" style="10"/>
    <col min="14125" max="14125" width="1.44140625" style="10" customWidth="1"/>
    <col min="14126" max="14126" width="10.77734375" style="10" customWidth="1"/>
    <col min="14127" max="14127" width="1.44140625" style="10" customWidth="1"/>
    <col min="14128" max="14128" width="9.21875" style="10" customWidth="1"/>
    <col min="14129" max="14129" width="0.88671875" style="10" customWidth="1"/>
    <col min="14130" max="14130" width="10.21875" style="10" customWidth="1"/>
    <col min="14131" max="14131" width="1.109375" style="10" customWidth="1"/>
    <col min="14132" max="14132" width="8.5546875" style="10" customWidth="1"/>
    <col min="14133" max="14133" width="1" style="10" customWidth="1"/>
    <col min="14134" max="14134" width="9.44140625" style="10" customWidth="1"/>
    <col min="14135" max="14135" width="1.109375" style="10" customWidth="1"/>
    <col min="14136" max="14136" width="9.21875" style="10" customWidth="1"/>
    <col min="14137" max="14137" width="1.44140625" style="10" customWidth="1"/>
    <col min="14138" max="14138" width="10.33203125" style="10" customWidth="1"/>
    <col min="14139" max="14139" width="2.21875" style="10" customWidth="1"/>
    <col min="14140" max="14140" width="4.109375" style="10" customWidth="1"/>
    <col min="14141" max="14141" width="1.109375" style="10" customWidth="1"/>
    <col min="14142" max="14142" width="7.6640625" style="10" customWidth="1"/>
    <col min="14143" max="14143" width="1.44140625" style="10" customWidth="1"/>
    <col min="14144" max="14144" width="11.5546875" style="10"/>
    <col min="14145" max="14145" width="1.44140625" style="10" customWidth="1"/>
    <col min="14146" max="14146" width="11.5546875" style="10"/>
    <col min="14147" max="14147" width="1.44140625" style="10" customWidth="1"/>
    <col min="14148" max="14148" width="11.5546875" style="10"/>
    <col min="14149" max="14149" width="1.44140625" style="10" customWidth="1"/>
    <col min="14150" max="14150" width="11.5546875" style="10"/>
    <col min="14151" max="14151" width="1.44140625" style="10" customWidth="1"/>
    <col min="14152" max="14336" width="11.5546875" style="10"/>
    <col min="14337" max="14337" width="4.5546875" style="10" customWidth="1"/>
    <col min="14338" max="14338" width="1.44140625" style="10" customWidth="1"/>
    <col min="14339" max="14339" width="15.44140625" style="10" customWidth="1"/>
    <col min="14340" max="14340" width="1.44140625" style="10" customWidth="1"/>
    <col min="14341" max="14341" width="11.6640625" style="10" customWidth="1"/>
    <col min="14342" max="14342" width="1.44140625" style="10" customWidth="1"/>
    <col min="14343" max="14343" width="8" style="10" customWidth="1"/>
    <col min="14344" max="14344" width="1.44140625" style="10" customWidth="1"/>
    <col min="14345" max="14345" width="7.33203125" style="10" customWidth="1"/>
    <col min="14346" max="14346" width="1.44140625" style="10" customWidth="1"/>
    <col min="14347" max="14347" width="11.5546875" style="10"/>
    <col min="14348" max="14348" width="1.44140625" style="10" customWidth="1"/>
    <col min="14349" max="14349" width="11.77734375" style="10" customWidth="1"/>
    <col min="14350" max="14350" width="1.44140625" style="10" customWidth="1"/>
    <col min="14351" max="14351" width="7.6640625" style="10" customWidth="1"/>
    <col min="14352" max="14352" width="1.44140625" style="10" customWidth="1"/>
    <col min="14353" max="14353" width="7.6640625" style="10" customWidth="1"/>
    <col min="14354" max="14354" width="1.44140625" style="10" customWidth="1"/>
    <col min="14355" max="14355" width="11.77734375" style="10" bestFit="1" customWidth="1"/>
    <col min="14356" max="14356" width="1.44140625" style="10" customWidth="1"/>
    <col min="14357" max="14357" width="7.33203125" style="10" customWidth="1"/>
    <col min="14358" max="14358" width="1.44140625" style="10" customWidth="1"/>
    <col min="14359" max="14359" width="7.5546875" style="10" customWidth="1"/>
    <col min="14360" max="14360" width="1.44140625" style="10" customWidth="1"/>
    <col min="14361" max="14361" width="10.77734375" style="10" customWidth="1"/>
    <col min="14362" max="14362" width="1.44140625" style="10" customWidth="1"/>
    <col min="14363" max="14363" width="10.33203125" style="10" customWidth="1"/>
    <col min="14364" max="14364" width="1.44140625" style="10" customWidth="1"/>
    <col min="14365" max="14365" width="9.5546875" style="10" customWidth="1"/>
    <col min="14366" max="14366" width="1" style="10" customWidth="1"/>
    <col min="14367" max="14367" width="1.44140625" style="10" customWidth="1"/>
    <col min="14368" max="14368" width="13.109375" style="10" customWidth="1"/>
    <col min="14369" max="14369" width="1.44140625" style="10" customWidth="1"/>
    <col min="14370" max="14370" width="8.44140625" style="10" customWidth="1"/>
    <col min="14371" max="14371" width="1.44140625" style="10" customWidth="1"/>
    <col min="14372" max="14372" width="8.44140625" style="10" customWidth="1"/>
    <col min="14373" max="14373" width="1.44140625" style="10" customWidth="1"/>
    <col min="14374" max="14374" width="11.5546875" style="10"/>
    <col min="14375" max="14375" width="1.44140625" style="10" customWidth="1"/>
    <col min="14376" max="14376" width="8.44140625" style="10" customWidth="1"/>
    <col min="14377" max="14377" width="1.44140625" style="10" customWidth="1"/>
    <col min="14378" max="14378" width="7.6640625" style="10" customWidth="1"/>
    <col min="14379" max="14379" width="1.44140625" style="10" customWidth="1"/>
    <col min="14380" max="14380" width="11.5546875" style="10"/>
    <col min="14381" max="14381" width="1.44140625" style="10" customWidth="1"/>
    <col min="14382" max="14382" width="10.77734375" style="10" customWidth="1"/>
    <col min="14383" max="14383" width="1.44140625" style="10" customWidth="1"/>
    <col min="14384" max="14384" width="9.21875" style="10" customWidth="1"/>
    <col min="14385" max="14385" width="0.88671875" style="10" customWidth="1"/>
    <col min="14386" max="14386" width="10.21875" style="10" customWidth="1"/>
    <col min="14387" max="14387" width="1.109375" style="10" customWidth="1"/>
    <col min="14388" max="14388" width="8.5546875" style="10" customWidth="1"/>
    <col min="14389" max="14389" width="1" style="10" customWidth="1"/>
    <col min="14390" max="14390" width="9.44140625" style="10" customWidth="1"/>
    <col min="14391" max="14391" width="1.109375" style="10" customWidth="1"/>
    <col min="14392" max="14392" width="9.21875" style="10" customWidth="1"/>
    <col min="14393" max="14393" width="1.44140625" style="10" customWidth="1"/>
    <col min="14394" max="14394" width="10.33203125" style="10" customWidth="1"/>
    <col min="14395" max="14395" width="2.21875" style="10" customWidth="1"/>
    <col min="14396" max="14396" width="4.109375" style="10" customWidth="1"/>
    <col min="14397" max="14397" width="1.109375" style="10" customWidth="1"/>
    <col min="14398" max="14398" width="7.6640625" style="10" customWidth="1"/>
    <col min="14399" max="14399" width="1.44140625" style="10" customWidth="1"/>
    <col min="14400" max="14400" width="11.5546875" style="10"/>
    <col min="14401" max="14401" width="1.44140625" style="10" customWidth="1"/>
    <col min="14402" max="14402" width="11.5546875" style="10"/>
    <col min="14403" max="14403" width="1.44140625" style="10" customWidth="1"/>
    <col min="14404" max="14404" width="11.5546875" style="10"/>
    <col min="14405" max="14405" width="1.44140625" style="10" customWidth="1"/>
    <col min="14406" max="14406" width="11.5546875" style="10"/>
    <col min="14407" max="14407" width="1.44140625" style="10" customWidth="1"/>
    <col min="14408" max="14592" width="11.5546875" style="10"/>
    <col min="14593" max="14593" width="4.5546875" style="10" customWidth="1"/>
    <col min="14594" max="14594" width="1.44140625" style="10" customWidth="1"/>
    <col min="14595" max="14595" width="15.44140625" style="10" customWidth="1"/>
    <col min="14596" max="14596" width="1.44140625" style="10" customWidth="1"/>
    <col min="14597" max="14597" width="11.6640625" style="10" customWidth="1"/>
    <col min="14598" max="14598" width="1.44140625" style="10" customWidth="1"/>
    <col min="14599" max="14599" width="8" style="10" customWidth="1"/>
    <col min="14600" max="14600" width="1.44140625" style="10" customWidth="1"/>
    <col min="14601" max="14601" width="7.33203125" style="10" customWidth="1"/>
    <col min="14602" max="14602" width="1.44140625" style="10" customWidth="1"/>
    <col min="14603" max="14603" width="11.5546875" style="10"/>
    <col min="14604" max="14604" width="1.44140625" style="10" customWidth="1"/>
    <col min="14605" max="14605" width="11.77734375" style="10" customWidth="1"/>
    <col min="14606" max="14606" width="1.44140625" style="10" customWidth="1"/>
    <col min="14607" max="14607" width="7.6640625" style="10" customWidth="1"/>
    <col min="14608" max="14608" width="1.44140625" style="10" customWidth="1"/>
    <col min="14609" max="14609" width="7.6640625" style="10" customWidth="1"/>
    <col min="14610" max="14610" width="1.44140625" style="10" customWidth="1"/>
    <col min="14611" max="14611" width="11.77734375" style="10" bestFit="1" customWidth="1"/>
    <col min="14612" max="14612" width="1.44140625" style="10" customWidth="1"/>
    <col min="14613" max="14613" width="7.33203125" style="10" customWidth="1"/>
    <col min="14614" max="14614" width="1.44140625" style="10" customWidth="1"/>
    <col min="14615" max="14615" width="7.5546875" style="10" customWidth="1"/>
    <col min="14616" max="14616" width="1.44140625" style="10" customWidth="1"/>
    <col min="14617" max="14617" width="10.77734375" style="10" customWidth="1"/>
    <col min="14618" max="14618" width="1.44140625" style="10" customWidth="1"/>
    <col min="14619" max="14619" width="10.33203125" style="10" customWidth="1"/>
    <col min="14620" max="14620" width="1.44140625" style="10" customWidth="1"/>
    <col min="14621" max="14621" width="9.5546875" style="10" customWidth="1"/>
    <col min="14622" max="14622" width="1" style="10" customWidth="1"/>
    <col min="14623" max="14623" width="1.44140625" style="10" customWidth="1"/>
    <col min="14624" max="14624" width="13.109375" style="10" customWidth="1"/>
    <col min="14625" max="14625" width="1.44140625" style="10" customWidth="1"/>
    <col min="14626" max="14626" width="8.44140625" style="10" customWidth="1"/>
    <col min="14627" max="14627" width="1.44140625" style="10" customWidth="1"/>
    <col min="14628" max="14628" width="8.44140625" style="10" customWidth="1"/>
    <col min="14629" max="14629" width="1.44140625" style="10" customWidth="1"/>
    <col min="14630" max="14630" width="11.5546875" style="10"/>
    <col min="14631" max="14631" width="1.44140625" style="10" customWidth="1"/>
    <col min="14632" max="14632" width="8.44140625" style="10" customWidth="1"/>
    <col min="14633" max="14633" width="1.44140625" style="10" customWidth="1"/>
    <col min="14634" max="14634" width="7.6640625" style="10" customWidth="1"/>
    <col min="14635" max="14635" width="1.44140625" style="10" customWidth="1"/>
    <col min="14636" max="14636" width="11.5546875" style="10"/>
    <col min="14637" max="14637" width="1.44140625" style="10" customWidth="1"/>
    <col min="14638" max="14638" width="10.77734375" style="10" customWidth="1"/>
    <col min="14639" max="14639" width="1.44140625" style="10" customWidth="1"/>
    <col min="14640" max="14640" width="9.21875" style="10" customWidth="1"/>
    <col min="14641" max="14641" width="0.88671875" style="10" customWidth="1"/>
    <col min="14642" max="14642" width="10.21875" style="10" customWidth="1"/>
    <col min="14643" max="14643" width="1.109375" style="10" customWidth="1"/>
    <col min="14644" max="14644" width="8.5546875" style="10" customWidth="1"/>
    <col min="14645" max="14645" width="1" style="10" customWidth="1"/>
    <col min="14646" max="14646" width="9.44140625" style="10" customWidth="1"/>
    <col min="14647" max="14647" width="1.109375" style="10" customWidth="1"/>
    <col min="14648" max="14648" width="9.21875" style="10" customWidth="1"/>
    <col min="14649" max="14649" width="1.44140625" style="10" customWidth="1"/>
    <col min="14650" max="14650" width="10.33203125" style="10" customWidth="1"/>
    <col min="14651" max="14651" width="2.21875" style="10" customWidth="1"/>
    <col min="14652" max="14652" width="4.109375" style="10" customWidth="1"/>
    <col min="14653" max="14653" width="1.109375" style="10" customWidth="1"/>
    <col min="14654" max="14654" width="7.6640625" style="10" customWidth="1"/>
    <col min="14655" max="14655" width="1.44140625" style="10" customWidth="1"/>
    <col min="14656" max="14656" width="11.5546875" style="10"/>
    <col min="14657" max="14657" width="1.44140625" style="10" customWidth="1"/>
    <col min="14658" max="14658" width="11.5546875" style="10"/>
    <col min="14659" max="14659" width="1.44140625" style="10" customWidth="1"/>
    <col min="14660" max="14660" width="11.5546875" style="10"/>
    <col min="14661" max="14661" width="1.44140625" style="10" customWidth="1"/>
    <col min="14662" max="14662" width="11.5546875" style="10"/>
    <col min="14663" max="14663" width="1.44140625" style="10" customWidth="1"/>
    <col min="14664" max="14848" width="11.5546875" style="10"/>
    <col min="14849" max="14849" width="4.5546875" style="10" customWidth="1"/>
    <col min="14850" max="14850" width="1.44140625" style="10" customWidth="1"/>
    <col min="14851" max="14851" width="15.44140625" style="10" customWidth="1"/>
    <col min="14852" max="14852" width="1.44140625" style="10" customWidth="1"/>
    <col min="14853" max="14853" width="11.6640625" style="10" customWidth="1"/>
    <col min="14854" max="14854" width="1.44140625" style="10" customWidth="1"/>
    <col min="14855" max="14855" width="8" style="10" customWidth="1"/>
    <col min="14856" max="14856" width="1.44140625" style="10" customWidth="1"/>
    <col min="14857" max="14857" width="7.33203125" style="10" customWidth="1"/>
    <col min="14858" max="14858" width="1.44140625" style="10" customWidth="1"/>
    <col min="14859" max="14859" width="11.5546875" style="10"/>
    <col min="14860" max="14860" width="1.44140625" style="10" customWidth="1"/>
    <col min="14861" max="14861" width="11.77734375" style="10" customWidth="1"/>
    <col min="14862" max="14862" width="1.44140625" style="10" customWidth="1"/>
    <col min="14863" max="14863" width="7.6640625" style="10" customWidth="1"/>
    <col min="14864" max="14864" width="1.44140625" style="10" customWidth="1"/>
    <col min="14865" max="14865" width="7.6640625" style="10" customWidth="1"/>
    <col min="14866" max="14866" width="1.44140625" style="10" customWidth="1"/>
    <col min="14867" max="14867" width="11.77734375" style="10" bestFit="1" customWidth="1"/>
    <col min="14868" max="14868" width="1.44140625" style="10" customWidth="1"/>
    <col min="14869" max="14869" width="7.33203125" style="10" customWidth="1"/>
    <col min="14870" max="14870" width="1.44140625" style="10" customWidth="1"/>
    <col min="14871" max="14871" width="7.5546875" style="10" customWidth="1"/>
    <col min="14872" max="14872" width="1.44140625" style="10" customWidth="1"/>
    <col min="14873" max="14873" width="10.77734375" style="10" customWidth="1"/>
    <col min="14874" max="14874" width="1.44140625" style="10" customWidth="1"/>
    <col min="14875" max="14875" width="10.33203125" style="10" customWidth="1"/>
    <col min="14876" max="14876" width="1.44140625" style="10" customWidth="1"/>
    <col min="14877" max="14877" width="9.5546875" style="10" customWidth="1"/>
    <col min="14878" max="14878" width="1" style="10" customWidth="1"/>
    <col min="14879" max="14879" width="1.44140625" style="10" customWidth="1"/>
    <col min="14880" max="14880" width="13.109375" style="10" customWidth="1"/>
    <col min="14881" max="14881" width="1.44140625" style="10" customWidth="1"/>
    <col min="14882" max="14882" width="8.44140625" style="10" customWidth="1"/>
    <col min="14883" max="14883" width="1.44140625" style="10" customWidth="1"/>
    <col min="14884" max="14884" width="8.44140625" style="10" customWidth="1"/>
    <col min="14885" max="14885" width="1.44140625" style="10" customWidth="1"/>
    <col min="14886" max="14886" width="11.5546875" style="10"/>
    <col min="14887" max="14887" width="1.44140625" style="10" customWidth="1"/>
    <col min="14888" max="14888" width="8.44140625" style="10" customWidth="1"/>
    <col min="14889" max="14889" width="1.44140625" style="10" customWidth="1"/>
    <col min="14890" max="14890" width="7.6640625" style="10" customWidth="1"/>
    <col min="14891" max="14891" width="1.44140625" style="10" customWidth="1"/>
    <col min="14892" max="14892" width="11.5546875" style="10"/>
    <col min="14893" max="14893" width="1.44140625" style="10" customWidth="1"/>
    <col min="14894" max="14894" width="10.77734375" style="10" customWidth="1"/>
    <col min="14895" max="14895" width="1.44140625" style="10" customWidth="1"/>
    <col min="14896" max="14896" width="9.21875" style="10" customWidth="1"/>
    <col min="14897" max="14897" width="0.88671875" style="10" customWidth="1"/>
    <col min="14898" max="14898" width="10.21875" style="10" customWidth="1"/>
    <col min="14899" max="14899" width="1.109375" style="10" customWidth="1"/>
    <col min="14900" max="14900" width="8.5546875" style="10" customWidth="1"/>
    <col min="14901" max="14901" width="1" style="10" customWidth="1"/>
    <col min="14902" max="14902" width="9.44140625" style="10" customWidth="1"/>
    <col min="14903" max="14903" width="1.109375" style="10" customWidth="1"/>
    <col min="14904" max="14904" width="9.21875" style="10" customWidth="1"/>
    <col min="14905" max="14905" width="1.44140625" style="10" customWidth="1"/>
    <col min="14906" max="14906" width="10.33203125" style="10" customWidth="1"/>
    <col min="14907" max="14907" width="2.21875" style="10" customWidth="1"/>
    <col min="14908" max="14908" width="4.109375" style="10" customWidth="1"/>
    <col min="14909" max="14909" width="1.109375" style="10" customWidth="1"/>
    <col min="14910" max="14910" width="7.6640625" style="10" customWidth="1"/>
    <col min="14911" max="14911" width="1.44140625" style="10" customWidth="1"/>
    <col min="14912" max="14912" width="11.5546875" style="10"/>
    <col min="14913" max="14913" width="1.44140625" style="10" customWidth="1"/>
    <col min="14914" max="14914" width="11.5546875" style="10"/>
    <col min="14915" max="14915" width="1.44140625" style="10" customWidth="1"/>
    <col min="14916" max="14916" width="11.5546875" style="10"/>
    <col min="14917" max="14917" width="1.44140625" style="10" customWidth="1"/>
    <col min="14918" max="14918" width="11.5546875" style="10"/>
    <col min="14919" max="14919" width="1.44140625" style="10" customWidth="1"/>
    <col min="14920" max="15104" width="11.5546875" style="10"/>
    <col min="15105" max="15105" width="4.5546875" style="10" customWidth="1"/>
    <col min="15106" max="15106" width="1.44140625" style="10" customWidth="1"/>
    <col min="15107" max="15107" width="15.44140625" style="10" customWidth="1"/>
    <col min="15108" max="15108" width="1.44140625" style="10" customWidth="1"/>
    <col min="15109" max="15109" width="11.6640625" style="10" customWidth="1"/>
    <col min="15110" max="15110" width="1.44140625" style="10" customWidth="1"/>
    <col min="15111" max="15111" width="8" style="10" customWidth="1"/>
    <col min="15112" max="15112" width="1.44140625" style="10" customWidth="1"/>
    <col min="15113" max="15113" width="7.33203125" style="10" customWidth="1"/>
    <col min="15114" max="15114" width="1.44140625" style="10" customWidth="1"/>
    <col min="15115" max="15115" width="11.5546875" style="10"/>
    <col min="15116" max="15116" width="1.44140625" style="10" customWidth="1"/>
    <col min="15117" max="15117" width="11.77734375" style="10" customWidth="1"/>
    <col min="15118" max="15118" width="1.44140625" style="10" customWidth="1"/>
    <col min="15119" max="15119" width="7.6640625" style="10" customWidth="1"/>
    <col min="15120" max="15120" width="1.44140625" style="10" customWidth="1"/>
    <col min="15121" max="15121" width="7.6640625" style="10" customWidth="1"/>
    <col min="15122" max="15122" width="1.44140625" style="10" customWidth="1"/>
    <col min="15123" max="15123" width="11.77734375" style="10" bestFit="1" customWidth="1"/>
    <col min="15124" max="15124" width="1.44140625" style="10" customWidth="1"/>
    <col min="15125" max="15125" width="7.33203125" style="10" customWidth="1"/>
    <col min="15126" max="15126" width="1.44140625" style="10" customWidth="1"/>
    <col min="15127" max="15127" width="7.5546875" style="10" customWidth="1"/>
    <col min="15128" max="15128" width="1.44140625" style="10" customWidth="1"/>
    <col min="15129" max="15129" width="10.77734375" style="10" customWidth="1"/>
    <col min="15130" max="15130" width="1.44140625" style="10" customWidth="1"/>
    <col min="15131" max="15131" width="10.33203125" style="10" customWidth="1"/>
    <col min="15132" max="15132" width="1.44140625" style="10" customWidth="1"/>
    <col min="15133" max="15133" width="9.5546875" style="10" customWidth="1"/>
    <col min="15134" max="15134" width="1" style="10" customWidth="1"/>
    <col min="15135" max="15135" width="1.44140625" style="10" customWidth="1"/>
    <col min="15136" max="15136" width="13.109375" style="10" customWidth="1"/>
    <col min="15137" max="15137" width="1.44140625" style="10" customWidth="1"/>
    <col min="15138" max="15138" width="8.44140625" style="10" customWidth="1"/>
    <col min="15139" max="15139" width="1.44140625" style="10" customWidth="1"/>
    <col min="15140" max="15140" width="8.44140625" style="10" customWidth="1"/>
    <col min="15141" max="15141" width="1.44140625" style="10" customWidth="1"/>
    <col min="15142" max="15142" width="11.5546875" style="10"/>
    <col min="15143" max="15143" width="1.44140625" style="10" customWidth="1"/>
    <col min="15144" max="15144" width="8.44140625" style="10" customWidth="1"/>
    <col min="15145" max="15145" width="1.44140625" style="10" customWidth="1"/>
    <col min="15146" max="15146" width="7.6640625" style="10" customWidth="1"/>
    <col min="15147" max="15147" width="1.44140625" style="10" customWidth="1"/>
    <col min="15148" max="15148" width="11.5546875" style="10"/>
    <col min="15149" max="15149" width="1.44140625" style="10" customWidth="1"/>
    <col min="15150" max="15150" width="10.77734375" style="10" customWidth="1"/>
    <col min="15151" max="15151" width="1.44140625" style="10" customWidth="1"/>
    <col min="15152" max="15152" width="9.21875" style="10" customWidth="1"/>
    <col min="15153" max="15153" width="0.88671875" style="10" customWidth="1"/>
    <col min="15154" max="15154" width="10.21875" style="10" customWidth="1"/>
    <col min="15155" max="15155" width="1.109375" style="10" customWidth="1"/>
    <col min="15156" max="15156" width="8.5546875" style="10" customWidth="1"/>
    <col min="15157" max="15157" width="1" style="10" customWidth="1"/>
    <col min="15158" max="15158" width="9.44140625" style="10" customWidth="1"/>
    <col min="15159" max="15159" width="1.109375" style="10" customWidth="1"/>
    <col min="15160" max="15160" width="9.21875" style="10" customWidth="1"/>
    <col min="15161" max="15161" width="1.44140625" style="10" customWidth="1"/>
    <col min="15162" max="15162" width="10.33203125" style="10" customWidth="1"/>
    <col min="15163" max="15163" width="2.21875" style="10" customWidth="1"/>
    <col min="15164" max="15164" width="4.109375" style="10" customWidth="1"/>
    <col min="15165" max="15165" width="1.109375" style="10" customWidth="1"/>
    <col min="15166" max="15166" width="7.6640625" style="10" customWidth="1"/>
    <col min="15167" max="15167" width="1.44140625" style="10" customWidth="1"/>
    <col min="15168" max="15168" width="11.5546875" style="10"/>
    <col min="15169" max="15169" width="1.44140625" style="10" customWidth="1"/>
    <col min="15170" max="15170" width="11.5546875" style="10"/>
    <col min="15171" max="15171" width="1.44140625" style="10" customWidth="1"/>
    <col min="15172" max="15172" width="11.5546875" style="10"/>
    <col min="15173" max="15173" width="1.44140625" style="10" customWidth="1"/>
    <col min="15174" max="15174" width="11.5546875" style="10"/>
    <col min="15175" max="15175" width="1.44140625" style="10" customWidth="1"/>
    <col min="15176" max="15360" width="11.5546875" style="10"/>
    <col min="15361" max="15361" width="4.5546875" style="10" customWidth="1"/>
    <col min="15362" max="15362" width="1.44140625" style="10" customWidth="1"/>
    <col min="15363" max="15363" width="15.44140625" style="10" customWidth="1"/>
    <col min="15364" max="15364" width="1.44140625" style="10" customWidth="1"/>
    <col min="15365" max="15365" width="11.6640625" style="10" customWidth="1"/>
    <col min="15366" max="15366" width="1.44140625" style="10" customWidth="1"/>
    <col min="15367" max="15367" width="8" style="10" customWidth="1"/>
    <col min="15368" max="15368" width="1.44140625" style="10" customWidth="1"/>
    <col min="15369" max="15369" width="7.33203125" style="10" customWidth="1"/>
    <col min="15370" max="15370" width="1.44140625" style="10" customWidth="1"/>
    <col min="15371" max="15371" width="11.5546875" style="10"/>
    <col min="15372" max="15372" width="1.44140625" style="10" customWidth="1"/>
    <col min="15373" max="15373" width="11.77734375" style="10" customWidth="1"/>
    <col min="15374" max="15374" width="1.44140625" style="10" customWidth="1"/>
    <col min="15375" max="15375" width="7.6640625" style="10" customWidth="1"/>
    <col min="15376" max="15376" width="1.44140625" style="10" customWidth="1"/>
    <col min="15377" max="15377" width="7.6640625" style="10" customWidth="1"/>
    <col min="15378" max="15378" width="1.44140625" style="10" customWidth="1"/>
    <col min="15379" max="15379" width="11.77734375" style="10" bestFit="1" customWidth="1"/>
    <col min="15380" max="15380" width="1.44140625" style="10" customWidth="1"/>
    <col min="15381" max="15381" width="7.33203125" style="10" customWidth="1"/>
    <col min="15382" max="15382" width="1.44140625" style="10" customWidth="1"/>
    <col min="15383" max="15383" width="7.5546875" style="10" customWidth="1"/>
    <col min="15384" max="15384" width="1.44140625" style="10" customWidth="1"/>
    <col min="15385" max="15385" width="10.77734375" style="10" customWidth="1"/>
    <col min="15386" max="15386" width="1.44140625" style="10" customWidth="1"/>
    <col min="15387" max="15387" width="10.33203125" style="10" customWidth="1"/>
    <col min="15388" max="15388" width="1.44140625" style="10" customWidth="1"/>
    <col min="15389" max="15389" width="9.5546875" style="10" customWidth="1"/>
    <col min="15390" max="15390" width="1" style="10" customWidth="1"/>
    <col min="15391" max="15391" width="1.44140625" style="10" customWidth="1"/>
    <col min="15392" max="15392" width="13.109375" style="10" customWidth="1"/>
    <col min="15393" max="15393" width="1.44140625" style="10" customWidth="1"/>
    <col min="15394" max="15394" width="8.44140625" style="10" customWidth="1"/>
    <col min="15395" max="15395" width="1.44140625" style="10" customWidth="1"/>
    <col min="15396" max="15396" width="8.44140625" style="10" customWidth="1"/>
    <col min="15397" max="15397" width="1.44140625" style="10" customWidth="1"/>
    <col min="15398" max="15398" width="11.5546875" style="10"/>
    <col min="15399" max="15399" width="1.44140625" style="10" customWidth="1"/>
    <col min="15400" max="15400" width="8.44140625" style="10" customWidth="1"/>
    <col min="15401" max="15401" width="1.44140625" style="10" customWidth="1"/>
    <col min="15402" max="15402" width="7.6640625" style="10" customWidth="1"/>
    <col min="15403" max="15403" width="1.44140625" style="10" customWidth="1"/>
    <col min="15404" max="15404" width="11.5546875" style="10"/>
    <col min="15405" max="15405" width="1.44140625" style="10" customWidth="1"/>
    <col min="15406" max="15406" width="10.77734375" style="10" customWidth="1"/>
    <col min="15407" max="15407" width="1.44140625" style="10" customWidth="1"/>
    <col min="15408" max="15408" width="9.21875" style="10" customWidth="1"/>
    <col min="15409" max="15409" width="0.88671875" style="10" customWidth="1"/>
    <col min="15410" max="15410" width="10.21875" style="10" customWidth="1"/>
    <col min="15411" max="15411" width="1.109375" style="10" customWidth="1"/>
    <col min="15412" max="15412" width="8.5546875" style="10" customWidth="1"/>
    <col min="15413" max="15413" width="1" style="10" customWidth="1"/>
    <col min="15414" max="15414" width="9.44140625" style="10" customWidth="1"/>
    <col min="15415" max="15415" width="1.109375" style="10" customWidth="1"/>
    <col min="15416" max="15416" width="9.21875" style="10" customWidth="1"/>
    <col min="15417" max="15417" width="1.44140625" style="10" customWidth="1"/>
    <col min="15418" max="15418" width="10.33203125" style="10" customWidth="1"/>
    <col min="15419" max="15419" width="2.21875" style="10" customWidth="1"/>
    <col min="15420" max="15420" width="4.109375" style="10" customWidth="1"/>
    <col min="15421" max="15421" width="1.109375" style="10" customWidth="1"/>
    <col min="15422" max="15422" width="7.6640625" style="10" customWidth="1"/>
    <col min="15423" max="15423" width="1.44140625" style="10" customWidth="1"/>
    <col min="15424" max="15424" width="11.5546875" style="10"/>
    <col min="15425" max="15425" width="1.44140625" style="10" customWidth="1"/>
    <col min="15426" max="15426" width="11.5546875" style="10"/>
    <col min="15427" max="15427" width="1.44140625" style="10" customWidth="1"/>
    <col min="15428" max="15428" width="11.5546875" style="10"/>
    <col min="15429" max="15429" width="1.44140625" style="10" customWidth="1"/>
    <col min="15430" max="15430" width="11.5546875" style="10"/>
    <col min="15431" max="15431" width="1.44140625" style="10" customWidth="1"/>
    <col min="15432" max="15616" width="11.5546875" style="10"/>
    <col min="15617" max="15617" width="4.5546875" style="10" customWidth="1"/>
    <col min="15618" max="15618" width="1.44140625" style="10" customWidth="1"/>
    <col min="15619" max="15619" width="15.44140625" style="10" customWidth="1"/>
    <col min="15620" max="15620" width="1.44140625" style="10" customWidth="1"/>
    <col min="15621" max="15621" width="11.6640625" style="10" customWidth="1"/>
    <col min="15622" max="15622" width="1.44140625" style="10" customWidth="1"/>
    <col min="15623" max="15623" width="8" style="10" customWidth="1"/>
    <col min="15624" max="15624" width="1.44140625" style="10" customWidth="1"/>
    <col min="15625" max="15625" width="7.33203125" style="10" customWidth="1"/>
    <col min="15626" max="15626" width="1.44140625" style="10" customWidth="1"/>
    <col min="15627" max="15627" width="11.5546875" style="10"/>
    <col min="15628" max="15628" width="1.44140625" style="10" customWidth="1"/>
    <col min="15629" max="15629" width="11.77734375" style="10" customWidth="1"/>
    <col min="15630" max="15630" width="1.44140625" style="10" customWidth="1"/>
    <col min="15631" max="15631" width="7.6640625" style="10" customWidth="1"/>
    <col min="15632" max="15632" width="1.44140625" style="10" customWidth="1"/>
    <col min="15633" max="15633" width="7.6640625" style="10" customWidth="1"/>
    <col min="15634" max="15634" width="1.44140625" style="10" customWidth="1"/>
    <col min="15635" max="15635" width="11.77734375" style="10" bestFit="1" customWidth="1"/>
    <col min="15636" max="15636" width="1.44140625" style="10" customWidth="1"/>
    <col min="15637" max="15637" width="7.33203125" style="10" customWidth="1"/>
    <col min="15638" max="15638" width="1.44140625" style="10" customWidth="1"/>
    <col min="15639" max="15639" width="7.5546875" style="10" customWidth="1"/>
    <col min="15640" max="15640" width="1.44140625" style="10" customWidth="1"/>
    <col min="15641" max="15641" width="10.77734375" style="10" customWidth="1"/>
    <col min="15642" max="15642" width="1.44140625" style="10" customWidth="1"/>
    <col min="15643" max="15643" width="10.33203125" style="10" customWidth="1"/>
    <col min="15644" max="15644" width="1.44140625" style="10" customWidth="1"/>
    <col min="15645" max="15645" width="9.5546875" style="10" customWidth="1"/>
    <col min="15646" max="15646" width="1" style="10" customWidth="1"/>
    <col min="15647" max="15647" width="1.44140625" style="10" customWidth="1"/>
    <col min="15648" max="15648" width="13.109375" style="10" customWidth="1"/>
    <col min="15649" max="15649" width="1.44140625" style="10" customWidth="1"/>
    <col min="15650" max="15650" width="8.44140625" style="10" customWidth="1"/>
    <col min="15651" max="15651" width="1.44140625" style="10" customWidth="1"/>
    <col min="15652" max="15652" width="8.44140625" style="10" customWidth="1"/>
    <col min="15653" max="15653" width="1.44140625" style="10" customWidth="1"/>
    <col min="15654" max="15654" width="11.5546875" style="10"/>
    <col min="15655" max="15655" width="1.44140625" style="10" customWidth="1"/>
    <col min="15656" max="15656" width="8.44140625" style="10" customWidth="1"/>
    <col min="15657" max="15657" width="1.44140625" style="10" customWidth="1"/>
    <col min="15658" max="15658" width="7.6640625" style="10" customWidth="1"/>
    <col min="15659" max="15659" width="1.44140625" style="10" customWidth="1"/>
    <col min="15660" max="15660" width="11.5546875" style="10"/>
    <col min="15661" max="15661" width="1.44140625" style="10" customWidth="1"/>
    <col min="15662" max="15662" width="10.77734375" style="10" customWidth="1"/>
    <col min="15663" max="15663" width="1.44140625" style="10" customWidth="1"/>
    <col min="15664" max="15664" width="9.21875" style="10" customWidth="1"/>
    <col min="15665" max="15665" width="0.88671875" style="10" customWidth="1"/>
    <col min="15666" max="15666" width="10.21875" style="10" customWidth="1"/>
    <col min="15667" max="15667" width="1.109375" style="10" customWidth="1"/>
    <col min="15668" max="15668" width="8.5546875" style="10" customWidth="1"/>
    <col min="15669" max="15669" width="1" style="10" customWidth="1"/>
    <col min="15670" max="15670" width="9.44140625" style="10" customWidth="1"/>
    <col min="15671" max="15671" width="1.109375" style="10" customWidth="1"/>
    <col min="15672" max="15672" width="9.21875" style="10" customWidth="1"/>
    <col min="15673" max="15673" width="1.44140625" style="10" customWidth="1"/>
    <col min="15674" max="15674" width="10.33203125" style="10" customWidth="1"/>
    <col min="15675" max="15675" width="2.21875" style="10" customWidth="1"/>
    <col min="15676" max="15676" width="4.109375" style="10" customWidth="1"/>
    <col min="15677" max="15677" width="1.109375" style="10" customWidth="1"/>
    <col min="15678" max="15678" width="7.6640625" style="10" customWidth="1"/>
    <col min="15679" max="15679" width="1.44140625" style="10" customWidth="1"/>
    <col min="15680" max="15680" width="11.5546875" style="10"/>
    <col min="15681" max="15681" width="1.44140625" style="10" customWidth="1"/>
    <col min="15682" max="15682" width="11.5546875" style="10"/>
    <col min="15683" max="15683" width="1.44140625" style="10" customWidth="1"/>
    <col min="15684" max="15684" width="11.5546875" style="10"/>
    <col min="15685" max="15685" width="1.44140625" style="10" customWidth="1"/>
    <col min="15686" max="15686" width="11.5546875" style="10"/>
    <col min="15687" max="15687" width="1.44140625" style="10" customWidth="1"/>
    <col min="15688" max="15872" width="11.5546875" style="10"/>
    <col min="15873" max="15873" width="4.5546875" style="10" customWidth="1"/>
    <col min="15874" max="15874" width="1.44140625" style="10" customWidth="1"/>
    <col min="15875" max="15875" width="15.44140625" style="10" customWidth="1"/>
    <col min="15876" max="15876" width="1.44140625" style="10" customWidth="1"/>
    <col min="15877" max="15877" width="11.6640625" style="10" customWidth="1"/>
    <col min="15878" max="15878" width="1.44140625" style="10" customWidth="1"/>
    <col min="15879" max="15879" width="8" style="10" customWidth="1"/>
    <col min="15880" max="15880" width="1.44140625" style="10" customWidth="1"/>
    <col min="15881" max="15881" width="7.33203125" style="10" customWidth="1"/>
    <col min="15882" max="15882" width="1.44140625" style="10" customWidth="1"/>
    <col min="15883" max="15883" width="11.5546875" style="10"/>
    <col min="15884" max="15884" width="1.44140625" style="10" customWidth="1"/>
    <col min="15885" max="15885" width="11.77734375" style="10" customWidth="1"/>
    <col min="15886" max="15886" width="1.44140625" style="10" customWidth="1"/>
    <col min="15887" max="15887" width="7.6640625" style="10" customWidth="1"/>
    <col min="15888" max="15888" width="1.44140625" style="10" customWidth="1"/>
    <col min="15889" max="15889" width="7.6640625" style="10" customWidth="1"/>
    <col min="15890" max="15890" width="1.44140625" style="10" customWidth="1"/>
    <col min="15891" max="15891" width="11.77734375" style="10" bestFit="1" customWidth="1"/>
    <col min="15892" max="15892" width="1.44140625" style="10" customWidth="1"/>
    <col min="15893" max="15893" width="7.33203125" style="10" customWidth="1"/>
    <col min="15894" max="15894" width="1.44140625" style="10" customWidth="1"/>
    <col min="15895" max="15895" width="7.5546875" style="10" customWidth="1"/>
    <col min="15896" max="15896" width="1.44140625" style="10" customWidth="1"/>
    <col min="15897" max="15897" width="10.77734375" style="10" customWidth="1"/>
    <col min="15898" max="15898" width="1.44140625" style="10" customWidth="1"/>
    <col min="15899" max="15899" width="10.33203125" style="10" customWidth="1"/>
    <col min="15900" max="15900" width="1.44140625" style="10" customWidth="1"/>
    <col min="15901" max="15901" width="9.5546875" style="10" customWidth="1"/>
    <col min="15902" max="15902" width="1" style="10" customWidth="1"/>
    <col min="15903" max="15903" width="1.44140625" style="10" customWidth="1"/>
    <col min="15904" max="15904" width="13.109375" style="10" customWidth="1"/>
    <col min="15905" max="15905" width="1.44140625" style="10" customWidth="1"/>
    <col min="15906" max="15906" width="8.44140625" style="10" customWidth="1"/>
    <col min="15907" max="15907" width="1.44140625" style="10" customWidth="1"/>
    <col min="15908" max="15908" width="8.44140625" style="10" customWidth="1"/>
    <col min="15909" max="15909" width="1.44140625" style="10" customWidth="1"/>
    <col min="15910" max="15910" width="11.5546875" style="10"/>
    <col min="15911" max="15911" width="1.44140625" style="10" customWidth="1"/>
    <col min="15912" max="15912" width="8.44140625" style="10" customWidth="1"/>
    <col min="15913" max="15913" width="1.44140625" style="10" customWidth="1"/>
    <col min="15914" max="15914" width="7.6640625" style="10" customWidth="1"/>
    <col min="15915" max="15915" width="1.44140625" style="10" customWidth="1"/>
    <col min="15916" max="15916" width="11.5546875" style="10"/>
    <col min="15917" max="15917" width="1.44140625" style="10" customWidth="1"/>
    <col min="15918" max="15918" width="10.77734375" style="10" customWidth="1"/>
    <col min="15919" max="15919" width="1.44140625" style="10" customWidth="1"/>
    <col min="15920" max="15920" width="9.21875" style="10" customWidth="1"/>
    <col min="15921" max="15921" width="0.88671875" style="10" customWidth="1"/>
    <col min="15922" max="15922" width="10.21875" style="10" customWidth="1"/>
    <col min="15923" max="15923" width="1.109375" style="10" customWidth="1"/>
    <col min="15924" max="15924" width="8.5546875" style="10" customWidth="1"/>
    <col min="15925" max="15925" width="1" style="10" customWidth="1"/>
    <col min="15926" max="15926" width="9.44140625" style="10" customWidth="1"/>
    <col min="15927" max="15927" width="1.109375" style="10" customWidth="1"/>
    <col min="15928" max="15928" width="9.21875" style="10" customWidth="1"/>
    <col min="15929" max="15929" width="1.44140625" style="10" customWidth="1"/>
    <col min="15930" max="15930" width="10.33203125" style="10" customWidth="1"/>
    <col min="15931" max="15931" width="2.21875" style="10" customWidth="1"/>
    <col min="15932" max="15932" width="4.109375" style="10" customWidth="1"/>
    <col min="15933" max="15933" width="1.109375" style="10" customWidth="1"/>
    <col min="15934" max="15934" width="7.6640625" style="10" customWidth="1"/>
    <col min="15935" max="15935" width="1.44140625" style="10" customWidth="1"/>
    <col min="15936" max="15936" width="11.5546875" style="10"/>
    <col min="15937" max="15937" width="1.44140625" style="10" customWidth="1"/>
    <col min="15938" max="15938" width="11.5546875" style="10"/>
    <col min="15939" max="15939" width="1.44140625" style="10" customWidth="1"/>
    <col min="15940" max="15940" width="11.5546875" style="10"/>
    <col min="15941" max="15941" width="1.44140625" style="10" customWidth="1"/>
    <col min="15942" max="15942" width="11.5546875" style="10"/>
    <col min="15943" max="15943" width="1.44140625" style="10" customWidth="1"/>
    <col min="15944" max="16128" width="11.5546875" style="10"/>
    <col min="16129" max="16129" width="4.5546875" style="10" customWidth="1"/>
    <col min="16130" max="16130" width="1.44140625" style="10" customWidth="1"/>
    <col min="16131" max="16131" width="15.44140625" style="10" customWidth="1"/>
    <col min="16132" max="16132" width="1.44140625" style="10" customWidth="1"/>
    <col min="16133" max="16133" width="11.6640625" style="10" customWidth="1"/>
    <col min="16134" max="16134" width="1.44140625" style="10" customWidth="1"/>
    <col min="16135" max="16135" width="8" style="10" customWidth="1"/>
    <col min="16136" max="16136" width="1.44140625" style="10" customWidth="1"/>
    <col min="16137" max="16137" width="7.33203125" style="10" customWidth="1"/>
    <col min="16138" max="16138" width="1.44140625" style="10" customWidth="1"/>
    <col min="16139" max="16139" width="11.5546875" style="10"/>
    <col min="16140" max="16140" width="1.44140625" style="10" customWidth="1"/>
    <col min="16141" max="16141" width="11.77734375" style="10" customWidth="1"/>
    <col min="16142" max="16142" width="1.44140625" style="10" customWidth="1"/>
    <col min="16143" max="16143" width="7.6640625" style="10" customWidth="1"/>
    <col min="16144" max="16144" width="1.44140625" style="10" customWidth="1"/>
    <col min="16145" max="16145" width="7.6640625" style="10" customWidth="1"/>
    <col min="16146" max="16146" width="1.44140625" style="10" customWidth="1"/>
    <col min="16147" max="16147" width="11.77734375" style="10" bestFit="1" customWidth="1"/>
    <col min="16148" max="16148" width="1.44140625" style="10" customWidth="1"/>
    <col min="16149" max="16149" width="7.33203125" style="10" customWidth="1"/>
    <col min="16150" max="16150" width="1.44140625" style="10" customWidth="1"/>
    <col min="16151" max="16151" width="7.5546875" style="10" customWidth="1"/>
    <col min="16152" max="16152" width="1.44140625" style="10" customWidth="1"/>
    <col min="16153" max="16153" width="10.77734375" style="10" customWidth="1"/>
    <col min="16154" max="16154" width="1.44140625" style="10" customWidth="1"/>
    <col min="16155" max="16155" width="10.33203125" style="10" customWidth="1"/>
    <col min="16156" max="16156" width="1.44140625" style="10" customWidth="1"/>
    <col min="16157" max="16157" width="9.5546875" style="10" customWidth="1"/>
    <col min="16158" max="16158" width="1" style="10" customWidth="1"/>
    <col min="16159" max="16159" width="1.44140625" style="10" customWidth="1"/>
    <col min="16160" max="16160" width="13.109375" style="10" customWidth="1"/>
    <col min="16161" max="16161" width="1.44140625" style="10" customWidth="1"/>
    <col min="16162" max="16162" width="8.44140625" style="10" customWidth="1"/>
    <col min="16163" max="16163" width="1.44140625" style="10" customWidth="1"/>
    <col min="16164" max="16164" width="8.44140625" style="10" customWidth="1"/>
    <col min="16165" max="16165" width="1.44140625" style="10" customWidth="1"/>
    <col min="16166" max="16166" width="11.5546875" style="10"/>
    <col min="16167" max="16167" width="1.44140625" style="10" customWidth="1"/>
    <col min="16168" max="16168" width="8.44140625" style="10" customWidth="1"/>
    <col min="16169" max="16169" width="1.44140625" style="10" customWidth="1"/>
    <col min="16170" max="16170" width="7.6640625" style="10" customWidth="1"/>
    <col min="16171" max="16171" width="1.44140625" style="10" customWidth="1"/>
    <col min="16172" max="16172" width="11.5546875" style="10"/>
    <col min="16173" max="16173" width="1.44140625" style="10" customWidth="1"/>
    <col min="16174" max="16174" width="10.77734375" style="10" customWidth="1"/>
    <col min="16175" max="16175" width="1.44140625" style="10" customWidth="1"/>
    <col min="16176" max="16176" width="9.21875" style="10" customWidth="1"/>
    <col min="16177" max="16177" width="0.88671875" style="10" customWidth="1"/>
    <col min="16178" max="16178" width="10.21875" style="10" customWidth="1"/>
    <col min="16179" max="16179" width="1.109375" style="10" customWidth="1"/>
    <col min="16180" max="16180" width="8.5546875" style="10" customWidth="1"/>
    <col min="16181" max="16181" width="1" style="10" customWidth="1"/>
    <col min="16182" max="16182" width="9.44140625" style="10" customWidth="1"/>
    <col min="16183" max="16183" width="1.109375" style="10" customWidth="1"/>
    <col min="16184" max="16184" width="9.21875" style="10" customWidth="1"/>
    <col min="16185" max="16185" width="1.44140625" style="10" customWidth="1"/>
    <col min="16186" max="16186" width="10.33203125" style="10" customWidth="1"/>
    <col min="16187" max="16187" width="2.21875" style="10" customWidth="1"/>
    <col min="16188" max="16188" width="4.109375" style="10" customWidth="1"/>
    <col min="16189" max="16189" width="1.109375" style="10" customWidth="1"/>
    <col min="16190" max="16190" width="7.6640625" style="10" customWidth="1"/>
    <col min="16191" max="16191" width="1.44140625" style="10" customWidth="1"/>
    <col min="16192" max="16192" width="11.5546875" style="10"/>
    <col min="16193" max="16193" width="1.44140625" style="10" customWidth="1"/>
    <col min="16194" max="16194" width="11.5546875" style="10"/>
    <col min="16195" max="16195" width="1.44140625" style="10" customWidth="1"/>
    <col min="16196" max="16196" width="11.5546875" style="10"/>
    <col min="16197" max="16197" width="1.44140625" style="10" customWidth="1"/>
    <col min="16198" max="16198" width="11.5546875" style="10"/>
    <col min="16199" max="16199" width="1.44140625" style="10" customWidth="1"/>
    <col min="16200" max="16384" width="11.5546875" style="10"/>
  </cols>
  <sheetData>
    <row r="1" spans="1:72" s="8" customFormat="1" ht="10.5" customHeight="1" x14ac:dyDescent="0.3">
      <c r="C1" s="10"/>
      <c r="AC1" s="11" t="s">
        <v>42</v>
      </c>
      <c r="AF1" s="38" t="s">
        <v>43</v>
      </c>
      <c r="BH1" s="11" t="s">
        <v>446</v>
      </c>
    </row>
    <row r="2" spans="1:72" s="8" customFormat="1" ht="10.5" customHeight="1" x14ac:dyDescent="0.3">
      <c r="A2" s="12"/>
      <c r="C2" s="10"/>
      <c r="AC2" s="11" t="s">
        <v>447</v>
      </c>
      <c r="AF2" s="38" t="s">
        <v>391</v>
      </c>
      <c r="BH2" s="11" t="s">
        <v>47</v>
      </c>
    </row>
    <row r="3" spans="1:72" s="8" customFormat="1" ht="10.5" customHeight="1" x14ac:dyDescent="0.3">
      <c r="A3" s="13"/>
      <c r="C3" s="10"/>
      <c r="AC3" s="11" t="s">
        <v>48</v>
      </c>
      <c r="AF3" s="14" t="s">
        <v>49</v>
      </c>
    </row>
    <row r="4" spans="1:72" ht="9.6" customHeight="1" x14ac:dyDescent="0.3">
      <c r="AT4" s="16" t="s">
        <v>392</v>
      </c>
      <c r="AU4" s="16"/>
      <c r="AV4" s="16"/>
      <c r="AW4" s="16"/>
      <c r="AX4" s="16"/>
      <c r="AY4" s="16"/>
      <c r="AZ4" s="16"/>
      <c r="BA4" s="16"/>
      <c r="BB4" s="16"/>
      <c r="BC4" s="16"/>
      <c r="BD4" s="16"/>
      <c r="BE4" s="16"/>
      <c r="BF4" s="16"/>
    </row>
    <row r="5" spans="1:72" ht="9.6" customHeight="1" x14ac:dyDescent="0.3"/>
    <row r="6" spans="1:72" ht="9.6" customHeight="1" x14ac:dyDescent="0.3">
      <c r="E6" s="16" t="s">
        <v>448</v>
      </c>
      <c r="F6" s="16"/>
      <c r="G6" s="16"/>
      <c r="H6" s="16"/>
      <c r="I6" s="16"/>
      <c r="J6" s="16"/>
      <c r="K6" s="16"/>
      <c r="M6" s="16" t="s">
        <v>449</v>
      </c>
      <c r="N6" s="16"/>
      <c r="O6" s="16"/>
      <c r="P6" s="16"/>
      <c r="Q6" s="16"/>
      <c r="S6" s="16" t="s">
        <v>450</v>
      </c>
      <c r="T6" s="16"/>
      <c r="U6" s="16"/>
      <c r="V6" s="16"/>
      <c r="W6" s="16"/>
      <c r="X6" s="16"/>
      <c r="Y6" s="16"/>
      <c r="Z6" s="16"/>
      <c r="AA6" s="16"/>
      <c r="AB6" s="16"/>
      <c r="AC6" s="16"/>
      <c r="AF6" s="16" t="s">
        <v>451</v>
      </c>
      <c r="AG6" s="16"/>
      <c r="AH6" s="16"/>
      <c r="AI6" s="16"/>
      <c r="AJ6" s="16"/>
      <c r="AL6" s="16" t="s">
        <v>452</v>
      </c>
      <c r="AM6" s="16"/>
      <c r="AN6" s="16"/>
      <c r="AO6" s="16"/>
      <c r="AP6" s="16"/>
      <c r="AX6" s="16" t="s">
        <v>396</v>
      </c>
      <c r="AY6" s="16"/>
      <c r="AZ6" s="16"/>
      <c r="BA6" s="16"/>
      <c r="BB6" s="16"/>
      <c r="BC6" s="16"/>
      <c r="BD6" s="16"/>
    </row>
    <row r="7" spans="1:72" ht="9.6" customHeight="1" x14ac:dyDescent="0.3"/>
    <row r="8" spans="1:72" ht="9.6" customHeight="1" x14ac:dyDescent="0.3">
      <c r="Y8" s="16" t="s">
        <v>398</v>
      </c>
      <c r="Z8" s="16"/>
      <c r="AA8" s="16"/>
      <c r="AB8" s="16"/>
      <c r="AC8" s="16"/>
      <c r="AT8" s="16" t="s">
        <v>431</v>
      </c>
      <c r="AU8" s="16"/>
      <c r="AV8" s="16"/>
      <c r="AX8" s="16" t="s">
        <v>59</v>
      </c>
      <c r="AY8" s="16"/>
      <c r="AZ8" s="16"/>
      <c r="BB8" s="16" t="s">
        <v>60</v>
      </c>
      <c r="BC8" s="16"/>
      <c r="BD8" s="16"/>
    </row>
    <row r="9" spans="1:72" ht="9.6" customHeight="1" x14ac:dyDescent="0.3">
      <c r="K9" s="19" t="s">
        <v>453</v>
      </c>
      <c r="AA9" s="18" t="s">
        <v>454</v>
      </c>
      <c r="BF9" s="18" t="s">
        <v>455</v>
      </c>
      <c r="BL9" s="18" t="s">
        <v>456</v>
      </c>
      <c r="BN9" s="18" t="s">
        <v>457</v>
      </c>
      <c r="BP9" s="18" t="s">
        <v>458</v>
      </c>
    </row>
    <row r="10" spans="1:72" ht="9.6" customHeight="1" x14ac:dyDescent="0.3">
      <c r="I10" s="18" t="s">
        <v>64</v>
      </c>
      <c r="Q10" s="18" t="s">
        <v>64</v>
      </c>
      <c r="W10" s="18" t="s">
        <v>64</v>
      </c>
      <c r="AA10" s="18" t="s">
        <v>459</v>
      </c>
      <c r="AC10" s="18" t="s">
        <v>460</v>
      </c>
      <c r="AJ10" s="18" t="s">
        <v>64</v>
      </c>
      <c r="AP10" s="18" t="s">
        <v>64</v>
      </c>
      <c r="AV10" s="18" t="s">
        <v>271</v>
      </c>
      <c r="AZ10" s="18" t="s">
        <v>271</v>
      </c>
      <c r="BD10" s="18" t="s">
        <v>271</v>
      </c>
      <c r="BF10" s="18" t="s">
        <v>461</v>
      </c>
      <c r="BL10" s="18" t="s">
        <v>462</v>
      </c>
      <c r="BM10" s="18"/>
      <c r="BN10" s="18" t="s">
        <v>463</v>
      </c>
      <c r="BO10" s="18"/>
      <c r="BP10" s="18" t="s">
        <v>269</v>
      </c>
      <c r="BQ10" s="18"/>
      <c r="BS10" s="18"/>
      <c r="BT10" s="18" t="s">
        <v>327</v>
      </c>
    </row>
    <row r="11" spans="1:72" ht="9.6" customHeight="1" x14ac:dyDescent="0.3">
      <c r="A11" s="19" t="s">
        <v>71</v>
      </c>
      <c r="C11" s="19" t="s">
        <v>73</v>
      </c>
      <c r="E11" s="19" t="s">
        <v>74</v>
      </c>
      <c r="G11" s="19" t="s">
        <v>434</v>
      </c>
      <c r="I11" s="19" t="s">
        <v>80</v>
      </c>
      <c r="K11" s="19" t="s">
        <v>436</v>
      </c>
      <c r="M11" s="19" t="s">
        <v>74</v>
      </c>
      <c r="O11" s="19" t="s">
        <v>434</v>
      </c>
      <c r="Q11" s="19" t="s">
        <v>80</v>
      </c>
      <c r="S11" s="19" t="s">
        <v>74</v>
      </c>
      <c r="U11" s="19" t="s">
        <v>434</v>
      </c>
      <c r="W11" s="19" t="s">
        <v>80</v>
      </c>
      <c r="Y11" s="19" t="s">
        <v>436</v>
      </c>
      <c r="AA11" s="19" t="s">
        <v>464</v>
      </c>
      <c r="AC11" s="19" t="s">
        <v>465</v>
      </c>
      <c r="AF11" s="19" t="s">
        <v>74</v>
      </c>
      <c r="AH11" s="19" t="s">
        <v>434</v>
      </c>
      <c r="AJ11" s="19" t="s">
        <v>80</v>
      </c>
      <c r="AL11" s="19" t="s">
        <v>74</v>
      </c>
      <c r="AN11" s="19" t="s">
        <v>434</v>
      </c>
      <c r="AP11" s="19" t="s">
        <v>80</v>
      </c>
      <c r="AR11" s="19" t="s">
        <v>65</v>
      </c>
      <c r="AT11" s="19" t="s">
        <v>74</v>
      </c>
      <c r="AV11" s="19" t="s">
        <v>372</v>
      </c>
      <c r="AX11" s="19" t="s">
        <v>74</v>
      </c>
      <c r="AZ11" s="19" t="s">
        <v>372</v>
      </c>
      <c r="BB11" s="19" t="s">
        <v>74</v>
      </c>
      <c r="BD11" s="19" t="s">
        <v>372</v>
      </c>
      <c r="BF11" s="19" t="s">
        <v>417</v>
      </c>
      <c r="BH11" s="19" t="s">
        <v>71</v>
      </c>
      <c r="BL11" s="111" t="s">
        <v>466</v>
      </c>
      <c r="BM11" s="18"/>
      <c r="BN11" s="111" t="s">
        <v>467</v>
      </c>
      <c r="BO11" s="18"/>
      <c r="BP11" s="111" t="s">
        <v>468</v>
      </c>
      <c r="BQ11" s="18"/>
      <c r="BR11" s="111" t="s">
        <v>451</v>
      </c>
      <c r="BS11" s="18"/>
      <c r="BT11" s="111" t="s">
        <v>469</v>
      </c>
    </row>
    <row r="12" spans="1:72" ht="8.85" customHeight="1" x14ac:dyDescent="0.3"/>
    <row r="13" spans="1:72" ht="8.85" customHeight="1" x14ac:dyDescent="0.3">
      <c r="B13" s="10" t="s">
        <v>281</v>
      </c>
      <c r="E13" s="36"/>
      <c r="K13" s="36"/>
      <c r="M13" s="36"/>
      <c r="S13" s="36"/>
      <c r="Y13" s="36"/>
      <c r="AA13" s="36"/>
      <c r="AC13" s="36"/>
      <c r="AF13" s="36"/>
      <c r="AL13" s="36"/>
      <c r="AT13" s="36"/>
      <c r="AX13" s="36"/>
      <c r="BB13" s="36"/>
      <c r="BF13" s="36"/>
    </row>
    <row r="14" spans="1:72" ht="8.85" customHeight="1" x14ac:dyDescent="0.3">
      <c r="A14" s="10">
        <v>1</v>
      </c>
      <c r="B14" s="21"/>
      <c r="C14" s="10" t="s">
        <v>84</v>
      </c>
      <c r="D14" s="21"/>
      <c r="E14" s="63">
        <v>62036925</v>
      </c>
      <c r="F14" s="21"/>
      <c r="G14" s="64">
        <f>(E14/$BJ14)</f>
        <v>389.02672653276227</v>
      </c>
      <c r="H14" s="21"/>
      <c r="I14" s="65">
        <f>IF(G$60,G14/G$60*100,0)</f>
        <v>125.69957480368518</v>
      </c>
      <c r="J14" s="21"/>
      <c r="K14" s="63">
        <v>0</v>
      </c>
      <c r="L14" s="21"/>
      <c r="M14" s="63">
        <v>56724092</v>
      </c>
      <c r="N14" s="21"/>
      <c r="O14" s="64">
        <f>(M14/$BJ14)</f>
        <v>355.71053572212435</v>
      </c>
      <c r="P14" s="21"/>
      <c r="Q14" s="65">
        <f>IF(O$60,O14/O$60*100,0)</f>
        <v>133.15393196357979</v>
      </c>
      <c r="R14" s="21"/>
      <c r="S14" s="63">
        <v>18338370</v>
      </c>
      <c r="T14" s="21"/>
      <c r="U14" s="64">
        <f>(S14/$BJ14)</f>
        <v>114.99789925188283</v>
      </c>
      <c r="V14" s="21"/>
      <c r="W14" s="65">
        <f>IF(U$60,U14/U$60*100,0)</f>
        <v>71.579878083900468</v>
      </c>
      <c r="X14" s="21"/>
      <c r="Y14" s="63">
        <v>15942058</v>
      </c>
      <c r="Z14" s="21"/>
      <c r="AA14" s="63">
        <v>1519590</v>
      </c>
      <c r="AB14" s="21"/>
      <c r="AC14" s="63">
        <v>0</v>
      </c>
      <c r="AD14" s="21"/>
      <c r="AE14" s="21"/>
      <c r="AF14" s="63">
        <v>8908344</v>
      </c>
      <c r="AG14" s="21"/>
      <c r="AH14" s="64">
        <f>(AF14/$BJ14)</f>
        <v>55.863244433017492</v>
      </c>
      <c r="AI14" s="21"/>
      <c r="AJ14" s="65">
        <f>IF(AH$60,AH14/AH$60*100,0)</f>
        <v>317.04216668282641</v>
      </c>
      <c r="AK14" s="21"/>
      <c r="AL14" s="63">
        <v>10153016</v>
      </c>
      <c r="AM14" s="21"/>
      <c r="AN14" s="64">
        <f>(AL14/$BJ14)</f>
        <v>63.668445509102199</v>
      </c>
      <c r="AO14" s="21"/>
      <c r="AP14" s="65">
        <f>IF(AN$60,AN14/AN$60*100,0)</f>
        <v>194.5834117416407</v>
      </c>
      <c r="AQ14" s="21"/>
      <c r="AR14" s="63">
        <f t="shared" ref="AR14:AR36" si="0">(E14+M14+S14+AF14+AL14)</f>
        <v>156160747</v>
      </c>
      <c r="AS14" s="21"/>
      <c r="AT14" s="63">
        <v>5673430</v>
      </c>
      <c r="AU14" s="21"/>
      <c r="AV14" s="65">
        <f>IF(AR$14,AT14/AR$14*100,0)</f>
        <v>3.6330704796129076</v>
      </c>
      <c r="AW14" s="21"/>
      <c r="AX14" s="63">
        <v>2971598</v>
      </c>
      <c r="AY14" s="21"/>
      <c r="AZ14" s="65">
        <f t="shared" ref="AZ14:AZ36" si="1">IF($AR14,AX14/$AR14*100,0)</f>
        <v>1.9029096985556813</v>
      </c>
      <c r="BA14" s="21"/>
      <c r="BB14" s="63">
        <v>151150</v>
      </c>
      <c r="BC14" s="21"/>
      <c r="BD14" s="65">
        <f t="shared" ref="BD14:BD36" si="2">IF($AR14,BB14/$AR14*100,0)</f>
        <v>9.6791289042693934E-2</v>
      </c>
      <c r="BE14" s="21"/>
      <c r="BF14" s="63">
        <v>2555186</v>
      </c>
      <c r="BG14" s="21"/>
      <c r="BH14" s="10">
        <v>1</v>
      </c>
      <c r="BI14" s="21"/>
      <c r="BJ14" s="96">
        <v>159467</v>
      </c>
      <c r="BK14" s="21"/>
      <c r="BL14" s="96">
        <f>IF(E14,$BJ14,0)</f>
        <v>159467</v>
      </c>
      <c r="BM14" s="21"/>
      <c r="BN14" s="96">
        <f>IF(M14,$BJ14,0)</f>
        <v>159467</v>
      </c>
      <c r="BO14" s="21"/>
      <c r="BP14" s="96">
        <f>IF(S14,$BJ14,0)</f>
        <v>159467</v>
      </c>
      <c r="BQ14" s="21"/>
      <c r="BR14" s="96">
        <f>IF(AF14,$BJ14,0)</f>
        <v>159467</v>
      </c>
      <c r="BS14" s="21"/>
      <c r="BT14" s="96">
        <f>IF(AL14,$BJ14,0)</f>
        <v>159467</v>
      </c>
    </row>
    <row r="15" spans="1:72" ht="8.85" customHeight="1" x14ac:dyDescent="0.3">
      <c r="A15" s="10">
        <v>2</v>
      </c>
      <c r="B15" s="21"/>
      <c r="C15" s="10" t="s">
        <v>85</v>
      </c>
      <c r="D15" s="21"/>
      <c r="E15" s="69">
        <v>5823999</v>
      </c>
      <c r="F15" s="21"/>
      <c r="G15" s="65">
        <f>(E15/$BJ15)</f>
        <v>338.23096579360009</v>
      </c>
      <c r="H15" s="21"/>
      <c r="I15" s="65">
        <f>IF(G$60,G15/G$60*100,0)</f>
        <v>109.28680649943685</v>
      </c>
      <c r="J15" s="21"/>
      <c r="K15" s="69">
        <v>0</v>
      </c>
      <c r="L15" s="21"/>
      <c r="M15" s="69">
        <v>4169220</v>
      </c>
      <c r="N15" s="21"/>
      <c r="O15" s="65">
        <f>(M15/$BJ15)</f>
        <v>242.12904349846102</v>
      </c>
      <c r="P15" s="21"/>
      <c r="Q15" s="65">
        <f>IF(O$60,O15/O$60*100,0)</f>
        <v>90.636714256859861</v>
      </c>
      <c r="R15" s="21"/>
      <c r="S15" s="69">
        <v>5194022</v>
      </c>
      <c r="T15" s="21"/>
      <c r="U15" s="65">
        <f>(S15/$BJ15)</f>
        <v>301.64481096463209</v>
      </c>
      <c r="V15" s="21"/>
      <c r="W15" s="65">
        <f>IF(U$60,U15/U$60*100,0)</f>
        <v>187.75733238567008</v>
      </c>
      <c r="X15" s="21"/>
      <c r="Y15" s="69">
        <v>4946943</v>
      </c>
      <c r="Z15" s="21"/>
      <c r="AA15" s="69">
        <v>247079</v>
      </c>
      <c r="AB15" s="21"/>
      <c r="AC15" s="69">
        <v>0</v>
      </c>
      <c r="AD15" s="21"/>
      <c r="AE15" s="21"/>
      <c r="AF15" s="69">
        <v>138511</v>
      </c>
      <c r="AG15" s="21"/>
      <c r="AH15" s="65">
        <f>(AF15/$BJ15)</f>
        <v>8.0440792148208367</v>
      </c>
      <c r="AI15" s="21"/>
      <c r="AJ15" s="65">
        <f>IF(AH$60,AH15/AH$60*100,0)</f>
        <v>45.6527781212748</v>
      </c>
      <c r="AK15" s="21"/>
      <c r="AL15" s="69">
        <v>289852</v>
      </c>
      <c r="AM15" s="21"/>
      <c r="AN15" s="65">
        <f>(AL15/$BJ15)</f>
        <v>16.833265578721178</v>
      </c>
      <c r="AO15" s="21"/>
      <c r="AP15" s="65">
        <f>IF(AN$60,AN15/AN$60*100,0)</f>
        <v>51.44580209033721</v>
      </c>
      <c r="AQ15" s="21"/>
      <c r="AR15" s="69">
        <f t="shared" si="0"/>
        <v>15615604</v>
      </c>
      <c r="AS15" s="21"/>
      <c r="AT15" s="69">
        <v>3859008</v>
      </c>
      <c r="AU15" s="21"/>
      <c r="AV15" s="65">
        <f>IF(AR$15,AT15/AR$15*100,0)</f>
        <v>24.712511920768481</v>
      </c>
      <c r="AW15" s="21"/>
      <c r="AX15" s="69">
        <v>729101</v>
      </c>
      <c r="AY15" s="21"/>
      <c r="AZ15" s="65">
        <f t="shared" si="1"/>
        <v>4.6690541076733245</v>
      </c>
      <c r="BA15" s="21"/>
      <c r="BB15" s="69">
        <v>537113</v>
      </c>
      <c r="BC15" s="21"/>
      <c r="BD15" s="65">
        <f t="shared" si="2"/>
        <v>3.4395915777577351</v>
      </c>
      <c r="BE15" s="21"/>
      <c r="BF15" s="69">
        <v>518978</v>
      </c>
      <c r="BG15" s="21"/>
      <c r="BH15" s="10">
        <v>2</v>
      </c>
      <c r="BI15" s="21"/>
      <c r="BJ15" s="96">
        <v>17219</v>
      </c>
      <c r="BK15" s="21"/>
      <c r="BL15" s="96">
        <f>IF(E15,$BJ15,0)</f>
        <v>17219</v>
      </c>
      <c r="BM15" s="21"/>
      <c r="BN15" s="96">
        <f>IF(M15,$BJ15,0)</f>
        <v>17219</v>
      </c>
      <c r="BO15" s="21"/>
      <c r="BP15" s="96">
        <f>IF(S15,$BJ15,0)</f>
        <v>17219</v>
      </c>
      <c r="BQ15" s="21"/>
      <c r="BR15" s="96">
        <f>IF(AF15,$BJ15,0)</f>
        <v>17219</v>
      </c>
      <c r="BS15" s="21"/>
      <c r="BT15" s="96">
        <f>IF(AL15,$BJ15,0)</f>
        <v>17219</v>
      </c>
    </row>
    <row r="16" spans="1:72" ht="8.85" customHeight="1" x14ac:dyDescent="0.3">
      <c r="A16" s="10">
        <v>3</v>
      </c>
      <c r="B16" s="21"/>
      <c r="C16" s="10" t="s">
        <v>86</v>
      </c>
      <c r="D16" s="21"/>
      <c r="E16" s="69">
        <v>1809147</v>
      </c>
      <c r="F16" s="21"/>
      <c r="G16" s="65">
        <f>(E16/$BJ16)</f>
        <v>272.42087035085075</v>
      </c>
      <c r="H16" s="21"/>
      <c r="I16" s="65">
        <f>IF(G$60,G16/G$60*100,0)</f>
        <v>88.022712156430643</v>
      </c>
      <c r="J16" s="21"/>
      <c r="K16" s="69">
        <v>0</v>
      </c>
      <c r="L16" s="21"/>
      <c r="M16" s="69">
        <v>738011</v>
      </c>
      <c r="N16" s="21"/>
      <c r="O16" s="65">
        <f>(M16/$BJ16)</f>
        <v>111.12949856949254</v>
      </c>
      <c r="P16" s="21"/>
      <c r="Q16" s="65">
        <f>IF(O$60,O16/O$60*100,0)</f>
        <v>41.599357358446063</v>
      </c>
      <c r="R16" s="21"/>
      <c r="S16" s="69">
        <v>1179601</v>
      </c>
      <c r="T16" s="21"/>
      <c r="U16" s="65">
        <f>(S16/$BJ16)</f>
        <v>177.6240024092757</v>
      </c>
      <c r="V16" s="21"/>
      <c r="W16" s="65">
        <f>IF(U$60,U16/U$60*100,0)</f>
        <v>110.56118868208134</v>
      </c>
      <c r="X16" s="21"/>
      <c r="Y16" s="69">
        <v>0</v>
      </c>
      <c r="Z16" s="21"/>
      <c r="AA16" s="69">
        <v>1178343</v>
      </c>
      <c r="AB16" s="21"/>
      <c r="AC16" s="69">
        <v>1258</v>
      </c>
      <c r="AD16" s="21"/>
      <c r="AE16" s="21"/>
      <c r="AF16" s="69">
        <v>74830</v>
      </c>
      <c r="AG16" s="21"/>
      <c r="AH16" s="65">
        <f>(AF16/$BJ16)</f>
        <v>11.26788134317121</v>
      </c>
      <c r="AI16" s="21"/>
      <c r="AJ16" s="65">
        <f>IF(AH$60,AH16/AH$60*100,0)</f>
        <v>63.948908646855543</v>
      </c>
      <c r="AK16" s="21"/>
      <c r="AL16" s="69">
        <v>52453</v>
      </c>
      <c r="AM16" s="21"/>
      <c r="AN16" s="65">
        <f>(AL16/$BJ16)</f>
        <v>7.8983586809215476</v>
      </c>
      <c r="AO16" s="21"/>
      <c r="AP16" s="65">
        <f>IF(AN$60,AN16/AN$60*100,0)</f>
        <v>24.138952459161299</v>
      </c>
      <c r="AQ16" s="21"/>
      <c r="AR16" s="69">
        <f t="shared" si="0"/>
        <v>3854042</v>
      </c>
      <c r="AS16" s="21"/>
      <c r="AT16" s="69">
        <v>958952</v>
      </c>
      <c r="AU16" s="21"/>
      <c r="AV16" s="65">
        <f>IF(AR$16,AT16/AR$16*100,0)</f>
        <v>24.881721579578013</v>
      </c>
      <c r="AW16" s="21"/>
      <c r="AX16" s="69">
        <v>34194</v>
      </c>
      <c r="AY16" s="21"/>
      <c r="AZ16" s="65">
        <f t="shared" si="1"/>
        <v>0.88722437378731223</v>
      </c>
      <c r="BA16" s="21"/>
      <c r="BB16" s="69">
        <v>0</v>
      </c>
      <c r="BC16" s="21"/>
      <c r="BD16" s="65">
        <f t="shared" si="2"/>
        <v>0</v>
      </c>
      <c r="BE16" s="21"/>
      <c r="BF16" s="69">
        <v>58521</v>
      </c>
      <c r="BG16" s="21"/>
      <c r="BH16" s="10">
        <v>3</v>
      </c>
      <c r="BI16" s="21"/>
      <c r="BJ16" s="96">
        <v>6641</v>
      </c>
      <c r="BK16" s="21"/>
      <c r="BL16" s="96">
        <f>IF(E16,$BJ16,0)</f>
        <v>6641</v>
      </c>
      <c r="BM16" s="21"/>
      <c r="BN16" s="96">
        <f>IF(M16,$BJ16,0)</f>
        <v>6641</v>
      </c>
      <c r="BO16" s="21"/>
      <c r="BP16" s="96">
        <f>IF(S16,$BJ16,0)</f>
        <v>6641</v>
      </c>
      <c r="BQ16" s="21"/>
      <c r="BR16" s="96">
        <f>IF(AF16,$BJ16,0)</f>
        <v>6641</v>
      </c>
      <c r="BS16" s="21"/>
      <c r="BT16" s="96">
        <f>IF(AL16,$BJ16,0)</f>
        <v>6641</v>
      </c>
    </row>
    <row r="17" spans="1:72" ht="8.85" customHeight="1" x14ac:dyDescent="0.3">
      <c r="A17" s="10">
        <v>4</v>
      </c>
      <c r="B17" s="21"/>
      <c r="C17" s="10" t="s">
        <v>87</v>
      </c>
      <c r="D17" s="21"/>
      <c r="E17" s="69">
        <v>16902615</v>
      </c>
      <c r="F17" s="21"/>
      <c r="G17" s="65">
        <f>(E17/$BJ17)</f>
        <v>331.09921645445644</v>
      </c>
      <c r="H17" s="21"/>
      <c r="I17" s="65">
        <f>IF(G$60,G17/G$60*100,0)</f>
        <v>106.98244590311847</v>
      </c>
      <c r="J17" s="21"/>
      <c r="K17" s="69">
        <v>0</v>
      </c>
      <c r="L17" s="21"/>
      <c r="M17" s="69">
        <v>14003301</v>
      </c>
      <c r="N17" s="21"/>
      <c r="O17" s="65">
        <f>(M17/$BJ17)</f>
        <v>274.3056023506366</v>
      </c>
      <c r="P17" s="21"/>
      <c r="Q17" s="65">
        <f>IF(O$60,O17/O$60*100,0)</f>
        <v>102.68143854237172</v>
      </c>
      <c r="R17" s="21"/>
      <c r="S17" s="69">
        <v>8210152</v>
      </c>
      <c r="T17" s="21"/>
      <c r="U17" s="65">
        <f>(S17/$BJ17)</f>
        <v>160.82570029382958</v>
      </c>
      <c r="V17" s="21"/>
      <c r="W17" s="65">
        <f>IF(U$60,U17/U$60*100,0)</f>
        <v>100.10516796115955</v>
      </c>
      <c r="X17" s="21"/>
      <c r="Y17" s="69">
        <v>0</v>
      </c>
      <c r="Z17" s="21"/>
      <c r="AA17" s="69">
        <v>8205509</v>
      </c>
      <c r="AB17" s="21"/>
      <c r="AC17" s="69">
        <v>0</v>
      </c>
      <c r="AD17" s="21"/>
      <c r="AE17" s="21"/>
      <c r="AF17" s="69">
        <v>1012077</v>
      </c>
      <c r="AG17" s="21"/>
      <c r="AH17" s="65">
        <f>(AF17/$BJ17)</f>
        <v>19.825210577864837</v>
      </c>
      <c r="AI17" s="21"/>
      <c r="AJ17" s="65">
        <f>IF(AH$60,AH17/AH$60*100,0)</f>
        <v>112.51454834647249</v>
      </c>
      <c r="AK17" s="21"/>
      <c r="AL17" s="69">
        <v>2265407</v>
      </c>
      <c r="AM17" s="21"/>
      <c r="AN17" s="65">
        <f>(AL17/$BJ17)</f>
        <v>44.376238981390792</v>
      </c>
      <c r="AO17" s="21"/>
      <c r="AP17" s="65">
        <f>IF(AN$60,AN17/AN$60*100,0)</f>
        <v>135.62259785386067</v>
      </c>
      <c r="AQ17" s="21"/>
      <c r="AR17" s="69">
        <f t="shared" si="0"/>
        <v>42393552</v>
      </c>
      <c r="AS17" s="21"/>
      <c r="AT17" s="69">
        <v>2813126</v>
      </c>
      <c r="AU17" s="21"/>
      <c r="AV17" s="65">
        <f>IF(AR$17,AT17/AR$17*100,0)</f>
        <v>6.6357402654063993</v>
      </c>
      <c r="AW17" s="21"/>
      <c r="AX17" s="69">
        <v>103520</v>
      </c>
      <c r="AY17" s="21"/>
      <c r="AZ17" s="65">
        <f t="shared" si="1"/>
        <v>0.24418807841343421</v>
      </c>
      <c r="BA17" s="21"/>
      <c r="BB17" s="69">
        <v>355868</v>
      </c>
      <c r="BC17" s="21"/>
      <c r="BD17" s="65">
        <f t="shared" si="2"/>
        <v>0.83943897883338481</v>
      </c>
      <c r="BE17" s="21"/>
      <c r="BF17" s="69">
        <v>1884167</v>
      </c>
      <c r="BG17" s="21"/>
      <c r="BH17" s="10">
        <v>4</v>
      </c>
      <c r="BI17" s="21"/>
      <c r="BJ17" s="96">
        <v>51050</v>
      </c>
      <c r="BK17" s="21"/>
      <c r="BL17" s="96">
        <f>IF(E17,$BJ17,0)</f>
        <v>51050</v>
      </c>
      <c r="BM17" s="21"/>
      <c r="BN17" s="96">
        <f>IF(M17,$BJ17,0)</f>
        <v>51050</v>
      </c>
      <c r="BO17" s="21"/>
      <c r="BP17" s="96">
        <f>IF(S17,$BJ17,0)</f>
        <v>51050</v>
      </c>
      <c r="BQ17" s="21"/>
      <c r="BR17" s="96">
        <f>IF(AF17,$BJ17,0)</f>
        <v>51050</v>
      </c>
      <c r="BS17" s="21"/>
      <c r="BT17" s="96">
        <f>IF(AL17,$BJ17,0)</f>
        <v>51050</v>
      </c>
    </row>
    <row r="18" spans="1:72" ht="8.85" customHeight="1" x14ac:dyDescent="0.3">
      <c r="A18" s="10">
        <v>5</v>
      </c>
      <c r="B18" s="21"/>
      <c r="C18" s="10" t="s">
        <v>88</v>
      </c>
      <c r="D18" s="21"/>
      <c r="E18" s="69">
        <v>57634848</v>
      </c>
      <c r="F18" s="21"/>
      <c r="G18" s="65">
        <f>(E18/$BJ18)</f>
        <v>231.07363424236834</v>
      </c>
      <c r="H18" s="21"/>
      <c r="I18" s="65">
        <f>IF(G$60,G18/G$60*100,0)</f>
        <v>74.662884556755117</v>
      </c>
      <c r="J18" s="21"/>
      <c r="K18" s="69">
        <v>0</v>
      </c>
      <c r="L18" s="21"/>
      <c r="M18" s="69">
        <v>57786710</v>
      </c>
      <c r="N18" s="21"/>
      <c r="O18" s="65">
        <f>(M18/$BJ18)</f>
        <v>231.68248991668739</v>
      </c>
      <c r="P18" s="21"/>
      <c r="Q18" s="65">
        <f>IF(O$60,O18/O$60*100,0)</f>
        <v>86.726232150791446</v>
      </c>
      <c r="R18" s="21"/>
      <c r="S18" s="69">
        <v>40452030</v>
      </c>
      <c r="T18" s="21"/>
      <c r="U18" s="65">
        <f>(S18/$BJ18)</f>
        <v>162.1830872978326</v>
      </c>
      <c r="V18" s="21"/>
      <c r="W18" s="65">
        <f>IF(U$60,U18/U$60*100,0)</f>
        <v>100.9500668409764</v>
      </c>
      <c r="X18" s="21"/>
      <c r="Y18" s="69">
        <v>31859382</v>
      </c>
      <c r="Z18" s="21"/>
      <c r="AA18" s="69">
        <v>7984152</v>
      </c>
      <c r="AB18" s="21"/>
      <c r="AC18" s="69">
        <v>608496</v>
      </c>
      <c r="AD18" s="21"/>
      <c r="AE18" s="21"/>
      <c r="AF18" s="69">
        <v>7579039</v>
      </c>
      <c r="AG18" s="21"/>
      <c r="AH18" s="65">
        <f>(AF18/$BJ18)</f>
        <v>30.386409378483052</v>
      </c>
      <c r="AI18" s="21"/>
      <c r="AJ18" s="65">
        <f>IF(AH$60,AH18/AH$60*100,0)</f>
        <v>172.45280264050803</v>
      </c>
      <c r="AK18" s="21"/>
      <c r="AL18" s="69">
        <v>1138335</v>
      </c>
      <c r="AM18" s="21"/>
      <c r="AN18" s="65">
        <f>(AL18/$BJ18)</f>
        <v>4.5638917176512095</v>
      </c>
      <c r="AO18" s="21"/>
      <c r="AP18" s="65">
        <f>IF(AN$60,AN18/AN$60*100,0)</f>
        <v>13.948159314067595</v>
      </c>
      <c r="AQ18" s="21"/>
      <c r="AR18" s="69">
        <f t="shared" si="0"/>
        <v>164590962</v>
      </c>
      <c r="AS18" s="21"/>
      <c r="AT18" s="69">
        <v>24463961</v>
      </c>
      <c r="AU18" s="21"/>
      <c r="AV18" s="65">
        <f>IF(AR$18,AT18/AR$18*100,0)</f>
        <v>14.863489891990545</v>
      </c>
      <c r="AW18" s="21"/>
      <c r="AX18" s="69">
        <v>1790838</v>
      </c>
      <c r="AY18" s="21"/>
      <c r="AZ18" s="65">
        <f t="shared" si="1"/>
        <v>1.088053668463278</v>
      </c>
      <c r="BA18" s="21"/>
      <c r="BB18" s="69">
        <v>1538588</v>
      </c>
      <c r="BC18" s="21"/>
      <c r="BD18" s="65">
        <f t="shared" si="2"/>
        <v>0.93479494943349317</v>
      </c>
      <c r="BE18" s="21"/>
      <c r="BF18" s="69">
        <v>9048442</v>
      </c>
      <c r="BG18" s="21"/>
      <c r="BH18" s="10">
        <v>5</v>
      </c>
      <c r="BI18" s="21"/>
      <c r="BJ18" s="96">
        <v>249422</v>
      </c>
      <c r="BK18" s="21"/>
      <c r="BL18" s="96">
        <f>IF(E18,$BJ18,0)</f>
        <v>249422</v>
      </c>
      <c r="BM18" s="21"/>
      <c r="BN18" s="96">
        <f>IF(M18,$BJ18,0)</f>
        <v>249422</v>
      </c>
      <c r="BO18" s="21"/>
      <c r="BP18" s="96">
        <f>IF(S18,$BJ18,0)</f>
        <v>249422</v>
      </c>
      <c r="BQ18" s="21"/>
      <c r="BR18" s="96">
        <f>IF(AF18,$BJ18,0)</f>
        <v>249422</v>
      </c>
      <c r="BS18" s="21"/>
      <c r="BT18" s="96">
        <f>IF(AL18,$BJ18,0)</f>
        <v>249422</v>
      </c>
    </row>
    <row r="19" spans="1:72"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9"/>
      <c r="BI19" s="21"/>
      <c r="BJ19" s="27"/>
      <c r="BK19" s="21"/>
      <c r="BL19" s="21"/>
      <c r="BM19" s="21"/>
      <c r="BN19" s="21"/>
      <c r="BO19" s="21"/>
      <c r="BP19" s="21"/>
      <c r="BQ19" s="21"/>
      <c r="BR19" s="21"/>
      <c r="BS19" s="21"/>
      <c r="BT19" s="21"/>
    </row>
    <row r="20" spans="1:72" ht="8.85" customHeight="1" x14ac:dyDescent="0.3">
      <c r="A20" s="10">
        <v>6</v>
      </c>
      <c r="B20" s="21"/>
      <c r="C20" s="10" t="s">
        <v>89</v>
      </c>
      <c r="D20" s="21"/>
      <c r="E20" s="69">
        <v>7928205</v>
      </c>
      <c r="F20" s="21"/>
      <c r="G20" s="65">
        <f>(E20/$BJ20)</f>
        <v>436.33489268024215</v>
      </c>
      <c r="H20" s="21"/>
      <c r="I20" s="65">
        <f>IF(G$60,G20/G$60*100,0)</f>
        <v>140.98545611698236</v>
      </c>
      <c r="J20" s="21"/>
      <c r="K20" s="69">
        <v>0</v>
      </c>
      <c r="L20" s="21"/>
      <c r="M20" s="69">
        <v>6394503</v>
      </c>
      <c r="N20" s="21"/>
      <c r="O20" s="65">
        <f>(M20/$BJ20)</f>
        <v>351.92641717116123</v>
      </c>
      <c r="P20" s="21"/>
      <c r="Q20" s="65">
        <f>IF(O$60,O20/O$60*100,0)</f>
        <v>131.73741428002518</v>
      </c>
      <c r="R20" s="21"/>
      <c r="S20" s="69">
        <v>4083912</v>
      </c>
      <c r="T20" s="21"/>
      <c r="U20" s="65">
        <f>(S20/$BJ20)</f>
        <v>224.76125481563017</v>
      </c>
      <c r="V20" s="21"/>
      <c r="W20" s="65">
        <f>IF(U$60,U20/U$60*100,0)</f>
        <v>139.90154013551583</v>
      </c>
      <c r="X20" s="21"/>
      <c r="Y20" s="69">
        <v>0</v>
      </c>
      <c r="Z20" s="21"/>
      <c r="AA20" s="69">
        <v>3587275</v>
      </c>
      <c r="AB20" s="21"/>
      <c r="AC20" s="69">
        <v>97319</v>
      </c>
      <c r="AD20" s="21"/>
      <c r="AE20" s="21"/>
      <c r="AF20" s="69">
        <v>265618</v>
      </c>
      <c r="AG20" s="21"/>
      <c r="AH20" s="65">
        <f>(AF20/$BJ20)</f>
        <v>14.618492019812878</v>
      </c>
      <c r="AI20" s="21"/>
      <c r="AJ20" s="65">
        <f>IF(AH$60,AH20/AH$60*100,0)</f>
        <v>82.964719121429965</v>
      </c>
      <c r="AK20" s="21"/>
      <c r="AL20" s="69">
        <v>2982486</v>
      </c>
      <c r="AM20" s="21"/>
      <c r="AN20" s="65">
        <f>(AL20/$BJ20)</f>
        <v>164.14342322509631</v>
      </c>
      <c r="AO20" s="21"/>
      <c r="AP20" s="65">
        <f>IF(AN$60,AN20/AN$60*100,0)</f>
        <v>501.65489436246941</v>
      </c>
      <c r="AQ20" s="21"/>
      <c r="AR20" s="69">
        <f t="shared" si="0"/>
        <v>21654724</v>
      </c>
      <c r="AS20" s="21"/>
      <c r="AT20" s="69">
        <v>1662133</v>
      </c>
      <c r="AU20" s="21"/>
      <c r="AV20" s="65">
        <f>IF(AR$20,AT20/AR$20*100,0)</f>
        <v>7.6756138752911376</v>
      </c>
      <c r="AW20" s="21"/>
      <c r="AX20" s="69">
        <v>512365</v>
      </c>
      <c r="AY20" s="21"/>
      <c r="AZ20" s="65">
        <f t="shared" si="1"/>
        <v>2.3660657138830308</v>
      </c>
      <c r="BA20" s="21"/>
      <c r="BB20" s="69">
        <v>0</v>
      </c>
      <c r="BC20" s="21"/>
      <c r="BD20" s="65">
        <f t="shared" si="2"/>
        <v>0</v>
      </c>
      <c r="BE20" s="21"/>
      <c r="BF20" s="69">
        <v>1272665</v>
      </c>
      <c r="BG20" s="21"/>
      <c r="BH20" s="10">
        <v>6</v>
      </c>
      <c r="BI20" s="21"/>
      <c r="BJ20" s="96">
        <v>18170</v>
      </c>
      <c r="BK20" s="21"/>
      <c r="BL20" s="96">
        <f t="shared" ref="BL20:BL26" si="3">IF(E20,$BJ20,0)</f>
        <v>18170</v>
      </c>
      <c r="BM20" s="21"/>
      <c r="BN20" s="96">
        <f>IF(M20,$BJ20,0)</f>
        <v>18170</v>
      </c>
      <c r="BO20" s="21"/>
      <c r="BP20" s="96">
        <f>IF(S20,$BJ20,0)</f>
        <v>18170</v>
      </c>
      <c r="BQ20" s="21"/>
      <c r="BR20" s="96">
        <f>IF(AF20,$BJ20,0)</f>
        <v>18170</v>
      </c>
      <c r="BS20" s="21"/>
      <c r="BT20" s="96">
        <f>IF(AL20,$BJ20,0)</f>
        <v>18170</v>
      </c>
    </row>
    <row r="21" spans="1:72" ht="8.85" customHeight="1" x14ac:dyDescent="0.3">
      <c r="A21" s="10">
        <v>7</v>
      </c>
      <c r="B21" s="21"/>
      <c r="C21" s="10" t="s">
        <v>90</v>
      </c>
      <c r="D21" s="21"/>
      <c r="E21" s="69">
        <v>1905319</v>
      </c>
      <c r="F21" s="21"/>
      <c r="G21" s="65">
        <f>(E21/$BJ21)</f>
        <v>332.11068502701761</v>
      </c>
      <c r="H21" s="21"/>
      <c r="I21" s="65">
        <f>IF(G$60,G21/G$60*100,0)</f>
        <v>107.30926450149958</v>
      </c>
      <c r="J21" s="21"/>
      <c r="K21" s="69">
        <v>233608</v>
      </c>
      <c r="L21" s="21"/>
      <c r="M21" s="69">
        <v>776390</v>
      </c>
      <c r="N21" s="21"/>
      <c r="O21" s="65">
        <f>(M21/$BJ21)</f>
        <v>135.3303120097612</v>
      </c>
      <c r="P21" s="21"/>
      <c r="Q21" s="65">
        <f>IF(O$60,O21/O$60*100,0)</f>
        <v>50.658502766514992</v>
      </c>
      <c r="R21" s="21"/>
      <c r="S21" s="69">
        <v>431447</v>
      </c>
      <c r="T21" s="21"/>
      <c r="U21" s="65">
        <f>(S21/$BJ21)</f>
        <v>75.204287955377382</v>
      </c>
      <c r="V21" s="21"/>
      <c r="W21" s="65">
        <f>IF(U$60,U21/U$60*100,0)</f>
        <v>46.810540003358547</v>
      </c>
      <c r="X21" s="21"/>
      <c r="Y21" s="69">
        <v>427719</v>
      </c>
      <c r="Z21" s="21"/>
      <c r="AA21" s="69">
        <v>0</v>
      </c>
      <c r="AB21" s="21"/>
      <c r="AC21" s="69">
        <v>3728</v>
      </c>
      <c r="AD21" s="21"/>
      <c r="AE21" s="21"/>
      <c r="AF21" s="69">
        <v>153052</v>
      </c>
      <c r="AG21" s="21"/>
      <c r="AH21" s="65">
        <f>(AF21/$BJ21)</f>
        <v>26.678054732438557</v>
      </c>
      <c r="AI21" s="21"/>
      <c r="AJ21" s="65">
        <f>IF(AH$60,AH21/AH$60*100,0)</f>
        <v>151.40667823897965</v>
      </c>
      <c r="AK21" s="21"/>
      <c r="AL21" s="69">
        <v>800503</v>
      </c>
      <c r="AM21" s="21"/>
      <c r="AN21" s="65">
        <f>(AL21/$BJ21)</f>
        <v>139.53337981523444</v>
      </c>
      <c r="AO21" s="21"/>
      <c r="AP21" s="65">
        <f>IF(AN$60,AN21/AN$60*100,0)</f>
        <v>426.44171503148982</v>
      </c>
      <c r="AQ21" s="21"/>
      <c r="AR21" s="69">
        <f t="shared" si="0"/>
        <v>4066711</v>
      </c>
      <c r="AS21" s="21"/>
      <c r="AT21" s="69">
        <v>372713</v>
      </c>
      <c r="AU21" s="21"/>
      <c r="AV21" s="65">
        <f>IF(AR$21,AT21/AR$21*100,0)</f>
        <v>9.1649738572522121</v>
      </c>
      <c r="AW21" s="21"/>
      <c r="AX21" s="69">
        <v>32730</v>
      </c>
      <c r="AY21" s="21"/>
      <c r="AZ21" s="65">
        <f t="shared" si="1"/>
        <v>0.80482729163690259</v>
      </c>
      <c r="BA21" s="21"/>
      <c r="BB21" s="69">
        <v>0</v>
      </c>
      <c r="BC21" s="21"/>
      <c r="BD21" s="65">
        <f t="shared" si="2"/>
        <v>0</v>
      </c>
      <c r="BE21" s="21"/>
      <c r="BF21" s="69">
        <v>323647</v>
      </c>
      <c r="BG21" s="21"/>
      <c r="BH21" s="10">
        <v>7</v>
      </c>
      <c r="BI21" s="21"/>
      <c r="BJ21" s="96">
        <v>5737</v>
      </c>
      <c r="BK21" s="21"/>
      <c r="BL21" s="96">
        <f t="shared" si="3"/>
        <v>5737</v>
      </c>
      <c r="BM21" s="21"/>
      <c r="BN21" s="96">
        <f>IF(M21,$BJ21,0)</f>
        <v>5737</v>
      </c>
      <c r="BO21" s="21"/>
      <c r="BP21" s="96">
        <f>IF(S21,$BJ21,0)</f>
        <v>5737</v>
      </c>
      <c r="BQ21" s="21"/>
      <c r="BR21" s="96">
        <f>IF(AF21,$BJ21,0)</f>
        <v>5737</v>
      </c>
      <c r="BS21" s="21"/>
      <c r="BT21" s="96">
        <f>IF(AL21,$BJ21,0)</f>
        <v>5737</v>
      </c>
    </row>
    <row r="22" spans="1:72" ht="8.85" customHeight="1" x14ac:dyDescent="0.3">
      <c r="A22" s="10">
        <v>8</v>
      </c>
      <c r="B22" s="21"/>
      <c r="C22" s="10" t="s">
        <v>91</v>
      </c>
      <c r="D22" s="21"/>
      <c r="E22" s="69">
        <v>12821649</v>
      </c>
      <c r="F22" s="21"/>
      <c r="G22" s="65">
        <f>(E22/$BJ22)</f>
        <v>301.04834468185021</v>
      </c>
      <c r="H22" s="21"/>
      <c r="I22" s="65">
        <f>IF(G$60,G22/G$60*100,0)</f>
        <v>97.272619953721772</v>
      </c>
      <c r="J22" s="21"/>
      <c r="K22" s="69">
        <v>0</v>
      </c>
      <c r="L22" s="21"/>
      <c r="M22" s="69">
        <v>10240023</v>
      </c>
      <c r="N22" s="21"/>
      <c r="O22" s="65">
        <f>(M22/$BJ22)</f>
        <v>240.43256633012444</v>
      </c>
      <c r="P22" s="21"/>
      <c r="Q22" s="65">
        <f>IF(O$60,O22/O$60*100,0)</f>
        <v>90.001668109036686</v>
      </c>
      <c r="R22" s="21"/>
      <c r="S22" s="69">
        <v>10474111</v>
      </c>
      <c r="T22" s="21"/>
      <c r="U22" s="65">
        <f>(S22/$BJ22)</f>
        <v>245.92888001878376</v>
      </c>
      <c r="V22" s="21"/>
      <c r="W22" s="65">
        <f>IF(U$60,U22/U$60*100,0)</f>
        <v>153.07722457170459</v>
      </c>
      <c r="X22" s="21"/>
      <c r="Y22" s="69">
        <v>5842502</v>
      </c>
      <c r="Z22" s="21"/>
      <c r="AA22" s="69">
        <v>4631609</v>
      </c>
      <c r="AB22" s="21"/>
      <c r="AC22" s="69">
        <v>0</v>
      </c>
      <c r="AD22" s="21"/>
      <c r="AE22" s="21"/>
      <c r="AF22" s="69">
        <v>1080102</v>
      </c>
      <c r="AG22" s="21"/>
      <c r="AH22" s="65">
        <f>(AF22/$BJ22)</f>
        <v>25.360460201925335</v>
      </c>
      <c r="AI22" s="21"/>
      <c r="AJ22" s="65">
        <f>IF(AH$60,AH22/AH$60*100,0)</f>
        <v>143.92889872575728</v>
      </c>
      <c r="AK22" s="21"/>
      <c r="AL22" s="69">
        <v>1232358</v>
      </c>
      <c r="AM22" s="21"/>
      <c r="AN22" s="65">
        <f>(AL22/$BJ22)</f>
        <v>28.935383892932613</v>
      </c>
      <c r="AO22" s="21"/>
      <c r="AP22" s="65">
        <f>IF(AN$60,AN22/AN$60*100,0)</f>
        <v>88.432278704464622</v>
      </c>
      <c r="AQ22" s="21"/>
      <c r="AR22" s="69">
        <f t="shared" si="0"/>
        <v>35848243</v>
      </c>
      <c r="AS22" s="21"/>
      <c r="AT22" s="69">
        <v>3235162</v>
      </c>
      <c r="AU22" s="21"/>
      <c r="AV22" s="65">
        <f>IF(AR$22,AT22/AR$22*100,0)</f>
        <v>9.024604078922362</v>
      </c>
      <c r="AW22" s="21"/>
      <c r="AX22" s="69">
        <v>665638</v>
      </c>
      <c r="AY22" s="21"/>
      <c r="AZ22" s="65">
        <f t="shared" si="1"/>
        <v>1.8568218252704882</v>
      </c>
      <c r="BA22" s="21"/>
      <c r="BB22" s="69">
        <v>19</v>
      </c>
      <c r="BC22" s="21"/>
      <c r="BD22" s="65">
        <f t="shared" si="2"/>
        <v>5.3001202876246967E-5</v>
      </c>
      <c r="BE22" s="21"/>
      <c r="BF22" s="69">
        <v>8441</v>
      </c>
      <c r="BG22" s="21"/>
      <c r="BH22" s="10">
        <v>8</v>
      </c>
      <c r="BI22" s="21"/>
      <c r="BJ22" s="96">
        <v>42590</v>
      </c>
      <c r="BK22" s="21"/>
      <c r="BL22" s="96">
        <f t="shared" si="3"/>
        <v>42590</v>
      </c>
      <c r="BM22" s="21"/>
      <c r="BN22" s="96">
        <f>IF(M22,$BJ22,0)</f>
        <v>42590</v>
      </c>
      <c r="BO22" s="21"/>
      <c r="BP22" s="96">
        <f>IF(S22,$BJ22,0)</f>
        <v>42590</v>
      </c>
      <c r="BQ22" s="21"/>
      <c r="BR22" s="96">
        <f>IF(AF22,$BJ22,0)</f>
        <v>42590</v>
      </c>
      <c r="BS22" s="21"/>
      <c r="BT22" s="96">
        <f>IF(AL22,$BJ22,0)</f>
        <v>42590</v>
      </c>
    </row>
    <row r="23" spans="1:72" ht="8.85" customHeight="1" x14ac:dyDescent="0.3">
      <c r="A23" s="10">
        <v>9</v>
      </c>
      <c r="B23" s="21"/>
      <c r="C23" s="10" t="s">
        <v>93</v>
      </c>
      <c r="D23" s="21"/>
      <c r="E23" s="69">
        <v>0</v>
      </c>
      <c r="F23" s="21"/>
      <c r="G23" s="65">
        <f>(E23/$BJ23)</f>
        <v>0</v>
      </c>
      <c r="H23" s="21"/>
      <c r="I23" s="65">
        <f>IF(G$60,G23/G$60*100,0)</f>
        <v>0</v>
      </c>
      <c r="J23" s="21"/>
      <c r="K23" s="69">
        <v>0</v>
      </c>
      <c r="L23" s="21"/>
      <c r="M23" s="69">
        <v>0</v>
      </c>
      <c r="N23" s="21"/>
      <c r="O23" s="65">
        <f>(M23/$BJ23)</f>
        <v>0</v>
      </c>
      <c r="P23" s="21"/>
      <c r="Q23" s="65">
        <f>IF(O$60,O23/O$60*100,0)</f>
        <v>0</v>
      </c>
      <c r="R23" s="21"/>
      <c r="S23" s="69">
        <v>0</v>
      </c>
      <c r="T23" s="21"/>
      <c r="U23" s="65">
        <f>(S23/$BJ23)</f>
        <v>0</v>
      </c>
      <c r="V23" s="21"/>
      <c r="W23" s="65">
        <f>IF(U$60,U23/U$60*100,0)</f>
        <v>0</v>
      </c>
      <c r="X23" s="21"/>
      <c r="Y23" s="69">
        <v>0</v>
      </c>
      <c r="Z23" s="21"/>
      <c r="AA23" s="69">
        <v>0</v>
      </c>
      <c r="AB23" s="21"/>
      <c r="AC23" s="69">
        <v>0</v>
      </c>
      <c r="AD23" s="21"/>
      <c r="AE23" s="21"/>
      <c r="AF23" s="69">
        <v>0</v>
      </c>
      <c r="AG23" s="21"/>
      <c r="AH23" s="65">
        <f>(AF23/$BJ23)</f>
        <v>0</v>
      </c>
      <c r="AI23" s="21"/>
      <c r="AJ23" s="65">
        <f>IF(AH$60,AH23/AH$60*100,0)</f>
        <v>0</v>
      </c>
      <c r="AK23" s="21"/>
      <c r="AL23" s="69">
        <v>0</v>
      </c>
      <c r="AM23" s="21"/>
      <c r="AN23" s="65">
        <f>(AL23/$BJ23)</f>
        <v>0</v>
      </c>
      <c r="AO23" s="21"/>
      <c r="AP23" s="65">
        <f>IF(AN$60,AN23/AN$60*100,0)</f>
        <v>0</v>
      </c>
      <c r="AQ23" s="21"/>
      <c r="AR23" s="69">
        <f t="shared" si="0"/>
        <v>0</v>
      </c>
      <c r="AS23" s="21"/>
      <c r="AT23" s="69">
        <v>0</v>
      </c>
      <c r="AU23" s="21"/>
      <c r="AV23" s="65">
        <f>IF(AR$23,AT23/AR$23*100,0)</f>
        <v>0</v>
      </c>
      <c r="AW23" s="21"/>
      <c r="AX23" s="69">
        <v>0</v>
      </c>
      <c r="AY23" s="21"/>
      <c r="AZ23" s="65">
        <f t="shared" si="1"/>
        <v>0</v>
      </c>
      <c r="BA23" s="21"/>
      <c r="BB23" s="69">
        <v>0</v>
      </c>
      <c r="BC23" s="21"/>
      <c r="BD23" s="65">
        <f t="shared" si="2"/>
        <v>0</v>
      </c>
      <c r="BE23" s="21"/>
      <c r="BF23" s="69">
        <v>0</v>
      </c>
      <c r="BG23" s="21"/>
      <c r="BH23" s="10">
        <v>9</v>
      </c>
      <c r="BI23" s="21"/>
      <c r="BJ23" s="96">
        <v>5766</v>
      </c>
      <c r="BK23" s="21"/>
      <c r="BL23" s="96">
        <f t="shared" si="3"/>
        <v>0</v>
      </c>
      <c r="BM23" s="21"/>
      <c r="BN23" s="96">
        <f>IF(M23,$BJ23,0)</f>
        <v>0</v>
      </c>
      <c r="BO23" s="21"/>
      <c r="BP23" s="96">
        <f>IF(S23,$BJ23,0)</f>
        <v>0</v>
      </c>
      <c r="BQ23" s="21"/>
      <c r="BR23" s="96">
        <f>IF(AF23,$BJ23,0)</f>
        <v>0</v>
      </c>
      <c r="BS23" s="21"/>
      <c r="BT23" s="96">
        <f>IF(AL23,$BJ23,0)</f>
        <v>0</v>
      </c>
    </row>
    <row r="24" spans="1:72" ht="8.85" customHeight="1" x14ac:dyDescent="0.3">
      <c r="A24" s="10">
        <v>10</v>
      </c>
      <c r="B24" s="21"/>
      <c r="C24" s="10" t="s">
        <v>94</v>
      </c>
      <c r="D24" s="21"/>
      <c r="E24" s="69">
        <v>15004673</v>
      </c>
      <c r="F24" s="21"/>
      <c r="G24" s="65">
        <f>(E24/$BJ24)</f>
        <v>621.41443717385903</v>
      </c>
      <c r="H24" s="21"/>
      <c r="I24" s="65">
        <f>IF(G$60,G24/G$60*100,0)</f>
        <v>200.78705446744465</v>
      </c>
      <c r="J24" s="21"/>
      <c r="K24" s="69">
        <v>0</v>
      </c>
      <c r="L24" s="21"/>
      <c r="M24" s="69">
        <v>12786149</v>
      </c>
      <c r="N24" s="21"/>
      <c r="O24" s="65">
        <f>(M24/$BJ24)</f>
        <v>529.53487120019884</v>
      </c>
      <c r="P24" s="21"/>
      <c r="Q24" s="65">
        <f>IF(O$60,O24/O$60*100,0)</f>
        <v>198.22198988003922</v>
      </c>
      <c r="R24" s="21"/>
      <c r="S24" s="69">
        <v>1544524</v>
      </c>
      <c r="T24" s="21"/>
      <c r="U24" s="65">
        <f>(S24/$BJ24)</f>
        <v>63.966039923796899</v>
      </c>
      <c r="V24" s="21"/>
      <c r="W24" s="65">
        <f>IF(U$60,U24/U$60*100,0)</f>
        <v>39.815347663234171</v>
      </c>
      <c r="X24" s="21"/>
      <c r="Y24" s="69">
        <v>0</v>
      </c>
      <c r="Z24" s="21"/>
      <c r="AA24" s="69">
        <v>1544524</v>
      </c>
      <c r="AB24" s="21"/>
      <c r="AC24" s="69">
        <v>0</v>
      </c>
      <c r="AD24" s="21"/>
      <c r="AE24" s="21"/>
      <c r="AF24" s="69">
        <v>1981537</v>
      </c>
      <c r="AG24" s="21"/>
      <c r="AH24" s="65">
        <f>(AF24/$BJ24)</f>
        <v>82.06481404787543</v>
      </c>
      <c r="AI24" s="21"/>
      <c r="AJ24" s="65">
        <f>IF(AH$60,AH24/AH$60*100,0)</f>
        <v>465.74463617770039</v>
      </c>
      <c r="AK24" s="21"/>
      <c r="AL24" s="69">
        <v>0</v>
      </c>
      <c r="AM24" s="21"/>
      <c r="AN24" s="65">
        <f>(AL24/$BJ24)</f>
        <v>0</v>
      </c>
      <c r="AO24" s="21"/>
      <c r="AP24" s="65">
        <f>IF(AN$60,AN24/AN$60*100,0)</f>
        <v>0</v>
      </c>
      <c r="AQ24" s="21"/>
      <c r="AR24" s="69">
        <f t="shared" si="0"/>
        <v>31316883</v>
      </c>
      <c r="AS24" s="21"/>
      <c r="AT24" s="69">
        <v>821534</v>
      </c>
      <c r="AU24" s="21"/>
      <c r="AV24" s="65">
        <f>IF(AR$24,AT24/AR$24*100,0)</f>
        <v>2.6232942786802891</v>
      </c>
      <c r="AW24" s="21"/>
      <c r="AX24" s="69">
        <v>17093</v>
      </c>
      <c r="AY24" s="21"/>
      <c r="AZ24" s="65">
        <f t="shared" si="1"/>
        <v>5.4580783151375566E-2</v>
      </c>
      <c r="BA24" s="21"/>
      <c r="BB24" s="69">
        <v>216759</v>
      </c>
      <c r="BC24" s="21"/>
      <c r="BD24" s="65">
        <f t="shared" si="2"/>
        <v>0.69214742731580281</v>
      </c>
      <c r="BE24" s="21"/>
      <c r="BF24" s="69">
        <v>1026990</v>
      </c>
      <c r="BG24" s="21"/>
      <c r="BH24" s="10">
        <v>10</v>
      </c>
      <c r="BI24" s="21"/>
      <c r="BJ24" s="96">
        <v>24146</v>
      </c>
      <c r="BK24" s="21"/>
      <c r="BL24" s="96">
        <f t="shared" si="3"/>
        <v>24146</v>
      </c>
      <c r="BM24" s="21"/>
      <c r="BN24" s="96">
        <f>IF(M24,$BJ24,0)</f>
        <v>24146</v>
      </c>
      <c r="BO24" s="21"/>
      <c r="BP24" s="96">
        <f>IF(S24,$BJ24,0)</f>
        <v>24146</v>
      </c>
      <c r="BQ24" s="21"/>
      <c r="BR24" s="96">
        <f>IF(AF24,$BJ24,0)</f>
        <v>24146</v>
      </c>
      <c r="BS24" s="21"/>
      <c r="BT24" s="96">
        <f>IF(AL24,$BJ24,0)</f>
        <v>0</v>
      </c>
    </row>
    <row r="25" spans="1:72"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9"/>
      <c r="BI25" s="21"/>
      <c r="BJ25" s="27"/>
      <c r="BK25" s="21"/>
      <c r="BL25" s="21"/>
      <c r="BM25" s="21"/>
      <c r="BN25" s="21"/>
      <c r="BO25" s="21"/>
      <c r="BP25" s="21"/>
      <c r="BQ25" s="21"/>
      <c r="BR25" s="21"/>
      <c r="BS25" s="21"/>
      <c r="BT25" s="21"/>
    </row>
    <row r="26" spans="1:72" ht="8.85" customHeight="1" x14ac:dyDescent="0.3">
      <c r="A26" s="10">
        <v>11</v>
      </c>
      <c r="B26" s="21"/>
      <c r="C26" s="10" t="s">
        <v>95</v>
      </c>
      <c r="D26" s="21"/>
      <c r="E26" s="69">
        <v>6017353</v>
      </c>
      <c r="F26" s="21"/>
      <c r="G26" s="65">
        <f>(E26/$BJ26)</f>
        <v>410.51664620002731</v>
      </c>
      <c r="H26" s="21"/>
      <c r="I26" s="65">
        <f>IF(G$60,G26/G$60*100,0)</f>
        <v>132.6432462290804</v>
      </c>
      <c r="J26" s="21"/>
      <c r="K26" s="69">
        <v>0</v>
      </c>
      <c r="L26" s="21"/>
      <c r="M26" s="69">
        <v>2678573</v>
      </c>
      <c r="N26" s="21"/>
      <c r="O26" s="65">
        <f>(M26/$BJ26)</f>
        <v>182.73795879383272</v>
      </c>
      <c r="P26" s="21"/>
      <c r="Q26" s="65">
        <f>IF(O$60,O26/O$60*100,0)</f>
        <v>68.404714757747442</v>
      </c>
      <c r="R26" s="21"/>
      <c r="S26" s="69">
        <v>1582111</v>
      </c>
      <c r="T26" s="21"/>
      <c r="U26" s="65">
        <f>(S26/$BJ26)</f>
        <v>107.9349843089098</v>
      </c>
      <c r="V26" s="21"/>
      <c r="W26" s="65">
        <f>IF(U$60,U26/U$60*100,0)</f>
        <v>67.183601336030293</v>
      </c>
      <c r="X26" s="21"/>
      <c r="Y26" s="69">
        <v>0</v>
      </c>
      <c r="Z26" s="21"/>
      <c r="AA26" s="69">
        <v>1382638</v>
      </c>
      <c r="AB26" s="21"/>
      <c r="AC26" s="69">
        <v>174044</v>
      </c>
      <c r="AD26" s="21"/>
      <c r="AE26" s="21"/>
      <c r="AF26" s="69">
        <v>755320</v>
      </c>
      <c r="AG26" s="21"/>
      <c r="AH26" s="65">
        <f>(AF26/$BJ26)</f>
        <v>51.529540182835312</v>
      </c>
      <c r="AI26" s="21"/>
      <c r="AJ26" s="65">
        <f>IF(AH$60,AH26/AH$60*100,0)</f>
        <v>292.44697893128472</v>
      </c>
      <c r="AK26" s="21"/>
      <c r="AL26" s="69">
        <v>261589</v>
      </c>
      <c r="AM26" s="21"/>
      <c r="AN26" s="65">
        <f>(AL26/$BJ26)</f>
        <v>17.846159094010098</v>
      </c>
      <c r="AO26" s="21"/>
      <c r="AP26" s="65">
        <f>IF(AN$60,AN26/AN$60*100,0)</f>
        <v>54.54140579732146</v>
      </c>
      <c r="AQ26" s="21"/>
      <c r="AR26" s="69">
        <f t="shared" si="0"/>
        <v>11294946</v>
      </c>
      <c r="AS26" s="21"/>
      <c r="AT26" s="69">
        <v>496918</v>
      </c>
      <c r="AU26" s="21"/>
      <c r="AV26" s="65">
        <f>IF(AR$26,AT26/AR$26*100,0)</f>
        <v>4.3994721178835201</v>
      </c>
      <c r="AW26" s="21"/>
      <c r="AX26" s="69">
        <v>48063</v>
      </c>
      <c r="AY26" s="21"/>
      <c r="AZ26" s="65">
        <f t="shared" si="1"/>
        <v>0.42552660278322707</v>
      </c>
      <c r="BA26" s="21"/>
      <c r="BB26" s="69">
        <v>43795</v>
      </c>
      <c r="BC26" s="21"/>
      <c r="BD26" s="65">
        <f t="shared" si="2"/>
        <v>0.38773979087637961</v>
      </c>
      <c r="BE26" s="21"/>
      <c r="BF26" s="69">
        <v>969232</v>
      </c>
      <c r="BG26" s="21"/>
      <c r="BH26" s="10">
        <v>11</v>
      </c>
      <c r="BI26" s="21"/>
      <c r="BJ26" s="96">
        <v>14658</v>
      </c>
      <c r="BK26" s="21"/>
      <c r="BL26" s="96">
        <f t="shared" si="3"/>
        <v>14658</v>
      </c>
      <c r="BM26" s="21"/>
      <c r="BN26" s="96">
        <f>IF(M26,$BJ26,0)</f>
        <v>14658</v>
      </c>
      <c r="BO26" s="21"/>
      <c r="BP26" s="96">
        <f>IF(S26,$BJ26,0)</f>
        <v>14658</v>
      </c>
      <c r="BQ26" s="21"/>
      <c r="BR26" s="96">
        <f>IF(AF26,$BJ26,0)</f>
        <v>14658</v>
      </c>
      <c r="BS26" s="21"/>
      <c r="BT26" s="96">
        <f>IF(AL26,$BJ26,0)</f>
        <v>14658</v>
      </c>
    </row>
    <row r="27" spans="1:72" ht="8.85" customHeight="1" x14ac:dyDescent="0.3">
      <c r="A27" s="10">
        <v>12</v>
      </c>
      <c r="B27" s="21"/>
      <c r="C27" s="10" t="s">
        <v>96</v>
      </c>
      <c r="D27" s="21"/>
      <c r="E27" s="69">
        <v>2735192</v>
      </c>
      <c r="F27" s="21"/>
      <c r="G27" s="65">
        <f>(E27/$BJ27)</f>
        <v>334.37555012224936</v>
      </c>
      <c r="H27" s="21"/>
      <c r="I27" s="65">
        <f>IF(G$60,G27/G$60*100,0)</f>
        <v>108.04107175288226</v>
      </c>
      <c r="J27" s="21"/>
      <c r="K27" s="69">
        <v>0</v>
      </c>
      <c r="L27" s="21"/>
      <c r="M27" s="69">
        <v>3962160</v>
      </c>
      <c r="N27" s="21"/>
      <c r="O27" s="65">
        <f>(M27/$BJ27)</f>
        <v>484.37163814180929</v>
      </c>
      <c r="P27" s="21"/>
      <c r="Q27" s="65">
        <f>IF(O$60,O27/O$60*100,0)</f>
        <v>181.31593437143914</v>
      </c>
      <c r="R27" s="21"/>
      <c r="S27" s="69">
        <v>2835212</v>
      </c>
      <c r="T27" s="21"/>
      <c r="U27" s="65">
        <f>(S27/$BJ27)</f>
        <v>346.60293398533008</v>
      </c>
      <c r="V27" s="21"/>
      <c r="W27" s="65">
        <f>IF(U$60,U27/U$60*100,0)</f>
        <v>215.74129544619419</v>
      </c>
      <c r="X27" s="21"/>
      <c r="Y27" s="69">
        <v>0</v>
      </c>
      <c r="Z27" s="21"/>
      <c r="AA27" s="69">
        <v>1814160</v>
      </c>
      <c r="AB27" s="21"/>
      <c r="AC27" s="69">
        <v>0</v>
      </c>
      <c r="AD27" s="21"/>
      <c r="AE27" s="21"/>
      <c r="AF27" s="69">
        <v>304024</v>
      </c>
      <c r="AG27" s="21"/>
      <c r="AH27" s="65">
        <f>(AF27/$BJ27)</f>
        <v>37.166748166259168</v>
      </c>
      <c r="AI27" s="21"/>
      <c r="AJ27" s="65">
        <f>IF(AH$60,AH27/AH$60*100,0)</f>
        <v>210.93344088373928</v>
      </c>
      <c r="AK27" s="21"/>
      <c r="AL27" s="69">
        <v>532406</v>
      </c>
      <c r="AM27" s="21"/>
      <c r="AN27" s="65">
        <f>(AL27/$BJ27)</f>
        <v>65.086308068459658</v>
      </c>
      <c r="AO27" s="21"/>
      <c r="AP27" s="65">
        <f>IF(AN$60,AN27/AN$60*100,0)</f>
        <v>198.91668125960101</v>
      </c>
      <c r="AQ27" s="21"/>
      <c r="AR27" s="69">
        <f t="shared" si="0"/>
        <v>10368994</v>
      </c>
      <c r="AS27" s="21"/>
      <c r="AT27" s="69">
        <v>1518835</v>
      </c>
      <c r="AU27" s="21"/>
      <c r="AV27" s="65">
        <f>IF(AR$27,AT27/AR$27*100,0)</f>
        <v>14.647853012548758</v>
      </c>
      <c r="AW27" s="21"/>
      <c r="AX27" s="69">
        <v>16595</v>
      </c>
      <c r="AY27" s="21"/>
      <c r="AZ27" s="65">
        <f t="shared" si="1"/>
        <v>0.16004445561449837</v>
      </c>
      <c r="BA27" s="21"/>
      <c r="BB27" s="69">
        <v>0</v>
      </c>
      <c r="BC27" s="21"/>
      <c r="BD27" s="65">
        <f t="shared" si="2"/>
        <v>0</v>
      </c>
      <c r="BE27" s="21"/>
      <c r="BF27" s="69">
        <v>1121474</v>
      </c>
      <c r="BG27" s="21"/>
      <c r="BH27" s="10">
        <v>12</v>
      </c>
      <c r="BI27" s="21"/>
      <c r="BJ27" s="96">
        <v>8180</v>
      </c>
      <c r="BK27" s="21"/>
      <c r="BL27" s="96">
        <f>IF(E27,$BJ27,0)</f>
        <v>8180</v>
      </c>
      <c r="BM27" s="21"/>
      <c r="BN27" s="96">
        <f>IF(M27,$BJ27,0)</f>
        <v>8180</v>
      </c>
      <c r="BO27" s="21"/>
      <c r="BP27" s="96">
        <f>IF(S27,$BJ27,0)</f>
        <v>8180</v>
      </c>
      <c r="BQ27" s="21"/>
      <c r="BR27" s="96">
        <f>IF(AF27,$BJ27,0)</f>
        <v>8180</v>
      </c>
      <c r="BS27" s="21"/>
      <c r="BT27" s="96">
        <f>IF(AL27,$BJ27,0)</f>
        <v>8180</v>
      </c>
    </row>
    <row r="28" spans="1:72" ht="8.85" customHeight="1" x14ac:dyDescent="0.3">
      <c r="A28" s="10">
        <v>13</v>
      </c>
      <c r="B28" s="21"/>
      <c r="C28" s="10" t="s">
        <v>97</v>
      </c>
      <c r="D28" s="21"/>
      <c r="E28" s="69">
        <v>8450295</v>
      </c>
      <c r="F28" s="21"/>
      <c r="G28" s="65">
        <f>(E28/$BJ28)</f>
        <v>301.99038667714962</v>
      </c>
      <c r="H28" s="21"/>
      <c r="I28" s="65">
        <f>IF(G$60,G28/G$60*100,0)</f>
        <v>97.577005925636172</v>
      </c>
      <c r="J28" s="21"/>
      <c r="K28" s="69">
        <v>0</v>
      </c>
      <c r="L28" s="21"/>
      <c r="M28" s="69">
        <v>7716629</v>
      </c>
      <c r="N28" s="21"/>
      <c r="O28" s="65">
        <f>(M28/$BJ28)</f>
        <v>275.77117432635265</v>
      </c>
      <c r="P28" s="21"/>
      <c r="Q28" s="65">
        <f>IF(O$60,O28/O$60*100,0)</f>
        <v>103.23004942550473</v>
      </c>
      <c r="R28" s="21"/>
      <c r="S28" s="69">
        <v>8454769</v>
      </c>
      <c r="T28" s="21"/>
      <c r="U28" s="65">
        <f>(S28/$BJ28)</f>
        <v>302.15027517689941</v>
      </c>
      <c r="V28" s="21"/>
      <c r="W28" s="65">
        <f>IF(U$60,U28/U$60*100,0)</f>
        <v>188.07195610423577</v>
      </c>
      <c r="X28" s="21"/>
      <c r="Y28" s="69">
        <v>0</v>
      </c>
      <c r="Z28" s="21"/>
      <c r="AA28" s="69">
        <v>8454769</v>
      </c>
      <c r="AB28" s="21"/>
      <c r="AC28" s="69">
        <v>0</v>
      </c>
      <c r="AD28" s="21"/>
      <c r="AE28" s="21"/>
      <c r="AF28" s="69">
        <v>707889</v>
      </c>
      <c r="AG28" s="21"/>
      <c r="AH28" s="65">
        <f>(AF28/$BJ28)</f>
        <v>25.298013008362521</v>
      </c>
      <c r="AI28" s="21"/>
      <c r="AJ28" s="65">
        <f>IF(AH$60,AH28/AH$60*100,0)</f>
        <v>143.57449049631481</v>
      </c>
      <c r="AK28" s="21"/>
      <c r="AL28" s="69">
        <v>3669522</v>
      </c>
      <c r="AM28" s="21"/>
      <c r="AN28" s="65">
        <f>(AL28/$BJ28)</f>
        <v>131.13866056750769</v>
      </c>
      <c r="AO28" s="21"/>
      <c r="AP28" s="65">
        <f>IF(AN$60,AN28/AN$60*100,0)</f>
        <v>400.78578612079633</v>
      </c>
      <c r="AQ28" s="21"/>
      <c r="AR28" s="69">
        <f t="shared" si="0"/>
        <v>28999104</v>
      </c>
      <c r="AS28" s="21"/>
      <c r="AT28" s="69">
        <v>4932204</v>
      </c>
      <c r="AU28" s="21"/>
      <c r="AV28" s="65">
        <f>IF(AR$28,AT28/AR$28*100,0)</f>
        <v>17.008125492429009</v>
      </c>
      <c r="AW28" s="21"/>
      <c r="AX28" s="69">
        <v>386829</v>
      </c>
      <c r="AY28" s="21"/>
      <c r="AZ28" s="65">
        <f t="shared" si="1"/>
        <v>1.3339343174189107</v>
      </c>
      <c r="BA28" s="21"/>
      <c r="BB28" s="69">
        <v>0</v>
      </c>
      <c r="BC28" s="21"/>
      <c r="BD28" s="65">
        <f t="shared" si="2"/>
        <v>0</v>
      </c>
      <c r="BE28" s="21"/>
      <c r="BF28" s="69">
        <v>1865298</v>
      </c>
      <c r="BG28" s="21"/>
      <c r="BH28" s="10">
        <v>13</v>
      </c>
      <c r="BI28" s="21"/>
      <c r="BJ28" s="96">
        <v>27982</v>
      </c>
      <c r="BK28" s="21"/>
      <c r="BL28" s="96">
        <f>IF(E28,$BJ28,0)</f>
        <v>27982</v>
      </c>
      <c r="BM28" s="21"/>
      <c r="BN28" s="96">
        <f>IF(M28,$BJ28,0)</f>
        <v>27982</v>
      </c>
      <c r="BO28" s="21"/>
      <c r="BP28" s="96">
        <f>IF(S28,$BJ28,0)</f>
        <v>27982</v>
      </c>
      <c r="BQ28" s="21"/>
      <c r="BR28" s="96">
        <f>IF(AF28,$BJ28,0)</f>
        <v>27982</v>
      </c>
      <c r="BS28" s="21"/>
      <c r="BT28" s="96">
        <f>IF(AL28,$BJ28,0)</f>
        <v>27982</v>
      </c>
    </row>
    <row r="29" spans="1:72" ht="8.85" customHeight="1" x14ac:dyDescent="0.3">
      <c r="A29" s="10">
        <v>14</v>
      </c>
      <c r="B29" s="21"/>
      <c r="C29" s="10" t="s">
        <v>98</v>
      </c>
      <c r="D29" s="21"/>
      <c r="E29" s="69">
        <v>1845751</v>
      </c>
      <c r="F29" s="21"/>
      <c r="G29" s="65">
        <f>(E29/$BJ29)</f>
        <v>274.66532738095236</v>
      </c>
      <c r="H29" s="21"/>
      <c r="I29" s="65">
        <f>IF(G$60,G29/G$60*100,0)</f>
        <v>88.747925297603231</v>
      </c>
      <c r="J29" s="21"/>
      <c r="K29" s="69">
        <v>0</v>
      </c>
      <c r="L29" s="21"/>
      <c r="M29" s="69">
        <v>627788</v>
      </c>
      <c r="N29" s="21"/>
      <c r="O29" s="65">
        <f>(M29/$BJ29)</f>
        <v>93.420833333333334</v>
      </c>
      <c r="P29" s="21"/>
      <c r="Q29" s="65">
        <f>IF(O$60,O29/O$60*100,0)</f>
        <v>34.970432518661816</v>
      </c>
      <c r="R29" s="21"/>
      <c r="S29" s="69">
        <v>8794</v>
      </c>
      <c r="T29" s="21"/>
      <c r="U29" s="65">
        <f>(S29/$BJ29)</f>
        <v>1.3086309523809523</v>
      </c>
      <c r="V29" s="21"/>
      <c r="W29" s="65">
        <f>IF(U$60,U29/U$60*100,0)</f>
        <v>0.81455091473519647</v>
      </c>
      <c r="X29" s="21"/>
      <c r="Y29" s="69">
        <v>0</v>
      </c>
      <c r="Z29" s="21"/>
      <c r="AA29" s="69">
        <v>0</v>
      </c>
      <c r="AB29" s="21"/>
      <c r="AC29" s="69">
        <v>8794</v>
      </c>
      <c r="AD29" s="21"/>
      <c r="AE29" s="21"/>
      <c r="AF29" s="69">
        <v>236549</v>
      </c>
      <c r="AG29" s="21"/>
      <c r="AH29" s="65">
        <f>(AF29/$BJ29)</f>
        <v>35.200744047619047</v>
      </c>
      <c r="AI29" s="21"/>
      <c r="AJ29" s="65">
        <f>IF(AH$60,AH29/AH$60*100,0)</f>
        <v>199.77572507601536</v>
      </c>
      <c r="AK29" s="21"/>
      <c r="AL29" s="69">
        <v>1460357</v>
      </c>
      <c r="AM29" s="21"/>
      <c r="AN29" s="65">
        <f>(AL29/$BJ29)</f>
        <v>217.31502976190475</v>
      </c>
      <c r="AO29" s="21"/>
      <c r="AP29" s="65">
        <f>IF(AN$60,AN29/AN$60*100,0)</f>
        <v>664.15788190968658</v>
      </c>
      <c r="AQ29" s="21"/>
      <c r="AR29" s="69">
        <f t="shared" si="0"/>
        <v>4179239</v>
      </c>
      <c r="AS29" s="21"/>
      <c r="AT29" s="69">
        <v>428861</v>
      </c>
      <c r="AU29" s="21"/>
      <c r="AV29" s="65">
        <f>IF(AR$29,AT29/AR$29*100,0)</f>
        <v>10.261700754611066</v>
      </c>
      <c r="AW29" s="21"/>
      <c r="AX29" s="69">
        <v>52702</v>
      </c>
      <c r="AY29" s="21"/>
      <c r="AZ29" s="65">
        <f t="shared" si="1"/>
        <v>1.2610429793558109</v>
      </c>
      <c r="BA29" s="21"/>
      <c r="BB29" s="69">
        <v>50000</v>
      </c>
      <c r="BC29" s="21"/>
      <c r="BD29" s="65">
        <f t="shared" si="2"/>
        <v>1.1963900604870887</v>
      </c>
      <c r="BE29" s="21"/>
      <c r="BF29" s="69">
        <v>18520</v>
      </c>
      <c r="BG29" s="21"/>
      <c r="BH29" s="10">
        <v>14</v>
      </c>
      <c r="BI29" s="21"/>
      <c r="BJ29" s="96">
        <v>6720</v>
      </c>
      <c r="BK29" s="21"/>
      <c r="BL29" s="96">
        <f>IF(E29,$BJ29,0)</f>
        <v>6720</v>
      </c>
      <c r="BM29" s="21"/>
      <c r="BN29" s="96">
        <f>IF(M29,$BJ29,0)</f>
        <v>6720</v>
      </c>
      <c r="BO29" s="21"/>
      <c r="BP29" s="96">
        <f>IF(S29,$BJ29,0)</f>
        <v>6720</v>
      </c>
      <c r="BQ29" s="21"/>
      <c r="BR29" s="96">
        <f>IF(AF29,$BJ29,0)</f>
        <v>6720</v>
      </c>
      <c r="BS29" s="21"/>
      <c r="BT29" s="96">
        <f>IF(AL29,$BJ29,0)</f>
        <v>6720</v>
      </c>
    </row>
    <row r="30" spans="1:72" ht="8.85" customHeight="1" x14ac:dyDescent="0.3">
      <c r="A30" s="10">
        <v>15</v>
      </c>
      <c r="B30" s="21"/>
      <c r="C30" s="10" t="s">
        <v>99</v>
      </c>
      <c r="D30" s="21"/>
      <c r="E30" s="69">
        <v>33899344</v>
      </c>
      <c r="F30" s="21"/>
      <c r="G30" s="65">
        <f>(E30/$BJ30)</f>
        <v>247.17344766237932</v>
      </c>
      <c r="H30" s="21"/>
      <c r="I30" s="65">
        <f>IF(G$60,G30/G$60*100,0)</f>
        <v>79.864942830105164</v>
      </c>
      <c r="J30" s="21"/>
      <c r="K30" s="69">
        <v>0</v>
      </c>
      <c r="L30" s="21"/>
      <c r="M30" s="69">
        <v>29041921</v>
      </c>
      <c r="N30" s="21"/>
      <c r="O30" s="65">
        <f>(M30/$BJ30)</f>
        <v>211.75606643917519</v>
      </c>
      <c r="P30" s="21"/>
      <c r="Q30" s="65">
        <f>IF(O$60,O30/O$60*100,0)</f>
        <v>79.267128836306426</v>
      </c>
      <c r="R30" s="21"/>
      <c r="S30" s="69">
        <v>20304808</v>
      </c>
      <c r="T30" s="21"/>
      <c r="U30" s="65">
        <f>(S30/$BJ30)</f>
        <v>148.05033977892495</v>
      </c>
      <c r="V30" s="21"/>
      <c r="W30" s="65">
        <f>IF(U$60,U30/U$60*100,0)</f>
        <v>92.153207498544617</v>
      </c>
      <c r="X30" s="21"/>
      <c r="Y30" s="69">
        <v>10118658</v>
      </c>
      <c r="Z30" s="21"/>
      <c r="AA30" s="69">
        <v>6750809</v>
      </c>
      <c r="AB30" s="21"/>
      <c r="AC30" s="69">
        <v>1089837</v>
      </c>
      <c r="AD30" s="21"/>
      <c r="AE30" s="21"/>
      <c r="AF30" s="69">
        <v>372372</v>
      </c>
      <c r="AG30" s="21"/>
      <c r="AH30" s="65">
        <f>(AF30/$BJ30)</f>
        <v>2.7151106833493746</v>
      </c>
      <c r="AI30" s="21"/>
      <c r="AJ30" s="65">
        <f>IF(AH$60,AH30/AH$60*100,0)</f>
        <v>15.409140349249103</v>
      </c>
      <c r="AK30" s="21"/>
      <c r="AL30" s="69">
        <v>6465784</v>
      </c>
      <c r="AM30" s="21"/>
      <c r="AN30" s="65">
        <f>(AL30/$BJ30)</f>
        <v>47.14457374515122</v>
      </c>
      <c r="AO30" s="21"/>
      <c r="AP30" s="65">
        <f>IF(AN$60,AN30/AN$60*100,0)</f>
        <v>144.08317858373704</v>
      </c>
      <c r="AQ30" s="21"/>
      <c r="AR30" s="69">
        <f t="shared" si="0"/>
        <v>90084229</v>
      </c>
      <c r="AS30" s="21"/>
      <c r="AT30" s="69">
        <v>18635535</v>
      </c>
      <c r="AU30" s="21"/>
      <c r="AV30" s="65">
        <f>IF(AR$30,AT30/AR$30*100,0)</f>
        <v>20.686789693232541</v>
      </c>
      <c r="AW30" s="21"/>
      <c r="AX30" s="69">
        <v>1585303</v>
      </c>
      <c r="AY30" s="21"/>
      <c r="AZ30" s="65">
        <f t="shared" si="1"/>
        <v>1.759800819297682</v>
      </c>
      <c r="BA30" s="21"/>
      <c r="BB30" s="69">
        <v>146799</v>
      </c>
      <c r="BC30" s="21"/>
      <c r="BD30" s="65">
        <f t="shared" si="2"/>
        <v>0.1629574917047911</v>
      </c>
      <c r="BE30" s="21"/>
      <c r="BF30" s="69">
        <v>4655159</v>
      </c>
      <c r="BG30" s="21"/>
      <c r="BH30" s="10">
        <v>15</v>
      </c>
      <c r="BI30" s="21"/>
      <c r="BJ30" s="96">
        <v>137148</v>
      </c>
      <c r="BK30" s="21"/>
      <c r="BL30" s="96">
        <f>IF(E30,$BJ30,0)</f>
        <v>137148</v>
      </c>
      <c r="BM30" s="21"/>
      <c r="BN30" s="96">
        <f>IF(M30,$BJ30,0)</f>
        <v>137148</v>
      </c>
      <c r="BO30" s="21"/>
      <c r="BP30" s="96">
        <f>IF(S30,$BJ30,0)</f>
        <v>137148</v>
      </c>
      <c r="BQ30" s="21"/>
      <c r="BR30" s="96">
        <f>IF(AF30,$BJ30,0)</f>
        <v>137148</v>
      </c>
      <c r="BS30" s="21"/>
      <c r="BT30" s="96">
        <f>IF(AL30,$BJ30,0)</f>
        <v>137148</v>
      </c>
    </row>
    <row r="31" spans="1:72"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9"/>
      <c r="BI31" s="21"/>
      <c r="BJ31" s="27"/>
      <c r="BK31" s="21"/>
      <c r="BL31" s="21"/>
      <c r="BM31" s="21"/>
      <c r="BN31" s="21"/>
      <c r="BO31" s="21"/>
      <c r="BP31" s="21"/>
      <c r="BQ31" s="21"/>
      <c r="BR31" s="21"/>
      <c r="BS31" s="21"/>
      <c r="BT31" s="21"/>
    </row>
    <row r="32" spans="1:72" ht="8.85" customHeight="1" x14ac:dyDescent="0.3">
      <c r="A32" s="10">
        <v>16</v>
      </c>
      <c r="B32" s="21"/>
      <c r="C32" s="10" t="s">
        <v>100</v>
      </c>
      <c r="D32" s="21"/>
      <c r="E32" s="69">
        <v>11831908</v>
      </c>
      <c r="F32" s="21"/>
      <c r="G32" s="65">
        <f>(E32/$BJ32)</f>
        <v>215.87133734719941</v>
      </c>
      <c r="H32" s="21"/>
      <c r="I32" s="65">
        <f>IF(G$60,G32/G$60*100,0)</f>
        <v>69.750825499030739</v>
      </c>
      <c r="J32" s="21"/>
      <c r="K32" s="69">
        <v>0</v>
      </c>
      <c r="L32" s="21"/>
      <c r="M32" s="69">
        <v>9277015</v>
      </c>
      <c r="N32" s="21"/>
      <c r="O32" s="65">
        <f>(M32/$BJ32)</f>
        <v>169.25770844736363</v>
      </c>
      <c r="P32" s="21"/>
      <c r="Q32" s="65">
        <f>IF(O$60,O32/O$60*100,0)</f>
        <v>63.358622058126215</v>
      </c>
      <c r="R32" s="21"/>
      <c r="S32" s="69">
        <v>9127616</v>
      </c>
      <c r="T32" s="21"/>
      <c r="U32" s="65">
        <f>(S32/$BJ32)</f>
        <v>166.53194672505018</v>
      </c>
      <c r="V32" s="21"/>
      <c r="W32" s="65">
        <f>IF(U$60,U32/U$60*100,0)</f>
        <v>103.65699305118854</v>
      </c>
      <c r="X32" s="21"/>
      <c r="Y32" s="69">
        <v>3449480</v>
      </c>
      <c r="Z32" s="21"/>
      <c r="AA32" s="69">
        <v>5639202</v>
      </c>
      <c r="AB32" s="21"/>
      <c r="AC32" s="69">
        <v>0</v>
      </c>
      <c r="AD32" s="21"/>
      <c r="AE32" s="21"/>
      <c r="AF32" s="69">
        <v>876113</v>
      </c>
      <c r="AG32" s="21"/>
      <c r="AH32" s="65">
        <f>(AF32/$BJ32)</f>
        <v>15.984546615581099</v>
      </c>
      <c r="AI32" s="21"/>
      <c r="AJ32" s="65">
        <f>IF(AH$60,AH32/AH$60*100,0)</f>
        <v>90.717525340350733</v>
      </c>
      <c r="AK32" s="21"/>
      <c r="AL32" s="69">
        <v>4626932</v>
      </c>
      <c r="AM32" s="21"/>
      <c r="AN32" s="65">
        <f>(AL32/$BJ32)</f>
        <v>84.417661010764462</v>
      </c>
      <c r="AO32" s="21"/>
      <c r="AP32" s="65">
        <f>IF(AN$60,AN32/AN$60*100,0)</f>
        <v>257.9971343634499</v>
      </c>
      <c r="AQ32" s="21"/>
      <c r="AR32" s="69">
        <f t="shared" si="0"/>
        <v>35739584</v>
      </c>
      <c r="AS32" s="21"/>
      <c r="AT32" s="69">
        <v>3698367</v>
      </c>
      <c r="AU32" s="21"/>
      <c r="AV32" s="65">
        <f>IF(AR$32,AT32/AR$32*100,0)</f>
        <v>10.348097504436538</v>
      </c>
      <c r="AW32" s="21"/>
      <c r="AX32" s="69">
        <v>271190</v>
      </c>
      <c r="AY32" s="21"/>
      <c r="AZ32" s="65">
        <f t="shared" si="1"/>
        <v>0.75879450639380697</v>
      </c>
      <c r="BA32" s="21"/>
      <c r="BB32" s="69">
        <v>892129</v>
      </c>
      <c r="BC32" s="21"/>
      <c r="BD32" s="65">
        <f t="shared" si="2"/>
        <v>2.4961930166842459</v>
      </c>
      <c r="BE32" s="21"/>
      <c r="BF32" s="69">
        <v>530092</v>
      </c>
      <c r="BG32" s="21"/>
      <c r="BH32" s="10">
        <v>16</v>
      </c>
      <c r="BI32" s="21"/>
      <c r="BJ32" s="96">
        <v>54810</v>
      </c>
      <c r="BK32" s="21"/>
      <c r="BL32" s="96">
        <f>IF(E32,$BJ32,0)</f>
        <v>54810</v>
      </c>
      <c r="BM32" s="21"/>
      <c r="BN32" s="96">
        <f>IF(M32,$BJ32,0)</f>
        <v>54810</v>
      </c>
      <c r="BO32" s="21"/>
      <c r="BP32" s="96">
        <f>IF(S32,$BJ32,0)</f>
        <v>54810</v>
      </c>
      <c r="BQ32" s="21"/>
      <c r="BR32" s="96">
        <f>IF(AF32,$BJ32,0)</f>
        <v>54810</v>
      </c>
      <c r="BS32" s="21"/>
      <c r="BT32" s="96">
        <f>IF(AL32,$BJ32,0)</f>
        <v>54810</v>
      </c>
    </row>
    <row r="33" spans="1:72" ht="8.85" customHeight="1" x14ac:dyDescent="0.3">
      <c r="A33" s="10">
        <v>17</v>
      </c>
      <c r="B33" s="21"/>
      <c r="C33" s="10" t="s">
        <v>101</v>
      </c>
      <c r="D33" s="21"/>
      <c r="E33" s="69">
        <v>0</v>
      </c>
      <c r="F33" s="21"/>
      <c r="G33" s="65">
        <v>0</v>
      </c>
      <c r="H33" s="21"/>
      <c r="I33" s="65">
        <f>IF(G$60,G33/G$60*100,0)</f>
        <v>0</v>
      </c>
      <c r="J33" s="21"/>
      <c r="K33" s="69">
        <v>0</v>
      </c>
      <c r="L33" s="21"/>
      <c r="M33" s="69">
        <v>0</v>
      </c>
      <c r="N33" s="21"/>
      <c r="O33" s="65">
        <v>0</v>
      </c>
      <c r="P33" s="21"/>
      <c r="Q33" s="65">
        <f>IF(O$60,O33/O$60*100,0)</f>
        <v>0</v>
      </c>
      <c r="R33" s="21"/>
      <c r="S33" s="69">
        <v>0</v>
      </c>
      <c r="T33" s="21"/>
      <c r="U33" s="65">
        <v>0</v>
      </c>
      <c r="V33" s="21"/>
      <c r="W33" s="65">
        <f>IF(U$60,U33/U$60*100,0)</f>
        <v>0</v>
      </c>
      <c r="X33" s="21"/>
      <c r="Y33" s="69">
        <v>0</v>
      </c>
      <c r="Z33" s="21"/>
      <c r="AA33" s="69">
        <v>0</v>
      </c>
      <c r="AB33" s="21"/>
      <c r="AC33" s="69">
        <v>0</v>
      </c>
      <c r="AD33" s="21"/>
      <c r="AE33" s="21"/>
      <c r="AF33" s="69">
        <v>0</v>
      </c>
      <c r="AG33" s="21"/>
      <c r="AH33" s="65">
        <v>0</v>
      </c>
      <c r="AI33" s="21"/>
      <c r="AJ33" s="65">
        <f>IF(AH$60,AH33/AH$60*100,0)</f>
        <v>0</v>
      </c>
      <c r="AK33" s="21"/>
      <c r="AL33" s="69">
        <v>0</v>
      </c>
      <c r="AM33" s="21"/>
      <c r="AN33" s="65">
        <v>0</v>
      </c>
      <c r="AO33" s="21"/>
      <c r="AP33" s="65">
        <f>IF(AN$60,AN33/AN$60*100,0)</f>
        <v>0</v>
      </c>
      <c r="AQ33" s="21"/>
      <c r="AR33" s="69">
        <f t="shared" si="0"/>
        <v>0</v>
      </c>
      <c r="AS33" s="21"/>
      <c r="AT33" s="69">
        <v>0</v>
      </c>
      <c r="AU33" s="21"/>
      <c r="AV33" s="65">
        <f>IF(AR$33,AT33/AR$33*100,0)</f>
        <v>0</v>
      </c>
      <c r="AW33" s="21"/>
      <c r="AX33" s="69">
        <v>0</v>
      </c>
      <c r="AY33" s="21"/>
      <c r="AZ33" s="65">
        <f t="shared" si="1"/>
        <v>0</v>
      </c>
      <c r="BA33" s="21"/>
      <c r="BB33" s="69">
        <v>0</v>
      </c>
      <c r="BC33" s="21"/>
      <c r="BD33" s="65">
        <f t="shared" si="2"/>
        <v>0</v>
      </c>
      <c r="BE33" s="21"/>
      <c r="BF33" s="69">
        <v>0</v>
      </c>
      <c r="BG33" s="21"/>
      <c r="BH33" s="10">
        <v>17</v>
      </c>
      <c r="BI33" s="21"/>
      <c r="BJ33" s="96">
        <v>0</v>
      </c>
      <c r="BK33" s="21"/>
      <c r="BL33" s="96">
        <f>IF(E33,$BJ33,0)</f>
        <v>0</v>
      </c>
      <c r="BM33" s="21"/>
      <c r="BN33" s="96">
        <f>IF(M33,$BJ33,0)</f>
        <v>0</v>
      </c>
      <c r="BO33" s="21"/>
      <c r="BP33" s="96">
        <f>IF(S33,$BJ33,0)</f>
        <v>0</v>
      </c>
      <c r="BQ33" s="21"/>
      <c r="BR33" s="96">
        <f>IF(AF33,$BJ33,0)</f>
        <v>0</v>
      </c>
      <c r="BS33" s="21"/>
      <c r="BT33" s="96">
        <f>IF(AL33,$BJ33,0)</f>
        <v>0</v>
      </c>
    </row>
    <row r="34" spans="1:72" ht="8.85" customHeight="1" x14ac:dyDescent="0.3">
      <c r="A34" s="10">
        <v>18</v>
      </c>
      <c r="B34" s="21"/>
      <c r="C34" s="10" t="s">
        <v>102</v>
      </c>
      <c r="D34" s="21"/>
      <c r="E34" s="69">
        <v>2176882</v>
      </c>
      <c r="F34" s="21"/>
      <c r="G34" s="65">
        <f>(E34/$BJ34)</f>
        <v>291.065917903463</v>
      </c>
      <c r="H34" s="21"/>
      <c r="I34" s="65">
        <f>IF(G$60,G34/G$60*100,0)</f>
        <v>94.047168549044258</v>
      </c>
      <c r="J34" s="21"/>
      <c r="K34" s="69">
        <v>0</v>
      </c>
      <c r="L34" s="21"/>
      <c r="M34" s="69">
        <v>1578371</v>
      </c>
      <c r="N34" s="21"/>
      <c r="O34" s="65">
        <f>(M34/$BJ34)</f>
        <v>211.04037972991043</v>
      </c>
      <c r="P34" s="21"/>
      <c r="Q34" s="65">
        <f>IF(O$60,O34/O$60*100,0)</f>
        <v>78.999224206494958</v>
      </c>
      <c r="R34" s="21"/>
      <c r="S34" s="69">
        <v>135733</v>
      </c>
      <c r="T34" s="21"/>
      <c r="U34" s="65">
        <f>(S34/$BJ34)</f>
        <v>18.148549271292953</v>
      </c>
      <c r="V34" s="21"/>
      <c r="W34" s="65">
        <f>IF(U$60,U34/U$60*100,0)</f>
        <v>11.296475437289702</v>
      </c>
      <c r="X34" s="21"/>
      <c r="Y34" s="69">
        <v>0</v>
      </c>
      <c r="Z34" s="21"/>
      <c r="AA34" s="69">
        <v>101348</v>
      </c>
      <c r="AB34" s="21"/>
      <c r="AC34" s="69">
        <v>0</v>
      </c>
      <c r="AD34" s="21"/>
      <c r="AE34" s="21"/>
      <c r="AF34" s="69">
        <v>0</v>
      </c>
      <c r="AG34" s="21"/>
      <c r="AH34" s="65">
        <f>(AF34/$BJ34)</f>
        <v>0</v>
      </c>
      <c r="AI34" s="21"/>
      <c r="AJ34" s="65">
        <f>IF(AH$60,AH34/AH$60*100,0)</f>
        <v>0</v>
      </c>
      <c r="AK34" s="21"/>
      <c r="AL34" s="69">
        <v>71775</v>
      </c>
      <c r="AM34" s="21"/>
      <c r="AN34" s="65">
        <f>(AL34/$BJ34)</f>
        <v>9.5968712394705182</v>
      </c>
      <c r="AO34" s="21"/>
      <c r="AP34" s="65">
        <f>IF(AN$60,AN34/AN$60*100,0)</f>
        <v>29.329944101657617</v>
      </c>
      <c r="AQ34" s="21"/>
      <c r="AR34" s="69">
        <f t="shared" si="0"/>
        <v>3962761</v>
      </c>
      <c r="AS34" s="21"/>
      <c r="AT34" s="69">
        <v>479070</v>
      </c>
      <c r="AU34" s="21"/>
      <c r="AV34" s="65">
        <f>IF(AR$34,AT34/AR$34*100,0)</f>
        <v>12.089298345269876</v>
      </c>
      <c r="AW34" s="21"/>
      <c r="AX34" s="69">
        <v>29540</v>
      </c>
      <c r="AY34" s="21"/>
      <c r="AZ34" s="65">
        <f t="shared" si="1"/>
        <v>0.74543985872476282</v>
      </c>
      <c r="BA34" s="21"/>
      <c r="BB34" s="69">
        <v>0</v>
      </c>
      <c r="BC34" s="21"/>
      <c r="BD34" s="65">
        <f t="shared" si="2"/>
        <v>0</v>
      </c>
      <c r="BE34" s="21"/>
      <c r="BF34" s="69">
        <v>332198</v>
      </c>
      <c r="BG34" s="21"/>
      <c r="BH34" s="10">
        <v>18</v>
      </c>
      <c r="BI34" s="21"/>
      <c r="BJ34" s="96">
        <v>7479</v>
      </c>
      <c r="BK34" s="21"/>
      <c r="BL34" s="96">
        <f>IF(E34,$BJ34,0)</f>
        <v>7479</v>
      </c>
      <c r="BM34" s="21"/>
      <c r="BN34" s="96">
        <f>IF(M34,$BJ34,0)</f>
        <v>7479</v>
      </c>
      <c r="BO34" s="21"/>
      <c r="BP34" s="96">
        <f>IF(S34,$BJ34,0)</f>
        <v>7479</v>
      </c>
      <c r="BQ34" s="21"/>
      <c r="BR34" s="96">
        <f>IF(AF34,$BJ34,0)</f>
        <v>0</v>
      </c>
      <c r="BS34" s="21"/>
      <c r="BT34" s="96">
        <f>IF(AL34,$BJ34,0)</f>
        <v>7479</v>
      </c>
    </row>
    <row r="35" spans="1:72" ht="8.85" customHeight="1" x14ac:dyDescent="0.3">
      <c r="A35" s="10">
        <v>19</v>
      </c>
      <c r="B35" s="21"/>
      <c r="C35" s="10" t="s">
        <v>103</v>
      </c>
      <c r="D35" s="21"/>
      <c r="E35" s="69">
        <v>22822095</v>
      </c>
      <c r="F35" s="21"/>
      <c r="G35" s="65">
        <f>(E35/$BJ35)</f>
        <v>283.87455687542757</v>
      </c>
      <c r="H35" s="21"/>
      <c r="I35" s="65">
        <f>IF(G$60,G35/G$60*100,0)</f>
        <v>91.723546643833799</v>
      </c>
      <c r="J35" s="21"/>
      <c r="K35" s="69">
        <v>0</v>
      </c>
      <c r="L35" s="21"/>
      <c r="M35" s="69">
        <v>19245531</v>
      </c>
      <c r="N35" s="21"/>
      <c r="O35" s="65">
        <f>(M35/$BJ35)</f>
        <v>239.38716338080727</v>
      </c>
      <c r="P35" s="21"/>
      <c r="Q35" s="65">
        <f>IF(O$60,O35/O$60*100,0)</f>
        <v>89.610340050942156</v>
      </c>
      <c r="R35" s="21"/>
      <c r="S35" s="69">
        <v>15245548</v>
      </c>
      <c r="T35" s="21"/>
      <c r="U35" s="65">
        <f>(S35/$BJ35)</f>
        <v>189.63303688040301</v>
      </c>
      <c r="V35" s="21"/>
      <c r="W35" s="65">
        <f>IF(U$60,U35/U$60*100,0)</f>
        <v>118.03615325918058</v>
      </c>
      <c r="X35" s="21"/>
      <c r="Y35" s="69">
        <v>0</v>
      </c>
      <c r="Z35" s="21"/>
      <c r="AA35" s="69">
        <v>15245548</v>
      </c>
      <c r="AB35" s="21"/>
      <c r="AC35" s="69">
        <v>0</v>
      </c>
      <c r="AD35" s="21"/>
      <c r="AE35" s="21"/>
      <c r="AF35" s="69">
        <v>939180</v>
      </c>
      <c r="AG35" s="21"/>
      <c r="AH35" s="65">
        <f>(AF35/$BJ35)</f>
        <v>11.682069780458983</v>
      </c>
      <c r="AI35" s="21"/>
      <c r="AJ35" s="65">
        <f>IF(AH$60,AH35/AH$60*100,0)</f>
        <v>66.299563373509358</v>
      </c>
      <c r="AK35" s="21"/>
      <c r="AL35" s="69">
        <v>2289583</v>
      </c>
      <c r="AM35" s="21"/>
      <c r="AN35" s="65">
        <f>(AL35/$BJ35)</f>
        <v>28.479171590273026</v>
      </c>
      <c r="AO35" s="21"/>
      <c r="AP35" s="65">
        <f>IF(AN$60,AN35/AN$60*100,0)</f>
        <v>87.038003320164222</v>
      </c>
      <c r="AQ35" s="21"/>
      <c r="AR35" s="69">
        <f t="shared" si="0"/>
        <v>60541937</v>
      </c>
      <c r="AS35" s="21"/>
      <c r="AT35" s="69">
        <v>11627771</v>
      </c>
      <c r="AU35" s="21"/>
      <c r="AV35" s="65">
        <f>IF(AR$35,AT35/AR$35*100,0)</f>
        <v>19.206143007945052</v>
      </c>
      <c r="AW35" s="21"/>
      <c r="AX35" s="69">
        <v>297135</v>
      </c>
      <c r="AY35" s="21"/>
      <c r="AZ35" s="65">
        <f t="shared" si="1"/>
        <v>0.49079202735122263</v>
      </c>
      <c r="BA35" s="21"/>
      <c r="BB35" s="69">
        <v>69975</v>
      </c>
      <c r="BC35" s="21"/>
      <c r="BD35" s="65">
        <f t="shared" si="2"/>
        <v>0.11558103930503578</v>
      </c>
      <c r="BE35" s="21"/>
      <c r="BF35" s="69">
        <v>7507874</v>
      </c>
      <c r="BG35" s="21"/>
      <c r="BH35" s="10">
        <v>19</v>
      </c>
      <c r="BI35" s="21"/>
      <c r="BJ35" s="96">
        <v>80395</v>
      </c>
      <c r="BK35" s="21"/>
      <c r="BL35" s="96">
        <f>IF(E35,$BJ35,0)</f>
        <v>80395</v>
      </c>
      <c r="BM35" s="21"/>
      <c r="BN35" s="96">
        <f>IF(M35,$BJ35,0)</f>
        <v>80395</v>
      </c>
      <c r="BO35" s="21"/>
      <c r="BP35" s="96">
        <f>IF(S35,$BJ35,0)</f>
        <v>80395</v>
      </c>
      <c r="BQ35" s="21"/>
      <c r="BR35" s="96">
        <f>IF(AF35,$BJ35,0)</f>
        <v>80395</v>
      </c>
      <c r="BS35" s="21"/>
      <c r="BT35" s="96">
        <f>IF(AL35,$BJ35,0)</f>
        <v>80395</v>
      </c>
    </row>
    <row r="36" spans="1:72" ht="8.85" customHeight="1" x14ac:dyDescent="0.3">
      <c r="A36" s="10">
        <v>20</v>
      </c>
      <c r="B36" s="21"/>
      <c r="C36" s="10" t="s">
        <v>104</v>
      </c>
      <c r="D36" s="21"/>
      <c r="E36" s="69">
        <v>14916427</v>
      </c>
      <c r="F36" s="21"/>
      <c r="G36" s="65">
        <f>(E36/$BJ36)</f>
        <v>348.74279902740108</v>
      </c>
      <c r="H36" s="21"/>
      <c r="I36" s="65">
        <f>IF(G$60,G36/G$60*100,0)</f>
        <v>112.68331598780166</v>
      </c>
      <c r="J36" s="21"/>
      <c r="K36" s="69">
        <v>0</v>
      </c>
      <c r="L36" s="21"/>
      <c r="M36" s="69">
        <v>10748971</v>
      </c>
      <c r="N36" s="21"/>
      <c r="O36" s="65">
        <f>(M36/$BJ36)</f>
        <v>251.30858973160011</v>
      </c>
      <c r="P36" s="21"/>
      <c r="Q36" s="65">
        <f>IF(O$60,O36/O$60*100,0)</f>
        <v>94.072914627204739</v>
      </c>
      <c r="R36" s="21"/>
      <c r="S36" s="69">
        <v>5782358</v>
      </c>
      <c r="T36" s="21"/>
      <c r="U36" s="65">
        <f>(S36/$BJ36)</f>
        <v>135.19026465912279</v>
      </c>
      <c r="V36" s="21"/>
      <c r="W36" s="65">
        <f>IF(U$60,U36/U$60*100,0)</f>
        <v>84.148516845813674</v>
      </c>
      <c r="X36" s="21"/>
      <c r="Y36" s="69">
        <v>0</v>
      </c>
      <c r="Z36" s="21"/>
      <c r="AA36" s="69">
        <v>5527455</v>
      </c>
      <c r="AB36" s="21"/>
      <c r="AC36" s="69">
        <v>0</v>
      </c>
      <c r="AD36" s="21"/>
      <c r="AE36" s="21"/>
      <c r="AF36" s="69">
        <v>1371449</v>
      </c>
      <c r="AG36" s="21"/>
      <c r="AH36" s="65">
        <f>(AF36/$BJ36)</f>
        <v>32.064177499298609</v>
      </c>
      <c r="AI36" s="21"/>
      <c r="AJ36" s="65">
        <f>IF(AH$60,AH36/AH$60*100,0)</f>
        <v>181.97468497322032</v>
      </c>
      <c r="AK36" s="21"/>
      <c r="AL36" s="69">
        <v>1494679</v>
      </c>
      <c r="AM36" s="21"/>
      <c r="AN36" s="65">
        <f>(AL36/$BJ36)</f>
        <v>34.945267932292154</v>
      </c>
      <c r="AO36" s="21"/>
      <c r="AP36" s="65">
        <f>IF(AN$60,AN36/AN$60*100,0)</f>
        <v>106.79967767579694</v>
      </c>
      <c r="AQ36" s="21"/>
      <c r="AR36" s="69">
        <f t="shared" si="0"/>
        <v>34313884</v>
      </c>
      <c r="AS36" s="21"/>
      <c r="AT36" s="69">
        <v>1581206</v>
      </c>
      <c r="AU36" s="21"/>
      <c r="AV36" s="65">
        <f>IF(AR$36,AT36/AR$36*100,0)</f>
        <v>4.6080647705167976</v>
      </c>
      <c r="AW36" s="21"/>
      <c r="AX36" s="69">
        <v>189742</v>
      </c>
      <c r="AY36" s="21"/>
      <c r="AZ36" s="65">
        <f t="shared" si="1"/>
        <v>0.55295984564149014</v>
      </c>
      <c r="BA36" s="21"/>
      <c r="BB36" s="69">
        <v>44005</v>
      </c>
      <c r="BC36" s="21"/>
      <c r="BD36" s="65">
        <f t="shared" si="2"/>
        <v>0.12824255044984126</v>
      </c>
      <c r="BE36" s="21"/>
      <c r="BF36" s="69">
        <v>1119033</v>
      </c>
      <c r="BG36" s="21"/>
      <c r="BH36" s="10">
        <v>20</v>
      </c>
      <c r="BI36" s="21"/>
      <c r="BJ36" s="96">
        <v>42772</v>
      </c>
      <c r="BK36" s="21"/>
      <c r="BL36" s="96">
        <f>IF(E36,$BJ36,0)</f>
        <v>42772</v>
      </c>
      <c r="BM36" s="21"/>
      <c r="BN36" s="96">
        <f>IF(M36,$BJ36,0)</f>
        <v>42772</v>
      </c>
      <c r="BO36" s="21"/>
      <c r="BP36" s="96">
        <f>IF(S36,$BJ36,0)</f>
        <v>42772</v>
      </c>
      <c r="BQ36" s="21"/>
      <c r="BR36" s="96">
        <f>IF(AF36,$BJ36,0)</f>
        <v>42772</v>
      </c>
      <c r="BS36" s="21"/>
      <c r="BT36" s="96">
        <f>IF(AL36,$BJ36,0)</f>
        <v>42772</v>
      </c>
    </row>
    <row r="37" spans="1:72" ht="8.85" customHeight="1" x14ac:dyDescent="0.3">
      <c r="A37" s="29"/>
      <c r="B37" s="21"/>
      <c r="D37" s="21"/>
      <c r="E37" s="27"/>
      <c r="F37" s="21"/>
      <c r="G37" s="21"/>
      <c r="H37" s="21"/>
      <c r="I37" s="21"/>
      <c r="J37" s="21"/>
      <c r="K37" s="27"/>
      <c r="L37" s="21"/>
      <c r="M37" s="27"/>
      <c r="N37" s="21"/>
      <c r="O37" s="21"/>
      <c r="P37" s="21"/>
      <c r="Q37" s="21"/>
      <c r="R37" s="21"/>
      <c r="S37" s="27"/>
      <c r="T37" s="21"/>
      <c r="U37" s="21"/>
      <c r="V37" s="21"/>
      <c r="W37" s="21"/>
      <c r="X37" s="21"/>
      <c r="Y37" s="27"/>
      <c r="Z37" s="21"/>
      <c r="AA37" s="27"/>
      <c r="AB37" s="21"/>
      <c r="AC37" s="27"/>
      <c r="AD37" s="21"/>
      <c r="AE37" s="21"/>
      <c r="AF37" s="27"/>
      <c r="AG37" s="21"/>
      <c r="AH37" s="21"/>
      <c r="AI37" s="21"/>
      <c r="AJ37" s="21"/>
      <c r="AK37" s="21"/>
      <c r="AL37" s="27"/>
      <c r="AM37" s="21"/>
      <c r="AN37" s="21"/>
      <c r="AO37" s="21"/>
      <c r="AP37" s="21"/>
      <c r="AQ37" s="21"/>
      <c r="AR37" s="27"/>
      <c r="AS37" s="21"/>
      <c r="AT37" s="27"/>
      <c r="AU37" s="21"/>
      <c r="AV37" s="21"/>
      <c r="AW37" s="21"/>
      <c r="AX37" s="27"/>
      <c r="AY37" s="21"/>
      <c r="AZ37" s="21"/>
      <c r="BA37" s="21"/>
      <c r="BB37" s="27"/>
      <c r="BC37" s="21"/>
      <c r="BD37" s="21"/>
      <c r="BE37" s="21"/>
      <c r="BF37" s="27"/>
      <c r="BG37" s="21"/>
      <c r="BH37" s="29"/>
      <c r="BI37" s="21"/>
      <c r="BJ37" s="27"/>
      <c r="BK37" s="21"/>
      <c r="BL37" s="21"/>
      <c r="BM37" s="21"/>
      <c r="BN37" s="21"/>
      <c r="BO37" s="21"/>
      <c r="BP37" s="21"/>
      <c r="BQ37" s="21"/>
      <c r="BR37" s="21"/>
      <c r="BS37" s="21"/>
      <c r="BT37" s="21"/>
    </row>
    <row r="38" spans="1:72" ht="8.85" customHeight="1" x14ac:dyDescent="0.3">
      <c r="A38" s="10">
        <v>21</v>
      </c>
      <c r="B38" s="21"/>
      <c r="C38" s="10" t="s">
        <v>105</v>
      </c>
      <c r="D38" s="21"/>
      <c r="E38" s="69">
        <v>3859616</v>
      </c>
      <c r="F38" s="21"/>
      <c r="G38" s="65">
        <f>(E38/$BJ38)</f>
        <v>224.14867297752483</v>
      </c>
      <c r="H38" s="21"/>
      <c r="I38" s="65">
        <f>IF(G$60,G38/G$60*100,0)</f>
        <v>72.425339865980476</v>
      </c>
      <c r="J38" s="21"/>
      <c r="K38" s="69">
        <v>0</v>
      </c>
      <c r="L38" s="21"/>
      <c r="M38" s="69">
        <v>3498572</v>
      </c>
      <c r="N38" s="21"/>
      <c r="O38" s="65">
        <f>(M38/$BJ38)</f>
        <v>203.18090481444915</v>
      </c>
      <c r="P38" s="21"/>
      <c r="Q38" s="65">
        <f>IF(O$60,O38/O$60*100,0)</f>
        <v>76.057169127810639</v>
      </c>
      <c r="R38" s="21"/>
      <c r="S38" s="69">
        <v>700535</v>
      </c>
      <c r="T38" s="21"/>
      <c r="U38" s="65">
        <f>(S38/$BJ38)</f>
        <v>40.683837621232357</v>
      </c>
      <c r="V38" s="21"/>
      <c r="W38" s="65">
        <f>IF(U$60,U38/U$60*100,0)</f>
        <v>25.323455087944446</v>
      </c>
      <c r="X38" s="21"/>
      <c r="Y38" s="69">
        <v>0</v>
      </c>
      <c r="Z38" s="21"/>
      <c r="AA38" s="69">
        <v>700535</v>
      </c>
      <c r="AB38" s="21"/>
      <c r="AC38" s="69">
        <v>0</v>
      </c>
      <c r="AD38" s="21"/>
      <c r="AE38" s="21"/>
      <c r="AF38" s="69">
        <v>20</v>
      </c>
      <c r="AG38" s="21"/>
      <c r="AH38" s="65">
        <f>(AF38/$BJ38)</f>
        <v>1.1615076369127127E-3</v>
      </c>
      <c r="AI38" s="21"/>
      <c r="AJ38" s="65">
        <f>IF(AH$60,AH38/AH$60*100,0)</f>
        <v>6.5919353872652426E-3</v>
      </c>
      <c r="AK38" s="21"/>
      <c r="AL38" s="69">
        <v>634991</v>
      </c>
      <c r="AM38" s="21"/>
      <c r="AN38" s="65">
        <f>(AL38/$BJ38)</f>
        <v>36.877344793542015</v>
      </c>
      <c r="AO38" s="21"/>
      <c r="AP38" s="65">
        <f>IF(AN$60,AN38/AN$60*100,0)</f>
        <v>112.7044882048263</v>
      </c>
      <c r="AQ38" s="21"/>
      <c r="AR38" s="69">
        <f t="shared" ref="AR38:AR47" si="4">(E38+M38+S38+AF38+AL38)</f>
        <v>8693734</v>
      </c>
      <c r="AS38" s="21"/>
      <c r="AT38" s="69">
        <v>678223</v>
      </c>
      <c r="AU38" s="21"/>
      <c r="AV38" s="65">
        <f>IF(AR$38,AT38/AR$38*100,0)</f>
        <v>7.8012853855431965</v>
      </c>
      <c r="AW38" s="21"/>
      <c r="AX38" s="69">
        <v>82173</v>
      </c>
      <c r="AY38" s="21"/>
      <c r="AZ38" s="65">
        <f t="shared" ref="AZ38:AZ47" si="5">IF($AR38,AX38/$AR38*100,0)</f>
        <v>0.94519800122709074</v>
      </c>
      <c r="BA38" s="21"/>
      <c r="BB38" s="69">
        <v>262</v>
      </c>
      <c r="BC38" s="21"/>
      <c r="BD38" s="65">
        <f t="shared" ref="BD38:BD47" si="6">IF($AR38,BB38/$AR38*100,0)</f>
        <v>3.0136647843147721E-3</v>
      </c>
      <c r="BE38" s="21"/>
      <c r="BF38" s="69">
        <v>237000</v>
      </c>
      <c r="BG38" s="21"/>
      <c r="BH38" s="10">
        <v>21</v>
      </c>
      <c r="BI38" s="21"/>
      <c r="BJ38" s="96">
        <v>17219</v>
      </c>
      <c r="BK38" s="21"/>
      <c r="BL38" s="96">
        <f>IF(E38,$BJ38,0)</f>
        <v>17219</v>
      </c>
      <c r="BM38" s="21"/>
      <c r="BN38" s="96">
        <f>IF(M38,$BJ38,0)</f>
        <v>17219</v>
      </c>
      <c r="BO38" s="21"/>
      <c r="BP38" s="96">
        <f>IF(S38,$BJ38,0)</f>
        <v>17219</v>
      </c>
      <c r="BQ38" s="21"/>
      <c r="BR38" s="96">
        <f>IF(AF38,$BJ38,0)</f>
        <v>17219</v>
      </c>
      <c r="BS38" s="21"/>
      <c r="BT38" s="96">
        <f>IF(AL38,$BJ38,0)</f>
        <v>17219</v>
      </c>
    </row>
    <row r="39" spans="1:72" ht="8.85" customHeight="1" x14ac:dyDescent="0.3">
      <c r="A39" s="10">
        <v>22</v>
      </c>
      <c r="B39" s="21"/>
      <c r="C39" s="10" t="s">
        <v>106</v>
      </c>
      <c r="D39" s="21"/>
      <c r="E39" s="69">
        <v>4134555</v>
      </c>
      <c r="F39" s="21"/>
      <c r="G39" s="65">
        <f>(E39/$BJ39)</f>
        <v>306.60400444938819</v>
      </c>
      <c r="H39" s="21"/>
      <c r="I39" s="65">
        <f>IF(G$60,G39/G$60*100,0)</f>
        <v>99.067725592754655</v>
      </c>
      <c r="J39" s="21"/>
      <c r="K39" s="69">
        <v>0</v>
      </c>
      <c r="L39" s="21"/>
      <c r="M39" s="69">
        <v>2630830</v>
      </c>
      <c r="N39" s="21"/>
      <c r="O39" s="65">
        <f>(M39/$BJ39)</f>
        <v>195.09306637004079</v>
      </c>
      <c r="P39" s="21"/>
      <c r="Q39" s="65">
        <f>IF(O$60,O39/O$60*100,0)</f>
        <v>73.029630211166193</v>
      </c>
      <c r="R39" s="21"/>
      <c r="S39" s="69">
        <v>3939844</v>
      </c>
      <c r="T39" s="21"/>
      <c r="U39" s="65">
        <f>(S39/$BJ39)</f>
        <v>292.1649239896181</v>
      </c>
      <c r="V39" s="21"/>
      <c r="W39" s="65">
        <f>IF(U$60,U39/U$60*100,0)</f>
        <v>181.85662325676358</v>
      </c>
      <c r="X39" s="21"/>
      <c r="Y39" s="69">
        <v>3476035</v>
      </c>
      <c r="Z39" s="21"/>
      <c r="AA39" s="69">
        <v>182641</v>
      </c>
      <c r="AB39" s="21"/>
      <c r="AC39" s="69">
        <v>281168</v>
      </c>
      <c r="AD39" s="21"/>
      <c r="AE39" s="21"/>
      <c r="AF39" s="69">
        <v>291507</v>
      </c>
      <c r="AG39" s="21"/>
      <c r="AH39" s="65">
        <f>(AF39/$BJ39)</f>
        <v>21.617130144605117</v>
      </c>
      <c r="AI39" s="21"/>
      <c r="AJ39" s="65">
        <f>IF(AH$60,AH39/AH$60*100,0)</f>
        <v>122.68427743626577</v>
      </c>
      <c r="AK39" s="21"/>
      <c r="AL39" s="69">
        <v>1056126</v>
      </c>
      <c r="AM39" s="21"/>
      <c r="AN39" s="65">
        <f>(AL39/$BJ39)</f>
        <v>78.318576195773076</v>
      </c>
      <c r="AO39" s="21"/>
      <c r="AP39" s="65">
        <f>IF(AN$60,AN39/AN$60*100,0)</f>
        <v>239.35712010971741</v>
      </c>
      <c r="AQ39" s="21"/>
      <c r="AR39" s="69">
        <f t="shared" si="4"/>
        <v>12052862</v>
      </c>
      <c r="AS39" s="21"/>
      <c r="AT39" s="69">
        <v>2965467</v>
      </c>
      <c r="AU39" s="21"/>
      <c r="AV39" s="65">
        <f>IF(AR$39,AT39/AR$39*100,0)</f>
        <v>24.603840979843625</v>
      </c>
      <c r="AW39" s="21"/>
      <c r="AX39" s="69">
        <v>108828</v>
      </c>
      <c r="AY39" s="21"/>
      <c r="AZ39" s="65">
        <f t="shared" si="5"/>
        <v>0.90292247600611375</v>
      </c>
      <c r="BA39" s="21"/>
      <c r="BB39" s="69">
        <v>380189</v>
      </c>
      <c r="BC39" s="21"/>
      <c r="BD39" s="65">
        <f t="shared" si="6"/>
        <v>3.1543462457298528</v>
      </c>
      <c r="BE39" s="21"/>
      <c r="BF39" s="69">
        <v>501662</v>
      </c>
      <c r="BG39" s="21"/>
      <c r="BH39" s="10">
        <v>22</v>
      </c>
      <c r="BI39" s="21"/>
      <c r="BJ39" s="96">
        <v>13485</v>
      </c>
      <c r="BK39" s="21"/>
      <c r="BL39" s="96">
        <f>IF(E39,$BJ39,0)</f>
        <v>13485</v>
      </c>
      <c r="BM39" s="21"/>
      <c r="BN39" s="96">
        <f>IF(M39,$BJ39,0)</f>
        <v>13485</v>
      </c>
      <c r="BO39" s="21"/>
      <c r="BP39" s="96">
        <f>IF(S39,$BJ39,0)</f>
        <v>13485</v>
      </c>
      <c r="BQ39" s="21"/>
      <c r="BR39" s="96">
        <f>IF(AF39,$BJ39,0)</f>
        <v>13485</v>
      </c>
      <c r="BS39" s="21"/>
      <c r="BT39" s="96">
        <f>IF(AL39,$BJ39,0)</f>
        <v>13485</v>
      </c>
    </row>
    <row r="40" spans="1:72" ht="8.85" customHeight="1" x14ac:dyDescent="0.3">
      <c r="A40" s="10">
        <v>23</v>
      </c>
      <c r="B40" s="21"/>
      <c r="C40" s="10" t="s">
        <v>107</v>
      </c>
      <c r="D40" s="21"/>
      <c r="E40" s="69">
        <v>79547512</v>
      </c>
      <c r="F40" s="21"/>
      <c r="G40" s="65">
        <f>(E40/$BJ40)</f>
        <v>427.10761515621726</v>
      </c>
      <c r="H40" s="21"/>
      <c r="I40" s="65">
        <f>IF(G$60,G40/G$60*100,0)</f>
        <v>138.00400321860971</v>
      </c>
      <c r="J40" s="21"/>
      <c r="K40" s="69">
        <v>0</v>
      </c>
      <c r="L40" s="21"/>
      <c r="M40" s="69">
        <v>43556210</v>
      </c>
      <c r="N40" s="21"/>
      <c r="O40" s="65">
        <f>(M40/$BJ40)</f>
        <v>233.86261255214851</v>
      </c>
      <c r="P40" s="21"/>
      <c r="Q40" s="65">
        <f>IF(O$60,O40/O$60*100,0)</f>
        <v>87.542322403741451</v>
      </c>
      <c r="R40" s="21"/>
      <c r="S40" s="69">
        <v>32698342</v>
      </c>
      <c r="T40" s="21"/>
      <c r="U40" s="65">
        <f>(S40/$BJ40)</f>
        <v>175.56439566811815</v>
      </c>
      <c r="V40" s="21"/>
      <c r="W40" s="65">
        <f>IF(U$60,U40/U$60*100,0)</f>
        <v>109.27919657273048</v>
      </c>
      <c r="X40" s="21"/>
      <c r="Y40" s="69">
        <v>18432733</v>
      </c>
      <c r="Z40" s="21"/>
      <c r="AA40" s="69">
        <v>13205112</v>
      </c>
      <c r="AB40" s="21"/>
      <c r="AC40" s="69">
        <v>507639</v>
      </c>
      <c r="AD40" s="21"/>
      <c r="AE40" s="21"/>
      <c r="AF40" s="69">
        <v>4186745</v>
      </c>
      <c r="AG40" s="21"/>
      <c r="AH40" s="65">
        <f>(AF40/$BJ40)</f>
        <v>22.479529871622095</v>
      </c>
      <c r="AI40" s="21"/>
      <c r="AJ40" s="65">
        <f>IF(AH$60,AH40/AH$60*100,0)</f>
        <v>127.57867769488269</v>
      </c>
      <c r="AK40" s="21"/>
      <c r="AL40" s="69">
        <v>242250</v>
      </c>
      <c r="AM40" s="21"/>
      <c r="AN40" s="65">
        <f>(AL40/$BJ40)</f>
        <v>1.3006920916846982</v>
      </c>
      <c r="AO40" s="21"/>
      <c r="AP40" s="65">
        <f>IF(AN$60,AN40/AN$60*100,0)</f>
        <v>3.9751733029071161</v>
      </c>
      <c r="AQ40" s="21"/>
      <c r="AR40" s="69">
        <f t="shared" si="4"/>
        <v>160231059</v>
      </c>
      <c r="AS40" s="21"/>
      <c r="AT40" s="69">
        <v>10465340</v>
      </c>
      <c r="AU40" s="21"/>
      <c r="AV40" s="65">
        <f>IF(AR$40,AT40/AR$40*100,0)</f>
        <v>6.5314053750340619</v>
      </c>
      <c r="AW40" s="21"/>
      <c r="AX40" s="69">
        <v>446348</v>
      </c>
      <c r="AY40" s="21"/>
      <c r="AZ40" s="65">
        <f t="shared" si="5"/>
        <v>0.27856521874451318</v>
      </c>
      <c r="BA40" s="21"/>
      <c r="BB40" s="69">
        <v>757445</v>
      </c>
      <c r="BC40" s="21"/>
      <c r="BD40" s="65">
        <f t="shared" si="6"/>
        <v>0.47272046051945521</v>
      </c>
      <c r="BE40" s="21"/>
      <c r="BF40" s="69">
        <v>5918770</v>
      </c>
      <c r="BG40" s="21"/>
      <c r="BH40" s="10">
        <v>23</v>
      </c>
      <c r="BI40" s="21"/>
      <c r="BJ40" s="96">
        <v>186247</v>
      </c>
      <c r="BK40" s="21"/>
      <c r="BL40" s="96">
        <f>IF(E40,$BJ40,0)</f>
        <v>186247</v>
      </c>
      <c r="BM40" s="21"/>
      <c r="BN40" s="96">
        <f>IF(M40,$BJ40,0)</f>
        <v>186247</v>
      </c>
      <c r="BO40" s="21"/>
      <c r="BP40" s="96">
        <f>IF(S40,$BJ40,0)</f>
        <v>186247</v>
      </c>
      <c r="BQ40" s="21"/>
      <c r="BR40" s="96">
        <f>IF(AF40,$BJ40,0)</f>
        <v>186247</v>
      </c>
      <c r="BS40" s="21"/>
      <c r="BT40" s="96">
        <f>IF(AL40,$BJ40,0)</f>
        <v>186247</v>
      </c>
    </row>
    <row r="41" spans="1:72" ht="8.85" customHeight="1" x14ac:dyDescent="0.3">
      <c r="A41" s="10">
        <v>24</v>
      </c>
      <c r="B41" s="21"/>
      <c r="C41" s="10" t="s">
        <v>108</v>
      </c>
      <c r="D41" s="21"/>
      <c r="E41" s="69">
        <v>77750921</v>
      </c>
      <c r="F41" s="21"/>
      <c r="G41" s="65">
        <f>(E41/$BJ41)</f>
        <v>326.67767904035628</v>
      </c>
      <c r="H41" s="21"/>
      <c r="I41" s="65">
        <f>IF(G$60,G41/G$60*100,0)</f>
        <v>105.55378988792779</v>
      </c>
      <c r="J41" s="21"/>
      <c r="K41" s="69">
        <v>0</v>
      </c>
      <c r="L41" s="21"/>
      <c r="M41" s="69">
        <v>52490111</v>
      </c>
      <c r="N41" s="21"/>
      <c r="O41" s="65">
        <f>(M41/$BJ41)</f>
        <v>220.54205163757064</v>
      </c>
      <c r="P41" s="21"/>
      <c r="Q41" s="65">
        <f>IF(O$60,O41/O$60*100,0)</f>
        <v>82.556006611504145</v>
      </c>
      <c r="R41" s="21"/>
      <c r="S41" s="69">
        <v>45338392</v>
      </c>
      <c r="T41" s="21"/>
      <c r="U41" s="65">
        <f>(S41/$BJ41)</f>
        <v>190.49344341505432</v>
      </c>
      <c r="V41" s="21"/>
      <c r="W41" s="65">
        <f>IF(U$60,U41/U$60*100,0)</f>
        <v>118.57170908457904</v>
      </c>
      <c r="X41" s="21"/>
      <c r="Y41" s="69">
        <v>29804916</v>
      </c>
      <c r="Z41" s="21"/>
      <c r="AA41" s="69">
        <v>9261427</v>
      </c>
      <c r="AB41" s="21"/>
      <c r="AC41" s="69">
        <v>158735</v>
      </c>
      <c r="AD41" s="21"/>
      <c r="AE41" s="21"/>
      <c r="AF41" s="69">
        <v>2385021</v>
      </c>
      <c r="AG41" s="21"/>
      <c r="AH41" s="65">
        <f>(AF41/$BJ41)</f>
        <v>10.020886115837902</v>
      </c>
      <c r="AI41" s="21"/>
      <c r="AJ41" s="65">
        <f>IF(AH$60,AH41/AH$60*100,0)</f>
        <v>56.871803249031075</v>
      </c>
      <c r="AK41" s="21"/>
      <c r="AL41" s="69">
        <v>6134531</v>
      </c>
      <c r="AM41" s="21"/>
      <c r="AN41" s="65">
        <f>(AL41/$BJ41)</f>
        <v>25.77479884876368</v>
      </c>
      <c r="AO41" s="21"/>
      <c r="AP41" s="65">
        <f>IF(AN$60,AN41/AN$60*100,0)</f>
        <v>78.772903230846794</v>
      </c>
      <c r="AQ41" s="21"/>
      <c r="AR41" s="69">
        <f t="shared" si="4"/>
        <v>184098976</v>
      </c>
      <c r="AS41" s="21"/>
      <c r="AT41" s="69">
        <v>23795437</v>
      </c>
      <c r="AU41" s="21"/>
      <c r="AV41" s="65">
        <f>IF(AR$41,AT41/AR$41*100,0)</f>
        <v>12.925350003033151</v>
      </c>
      <c r="AW41" s="21"/>
      <c r="AX41" s="69">
        <v>29024631</v>
      </c>
      <c r="AY41" s="21"/>
      <c r="AZ41" s="65">
        <f t="shared" si="5"/>
        <v>15.765775362053072</v>
      </c>
      <c r="BA41" s="21"/>
      <c r="BB41" s="69">
        <v>3335514</v>
      </c>
      <c r="BC41" s="21"/>
      <c r="BD41" s="65">
        <f t="shared" si="6"/>
        <v>1.8118047544164504</v>
      </c>
      <c r="BE41" s="21"/>
      <c r="BF41" s="69">
        <v>8108289</v>
      </c>
      <c r="BG41" s="21"/>
      <c r="BH41" s="10">
        <v>24</v>
      </c>
      <c r="BI41" s="21"/>
      <c r="BJ41" s="96">
        <v>238005</v>
      </c>
      <c r="BK41" s="21"/>
      <c r="BL41" s="96">
        <f>IF(E41,$BJ41,0)</f>
        <v>238005</v>
      </c>
      <c r="BM41" s="21"/>
      <c r="BN41" s="96">
        <f>IF(M41,$BJ41,0)</f>
        <v>238005</v>
      </c>
      <c r="BO41" s="21"/>
      <c r="BP41" s="96">
        <f>IF(S41,$BJ41,0)</f>
        <v>238005</v>
      </c>
      <c r="BQ41" s="21"/>
      <c r="BR41" s="96">
        <f>IF(AF41,$BJ41,0)</f>
        <v>238005</v>
      </c>
      <c r="BS41" s="21"/>
      <c r="BT41" s="96">
        <f>IF(AL41,$BJ41,0)</f>
        <v>238005</v>
      </c>
    </row>
    <row r="42" spans="1:72" ht="8.85" customHeight="1" x14ac:dyDescent="0.3">
      <c r="A42" s="10">
        <v>25</v>
      </c>
      <c r="B42" s="21"/>
      <c r="C42" s="10" t="s">
        <v>109</v>
      </c>
      <c r="D42" s="21"/>
      <c r="E42" s="69">
        <v>2106718</v>
      </c>
      <c r="F42" s="21"/>
      <c r="G42" s="65">
        <f>(E42/$BJ42)</f>
        <v>571.39083265527529</v>
      </c>
      <c r="H42" s="21"/>
      <c r="I42" s="65">
        <f>IF(G$60,G42/G$60*100,0)</f>
        <v>184.62377984059418</v>
      </c>
      <c r="J42" s="21"/>
      <c r="K42" s="69">
        <v>0</v>
      </c>
      <c r="L42" s="21"/>
      <c r="M42" s="69">
        <v>548952</v>
      </c>
      <c r="N42" s="21"/>
      <c r="O42" s="65">
        <f>(M42/$BJ42)</f>
        <v>148.88852725793328</v>
      </c>
      <c r="P42" s="21"/>
      <c r="Q42" s="65">
        <f>IF(O$60,O42/O$60*100,0)</f>
        <v>55.733780244697343</v>
      </c>
      <c r="R42" s="21"/>
      <c r="S42" s="69">
        <v>676294</v>
      </c>
      <c r="T42" s="21"/>
      <c r="U42" s="65">
        <f>(S42/$BJ42)</f>
        <v>183.42663411988067</v>
      </c>
      <c r="V42" s="21"/>
      <c r="W42" s="65">
        <f>IF(U$60,U42/U$60*100,0)</f>
        <v>114.17300831629153</v>
      </c>
      <c r="X42" s="21"/>
      <c r="Y42" s="69">
        <v>0</v>
      </c>
      <c r="Z42" s="21"/>
      <c r="AA42" s="69">
        <v>676294</v>
      </c>
      <c r="AB42" s="21"/>
      <c r="AC42" s="69">
        <v>0</v>
      </c>
      <c r="AD42" s="21"/>
      <c r="AE42" s="21"/>
      <c r="AF42" s="69">
        <v>90856</v>
      </c>
      <c r="AG42" s="21"/>
      <c r="AH42" s="65">
        <f>(AF42/$BJ42)</f>
        <v>24.642256577163007</v>
      </c>
      <c r="AI42" s="21"/>
      <c r="AJ42" s="65">
        <f>IF(AH$60,AH42/AH$60*100,0)</f>
        <v>139.85285846663604</v>
      </c>
      <c r="AK42" s="21"/>
      <c r="AL42" s="69">
        <v>78769</v>
      </c>
      <c r="AM42" s="21"/>
      <c r="AN42" s="65">
        <f>(AL42/$BJ42)</f>
        <v>21.363981556821265</v>
      </c>
      <c r="AO42" s="21"/>
      <c r="AP42" s="65">
        <f>IF(AN$60,AN42/AN$60*100,0)</f>
        <v>65.292569756826623</v>
      </c>
      <c r="AQ42" s="21"/>
      <c r="AR42" s="69">
        <f t="shared" si="4"/>
        <v>3501589</v>
      </c>
      <c r="AS42" s="21"/>
      <c r="AT42" s="69">
        <v>471983</v>
      </c>
      <c r="AU42" s="21"/>
      <c r="AV42" s="65">
        <f>IF(AR$42,AT42/AR$42*100,0)</f>
        <v>13.479109055917185</v>
      </c>
      <c r="AW42" s="21"/>
      <c r="AX42" s="69">
        <v>836</v>
      </c>
      <c r="AY42" s="21"/>
      <c r="AZ42" s="65">
        <f t="shared" si="5"/>
        <v>2.3874875092422327E-2</v>
      </c>
      <c r="BA42" s="21"/>
      <c r="BB42" s="69">
        <v>57879</v>
      </c>
      <c r="BC42" s="21"/>
      <c r="BD42" s="65">
        <f t="shared" si="6"/>
        <v>1.6529352816678371</v>
      </c>
      <c r="BE42" s="21"/>
      <c r="BF42" s="69">
        <v>130045</v>
      </c>
      <c r="BG42" s="21"/>
      <c r="BH42" s="10">
        <v>25</v>
      </c>
      <c r="BI42" s="21"/>
      <c r="BJ42" s="96">
        <v>3687</v>
      </c>
      <c r="BK42" s="21"/>
      <c r="BL42" s="96">
        <f>IF(E42,$BJ42,0)</f>
        <v>3687</v>
      </c>
      <c r="BM42" s="21"/>
      <c r="BN42" s="96">
        <f>IF(M42,$BJ42,0)</f>
        <v>3687</v>
      </c>
      <c r="BO42" s="21"/>
      <c r="BP42" s="96">
        <f>IF(S42,$BJ42,0)</f>
        <v>3687</v>
      </c>
      <c r="BQ42" s="21"/>
      <c r="BR42" s="96">
        <f>IF(AF42,$BJ42,0)</f>
        <v>3687</v>
      </c>
      <c r="BS42" s="21"/>
      <c r="BT42" s="96">
        <f>IF(AL42,$BJ42,0)</f>
        <v>3687</v>
      </c>
    </row>
    <row r="43" spans="1:72"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9"/>
      <c r="BI43" s="21"/>
      <c r="BJ43" s="27"/>
      <c r="BK43" s="21"/>
      <c r="BL43" s="21"/>
      <c r="BM43" s="21"/>
      <c r="BN43" s="21"/>
      <c r="BO43" s="21"/>
      <c r="BP43" s="21"/>
      <c r="BQ43" s="21"/>
      <c r="BR43" s="21"/>
      <c r="BS43" s="21"/>
      <c r="BT43" s="21"/>
    </row>
    <row r="44" spans="1:72" ht="8.85" customHeight="1" x14ac:dyDescent="0.3">
      <c r="A44" s="10">
        <v>26</v>
      </c>
      <c r="B44" s="21"/>
      <c r="C44" s="10" t="s">
        <v>110</v>
      </c>
      <c r="D44" s="21"/>
      <c r="E44" s="69">
        <v>0</v>
      </c>
      <c r="F44" s="21"/>
      <c r="G44" s="65">
        <v>0</v>
      </c>
      <c r="H44" s="21"/>
      <c r="I44" s="65">
        <f>IF(G$60,G44/G$60*100,0)</f>
        <v>0</v>
      </c>
      <c r="J44" s="21"/>
      <c r="K44" s="69">
        <v>0</v>
      </c>
      <c r="L44" s="21"/>
      <c r="M44" s="69">
        <v>0</v>
      </c>
      <c r="N44" s="21"/>
      <c r="O44" s="65">
        <v>0</v>
      </c>
      <c r="P44" s="21"/>
      <c r="Q44" s="65">
        <f>IF(O$60,O44/O$60*100,0)</f>
        <v>0</v>
      </c>
      <c r="R44" s="21"/>
      <c r="S44" s="69">
        <v>0</v>
      </c>
      <c r="T44" s="21"/>
      <c r="U44" s="65">
        <v>0</v>
      </c>
      <c r="V44" s="21"/>
      <c r="W44" s="65">
        <f>IF(U$60,U44/U$60*100,0)</f>
        <v>0</v>
      </c>
      <c r="X44" s="21"/>
      <c r="Y44" s="69">
        <v>0</v>
      </c>
      <c r="Z44" s="21"/>
      <c r="AA44" s="69">
        <v>0</v>
      </c>
      <c r="AB44" s="21"/>
      <c r="AC44" s="69">
        <v>0</v>
      </c>
      <c r="AD44" s="21"/>
      <c r="AE44" s="21"/>
      <c r="AF44" s="69">
        <v>0</v>
      </c>
      <c r="AG44" s="21"/>
      <c r="AH44" s="65">
        <v>0</v>
      </c>
      <c r="AI44" s="21"/>
      <c r="AJ44" s="65">
        <f>IF(AH$60,AH44/AH$60*100,0)</f>
        <v>0</v>
      </c>
      <c r="AK44" s="21"/>
      <c r="AL44" s="69">
        <v>0</v>
      </c>
      <c r="AM44" s="21"/>
      <c r="AN44" s="65">
        <v>0</v>
      </c>
      <c r="AO44" s="21"/>
      <c r="AP44" s="65">
        <f>IF(AN$60,AN44/AN$60*100,0)</f>
        <v>0</v>
      </c>
      <c r="AQ44" s="21"/>
      <c r="AR44" s="69">
        <f t="shared" si="4"/>
        <v>0</v>
      </c>
      <c r="AS44" s="21"/>
      <c r="AT44" s="69">
        <v>0</v>
      </c>
      <c r="AU44" s="21"/>
      <c r="AV44" s="65">
        <f>IF(AR$44,AT44/AR$44*100,0)</f>
        <v>0</v>
      </c>
      <c r="AW44" s="21"/>
      <c r="AX44" s="69">
        <v>0</v>
      </c>
      <c r="AY44" s="21"/>
      <c r="AZ44" s="65">
        <f t="shared" si="5"/>
        <v>0</v>
      </c>
      <c r="BA44" s="21"/>
      <c r="BB44" s="69">
        <v>0</v>
      </c>
      <c r="BC44" s="21"/>
      <c r="BD44" s="65">
        <f t="shared" si="6"/>
        <v>0</v>
      </c>
      <c r="BE44" s="21"/>
      <c r="BF44" s="69">
        <v>0</v>
      </c>
      <c r="BG44" s="21"/>
      <c r="BH44" s="10">
        <v>26</v>
      </c>
      <c r="BI44" s="21"/>
      <c r="BJ44" s="96">
        <v>0</v>
      </c>
      <c r="BK44" s="21"/>
      <c r="BL44" s="96">
        <f>IF(E44,$BJ44,0)</f>
        <v>0</v>
      </c>
      <c r="BM44" s="21"/>
      <c r="BN44" s="96">
        <f>IF(M44,$BJ44,0)</f>
        <v>0</v>
      </c>
      <c r="BO44" s="21"/>
      <c r="BP44" s="96">
        <f>IF(S44,$BJ44,0)</f>
        <v>0</v>
      </c>
      <c r="BQ44" s="21"/>
      <c r="BR44" s="96">
        <f>IF(AF44,$BJ44,0)</f>
        <v>0</v>
      </c>
      <c r="BS44" s="21"/>
      <c r="BT44" s="96">
        <f>IF(AL44,$BJ44,0)</f>
        <v>0</v>
      </c>
    </row>
    <row r="45" spans="1:72" ht="8.85" customHeight="1" x14ac:dyDescent="0.3">
      <c r="A45" s="10">
        <v>27</v>
      </c>
      <c r="B45" s="21"/>
      <c r="C45" s="10" t="s">
        <v>111</v>
      </c>
      <c r="D45" s="21"/>
      <c r="E45" s="69">
        <v>3168326</v>
      </c>
      <c r="F45" s="21"/>
      <c r="G45" s="65">
        <f>(E45/$BJ45)</f>
        <v>254.27977528089889</v>
      </c>
      <c r="H45" s="21"/>
      <c r="I45" s="65">
        <f>IF(G$60,G45/G$60*100,0)</f>
        <v>82.161089339176357</v>
      </c>
      <c r="J45" s="21"/>
      <c r="K45" s="69">
        <v>0</v>
      </c>
      <c r="L45" s="21"/>
      <c r="M45" s="69">
        <v>3837333</v>
      </c>
      <c r="N45" s="21"/>
      <c r="O45" s="65">
        <f>(M45/$BJ45)</f>
        <v>307.97215088282502</v>
      </c>
      <c r="P45" s="21"/>
      <c r="Q45" s="65">
        <f>IF(O$60,O45/O$60*100,0)</f>
        <v>115.28391404567111</v>
      </c>
      <c r="R45" s="21"/>
      <c r="S45" s="69">
        <v>567984</v>
      </c>
      <c r="T45" s="21"/>
      <c r="U45" s="65">
        <f>(S45/$BJ45)</f>
        <v>45.584590690208671</v>
      </c>
      <c r="V45" s="21"/>
      <c r="W45" s="65">
        <f>IF(U$60,U45/U$60*100,0)</f>
        <v>28.373904787275645</v>
      </c>
      <c r="X45" s="21"/>
      <c r="Y45" s="69">
        <v>0</v>
      </c>
      <c r="Z45" s="21"/>
      <c r="AA45" s="69">
        <v>262844</v>
      </c>
      <c r="AB45" s="21"/>
      <c r="AC45" s="69">
        <v>0</v>
      </c>
      <c r="AD45" s="21"/>
      <c r="AE45" s="21"/>
      <c r="AF45" s="69">
        <v>314988</v>
      </c>
      <c r="AG45" s="21"/>
      <c r="AH45" s="65">
        <f>(AF45/$BJ45)</f>
        <v>25.279935794542535</v>
      </c>
      <c r="AI45" s="21"/>
      <c r="AJ45" s="65">
        <f>IF(AH$60,AH45/AH$60*100,0)</f>
        <v>143.47189640076513</v>
      </c>
      <c r="AK45" s="21"/>
      <c r="AL45" s="69">
        <v>88071</v>
      </c>
      <c r="AM45" s="21"/>
      <c r="AN45" s="65">
        <f>(AL45/$BJ45)</f>
        <v>7.0682985553772069</v>
      </c>
      <c r="AO45" s="21"/>
      <c r="AP45" s="65">
        <f>IF(AN$60,AN45/AN$60*100,0)</f>
        <v>21.602123895378917</v>
      </c>
      <c r="AQ45" s="21"/>
      <c r="AR45" s="69">
        <f t="shared" si="4"/>
        <v>7976702</v>
      </c>
      <c r="AS45" s="21"/>
      <c r="AT45" s="69">
        <v>641069</v>
      </c>
      <c r="AU45" s="21"/>
      <c r="AV45" s="65">
        <f>IF(AR$45,AT45/AR$45*100,0)</f>
        <v>8.0367675763742952</v>
      </c>
      <c r="AW45" s="21"/>
      <c r="AX45" s="69">
        <v>23214</v>
      </c>
      <c r="AY45" s="21"/>
      <c r="AZ45" s="65">
        <f t="shared" si="5"/>
        <v>0.29102253036405268</v>
      </c>
      <c r="BA45" s="21"/>
      <c r="BB45" s="69">
        <v>0</v>
      </c>
      <c r="BC45" s="21"/>
      <c r="BD45" s="65">
        <f t="shared" si="6"/>
        <v>0</v>
      </c>
      <c r="BE45" s="21"/>
      <c r="BF45" s="69">
        <v>691051</v>
      </c>
      <c r="BG45" s="21"/>
      <c r="BH45" s="10">
        <v>27</v>
      </c>
      <c r="BI45" s="21"/>
      <c r="BJ45" s="96">
        <v>12460</v>
      </c>
      <c r="BK45" s="21"/>
      <c r="BL45" s="96">
        <f>IF(E45,$BJ45,0)</f>
        <v>12460</v>
      </c>
      <c r="BM45" s="21"/>
      <c r="BN45" s="96">
        <f>IF(M45,$BJ45,0)</f>
        <v>12460</v>
      </c>
      <c r="BO45" s="21"/>
      <c r="BP45" s="96">
        <f>IF(S45,$BJ45,0)</f>
        <v>12460</v>
      </c>
      <c r="BQ45" s="21"/>
      <c r="BR45" s="96">
        <f>IF(AF45,$BJ45,0)</f>
        <v>12460</v>
      </c>
      <c r="BS45" s="21"/>
      <c r="BT45" s="96">
        <f>IF(AL45,$BJ45,0)</f>
        <v>12460</v>
      </c>
    </row>
    <row r="46" spans="1:72" ht="8.85" customHeight="1" x14ac:dyDescent="0.3">
      <c r="A46" s="10">
        <v>28</v>
      </c>
      <c r="B46" s="21"/>
      <c r="C46" s="10" t="s">
        <v>112</v>
      </c>
      <c r="D46" s="21"/>
      <c r="E46" s="69">
        <v>31910990</v>
      </c>
      <c r="F46" s="21"/>
      <c r="G46" s="65">
        <f>(E46/$BJ46)</f>
        <v>325.9050196599091</v>
      </c>
      <c r="H46" s="21"/>
      <c r="I46" s="65">
        <f>IF(G$60,G46/G$60*100,0)</f>
        <v>105.30413363305833</v>
      </c>
      <c r="J46" s="21"/>
      <c r="K46" s="69">
        <v>0</v>
      </c>
      <c r="L46" s="21"/>
      <c r="M46" s="69">
        <v>29925195</v>
      </c>
      <c r="N46" s="21"/>
      <c r="O46" s="65">
        <f>(M46/$BJ46)</f>
        <v>305.62421488025331</v>
      </c>
      <c r="P46" s="21"/>
      <c r="Q46" s="65">
        <f>IF(O$60,O46/O$60*100,0)</f>
        <v>114.40500583423288</v>
      </c>
      <c r="R46" s="21"/>
      <c r="S46" s="69">
        <v>19366494</v>
      </c>
      <c r="T46" s="21"/>
      <c r="U46" s="65">
        <f>(S46/$BJ46)</f>
        <v>197.78883725680438</v>
      </c>
      <c r="V46" s="21"/>
      <c r="W46" s="65">
        <f>IF(U$60,U46/U$60*100,0)</f>
        <v>123.1126911821973</v>
      </c>
      <c r="X46" s="21"/>
      <c r="Y46" s="69">
        <v>10654227</v>
      </c>
      <c r="Z46" s="21"/>
      <c r="AA46" s="69">
        <v>8712267</v>
      </c>
      <c r="AB46" s="21"/>
      <c r="AC46" s="69">
        <v>0</v>
      </c>
      <c r="AD46" s="21"/>
      <c r="AE46" s="21"/>
      <c r="AF46" s="69">
        <v>2733706</v>
      </c>
      <c r="AG46" s="21"/>
      <c r="AH46" s="65">
        <f>(AF46/$BJ46)</f>
        <v>27.919174794464588</v>
      </c>
      <c r="AI46" s="21"/>
      <c r="AJ46" s="65">
        <f>IF(AH$60,AH46/AH$60*100,0)</f>
        <v>158.45044015384778</v>
      </c>
      <c r="AK46" s="21"/>
      <c r="AL46" s="69">
        <v>1398628</v>
      </c>
      <c r="AM46" s="21"/>
      <c r="AN46" s="65">
        <f>(AL46/$BJ46)</f>
        <v>14.284103559209518</v>
      </c>
      <c r="AO46" s="21"/>
      <c r="AP46" s="65">
        <f>IF(AN$60,AN46/AN$60*100,0)</f>
        <v>43.655056786717743</v>
      </c>
      <c r="AQ46" s="21"/>
      <c r="AR46" s="69">
        <f t="shared" si="4"/>
        <v>85335013</v>
      </c>
      <c r="AS46" s="21"/>
      <c r="AT46" s="69">
        <v>15775423</v>
      </c>
      <c r="AU46" s="21"/>
      <c r="AV46" s="65">
        <f>IF(AR$46,AT46/AR$46*100,0)</f>
        <v>18.486459948157506</v>
      </c>
      <c r="AW46" s="21"/>
      <c r="AX46" s="69">
        <v>801147</v>
      </c>
      <c r="AY46" s="21"/>
      <c r="AZ46" s="65">
        <f t="shared" si="5"/>
        <v>0.93882566116208366</v>
      </c>
      <c r="BA46" s="21"/>
      <c r="BB46" s="69">
        <v>21592</v>
      </c>
      <c r="BC46" s="21"/>
      <c r="BD46" s="65">
        <f t="shared" si="6"/>
        <v>2.5302626953370242E-2</v>
      </c>
      <c r="BE46" s="21"/>
      <c r="BF46" s="69">
        <v>3432761</v>
      </c>
      <c r="BG46" s="21"/>
      <c r="BH46" s="10">
        <v>28</v>
      </c>
      <c r="BI46" s="21"/>
      <c r="BJ46" s="96">
        <v>97915</v>
      </c>
      <c r="BK46" s="21"/>
      <c r="BL46" s="96">
        <f>IF(E46,$BJ46,0)</f>
        <v>97915</v>
      </c>
      <c r="BM46" s="21"/>
      <c r="BN46" s="96">
        <f>IF(M46,$BJ46,0)</f>
        <v>97915</v>
      </c>
      <c r="BO46" s="21"/>
      <c r="BP46" s="96">
        <f>IF(S46,$BJ46,0)</f>
        <v>97915</v>
      </c>
      <c r="BQ46" s="21"/>
      <c r="BR46" s="96">
        <f>IF(AF46,$BJ46,0)</f>
        <v>97915</v>
      </c>
      <c r="BS46" s="21"/>
      <c r="BT46" s="96">
        <f>IF(AL46,$BJ46,0)</f>
        <v>97915</v>
      </c>
    </row>
    <row r="47" spans="1:72" ht="8.85" customHeight="1" x14ac:dyDescent="0.3">
      <c r="A47" s="10">
        <v>29</v>
      </c>
      <c r="B47" s="21"/>
      <c r="C47" s="10" t="s">
        <v>113</v>
      </c>
      <c r="D47" s="21"/>
      <c r="E47" s="69">
        <v>4479377</v>
      </c>
      <c r="F47" s="21"/>
      <c r="G47" s="65">
        <f>(E47/$BJ47)</f>
        <v>254.45222676664395</v>
      </c>
      <c r="H47" s="21"/>
      <c r="I47" s="65">
        <f>IF(G$60,G47/G$60*100,0)</f>
        <v>82.216810648161015</v>
      </c>
      <c r="J47" s="21"/>
      <c r="K47" s="69">
        <v>0</v>
      </c>
      <c r="L47" s="21"/>
      <c r="M47" s="69">
        <v>2440254</v>
      </c>
      <c r="N47" s="21"/>
      <c r="O47" s="65">
        <f>(M47/$BJ47)</f>
        <v>138.61929107021132</v>
      </c>
      <c r="P47" s="21"/>
      <c r="Q47" s="65">
        <f>IF(O$60,O47/O$60*100,0)</f>
        <v>51.889673761087188</v>
      </c>
      <c r="R47" s="21"/>
      <c r="S47" s="69">
        <v>1721719</v>
      </c>
      <c r="T47" s="21"/>
      <c r="U47" s="65">
        <f>(S47/$BJ47)</f>
        <v>97.802715291979098</v>
      </c>
      <c r="V47" s="21"/>
      <c r="W47" s="65">
        <f>IF(U$60,U47/U$60*100,0)</f>
        <v>60.876820206432335</v>
      </c>
      <c r="X47" s="21"/>
      <c r="Y47" s="69">
        <v>0</v>
      </c>
      <c r="Z47" s="21"/>
      <c r="AA47" s="69">
        <v>1721719</v>
      </c>
      <c r="AB47" s="21"/>
      <c r="AC47" s="69">
        <v>0</v>
      </c>
      <c r="AD47" s="21"/>
      <c r="AE47" s="21"/>
      <c r="AF47" s="69">
        <v>196034</v>
      </c>
      <c r="AG47" s="21"/>
      <c r="AH47" s="65">
        <f>(AF47/$BJ47)</f>
        <v>11.135764598954783</v>
      </c>
      <c r="AI47" s="21"/>
      <c r="AJ47" s="65">
        <f>IF(AH$60,AH47/AH$60*100,0)</f>
        <v>63.199102951418695</v>
      </c>
      <c r="AK47" s="21"/>
      <c r="AL47" s="69">
        <v>1837197</v>
      </c>
      <c r="AM47" s="21"/>
      <c r="AN47" s="65">
        <f>(AL47/$BJ47)</f>
        <v>104.36247443762781</v>
      </c>
      <c r="AO47" s="21"/>
      <c r="AP47" s="65">
        <f>IF(AN$60,AN47/AN$60*100,0)</f>
        <v>318.95244451932183</v>
      </c>
      <c r="AQ47" s="21"/>
      <c r="AR47" s="69">
        <f t="shared" si="4"/>
        <v>10674581</v>
      </c>
      <c r="AS47" s="21"/>
      <c r="AT47" s="69">
        <v>2453356</v>
      </c>
      <c r="AU47" s="21"/>
      <c r="AV47" s="65">
        <f>IF(AR$47,AT47/AR$47*100,0)</f>
        <v>22.983159713716166</v>
      </c>
      <c r="AW47" s="21"/>
      <c r="AX47" s="69">
        <v>138069</v>
      </c>
      <c r="AY47" s="21"/>
      <c r="AZ47" s="65">
        <f t="shared" si="5"/>
        <v>1.2934371850286208</v>
      </c>
      <c r="BA47" s="21"/>
      <c r="BB47" s="69">
        <v>0</v>
      </c>
      <c r="BC47" s="21"/>
      <c r="BD47" s="65">
        <f t="shared" si="6"/>
        <v>0</v>
      </c>
      <c r="BE47" s="21"/>
      <c r="BF47" s="69">
        <v>524997</v>
      </c>
      <c r="BG47" s="21"/>
      <c r="BH47" s="10">
        <v>29</v>
      </c>
      <c r="BI47" s="21"/>
      <c r="BJ47" s="96">
        <v>17604</v>
      </c>
      <c r="BK47" s="21"/>
      <c r="BL47" s="96">
        <f>IF(E47,$BJ47,0)</f>
        <v>17604</v>
      </c>
      <c r="BM47" s="21"/>
      <c r="BN47" s="96">
        <f>IF(M47,$BJ47,0)</f>
        <v>17604</v>
      </c>
      <c r="BO47" s="21"/>
      <c r="BP47" s="96">
        <f>IF(S47,$BJ47,0)</f>
        <v>17604</v>
      </c>
      <c r="BQ47" s="21"/>
      <c r="BR47" s="96">
        <f>IF(AF47,$BJ47,0)</f>
        <v>17604</v>
      </c>
      <c r="BS47" s="21"/>
      <c r="BT47" s="96">
        <f>IF(AL47,$BJ47,0)</f>
        <v>17604</v>
      </c>
    </row>
    <row r="48" spans="1:72" ht="8.85" customHeight="1" x14ac:dyDescent="0.3">
      <c r="A48" s="10">
        <v>30</v>
      </c>
      <c r="B48" s="21"/>
      <c r="C48" s="10" t="s">
        <v>114</v>
      </c>
      <c r="D48" s="21"/>
      <c r="E48" s="69">
        <v>101732113</v>
      </c>
      <c r="F48" s="21"/>
      <c r="G48" s="65">
        <f>(E48/$BJ48)</f>
        <v>448.930378182781</v>
      </c>
      <c r="H48" s="21"/>
      <c r="I48" s="65">
        <f>IF(G$60,G48/G$60*100,0)</f>
        <v>145.05522064505465</v>
      </c>
      <c r="J48" s="21"/>
      <c r="K48" s="69">
        <v>0</v>
      </c>
      <c r="L48" s="21"/>
      <c r="M48" s="69">
        <v>115949854</v>
      </c>
      <c r="N48" s="21"/>
      <c r="O48" s="65">
        <f>(M48/$BJ48)</f>
        <v>511.6713913772561</v>
      </c>
      <c r="P48" s="21"/>
      <c r="Q48" s="65">
        <f>IF(O$60,O48/O$60*100,0)</f>
        <v>191.5351129447015</v>
      </c>
      <c r="R48" s="21"/>
      <c r="S48" s="69">
        <v>47176143</v>
      </c>
      <c r="T48" s="21"/>
      <c r="U48" s="65">
        <f>(S48/$BJ48)</f>
        <v>208.18208816910109</v>
      </c>
      <c r="V48" s="21"/>
      <c r="W48" s="65">
        <f>IF(U$60,U48/U$60*100,0)</f>
        <v>129.58191921190328</v>
      </c>
      <c r="X48" s="21"/>
      <c r="Y48" s="69">
        <v>37308717</v>
      </c>
      <c r="Z48" s="21"/>
      <c r="AA48" s="69">
        <v>0</v>
      </c>
      <c r="AB48" s="21"/>
      <c r="AC48" s="69">
        <v>194724</v>
      </c>
      <c r="AD48" s="21"/>
      <c r="AE48" s="21"/>
      <c r="AF48" s="69">
        <v>161846</v>
      </c>
      <c r="AG48" s="21"/>
      <c r="AH48" s="65">
        <f>(AF48/$BJ48)</f>
        <v>0.71420502184369616</v>
      </c>
      <c r="AI48" s="21"/>
      <c r="AJ48" s="65">
        <f>IF(AH$60,AH48/AH$60*100,0)</f>
        <v>4.0533468809278368</v>
      </c>
      <c r="AK48" s="21"/>
      <c r="AL48" s="69">
        <v>9369888</v>
      </c>
      <c r="AM48" s="21"/>
      <c r="AN48" s="65">
        <f>(AL48/$BJ48)</f>
        <v>41.348078196019593</v>
      </c>
      <c r="AO48" s="21"/>
      <c r="AP48" s="65">
        <f>IF(AN$60,AN48/AN$60*100,0)</f>
        <v>126.36793720982884</v>
      </c>
      <c r="AQ48" s="21"/>
      <c r="AR48" s="69">
        <f>(E48+M48+S48+AF48+AL48)</f>
        <v>274389844</v>
      </c>
      <c r="AS48" s="21"/>
      <c r="AT48" s="69">
        <v>38244123</v>
      </c>
      <c r="AU48" s="21"/>
      <c r="AV48" s="65">
        <f>IF(AR$48,AT48/AR$48*100,0)</f>
        <v>13.937878473373818</v>
      </c>
      <c r="AW48" s="21"/>
      <c r="AX48" s="69">
        <v>808822</v>
      </c>
      <c r="AY48" s="21"/>
      <c r="AZ48" s="65">
        <f>IF($AR48,AX48/$AR48*100,0)</f>
        <v>0.29477111405041651</v>
      </c>
      <c r="BA48" s="21"/>
      <c r="BB48" s="69">
        <v>1232588</v>
      </c>
      <c r="BC48" s="21"/>
      <c r="BD48" s="65">
        <f>IF($AR48,BB48/$AR48*100,0)</f>
        <v>0.44921050357825926</v>
      </c>
      <c r="BE48" s="21"/>
      <c r="BF48" s="69">
        <v>14846165</v>
      </c>
      <c r="BG48" s="21"/>
      <c r="BH48" s="10">
        <v>30</v>
      </c>
      <c r="BI48" s="21"/>
      <c r="BJ48" s="96">
        <v>226610</v>
      </c>
      <c r="BK48" s="21"/>
      <c r="BL48" s="96">
        <f>IF(E48,$BJ48,0)</f>
        <v>226610</v>
      </c>
      <c r="BM48" s="21"/>
      <c r="BN48" s="96">
        <f>IF(M48,$BJ48,0)</f>
        <v>226610</v>
      </c>
      <c r="BO48" s="21"/>
      <c r="BP48" s="96">
        <f>IF(S48,$BJ48,0)</f>
        <v>226610</v>
      </c>
      <c r="BQ48" s="21"/>
      <c r="BR48" s="96">
        <f>IF(AF48,$BJ48,0)</f>
        <v>226610</v>
      </c>
      <c r="BS48" s="21"/>
      <c r="BT48" s="96">
        <f>IF(AL48,$BJ48,0)</f>
        <v>226610</v>
      </c>
    </row>
    <row r="49" spans="1:72" ht="8.85" customHeight="1" x14ac:dyDescent="0.3">
      <c r="A49" s="29"/>
      <c r="B49" s="21"/>
      <c r="D49" s="21"/>
      <c r="E49" s="27"/>
      <c r="F49" s="21"/>
      <c r="G49" s="21"/>
      <c r="H49" s="21"/>
      <c r="I49" s="21"/>
      <c r="J49" s="21"/>
      <c r="K49" s="27"/>
      <c r="L49" s="21"/>
      <c r="M49" s="27"/>
      <c r="N49" s="21"/>
      <c r="O49" s="21"/>
      <c r="P49" s="21"/>
      <c r="Q49" s="21"/>
      <c r="R49" s="21"/>
      <c r="S49" s="27"/>
      <c r="T49" s="21"/>
      <c r="U49" s="21"/>
      <c r="V49" s="21"/>
      <c r="W49" s="21"/>
      <c r="X49" s="21"/>
      <c r="Y49" s="27"/>
      <c r="Z49" s="21"/>
      <c r="AA49" s="27"/>
      <c r="AB49" s="21"/>
      <c r="AC49" s="27"/>
      <c r="AD49" s="21"/>
      <c r="AE49" s="21"/>
      <c r="AF49" s="27"/>
      <c r="AG49" s="21"/>
      <c r="AH49" s="21"/>
      <c r="AI49" s="21"/>
      <c r="AJ49" s="21"/>
      <c r="AK49" s="21"/>
      <c r="AL49" s="27"/>
      <c r="AM49" s="21"/>
      <c r="AN49" s="21"/>
      <c r="AO49" s="21"/>
      <c r="AP49" s="21"/>
      <c r="AQ49" s="21"/>
      <c r="AR49" s="27"/>
      <c r="AS49" s="21"/>
      <c r="AT49" s="27"/>
      <c r="AU49" s="21"/>
      <c r="AV49" s="21"/>
      <c r="AW49" s="21"/>
      <c r="AX49" s="27"/>
      <c r="AY49" s="21"/>
      <c r="AZ49" s="21"/>
      <c r="BA49" s="21"/>
      <c r="BB49" s="27"/>
      <c r="BC49" s="21"/>
      <c r="BD49" s="21"/>
      <c r="BE49" s="21"/>
      <c r="BF49" s="27"/>
      <c r="BG49" s="21"/>
      <c r="BH49" s="29"/>
      <c r="BI49" s="21"/>
      <c r="BJ49" s="27"/>
      <c r="BK49" s="21"/>
      <c r="BL49" s="21"/>
      <c r="BM49" s="21"/>
      <c r="BN49" s="21"/>
      <c r="BO49" s="21"/>
      <c r="BP49" s="21"/>
      <c r="BQ49" s="21"/>
      <c r="BR49" s="21"/>
      <c r="BS49" s="21"/>
      <c r="BT49" s="21"/>
    </row>
    <row r="50" spans="1:72" ht="8.85" customHeight="1" x14ac:dyDescent="0.3">
      <c r="A50" s="10">
        <v>31</v>
      </c>
      <c r="B50" s="21"/>
      <c r="C50" s="10" t="s">
        <v>115</v>
      </c>
      <c r="D50" s="21"/>
      <c r="E50" s="69">
        <v>21467938</v>
      </c>
      <c r="F50" s="21"/>
      <c r="G50" s="65">
        <f>(E50/$BJ50)</f>
        <v>214.65576786553478</v>
      </c>
      <c r="H50" s="21"/>
      <c r="I50" s="65">
        <f>IF(G$60,G50/G$60*100,0)</f>
        <v>69.358059252990543</v>
      </c>
      <c r="J50" s="21"/>
      <c r="K50" s="69">
        <v>0</v>
      </c>
      <c r="L50" s="21"/>
      <c r="M50" s="69">
        <v>22554523</v>
      </c>
      <c r="N50" s="21"/>
      <c r="O50" s="65">
        <f>(M50/$BJ50)</f>
        <v>225.52042275349712</v>
      </c>
      <c r="P50" s="21"/>
      <c r="Q50" s="65">
        <f>IF(O$60,O50/O$60*100,0)</f>
        <v>84.419571567526049</v>
      </c>
      <c r="R50" s="21"/>
      <c r="S50" s="69">
        <v>18832171</v>
      </c>
      <c r="T50" s="21"/>
      <c r="U50" s="65">
        <f>(S50/$BJ50)</f>
        <v>188.30099689034205</v>
      </c>
      <c r="V50" s="21"/>
      <c r="W50" s="65">
        <f>IF(U$60,U50/U$60*100,0)</f>
        <v>117.20703150381178</v>
      </c>
      <c r="X50" s="21"/>
      <c r="Y50" s="69">
        <v>2501182</v>
      </c>
      <c r="Z50" s="21"/>
      <c r="AA50" s="69">
        <v>15567634</v>
      </c>
      <c r="AB50" s="21"/>
      <c r="AC50" s="69">
        <v>307539</v>
      </c>
      <c r="AD50" s="21"/>
      <c r="AE50" s="21"/>
      <c r="AF50" s="69">
        <v>963949</v>
      </c>
      <c r="AG50" s="21"/>
      <c r="AH50" s="65">
        <f>(AF50/$BJ50)</f>
        <v>9.6384297727250008</v>
      </c>
      <c r="AI50" s="21"/>
      <c r="AJ50" s="65">
        <f>IF(AH$60,AH50/AH$60*100,0)</f>
        <v>54.70123852596894</v>
      </c>
      <c r="AK50" s="21"/>
      <c r="AL50" s="69">
        <v>6147870</v>
      </c>
      <c r="AM50" s="21"/>
      <c r="AN50" s="65">
        <f>(AL50/$BJ50)</f>
        <v>61.471938086810454</v>
      </c>
      <c r="AO50" s="21"/>
      <c r="AP50" s="65">
        <f>IF(AN$60,AN50/AN$60*100,0)</f>
        <v>187.87044891165829</v>
      </c>
      <c r="AQ50" s="21"/>
      <c r="AR50" s="69">
        <f t="shared" ref="AR50:AR58" si="7">(E50+M50+S50+AF50+AL50)</f>
        <v>69966451</v>
      </c>
      <c r="AS50" s="21"/>
      <c r="AT50" s="69">
        <v>14873394</v>
      </c>
      <c r="AU50" s="21"/>
      <c r="AV50" s="65">
        <f>IF(AR$50,AT50/AR$50*100,0)</f>
        <v>21.257894015518954</v>
      </c>
      <c r="AW50" s="21"/>
      <c r="AX50" s="69">
        <v>679054</v>
      </c>
      <c r="AY50" s="21"/>
      <c r="AZ50" s="65">
        <f t="shared" ref="AZ50:AZ58" si="8">IF($AR50,AX50/$AR50*100,0)</f>
        <v>0.97054229604985975</v>
      </c>
      <c r="BA50" s="21"/>
      <c r="BB50" s="69">
        <v>624641</v>
      </c>
      <c r="BC50" s="21"/>
      <c r="BD50" s="65">
        <f t="shared" ref="BD50:BD58" si="9">IF($AR50,BB50/$AR50*100,0)</f>
        <v>0.89277216590562813</v>
      </c>
      <c r="BE50" s="21"/>
      <c r="BF50" s="69">
        <v>5316885</v>
      </c>
      <c r="BG50" s="21"/>
      <c r="BH50" s="10">
        <v>31</v>
      </c>
      <c r="BI50" s="21"/>
      <c r="BJ50" s="96">
        <v>100011</v>
      </c>
      <c r="BK50" s="21"/>
      <c r="BL50" s="96">
        <f>IF(E50,$BJ50,0)</f>
        <v>100011</v>
      </c>
      <c r="BM50" s="21"/>
      <c r="BN50" s="96">
        <f>IF(M50,$BJ50,0)</f>
        <v>100011</v>
      </c>
      <c r="BO50" s="21"/>
      <c r="BP50" s="96">
        <f>IF(S50,$BJ50,0)</f>
        <v>100011</v>
      </c>
      <c r="BQ50" s="21"/>
      <c r="BR50" s="96">
        <f>IF(AF50,$BJ50,0)</f>
        <v>100011</v>
      </c>
      <c r="BS50" s="21"/>
      <c r="BT50" s="96">
        <f>IF(AL50,$BJ50,0)</f>
        <v>100011</v>
      </c>
    </row>
    <row r="51" spans="1:72" ht="8.85" customHeight="1" x14ac:dyDescent="0.3">
      <c r="A51" s="10">
        <v>32</v>
      </c>
      <c r="B51" s="21"/>
      <c r="C51" s="10" t="s">
        <v>116</v>
      </c>
      <c r="D51" s="21"/>
      <c r="E51" s="69">
        <v>8274484</v>
      </c>
      <c r="F51" s="21"/>
      <c r="G51" s="65">
        <f>(E51/$BJ51)</f>
        <v>326.46113785212657</v>
      </c>
      <c r="H51" s="21"/>
      <c r="I51" s="65">
        <f>IF(G$60,G51/G$60*100,0)</f>
        <v>105.48382262493135</v>
      </c>
      <c r="J51" s="21"/>
      <c r="K51" s="69">
        <v>0</v>
      </c>
      <c r="L51" s="21"/>
      <c r="M51" s="69">
        <v>8414153</v>
      </c>
      <c r="N51" s="21"/>
      <c r="O51" s="65">
        <f>(M51/$BJ51)</f>
        <v>331.97163260475025</v>
      </c>
      <c r="P51" s="21"/>
      <c r="Q51" s="65">
        <f>IF(O$60,O51/O$60*100,0)</f>
        <v>124.26769449477983</v>
      </c>
      <c r="R51" s="21"/>
      <c r="S51" s="69">
        <v>3358637</v>
      </c>
      <c r="T51" s="21"/>
      <c r="U51" s="65">
        <f>(S51/$BJ51)</f>
        <v>132.51152055551171</v>
      </c>
      <c r="V51" s="21"/>
      <c r="W51" s="65">
        <f>IF(U$60,U51/U$60*100,0)</f>
        <v>82.481145723368513</v>
      </c>
      <c r="X51" s="21"/>
      <c r="Y51" s="69">
        <v>0</v>
      </c>
      <c r="Z51" s="21"/>
      <c r="AA51" s="69">
        <v>3234803</v>
      </c>
      <c r="AB51" s="21"/>
      <c r="AC51" s="69">
        <v>75</v>
      </c>
      <c r="AD51" s="21"/>
      <c r="AE51" s="21"/>
      <c r="AF51" s="69">
        <v>491680</v>
      </c>
      <c r="AG51" s="21"/>
      <c r="AH51" s="65">
        <f>(AF51/$BJ51)</f>
        <v>19.398721691785685</v>
      </c>
      <c r="AI51" s="21"/>
      <c r="AJ51" s="65">
        <f>IF(AH$60,AH51/AH$60*100,0)</f>
        <v>110.09408455348948</v>
      </c>
      <c r="AK51" s="21"/>
      <c r="AL51" s="69">
        <v>1092529</v>
      </c>
      <c r="AM51" s="21"/>
      <c r="AN51" s="65">
        <f>(AL51/$BJ51)</f>
        <v>43.104592440621794</v>
      </c>
      <c r="AO51" s="21"/>
      <c r="AP51" s="65">
        <f>IF(AN$60,AN51/AN$60*100,0)</f>
        <v>131.73619352195482</v>
      </c>
      <c r="AQ51" s="21"/>
      <c r="AR51" s="69">
        <f t="shared" si="7"/>
        <v>21631483</v>
      </c>
      <c r="AS51" s="21"/>
      <c r="AT51" s="69">
        <v>1416276</v>
      </c>
      <c r="AU51" s="21"/>
      <c r="AV51" s="65">
        <f>IF(AR$51,AT51/AR$51*100,0)</f>
        <v>6.547290354526317</v>
      </c>
      <c r="AW51" s="21"/>
      <c r="AX51" s="69">
        <v>213538</v>
      </c>
      <c r="AY51" s="21"/>
      <c r="AZ51" s="65">
        <f t="shared" si="8"/>
        <v>0.98716301605396173</v>
      </c>
      <c r="BA51" s="21"/>
      <c r="BB51" s="69">
        <v>4130</v>
      </c>
      <c r="BC51" s="21"/>
      <c r="BD51" s="65">
        <f t="shared" si="9"/>
        <v>1.9092542106336399E-2</v>
      </c>
      <c r="BE51" s="21"/>
      <c r="BF51" s="69">
        <v>2259063</v>
      </c>
      <c r="BG51" s="21"/>
      <c r="BH51" s="10">
        <v>32</v>
      </c>
      <c r="BI51" s="21"/>
      <c r="BJ51" s="96">
        <v>25346</v>
      </c>
      <c r="BK51" s="21"/>
      <c r="BL51" s="96">
        <f>IF(E51,$BJ51,0)</f>
        <v>25346</v>
      </c>
      <c r="BM51" s="21"/>
      <c r="BN51" s="96">
        <f>IF(M51,$BJ51,0)</f>
        <v>25346</v>
      </c>
      <c r="BO51" s="21"/>
      <c r="BP51" s="96">
        <f>IF(S51,$BJ51,0)</f>
        <v>25346</v>
      </c>
      <c r="BQ51" s="21"/>
      <c r="BR51" s="96">
        <f>IF(AF51,$BJ51,0)</f>
        <v>25346</v>
      </c>
      <c r="BS51" s="21"/>
      <c r="BT51" s="96">
        <f>IF(AL51,$BJ51,0)</f>
        <v>25346</v>
      </c>
    </row>
    <row r="52" spans="1:72" ht="8.85" customHeight="1" x14ac:dyDescent="0.3">
      <c r="A52" s="10">
        <v>33</v>
      </c>
      <c r="B52" s="21"/>
      <c r="C52" s="10" t="s">
        <v>117</v>
      </c>
      <c r="D52" s="21"/>
      <c r="E52" s="69">
        <v>6042202</v>
      </c>
      <c r="F52" s="21"/>
      <c r="G52" s="65">
        <f>(E52/$BJ52)</f>
        <v>234.64862135922331</v>
      </c>
      <c r="H52" s="21"/>
      <c r="I52" s="65">
        <f>IF(G$60,G52/G$60*100,0)</f>
        <v>75.818009204674325</v>
      </c>
      <c r="J52" s="21"/>
      <c r="K52" s="69">
        <v>0</v>
      </c>
      <c r="L52" s="21"/>
      <c r="M52" s="69">
        <v>4156213</v>
      </c>
      <c r="N52" s="21"/>
      <c r="O52" s="65">
        <f>(M52/$BJ52)</f>
        <v>161.40633009708739</v>
      </c>
      <c r="P52" s="21"/>
      <c r="Q52" s="65">
        <f>IF(O$60,O52/O$60*100,0)</f>
        <v>60.419597785059167</v>
      </c>
      <c r="R52" s="21"/>
      <c r="S52" s="69">
        <v>5663781</v>
      </c>
      <c r="T52" s="21"/>
      <c r="U52" s="65">
        <f>(S52/$BJ52)</f>
        <v>219.95266019417477</v>
      </c>
      <c r="V52" s="21"/>
      <c r="W52" s="65">
        <f>IF(U$60,U52/U$60*100,0)</f>
        <v>136.90845400961393</v>
      </c>
      <c r="X52" s="21"/>
      <c r="Y52" s="69">
        <v>0</v>
      </c>
      <c r="Z52" s="21"/>
      <c r="AA52" s="69">
        <v>4272978</v>
      </c>
      <c r="AB52" s="21"/>
      <c r="AC52" s="69">
        <v>0</v>
      </c>
      <c r="AD52" s="21"/>
      <c r="AE52" s="21"/>
      <c r="AF52" s="69">
        <v>395492</v>
      </c>
      <c r="AG52" s="21"/>
      <c r="AH52" s="65">
        <f>(AF52/$BJ52)</f>
        <v>15.358912621359224</v>
      </c>
      <c r="AI52" s="21"/>
      <c r="AJ52" s="65">
        <f>IF(AH$60,AH52/AH$60*100,0)</f>
        <v>87.166847983678991</v>
      </c>
      <c r="AK52" s="21"/>
      <c r="AL52" s="69">
        <v>108275</v>
      </c>
      <c r="AM52" s="21"/>
      <c r="AN52" s="65">
        <f>(AL52/$BJ52)</f>
        <v>4.2048543689320388</v>
      </c>
      <c r="AO52" s="21"/>
      <c r="AP52" s="65">
        <f>IF(AN$60,AN52/AN$60*100,0)</f>
        <v>12.8508698844637</v>
      </c>
      <c r="AQ52" s="21"/>
      <c r="AR52" s="69">
        <f t="shared" si="7"/>
        <v>16365963</v>
      </c>
      <c r="AS52" s="21"/>
      <c r="AT52" s="69">
        <v>3016999</v>
      </c>
      <c r="AU52" s="21"/>
      <c r="AV52" s="65">
        <f>IF(AR$52,AT52/AR$52*100,0)</f>
        <v>18.434595018942666</v>
      </c>
      <c r="AW52" s="21"/>
      <c r="AX52" s="69">
        <v>36143</v>
      </c>
      <c r="AY52" s="21"/>
      <c r="AZ52" s="65">
        <f t="shared" si="8"/>
        <v>0.2208424887676943</v>
      </c>
      <c r="BA52" s="21"/>
      <c r="BB52" s="69">
        <v>552576</v>
      </c>
      <c r="BC52" s="21"/>
      <c r="BD52" s="65">
        <f t="shared" si="9"/>
        <v>3.3763732693273227</v>
      </c>
      <c r="BE52" s="21"/>
      <c r="BF52" s="69">
        <v>618491</v>
      </c>
      <c r="BG52" s="21"/>
      <c r="BH52" s="10">
        <v>33</v>
      </c>
      <c r="BI52" s="21"/>
      <c r="BJ52" s="96">
        <v>25750</v>
      </c>
      <c r="BK52" s="21"/>
      <c r="BL52" s="96">
        <f>IF(E52,$BJ52,0)</f>
        <v>25750</v>
      </c>
      <c r="BM52" s="21"/>
      <c r="BN52" s="96">
        <f>IF(M52,$BJ52,0)</f>
        <v>25750</v>
      </c>
      <c r="BO52" s="21"/>
      <c r="BP52" s="96">
        <f>IF(S52,$BJ52,0)</f>
        <v>25750</v>
      </c>
      <c r="BQ52" s="21"/>
      <c r="BR52" s="96">
        <f>IF(AF52,$BJ52,0)</f>
        <v>25750</v>
      </c>
      <c r="BS52" s="21"/>
      <c r="BT52" s="96">
        <f>IF(AL52,$BJ52,0)</f>
        <v>25750</v>
      </c>
    </row>
    <row r="53" spans="1:72" ht="8.85" customHeight="1" x14ac:dyDescent="0.3">
      <c r="A53" s="10">
        <v>34</v>
      </c>
      <c r="B53" s="21"/>
      <c r="C53" s="10" t="s">
        <v>118</v>
      </c>
      <c r="D53" s="21"/>
      <c r="E53" s="69">
        <v>29295535</v>
      </c>
      <c r="F53" s="21"/>
      <c r="G53" s="65">
        <f>(E53/$BJ53)</f>
        <v>310.58410372757731</v>
      </c>
      <c r="H53" s="21"/>
      <c r="I53" s="65">
        <f>IF(G$60,G53/G$60*100,0)</f>
        <v>100.35374722783297</v>
      </c>
      <c r="J53" s="21"/>
      <c r="K53" s="69">
        <v>0</v>
      </c>
      <c r="L53" s="21"/>
      <c r="M53" s="69">
        <v>39942310</v>
      </c>
      <c r="N53" s="21"/>
      <c r="O53" s="65">
        <f>(M53/$BJ53)</f>
        <v>423.45861074593955</v>
      </c>
      <c r="P53" s="21"/>
      <c r="Q53" s="65">
        <f>IF(O$60,O53/O$60*100,0)</f>
        <v>158.51422261134286</v>
      </c>
      <c r="R53" s="21"/>
      <c r="S53" s="69">
        <v>13029457</v>
      </c>
      <c r="T53" s="21"/>
      <c r="U53" s="65">
        <f>(S53/$BJ53)</f>
        <v>138.13511937576862</v>
      </c>
      <c r="V53" s="21"/>
      <c r="W53" s="65">
        <f>IF(U$60,U53/U$60*100,0)</f>
        <v>85.981527213512692</v>
      </c>
      <c r="X53" s="21"/>
      <c r="Y53" s="69">
        <v>0</v>
      </c>
      <c r="Z53" s="21"/>
      <c r="AA53" s="69">
        <v>13029457</v>
      </c>
      <c r="AB53" s="21"/>
      <c r="AC53" s="69">
        <v>0</v>
      </c>
      <c r="AD53" s="21"/>
      <c r="AE53" s="21"/>
      <c r="AF53" s="69">
        <v>2433419</v>
      </c>
      <c r="AG53" s="21"/>
      <c r="AH53" s="65">
        <f>(AF53/$BJ53)</f>
        <v>25.798513633857766</v>
      </c>
      <c r="AI53" s="21"/>
      <c r="AJ53" s="65">
        <f>IF(AH$60,AH53/AH$60*100,0)</f>
        <v>146.41499509542356</v>
      </c>
      <c r="AK53" s="21"/>
      <c r="AL53" s="69">
        <v>886422</v>
      </c>
      <c r="AM53" s="21"/>
      <c r="AN53" s="65">
        <f>(AL53/$BJ53)</f>
        <v>9.3976294474364952</v>
      </c>
      <c r="AO53" s="21"/>
      <c r="AP53" s="65">
        <f>IF(AN$60,AN53/AN$60*100,0)</f>
        <v>28.721021622940025</v>
      </c>
      <c r="AQ53" s="21"/>
      <c r="AR53" s="69">
        <f t="shared" si="7"/>
        <v>85587143</v>
      </c>
      <c r="AS53" s="21"/>
      <c r="AT53" s="69">
        <v>4516333</v>
      </c>
      <c r="AU53" s="21"/>
      <c r="AV53" s="65">
        <f>IF(AR$53,AT53/AR$53*100,0)</f>
        <v>5.2768825336300802</v>
      </c>
      <c r="AW53" s="21"/>
      <c r="AX53" s="69">
        <v>0</v>
      </c>
      <c r="AY53" s="21"/>
      <c r="AZ53" s="65">
        <f t="shared" si="8"/>
        <v>0</v>
      </c>
      <c r="BA53" s="21"/>
      <c r="BB53" s="69">
        <v>494921</v>
      </c>
      <c r="BC53" s="21"/>
      <c r="BD53" s="65">
        <f t="shared" si="9"/>
        <v>0.57826559299917279</v>
      </c>
      <c r="BE53" s="21"/>
      <c r="BF53" s="69">
        <v>6036054</v>
      </c>
      <c r="BG53" s="21"/>
      <c r="BH53" s="10">
        <v>34</v>
      </c>
      <c r="BI53" s="21"/>
      <c r="BJ53" s="96">
        <v>94324</v>
      </c>
      <c r="BK53" s="21"/>
      <c r="BL53" s="96">
        <f>IF(E53,$BJ53,0)</f>
        <v>94324</v>
      </c>
      <c r="BM53" s="21"/>
      <c r="BN53" s="96">
        <f>IF(M53,$BJ53,0)</f>
        <v>94324</v>
      </c>
      <c r="BO53" s="21"/>
      <c r="BP53" s="96">
        <f>IF(S53,$BJ53,0)</f>
        <v>94324</v>
      </c>
      <c r="BQ53" s="21"/>
      <c r="BR53" s="96">
        <f>IF(AF53,$BJ53,0)</f>
        <v>94324</v>
      </c>
      <c r="BS53" s="21"/>
      <c r="BT53" s="96">
        <f>IF(AL53,$BJ53,0)</f>
        <v>94324</v>
      </c>
    </row>
    <row r="54" spans="1:72" ht="8.85" customHeight="1" x14ac:dyDescent="0.3">
      <c r="A54" s="10">
        <v>35</v>
      </c>
      <c r="B54" s="21"/>
      <c r="C54" s="10" t="s">
        <v>119</v>
      </c>
      <c r="D54" s="21"/>
      <c r="E54" s="69">
        <v>104803893</v>
      </c>
      <c r="F54" s="21"/>
      <c r="G54" s="65">
        <f>(E54/$BJ54)</f>
        <v>228.09735782532047</v>
      </c>
      <c r="H54" s="21"/>
      <c r="I54" s="65">
        <f>IF(G$60,G54/G$60*100,0)</f>
        <v>73.701211091655424</v>
      </c>
      <c r="J54" s="21"/>
      <c r="K54" s="69">
        <v>0</v>
      </c>
      <c r="L54" s="21"/>
      <c r="M54" s="69">
        <v>82995916</v>
      </c>
      <c r="N54" s="21"/>
      <c r="O54" s="65">
        <f>(M54/$BJ54)</f>
        <v>180.63402616057633</v>
      </c>
      <c r="P54" s="21"/>
      <c r="Q54" s="65">
        <f>IF(O$60,O54/O$60*100,0)</f>
        <v>67.617144881202023</v>
      </c>
      <c r="R54" s="21"/>
      <c r="S54" s="69">
        <v>45265861</v>
      </c>
      <c r="T54" s="21"/>
      <c r="U54" s="65">
        <f>(S54/$BJ54)</f>
        <v>98.517555009032151</v>
      </c>
      <c r="V54" s="21"/>
      <c r="W54" s="65">
        <f>IF(U$60,U54/U$60*100,0)</f>
        <v>61.321768680526745</v>
      </c>
      <c r="X54" s="21"/>
      <c r="Y54" s="69">
        <v>43174326</v>
      </c>
      <c r="Z54" s="21"/>
      <c r="AA54" s="69">
        <v>1106231</v>
      </c>
      <c r="AB54" s="21"/>
      <c r="AC54" s="69">
        <v>985304</v>
      </c>
      <c r="AD54" s="21"/>
      <c r="AE54" s="21"/>
      <c r="AF54" s="69">
        <v>1858274</v>
      </c>
      <c r="AG54" s="21"/>
      <c r="AH54" s="65">
        <f>(AF54/$BJ54)</f>
        <v>4.0443859229111805</v>
      </c>
      <c r="AI54" s="21"/>
      <c r="AJ54" s="65">
        <f>IF(AH$60,AH54/AH$60*100,0)</f>
        <v>22.953211703246971</v>
      </c>
      <c r="AK54" s="21"/>
      <c r="AL54" s="69">
        <v>8793162</v>
      </c>
      <c r="AM54" s="21"/>
      <c r="AN54" s="65">
        <f>(AL54/$BJ54)</f>
        <v>19.137619431083639</v>
      </c>
      <c r="AO54" s="21"/>
      <c r="AP54" s="65">
        <f>IF(AN$60,AN54/AN$60*100,0)</f>
        <v>58.488365025042086</v>
      </c>
      <c r="AQ54" s="21"/>
      <c r="AR54" s="69">
        <f t="shared" si="7"/>
        <v>243717106</v>
      </c>
      <c r="AS54" s="21"/>
      <c r="AT54" s="69">
        <v>18088852</v>
      </c>
      <c r="AU54" s="21"/>
      <c r="AV54" s="65">
        <f>IF(AR$54,AT54/AR$54*100,0)</f>
        <v>7.4220690935005607</v>
      </c>
      <c r="AW54" s="21"/>
      <c r="AX54" s="69">
        <v>639202</v>
      </c>
      <c r="AY54" s="21"/>
      <c r="AZ54" s="65">
        <f t="shared" si="8"/>
        <v>0.26227211150291602</v>
      </c>
      <c r="BA54" s="21"/>
      <c r="BB54" s="69">
        <v>2258255</v>
      </c>
      <c r="BC54" s="21"/>
      <c r="BD54" s="65">
        <f t="shared" si="9"/>
        <v>0.92658863264197788</v>
      </c>
      <c r="BE54" s="21"/>
      <c r="BF54" s="69">
        <v>6756168</v>
      </c>
      <c r="BG54" s="21"/>
      <c r="BH54" s="10">
        <v>35</v>
      </c>
      <c r="BI54" s="21"/>
      <c r="BJ54" s="96">
        <v>459470</v>
      </c>
      <c r="BK54" s="21"/>
      <c r="BL54" s="96">
        <f>IF(E54,$BJ54,0)</f>
        <v>459470</v>
      </c>
      <c r="BM54" s="21"/>
      <c r="BN54" s="96">
        <f>IF(M54,$BJ54,0)</f>
        <v>459470</v>
      </c>
      <c r="BO54" s="21"/>
      <c r="BP54" s="96">
        <f>IF(S54,$BJ54,0)</f>
        <v>459470</v>
      </c>
      <c r="BQ54" s="21"/>
      <c r="BR54" s="96">
        <f>IF(AF54,$BJ54,0)</f>
        <v>459470</v>
      </c>
      <c r="BS54" s="21"/>
      <c r="BT54" s="96">
        <f>IF(AL54,$BJ54,0)</f>
        <v>459470</v>
      </c>
    </row>
    <row r="55" spans="1:72"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9"/>
      <c r="BI55" s="21"/>
      <c r="BJ55" s="27"/>
      <c r="BK55" s="21"/>
      <c r="BL55" s="21"/>
      <c r="BM55" s="21"/>
      <c r="BN55" s="21"/>
      <c r="BO55" s="21"/>
      <c r="BP55" s="21"/>
      <c r="BQ55" s="21"/>
      <c r="BR55" s="21"/>
      <c r="BS55" s="21"/>
      <c r="BT55" s="21"/>
    </row>
    <row r="56" spans="1:72" ht="8.85" customHeight="1" x14ac:dyDescent="0.3">
      <c r="A56" s="10">
        <v>36</v>
      </c>
      <c r="B56" s="21"/>
      <c r="C56" s="10" t="s">
        <v>120</v>
      </c>
      <c r="D56" s="21"/>
      <c r="E56" s="69">
        <v>8505699</v>
      </c>
      <c r="F56" s="21"/>
      <c r="G56" s="65">
        <f>(E56/$BJ56)</f>
        <v>383.20864119661201</v>
      </c>
      <c r="H56" s="21"/>
      <c r="I56" s="65">
        <f>IF(G$60,G56/G$60*100,0)</f>
        <v>123.81967606396698</v>
      </c>
      <c r="J56" s="21"/>
      <c r="K56" s="69">
        <v>0</v>
      </c>
      <c r="L56" s="21"/>
      <c r="M56" s="69">
        <v>5092100</v>
      </c>
      <c r="N56" s="21"/>
      <c r="O56" s="65">
        <f>(M56/$BJ56)</f>
        <v>229.41520994773833</v>
      </c>
      <c r="P56" s="21"/>
      <c r="Q56" s="65">
        <f>IF(O$60,O56/O$60*100,0)</f>
        <v>85.877516095432142</v>
      </c>
      <c r="R56" s="21"/>
      <c r="S56" s="69">
        <v>4464344</v>
      </c>
      <c r="T56" s="21"/>
      <c r="U56" s="65">
        <f>(S56/$BJ56)</f>
        <v>201.13281672373401</v>
      </c>
      <c r="V56" s="21"/>
      <c r="W56" s="65">
        <f>IF(U$60,U56/U$60*100,0)</f>
        <v>125.19413479216801</v>
      </c>
      <c r="X56" s="21"/>
      <c r="Y56" s="69">
        <v>0</v>
      </c>
      <c r="Z56" s="21"/>
      <c r="AA56" s="69">
        <v>3949017</v>
      </c>
      <c r="AB56" s="21"/>
      <c r="AC56" s="69">
        <v>0</v>
      </c>
      <c r="AD56" s="21"/>
      <c r="AE56" s="21"/>
      <c r="AF56" s="69">
        <v>532790</v>
      </c>
      <c r="AG56" s="21"/>
      <c r="AH56" s="65">
        <f>(AF56/$BJ56)</f>
        <v>24.003874571994952</v>
      </c>
      <c r="AI56" s="21"/>
      <c r="AJ56" s="65">
        <f>IF(AH$60,AH56/AH$60*100,0)</f>
        <v>136.22983198215596</v>
      </c>
      <c r="AK56" s="21"/>
      <c r="AL56" s="69">
        <v>1691527</v>
      </c>
      <c r="AM56" s="21"/>
      <c r="AN56" s="65">
        <f>(AL56/$BJ56)</f>
        <v>76.208641196612007</v>
      </c>
      <c r="AO56" s="21"/>
      <c r="AP56" s="65">
        <f>IF(AN$60,AN56/AN$60*100,0)</f>
        <v>232.9087397949952</v>
      </c>
      <c r="AQ56" s="21"/>
      <c r="AR56" s="69">
        <f t="shared" si="7"/>
        <v>20286460</v>
      </c>
      <c r="AS56" s="21"/>
      <c r="AT56" s="69">
        <v>1989062</v>
      </c>
      <c r="AU56" s="21"/>
      <c r="AV56" s="65">
        <f>IF(AR$56,AT56/AR$56*100,0)</f>
        <v>9.8048747785468731</v>
      </c>
      <c r="AW56" s="21"/>
      <c r="AX56" s="69">
        <v>88972</v>
      </c>
      <c r="AY56" s="21"/>
      <c r="AZ56" s="65">
        <f t="shared" si="8"/>
        <v>0.43857824381385413</v>
      </c>
      <c r="BA56" s="21"/>
      <c r="BB56" s="69">
        <v>575586</v>
      </c>
      <c r="BC56" s="21"/>
      <c r="BD56" s="65">
        <f t="shared" si="9"/>
        <v>2.8372914742148212</v>
      </c>
      <c r="BE56" s="21"/>
      <c r="BF56" s="69">
        <v>409754</v>
      </c>
      <c r="BG56" s="21"/>
      <c r="BH56" s="10">
        <v>36</v>
      </c>
      <c r="BI56" s="21"/>
      <c r="BJ56" s="96">
        <v>22196</v>
      </c>
      <c r="BK56" s="21"/>
      <c r="BL56" s="96">
        <f>IF(E56,$BJ56,0)</f>
        <v>22196</v>
      </c>
      <c r="BM56" s="21"/>
      <c r="BN56" s="96">
        <f>IF(M56,$BJ56,0)</f>
        <v>22196</v>
      </c>
      <c r="BO56" s="21"/>
      <c r="BP56" s="96">
        <f>IF(S56,$BJ56,0)</f>
        <v>22196</v>
      </c>
      <c r="BQ56" s="21"/>
      <c r="BR56" s="96">
        <f>IF(AF56,$BJ56,0)</f>
        <v>22196</v>
      </c>
      <c r="BS56" s="21"/>
      <c r="BT56" s="96">
        <f>IF(AL56,$BJ56,0)</f>
        <v>22196</v>
      </c>
    </row>
    <row r="57" spans="1:72" ht="8.85" customHeight="1" x14ac:dyDescent="0.3">
      <c r="A57" s="10">
        <v>37</v>
      </c>
      <c r="B57" s="21"/>
      <c r="C57" s="10" t="s">
        <v>121</v>
      </c>
      <c r="D57" s="21"/>
      <c r="E57" s="69">
        <v>5287141</v>
      </c>
      <c r="F57" s="21"/>
      <c r="G57" s="65">
        <f>(E57/$BJ57)</f>
        <v>330.09558593993881</v>
      </c>
      <c r="H57" s="21"/>
      <c r="I57" s="65">
        <f>IF(G$60,G57/G$60*100,0)</f>
        <v>106.65815988282561</v>
      </c>
      <c r="J57" s="21"/>
      <c r="K57" s="69">
        <v>0</v>
      </c>
      <c r="L57" s="21"/>
      <c r="M57" s="69">
        <v>4890088</v>
      </c>
      <c r="N57" s="21"/>
      <c r="O57" s="65">
        <f>(M57/$BJ57)</f>
        <v>305.30611225572829</v>
      </c>
      <c r="P57" s="21"/>
      <c r="Q57" s="65">
        <f>IF(O$60,O57/O$60*100,0)</f>
        <v>114.28592975700211</v>
      </c>
      <c r="R57" s="21"/>
      <c r="S57" s="69">
        <v>2118830</v>
      </c>
      <c r="T57" s="21"/>
      <c r="U57" s="65">
        <f>(S57/$BJ57)</f>
        <v>132.28632078416683</v>
      </c>
      <c r="V57" s="21"/>
      <c r="W57" s="65">
        <f>IF(U$60,U57/U$60*100,0)</f>
        <v>82.340971230771203</v>
      </c>
      <c r="X57" s="21"/>
      <c r="Y57" s="69">
        <v>0</v>
      </c>
      <c r="Z57" s="21"/>
      <c r="AA57" s="69">
        <v>2118830</v>
      </c>
      <c r="AB57" s="21"/>
      <c r="AC57" s="69">
        <v>0</v>
      </c>
      <c r="AD57" s="21"/>
      <c r="AE57" s="21"/>
      <c r="AF57" s="69">
        <v>473923</v>
      </c>
      <c r="AG57" s="21"/>
      <c r="AH57" s="65">
        <f>(AF57/$BJ57)</f>
        <v>29.588749453705439</v>
      </c>
      <c r="AI57" s="21"/>
      <c r="AJ57" s="65">
        <f>IF(AH$60,AH57/AH$60*100,0)</f>
        <v>167.92582191473252</v>
      </c>
      <c r="AK57" s="21"/>
      <c r="AL57" s="69">
        <v>442689</v>
      </c>
      <c r="AM57" s="21"/>
      <c r="AN57" s="65">
        <f>(AL57/$BJ57)</f>
        <v>27.638696385090842</v>
      </c>
      <c r="AO57" s="21"/>
      <c r="AP57" s="65">
        <f>IF(AN$60,AN57/AN$60*100,0)</f>
        <v>84.469344204947973</v>
      </c>
      <c r="AQ57" s="21"/>
      <c r="AR57" s="69">
        <f t="shared" si="7"/>
        <v>13212671</v>
      </c>
      <c r="AS57" s="21"/>
      <c r="AT57" s="69">
        <v>1474042</v>
      </c>
      <c r="AU57" s="21"/>
      <c r="AV57" s="65">
        <f>IF(AR$57,AT57/AR$57*100,0)</f>
        <v>11.156275669014994</v>
      </c>
      <c r="AW57" s="21"/>
      <c r="AX57" s="69">
        <v>158438</v>
      </c>
      <c r="AY57" s="21"/>
      <c r="AZ57" s="65">
        <f t="shared" si="8"/>
        <v>1.1991367983052026</v>
      </c>
      <c r="BA57" s="21"/>
      <c r="BB57" s="69">
        <v>85461</v>
      </c>
      <c r="BC57" s="21"/>
      <c r="BD57" s="65">
        <f t="shared" si="9"/>
        <v>0.64681092869110268</v>
      </c>
      <c r="BE57" s="21"/>
      <c r="BF57" s="69">
        <v>624602</v>
      </c>
      <c r="BG57" s="21"/>
      <c r="BH57" s="10">
        <v>37</v>
      </c>
      <c r="BI57" s="21"/>
      <c r="BJ57" s="96">
        <v>16017</v>
      </c>
      <c r="BK57" s="21"/>
      <c r="BL57" s="96">
        <f>IF(E57,$BJ57,0)</f>
        <v>16017</v>
      </c>
      <c r="BM57" s="21"/>
      <c r="BN57" s="96">
        <f>IF(M57,$BJ57,0)</f>
        <v>16017</v>
      </c>
      <c r="BO57" s="21"/>
      <c r="BP57" s="96">
        <f>IF(S57,$BJ57,0)</f>
        <v>16017</v>
      </c>
      <c r="BQ57" s="21"/>
      <c r="BR57" s="96">
        <f>IF(AF57,$BJ57,0)</f>
        <v>16017</v>
      </c>
      <c r="BS57" s="21"/>
      <c r="BT57" s="96">
        <f>IF(AL57,$BJ57,0)</f>
        <v>16017</v>
      </c>
    </row>
    <row r="58" spans="1:72" ht="8.85" customHeight="1" x14ac:dyDescent="0.3">
      <c r="A58" s="30">
        <v>38</v>
      </c>
      <c r="B58" s="21"/>
      <c r="C58" s="10" t="s">
        <v>122</v>
      </c>
      <c r="D58" s="21"/>
      <c r="E58" s="74">
        <v>8664279</v>
      </c>
      <c r="F58" s="21"/>
      <c r="G58" s="65">
        <f>(E58/$BJ58)</f>
        <v>308.11802987197723</v>
      </c>
      <c r="H58" s="21"/>
      <c r="I58" s="65">
        <f>IF(G$60,G58/G$60*100,0)</f>
        <v>99.556926819512498</v>
      </c>
      <c r="J58" s="21"/>
      <c r="K58" s="74">
        <v>0</v>
      </c>
      <c r="L58" s="21"/>
      <c r="M58" s="74">
        <v>8410675</v>
      </c>
      <c r="N58" s="21"/>
      <c r="O58" s="65">
        <f>(M58/$BJ58)</f>
        <v>299.09939544807963</v>
      </c>
      <c r="P58" s="21"/>
      <c r="Q58" s="65">
        <f>IF(O$60,O58/O$60*100,0)</f>
        <v>111.96255537101412</v>
      </c>
      <c r="R58" s="21"/>
      <c r="S58" s="74">
        <v>10538220</v>
      </c>
      <c r="T58" s="21"/>
      <c r="U58" s="65">
        <f>(S58/$BJ58)</f>
        <v>374.75889046941677</v>
      </c>
      <c r="V58" s="21"/>
      <c r="W58" s="65">
        <f>IF(U$60,U58/U$60*100,0)</f>
        <v>233.26683239580532</v>
      </c>
      <c r="X58" s="21"/>
      <c r="Y58" s="74">
        <v>0</v>
      </c>
      <c r="Z58" s="21"/>
      <c r="AA58" s="74">
        <v>10534767</v>
      </c>
      <c r="AB58" s="21"/>
      <c r="AC58" s="74">
        <v>3453</v>
      </c>
      <c r="AD58" s="21"/>
      <c r="AE58" s="21"/>
      <c r="AF58" s="74">
        <v>573770</v>
      </c>
      <c r="AG58" s="21"/>
      <c r="AH58" s="65">
        <f>(AF58/$BJ58)</f>
        <v>20.404338549075391</v>
      </c>
      <c r="AI58" s="21"/>
      <c r="AJ58" s="65">
        <f>IF(AH$60,AH58/AH$60*100,0)</f>
        <v>115.80128882570438</v>
      </c>
      <c r="AK58" s="21"/>
      <c r="AL58" s="74">
        <v>3477468</v>
      </c>
      <c r="AM58" s="21"/>
      <c r="AN58" s="65">
        <f>(AL58/$BJ58)</f>
        <v>123.66529160739687</v>
      </c>
      <c r="AO58" s="21"/>
      <c r="AP58" s="65">
        <f>IF(AN$60,AN58/AN$60*100,0)</f>
        <v>377.94568663612228</v>
      </c>
      <c r="AQ58" s="21"/>
      <c r="AR58" s="74">
        <f t="shared" si="7"/>
        <v>31664412</v>
      </c>
      <c r="AS58" s="21"/>
      <c r="AT58" s="74">
        <v>2875851</v>
      </c>
      <c r="AU58" s="21"/>
      <c r="AV58" s="65">
        <f>IF(AR$58,AT58/AR$58*100,0)</f>
        <v>9.0822813952774482</v>
      </c>
      <c r="AW58" s="21"/>
      <c r="AX58" s="74">
        <v>207940</v>
      </c>
      <c r="AY58" s="21"/>
      <c r="AZ58" s="65">
        <f t="shared" si="8"/>
        <v>0.65669938857541399</v>
      </c>
      <c r="BA58" s="21"/>
      <c r="BB58" s="74">
        <v>3656</v>
      </c>
      <c r="BC58" s="21"/>
      <c r="BD58" s="65">
        <f t="shared" si="9"/>
        <v>1.1546085239163766E-2</v>
      </c>
      <c r="BE58" s="21"/>
      <c r="BF58" s="74">
        <v>2698545</v>
      </c>
      <c r="BG58" s="21"/>
      <c r="BH58" s="30">
        <v>38</v>
      </c>
      <c r="BI58" s="21"/>
      <c r="BJ58" s="106">
        <v>28120</v>
      </c>
      <c r="BK58" s="21"/>
      <c r="BL58" s="106">
        <f>IF(E58,$BJ58,0)</f>
        <v>28120</v>
      </c>
      <c r="BM58" s="21"/>
      <c r="BN58" s="106">
        <f>IF(M58,$BJ58,0)</f>
        <v>28120</v>
      </c>
      <c r="BO58" s="21"/>
      <c r="BP58" s="106">
        <f>IF(S58,$BJ58,0)</f>
        <v>28120</v>
      </c>
      <c r="BQ58" s="21"/>
      <c r="BR58" s="106">
        <f>IF(AF58,$BJ58,0)</f>
        <v>28120</v>
      </c>
      <c r="BS58" s="21"/>
      <c r="BT58" s="106">
        <f>IF(AL58,$BJ58,0)</f>
        <v>28120</v>
      </c>
    </row>
    <row r="59" spans="1:72"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row>
    <row r="60" spans="1:72" ht="8.85" customHeight="1" x14ac:dyDescent="0.3">
      <c r="A60" s="30">
        <f>A58</f>
        <v>38</v>
      </c>
      <c r="B60" s="21"/>
      <c r="C60" s="18" t="s">
        <v>65</v>
      </c>
      <c r="D60" s="21"/>
      <c r="E60" s="75">
        <f>SUM(E14:E58)</f>
        <v>787593926</v>
      </c>
      <c r="F60" s="21"/>
      <c r="G60" s="78">
        <f>IF(BL60=0,0,IF(ISNONTEXT(H60),E60/$BJ60,E60/BL60))</f>
        <v>309.48929392986059</v>
      </c>
      <c r="H60" s="130"/>
      <c r="I60" s="70">
        <f>IF(G$60,G60/G$60*100,0)</f>
        <v>100</v>
      </c>
      <c r="J60" s="21"/>
      <c r="K60" s="75">
        <f>SUM(K14:K58)</f>
        <v>233608</v>
      </c>
      <c r="L60" s="21"/>
      <c r="M60" s="75">
        <f>SUM(M14:M58)</f>
        <v>679828647</v>
      </c>
      <c r="N60" s="21"/>
      <c r="O60" s="78">
        <f>IF(BN60=0,0,IF(ISNONTEXT(P60),M60/$BJ60,M60/BN60))</f>
        <v>267.14234456059336</v>
      </c>
      <c r="P60" s="130"/>
      <c r="Q60" s="70">
        <f>IF(O$60,O60/O$60*100,0)</f>
        <v>100</v>
      </c>
      <c r="R60" s="21"/>
      <c r="S60" s="75">
        <f>SUM(S14:S58)</f>
        <v>408842166</v>
      </c>
      <c r="T60" s="21"/>
      <c r="U60" s="78">
        <f>IF(BP60=0,0,IF(ISNONTEXT(V60),S60/$BJ60,S60/BP60))</f>
        <v>160.65674087498596</v>
      </c>
      <c r="V60" s="130"/>
      <c r="W60" s="70">
        <f>IF(U$60,U60/U$60*100,0)</f>
        <v>100</v>
      </c>
      <c r="X60" s="21"/>
      <c r="Y60" s="75">
        <f>SUM(Y14:Y58)</f>
        <v>217938878</v>
      </c>
      <c r="Z60" s="21"/>
      <c r="AA60" s="75">
        <f>SUM(AA14:AA58)</f>
        <v>162350566</v>
      </c>
      <c r="AB60" s="21"/>
      <c r="AC60" s="75">
        <f>SUM(AC14:AC58)</f>
        <v>4422113</v>
      </c>
      <c r="AD60" s="21"/>
      <c r="AE60" s="21"/>
      <c r="AF60" s="75">
        <f>SUM(AF14:AF58)</f>
        <v>44840026</v>
      </c>
      <c r="AG60" s="21"/>
      <c r="AH60" s="78">
        <f>IF(BR60=0,0,IF(ISNONTEXT(AI60),AF60/$BJ60,AF60/BR60))</f>
        <v>17.620130791278591</v>
      </c>
      <c r="AI60" s="130"/>
      <c r="AJ60" s="70">
        <f>IF(AH$60,AH60/AH$60*100,0)</f>
        <v>100</v>
      </c>
      <c r="AK60" s="21"/>
      <c r="AL60" s="75">
        <f>SUM(AL14:AL58)</f>
        <v>83267430</v>
      </c>
      <c r="AM60" s="21"/>
      <c r="AN60" s="78">
        <f>IF(BT60=0,0,IF(ISNONTEXT(AO60),AL60/$BJ60,AL60/BT60))</f>
        <v>32.720387076796847</v>
      </c>
      <c r="AO60" s="130"/>
      <c r="AP60" s="70">
        <f>IF(AN$60,AN60/AN$60*100,0)</f>
        <v>100</v>
      </c>
      <c r="AQ60" s="21"/>
      <c r="AR60" s="75">
        <f>SUM(AR14:AR58)</f>
        <v>2004372195</v>
      </c>
      <c r="AS60" s="21"/>
      <c r="AT60" s="75">
        <f>SUM(AT14:AT58)</f>
        <v>231000016</v>
      </c>
      <c r="AU60" s="21"/>
      <c r="AV60" s="70">
        <f>IF(AR$60,AT60/AR$60*100,0)</f>
        <v>11.52480644943291</v>
      </c>
      <c r="AW60" s="21"/>
      <c r="AX60" s="75">
        <f>SUM(AX14:AX58)</f>
        <v>43191531</v>
      </c>
      <c r="AY60" s="21"/>
      <c r="AZ60" s="70">
        <f>IF($AR60,AX60/$AR60*100,0)</f>
        <v>2.1548658032546695</v>
      </c>
      <c r="BA60" s="21"/>
      <c r="BB60" s="75">
        <f>SUM(BB14:BB58)</f>
        <v>14430895</v>
      </c>
      <c r="BC60" s="21"/>
      <c r="BD60" s="70">
        <f>IF($AR60,BB60/$AR60*100,0)</f>
        <v>0.71997082358249331</v>
      </c>
      <c r="BE60" s="21"/>
      <c r="BF60" s="75">
        <f>SUM(BF14:BF58)</f>
        <v>93926219</v>
      </c>
      <c r="BG60" s="21"/>
      <c r="BH60" s="30">
        <f>BH58</f>
        <v>38</v>
      </c>
      <c r="BI60" s="21"/>
      <c r="BJ60" s="106">
        <f>SUM(BJ14:BJ58)</f>
        <v>2544818</v>
      </c>
      <c r="BK60" s="21"/>
      <c r="BL60" s="106">
        <f>SUM(BL14:BL58)</f>
        <v>2539052</v>
      </c>
      <c r="BM60" s="21"/>
      <c r="BN60" s="106">
        <f>SUM(BN14:BN58)</f>
        <v>2539052</v>
      </c>
      <c r="BO60" s="21"/>
      <c r="BP60" s="106">
        <f>SUM(BP14:BP58)</f>
        <v>2539052</v>
      </c>
      <c r="BQ60" s="21"/>
      <c r="BR60" s="106">
        <f>SUM(BR14:BR58)</f>
        <v>2531573</v>
      </c>
      <c r="BS60" s="21"/>
      <c r="BT60" s="106">
        <f>SUM(BT14:BT58)</f>
        <v>2514906</v>
      </c>
    </row>
    <row r="61" spans="1:72"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row>
    <row r="62" spans="1:72"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row>
    <row r="63" spans="1:72"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row>
    <row r="64" spans="1:72"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row>
    <row r="65" spans="1:7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row>
    <row r="66" spans="1:7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row>
    <row r="67" spans="1:7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row>
    <row r="68" spans="1:7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row>
    <row r="69" spans="1:7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row>
    <row r="70" spans="1:72"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row>
    <row r="71" spans="1:7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row>
    <row r="72" spans="1:7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row>
    <row r="73" spans="1:7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row>
    <row r="74" spans="1:7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row>
    <row r="75" spans="1:72" s="8" customFormat="1" ht="10.5" customHeight="1" x14ac:dyDescent="0.3">
      <c r="A75" s="112" t="s">
        <v>470</v>
      </c>
      <c r="BI75" s="113" t="s">
        <v>471</v>
      </c>
    </row>
    <row r="76" spans="1:72" s="8" customFormat="1" ht="10.5" customHeight="1" x14ac:dyDescent="0.3">
      <c r="A76" s="38"/>
      <c r="AC76" s="11" t="s">
        <v>42</v>
      </c>
      <c r="AF76" s="38" t="s">
        <v>43</v>
      </c>
      <c r="BH76" s="11" t="s">
        <v>446</v>
      </c>
    </row>
    <row r="77" spans="1:72" s="8" customFormat="1" ht="10.5" customHeight="1" x14ac:dyDescent="0.3">
      <c r="A77" s="12"/>
      <c r="AC77" s="11" t="s">
        <v>447</v>
      </c>
      <c r="AF77" s="38" t="s">
        <v>391</v>
      </c>
      <c r="BH77" s="11" t="s">
        <v>124</v>
      </c>
    </row>
    <row r="78" spans="1:72" s="8" customFormat="1" ht="10.5" customHeight="1" x14ac:dyDescent="0.3">
      <c r="A78" s="13"/>
      <c r="AC78" s="11" t="s">
        <v>48</v>
      </c>
      <c r="AF78" s="14" t="s">
        <v>49</v>
      </c>
    </row>
    <row r="79" spans="1:72" ht="8.85" customHeight="1" x14ac:dyDescent="0.3">
      <c r="AT79" s="16" t="s">
        <v>392</v>
      </c>
      <c r="AU79" s="16"/>
      <c r="AV79" s="16"/>
      <c r="AW79" s="16"/>
      <c r="AX79" s="16"/>
      <c r="AY79" s="16"/>
      <c r="AZ79" s="16"/>
      <c r="BA79" s="16"/>
      <c r="BB79" s="16"/>
      <c r="BC79" s="16"/>
      <c r="BD79" s="16"/>
      <c r="BE79" s="16"/>
      <c r="BF79" s="16"/>
    </row>
    <row r="80" spans="1:72" ht="8.4" customHeight="1" x14ac:dyDescent="0.3"/>
    <row r="81" spans="1:72" ht="9.6" customHeight="1" x14ac:dyDescent="0.3">
      <c r="E81" s="16" t="s">
        <v>448</v>
      </c>
      <c r="F81" s="16"/>
      <c r="G81" s="16"/>
      <c r="H81" s="16"/>
      <c r="I81" s="16"/>
      <c r="J81" s="16"/>
      <c r="K81" s="16"/>
      <c r="M81" s="16" t="s">
        <v>449</v>
      </c>
      <c r="N81" s="16"/>
      <c r="O81" s="16"/>
      <c r="P81" s="16"/>
      <c r="Q81" s="16"/>
      <c r="S81" s="16" t="s">
        <v>450</v>
      </c>
      <c r="T81" s="16"/>
      <c r="U81" s="16"/>
      <c r="V81" s="16"/>
      <c r="W81" s="16"/>
      <c r="X81" s="16"/>
      <c r="Y81" s="16"/>
      <c r="Z81" s="16"/>
      <c r="AA81" s="16"/>
      <c r="AB81" s="16"/>
      <c r="AC81" s="16"/>
      <c r="AF81" s="16" t="s">
        <v>451</v>
      </c>
      <c r="AG81" s="16"/>
      <c r="AH81" s="16"/>
      <c r="AI81" s="16"/>
      <c r="AJ81" s="16"/>
      <c r="AL81" s="16" t="s">
        <v>452</v>
      </c>
      <c r="AM81" s="16"/>
      <c r="AN81" s="16"/>
      <c r="AO81" s="16"/>
      <c r="AP81" s="16"/>
      <c r="AX81" s="16" t="s">
        <v>396</v>
      </c>
      <c r="AY81" s="16"/>
      <c r="AZ81" s="16"/>
      <c r="BA81" s="16"/>
      <c r="BB81" s="16"/>
      <c r="BC81" s="16"/>
      <c r="BD81" s="16"/>
    </row>
    <row r="82" spans="1:72" ht="8.4" customHeight="1" x14ac:dyDescent="0.3"/>
    <row r="83" spans="1:72" ht="9.6" customHeight="1" x14ac:dyDescent="0.3">
      <c r="Y83" s="16" t="s">
        <v>398</v>
      </c>
      <c r="Z83" s="16"/>
      <c r="AA83" s="16"/>
      <c r="AB83" s="16"/>
      <c r="AC83" s="16"/>
      <c r="AT83" s="16" t="s">
        <v>431</v>
      </c>
      <c r="AU83" s="16"/>
      <c r="AV83" s="16"/>
      <c r="AX83" s="16" t="s">
        <v>59</v>
      </c>
      <c r="AY83" s="16"/>
      <c r="AZ83" s="16"/>
      <c r="BB83" s="16" t="s">
        <v>60</v>
      </c>
      <c r="BC83" s="16"/>
      <c r="BD83" s="16"/>
    </row>
    <row r="84" spans="1:72" ht="9.6" customHeight="1" x14ac:dyDescent="0.3">
      <c r="K84" s="19" t="s">
        <v>453</v>
      </c>
      <c r="AA84" s="18" t="s">
        <v>454</v>
      </c>
      <c r="BF84" s="18" t="s">
        <v>455</v>
      </c>
      <c r="BL84" s="18" t="s">
        <v>456</v>
      </c>
      <c r="BN84" s="18" t="s">
        <v>457</v>
      </c>
      <c r="BP84" s="18" t="s">
        <v>458</v>
      </c>
    </row>
    <row r="85" spans="1:72" ht="9.6" customHeight="1" x14ac:dyDescent="0.3">
      <c r="I85" s="18" t="s">
        <v>64</v>
      </c>
      <c r="Q85" s="18" t="s">
        <v>64</v>
      </c>
      <c r="W85" s="18" t="s">
        <v>64</v>
      </c>
      <c r="AA85" s="18" t="s">
        <v>459</v>
      </c>
      <c r="AC85" s="18" t="s">
        <v>460</v>
      </c>
      <c r="AJ85" s="18" t="s">
        <v>64</v>
      </c>
      <c r="AP85" s="18" t="s">
        <v>64</v>
      </c>
      <c r="AV85" s="18" t="s">
        <v>271</v>
      </c>
      <c r="AZ85" s="18" t="s">
        <v>271</v>
      </c>
      <c r="BD85" s="18" t="s">
        <v>271</v>
      </c>
      <c r="BF85" s="18" t="s">
        <v>461</v>
      </c>
      <c r="BL85" s="18" t="s">
        <v>462</v>
      </c>
      <c r="BM85" s="18"/>
      <c r="BN85" s="18" t="s">
        <v>463</v>
      </c>
      <c r="BO85" s="18"/>
      <c r="BP85" s="18" t="s">
        <v>269</v>
      </c>
      <c r="BQ85" s="18"/>
      <c r="BS85" s="18"/>
      <c r="BT85" s="18" t="s">
        <v>327</v>
      </c>
    </row>
    <row r="86" spans="1:72" ht="9.6" customHeight="1" x14ac:dyDescent="0.3">
      <c r="A86" s="19" t="s">
        <v>71</v>
      </c>
      <c r="C86" s="19" t="s">
        <v>73</v>
      </c>
      <c r="E86" s="19" t="s">
        <v>74</v>
      </c>
      <c r="G86" s="19" t="s">
        <v>434</v>
      </c>
      <c r="I86" s="19" t="s">
        <v>80</v>
      </c>
      <c r="K86" s="19" t="s">
        <v>436</v>
      </c>
      <c r="M86" s="19" t="s">
        <v>74</v>
      </c>
      <c r="O86" s="19" t="s">
        <v>434</v>
      </c>
      <c r="Q86" s="19" t="s">
        <v>80</v>
      </c>
      <c r="S86" s="19" t="s">
        <v>74</v>
      </c>
      <c r="U86" s="19" t="s">
        <v>434</v>
      </c>
      <c r="W86" s="19" t="s">
        <v>80</v>
      </c>
      <c r="Y86" s="19" t="s">
        <v>436</v>
      </c>
      <c r="AA86" s="19" t="s">
        <v>464</v>
      </c>
      <c r="AC86" s="19" t="s">
        <v>465</v>
      </c>
      <c r="AF86" s="19" t="s">
        <v>74</v>
      </c>
      <c r="AH86" s="19" t="s">
        <v>434</v>
      </c>
      <c r="AJ86" s="19" t="s">
        <v>80</v>
      </c>
      <c r="AL86" s="19" t="s">
        <v>74</v>
      </c>
      <c r="AN86" s="19" t="s">
        <v>434</v>
      </c>
      <c r="AP86" s="19" t="s">
        <v>80</v>
      </c>
      <c r="AR86" s="19" t="s">
        <v>65</v>
      </c>
      <c r="AT86" s="19" t="s">
        <v>74</v>
      </c>
      <c r="AV86" s="19" t="s">
        <v>372</v>
      </c>
      <c r="AX86" s="19" t="s">
        <v>74</v>
      </c>
      <c r="AZ86" s="19" t="s">
        <v>372</v>
      </c>
      <c r="BB86" s="19" t="s">
        <v>74</v>
      </c>
      <c r="BD86" s="19" t="s">
        <v>372</v>
      </c>
      <c r="BF86" s="19" t="s">
        <v>417</v>
      </c>
      <c r="BH86" s="19" t="s">
        <v>71</v>
      </c>
      <c r="BL86" s="111" t="s">
        <v>466</v>
      </c>
      <c r="BM86" s="18"/>
      <c r="BN86" s="111" t="s">
        <v>467</v>
      </c>
      <c r="BO86" s="18"/>
      <c r="BP86" s="111" t="s">
        <v>468</v>
      </c>
      <c r="BQ86" s="18"/>
      <c r="BR86" s="111" t="s">
        <v>451</v>
      </c>
      <c r="BS86" s="18"/>
      <c r="BT86" s="111" t="s">
        <v>469</v>
      </c>
    </row>
    <row r="87" spans="1:72" ht="8.85" customHeight="1" x14ac:dyDescent="0.3"/>
    <row r="88" spans="1:72" ht="8.85" customHeight="1" x14ac:dyDescent="0.3">
      <c r="B88" s="10" t="s">
        <v>284</v>
      </c>
    </row>
    <row r="89" spans="1:72" ht="8.85" customHeight="1" x14ac:dyDescent="0.3">
      <c r="A89" s="10">
        <v>1</v>
      </c>
      <c r="B89" s="21"/>
      <c r="C89" s="10" t="s">
        <v>125</v>
      </c>
      <c r="D89" s="21"/>
      <c r="E89" s="63">
        <v>2646355</v>
      </c>
      <c r="F89" s="21"/>
      <c r="G89" s="64">
        <f>(E89/$BJ89)</f>
        <v>79.201358752581328</v>
      </c>
      <c r="H89" s="21"/>
      <c r="I89" s="65">
        <f>IF(G$219,G89/G$219*100,0)</f>
        <v>39.933549484329959</v>
      </c>
      <c r="J89" s="21"/>
      <c r="K89" s="63">
        <v>2646355</v>
      </c>
      <c r="L89" s="21"/>
      <c r="M89" s="63">
        <v>6869052</v>
      </c>
      <c r="N89" s="21"/>
      <c r="O89" s="64">
        <f>(M89/$BJ89)</f>
        <v>205.58022326639332</v>
      </c>
      <c r="P89" s="21"/>
      <c r="Q89" s="65">
        <f>IF(O$219,O89/O$219*100,0)</f>
        <v>95.828015189197629</v>
      </c>
      <c r="R89" s="21"/>
      <c r="S89" s="63">
        <v>2508488</v>
      </c>
      <c r="T89" s="21"/>
      <c r="U89" s="64">
        <f>(S89/$BJ89)</f>
        <v>75.075210247508451</v>
      </c>
      <c r="V89" s="21"/>
      <c r="W89" s="65">
        <f>IF(U$219,U89/U$219*100,0)</f>
        <v>64.937587912389588</v>
      </c>
      <c r="X89" s="21"/>
      <c r="Y89" s="63">
        <v>2330585</v>
      </c>
      <c r="Z89" s="21"/>
      <c r="AA89" s="63">
        <v>0</v>
      </c>
      <c r="AB89" s="21"/>
      <c r="AC89" s="63">
        <v>177903</v>
      </c>
      <c r="AD89" s="21"/>
      <c r="AE89" s="21"/>
      <c r="AF89" s="63">
        <v>440777</v>
      </c>
      <c r="AG89" s="21"/>
      <c r="AH89" s="64">
        <f>(AF89/$BJ89)</f>
        <v>13.191781641875917</v>
      </c>
      <c r="AI89" s="21"/>
      <c r="AJ89" s="65">
        <f>IF(AH$219,AH89/AH$219*100,0)</f>
        <v>78.403784713835506</v>
      </c>
      <c r="AK89" s="21"/>
      <c r="AL89" s="63">
        <v>4750160</v>
      </c>
      <c r="AM89" s="21"/>
      <c r="AN89" s="64">
        <f>(AL89/$BJ89)</f>
        <v>142.16502558884267</v>
      </c>
      <c r="AO89" s="21"/>
      <c r="AP89" s="65">
        <f>IF(AN$219,AN89/AN$219*100,0)</f>
        <v>263.96607505781395</v>
      </c>
      <c r="AQ89" s="21"/>
      <c r="AR89" s="63">
        <f>(E89+M89+S89+AF89+AL89)</f>
        <v>17214832</v>
      </c>
      <c r="AS89" s="21"/>
      <c r="AT89" s="63">
        <v>3061987</v>
      </c>
      <c r="AU89" s="21"/>
      <c r="AV89" s="65">
        <f>IF($AR89,AT89/$AR89*100,0)</f>
        <v>17.786911890862484</v>
      </c>
      <c r="AW89" s="21"/>
      <c r="AX89" s="63">
        <v>304799</v>
      </c>
      <c r="AY89" s="21"/>
      <c r="AZ89" s="65">
        <f>IF($AR89,AX89/$AR89*100,0)</f>
        <v>1.7705604097675769</v>
      </c>
      <c r="BA89" s="21"/>
      <c r="BB89" s="63">
        <v>0</v>
      </c>
      <c r="BC89" s="21"/>
      <c r="BD89" s="65">
        <f>IF($AR89,BB89/$AR89*100,0)</f>
        <v>0</v>
      </c>
      <c r="BE89" s="21"/>
      <c r="BF89" s="63">
        <v>467740</v>
      </c>
      <c r="BG89" s="21"/>
      <c r="BH89" s="10">
        <v>1</v>
      </c>
      <c r="BI89" s="21"/>
      <c r="BJ89" s="96">
        <v>33413</v>
      </c>
      <c r="BK89" s="21"/>
      <c r="BL89" s="96">
        <f>IF(E89,$BJ89,0)</f>
        <v>33413</v>
      </c>
      <c r="BM89" s="21"/>
      <c r="BN89" s="96">
        <f>IF(M89,$BJ89,0)</f>
        <v>33413</v>
      </c>
      <c r="BO89" s="21"/>
      <c r="BP89" s="96">
        <f>IF(S89,$BJ89,0)</f>
        <v>33413</v>
      </c>
      <c r="BQ89" s="21"/>
      <c r="BR89" s="96">
        <f>IF(AF89,$BJ89,0)</f>
        <v>33413</v>
      </c>
      <c r="BS89" s="21"/>
      <c r="BT89" s="96">
        <f>IF(AL89,$BJ89,0)</f>
        <v>33413</v>
      </c>
    </row>
    <row r="90" spans="1:72" ht="8.85" customHeight="1" x14ac:dyDescent="0.3">
      <c r="A90" s="10">
        <v>2</v>
      </c>
      <c r="B90" s="21"/>
      <c r="C90" s="10" t="s">
        <v>126</v>
      </c>
      <c r="D90" s="21"/>
      <c r="E90" s="69">
        <v>20280741</v>
      </c>
      <c r="F90" s="21"/>
      <c r="G90" s="65">
        <f>(E90/$BJ90)</f>
        <v>180.44166555451756</v>
      </c>
      <c r="H90" s="21"/>
      <c r="I90" s="65">
        <f>IF(G$219,G90/G$219*100,0)</f>
        <v>90.979199018115281</v>
      </c>
      <c r="J90" s="21"/>
      <c r="K90" s="69">
        <v>0</v>
      </c>
      <c r="L90" s="21"/>
      <c r="M90" s="69">
        <v>26032697</v>
      </c>
      <c r="N90" s="21"/>
      <c r="O90" s="65">
        <f>(M90/$BJ90)</f>
        <v>231.6179278437653</v>
      </c>
      <c r="P90" s="21"/>
      <c r="Q90" s="65">
        <f>IF(O$219,O90/O$219*100,0)</f>
        <v>107.96508513730743</v>
      </c>
      <c r="R90" s="21"/>
      <c r="S90" s="69">
        <v>8051195</v>
      </c>
      <c r="T90" s="21"/>
      <c r="U90" s="65">
        <f>(S90/$BJ90)</f>
        <v>71.633035277369984</v>
      </c>
      <c r="V90" s="21"/>
      <c r="W90" s="65">
        <f>IF(U$219,U90/U$219*100,0)</f>
        <v>61.960219763885306</v>
      </c>
      <c r="X90" s="21"/>
      <c r="Y90" s="69">
        <v>0</v>
      </c>
      <c r="Z90" s="21"/>
      <c r="AA90" s="69">
        <v>8051195</v>
      </c>
      <c r="AB90" s="21"/>
      <c r="AC90" s="69">
        <v>0</v>
      </c>
      <c r="AD90" s="21"/>
      <c r="AE90" s="21"/>
      <c r="AF90" s="69">
        <v>1609243</v>
      </c>
      <c r="AG90" s="21"/>
      <c r="AH90" s="70">
        <f>(AF90/$BJ90)</f>
        <v>14.317745451310111</v>
      </c>
      <c r="AI90" s="21"/>
      <c r="AJ90" s="70">
        <f>IF(AH$219,AH90/AH$219*100,0)</f>
        <v>85.095816655162821</v>
      </c>
      <c r="AK90" s="21"/>
      <c r="AL90" s="69">
        <v>3264648</v>
      </c>
      <c r="AM90" s="21"/>
      <c r="AN90" s="65">
        <f>(AL90/$BJ90)</f>
        <v>29.046203122914722</v>
      </c>
      <c r="AO90" s="21"/>
      <c r="AP90" s="65">
        <f>IF(AN$219,AN90/AN$219*100,0)</f>
        <v>53.931775427398456</v>
      </c>
      <c r="AQ90" s="21"/>
      <c r="AR90" s="69">
        <f>(E90+M90+S90+AF90+AL90)</f>
        <v>59238524</v>
      </c>
      <c r="AS90" s="21"/>
      <c r="AT90" s="69">
        <v>6608984</v>
      </c>
      <c r="AU90" s="21"/>
      <c r="AV90" s="65">
        <f>IF($AR90,AT90/$AR90*100,0)</f>
        <v>11.156564265510733</v>
      </c>
      <c r="AW90" s="21"/>
      <c r="AX90" s="69">
        <v>600832</v>
      </c>
      <c r="AY90" s="21"/>
      <c r="AZ90" s="65">
        <f>IF($AR90,AX90/$AR90*100,0)</f>
        <v>1.0142588967949304</v>
      </c>
      <c r="BA90" s="21"/>
      <c r="BB90" s="69">
        <v>33746</v>
      </c>
      <c r="BC90" s="21"/>
      <c r="BD90" s="65">
        <f>IF($AR90,BB90/$AR90*100,0)</f>
        <v>5.696630793839496E-2</v>
      </c>
      <c r="BE90" s="21"/>
      <c r="BF90" s="69">
        <v>3435848</v>
      </c>
      <c r="BG90" s="21"/>
      <c r="BH90" s="10">
        <v>2</v>
      </c>
      <c r="BI90" s="21"/>
      <c r="BJ90" s="96">
        <v>112395</v>
      </c>
      <c r="BK90" s="21"/>
      <c r="BL90" s="96">
        <f>IF(E90,$BJ90,0)</f>
        <v>112395</v>
      </c>
      <c r="BM90" s="21"/>
      <c r="BN90" s="96">
        <f>IF(M90,$BJ90,0)</f>
        <v>112395</v>
      </c>
      <c r="BO90" s="21"/>
      <c r="BP90" s="96">
        <f>IF(S90,$BJ90,0)</f>
        <v>112395</v>
      </c>
      <c r="BQ90" s="21"/>
      <c r="BR90" s="96">
        <f>IF(AF90,$BJ90,0)</f>
        <v>112395</v>
      </c>
      <c r="BS90" s="21"/>
      <c r="BT90" s="96">
        <f>IF(AL90,$BJ90,0)</f>
        <v>112395</v>
      </c>
    </row>
    <row r="91" spans="1:72" ht="8.85" customHeight="1" x14ac:dyDescent="0.3">
      <c r="A91" s="10">
        <v>3</v>
      </c>
      <c r="B91" s="21"/>
      <c r="C91" s="10" t="s">
        <v>127</v>
      </c>
      <c r="D91" s="21"/>
      <c r="E91" s="69">
        <v>3008437</v>
      </c>
      <c r="F91" s="21"/>
      <c r="G91" s="65">
        <f>(E91/$BJ91)</f>
        <v>197.62444984562833</v>
      </c>
      <c r="H91" s="21"/>
      <c r="I91" s="65">
        <f>IF(G$219,G91/G$219*100,0)</f>
        <v>99.642807541690956</v>
      </c>
      <c r="J91" s="21"/>
      <c r="K91" s="69">
        <v>3008437</v>
      </c>
      <c r="L91" s="21"/>
      <c r="M91" s="69">
        <v>1120218</v>
      </c>
      <c r="N91" s="21"/>
      <c r="O91" s="65">
        <f>(M91/$BJ91)</f>
        <v>73.587203573540037</v>
      </c>
      <c r="P91" s="21"/>
      <c r="Q91" s="65">
        <f>IF(O$219,O91/O$219*100,0)</f>
        <v>34.301527402458724</v>
      </c>
      <c r="R91" s="21"/>
      <c r="S91" s="69">
        <v>3003625</v>
      </c>
      <c r="T91" s="21"/>
      <c r="U91" s="65">
        <f>(S91/$BJ91)</f>
        <v>197.30834920843461</v>
      </c>
      <c r="V91" s="21"/>
      <c r="W91" s="65">
        <f>IF(U$219,U91/U$219*100,0)</f>
        <v>170.66523330843961</v>
      </c>
      <c r="X91" s="21"/>
      <c r="Y91" s="69">
        <v>2917006</v>
      </c>
      <c r="Z91" s="21"/>
      <c r="AA91" s="69">
        <v>0</v>
      </c>
      <c r="AB91" s="21"/>
      <c r="AC91" s="69">
        <v>4448</v>
      </c>
      <c r="AD91" s="21"/>
      <c r="AE91" s="21"/>
      <c r="AF91" s="69">
        <v>97487</v>
      </c>
      <c r="AG91" s="21"/>
      <c r="AH91" s="70">
        <f>(AF91/$BJ91)</f>
        <v>6.4039282664389408</v>
      </c>
      <c r="AI91" s="21"/>
      <c r="AJ91" s="70">
        <f>IF(AH$219,AH91/AH$219*100,0)</f>
        <v>38.060985752742141</v>
      </c>
      <c r="AK91" s="21"/>
      <c r="AL91" s="69">
        <v>1048247</v>
      </c>
      <c r="AM91" s="21"/>
      <c r="AN91" s="65">
        <f>(AL91/$BJ91)</f>
        <v>68.859423241148264</v>
      </c>
      <c r="AO91" s="21"/>
      <c r="AP91" s="65">
        <f>IF(AN$219,AN91/AN$219*100,0)</f>
        <v>127.85529780214273</v>
      </c>
      <c r="AQ91" s="21"/>
      <c r="AR91" s="69">
        <f>(E91+M91+S91+AF91+AL91)</f>
        <v>8278014</v>
      </c>
      <c r="AS91" s="21"/>
      <c r="AT91" s="69">
        <v>2339058</v>
      </c>
      <c r="AU91" s="21"/>
      <c r="AV91" s="65">
        <f>IF($AR91,AT91/$AR91*100,0)</f>
        <v>28.256270163350777</v>
      </c>
      <c r="AW91" s="21"/>
      <c r="AX91" s="69">
        <v>194266</v>
      </c>
      <c r="AY91" s="21"/>
      <c r="AZ91" s="65">
        <f>IF($AR91,AX91/$AR91*100,0)</f>
        <v>2.346770614304349</v>
      </c>
      <c r="BA91" s="21"/>
      <c r="BB91" s="69">
        <v>0</v>
      </c>
      <c r="BC91" s="21"/>
      <c r="BD91" s="65">
        <f>IF($AR91,BB91/$AR91*100,0)</f>
        <v>0</v>
      </c>
      <c r="BE91" s="21"/>
      <c r="BF91" s="69">
        <v>12112</v>
      </c>
      <c r="BG91" s="21"/>
      <c r="BH91" s="10">
        <v>3</v>
      </c>
      <c r="BI91" s="21"/>
      <c r="BJ91" s="96">
        <v>15223</v>
      </c>
      <c r="BK91" s="21"/>
      <c r="BL91" s="96">
        <f>IF(E91,$BJ91,0)</f>
        <v>15223</v>
      </c>
      <c r="BM91" s="21"/>
      <c r="BN91" s="96">
        <f>IF(M91,$BJ91,0)</f>
        <v>15223</v>
      </c>
      <c r="BO91" s="21"/>
      <c r="BP91" s="96">
        <f>IF(S91,$BJ91,0)</f>
        <v>15223</v>
      </c>
      <c r="BQ91" s="21"/>
      <c r="BR91" s="96">
        <f>IF(AF91,$BJ91,0)</f>
        <v>15223</v>
      </c>
      <c r="BS91" s="21"/>
      <c r="BT91" s="96">
        <f>IF(AL91,$BJ91,0)</f>
        <v>15223</v>
      </c>
    </row>
    <row r="92" spans="1:72" ht="8.85" customHeight="1" x14ac:dyDescent="0.3">
      <c r="A92" s="10">
        <v>4</v>
      </c>
      <c r="B92" s="21"/>
      <c r="C92" s="10" t="s">
        <v>128</v>
      </c>
      <c r="D92" s="21"/>
      <c r="E92" s="69">
        <v>2997543</v>
      </c>
      <c r="F92" s="21"/>
      <c r="G92" s="65">
        <f>(E92/$BJ92)</f>
        <v>225.97384093479081</v>
      </c>
      <c r="H92" s="21"/>
      <c r="I92" s="65">
        <f>IF(G$219,G92/G$219*100,0)</f>
        <v>113.93665085120104</v>
      </c>
      <c r="J92" s="21"/>
      <c r="K92" s="69">
        <v>2997543</v>
      </c>
      <c r="L92" s="21"/>
      <c r="M92" s="69">
        <v>1732040</v>
      </c>
      <c r="N92" s="21"/>
      <c r="O92" s="65">
        <f>(M92/$BJ92)</f>
        <v>130.57218243497928</v>
      </c>
      <c r="P92" s="21"/>
      <c r="Q92" s="65">
        <f>IF(O$219,O92/O$219*100,0)</f>
        <v>60.864186655990082</v>
      </c>
      <c r="R92" s="21"/>
      <c r="S92" s="69">
        <v>2219553</v>
      </c>
      <c r="T92" s="21"/>
      <c r="U92" s="65">
        <f>(S92/$BJ92)</f>
        <v>167.32401055408971</v>
      </c>
      <c r="V92" s="21"/>
      <c r="W92" s="65">
        <f>IF(U$219,U92/U$219*100,0)</f>
        <v>144.72976644871142</v>
      </c>
      <c r="X92" s="21"/>
      <c r="Y92" s="69">
        <v>0</v>
      </c>
      <c r="Z92" s="21"/>
      <c r="AA92" s="69">
        <v>2219553</v>
      </c>
      <c r="AB92" s="21"/>
      <c r="AC92" s="69">
        <v>0</v>
      </c>
      <c r="AD92" s="21"/>
      <c r="AE92" s="21"/>
      <c r="AF92" s="69">
        <v>101079</v>
      </c>
      <c r="AG92" s="21"/>
      <c r="AH92" s="70">
        <f>(AF92/$BJ92)</f>
        <v>7.6199773840934792</v>
      </c>
      <c r="AI92" s="21"/>
      <c r="AJ92" s="70">
        <f>IF(AH$219,AH92/AH$219*100,0)</f>
        <v>45.288429005697466</v>
      </c>
      <c r="AK92" s="21"/>
      <c r="AL92" s="69">
        <v>379615</v>
      </c>
      <c r="AM92" s="21"/>
      <c r="AN92" s="65">
        <f>(AL92/$BJ92)</f>
        <v>28.617791179796455</v>
      </c>
      <c r="AO92" s="21"/>
      <c r="AP92" s="65">
        <f>IF(AN$219,AN92/AN$219*100,0)</f>
        <v>53.136318044934519</v>
      </c>
      <c r="AQ92" s="21"/>
      <c r="AR92" s="69">
        <f>(E92+M92+S92+AF92+AL92)</f>
        <v>7429830</v>
      </c>
      <c r="AS92" s="21"/>
      <c r="AT92" s="69">
        <v>1761706</v>
      </c>
      <c r="AU92" s="21"/>
      <c r="AV92" s="65">
        <f>IF($AR92,AT92/$AR92*100,0)</f>
        <v>23.711255843000444</v>
      </c>
      <c r="AW92" s="21"/>
      <c r="AX92" s="69">
        <v>47528</v>
      </c>
      <c r="AY92" s="21"/>
      <c r="AZ92" s="65">
        <f>IF($AR92,AX92/$AR92*100,0)</f>
        <v>0.63969162147720737</v>
      </c>
      <c r="BA92" s="21"/>
      <c r="BB92" s="69">
        <v>2950</v>
      </c>
      <c r="BC92" s="21"/>
      <c r="BD92" s="65">
        <f>IF($AR92,BB92/$AR92*100,0)</f>
        <v>3.9704811550196978E-2</v>
      </c>
      <c r="BE92" s="21"/>
      <c r="BF92" s="69">
        <v>334354</v>
      </c>
      <c r="BG92" s="21"/>
      <c r="BH92" s="10">
        <v>4</v>
      </c>
      <c r="BI92" s="21"/>
      <c r="BJ92" s="96">
        <v>13265</v>
      </c>
      <c r="BK92" s="21"/>
      <c r="BL92" s="96">
        <f>IF(E92,$BJ92,0)</f>
        <v>13265</v>
      </c>
      <c r="BM92" s="21"/>
      <c r="BN92" s="96">
        <f>IF(M92,$BJ92,0)</f>
        <v>13265</v>
      </c>
      <c r="BO92" s="21"/>
      <c r="BP92" s="96">
        <f>IF(S92,$BJ92,0)</f>
        <v>13265</v>
      </c>
      <c r="BQ92" s="21"/>
      <c r="BR92" s="96">
        <f>IF(AF92,$BJ92,0)</f>
        <v>13265</v>
      </c>
      <c r="BS92" s="21"/>
      <c r="BT92" s="96">
        <f>IF(AL92,$BJ92,0)</f>
        <v>13265</v>
      </c>
    </row>
    <row r="93" spans="1:72" ht="8.85" customHeight="1" x14ac:dyDescent="0.3">
      <c r="A93" s="10">
        <v>5</v>
      </c>
      <c r="B93" s="21"/>
      <c r="C93" s="10" t="s">
        <v>129</v>
      </c>
      <c r="D93" s="21"/>
      <c r="E93" s="69">
        <v>7536205</v>
      </c>
      <c r="F93" s="21"/>
      <c r="G93" s="65">
        <f>(E93/$BJ93)</f>
        <v>240.71948765451816</v>
      </c>
      <c r="H93" s="21"/>
      <c r="I93" s="65">
        <f>IF(G$219,G93/G$219*100,0)</f>
        <v>121.37144770614121</v>
      </c>
      <c r="J93" s="21"/>
      <c r="K93" s="69">
        <v>7536205</v>
      </c>
      <c r="L93" s="21"/>
      <c r="M93" s="69">
        <v>3883263</v>
      </c>
      <c r="N93" s="21"/>
      <c r="O93" s="65">
        <f>(M93/$BJ93)</f>
        <v>124.03817037723194</v>
      </c>
      <c r="P93" s="21"/>
      <c r="Q93" s="65">
        <f>IF(O$219,O93/O$219*100,0)</f>
        <v>57.818458828830124</v>
      </c>
      <c r="R93" s="21"/>
      <c r="S93" s="69">
        <v>1636004</v>
      </c>
      <c r="T93" s="21"/>
      <c r="U93" s="65">
        <f>(S93/$BJ93)</f>
        <v>52.256811575685951</v>
      </c>
      <c r="V93" s="21"/>
      <c r="W93" s="65">
        <f>IF(U$219,U93/U$219*100,0)</f>
        <v>45.200423475735832</v>
      </c>
      <c r="X93" s="21"/>
      <c r="Y93" s="69">
        <v>0</v>
      </c>
      <c r="Z93" s="21"/>
      <c r="AA93" s="69">
        <v>1636004</v>
      </c>
      <c r="AB93" s="21"/>
      <c r="AC93" s="69">
        <v>0</v>
      </c>
      <c r="AD93" s="21"/>
      <c r="AE93" s="21"/>
      <c r="AF93" s="69">
        <v>330474</v>
      </c>
      <c r="AG93" s="21"/>
      <c r="AH93" s="70">
        <f>(AF93/$BJ93)</f>
        <v>10.555914012840578</v>
      </c>
      <c r="AI93" s="21"/>
      <c r="AJ93" s="70">
        <f>IF(AH$219,AH93/AH$219*100,0)</f>
        <v>62.737819059505085</v>
      </c>
      <c r="AK93" s="21"/>
      <c r="AL93" s="69">
        <v>2591857</v>
      </c>
      <c r="AM93" s="21"/>
      <c r="AN93" s="65">
        <f>(AL93/$BJ93)</f>
        <v>82.788417925703513</v>
      </c>
      <c r="AO93" s="21"/>
      <c r="AP93" s="65">
        <f>IF(AN$219,AN93/AN$219*100,0)</f>
        <v>153.71807270865787</v>
      </c>
      <c r="AQ93" s="21"/>
      <c r="AR93" s="69">
        <f>(E93+M93+S93+AF93+AL93)</f>
        <v>15977803</v>
      </c>
      <c r="AS93" s="21"/>
      <c r="AT93" s="69">
        <v>3149879</v>
      </c>
      <c r="AU93" s="21"/>
      <c r="AV93" s="70">
        <f>IF($AR93,AT93/$AR93*100,0)</f>
        <v>19.71409335814192</v>
      </c>
      <c r="AW93" s="21"/>
      <c r="AX93" s="69">
        <v>71116</v>
      </c>
      <c r="AY93" s="21"/>
      <c r="AZ93" s="70">
        <f>IF($AR93,AX93/$AR93*100,0)</f>
        <v>0.44509248236444021</v>
      </c>
      <c r="BA93" s="21"/>
      <c r="BB93" s="69">
        <v>0</v>
      </c>
      <c r="BC93" s="21"/>
      <c r="BD93" s="70">
        <f>IF($AR93,BB93/$AR93*100,0)</f>
        <v>0</v>
      </c>
      <c r="BE93" s="21"/>
      <c r="BF93" s="69">
        <v>1771904</v>
      </c>
      <c r="BG93" s="21"/>
      <c r="BH93" s="10">
        <v>5</v>
      </c>
      <c r="BI93" s="21"/>
      <c r="BJ93" s="96">
        <v>31307</v>
      </c>
      <c r="BK93" s="21"/>
      <c r="BL93" s="96">
        <f>IF(E93,$BJ93,0)</f>
        <v>31307</v>
      </c>
      <c r="BM93" s="21"/>
      <c r="BN93" s="96">
        <f>IF(M93,$BJ93,0)</f>
        <v>31307</v>
      </c>
      <c r="BO93" s="21"/>
      <c r="BP93" s="96">
        <f>IF(S93,$BJ93,0)</f>
        <v>31307</v>
      </c>
      <c r="BQ93" s="21"/>
      <c r="BR93" s="96">
        <f>IF(AF93,$BJ93,0)</f>
        <v>31307</v>
      </c>
      <c r="BS93" s="21"/>
      <c r="BT93" s="96">
        <f>IF(AL93,$BJ93,0)</f>
        <v>31307</v>
      </c>
    </row>
    <row r="94" spans="1:72"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9"/>
      <c r="BI94" s="21"/>
      <c r="BJ94" s="27"/>
      <c r="BK94" s="21"/>
      <c r="BL94" s="21"/>
      <c r="BM94" s="21"/>
      <c r="BN94" s="21"/>
      <c r="BO94" s="21"/>
      <c r="BP94" s="21"/>
      <c r="BQ94" s="21"/>
      <c r="BR94" s="21"/>
      <c r="BS94" s="21"/>
      <c r="BT94" s="21"/>
    </row>
    <row r="95" spans="1:72" ht="8.85" customHeight="1" x14ac:dyDescent="0.3">
      <c r="A95" s="10">
        <v>6</v>
      </c>
      <c r="B95" s="21"/>
      <c r="C95" s="10" t="s">
        <v>130</v>
      </c>
      <c r="D95" s="21"/>
      <c r="E95" s="69">
        <v>2477241</v>
      </c>
      <c r="F95" s="21"/>
      <c r="G95" s="65">
        <f>(E95/$BJ95)</f>
        <v>153.68453378001118</v>
      </c>
      <c r="H95" s="21"/>
      <c r="I95" s="65">
        <f>IF(G$219,G95/G$219*100,0)</f>
        <v>77.488177366404486</v>
      </c>
      <c r="J95" s="21"/>
      <c r="K95" s="69">
        <v>2477241</v>
      </c>
      <c r="L95" s="21"/>
      <c r="M95" s="69">
        <v>253289</v>
      </c>
      <c r="N95" s="21"/>
      <c r="O95" s="65">
        <f>(M95/$BJ95)</f>
        <v>15.713691916371983</v>
      </c>
      <c r="P95" s="21"/>
      <c r="Q95" s="65">
        <f>IF(O$219,O95/O$219*100,0)</f>
        <v>7.3246924422745536</v>
      </c>
      <c r="R95" s="21"/>
      <c r="S95" s="69">
        <v>1718771</v>
      </c>
      <c r="T95" s="21"/>
      <c r="U95" s="65">
        <f>(S95/$BJ95)</f>
        <v>106.63012593833365</v>
      </c>
      <c r="V95" s="21"/>
      <c r="W95" s="65">
        <f>IF(U$219,U95/U$219*100,0)</f>
        <v>92.231552258083937</v>
      </c>
      <c r="X95" s="21"/>
      <c r="Y95" s="69">
        <v>0</v>
      </c>
      <c r="Z95" s="21"/>
      <c r="AA95" s="69">
        <v>1718771</v>
      </c>
      <c r="AB95" s="21"/>
      <c r="AC95" s="69">
        <v>0</v>
      </c>
      <c r="AD95" s="21"/>
      <c r="AE95" s="21"/>
      <c r="AF95" s="69">
        <v>84252</v>
      </c>
      <c r="AG95" s="21"/>
      <c r="AH95" s="70">
        <f>(AF95/$BJ95)</f>
        <v>5.2268751163223524</v>
      </c>
      <c r="AI95" s="21"/>
      <c r="AJ95" s="70">
        <f>IF(AH$219,AH95/AH$219*100,0)</f>
        <v>31.065310393355304</v>
      </c>
      <c r="AK95" s="21"/>
      <c r="AL95" s="69">
        <v>1035415</v>
      </c>
      <c r="AM95" s="21"/>
      <c r="AN95" s="65">
        <f>(AL95/$BJ95)</f>
        <v>64.235684595818597</v>
      </c>
      <c r="AO95" s="21"/>
      <c r="AP95" s="65">
        <f>IF(AN$219,AN95/AN$219*100,0)</f>
        <v>119.27013322143453</v>
      </c>
      <c r="AQ95" s="21"/>
      <c r="AR95" s="69">
        <f>(E95+M95+S95+AF95+AL95)</f>
        <v>5568968</v>
      </c>
      <c r="AS95" s="21"/>
      <c r="AT95" s="69">
        <v>1790881</v>
      </c>
      <c r="AU95" s="21"/>
      <c r="AV95" s="70">
        <f>IF($AR95,AT95/$AR95*100,0)</f>
        <v>32.158220338130874</v>
      </c>
      <c r="AW95" s="21"/>
      <c r="AX95" s="69">
        <v>54539</v>
      </c>
      <c r="AY95" s="21"/>
      <c r="AZ95" s="70">
        <f>IF($AR95,AX95/$AR95*100,0)</f>
        <v>0.97933764388662314</v>
      </c>
      <c r="BA95" s="21"/>
      <c r="BB95" s="69">
        <v>11588</v>
      </c>
      <c r="BC95" s="21"/>
      <c r="BD95" s="70">
        <f>IF($AR95,BB95/$AR95*100,0)</f>
        <v>0.20808164097908269</v>
      </c>
      <c r="BE95" s="21"/>
      <c r="BF95" s="69">
        <v>245974</v>
      </c>
      <c r="BG95" s="21"/>
      <c r="BH95" s="10">
        <v>6</v>
      </c>
      <c r="BI95" s="21"/>
      <c r="BJ95" s="96">
        <v>16119</v>
      </c>
      <c r="BK95" s="21"/>
      <c r="BL95" s="96">
        <f>IF(E95,$BJ95,0)</f>
        <v>16119</v>
      </c>
      <c r="BM95" s="21"/>
      <c r="BN95" s="96">
        <f>IF(M95,$BJ95,0)</f>
        <v>16119</v>
      </c>
      <c r="BO95" s="21"/>
      <c r="BP95" s="96">
        <f>IF(S95,$BJ95,0)</f>
        <v>16119</v>
      </c>
      <c r="BQ95" s="21"/>
      <c r="BR95" s="96">
        <f>IF(AF95,$BJ95,0)</f>
        <v>16119</v>
      </c>
      <c r="BS95" s="21"/>
      <c r="BT95" s="96">
        <f>IF(AL95,$BJ95,0)</f>
        <v>16119</v>
      </c>
    </row>
    <row r="96" spans="1:72" ht="8.85" customHeight="1" x14ac:dyDescent="0.3">
      <c r="A96" s="10">
        <v>7</v>
      </c>
      <c r="B96" s="21"/>
      <c r="C96" s="10" t="s">
        <v>131</v>
      </c>
      <c r="D96" s="21"/>
      <c r="E96" s="69">
        <v>88541452</v>
      </c>
      <c r="F96" s="21"/>
      <c r="G96" s="65">
        <f>(E96/$BJ96)</f>
        <v>371.0205285719673</v>
      </c>
      <c r="H96" s="21"/>
      <c r="I96" s="65">
        <f>IF(G$219,G96/G$219*100,0)</f>
        <v>187.06960171877131</v>
      </c>
      <c r="J96" s="21"/>
      <c r="K96" s="69">
        <v>0</v>
      </c>
      <c r="L96" s="21"/>
      <c r="M96" s="69">
        <v>98040705</v>
      </c>
      <c r="N96" s="21"/>
      <c r="O96" s="65">
        <f>(M96/$BJ96)</f>
        <v>410.82581512971257</v>
      </c>
      <c r="P96" s="21"/>
      <c r="Q96" s="65">
        <f>IF(O$219,O96/O$219*100,0)</f>
        <v>191.50004716820575</v>
      </c>
      <c r="R96" s="21"/>
      <c r="S96" s="69">
        <v>50849643</v>
      </c>
      <c r="T96" s="21"/>
      <c r="U96" s="65">
        <f>(S96/$BJ96)</f>
        <v>213.07829267986071</v>
      </c>
      <c r="V96" s="21"/>
      <c r="W96" s="65">
        <f>IF(U$219,U96/U$219*100,0)</f>
        <v>184.30571579490902</v>
      </c>
      <c r="X96" s="21"/>
      <c r="Y96" s="69">
        <v>34308394</v>
      </c>
      <c r="Z96" s="21"/>
      <c r="AA96" s="69">
        <v>9532538</v>
      </c>
      <c r="AB96" s="21"/>
      <c r="AC96" s="69">
        <v>5227919</v>
      </c>
      <c r="AD96" s="21"/>
      <c r="AE96" s="21"/>
      <c r="AF96" s="69">
        <v>1260269</v>
      </c>
      <c r="AG96" s="21"/>
      <c r="AH96" s="70">
        <f>(AF96/$BJ96)</f>
        <v>5.2809803765457186</v>
      </c>
      <c r="AI96" s="21"/>
      <c r="AJ96" s="70">
        <f>IF(AH$219,AH96/AH$219*100,0)</f>
        <v>31.386878570391595</v>
      </c>
      <c r="AK96" s="21"/>
      <c r="AL96" s="69">
        <v>7981486</v>
      </c>
      <c r="AM96" s="21"/>
      <c r="AN96" s="65">
        <f>(AL96/$BJ96)</f>
        <v>33.445296949837207</v>
      </c>
      <c r="AO96" s="21"/>
      <c r="AP96" s="65">
        <f>IF(AN$219,AN96/AN$219*100,0)</f>
        <v>62.099828902534746</v>
      </c>
      <c r="AQ96" s="21"/>
      <c r="AR96" s="69">
        <f>(E96+M96+S96+AF96+AL96)</f>
        <v>246673555</v>
      </c>
      <c r="AS96" s="21"/>
      <c r="AT96" s="69">
        <v>18211833</v>
      </c>
      <c r="AU96" s="21"/>
      <c r="AV96" s="70">
        <f>IF($AR96,AT96/$AR96*100,0)</f>
        <v>7.3829693661324987</v>
      </c>
      <c r="AW96" s="21"/>
      <c r="AX96" s="69">
        <v>1488253</v>
      </c>
      <c r="AY96" s="21"/>
      <c r="AZ96" s="70">
        <f>IF($AR96,AX96/$AR96*100,0)</f>
        <v>0.60332896244187995</v>
      </c>
      <c r="BA96" s="21"/>
      <c r="BB96" s="69">
        <v>672458</v>
      </c>
      <c r="BC96" s="21"/>
      <c r="BD96" s="70">
        <f>IF($AR96,BB96/$AR96*100,0)</f>
        <v>0.27261049527583125</v>
      </c>
      <c r="BE96" s="21"/>
      <c r="BF96" s="69">
        <v>7370912</v>
      </c>
      <c r="BG96" s="21"/>
      <c r="BH96" s="10">
        <v>7</v>
      </c>
      <c r="BI96" s="21"/>
      <c r="BJ96" s="96">
        <v>238643</v>
      </c>
      <c r="BK96" s="21"/>
      <c r="BL96" s="96">
        <f>IF(E96,$BJ96,0)</f>
        <v>238643</v>
      </c>
      <c r="BM96" s="21"/>
      <c r="BN96" s="96">
        <f>IF(M96,$BJ96,0)</f>
        <v>238643</v>
      </c>
      <c r="BO96" s="21"/>
      <c r="BP96" s="96">
        <f>IF(S96,$BJ96,0)</f>
        <v>238643</v>
      </c>
      <c r="BQ96" s="21"/>
      <c r="BR96" s="96">
        <f>IF(AF96,$BJ96,0)</f>
        <v>238643</v>
      </c>
      <c r="BS96" s="21"/>
      <c r="BT96" s="96">
        <f>IF(AL96,$BJ96,0)</f>
        <v>238643</v>
      </c>
    </row>
    <row r="97" spans="1:72" ht="8.85" customHeight="1" x14ac:dyDescent="0.3">
      <c r="A97" s="10">
        <v>8</v>
      </c>
      <c r="B97" s="21"/>
      <c r="C97" s="10" t="s">
        <v>132</v>
      </c>
      <c r="D97" s="21"/>
      <c r="E97" s="69">
        <v>7833237</v>
      </c>
      <c r="F97" s="21"/>
      <c r="G97" s="65">
        <f>(E97/$BJ97)</f>
        <v>101.0909830036006</v>
      </c>
      <c r="H97" s="21"/>
      <c r="I97" s="65">
        <f>IF(G$219,G97/G$219*100,0)</f>
        <v>50.970360051585253</v>
      </c>
      <c r="J97" s="21"/>
      <c r="K97" s="69">
        <v>7833237</v>
      </c>
      <c r="L97" s="21"/>
      <c r="M97" s="69">
        <v>14032519</v>
      </c>
      <c r="N97" s="21"/>
      <c r="O97" s="65">
        <f>(M97/$BJ97)</f>
        <v>181.09513853936789</v>
      </c>
      <c r="P97" s="21"/>
      <c r="Q97" s="65">
        <f>IF(O$219,O97/O$219*100,0)</f>
        <v>84.414674772256134</v>
      </c>
      <c r="R97" s="21"/>
      <c r="S97" s="69">
        <v>7748916</v>
      </c>
      <c r="T97" s="21"/>
      <c r="U97" s="65">
        <f>(S97/$BJ97)</f>
        <v>100.00278756436563</v>
      </c>
      <c r="V97" s="21"/>
      <c r="W97" s="65">
        <f>IF(U$219,U97/U$219*100,0)</f>
        <v>86.499122513753207</v>
      </c>
      <c r="X97" s="21"/>
      <c r="Y97" s="69">
        <v>0</v>
      </c>
      <c r="Z97" s="21"/>
      <c r="AA97" s="69">
        <v>7748916</v>
      </c>
      <c r="AB97" s="21"/>
      <c r="AC97" s="69">
        <v>0</v>
      </c>
      <c r="AD97" s="21"/>
      <c r="AE97" s="21"/>
      <c r="AF97" s="69">
        <v>431151</v>
      </c>
      <c r="AG97" s="21"/>
      <c r="AH97" s="70">
        <f>(AF97/$BJ97)</f>
        <v>5.5641720546672344</v>
      </c>
      <c r="AI97" s="21"/>
      <c r="AJ97" s="70">
        <f>IF(AH$219,AH97/AH$219*100,0)</f>
        <v>33.069994616954034</v>
      </c>
      <c r="AK97" s="21"/>
      <c r="AL97" s="69">
        <v>3662982</v>
      </c>
      <c r="AM97" s="21"/>
      <c r="AN97" s="65">
        <f>(AL97/$BJ97)</f>
        <v>47.272213403538657</v>
      </c>
      <c r="AO97" s="21"/>
      <c r="AP97" s="65">
        <f>IF(AN$219,AN97/AN$219*100,0)</f>
        <v>87.773069218276135</v>
      </c>
      <c r="AQ97" s="21"/>
      <c r="AR97" s="69">
        <f>(E97+M97+S97+AF97+AL97)</f>
        <v>33708805</v>
      </c>
      <c r="AS97" s="21"/>
      <c r="AT97" s="69">
        <v>6975383</v>
      </c>
      <c r="AU97" s="21"/>
      <c r="AV97" s="70">
        <f>IF($AR97,AT97/$AR97*100,0)</f>
        <v>20.693059276352276</v>
      </c>
      <c r="AW97" s="21"/>
      <c r="AX97" s="69">
        <v>179415</v>
      </c>
      <c r="AY97" s="21"/>
      <c r="AZ97" s="70">
        <f>IF($AR97,AX97/$AR97*100,0)</f>
        <v>0.53224965999239671</v>
      </c>
      <c r="BA97" s="21"/>
      <c r="BB97" s="69">
        <v>545051</v>
      </c>
      <c r="BC97" s="21"/>
      <c r="BD97" s="70">
        <f>IF($AR97,BB97/$AR97*100,0)</f>
        <v>1.61693955036377</v>
      </c>
      <c r="BE97" s="21"/>
      <c r="BF97" s="69">
        <v>2600718</v>
      </c>
      <c r="BG97" s="21"/>
      <c r="BH97" s="10">
        <v>8</v>
      </c>
      <c r="BI97" s="21"/>
      <c r="BJ97" s="96">
        <v>77487</v>
      </c>
      <c r="BK97" s="21"/>
      <c r="BL97" s="96">
        <f>IF(E97,$BJ97,0)</f>
        <v>77487</v>
      </c>
      <c r="BM97" s="21"/>
      <c r="BN97" s="96">
        <f>IF(M97,$BJ97,0)</f>
        <v>77487</v>
      </c>
      <c r="BO97" s="21"/>
      <c r="BP97" s="96">
        <f>IF(S97,$BJ97,0)</f>
        <v>77487</v>
      </c>
      <c r="BQ97" s="21"/>
      <c r="BR97" s="96">
        <f>IF(AF97,$BJ97,0)</f>
        <v>77487</v>
      </c>
      <c r="BS97" s="21"/>
      <c r="BT97" s="96">
        <f>IF(AL97,$BJ97,0)</f>
        <v>77487</v>
      </c>
    </row>
    <row r="98" spans="1:72" ht="8.85" customHeight="1" x14ac:dyDescent="0.3">
      <c r="A98" s="10">
        <v>9</v>
      </c>
      <c r="B98" s="21"/>
      <c r="C98" s="10" t="s">
        <v>133</v>
      </c>
      <c r="D98" s="21"/>
      <c r="E98" s="69">
        <v>1008864</v>
      </c>
      <c r="F98" s="21"/>
      <c r="G98" s="65">
        <f>(E98/$BJ98)</f>
        <v>239.69208838203849</v>
      </c>
      <c r="H98" s="21"/>
      <c r="I98" s="65">
        <f>IF(G$219,G98/G$219*100,0)</f>
        <v>120.85343008202571</v>
      </c>
      <c r="J98" s="21"/>
      <c r="K98" s="69">
        <v>1008864</v>
      </c>
      <c r="L98" s="21"/>
      <c r="M98" s="69">
        <v>515201</v>
      </c>
      <c r="N98" s="21"/>
      <c r="O98" s="65">
        <f>(M98/$BJ98)</f>
        <v>122.40460917082443</v>
      </c>
      <c r="P98" s="21"/>
      <c r="Q98" s="65">
        <f>IF(O$219,O98/O$219*100,0)</f>
        <v>57.056999746760461</v>
      </c>
      <c r="R98" s="21"/>
      <c r="S98" s="69">
        <v>229934</v>
      </c>
      <c r="T98" s="21"/>
      <c r="U98" s="65">
        <f>(S98/$BJ98)</f>
        <v>54.62912805892136</v>
      </c>
      <c r="V98" s="21"/>
      <c r="W98" s="65">
        <f>IF(U$219,U98/U$219*100,0)</f>
        <v>47.252399216839038</v>
      </c>
      <c r="X98" s="21"/>
      <c r="Y98" s="69">
        <v>0</v>
      </c>
      <c r="Z98" s="21"/>
      <c r="AA98" s="69">
        <v>229934</v>
      </c>
      <c r="AB98" s="21"/>
      <c r="AC98" s="69">
        <v>0</v>
      </c>
      <c r="AD98" s="21"/>
      <c r="AE98" s="21"/>
      <c r="AF98" s="69">
        <v>217130</v>
      </c>
      <c r="AG98" s="21"/>
      <c r="AH98" s="70">
        <f>(AF98/$BJ98)</f>
        <v>51.587075314801616</v>
      </c>
      <c r="AI98" s="21"/>
      <c r="AJ98" s="70">
        <f>IF(AH$219,AH98/AH$219*100,0)</f>
        <v>306.60164462993379</v>
      </c>
      <c r="AK98" s="21"/>
      <c r="AL98" s="69">
        <v>721773</v>
      </c>
      <c r="AM98" s="21"/>
      <c r="AN98" s="65">
        <f>(AL98/$BJ98)</f>
        <v>171.48325017818959</v>
      </c>
      <c r="AO98" s="21"/>
      <c r="AP98" s="65">
        <f>IF(AN$219,AN98/AN$219*100,0)</f>
        <v>318.40292856984098</v>
      </c>
      <c r="AQ98" s="21"/>
      <c r="AR98" s="69">
        <f>(E98+M98+S98+AF98+AL98)</f>
        <v>2692902</v>
      </c>
      <c r="AS98" s="21"/>
      <c r="AT98" s="69">
        <v>586434</v>
      </c>
      <c r="AU98" s="21"/>
      <c r="AV98" s="70">
        <f>IF($AR98,AT98/$AR98*100,0)</f>
        <v>21.777027162518355</v>
      </c>
      <c r="AW98" s="21"/>
      <c r="AX98" s="69">
        <v>26067</v>
      </c>
      <c r="AY98" s="21"/>
      <c r="AZ98" s="70">
        <f>IF($AR98,AX98/$AR98*100,0)</f>
        <v>0.96798918044548221</v>
      </c>
      <c r="BA98" s="21"/>
      <c r="BB98" s="69">
        <v>82828</v>
      </c>
      <c r="BC98" s="21"/>
      <c r="BD98" s="70">
        <f>IF($AR98,BB98/$AR98*100,0)</f>
        <v>3.0757896128414628</v>
      </c>
      <c r="BE98" s="21"/>
      <c r="BF98" s="69">
        <v>28324</v>
      </c>
      <c r="BG98" s="21"/>
      <c r="BH98" s="10">
        <v>9</v>
      </c>
      <c r="BI98" s="21"/>
      <c r="BJ98" s="96">
        <v>4209</v>
      </c>
      <c r="BK98" s="21"/>
      <c r="BL98" s="96">
        <f>IF(E98,$BJ98,0)</f>
        <v>4209</v>
      </c>
      <c r="BM98" s="21"/>
      <c r="BN98" s="96">
        <f>IF(M98,$BJ98,0)</f>
        <v>4209</v>
      </c>
      <c r="BO98" s="21"/>
      <c r="BP98" s="96">
        <f>IF(S98,$BJ98,0)</f>
        <v>4209</v>
      </c>
      <c r="BQ98" s="21"/>
      <c r="BR98" s="96">
        <f>IF(AF98,$BJ98,0)</f>
        <v>4209</v>
      </c>
      <c r="BS98" s="21"/>
      <c r="BT98" s="96">
        <f>IF(AL98,$BJ98,0)</f>
        <v>4209</v>
      </c>
    </row>
    <row r="99" spans="1:72" ht="8.85" customHeight="1" x14ac:dyDescent="0.3">
      <c r="A99" s="10">
        <v>10</v>
      </c>
      <c r="B99" s="21"/>
      <c r="C99" s="10" t="s">
        <v>134</v>
      </c>
      <c r="D99" s="21"/>
      <c r="E99" s="69">
        <v>8369087</v>
      </c>
      <c r="F99" s="21"/>
      <c r="G99" s="65">
        <f>(E99/$BJ99)</f>
        <v>105.32187712365659</v>
      </c>
      <c r="H99" s="21"/>
      <c r="I99" s="65">
        <f>IF(G$219,G99/G$219*100,0)</f>
        <v>53.103588854313458</v>
      </c>
      <c r="J99" s="21"/>
      <c r="K99" s="69">
        <v>8369087</v>
      </c>
      <c r="L99" s="21"/>
      <c r="M99" s="69">
        <v>5225439</v>
      </c>
      <c r="N99" s="21"/>
      <c r="O99" s="65">
        <f>(M99/$BJ99)</f>
        <v>65.760225013213869</v>
      </c>
      <c r="P99" s="21"/>
      <c r="Q99" s="65">
        <f>IF(O$219,O99/O$219*100,0)</f>
        <v>30.653103403071665</v>
      </c>
      <c r="R99" s="21"/>
      <c r="S99" s="69">
        <v>4678475</v>
      </c>
      <c r="T99" s="21"/>
      <c r="U99" s="65">
        <f>(S99/$BJ99)</f>
        <v>58.87688454858926</v>
      </c>
      <c r="V99" s="21"/>
      <c r="W99" s="65">
        <f>IF(U$219,U99/U$219*100,0)</f>
        <v>50.926568887078318</v>
      </c>
      <c r="X99" s="21"/>
      <c r="Y99" s="69">
        <v>0</v>
      </c>
      <c r="Z99" s="21"/>
      <c r="AA99" s="69">
        <v>4233814</v>
      </c>
      <c r="AB99" s="21"/>
      <c r="AC99" s="69">
        <v>0</v>
      </c>
      <c r="AD99" s="21"/>
      <c r="AE99" s="21"/>
      <c r="AF99" s="69">
        <v>465601</v>
      </c>
      <c r="AG99" s="21"/>
      <c r="AH99" s="70">
        <f>(AF99/$BJ99)</f>
        <v>5.8594170798620722</v>
      </c>
      <c r="AI99" s="21"/>
      <c r="AJ99" s="70">
        <f>IF(AH$219,AH99/AH$219*100,0)</f>
        <v>34.824748297815844</v>
      </c>
      <c r="AK99" s="21"/>
      <c r="AL99" s="69">
        <v>750621</v>
      </c>
      <c r="AM99" s="21"/>
      <c r="AN99" s="65">
        <f>(AL99/$BJ99)</f>
        <v>9.4462887921270546</v>
      </c>
      <c r="AO99" s="21"/>
      <c r="AP99" s="65">
        <f>IF(AN$219,AN99/AN$219*100,0)</f>
        <v>17.539474044283441</v>
      </c>
      <c r="AQ99" s="21"/>
      <c r="AR99" s="69">
        <f>(E99+M99+S99+AF99+AL99)</f>
        <v>19489223</v>
      </c>
      <c r="AS99" s="21"/>
      <c r="AT99" s="69">
        <v>5180797</v>
      </c>
      <c r="AU99" s="21"/>
      <c r="AV99" s="70">
        <f>IF($AR99,AT99/$AR99*100,0)</f>
        <v>26.582881215941757</v>
      </c>
      <c r="AW99" s="21"/>
      <c r="AX99" s="69">
        <v>33900</v>
      </c>
      <c r="AY99" s="21"/>
      <c r="AZ99" s="70">
        <f>IF($AR99,AX99/$AR99*100,0)</f>
        <v>0.17394228594952196</v>
      </c>
      <c r="BA99" s="21"/>
      <c r="BB99" s="69">
        <v>2652778</v>
      </c>
      <c r="BC99" s="21"/>
      <c r="BD99" s="70">
        <f>IF($AR99,BB99/$AR99*100,0)</f>
        <v>13.611512372761089</v>
      </c>
      <c r="BE99" s="21"/>
      <c r="BF99" s="69">
        <v>2897334</v>
      </c>
      <c r="BG99" s="21"/>
      <c r="BH99" s="10">
        <v>10</v>
      </c>
      <c r="BI99" s="21"/>
      <c r="BJ99" s="96">
        <v>79462</v>
      </c>
      <c r="BK99" s="21"/>
      <c r="BL99" s="96">
        <f>IF(E99,$BJ99,0)</f>
        <v>79462</v>
      </c>
      <c r="BM99" s="21"/>
      <c r="BN99" s="96">
        <f>IF(M99,$BJ99,0)</f>
        <v>79462</v>
      </c>
      <c r="BO99" s="21"/>
      <c r="BP99" s="96">
        <f>IF(S99,$BJ99,0)</f>
        <v>79462</v>
      </c>
      <c r="BQ99" s="21"/>
      <c r="BR99" s="96">
        <f>IF(AF99,$BJ99,0)</f>
        <v>79462</v>
      </c>
      <c r="BS99" s="21"/>
      <c r="BT99" s="96">
        <f>IF(AL99,$BJ99,0)</f>
        <v>79462</v>
      </c>
    </row>
    <row r="100" spans="1:72"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9"/>
      <c r="BI100" s="21"/>
      <c r="BJ100" s="27"/>
      <c r="BK100" s="21"/>
      <c r="BL100" s="21"/>
      <c r="BM100" s="21"/>
      <c r="BN100" s="21"/>
      <c r="BO100" s="21"/>
      <c r="BP100" s="21"/>
      <c r="BQ100" s="21"/>
      <c r="BR100" s="21"/>
      <c r="BS100" s="21"/>
      <c r="BT100" s="21"/>
    </row>
    <row r="101" spans="1:72" ht="8.85" customHeight="1" x14ac:dyDescent="0.3">
      <c r="A101" s="10">
        <v>11</v>
      </c>
      <c r="B101" s="21"/>
      <c r="C101" s="10" t="s">
        <v>135</v>
      </c>
      <c r="D101" s="21"/>
      <c r="E101" s="69">
        <v>928058</v>
      </c>
      <c r="F101" s="21"/>
      <c r="G101" s="65">
        <f>(E101/$BJ101)</f>
        <v>148.01562998405103</v>
      </c>
      <c r="H101" s="21"/>
      <c r="I101" s="65">
        <f>IF(G$219,G101/G$219*100,0)</f>
        <v>74.629900010771337</v>
      </c>
      <c r="J101" s="21"/>
      <c r="K101" s="69">
        <v>928058</v>
      </c>
      <c r="L101" s="21"/>
      <c r="M101" s="69">
        <v>243380</v>
      </c>
      <c r="N101" s="21"/>
      <c r="O101" s="65">
        <f>(M101/$BJ101)</f>
        <v>38.816586921850082</v>
      </c>
      <c r="P101" s="21"/>
      <c r="Q101" s="65">
        <f>IF(O$219,O101/O$219*100,0)</f>
        <v>18.093746674843363</v>
      </c>
      <c r="R101" s="21"/>
      <c r="S101" s="69">
        <v>313097</v>
      </c>
      <c r="T101" s="21"/>
      <c r="U101" s="65">
        <f>(S101/$BJ101)</f>
        <v>49.935725677830938</v>
      </c>
      <c r="V101" s="21"/>
      <c r="W101" s="65">
        <f>IF(U$219,U101/U$219*100,0)</f>
        <v>43.192760506198297</v>
      </c>
      <c r="X101" s="21"/>
      <c r="Y101" s="69">
        <v>0</v>
      </c>
      <c r="Z101" s="21"/>
      <c r="AA101" s="69">
        <v>313097</v>
      </c>
      <c r="AB101" s="21"/>
      <c r="AC101" s="69">
        <v>0</v>
      </c>
      <c r="AD101" s="21"/>
      <c r="AE101" s="21"/>
      <c r="AF101" s="69">
        <v>105939</v>
      </c>
      <c r="AG101" s="21"/>
      <c r="AH101" s="70">
        <f>(AF101/$BJ101)</f>
        <v>16.896172248803829</v>
      </c>
      <c r="AI101" s="21"/>
      <c r="AJ101" s="70">
        <f>IF(AH$219,AH101/AH$219*100,0)</f>
        <v>100.42038956117206</v>
      </c>
      <c r="AK101" s="21"/>
      <c r="AL101" s="69">
        <v>994245</v>
      </c>
      <c r="AM101" s="21"/>
      <c r="AN101" s="65">
        <f>(AL101/$BJ101)</f>
        <v>158.57177033492823</v>
      </c>
      <c r="AO101" s="21"/>
      <c r="AP101" s="65">
        <f>IF(AN$219,AN101/AN$219*100,0)</f>
        <v>294.42943267450971</v>
      </c>
      <c r="AQ101" s="21"/>
      <c r="AR101" s="69">
        <f>(E101+M101+S101+AF101+AL101)</f>
        <v>2584719</v>
      </c>
      <c r="AS101" s="21"/>
      <c r="AT101" s="69">
        <v>756530</v>
      </c>
      <c r="AU101" s="21"/>
      <c r="AV101" s="70">
        <f>IF($AR101,AT101/$AR101*100,0)</f>
        <v>29.26933256574506</v>
      </c>
      <c r="AW101" s="21"/>
      <c r="AX101" s="69">
        <v>16879</v>
      </c>
      <c r="AY101" s="21"/>
      <c r="AZ101" s="70">
        <f>IF($AR101,AX101/$AR101*100,0)</f>
        <v>0.65303036809804083</v>
      </c>
      <c r="BA101" s="21"/>
      <c r="BB101" s="69">
        <v>0</v>
      </c>
      <c r="BC101" s="21"/>
      <c r="BD101" s="70">
        <f>IF($AR101,BB101/$AR101*100,0)</f>
        <v>0</v>
      </c>
      <c r="BE101" s="21"/>
      <c r="BF101" s="69">
        <v>16656</v>
      </c>
      <c r="BG101" s="21"/>
      <c r="BH101" s="10">
        <v>11</v>
      </c>
      <c r="BI101" s="21"/>
      <c r="BJ101" s="96">
        <v>6270</v>
      </c>
      <c r="BK101" s="21"/>
      <c r="BL101" s="96">
        <f>IF(E101,$BJ101,0)</f>
        <v>6270</v>
      </c>
      <c r="BM101" s="21"/>
      <c r="BN101" s="96">
        <f>IF(M101,$BJ101,0)</f>
        <v>6270</v>
      </c>
      <c r="BO101" s="21"/>
      <c r="BP101" s="96">
        <f>IF(S101,$BJ101,0)</f>
        <v>6270</v>
      </c>
      <c r="BQ101" s="21"/>
      <c r="BR101" s="96">
        <f>IF(AF101,$BJ101,0)</f>
        <v>6270</v>
      </c>
      <c r="BS101" s="21"/>
      <c r="BT101" s="96">
        <f>IF(AL101,$BJ101,0)</f>
        <v>6270</v>
      </c>
    </row>
    <row r="102" spans="1:72" ht="8.85" customHeight="1" x14ac:dyDescent="0.3">
      <c r="A102" s="10">
        <v>12</v>
      </c>
      <c r="B102" s="21"/>
      <c r="C102" s="10" t="s">
        <v>136</v>
      </c>
      <c r="D102" s="21"/>
      <c r="E102" s="69">
        <v>4374780</v>
      </c>
      <c r="F102" s="21"/>
      <c r="G102" s="65">
        <f>(E102/$BJ102)</f>
        <v>130.21728777235384</v>
      </c>
      <c r="H102" s="21"/>
      <c r="I102" s="65">
        <f>IF(G$219,G102/G$219*100,0)</f>
        <v>65.655925439575185</v>
      </c>
      <c r="J102" s="21"/>
      <c r="K102" s="69">
        <v>4374780</v>
      </c>
      <c r="L102" s="21"/>
      <c r="M102" s="69">
        <v>5738604</v>
      </c>
      <c r="N102" s="21"/>
      <c r="O102" s="65">
        <f>(M102/$BJ102)</f>
        <v>170.8121204905346</v>
      </c>
      <c r="P102" s="21"/>
      <c r="Q102" s="65">
        <f>IF(O$219,O102/O$219*100,0)</f>
        <v>79.621406265598779</v>
      </c>
      <c r="R102" s="21"/>
      <c r="S102" s="69">
        <v>4831985</v>
      </c>
      <c r="T102" s="21"/>
      <c r="U102" s="65">
        <f>(S102/$BJ102)</f>
        <v>143.82619954756518</v>
      </c>
      <c r="V102" s="21"/>
      <c r="W102" s="65">
        <f>IF(U$219,U102/U$219*100,0)</f>
        <v>124.40493268595093</v>
      </c>
      <c r="X102" s="21"/>
      <c r="Y102" s="69">
        <v>4703240</v>
      </c>
      <c r="Z102" s="21"/>
      <c r="AA102" s="69">
        <v>128745</v>
      </c>
      <c r="AB102" s="21"/>
      <c r="AC102" s="69">
        <v>0</v>
      </c>
      <c r="AD102" s="21"/>
      <c r="AE102" s="21"/>
      <c r="AF102" s="69">
        <v>357874</v>
      </c>
      <c r="AG102" s="21"/>
      <c r="AH102" s="70">
        <f>(AF102/$BJ102)</f>
        <v>10.652280033337302</v>
      </c>
      <c r="AI102" s="21"/>
      <c r="AJ102" s="70">
        <f>IF(AH$219,AH102/AH$219*100,0)</f>
        <v>63.310559037308401</v>
      </c>
      <c r="AK102" s="21"/>
      <c r="AL102" s="69">
        <v>1805329</v>
      </c>
      <c r="AM102" s="21"/>
      <c r="AN102" s="65">
        <f>(AL102/$BJ102)</f>
        <v>53.736426955589948</v>
      </c>
      <c r="AO102" s="21"/>
      <c r="AP102" s="65">
        <f>IF(AN$219,AN102/AN$219*100,0)</f>
        <v>99.775550648592315</v>
      </c>
      <c r="AQ102" s="21"/>
      <c r="AR102" s="69">
        <f>(E102+M102+S102+AF102+AL102)</f>
        <v>17108572</v>
      </c>
      <c r="AS102" s="21"/>
      <c r="AT102" s="69">
        <v>3861263</v>
      </c>
      <c r="AU102" s="21"/>
      <c r="AV102" s="70">
        <f>IF($AR102,AT102/$AR102*100,0)</f>
        <v>22.569171757876695</v>
      </c>
      <c r="AW102" s="21"/>
      <c r="AX102" s="69">
        <v>70360</v>
      </c>
      <c r="AY102" s="21"/>
      <c r="AZ102" s="70">
        <f>IF($AR102,AX102/$AR102*100,0)</f>
        <v>0.41125583128738036</v>
      </c>
      <c r="BA102" s="21"/>
      <c r="BB102" s="69">
        <v>0</v>
      </c>
      <c r="BC102" s="21"/>
      <c r="BD102" s="70">
        <f>IF($AR102,BB102/$AR102*100,0)</f>
        <v>0</v>
      </c>
      <c r="BE102" s="21"/>
      <c r="BF102" s="69">
        <v>247863</v>
      </c>
      <c r="BG102" s="21"/>
      <c r="BH102" s="10">
        <v>12</v>
      </c>
      <c r="BI102" s="21"/>
      <c r="BJ102" s="96">
        <v>33596</v>
      </c>
      <c r="BK102" s="21"/>
      <c r="BL102" s="96">
        <f>IF(E102,$BJ102,0)</f>
        <v>33596</v>
      </c>
      <c r="BM102" s="21"/>
      <c r="BN102" s="96">
        <f>IF(M102,$BJ102,0)</f>
        <v>33596</v>
      </c>
      <c r="BO102" s="21"/>
      <c r="BP102" s="96">
        <f>IF(S102,$BJ102,0)</f>
        <v>33596</v>
      </c>
      <c r="BQ102" s="21"/>
      <c r="BR102" s="96">
        <f>IF(AF102,$BJ102,0)</f>
        <v>33596</v>
      </c>
      <c r="BS102" s="21"/>
      <c r="BT102" s="96">
        <f>IF(AL102,$BJ102,0)</f>
        <v>33596</v>
      </c>
    </row>
    <row r="103" spans="1:72" ht="8.85" customHeight="1" x14ac:dyDescent="0.3">
      <c r="A103" s="10">
        <v>13</v>
      </c>
      <c r="B103" s="21"/>
      <c r="C103" s="10" t="s">
        <v>137</v>
      </c>
      <c r="D103" s="21"/>
      <c r="E103" s="69">
        <v>4624134</v>
      </c>
      <c r="F103" s="21"/>
      <c r="G103" s="65">
        <f>(E103/$BJ103)</f>
        <v>291.76187772099183</v>
      </c>
      <c r="H103" s="21"/>
      <c r="I103" s="65">
        <f>IF(G$219,G103/G$219*100,0)</f>
        <v>147.1071653961053</v>
      </c>
      <c r="J103" s="21"/>
      <c r="K103" s="69">
        <v>4624134</v>
      </c>
      <c r="L103" s="21"/>
      <c r="M103" s="69">
        <v>2296268</v>
      </c>
      <c r="N103" s="21"/>
      <c r="O103" s="65">
        <f>(M103/$BJ103)</f>
        <v>144.88409363366773</v>
      </c>
      <c r="P103" s="21"/>
      <c r="Q103" s="65">
        <f>IF(O$219,O103/O$219*100,0)</f>
        <v>67.535460876551582</v>
      </c>
      <c r="R103" s="21"/>
      <c r="S103" s="69">
        <v>5078503</v>
      </c>
      <c r="T103" s="21"/>
      <c r="U103" s="65">
        <f>(S103/$BJ103)</f>
        <v>320.43050034702503</v>
      </c>
      <c r="V103" s="21"/>
      <c r="W103" s="65">
        <f>IF(U$219,U103/U$219*100,0)</f>
        <v>277.16184500177917</v>
      </c>
      <c r="X103" s="21"/>
      <c r="Y103" s="69">
        <v>0</v>
      </c>
      <c r="Z103" s="21"/>
      <c r="AA103" s="69">
        <v>5054768</v>
      </c>
      <c r="AB103" s="21"/>
      <c r="AC103" s="69">
        <v>23735</v>
      </c>
      <c r="AD103" s="21"/>
      <c r="AE103" s="21"/>
      <c r="AF103" s="69">
        <v>146272</v>
      </c>
      <c r="AG103" s="21"/>
      <c r="AH103" s="70">
        <f>(AF103/$BJ103)</f>
        <v>9.2290996277367654</v>
      </c>
      <c r="AI103" s="21"/>
      <c r="AJ103" s="70">
        <f>IF(AH$219,AH103/AH$219*100,0)</f>
        <v>54.852055617615193</v>
      </c>
      <c r="AK103" s="21"/>
      <c r="AL103" s="69">
        <v>263866</v>
      </c>
      <c r="AM103" s="21"/>
      <c r="AN103" s="65">
        <f>(AL103/$BJ103)</f>
        <v>16.648747555050793</v>
      </c>
      <c r="AO103" s="21"/>
      <c r="AP103" s="65">
        <f>IF(AN$219,AN103/AN$219*100,0)</f>
        <v>30.912698313332825</v>
      </c>
      <c r="AQ103" s="21"/>
      <c r="AR103" s="69">
        <f>(E103+M103+S103+AF103+AL103)</f>
        <v>12409043</v>
      </c>
      <c r="AS103" s="21"/>
      <c r="AT103" s="69">
        <v>3392566</v>
      </c>
      <c r="AU103" s="21"/>
      <c r="AV103" s="70">
        <f>IF($AR103,AT103/$AR103*100,0)</f>
        <v>27.339465259327412</v>
      </c>
      <c r="AW103" s="21"/>
      <c r="AX103" s="69">
        <v>158248</v>
      </c>
      <c r="AY103" s="21"/>
      <c r="AZ103" s="70">
        <f>IF($AR103,AX103/$AR103*100,0)</f>
        <v>1.275263531603525</v>
      </c>
      <c r="BA103" s="21"/>
      <c r="BB103" s="69">
        <v>0</v>
      </c>
      <c r="BC103" s="21"/>
      <c r="BD103" s="70">
        <f>IF($AR103,BB103/$AR103*100,0)</f>
        <v>0</v>
      </c>
      <c r="BE103" s="21"/>
      <c r="BF103" s="69">
        <v>619536</v>
      </c>
      <c r="BG103" s="21"/>
      <c r="BH103" s="10">
        <v>13</v>
      </c>
      <c r="BI103" s="21"/>
      <c r="BJ103" s="96">
        <v>15849</v>
      </c>
      <c r="BK103" s="21"/>
      <c r="BL103" s="96">
        <f>IF(E103,$BJ103,0)</f>
        <v>15849</v>
      </c>
      <c r="BM103" s="21"/>
      <c r="BN103" s="96">
        <f>IF(M103,$BJ103,0)</f>
        <v>15849</v>
      </c>
      <c r="BO103" s="21"/>
      <c r="BP103" s="96">
        <f>IF(S103,$BJ103,0)</f>
        <v>15849</v>
      </c>
      <c r="BQ103" s="21"/>
      <c r="BR103" s="96">
        <f>IF(AF103,$BJ103,0)</f>
        <v>15849</v>
      </c>
      <c r="BS103" s="21"/>
      <c r="BT103" s="96">
        <f>IF(AL103,$BJ103,0)</f>
        <v>15849</v>
      </c>
    </row>
    <row r="104" spans="1:72" ht="8.85" customHeight="1" x14ac:dyDescent="0.3">
      <c r="A104" s="10">
        <v>14</v>
      </c>
      <c r="B104" s="21"/>
      <c r="C104" s="10" t="s">
        <v>138</v>
      </c>
      <c r="D104" s="21"/>
      <c r="E104" s="69">
        <v>2645107</v>
      </c>
      <c r="F104" s="21"/>
      <c r="G104" s="65">
        <f>(E104/$BJ104)</f>
        <v>129.94875951854581</v>
      </c>
      <c r="H104" s="21"/>
      <c r="I104" s="65">
        <f>IF(G$219,G104/G$219*100,0)</f>
        <v>65.520532733183856</v>
      </c>
      <c r="J104" s="21"/>
      <c r="K104" s="69">
        <v>2645107</v>
      </c>
      <c r="L104" s="21"/>
      <c r="M104" s="69">
        <v>589107</v>
      </c>
      <c r="N104" s="21"/>
      <c r="O104" s="65">
        <f>(M104/$BJ104)</f>
        <v>28.941635961680177</v>
      </c>
      <c r="P104" s="21"/>
      <c r="Q104" s="65">
        <f>IF(O$219,O104/O$219*100,0)</f>
        <v>13.490692278032437</v>
      </c>
      <c r="R104" s="21"/>
      <c r="S104" s="69">
        <v>3876675</v>
      </c>
      <c r="T104" s="21"/>
      <c r="U104" s="65">
        <f>(S104/$BJ104)</f>
        <v>190.45320560058954</v>
      </c>
      <c r="V104" s="21"/>
      <c r="W104" s="65">
        <f>IF(U$219,U104/U$219*100,0)</f>
        <v>164.73575952849416</v>
      </c>
      <c r="X104" s="21"/>
      <c r="Y104" s="69">
        <v>0</v>
      </c>
      <c r="Z104" s="21"/>
      <c r="AA104" s="69">
        <v>3566908</v>
      </c>
      <c r="AB104" s="21"/>
      <c r="AC104" s="69">
        <v>0</v>
      </c>
      <c r="AD104" s="21"/>
      <c r="AE104" s="21"/>
      <c r="AF104" s="69">
        <v>123509</v>
      </c>
      <c r="AG104" s="21"/>
      <c r="AH104" s="70">
        <f>(AF104/$BJ104)</f>
        <v>6.0677474821911082</v>
      </c>
      <c r="AI104" s="21"/>
      <c r="AJ104" s="70">
        <f>IF(AH$219,AH104/AH$219*100,0)</f>
        <v>36.062935258226275</v>
      </c>
      <c r="AK104" s="21"/>
      <c r="AL104" s="69">
        <v>1618136</v>
      </c>
      <c r="AM104" s="21"/>
      <c r="AN104" s="65">
        <f>(AL104/$BJ104)</f>
        <v>79.495750429869815</v>
      </c>
      <c r="AO104" s="21"/>
      <c r="AP104" s="65">
        <f>IF(AN$219,AN104/AN$219*100,0)</f>
        <v>147.60438538123216</v>
      </c>
      <c r="AQ104" s="21"/>
      <c r="AR104" s="69">
        <f>(E104+M104+S104+AF104+AL104)</f>
        <v>8852534</v>
      </c>
      <c r="AS104" s="21"/>
      <c r="AT104" s="69">
        <v>3352537</v>
      </c>
      <c r="AU104" s="21"/>
      <c r="AV104" s="70">
        <f>IF($AR104,AT104/$AR104*100,0)</f>
        <v>37.87093051548856</v>
      </c>
      <c r="AW104" s="21"/>
      <c r="AX104" s="69">
        <v>144602</v>
      </c>
      <c r="AY104" s="21"/>
      <c r="AZ104" s="70">
        <f>IF($AR104,AX104/$AR104*100,0)</f>
        <v>1.6334532010834413</v>
      </c>
      <c r="BA104" s="21"/>
      <c r="BB104" s="69">
        <v>1106</v>
      </c>
      <c r="BC104" s="21"/>
      <c r="BD104" s="70">
        <f>IF($AR104,BB104/$AR104*100,0)</f>
        <v>1.2493597878302416E-2</v>
      </c>
      <c r="BE104" s="21"/>
      <c r="BF104" s="69">
        <v>545022</v>
      </c>
      <c r="BG104" s="21"/>
      <c r="BH104" s="10">
        <v>14</v>
      </c>
      <c r="BI104" s="21"/>
      <c r="BJ104" s="96">
        <v>20355</v>
      </c>
      <c r="BK104" s="21"/>
      <c r="BL104" s="96">
        <f>IF(E104,$BJ104,0)</f>
        <v>20355</v>
      </c>
      <c r="BM104" s="21"/>
      <c r="BN104" s="96">
        <f>IF(M104,$BJ104,0)</f>
        <v>20355</v>
      </c>
      <c r="BO104" s="21"/>
      <c r="BP104" s="96">
        <f>IF(S104,$BJ104,0)</f>
        <v>20355</v>
      </c>
      <c r="BQ104" s="21"/>
      <c r="BR104" s="96">
        <f>IF(AF104,$BJ104,0)</f>
        <v>20355</v>
      </c>
      <c r="BS104" s="21"/>
      <c r="BT104" s="96">
        <f>IF(AL104,$BJ104,0)</f>
        <v>20355</v>
      </c>
    </row>
    <row r="105" spans="1:72" ht="8.85" customHeight="1" x14ac:dyDescent="0.3">
      <c r="A105" s="10">
        <v>15</v>
      </c>
      <c r="B105" s="21"/>
      <c r="C105" s="10" t="s">
        <v>139</v>
      </c>
      <c r="D105" s="21"/>
      <c r="E105" s="69">
        <v>2101026</v>
      </c>
      <c r="F105" s="21"/>
      <c r="G105" s="65">
        <f>(E105/$BJ105)</f>
        <v>124.88266761768901</v>
      </c>
      <c r="H105" s="21"/>
      <c r="I105" s="65">
        <f>IF(G$219,G105/G$219*100,0)</f>
        <v>62.966194843009269</v>
      </c>
      <c r="J105" s="21"/>
      <c r="K105" s="69">
        <v>2101026</v>
      </c>
      <c r="L105" s="21"/>
      <c r="M105" s="69">
        <v>2399683</v>
      </c>
      <c r="N105" s="21"/>
      <c r="O105" s="65">
        <f>(M105/$BJ105)</f>
        <v>142.63451022349025</v>
      </c>
      <c r="P105" s="21"/>
      <c r="Q105" s="65">
        <f>IF(O$219,O105/O$219*100,0)</f>
        <v>66.486852650649837</v>
      </c>
      <c r="R105" s="21"/>
      <c r="S105" s="69">
        <v>1679795</v>
      </c>
      <c r="T105" s="21"/>
      <c r="U105" s="65">
        <f>(S105/$BJ105)</f>
        <v>99.845161673799339</v>
      </c>
      <c r="V105" s="21"/>
      <c r="W105" s="65">
        <f>IF(U$219,U105/U$219*100,0)</f>
        <v>86.362781302157899</v>
      </c>
      <c r="X105" s="21"/>
      <c r="Y105" s="69">
        <v>0</v>
      </c>
      <c r="Z105" s="21"/>
      <c r="AA105" s="69">
        <v>1679795</v>
      </c>
      <c r="AB105" s="21"/>
      <c r="AC105" s="69">
        <v>0</v>
      </c>
      <c r="AD105" s="21"/>
      <c r="AE105" s="21"/>
      <c r="AF105" s="69">
        <v>164960</v>
      </c>
      <c r="AG105" s="21"/>
      <c r="AH105" s="70">
        <f>(AF105/$BJ105)</f>
        <v>9.805040418449833</v>
      </c>
      <c r="AI105" s="21"/>
      <c r="AJ105" s="70">
        <f>IF(AH$219,AH105/AH$219*100,0)</f>
        <v>58.275091185429687</v>
      </c>
      <c r="AK105" s="21"/>
      <c r="AL105" s="69">
        <v>248980</v>
      </c>
      <c r="AM105" s="21"/>
      <c r="AN105" s="65">
        <f>(AL105/$BJ105)</f>
        <v>14.799096528768427</v>
      </c>
      <c r="AO105" s="21"/>
      <c r="AP105" s="65">
        <f>IF(AN$219,AN105/AN$219*100,0)</f>
        <v>27.478343628612588</v>
      </c>
      <c r="AQ105" s="21"/>
      <c r="AR105" s="69">
        <f>(E105+M105+S105+AF105+AL105)</f>
        <v>6594444</v>
      </c>
      <c r="AS105" s="21"/>
      <c r="AT105" s="69">
        <v>1417464</v>
      </c>
      <c r="AU105" s="21"/>
      <c r="AV105" s="70">
        <f>IF($AR105,AT105/$AR105*100,0)</f>
        <v>21.494822004705778</v>
      </c>
      <c r="AW105" s="21"/>
      <c r="AX105" s="69">
        <v>91334</v>
      </c>
      <c r="AY105" s="21"/>
      <c r="AZ105" s="70">
        <f>IF($AR105,AX105/$AR105*100,0)</f>
        <v>1.3850144151652513</v>
      </c>
      <c r="BA105" s="21"/>
      <c r="BB105" s="69">
        <v>0</v>
      </c>
      <c r="BC105" s="21"/>
      <c r="BD105" s="70">
        <f>IF($AR105,BB105/$AR105*100,0)</f>
        <v>0</v>
      </c>
      <c r="BE105" s="21"/>
      <c r="BF105" s="69">
        <v>731592</v>
      </c>
      <c r="BG105" s="21"/>
      <c r="BH105" s="10">
        <v>15</v>
      </c>
      <c r="BI105" s="21"/>
      <c r="BJ105" s="96">
        <v>16824</v>
      </c>
      <c r="BK105" s="21"/>
      <c r="BL105" s="96">
        <f>IF(E105,$BJ105,0)</f>
        <v>16824</v>
      </c>
      <c r="BM105" s="21"/>
      <c r="BN105" s="96">
        <f>IF(M105,$BJ105,0)</f>
        <v>16824</v>
      </c>
      <c r="BO105" s="21"/>
      <c r="BP105" s="96">
        <f>IF(S105,$BJ105,0)</f>
        <v>16824</v>
      </c>
      <c r="BQ105" s="21"/>
      <c r="BR105" s="96">
        <f>IF(AF105,$BJ105,0)</f>
        <v>16824</v>
      </c>
      <c r="BS105" s="21"/>
      <c r="BT105" s="96">
        <f>IF(AL105,$BJ105,0)</f>
        <v>16824</v>
      </c>
    </row>
    <row r="106" spans="1:72"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9"/>
      <c r="BI106" s="21"/>
      <c r="BJ106" s="27"/>
      <c r="BK106" s="21"/>
      <c r="BL106" s="21"/>
      <c r="BM106" s="21"/>
      <c r="BN106" s="21"/>
      <c r="BO106" s="21"/>
      <c r="BP106" s="21"/>
      <c r="BQ106" s="21"/>
      <c r="BR106" s="21"/>
      <c r="BS106" s="21"/>
      <c r="BT106" s="21"/>
    </row>
    <row r="107" spans="1:72" ht="8.85" customHeight="1" x14ac:dyDescent="0.3">
      <c r="A107" s="10">
        <v>16</v>
      </c>
      <c r="B107" s="21"/>
      <c r="C107" s="10" t="s">
        <v>140</v>
      </c>
      <c r="D107" s="21"/>
      <c r="E107" s="69">
        <v>5540680</v>
      </c>
      <c r="F107" s="21"/>
      <c r="G107" s="65">
        <f>(E107/$BJ107)</f>
        <v>99.480752657282395</v>
      </c>
      <c r="H107" s="21"/>
      <c r="I107" s="65">
        <f>IF(G$219,G107/G$219*100,0)</f>
        <v>50.158477348704565</v>
      </c>
      <c r="J107" s="21"/>
      <c r="K107" s="69">
        <v>5540680</v>
      </c>
      <c r="L107" s="21"/>
      <c r="M107" s="69">
        <v>6805975</v>
      </c>
      <c r="N107" s="21"/>
      <c r="O107" s="65">
        <f>(M107/$BJ107)</f>
        <v>122.1986318586613</v>
      </c>
      <c r="P107" s="21"/>
      <c r="Q107" s="65">
        <f>IF(O$219,O107/O$219*100,0)</f>
        <v>56.960986634774393</v>
      </c>
      <c r="R107" s="21"/>
      <c r="S107" s="69">
        <v>6443026</v>
      </c>
      <c r="T107" s="21"/>
      <c r="U107" s="65">
        <f>(S107/$BJ107)</f>
        <v>115.68202384372307</v>
      </c>
      <c r="V107" s="21"/>
      <c r="W107" s="65">
        <f>IF(U$219,U107/U$219*100,0)</f>
        <v>100.06114626211415</v>
      </c>
      <c r="X107" s="21"/>
      <c r="Y107" s="69">
        <v>0</v>
      </c>
      <c r="Z107" s="21"/>
      <c r="AA107" s="69">
        <v>6237504</v>
      </c>
      <c r="AB107" s="21"/>
      <c r="AC107" s="69">
        <v>3493</v>
      </c>
      <c r="AD107" s="21"/>
      <c r="AE107" s="21"/>
      <c r="AF107" s="69">
        <v>321491</v>
      </c>
      <c r="AG107" s="21"/>
      <c r="AH107" s="70">
        <f>(AF107/$BJ107)</f>
        <v>5.7722457627118642</v>
      </c>
      <c r="AI107" s="21"/>
      <c r="AJ107" s="70">
        <f>IF(AH$219,AH107/AH$219*100,0)</f>
        <v>34.306655945424957</v>
      </c>
      <c r="AK107" s="21"/>
      <c r="AL107" s="69">
        <v>642929</v>
      </c>
      <c r="AM107" s="21"/>
      <c r="AN107" s="65">
        <f>(AL107/$BJ107)</f>
        <v>11.543539931054294</v>
      </c>
      <c r="AO107" s="21"/>
      <c r="AP107" s="65">
        <f>IF(AN$219,AN107/AN$219*100,0)</f>
        <v>21.433562265068744</v>
      </c>
      <c r="AQ107" s="21"/>
      <c r="AR107" s="69">
        <f>(E107+M107+S107+AF107+AL107)</f>
        <v>19754101</v>
      </c>
      <c r="AS107" s="21"/>
      <c r="AT107" s="69">
        <v>5842020</v>
      </c>
      <c r="AU107" s="21"/>
      <c r="AV107" s="70">
        <f>IF($AR107,AT107/$AR107*100,0)</f>
        <v>29.573707251977705</v>
      </c>
      <c r="AW107" s="21"/>
      <c r="AX107" s="69">
        <v>298084</v>
      </c>
      <c r="AY107" s="21"/>
      <c r="AZ107" s="70">
        <f>IF($AR107,AX107/$AR107*100,0)</f>
        <v>1.5089727444443055</v>
      </c>
      <c r="BA107" s="21"/>
      <c r="BB107" s="69">
        <v>1360</v>
      </c>
      <c r="BC107" s="21"/>
      <c r="BD107" s="70">
        <f>IF($AR107,BB107/$AR107*100,0)</f>
        <v>6.884646383047247E-3</v>
      </c>
      <c r="BE107" s="21"/>
      <c r="BF107" s="69">
        <v>3248026</v>
      </c>
      <c r="BG107" s="21"/>
      <c r="BH107" s="10">
        <v>16</v>
      </c>
      <c r="BI107" s="21"/>
      <c r="BJ107" s="96">
        <v>55696</v>
      </c>
      <c r="BK107" s="21"/>
      <c r="BL107" s="96">
        <f>IF(E107,$BJ107,0)</f>
        <v>55696</v>
      </c>
      <c r="BM107" s="21"/>
      <c r="BN107" s="96">
        <f>IF(M107,$BJ107,0)</f>
        <v>55696</v>
      </c>
      <c r="BO107" s="21"/>
      <c r="BP107" s="96">
        <f>IF(S107,$BJ107,0)</f>
        <v>55696</v>
      </c>
      <c r="BQ107" s="21"/>
      <c r="BR107" s="96">
        <f>IF(AF107,$BJ107,0)</f>
        <v>55696</v>
      </c>
      <c r="BS107" s="21"/>
      <c r="BT107" s="96">
        <f>IF(AL107,$BJ107,0)</f>
        <v>55696</v>
      </c>
    </row>
    <row r="108" spans="1:72" ht="8.85" customHeight="1" x14ac:dyDescent="0.3">
      <c r="A108" s="10">
        <v>17</v>
      </c>
      <c r="B108" s="21"/>
      <c r="C108" s="10" t="s">
        <v>141</v>
      </c>
      <c r="D108" s="21"/>
      <c r="E108" s="69">
        <v>6548414</v>
      </c>
      <c r="F108" s="21"/>
      <c r="G108" s="65">
        <f>(E108/$BJ108)</f>
        <v>212.01197914980412</v>
      </c>
      <c r="H108" s="21"/>
      <c r="I108" s="65">
        <f>IF(G$219,G108/G$219*100,0)</f>
        <v>106.89704058105565</v>
      </c>
      <c r="J108" s="21"/>
      <c r="K108" s="69">
        <v>6548414</v>
      </c>
      <c r="L108" s="21"/>
      <c r="M108" s="69">
        <v>5640533</v>
      </c>
      <c r="N108" s="21"/>
      <c r="O108" s="65">
        <f>(M108/$BJ108)</f>
        <v>182.61835076245669</v>
      </c>
      <c r="P108" s="21"/>
      <c r="Q108" s="65">
        <f>IF(O$219,O108/O$219*100,0)</f>
        <v>85.124696396570556</v>
      </c>
      <c r="R108" s="21"/>
      <c r="S108" s="69">
        <v>4496492</v>
      </c>
      <c r="T108" s="21"/>
      <c r="U108" s="65">
        <f>(S108/$BJ108)</f>
        <v>145.57878719202253</v>
      </c>
      <c r="V108" s="21"/>
      <c r="W108" s="65">
        <f>IF(U$219,U108/U$219*100,0)</f>
        <v>125.92086336214766</v>
      </c>
      <c r="X108" s="21"/>
      <c r="Y108" s="69">
        <v>0</v>
      </c>
      <c r="Z108" s="21"/>
      <c r="AA108" s="69">
        <v>4496492</v>
      </c>
      <c r="AB108" s="21"/>
      <c r="AC108" s="69">
        <v>0</v>
      </c>
      <c r="AD108" s="21"/>
      <c r="AE108" s="21"/>
      <c r="AF108" s="69">
        <v>410262</v>
      </c>
      <c r="AG108" s="21"/>
      <c r="AH108" s="70">
        <f>(AF108/$BJ108)</f>
        <v>13.282675559296791</v>
      </c>
      <c r="AI108" s="21"/>
      <c r="AJ108" s="70">
        <f>IF(AH$219,AH108/AH$219*100,0)</f>
        <v>78.944001898043695</v>
      </c>
      <c r="AK108" s="21"/>
      <c r="AL108" s="69">
        <v>458281</v>
      </c>
      <c r="AM108" s="21"/>
      <c r="AN108" s="65">
        <f>(AL108/$BJ108)</f>
        <v>14.837342571308318</v>
      </c>
      <c r="AO108" s="21"/>
      <c r="AP108" s="65">
        <f>IF(AN$219,AN108/AN$219*100,0)</f>
        <v>27.549357281189469</v>
      </c>
      <c r="AQ108" s="21"/>
      <c r="AR108" s="69">
        <f>(E108+M108+S108+AF108+AL108)</f>
        <v>17553982</v>
      </c>
      <c r="AS108" s="21"/>
      <c r="AT108" s="69">
        <v>2990503</v>
      </c>
      <c r="AU108" s="21"/>
      <c r="AV108" s="70">
        <f>IF($AR108,AT108/$AR108*100,0)</f>
        <v>17.036037749155717</v>
      </c>
      <c r="AW108" s="21"/>
      <c r="AX108" s="69">
        <v>67215</v>
      </c>
      <c r="AY108" s="21"/>
      <c r="AZ108" s="70">
        <f>IF($AR108,AX108/$AR108*100,0)</f>
        <v>0.38290457401631151</v>
      </c>
      <c r="BA108" s="21"/>
      <c r="BB108" s="69">
        <v>5594</v>
      </c>
      <c r="BC108" s="21"/>
      <c r="BD108" s="70">
        <f>IF($AR108,BB108/$AR108*100,0)</f>
        <v>3.1867413331060725E-2</v>
      </c>
      <c r="BE108" s="21"/>
      <c r="BF108" s="69">
        <v>1403847</v>
      </c>
      <c r="BG108" s="21"/>
      <c r="BH108" s="10">
        <v>17</v>
      </c>
      <c r="BI108" s="21"/>
      <c r="BJ108" s="96">
        <v>30887</v>
      </c>
      <c r="BK108" s="21"/>
      <c r="BL108" s="96">
        <f>IF(E108,$BJ108,0)</f>
        <v>30887</v>
      </c>
      <c r="BM108" s="21"/>
      <c r="BN108" s="96">
        <f>IF(M108,$BJ108,0)</f>
        <v>30887</v>
      </c>
      <c r="BO108" s="21"/>
      <c r="BP108" s="96">
        <f>IF(S108,$BJ108,0)</f>
        <v>30887</v>
      </c>
      <c r="BQ108" s="21"/>
      <c r="BR108" s="96">
        <f>IF(AF108,$BJ108,0)</f>
        <v>30887</v>
      </c>
      <c r="BS108" s="21"/>
      <c r="BT108" s="96">
        <f>IF(AL108,$BJ108,0)</f>
        <v>30887</v>
      </c>
    </row>
    <row r="109" spans="1:72" ht="8.85" customHeight="1" x14ac:dyDescent="0.3">
      <c r="A109" s="10">
        <v>18</v>
      </c>
      <c r="B109" s="21"/>
      <c r="C109" s="10" t="s">
        <v>142</v>
      </c>
      <c r="D109" s="21"/>
      <c r="E109" s="69">
        <v>2959936</v>
      </c>
      <c r="F109" s="21"/>
      <c r="G109" s="65">
        <f>(E109/$BJ109)</f>
        <v>101.52412965186075</v>
      </c>
      <c r="H109" s="21"/>
      <c r="I109" s="65">
        <f>IF(G$219,G109/G$219*100,0)</f>
        <v>51.18875381887279</v>
      </c>
      <c r="J109" s="21"/>
      <c r="K109" s="69">
        <v>2959936</v>
      </c>
      <c r="L109" s="21"/>
      <c r="M109" s="69">
        <v>2543098</v>
      </c>
      <c r="N109" s="21"/>
      <c r="O109" s="65">
        <f>(M109/$BJ109)</f>
        <v>87.226822157434398</v>
      </c>
      <c r="P109" s="21"/>
      <c r="Q109" s="65">
        <f>IF(O$219,O109/O$219*100,0)</f>
        <v>40.659422904588766</v>
      </c>
      <c r="R109" s="21"/>
      <c r="S109" s="69">
        <v>3741902</v>
      </c>
      <c r="T109" s="21"/>
      <c r="U109" s="65">
        <f>(S109/$BJ109)</f>
        <v>128.34512090550507</v>
      </c>
      <c r="V109" s="21"/>
      <c r="W109" s="65">
        <f>IF(U$219,U109/U$219*100,0)</f>
        <v>111.01430877716527</v>
      </c>
      <c r="X109" s="21"/>
      <c r="Y109" s="69">
        <v>0</v>
      </c>
      <c r="Z109" s="21"/>
      <c r="AA109" s="69">
        <v>3741902</v>
      </c>
      <c r="AB109" s="21"/>
      <c r="AC109" s="69">
        <v>0</v>
      </c>
      <c r="AD109" s="21"/>
      <c r="AE109" s="21"/>
      <c r="AF109" s="69">
        <v>117762</v>
      </c>
      <c r="AG109" s="21"/>
      <c r="AH109" s="70">
        <f>(AF109/$BJ109)</f>
        <v>4.0391699536957644</v>
      </c>
      <c r="AI109" s="21"/>
      <c r="AJ109" s="70">
        <f>IF(AH$219,AH109/AH$219*100,0)</f>
        <v>24.006326064924295</v>
      </c>
      <c r="AK109" s="21"/>
      <c r="AL109" s="69">
        <v>3137443</v>
      </c>
      <c r="AM109" s="21"/>
      <c r="AN109" s="65">
        <f>(AL109/$BJ109)</f>
        <v>107.61251929343166</v>
      </c>
      <c r="AO109" s="21"/>
      <c r="AP109" s="65">
        <f>IF(AN$219,AN109/AN$219*100,0)</f>
        <v>199.81042613901366</v>
      </c>
      <c r="AQ109" s="21"/>
      <c r="AR109" s="69">
        <f>(E109+M109+S109+AF109+AL109)</f>
        <v>12500141</v>
      </c>
      <c r="AS109" s="21"/>
      <c r="AT109" s="69">
        <v>3879036</v>
      </c>
      <c r="AU109" s="21"/>
      <c r="AV109" s="70">
        <f>IF($AR109,AT109/$AR109*100,0)</f>
        <v>31.031937959739814</v>
      </c>
      <c r="AW109" s="21"/>
      <c r="AX109" s="69">
        <v>249870</v>
      </c>
      <c r="AY109" s="21"/>
      <c r="AZ109" s="70">
        <f>IF($AR109,AX109/$AR109*100,0)</f>
        <v>1.9989374519855416</v>
      </c>
      <c r="BA109" s="21"/>
      <c r="BB109" s="69">
        <v>0</v>
      </c>
      <c r="BC109" s="21"/>
      <c r="BD109" s="70">
        <f>IF($AR109,BB109/$AR109*100,0)</f>
        <v>0</v>
      </c>
      <c r="BE109" s="21"/>
      <c r="BF109" s="69">
        <v>1227974</v>
      </c>
      <c r="BG109" s="21"/>
      <c r="BH109" s="10">
        <v>18</v>
      </c>
      <c r="BI109" s="21"/>
      <c r="BJ109" s="96">
        <v>29155</v>
      </c>
      <c r="BK109" s="21"/>
      <c r="BL109" s="96">
        <f>IF(E109,$BJ109,0)</f>
        <v>29155</v>
      </c>
      <c r="BM109" s="21"/>
      <c r="BN109" s="96">
        <f>IF(M109,$BJ109,0)</f>
        <v>29155</v>
      </c>
      <c r="BO109" s="21"/>
      <c r="BP109" s="96">
        <f>IF(S109,$BJ109,0)</f>
        <v>29155</v>
      </c>
      <c r="BQ109" s="21"/>
      <c r="BR109" s="96">
        <f>IF(AF109,$BJ109,0)</f>
        <v>29155</v>
      </c>
      <c r="BS109" s="21"/>
      <c r="BT109" s="96">
        <f>IF(AL109,$BJ109,0)</f>
        <v>29155</v>
      </c>
    </row>
    <row r="110" spans="1:72" ht="8.85" customHeight="1" x14ac:dyDescent="0.3">
      <c r="A110" s="10">
        <v>19</v>
      </c>
      <c r="B110" s="21"/>
      <c r="C110" s="10" t="s">
        <v>143</v>
      </c>
      <c r="D110" s="21"/>
      <c r="E110" s="69">
        <v>1772253</v>
      </c>
      <c r="F110" s="21"/>
      <c r="G110" s="65">
        <f>(E110/$BJ110)</f>
        <v>261.66440277572713</v>
      </c>
      <c r="H110" s="21"/>
      <c r="I110" s="65">
        <f>IF(G$219,G110/G$219*100,0)</f>
        <v>131.93193325350094</v>
      </c>
      <c r="J110" s="21"/>
      <c r="K110" s="69">
        <v>1772253</v>
      </c>
      <c r="L110" s="21"/>
      <c r="M110" s="69">
        <v>1409070</v>
      </c>
      <c r="N110" s="21"/>
      <c r="O110" s="65">
        <f>(M110/$BJ110)</f>
        <v>208.042226487524</v>
      </c>
      <c r="P110" s="21"/>
      <c r="Q110" s="65">
        <f>IF(O$219,O110/O$219*100,0)</f>
        <v>96.975639597429961</v>
      </c>
      <c r="R110" s="21"/>
      <c r="S110" s="69">
        <v>468810</v>
      </c>
      <c r="T110" s="21"/>
      <c r="U110" s="65">
        <f>(S110/$BJ110)</f>
        <v>69.21748117525469</v>
      </c>
      <c r="V110" s="21"/>
      <c r="W110" s="65">
        <f>IF(U$219,U110/U$219*100,0)</f>
        <v>59.870844904379659</v>
      </c>
      <c r="X110" s="21"/>
      <c r="Y110" s="69">
        <v>0</v>
      </c>
      <c r="Z110" s="21"/>
      <c r="AA110" s="69">
        <v>468810</v>
      </c>
      <c r="AB110" s="21"/>
      <c r="AC110" s="69">
        <v>0</v>
      </c>
      <c r="AD110" s="21"/>
      <c r="AE110" s="21"/>
      <c r="AF110" s="69">
        <v>149069</v>
      </c>
      <c r="AG110" s="21"/>
      <c r="AH110" s="70">
        <f>(AF110/$BJ110)</f>
        <v>22.00930163886018</v>
      </c>
      <c r="AI110" s="21"/>
      <c r="AJ110" s="70">
        <f>IF(AH$219,AH110/AH$219*100,0)</f>
        <v>130.80966576321168</v>
      </c>
      <c r="AK110" s="21"/>
      <c r="AL110" s="69">
        <v>293196</v>
      </c>
      <c r="AM110" s="21"/>
      <c r="AN110" s="65">
        <f>(AL110/$BJ110)</f>
        <v>43.288941384910672</v>
      </c>
      <c r="AO110" s="21"/>
      <c r="AP110" s="65">
        <f>IF(AN$219,AN110/AN$219*100,0)</f>
        <v>80.377096289703999</v>
      </c>
      <c r="AQ110" s="21"/>
      <c r="AR110" s="69">
        <f>(E110+M110+S110+AF110+AL110)</f>
        <v>4092398</v>
      </c>
      <c r="AS110" s="21"/>
      <c r="AT110" s="69">
        <v>693560</v>
      </c>
      <c r="AU110" s="21"/>
      <c r="AV110" s="70">
        <f>IF($AR110,AT110/$AR110*100,0)</f>
        <v>16.947520744561011</v>
      </c>
      <c r="AW110" s="21"/>
      <c r="AX110" s="69">
        <v>19999</v>
      </c>
      <c r="AY110" s="21"/>
      <c r="AZ110" s="70">
        <f>IF($AR110,AX110/$AR110*100,0)</f>
        <v>0.4886865842471822</v>
      </c>
      <c r="BA110" s="21"/>
      <c r="BB110" s="69">
        <v>0</v>
      </c>
      <c r="BC110" s="21"/>
      <c r="BD110" s="70">
        <f>IF($AR110,BB110/$AR110*100,0)</f>
        <v>0</v>
      </c>
      <c r="BE110" s="21"/>
      <c r="BF110" s="69">
        <v>161130</v>
      </c>
      <c r="BG110" s="21"/>
      <c r="BH110" s="10">
        <v>19</v>
      </c>
      <c r="BI110" s="21"/>
      <c r="BJ110" s="96">
        <v>6773</v>
      </c>
      <c r="BK110" s="21"/>
      <c r="BL110" s="96">
        <f>IF(E110,$BJ110,0)</f>
        <v>6773</v>
      </c>
      <c r="BM110" s="21"/>
      <c r="BN110" s="96">
        <f>IF(M110,$BJ110,0)</f>
        <v>6773</v>
      </c>
      <c r="BO110" s="21"/>
      <c r="BP110" s="96">
        <f>IF(S110,$BJ110,0)</f>
        <v>6773</v>
      </c>
      <c r="BQ110" s="21"/>
      <c r="BR110" s="96">
        <f>IF(AF110,$BJ110,0)</f>
        <v>6773</v>
      </c>
      <c r="BS110" s="21"/>
      <c r="BT110" s="96">
        <f>IF(AL110,$BJ110,0)</f>
        <v>6773</v>
      </c>
    </row>
    <row r="111" spans="1:72" ht="8.85" customHeight="1" x14ac:dyDescent="0.3">
      <c r="A111" s="10">
        <v>20</v>
      </c>
      <c r="B111" s="21"/>
      <c r="C111" s="10" t="s">
        <v>144</v>
      </c>
      <c r="D111" s="21"/>
      <c r="E111" s="69">
        <v>1502496</v>
      </c>
      <c r="F111" s="21"/>
      <c r="G111" s="65">
        <f>(E111/$BJ111)</f>
        <v>130.3231850117096</v>
      </c>
      <c r="H111" s="21"/>
      <c r="I111" s="65">
        <f>IF(G$219,G111/G$219*100,0)</f>
        <v>65.709319127697114</v>
      </c>
      <c r="J111" s="21"/>
      <c r="K111" s="69">
        <v>1502496</v>
      </c>
      <c r="L111" s="21"/>
      <c r="M111" s="69">
        <v>1664989</v>
      </c>
      <c r="N111" s="21"/>
      <c r="O111" s="65">
        <f>(M111/$BJ111)</f>
        <v>144.41746899123947</v>
      </c>
      <c r="P111" s="21"/>
      <c r="Q111" s="65">
        <f>IF(O$219,O111/O$219*100,0)</f>
        <v>67.317951076183633</v>
      </c>
      <c r="R111" s="21"/>
      <c r="S111" s="69">
        <v>1613789</v>
      </c>
      <c r="T111" s="21"/>
      <c r="U111" s="65">
        <f>(S111/$BJ111)</f>
        <v>139.97649405846127</v>
      </c>
      <c r="V111" s="21"/>
      <c r="W111" s="65">
        <f>IF(U$219,U111/U$219*100,0)</f>
        <v>121.07506404074402</v>
      </c>
      <c r="X111" s="21"/>
      <c r="Y111" s="69">
        <v>1613789</v>
      </c>
      <c r="Z111" s="21"/>
      <c r="AA111" s="69">
        <v>0</v>
      </c>
      <c r="AB111" s="21"/>
      <c r="AC111" s="69">
        <v>0</v>
      </c>
      <c r="AD111" s="21"/>
      <c r="AE111" s="21"/>
      <c r="AF111" s="69">
        <v>72534</v>
      </c>
      <c r="AG111" s="21"/>
      <c r="AH111" s="70">
        <f>(AF111/$BJ111)</f>
        <v>6.2914389799635702</v>
      </c>
      <c r="AI111" s="21"/>
      <c r="AJ111" s="70">
        <f>IF(AH$219,AH111/AH$219*100,0)</f>
        <v>37.392419061838837</v>
      </c>
      <c r="AK111" s="21"/>
      <c r="AL111" s="69">
        <v>14096</v>
      </c>
      <c r="AM111" s="21"/>
      <c r="AN111" s="65">
        <f>(AL111/$BJ111)</f>
        <v>1.2226559111805013</v>
      </c>
      <c r="AO111" s="21"/>
      <c r="AP111" s="65">
        <f>IF(AN$219,AN111/AN$219*100,0)</f>
        <v>2.2701763720280388</v>
      </c>
      <c r="AQ111" s="21"/>
      <c r="AR111" s="69">
        <f>(E111+M111+S111+AF111+AL111)</f>
        <v>4867904</v>
      </c>
      <c r="AS111" s="21"/>
      <c r="AT111" s="69">
        <v>1473299</v>
      </c>
      <c r="AU111" s="21"/>
      <c r="AV111" s="70">
        <f>IF($AR111,AT111/$AR111*100,0)</f>
        <v>30.265572205203718</v>
      </c>
      <c r="AW111" s="21"/>
      <c r="AX111" s="69">
        <v>75083</v>
      </c>
      <c r="AY111" s="21"/>
      <c r="AZ111" s="70">
        <f>IF($AR111,AX111/$AR111*100,0)</f>
        <v>1.5424092176016617</v>
      </c>
      <c r="BA111" s="21"/>
      <c r="BB111" s="69">
        <v>0</v>
      </c>
      <c r="BC111" s="21"/>
      <c r="BD111" s="70">
        <f>IF($AR111,BB111/$AR111*100,0)</f>
        <v>0</v>
      </c>
      <c r="BE111" s="21"/>
      <c r="BF111" s="69">
        <v>264640</v>
      </c>
      <c r="BG111" s="21"/>
      <c r="BH111" s="10">
        <v>20</v>
      </c>
      <c r="BI111" s="21"/>
      <c r="BJ111" s="96">
        <v>11529</v>
      </c>
      <c r="BK111" s="21"/>
      <c r="BL111" s="96">
        <f>IF(E111,$BJ111,0)</f>
        <v>11529</v>
      </c>
      <c r="BM111" s="21"/>
      <c r="BN111" s="96">
        <f>IF(M111,$BJ111,0)</f>
        <v>11529</v>
      </c>
      <c r="BO111" s="21"/>
      <c r="BP111" s="96">
        <f>IF(S111,$BJ111,0)</f>
        <v>11529</v>
      </c>
      <c r="BQ111" s="21"/>
      <c r="BR111" s="96">
        <f>IF(AF111,$BJ111,0)</f>
        <v>11529</v>
      </c>
      <c r="BS111" s="21"/>
      <c r="BT111" s="96">
        <f>IF(AL111,$BJ111,0)</f>
        <v>11529</v>
      </c>
    </row>
    <row r="112" spans="1:72" ht="8.85" customHeight="1" x14ac:dyDescent="0.3">
      <c r="A112" s="29"/>
      <c r="B112" s="21"/>
      <c r="D112" s="21"/>
      <c r="E112" s="27"/>
      <c r="F112" s="21"/>
      <c r="G112" s="21"/>
      <c r="H112" s="21"/>
      <c r="I112" s="21"/>
      <c r="J112" s="21"/>
      <c r="K112" s="27"/>
      <c r="L112" s="21"/>
      <c r="M112" s="27"/>
      <c r="N112" s="21"/>
      <c r="O112" s="21"/>
      <c r="P112" s="21"/>
      <c r="Q112" s="21"/>
      <c r="R112" s="21"/>
      <c r="S112" s="27"/>
      <c r="T112" s="21"/>
      <c r="U112" s="21"/>
      <c r="V112" s="21"/>
      <c r="W112" s="21"/>
      <c r="X112" s="21"/>
      <c r="Y112" s="27"/>
      <c r="Z112" s="21"/>
      <c r="AA112" s="27"/>
      <c r="AB112" s="21"/>
      <c r="AC112" s="27"/>
      <c r="AD112" s="21"/>
      <c r="AE112" s="21"/>
      <c r="AF112" s="27"/>
      <c r="AG112" s="21"/>
      <c r="AH112" s="21"/>
      <c r="AI112" s="21"/>
      <c r="AJ112" s="21"/>
      <c r="AK112" s="21"/>
      <c r="AL112" s="27"/>
      <c r="AM112" s="21"/>
      <c r="AN112" s="21"/>
      <c r="AO112" s="21"/>
      <c r="AP112" s="21"/>
      <c r="AQ112" s="21"/>
      <c r="AR112" s="27"/>
      <c r="AS112" s="21"/>
      <c r="AT112" s="27"/>
      <c r="AU112" s="21"/>
      <c r="AV112" s="21"/>
      <c r="AW112" s="21"/>
      <c r="AX112" s="27"/>
      <c r="AY112" s="21"/>
      <c r="AZ112" s="21"/>
      <c r="BA112" s="21"/>
      <c r="BB112" s="27"/>
      <c r="BC112" s="21"/>
      <c r="BD112" s="21"/>
      <c r="BE112" s="21"/>
      <c r="BF112" s="27"/>
      <c r="BG112" s="21"/>
      <c r="BH112" s="29"/>
      <c r="BI112" s="21"/>
      <c r="BJ112" s="27"/>
      <c r="BK112" s="21"/>
      <c r="BL112" s="21"/>
      <c r="BM112" s="21"/>
      <c r="BN112" s="21"/>
      <c r="BO112" s="21"/>
      <c r="BP112" s="21"/>
      <c r="BQ112" s="21"/>
      <c r="BR112" s="21"/>
      <c r="BS112" s="21"/>
      <c r="BT112" s="21"/>
    </row>
    <row r="113" spans="1:72" ht="8.85" customHeight="1" x14ac:dyDescent="0.3">
      <c r="A113" s="10">
        <v>21</v>
      </c>
      <c r="B113" s="21"/>
      <c r="C113" s="10" t="s">
        <v>145</v>
      </c>
      <c r="D113" s="21"/>
      <c r="E113" s="69">
        <v>84704655</v>
      </c>
      <c r="F113" s="21"/>
      <c r="G113" s="65">
        <f>(E113/$BJ113)</f>
        <v>232.35528654662761</v>
      </c>
      <c r="H113" s="21"/>
      <c r="I113" s="65">
        <f>IF(G$219,G113/G$219*100,0)</f>
        <v>117.15419380924455</v>
      </c>
      <c r="J113" s="21"/>
      <c r="K113" s="69">
        <v>0</v>
      </c>
      <c r="L113" s="21"/>
      <c r="M113" s="69">
        <v>76569955</v>
      </c>
      <c r="N113" s="21"/>
      <c r="O113" s="65">
        <f>(M113/$BJ113)</f>
        <v>210.04080395448611</v>
      </c>
      <c r="P113" s="21"/>
      <c r="Q113" s="65">
        <f>IF(O$219,O113/O$219*100,0)</f>
        <v>97.90724531717207</v>
      </c>
      <c r="R113" s="21"/>
      <c r="S113" s="69">
        <v>47615005</v>
      </c>
      <c r="T113" s="21"/>
      <c r="U113" s="65">
        <f>(S113/$BJ113)</f>
        <v>130.61381491600557</v>
      </c>
      <c r="V113" s="21"/>
      <c r="W113" s="65">
        <f>IF(U$219,U113/U$219*100,0)</f>
        <v>112.97665448712053</v>
      </c>
      <c r="X113" s="21"/>
      <c r="Y113" s="69">
        <v>27896142</v>
      </c>
      <c r="Z113" s="21"/>
      <c r="AA113" s="69">
        <v>13690265</v>
      </c>
      <c r="AB113" s="21"/>
      <c r="AC113" s="69">
        <v>81596</v>
      </c>
      <c r="AD113" s="21"/>
      <c r="AE113" s="21"/>
      <c r="AF113" s="69">
        <v>5412296</v>
      </c>
      <c r="AG113" s="21"/>
      <c r="AH113" s="70">
        <f>(AF113/$BJ113)</f>
        <v>14.846593589870196</v>
      </c>
      <c r="AI113" s="21"/>
      <c r="AJ113" s="70">
        <f>IF(AH$219,AH113/AH$219*100,0)</f>
        <v>88.238962647691622</v>
      </c>
      <c r="AK113" s="21"/>
      <c r="AL113" s="69">
        <v>7587571</v>
      </c>
      <c r="AM113" s="21"/>
      <c r="AN113" s="65">
        <f>(AL113/$BJ113)</f>
        <v>20.813640453383368</v>
      </c>
      <c r="AO113" s="21"/>
      <c r="AP113" s="65">
        <f>IF(AN$219,AN113/AN$219*100,0)</f>
        <v>38.645897297086918</v>
      </c>
      <c r="AQ113" s="21"/>
      <c r="AR113" s="69">
        <f>(E113+M113+S113+AF113+AL113)</f>
        <v>221889482</v>
      </c>
      <c r="AS113" s="21"/>
      <c r="AT113" s="69">
        <v>27535905</v>
      </c>
      <c r="AU113" s="21"/>
      <c r="AV113" s="70">
        <f>IF($AR113,AT113/$AR113*100,0)</f>
        <v>12.409738736512081</v>
      </c>
      <c r="AW113" s="21"/>
      <c r="AX113" s="69">
        <v>1121905</v>
      </c>
      <c r="AY113" s="21"/>
      <c r="AZ113" s="70">
        <f>IF($AR113,AX113/$AR113*100,0)</f>
        <v>0.50561432199837208</v>
      </c>
      <c r="BA113" s="21"/>
      <c r="BB113" s="69">
        <v>796755</v>
      </c>
      <c r="BC113" s="21"/>
      <c r="BD113" s="70">
        <f>IF($AR113,BB113/$AR113*100,0)</f>
        <v>0.35907740773399976</v>
      </c>
      <c r="BE113" s="21"/>
      <c r="BF113" s="69">
        <v>12257216</v>
      </c>
      <c r="BG113" s="21"/>
      <c r="BH113" s="10">
        <v>21</v>
      </c>
      <c r="BI113" s="21"/>
      <c r="BJ113" s="96">
        <v>364548</v>
      </c>
      <c r="BK113" s="21"/>
      <c r="BL113" s="96">
        <f>IF(E113,$BJ113,0)</f>
        <v>364548</v>
      </c>
      <c r="BM113" s="21"/>
      <c r="BN113" s="96">
        <f>IF(M113,$BJ113,0)</f>
        <v>364548</v>
      </c>
      <c r="BO113" s="21"/>
      <c r="BP113" s="96">
        <f>IF(S113,$BJ113,0)</f>
        <v>364548</v>
      </c>
      <c r="BQ113" s="21"/>
      <c r="BR113" s="96">
        <f>IF(AF113,$BJ113,0)</f>
        <v>364548</v>
      </c>
      <c r="BS113" s="21"/>
      <c r="BT113" s="96">
        <f>IF(AL113,$BJ113,0)</f>
        <v>364548</v>
      </c>
    </row>
    <row r="114" spans="1:72" ht="8.85" customHeight="1" x14ac:dyDescent="0.3">
      <c r="A114" s="10">
        <v>22</v>
      </c>
      <c r="B114" s="21"/>
      <c r="C114" s="10" t="s">
        <v>146</v>
      </c>
      <c r="D114" s="21"/>
      <c r="E114" s="69">
        <v>3040663</v>
      </c>
      <c r="F114" s="21"/>
      <c r="G114" s="65">
        <f>(E114/$BJ114)</f>
        <v>205.68646418183047</v>
      </c>
      <c r="H114" s="21"/>
      <c r="I114" s="65">
        <f>IF(G$219,G114/G$219*100,0)</f>
        <v>103.7076980121163</v>
      </c>
      <c r="J114" s="21"/>
      <c r="K114" s="69">
        <v>3040663</v>
      </c>
      <c r="L114" s="21"/>
      <c r="M114" s="69">
        <v>2318600</v>
      </c>
      <c r="N114" s="21"/>
      <c r="O114" s="65">
        <f>(M114/$BJ114)</f>
        <v>156.84231887979436</v>
      </c>
      <c r="P114" s="21"/>
      <c r="Q114" s="65">
        <f>IF(O$219,O114/O$219*100,0)</f>
        <v>73.109601094488568</v>
      </c>
      <c r="R114" s="21"/>
      <c r="S114" s="69">
        <v>983649</v>
      </c>
      <c r="T114" s="21"/>
      <c r="U114" s="65">
        <f>(S114/$BJ114)</f>
        <v>66.539200432929718</v>
      </c>
      <c r="V114" s="21"/>
      <c r="W114" s="65">
        <f>IF(U$219,U114/U$219*100,0)</f>
        <v>57.5542201412201</v>
      </c>
      <c r="X114" s="21"/>
      <c r="Y114" s="69">
        <v>0</v>
      </c>
      <c r="Z114" s="21"/>
      <c r="AA114" s="69">
        <v>983649</v>
      </c>
      <c r="AB114" s="21"/>
      <c r="AC114" s="69">
        <v>0</v>
      </c>
      <c r="AD114" s="21"/>
      <c r="AE114" s="21"/>
      <c r="AF114" s="69">
        <v>237621</v>
      </c>
      <c r="AG114" s="21"/>
      <c r="AH114" s="70">
        <f>(AF114/$BJ114)</f>
        <v>16.073936278157344</v>
      </c>
      <c r="AI114" s="21"/>
      <c r="AJ114" s="70">
        <f>IF(AH$219,AH114/AH$219*100,0)</f>
        <v>95.533527894064335</v>
      </c>
      <c r="AK114" s="21"/>
      <c r="AL114" s="69">
        <v>109154</v>
      </c>
      <c r="AM114" s="21"/>
      <c r="AN114" s="65">
        <f>(AL114/$BJ114)</f>
        <v>7.3837516065751201</v>
      </c>
      <c r="AO114" s="21"/>
      <c r="AP114" s="65">
        <f>IF(AN$219,AN114/AN$219*100,0)</f>
        <v>13.709841240604174</v>
      </c>
      <c r="AQ114" s="21"/>
      <c r="AR114" s="69">
        <f>(E114+M114+S114+AF114+AL114)</f>
        <v>6689687</v>
      </c>
      <c r="AS114" s="21"/>
      <c r="AT114" s="69">
        <v>957644</v>
      </c>
      <c r="AU114" s="21"/>
      <c r="AV114" s="70">
        <f>IF($AR114,AT114/$AR114*100,0)</f>
        <v>14.315228799194941</v>
      </c>
      <c r="AW114" s="21"/>
      <c r="AX114" s="69">
        <v>80366</v>
      </c>
      <c r="AY114" s="21"/>
      <c r="AZ114" s="70">
        <f>IF($AR114,AX114/$AR114*100,0)</f>
        <v>1.2013417070185795</v>
      </c>
      <c r="BA114" s="21"/>
      <c r="BB114" s="69">
        <v>222328</v>
      </c>
      <c r="BC114" s="21"/>
      <c r="BD114" s="70">
        <f>IF($AR114,BB114/$AR114*100,0)</f>
        <v>3.3234439817587877</v>
      </c>
      <c r="BE114" s="21"/>
      <c r="BF114" s="69">
        <v>455745</v>
      </c>
      <c r="BG114" s="21"/>
      <c r="BH114" s="10">
        <v>22</v>
      </c>
      <c r="BI114" s="21"/>
      <c r="BJ114" s="96">
        <v>14783</v>
      </c>
      <c r="BK114" s="21"/>
      <c r="BL114" s="96">
        <f>IF(E114,$BJ114,0)</f>
        <v>14783</v>
      </c>
      <c r="BM114" s="21"/>
      <c r="BN114" s="96">
        <f>IF(M114,$BJ114,0)</f>
        <v>14783</v>
      </c>
      <c r="BO114" s="21"/>
      <c r="BP114" s="96">
        <f>IF(S114,$BJ114,0)</f>
        <v>14783</v>
      </c>
      <c r="BQ114" s="21"/>
      <c r="BR114" s="96">
        <f>IF(AF114,$BJ114,0)</f>
        <v>14783</v>
      </c>
      <c r="BS114" s="21"/>
      <c r="BT114" s="96">
        <f>IF(AL114,$BJ114,0)</f>
        <v>14783</v>
      </c>
    </row>
    <row r="115" spans="1:72" ht="8.85" customHeight="1" x14ac:dyDescent="0.3">
      <c r="A115" s="10">
        <v>23</v>
      </c>
      <c r="B115" s="21"/>
      <c r="C115" s="10" t="s">
        <v>147</v>
      </c>
      <c r="D115" s="21"/>
      <c r="E115" s="69">
        <v>699673</v>
      </c>
      <c r="F115" s="21"/>
      <c r="G115" s="65">
        <f>(E115/$BJ115)</f>
        <v>143.02391659852822</v>
      </c>
      <c r="H115" s="21"/>
      <c r="I115" s="65">
        <f>IF(G$219,G115/G$219*100,0)</f>
        <v>72.113063978764885</v>
      </c>
      <c r="J115" s="21"/>
      <c r="K115" s="69">
        <v>699673</v>
      </c>
      <c r="L115" s="21"/>
      <c r="M115" s="69">
        <v>1032209</v>
      </c>
      <c r="N115" s="21"/>
      <c r="O115" s="65">
        <f>(M115/$BJ115)</f>
        <v>210.9993867538839</v>
      </c>
      <c r="P115" s="21"/>
      <c r="Q115" s="65">
        <f>IF(O$219,O115/O$219*100,0)</f>
        <v>98.354073740652098</v>
      </c>
      <c r="R115" s="21"/>
      <c r="S115" s="69">
        <v>136571</v>
      </c>
      <c r="T115" s="21"/>
      <c r="U115" s="65">
        <f>(S115/$BJ115)</f>
        <v>27.91721177432543</v>
      </c>
      <c r="V115" s="21"/>
      <c r="W115" s="65">
        <f>IF(U$219,U115/U$219*100,0)</f>
        <v>24.147470088826289</v>
      </c>
      <c r="X115" s="21"/>
      <c r="Y115" s="69">
        <v>0</v>
      </c>
      <c r="Z115" s="21"/>
      <c r="AA115" s="69">
        <v>136571</v>
      </c>
      <c r="AB115" s="21"/>
      <c r="AC115" s="69">
        <v>0</v>
      </c>
      <c r="AD115" s="21"/>
      <c r="AE115" s="21"/>
      <c r="AF115" s="69">
        <v>85198</v>
      </c>
      <c r="AG115" s="21"/>
      <c r="AH115" s="70">
        <f>(AF115/$BJ115)</f>
        <v>17.415780866721178</v>
      </c>
      <c r="AI115" s="21"/>
      <c r="AJ115" s="70">
        <f>IF(AH$219,AH115/AH$219*100,0)</f>
        <v>103.50862156202044</v>
      </c>
      <c r="AK115" s="21"/>
      <c r="AL115" s="69">
        <v>12018</v>
      </c>
      <c r="AM115" s="21"/>
      <c r="AN115" s="65">
        <f>(AL115/$BJ115)</f>
        <v>2.4566639411283728</v>
      </c>
      <c r="AO115" s="21"/>
      <c r="AP115" s="65">
        <f>IF(AN$219,AN115/AN$219*100,0)</f>
        <v>4.561430883508458</v>
      </c>
      <c r="AQ115" s="21"/>
      <c r="AR115" s="69">
        <f>(E115+M115+S115+AF115+AL115)</f>
        <v>1965669</v>
      </c>
      <c r="AS115" s="21"/>
      <c r="AT115" s="69">
        <v>500254</v>
      </c>
      <c r="AU115" s="21"/>
      <c r="AV115" s="70">
        <f>IF($AR115,AT115/$AR115*100,0)</f>
        <v>25.449554324761696</v>
      </c>
      <c r="AW115" s="21"/>
      <c r="AX115" s="69">
        <v>68177</v>
      </c>
      <c r="AY115" s="21"/>
      <c r="AZ115" s="70">
        <f>IF($AR115,AX115/$AR115*100,0)</f>
        <v>3.468386590010831</v>
      </c>
      <c r="BA115" s="21"/>
      <c r="BB115" s="69">
        <v>26386</v>
      </c>
      <c r="BC115" s="21"/>
      <c r="BD115" s="70">
        <f>IF($AR115,BB115/$AR115*100,0)</f>
        <v>1.3423419711050029</v>
      </c>
      <c r="BE115" s="21"/>
      <c r="BF115" s="69">
        <v>211236</v>
      </c>
      <c r="BG115" s="21"/>
      <c r="BH115" s="10">
        <v>23</v>
      </c>
      <c r="BI115" s="21"/>
      <c r="BJ115" s="96">
        <v>4892</v>
      </c>
      <c r="BK115" s="21"/>
      <c r="BL115" s="96">
        <f>IF(E115,$BJ115,0)</f>
        <v>4892</v>
      </c>
      <c r="BM115" s="21"/>
      <c r="BN115" s="96">
        <f>IF(M115,$BJ115,0)</f>
        <v>4892</v>
      </c>
      <c r="BO115" s="21"/>
      <c r="BP115" s="96">
        <f>IF(S115,$BJ115,0)</f>
        <v>4892</v>
      </c>
      <c r="BQ115" s="21"/>
      <c r="BR115" s="96">
        <f>IF(AF115,$BJ115,0)</f>
        <v>4892</v>
      </c>
      <c r="BS115" s="21"/>
      <c r="BT115" s="96">
        <f>IF(AL115,$BJ115,0)</f>
        <v>4892</v>
      </c>
    </row>
    <row r="116" spans="1:72" ht="8.85" customHeight="1" x14ac:dyDescent="0.3">
      <c r="A116" s="10">
        <v>24</v>
      </c>
      <c r="B116" s="21"/>
      <c r="C116" s="10" t="s">
        <v>148</v>
      </c>
      <c r="D116" s="21"/>
      <c r="E116" s="69">
        <v>11952169</v>
      </c>
      <c r="F116" s="21"/>
      <c r="G116" s="65">
        <f>(E116/$BJ116)</f>
        <v>227.43509286040492</v>
      </c>
      <c r="H116" s="21"/>
      <c r="I116" s="65">
        <f>IF(G$219,G116/G$219*100,0)</f>
        <v>114.67341821226202</v>
      </c>
      <c r="J116" s="21"/>
      <c r="K116" s="69">
        <v>11952169</v>
      </c>
      <c r="L116" s="21"/>
      <c r="M116" s="69">
        <v>2483412</v>
      </c>
      <c r="N116" s="21"/>
      <c r="O116" s="65">
        <f>(M116/$BJ116)</f>
        <v>47.25627949459583</v>
      </c>
      <c r="P116" s="21"/>
      <c r="Q116" s="65">
        <f>IF(O$219,O116/O$219*100,0)</f>
        <v>22.027777756253553</v>
      </c>
      <c r="R116" s="21"/>
      <c r="S116" s="69">
        <v>4966201</v>
      </c>
      <c r="T116" s="21"/>
      <c r="U116" s="65">
        <f>(S116/$BJ116)</f>
        <v>94.500704064545587</v>
      </c>
      <c r="V116" s="21"/>
      <c r="W116" s="65">
        <f>IF(U$219,U116/U$219*100,0)</f>
        <v>81.740001230003884</v>
      </c>
      <c r="X116" s="21"/>
      <c r="Y116" s="69">
        <v>4443581</v>
      </c>
      <c r="Z116" s="21"/>
      <c r="AA116" s="69">
        <v>0</v>
      </c>
      <c r="AB116" s="21"/>
      <c r="AC116" s="69">
        <v>522620</v>
      </c>
      <c r="AD116" s="21"/>
      <c r="AE116" s="21"/>
      <c r="AF116" s="69">
        <v>677276</v>
      </c>
      <c r="AG116" s="21"/>
      <c r="AH116" s="70">
        <f>(AF116/$BJ116)</f>
        <v>12.887730248135181</v>
      </c>
      <c r="AI116" s="21"/>
      <c r="AJ116" s="70">
        <f>IF(AH$219,AH116/AH$219*100,0)</f>
        <v>76.59669142924713</v>
      </c>
      <c r="AK116" s="21"/>
      <c r="AL116" s="69">
        <v>2589752</v>
      </c>
      <c r="AM116" s="21"/>
      <c r="AN116" s="65">
        <f>(AL116/$BJ116)</f>
        <v>49.279799056172934</v>
      </c>
      <c r="AO116" s="21"/>
      <c r="AP116" s="65">
        <f>IF(AN$219,AN116/AN$219*100,0)</f>
        <v>91.500670313364594</v>
      </c>
      <c r="AQ116" s="21"/>
      <c r="AR116" s="69">
        <f>(E116+M116+S116+AF116+AL116)</f>
        <v>22668810</v>
      </c>
      <c r="AS116" s="21"/>
      <c r="AT116" s="69">
        <v>3520767</v>
      </c>
      <c r="AU116" s="21"/>
      <c r="AV116" s="70">
        <f>IF($AR116,AT116/$AR116*100,0)</f>
        <v>15.531326964229706</v>
      </c>
      <c r="AW116" s="21"/>
      <c r="AX116" s="69">
        <v>215872</v>
      </c>
      <c r="AY116" s="21"/>
      <c r="AZ116" s="70">
        <f>IF($AR116,AX116/$AR116*100,0)</f>
        <v>0.95228642350436576</v>
      </c>
      <c r="BA116" s="21"/>
      <c r="BB116" s="69">
        <v>0</v>
      </c>
      <c r="BC116" s="21"/>
      <c r="BD116" s="70">
        <f>IF($AR116,BB116/$AR116*100,0)</f>
        <v>0</v>
      </c>
      <c r="BE116" s="21"/>
      <c r="BF116" s="69">
        <v>1139630</v>
      </c>
      <c r="BG116" s="21"/>
      <c r="BH116" s="10">
        <v>24</v>
      </c>
      <c r="BI116" s="21"/>
      <c r="BJ116" s="96">
        <v>52552</v>
      </c>
      <c r="BK116" s="21"/>
      <c r="BL116" s="96">
        <f>IF(E116,$BJ116,0)</f>
        <v>52552</v>
      </c>
      <c r="BM116" s="21"/>
      <c r="BN116" s="96">
        <f>IF(M116,$BJ116,0)</f>
        <v>52552</v>
      </c>
      <c r="BO116" s="21"/>
      <c r="BP116" s="96">
        <f>IF(S116,$BJ116,0)</f>
        <v>52552</v>
      </c>
      <c r="BQ116" s="21"/>
      <c r="BR116" s="96">
        <f>IF(AF116,$BJ116,0)</f>
        <v>52552</v>
      </c>
      <c r="BS116" s="21"/>
      <c r="BT116" s="96">
        <f>IF(AL116,$BJ116,0)</f>
        <v>52552</v>
      </c>
    </row>
    <row r="117" spans="1:72" ht="8.85" customHeight="1" x14ac:dyDescent="0.3">
      <c r="A117" s="10">
        <v>25</v>
      </c>
      <c r="B117" s="21"/>
      <c r="C117" s="10" t="s">
        <v>149</v>
      </c>
      <c r="D117" s="21"/>
      <c r="E117" s="69">
        <v>1623412</v>
      </c>
      <c r="F117" s="21"/>
      <c r="G117" s="65">
        <f>(E117/$BJ117)</f>
        <v>167.79452196382428</v>
      </c>
      <c r="H117" s="21"/>
      <c r="I117" s="65">
        <f>IF(G$219,G117/G$219*100,0)</f>
        <v>84.602473386524807</v>
      </c>
      <c r="J117" s="21"/>
      <c r="K117" s="69">
        <v>1623412</v>
      </c>
      <c r="L117" s="21"/>
      <c r="M117" s="69">
        <v>1628948</v>
      </c>
      <c r="N117" s="21"/>
      <c r="O117" s="65">
        <f>(M117/$BJ117)</f>
        <v>168.36671834625324</v>
      </c>
      <c r="P117" s="21"/>
      <c r="Q117" s="65">
        <f>IF(O$219,O117/O$219*100,0)</f>
        <v>78.481520190457047</v>
      </c>
      <c r="R117" s="21"/>
      <c r="S117" s="69">
        <v>1299723</v>
      </c>
      <c r="T117" s="21"/>
      <c r="U117" s="65">
        <f>(S117/$BJ117)</f>
        <v>134.33829457364342</v>
      </c>
      <c r="V117" s="21"/>
      <c r="W117" s="65">
        <f>IF(U$219,U117/U$219*100,0)</f>
        <v>116.19820690633327</v>
      </c>
      <c r="X117" s="21"/>
      <c r="Y117" s="69">
        <v>0</v>
      </c>
      <c r="Z117" s="21"/>
      <c r="AA117" s="69">
        <v>1299723</v>
      </c>
      <c r="AB117" s="21"/>
      <c r="AC117" s="69">
        <v>0</v>
      </c>
      <c r="AD117" s="21"/>
      <c r="AE117" s="21"/>
      <c r="AF117" s="69">
        <v>143993</v>
      </c>
      <c r="AG117" s="21"/>
      <c r="AH117" s="70">
        <f>(AF117/$BJ117)</f>
        <v>14.882997416020672</v>
      </c>
      <c r="AI117" s="21"/>
      <c r="AJ117" s="70">
        <f>IF(AH$219,AH117/AH$219*100,0)</f>
        <v>88.455324457320245</v>
      </c>
      <c r="AK117" s="21"/>
      <c r="AL117" s="69">
        <v>227965</v>
      </c>
      <c r="AM117" s="21"/>
      <c r="AN117" s="65">
        <f>(AL117/$BJ117)</f>
        <v>23.562273901808787</v>
      </c>
      <c r="AO117" s="21"/>
      <c r="AP117" s="65">
        <f>IF(AN$219,AN117/AN$219*100,0)</f>
        <v>43.749444953398978</v>
      </c>
      <c r="AQ117" s="21"/>
      <c r="AR117" s="69">
        <f>(E117+M117+S117+AF117+AL117)</f>
        <v>4924041</v>
      </c>
      <c r="AS117" s="21"/>
      <c r="AT117" s="69">
        <v>1241013</v>
      </c>
      <c r="AU117" s="21"/>
      <c r="AV117" s="70">
        <f>IF($AR117,AT117/$AR117*100,0)</f>
        <v>25.20314107863846</v>
      </c>
      <c r="AW117" s="21"/>
      <c r="AX117" s="69">
        <v>8100</v>
      </c>
      <c r="AY117" s="21"/>
      <c r="AZ117" s="70">
        <f>IF($AR117,AX117/$AR117*100,0)</f>
        <v>0.16449903646212533</v>
      </c>
      <c r="BA117" s="21"/>
      <c r="BB117" s="69">
        <v>0</v>
      </c>
      <c r="BC117" s="21"/>
      <c r="BD117" s="70">
        <f>IF($AR117,BB117/$AR117*100,0)</f>
        <v>0</v>
      </c>
      <c r="BE117" s="21"/>
      <c r="BF117" s="69">
        <v>428550</v>
      </c>
      <c r="BG117" s="21"/>
      <c r="BH117" s="10">
        <v>25</v>
      </c>
      <c r="BI117" s="21"/>
      <c r="BJ117" s="96">
        <v>9675</v>
      </c>
      <c r="BK117" s="21"/>
      <c r="BL117" s="96">
        <f>IF(E117,$BJ117,0)</f>
        <v>9675</v>
      </c>
      <c r="BM117" s="21"/>
      <c r="BN117" s="96">
        <f>IF(M117,$BJ117,0)</f>
        <v>9675</v>
      </c>
      <c r="BO117" s="21"/>
      <c r="BP117" s="96">
        <f>IF(S117,$BJ117,0)</f>
        <v>9675</v>
      </c>
      <c r="BQ117" s="21"/>
      <c r="BR117" s="96">
        <f>IF(AF117,$BJ117,0)</f>
        <v>9675</v>
      </c>
      <c r="BS117" s="21"/>
      <c r="BT117" s="96">
        <f>IF(AL117,$BJ117,0)</f>
        <v>9675</v>
      </c>
    </row>
    <row r="118" spans="1:72"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7"/>
      <c r="AS118" s="21"/>
      <c r="AT118" s="21"/>
      <c r="AU118" s="21"/>
      <c r="AV118" s="21"/>
      <c r="AW118" s="21"/>
      <c r="AX118" s="21"/>
      <c r="AY118" s="21"/>
      <c r="AZ118" s="21"/>
      <c r="BA118" s="21"/>
      <c r="BB118" s="21"/>
      <c r="BC118" s="21"/>
      <c r="BD118" s="21"/>
      <c r="BE118" s="21"/>
      <c r="BF118" s="21"/>
      <c r="BG118" s="21"/>
      <c r="BH118" s="29"/>
      <c r="BI118" s="21"/>
      <c r="BJ118" s="27"/>
      <c r="BK118" s="21"/>
      <c r="BL118" s="21"/>
      <c r="BM118" s="21"/>
      <c r="BN118" s="21"/>
      <c r="BO118" s="21"/>
      <c r="BP118" s="21"/>
      <c r="BQ118" s="21"/>
      <c r="BR118" s="21"/>
      <c r="BS118" s="21"/>
      <c r="BT118" s="21"/>
    </row>
    <row r="119" spans="1:72" ht="8.85" customHeight="1" x14ac:dyDescent="0.3">
      <c r="A119" s="10">
        <v>26</v>
      </c>
      <c r="B119" s="21"/>
      <c r="C119" s="10" t="s">
        <v>150</v>
      </c>
      <c r="D119" s="21"/>
      <c r="E119" s="69">
        <v>1825987</v>
      </c>
      <c r="F119" s="21"/>
      <c r="G119" s="65">
        <f>(E119/$BJ119)</f>
        <v>129.28256867742849</v>
      </c>
      <c r="H119" s="21"/>
      <c r="I119" s="65">
        <f>IF(G$219,G119/G$219*100,0)</f>
        <v>65.184637423573406</v>
      </c>
      <c r="J119" s="21"/>
      <c r="K119" s="69">
        <v>1825987</v>
      </c>
      <c r="L119" s="21"/>
      <c r="M119" s="69">
        <v>452047</v>
      </c>
      <c r="N119" s="21"/>
      <c r="O119" s="65">
        <f>(M119/$BJ119)</f>
        <v>32.005593316340978</v>
      </c>
      <c r="P119" s="21"/>
      <c r="Q119" s="65">
        <f>IF(O$219,O119/O$219*100,0)</f>
        <v>14.918908218536703</v>
      </c>
      <c r="R119" s="21"/>
      <c r="S119" s="69">
        <v>2226300</v>
      </c>
      <c r="T119" s="21"/>
      <c r="U119" s="65">
        <f>(S119/$BJ119)</f>
        <v>157.62531860662702</v>
      </c>
      <c r="V119" s="21"/>
      <c r="W119" s="65">
        <f>IF(U$219,U119/U$219*100,0)</f>
        <v>136.34071686900086</v>
      </c>
      <c r="X119" s="21"/>
      <c r="Y119" s="69">
        <v>0</v>
      </c>
      <c r="Z119" s="21"/>
      <c r="AA119" s="69">
        <v>2226300</v>
      </c>
      <c r="AB119" s="21"/>
      <c r="AC119" s="69">
        <v>0</v>
      </c>
      <c r="AD119" s="21"/>
      <c r="AE119" s="21"/>
      <c r="AF119" s="69">
        <v>96503</v>
      </c>
      <c r="AG119" s="21"/>
      <c r="AH119" s="70">
        <f>(AF119/$BJ119)</f>
        <v>6.8325545171339561</v>
      </c>
      <c r="AI119" s="21"/>
      <c r="AJ119" s="70">
        <f>IF(AH$219,AH119/AH$219*100,0)</f>
        <v>40.608474878510563</v>
      </c>
      <c r="AK119" s="21"/>
      <c r="AL119" s="69">
        <v>1221487</v>
      </c>
      <c r="AM119" s="21"/>
      <c r="AN119" s="65">
        <f>(AL119/$BJ119)</f>
        <v>86.483078448031719</v>
      </c>
      <c r="AO119" s="21"/>
      <c r="AP119" s="65">
        <f>IF(AN$219,AN119/AN$219*100,0)</f>
        <v>160.57816387883503</v>
      </c>
      <c r="AQ119" s="21"/>
      <c r="AR119" s="69">
        <f>(E119+M119+S119+AF119+AL119)</f>
        <v>5822324</v>
      </c>
      <c r="AS119" s="21"/>
      <c r="AT119" s="69">
        <v>2414429</v>
      </c>
      <c r="AU119" s="21"/>
      <c r="AV119" s="70">
        <f>IF($AR119,AT119/$AR119*100,0)</f>
        <v>41.468475474741702</v>
      </c>
      <c r="AW119" s="21"/>
      <c r="AX119" s="69">
        <v>120593</v>
      </c>
      <c r="AY119" s="21"/>
      <c r="AZ119" s="70">
        <f>IF($AR119,AX119/$AR119*100,0)</f>
        <v>2.0712176100127713</v>
      </c>
      <c r="BA119" s="21"/>
      <c r="BB119" s="69">
        <v>591</v>
      </c>
      <c r="BC119" s="21"/>
      <c r="BD119" s="70">
        <f>IF($AR119,BB119/$AR119*100,0)</f>
        <v>1.0150585917238546E-2</v>
      </c>
      <c r="BE119" s="21"/>
      <c r="BF119" s="69">
        <v>343372</v>
      </c>
      <c r="BG119" s="21"/>
      <c r="BH119" s="10">
        <v>26</v>
      </c>
      <c r="BI119" s="21"/>
      <c r="BJ119" s="96">
        <v>14124</v>
      </c>
      <c r="BK119" s="21"/>
      <c r="BL119" s="96">
        <f>IF(E119,$BJ119,0)</f>
        <v>14124</v>
      </c>
      <c r="BM119" s="21"/>
      <c r="BN119" s="96">
        <f>IF(M119,$BJ119,0)</f>
        <v>14124</v>
      </c>
      <c r="BO119" s="21"/>
      <c r="BP119" s="96">
        <f>IF(S119,$BJ119,0)</f>
        <v>14124</v>
      </c>
      <c r="BQ119" s="21"/>
      <c r="BR119" s="96">
        <f>IF(AF119,$BJ119,0)</f>
        <v>14124</v>
      </c>
      <c r="BS119" s="21"/>
      <c r="BT119" s="96">
        <f>IF(AL119,$BJ119,0)</f>
        <v>14124</v>
      </c>
    </row>
    <row r="120" spans="1:72" ht="8.85" customHeight="1" x14ac:dyDescent="0.3">
      <c r="A120" s="10">
        <v>27</v>
      </c>
      <c r="B120" s="21"/>
      <c r="C120" s="10" t="s">
        <v>151</v>
      </c>
      <c r="D120" s="21"/>
      <c r="E120" s="69">
        <v>4283883</v>
      </c>
      <c r="F120" s="21"/>
      <c r="G120" s="65">
        <f>(E120/$BJ120)</f>
        <v>153.28596987154256</v>
      </c>
      <c r="H120" s="21"/>
      <c r="I120" s="65">
        <f>IF(G$219,G120/G$219*100,0)</f>
        <v>77.287220314503145</v>
      </c>
      <c r="J120" s="21"/>
      <c r="K120" s="69">
        <v>4283883</v>
      </c>
      <c r="L120" s="21"/>
      <c r="M120" s="69">
        <v>7112613</v>
      </c>
      <c r="N120" s="21"/>
      <c r="O120" s="65">
        <f>(M120/$BJ120)</f>
        <v>254.50363187461983</v>
      </c>
      <c r="P120" s="21"/>
      <c r="Q120" s="65">
        <f>IF(O$219,O120/O$219*100,0)</f>
        <v>118.63289918400382</v>
      </c>
      <c r="R120" s="21"/>
      <c r="S120" s="69">
        <v>4189954</v>
      </c>
      <c r="T120" s="21"/>
      <c r="U120" s="65">
        <f>(S120/$BJ120)</f>
        <v>149.92500089455041</v>
      </c>
      <c r="V120" s="21"/>
      <c r="W120" s="65">
        <f>IF(U$219,U120/U$219*100,0)</f>
        <v>129.68019528360972</v>
      </c>
      <c r="X120" s="21"/>
      <c r="Y120" s="69">
        <v>0</v>
      </c>
      <c r="Z120" s="21"/>
      <c r="AA120" s="69">
        <v>3979179</v>
      </c>
      <c r="AB120" s="21"/>
      <c r="AC120" s="69">
        <v>0</v>
      </c>
      <c r="AD120" s="21"/>
      <c r="AE120" s="21"/>
      <c r="AF120" s="69">
        <v>291088</v>
      </c>
      <c r="AG120" s="21"/>
      <c r="AH120" s="70">
        <f>(AF120/$BJ120)</f>
        <v>10.415715461409096</v>
      </c>
      <c r="AI120" s="21"/>
      <c r="AJ120" s="70">
        <f>IF(AH$219,AH120/AH$219*100,0)</f>
        <v>61.904565649008035</v>
      </c>
      <c r="AK120" s="21"/>
      <c r="AL120" s="69">
        <v>3930403</v>
      </c>
      <c r="AM120" s="21"/>
      <c r="AN120" s="65">
        <f>(AL120/$BJ120)</f>
        <v>140.63774287043333</v>
      </c>
      <c r="AO120" s="21"/>
      <c r="AP120" s="65">
        <f>IF(AN$219,AN120/AN$219*100,0)</f>
        <v>261.13028036771834</v>
      </c>
      <c r="AQ120" s="21"/>
      <c r="AR120" s="69">
        <f>(E120+M120+S120+AF120+AL120)</f>
        <v>19807941</v>
      </c>
      <c r="AS120" s="21"/>
      <c r="AT120" s="69">
        <v>3424241</v>
      </c>
      <c r="AU120" s="21"/>
      <c r="AV120" s="70">
        <f>IF($AR120,AT120/$AR120*100,0)</f>
        <v>17.287213244425555</v>
      </c>
      <c r="AW120" s="21"/>
      <c r="AX120" s="69">
        <v>39443</v>
      </c>
      <c r="AY120" s="21"/>
      <c r="AZ120" s="70">
        <f>IF($AR120,AX120/$AR120*100,0)</f>
        <v>0.19912720862809516</v>
      </c>
      <c r="BA120" s="21"/>
      <c r="BB120" s="69">
        <v>0</v>
      </c>
      <c r="BC120" s="21"/>
      <c r="BD120" s="70">
        <f>IF($AR120,BB120/$AR120*100,0)</f>
        <v>0</v>
      </c>
      <c r="BE120" s="21"/>
      <c r="BF120" s="69">
        <v>1121415</v>
      </c>
      <c r="BG120" s="21"/>
      <c r="BH120" s="10">
        <v>27</v>
      </c>
      <c r="BI120" s="21"/>
      <c r="BJ120" s="96">
        <v>27947</v>
      </c>
      <c r="BK120" s="21"/>
      <c r="BL120" s="96">
        <f>IF(E120,$BJ120,0)</f>
        <v>27947</v>
      </c>
      <c r="BM120" s="21"/>
      <c r="BN120" s="96">
        <f>IF(M120,$BJ120,0)</f>
        <v>27947</v>
      </c>
      <c r="BO120" s="21"/>
      <c r="BP120" s="96">
        <f>IF(S120,$BJ120,0)</f>
        <v>27947</v>
      </c>
      <c r="BQ120" s="21"/>
      <c r="BR120" s="96">
        <f>IF(AF120,$BJ120,0)</f>
        <v>27947</v>
      </c>
      <c r="BS120" s="21"/>
      <c r="BT120" s="96">
        <f>IF(AL120,$BJ120,0)</f>
        <v>27947</v>
      </c>
    </row>
    <row r="121" spans="1:72" ht="8.85" customHeight="1" x14ac:dyDescent="0.3">
      <c r="A121" s="10">
        <v>28</v>
      </c>
      <c r="B121" s="21"/>
      <c r="C121" s="10" t="s">
        <v>152</v>
      </c>
      <c r="D121" s="21"/>
      <c r="E121" s="69">
        <v>1259174</v>
      </c>
      <c r="F121" s="21"/>
      <c r="G121" s="65">
        <f>(E121/$BJ121)</f>
        <v>118.80120766110011</v>
      </c>
      <c r="H121" s="21"/>
      <c r="I121" s="65">
        <f>IF(G$219,G121/G$219*100,0)</f>
        <v>59.899905502291382</v>
      </c>
      <c r="J121" s="21"/>
      <c r="K121" s="69">
        <v>1259174</v>
      </c>
      <c r="L121" s="21"/>
      <c r="M121" s="69">
        <v>1476723</v>
      </c>
      <c r="N121" s="21"/>
      <c r="O121" s="65">
        <f>(M121/$BJ121)</f>
        <v>139.3266345881687</v>
      </c>
      <c r="P121" s="21"/>
      <c r="Q121" s="65">
        <f>IF(O$219,O121/O$219*100,0)</f>
        <v>64.944938007358431</v>
      </c>
      <c r="R121" s="21"/>
      <c r="S121" s="69">
        <v>1604092</v>
      </c>
      <c r="T121" s="21"/>
      <c r="U121" s="65">
        <f>(S121/$BJ121)</f>
        <v>151.34371167091234</v>
      </c>
      <c r="V121" s="21"/>
      <c r="W121" s="65">
        <f>IF(U$219,U121/U$219*100,0)</f>
        <v>130.90733344890464</v>
      </c>
      <c r="X121" s="21"/>
      <c r="Y121" s="69">
        <v>397446</v>
      </c>
      <c r="Z121" s="21"/>
      <c r="AA121" s="69">
        <v>1206646</v>
      </c>
      <c r="AB121" s="21"/>
      <c r="AC121" s="69">
        <v>0</v>
      </c>
      <c r="AD121" s="21"/>
      <c r="AE121" s="21"/>
      <c r="AF121" s="69">
        <v>261065</v>
      </c>
      <c r="AG121" s="21"/>
      <c r="AH121" s="70">
        <f>(AF121/$BJ121)</f>
        <v>24.631097273327672</v>
      </c>
      <c r="AI121" s="21"/>
      <c r="AJ121" s="70">
        <f>IF(AH$219,AH121/AH$219*100,0)</f>
        <v>146.39199619202495</v>
      </c>
      <c r="AK121" s="21"/>
      <c r="AL121" s="69">
        <v>598526</v>
      </c>
      <c r="AM121" s="21"/>
      <c r="AN121" s="65">
        <f>(AL121/$BJ121)</f>
        <v>56.470044343806016</v>
      </c>
      <c r="AO121" s="21"/>
      <c r="AP121" s="65">
        <f>IF(AN$219,AN121/AN$219*100,0)</f>
        <v>104.85121711218572</v>
      </c>
      <c r="AQ121" s="21"/>
      <c r="AR121" s="69">
        <f>(E121+M121+S121+AF121+AL121)</f>
        <v>5199580</v>
      </c>
      <c r="AS121" s="21"/>
      <c r="AT121" s="69">
        <v>864839</v>
      </c>
      <c r="AU121" s="21"/>
      <c r="AV121" s="70">
        <f>IF($AR121,AT121/$AR121*100,0)</f>
        <v>16.632862654291309</v>
      </c>
      <c r="AW121" s="21"/>
      <c r="AX121" s="69">
        <v>356524</v>
      </c>
      <c r="AY121" s="21"/>
      <c r="AZ121" s="70">
        <f>IF($AR121,AX121/$AR121*100,0)</f>
        <v>6.8567845864473673</v>
      </c>
      <c r="BA121" s="21"/>
      <c r="BB121" s="69">
        <v>0</v>
      </c>
      <c r="BC121" s="21"/>
      <c r="BD121" s="70">
        <f>IF($AR121,BB121/$AR121*100,0)</f>
        <v>0</v>
      </c>
      <c r="BE121" s="21"/>
      <c r="BF121" s="69">
        <v>523230</v>
      </c>
      <c r="BG121" s="21"/>
      <c r="BH121" s="10">
        <v>28</v>
      </c>
      <c r="BI121" s="21"/>
      <c r="BJ121" s="96">
        <v>10599</v>
      </c>
      <c r="BK121" s="21"/>
      <c r="BL121" s="96">
        <f>IF(E121,$BJ121,0)</f>
        <v>10599</v>
      </c>
      <c r="BM121" s="21"/>
      <c r="BN121" s="96">
        <f>IF(M121,$BJ121,0)</f>
        <v>10599</v>
      </c>
      <c r="BO121" s="21"/>
      <c r="BP121" s="96">
        <f>IF(S121,$BJ121,0)</f>
        <v>10599</v>
      </c>
      <c r="BQ121" s="21"/>
      <c r="BR121" s="96">
        <f>IF(AF121,$BJ121,0)</f>
        <v>10599</v>
      </c>
      <c r="BS121" s="21"/>
      <c r="BT121" s="96">
        <f>IF(AL121,$BJ121,0)</f>
        <v>10599</v>
      </c>
    </row>
    <row r="122" spans="1:72" ht="8.85" customHeight="1" x14ac:dyDescent="0.3">
      <c r="A122" s="10">
        <v>29</v>
      </c>
      <c r="B122" s="21"/>
      <c r="C122" s="10" t="s">
        <v>94</v>
      </c>
      <c r="D122" s="21"/>
      <c r="E122" s="69">
        <v>276831463</v>
      </c>
      <c r="F122" s="21"/>
      <c r="G122" s="65">
        <f>(E122/$BJ122)</f>
        <v>240.65834745272792</v>
      </c>
      <c r="H122" s="21"/>
      <c r="I122" s="65">
        <f>IF(G$219,G122/G$219*100,0)</f>
        <v>121.34062064317</v>
      </c>
      <c r="J122" s="21"/>
      <c r="K122" s="69">
        <v>0</v>
      </c>
      <c r="L122" s="21"/>
      <c r="M122" s="69">
        <v>307174296</v>
      </c>
      <c r="N122" s="21"/>
      <c r="O122" s="65">
        <f>(M122/$BJ122)</f>
        <v>267.03633197688623</v>
      </c>
      <c r="P122" s="21"/>
      <c r="Q122" s="65">
        <f>IF(O$219,O122/O$219*100,0)</f>
        <v>124.47482189757824</v>
      </c>
      <c r="R122" s="21"/>
      <c r="S122" s="69">
        <v>92339004</v>
      </c>
      <c r="T122" s="21"/>
      <c r="U122" s="65">
        <f>(S122/$BJ122)</f>
        <v>80.273217022556551</v>
      </c>
      <c r="V122" s="21"/>
      <c r="W122" s="65">
        <f>IF(U$219,U122/U$219*100,0)</f>
        <v>69.433692829193134</v>
      </c>
      <c r="X122" s="21"/>
      <c r="Y122" s="69">
        <v>63764453</v>
      </c>
      <c r="Z122" s="21"/>
      <c r="AA122" s="69">
        <v>0</v>
      </c>
      <c r="AB122" s="21"/>
      <c r="AC122" s="69">
        <v>11492292</v>
      </c>
      <c r="AD122" s="21"/>
      <c r="AE122" s="21"/>
      <c r="AF122" s="69">
        <v>21762499</v>
      </c>
      <c r="AG122" s="21"/>
      <c r="AH122" s="70">
        <f>(AF122/$BJ122)</f>
        <v>18.918828766879159</v>
      </c>
      <c r="AI122" s="21"/>
      <c r="AJ122" s="70">
        <f>IF(AH$219,AH122/AH$219*100,0)</f>
        <v>112.44180793348701</v>
      </c>
      <c r="AK122" s="21"/>
      <c r="AL122" s="69">
        <v>108287605</v>
      </c>
      <c r="AM122" s="21"/>
      <c r="AN122" s="65">
        <f>(AL122/$BJ122)</f>
        <v>94.137840354200478</v>
      </c>
      <c r="AO122" s="21"/>
      <c r="AP122" s="65">
        <f>IF(AN$219,AN122/AN$219*100,0)</f>
        <v>174.79120571176259</v>
      </c>
      <c r="AQ122" s="21"/>
      <c r="AR122" s="69">
        <f>(E122+M122+S122+AF122+AL122)</f>
        <v>806394867</v>
      </c>
      <c r="AS122" s="21"/>
      <c r="AT122" s="69">
        <v>44069074</v>
      </c>
      <c r="AU122" s="21"/>
      <c r="AV122" s="70">
        <f>IF($AR122,AT122/$AR122*100,0)</f>
        <v>5.464949716749623</v>
      </c>
      <c r="AW122" s="21"/>
      <c r="AX122" s="69">
        <v>7451135</v>
      </c>
      <c r="AY122" s="21"/>
      <c r="AZ122" s="70">
        <f>IF($AR122,AX122/$AR122*100,0)</f>
        <v>0.92400575759121251</v>
      </c>
      <c r="BA122" s="21"/>
      <c r="BB122" s="69">
        <v>3383357</v>
      </c>
      <c r="BC122" s="21"/>
      <c r="BD122" s="70">
        <f>IF($AR122,BB122/$AR122*100,0)</f>
        <v>0.41956579071329825</v>
      </c>
      <c r="BE122" s="21"/>
      <c r="BF122" s="69">
        <v>18870381</v>
      </c>
      <c r="BG122" s="21"/>
      <c r="BH122" s="10">
        <v>29</v>
      </c>
      <c r="BI122" s="21"/>
      <c r="BJ122" s="96">
        <v>1150309</v>
      </c>
      <c r="BK122" s="21"/>
      <c r="BL122" s="96">
        <f>IF(E122,$BJ122,0)</f>
        <v>1150309</v>
      </c>
      <c r="BM122" s="21"/>
      <c r="BN122" s="96">
        <f>IF(M122,$BJ122,0)</f>
        <v>1150309</v>
      </c>
      <c r="BO122" s="21"/>
      <c r="BP122" s="96">
        <f>IF(S122,$BJ122,0)</f>
        <v>1150309</v>
      </c>
      <c r="BQ122" s="21"/>
      <c r="BR122" s="96">
        <f>IF(AF122,$BJ122,0)</f>
        <v>1150309</v>
      </c>
      <c r="BS122" s="21"/>
      <c r="BT122" s="96">
        <f>IF(AL122,$BJ122,0)</f>
        <v>1150309</v>
      </c>
    </row>
    <row r="123" spans="1:72" ht="8.85" customHeight="1" x14ac:dyDescent="0.3">
      <c r="A123" s="10">
        <v>30</v>
      </c>
      <c r="B123" s="21"/>
      <c r="C123" s="10" t="s">
        <v>153</v>
      </c>
      <c r="D123" s="21"/>
      <c r="E123" s="69">
        <v>12607302</v>
      </c>
      <c r="F123" s="21"/>
      <c r="G123" s="65">
        <f>(E123/$BJ123)</f>
        <v>172.76903469824043</v>
      </c>
      <c r="H123" s="21"/>
      <c r="I123" s="65">
        <f>IF(G$219,G123/G$219*100,0)</f>
        <v>87.11063680150869</v>
      </c>
      <c r="J123" s="21"/>
      <c r="K123" s="69">
        <v>12607302</v>
      </c>
      <c r="L123" s="21"/>
      <c r="M123" s="69">
        <v>21357733</v>
      </c>
      <c r="N123" s="21"/>
      <c r="O123" s="65">
        <f>(M123/$BJ123)</f>
        <v>292.68394726744503</v>
      </c>
      <c r="P123" s="21"/>
      <c r="Q123" s="65">
        <f>IF(O$219,O123/O$219*100,0)</f>
        <v>136.43005780782224</v>
      </c>
      <c r="R123" s="21"/>
      <c r="S123" s="69">
        <v>8317898</v>
      </c>
      <c r="T123" s="21"/>
      <c r="U123" s="65">
        <f>(S123/$BJ123)</f>
        <v>113.98752946335581</v>
      </c>
      <c r="V123" s="21"/>
      <c r="W123" s="65">
        <f>IF(U$219,U123/U$219*100,0)</f>
        <v>98.595464348878352</v>
      </c>
      <c r="X123" s="21"/>
      <c r="Y123" s="69">
        <v>3548707</v>
      </c>
      <c r="Z123" s="21"/>
      <c r="AA123" s="69">
        <v>4607292</v>
      </c>
      <c r="AB123" s="21"/>
      <c r="AC123" s="69">
        <v>4624</v>
      </c>
      <c r="AD123" s="21"/>
      <c r="AE123" s="21"/>
      <c r="AF123" s="69">
        <v>1146971</v>
      </c>
      <c r="AG123" s="21"/>
      <c r="AH123" s="70">
        <f>(AF123/$BJ123)</f>
        <v>15.717960313544921</v>
      </c>
      <c r="AI123" s="21"/>
      <c r="AJ123" s="70">
        <f>IF(AH$219,AH123/AH$219*100,0)</f>
        <v>93.417827100156771</v>
      </c>
      <c r="AK123" s="21"/>
      <c r="AL123" s="69">
        <v>2787223</v>
      </c>
      <c r="AM123" s="21"/>
      <c r="AN123" s="65">
        <f>(AL123/$BJ123)</f>
        <v>38.195787425313817</v>
      </c>
      <c r="AO123" s="21"/>
      <c r="AP123" s="65">
        <f>IF(AN$219,AN123/AN$219*100,0)</f>
        <v>70.920340981488039</v>
      </c>
      <c r="AQ123" s="21"/>
      <c r="AR123" s="69">
        <f>(E123+M123+S123+AF123+AL123)</f>
        <v>46217127</v>
      </c>
      <c r="AS123" s="21"/>
      <c r="AT123" s="69">
        <v>5597652</v>
      </c>
      <c r="AU123" s="21"/>
      <c r="AV123" s="70">
        <f>IF($AR123,AT123/$AR123*100,0)</f>
        <v>12.111639912190993</v>
      </c>
      <c r="AW123" s="21"/>
      <c r="AX123" s="69">
        <v>116186</v>
      </c>
      <c r="AY123" s="21"/>
      <c r="AZ123" s="70">
        <f>IF($AR123,AX123/$AR123*100,0)</f>
        <v>0.2513916540073986</v>
      </c>
      <c r="BA123" s="21"/>
      <c r="BB123" s="69">
        <v>458090</v>
      </c>
      <c r="BC123" s="21"/>
      <c r="BD123" s="70">
        <f>IF($AR123,BB123/$AR123*100,0)</f>
        <v>0.99116935589700328</v>
      </c>
      <c r="BE123" s="21"/>
      <c r="BF123" s="69">
        <v>2559516</v>
      </c>
      <c r="BG123" s="21"/>
      <c r="BH123" s="10">
        <v>30</v>
      </c>
      <c r="BI123" s="21"/>
      <c r="BJ123" s="96">
        <v>72972</v>
      </c>
      <c r="BK123" s="21"/>
      <c r="BL123" s="96">
        <f>IF(E123,$BJ123,0)</f>
        <v>72972</v>
      </c>
      <c r="BM123" s="21"/>
      <c r="BN123" s="96">
        <f>IF(M123,$BJ123,0)</f>
        <v>72972</v>
      </c>
      <c r="BO123" s="21"/>
      <c r="BP123" s="96">
        <f>IF(S123,$BJ123,0)</f>
        <v>72972</v>
      </c>
      <c r="BQ123" s="21"/>
      <c r="BR123" s="96">
        <f>IF(AF123,$BJ123,0)</f>
        <v>72972</v>
      </c>
      <c r="BS123" s="21"/>
      <c r="BT123" s="96">
        <f>IF(AL123,$BJ123,0)</f>
        <v>72972</v>
      </c>
    </row>
    <row r="124" spans="1:72" ht="8.85" customHeight="1" x14ac:dyDescent="0.3">
      <c r="A124" s="29"/>
      <c r="B124" s="21"/>
      <c r="D124" s="21"/>
      <c r="E124" s="27"/>
      <c r="F124" s="21"/>
      <c r="G124" s="21"/>
      <c r="H124" s="21"/>
      <c r="I124" s="21"/>
      <c r="J124" s="21"/>
      <c r="K124" s="27"/>
      <c r="L124" s="21"/>
      <c r="M124" s="27"/>
      <c r="N124" s="21"/>
      <c r="O124" s="21"/>
      <c r="P124" s="21"/>
      <c r="Q124" s="21"/>
      <c r="R124" s="21"/>
      <c r="S124" s="27"/>
      <c r="T124" s="21"/>
      <c r="U124" s="21"/>
      <c r="V124" s="21"/>
      <c r="W124" s="21"/>
      <c r="X124" s="21"/>
      <c r="Y124" s="27"/>
      <c r="Z124" s="21"/>
      <c r="AA124" s="27"/>
      <c r="AB124" s="21"/>
      <c r="AC124" s="27"/>
      <c r="AD124" s="21"/>
      <c r="AE124" s="21"/>
      <c r="AF124" s="27"/>
      <c r="AG124" s="21"/>
      <c r="AH124" s="21"/>
      <c r="AI124" s="21"/>
      <c r="AJ124" s="21"/>
      <c r="AK124" s="21"/>
      <c r="AL124" s="27"/>
      <c r="AM124" s="21"/>
      <c r="AN124" s="21"/>
      <c r="AO124" s="21"/>
      <c r="AP124" s="21"/>
      <c r="AQ124" s="21"/>
      <c r="AR124" s="21"/>
      <c r="AS124" s="21"/>
      <c r="AT124" s="27"/>
      <c r="AU124" s="21"/>
      <c r="AV124" s="21"/>
      <c r="AW124" s="21"/>
      <c r="AX124" s="27"/>
      <c r="AY124" s="21"/>
      <c r="AZ124" s="21"/>
      <c r="BA124" s="21"/>
      <c r="BB124" s="27"/>
      <c r="BC124" s="21"/>
      <c r="BD124" s="21"/>
      <c r="BE124" s="21"/>
      <c r="BF124" s="27"/>
      <c r="BG124" s="21"/>
      <c r="BH124" s="29"/>
      <c r="BI124" s="21"/>
      <c r="BJ124" s="27"/>
      <c r="BK124" s="21"/>
      <c r="BL124" s="21"/>
      <c r="BM124" s="21"/>
      <c r="BN124" s="21"/>
      <c r="BO124" s="21"/>
      <c r="BP124" s="21"/>
      <c r="BQ124" s="21"/>
      <c r="BR124" s="21"/>
      <c r="BS124" s="21"/>
      <c r="BT124" s="21"/>
    </row>
    <row r="125" spans="1:72" ht="8.85" customHeight="1" x14ac:dyDescent="0.3">
      <c r="A125" s="10">
        <v>31</v>
      </c>
      <c r="B125" s="21"/>
      <c r="C125" s="10" t="s">
        <v>154</v>
      </c>
      <c r="D125" s="21"/>
      <c r="E125" s="69">
        <v>1975630</v>
      </c>
      <c r="F125" s="21"/>
      <c r="G125" s="65">
        <f>(E125/$BJ125)</f>
        <v>127.65766347893512</v>
      </c>
      <c r="H125" s="21"/>
      <c r="I125" s="65">
        <f>IF(G$219,G125/G$219*100,0)</f>
        <v>64.36535561864774</v>
      </c>
      <c r="J125" s="21"/>
      <c r="K125" s="69">
        <v>1975630</v>
      </c>
      <c r="L125" s="21"/>
      <c r="M125" s="69">
        <v>3839374</v>
      </c>
      <c r="N125" s="21"/>
      <c r="O125" s="65">
        <f>(M125/$BJ125)</f>
        <v>248.08568105453605</v>
      </c>
      <c r="P125" s="21"/>
      <c r="Q125" s="65">
        <f>IF(O$219,O125/O$219*100,0)</f>
        <v>115.64127149288315</v>
      </c>
      <c r="R125" s="21"/>
      <c r="S125" s="69">
        <v>845698</v>
      </c>
      <c r="T125" s="21"/>
      <c r="U125" s="65">
        <f>(S125/$BJ125)</f>
        <v>54.645774101835102</v>
      </c>
      <c r="V125" s="21"/>
      <c r="W125" s="65">
        <f>IF(U$219,U125/U$219*100,0)</f>
        <v>47.266797496531368</v>
      </c>
      <c r="X125" s="21"/>
      <c r="Y125" s="69">
        <v>0</v>
      </c>
      <c r="Z125" s="21"/>
      <c r="AA125" s="69">
        <v>845698</v>
      </c>
      <c r="AB125" s="21"/>
      <c r="AC125" s="69">
        <v>0</v>
      </c>
      <c r="AD125" s="21"/>
      <c r="AE125" s="21"/>
      <c r="AF125" s="69">
        <v>159447</v>
      </c>
      <c r="AG125" s="21"/>
      <c r="AH125" s="70">
        <f>(AF125/$BJ125)</f>
        <v>10.302856035151201</v>
      </c>
      <c r="AI125" s="21"/>
      <c r="AJ125" s="70">
        <f>IF(AH$219,AH125/AH$219*100,0)</f>
        <v>61.233799076344184</v>
      </c>
      <c r="AK125" s="21"/>
      <c r="AL125" s="69">
        <v>193567</v>
      </c>
      <c r="AM125" s="21"/>
      <c r="AN125" s="65">
        <f>(AL125/$BJ125)</f>
        <v>12.507560093047299</v>
      </c>
      <c r="AO125" s="21"/>
      <c r="AP125" s="65">
        <f>IF(AN$219,AN125/AN$219*100,0)</f>
        <v>23.22351459254093</v>
      </c>
      <c r="AQ125" s="21"/>
      <c r="AR125" s="69">
        <f>(E125+M125+S125+AF125+AL125)</f>
        <v>7013716</v>
      </c>
      <c r="AS125" s="21"/>
      <c r="AT125" s="69">
        <v>1509817</v>
      </c>
      <c r="AU125" s="21"/>
      <c r="AV125" s="70">
        <f>IF($AR125,AT125/$AR125*100,0)</f>
        <v>21.526634383257033</v>
      </c>
      <c r="AW125" s="21"/>
      <c r="AX125" s="69">
        <v>20969</v>
      </c>
      <c r="AY125" s="21"/>
      <c r="AZ125" s="70">
        <f>IF($AR125,AX125/$AR125*100,0)</f>
        <v>0.29897132989131581</v>
      </c>
      <c r="BA125" s="21"/>
      <c r="BB125" s="69">
        <v>0</v>
      </c>
      <c r="BC125" s="21"/>
      <c r="BD125" s="70">
        <f>IF($AR125,BB125/$AR125*100,0)</f>
        <v>0</v>
      </c>
      <c r="BE125" s="21"/>
      <c r="BF125" s="69">
        <v>700313</v>
      </c>
      <c r="BG125" s="21"/>
      <c r="BH125" s="10">
        <v>31</v>
      </c>
      <c r="BI125" s="21"/>
      <c r="BJ125" s="96">
        <v>15476</v>
      </c>
      <c r="BK125" s="21"/>
      <c r="BL125" s="96">
        <f>IF(E125,$BJ125,0)</f>
        <v>15476</v>
      </c>
      <c r="BM125" s="21"/>
      <c r="BN125" s="96">
        <f>IF(M125,$BJ125,0)</f>
        <v>15476</v>
      </c>
      <c r="BO125" s="21"/>
      <c r="BP125" s="96">
        <f>IF(S125,$BJ125,0)</f>
        <v>15476</v>
      </c>
      <c r="BQ125" s="21"/>
      <c r="BR125" s="96">
        <f>IF(AF125,$BJ125,0)</f>
        <v>15476</v>
      </c>
      <c r="BS125" s="21"/>
      <c r="BT125" s="96">
        <f>IF(AL125,$BJ125,0)</f>
        <v>15476</v>
      </c>
    </row>
    <row r="126" spans="1:72" ht="8.85" customHeight="1" x14ac:dyDescent="0.3">
      <c r="A126" s="10">
        <v>32</v>
      </c>
      <c r="B126" s="21"/>
      <c r="C126" s="10" t="s">
        <v>155</v>
      </c>
      <c r="D126" s="21"/>
      <c r="E126" s="69">
        <v>1228795</v>
      </c>
      <c r="F126" s="21"/>
      <c r="G126" s="65">
        <f>(E126/$BJ126)</f>
        <v>45.095049359609526</v>
      </c>
      <c r="H126" s="21"/>
      <c r="I126" s="65">
        <f>IF(G$219,G126/G$219*100,0)</f>
        <v>22.737051654957586</v>
      </c>
      <c r="J126" s="21"/>
      <c r="K126" s="69">
        <v>1228795</v>
      </c>
      <c r="L126" s="21"/>
      <c r="M126" s="69">
        <v>998802</v>
      </c>
      <c r="N126" s="21"/>
      <c r="O126" s="65">
        <f>(M126/$BJ126)</f>
        <v>36.654629527689089</v>
      </c>
      <c r="P126" s="21"/>
      <c r="Q126" s="65">
        <f>IF(O$219,O126/O$219*100,0)</f>
        <v>17.085983949838454</v>
      </c>
      <c r="R126" s="21"/>
      <c r="S126" s="69">
        <v>2573218</v>
      </c>
      <c r="T126" s="21"/>
      <c r="U126" s="65">
        <f>(S126/$BJ126)</f>
        <v>94.43348379757056</v>
      </c>
      <c r="V126" s="21"/>
      <c r="W126" s="65">
        <f>IF(U$219,U126/U$219*100,0)</f>
        <v>81.681857909701563</v>
      </c>
      <c r="X126" s="21"/>
      <c r="Y126" s="69">
        <v>0</v>
      </c>
      <c r="Z126" s="21"/>
      <c r="AA126" s="69">
        <v>1184536</v>
      </c>
      <c r="AB126" s="21"/>
      <c r="AC126" s="69">
        <v>0</v>
      </c>
      <c r="AD126" s="21"/>
      <c r="AE126" s="21"/>
      <c r="AF126" s="69">
        <v>289347</v>
      </c>
      <c r="AG126" s="21"/>
      <c r="AH126" s="70">
        <f>(AF126/$BJ126)</f>
        <v>10.61862820653969</v>
      </c>
      <c r="AI126" s="21"/>
      <c r="AJ126" s="70">
        <f>IF(AH$219,AH126/AH$219*100,0)</f>
        <v>63.11055340841807</v>
      </c>
      <c r="AK126" s="21"/>
      <c r="AL126" s="69">
        <v>6567675</v>
      </c>
      <c r="AM126" s="21"/>
      <c r="AN126" s="65">
        <f>(AL126/$BJ126)</f>
        <v>241.0244412638996</v>
      </c>
      <c r="AO126" s="21"/>
      <c r="AP126" s="65">
        <f>IF(AN$219,AN126/AN$219*100,0)</f>
        <v>447.52410439848279</v>
      </c>
      <c r="AQ126" s="21"/>
      <c r="AR126" s="69">
        <f>(E126+M126+S126+AF126+AL126)</f>
        <v>11657837</v>
      </c>
      <c r="AS126" s="21"/>
      <c r="AT126" s="69">
        <v>1509676</v>
      </c>
      <c r="AU126" s="21"/>
      <c r="AV126" s="70">
        <f>IF($AR126,AT126/$AR126*100,0)</f>
        <v>12.949880839816169</v>
      </c>
      <c r="AW126" s="21"/>
      <c r="AX126" s="69">
        <v>48619</v>
      </c>
      <c r="AY126" s="21"/>
      <c r="AZ126" s="70">
        <f>IF($AR126,AX126/$AR126*100,0)</f>
        <v>0.41704992101021826</v>
      </c>
      <c r="BA126" s="21"/>
      <c r="BB126" s="69">
        <v>0</v>
      </c>
      <c r="BC126" s="21"/>
      <c r="BD126" s="70">
        <f>IF($AR126,BB126/$AR126*100,0)</f>
        <v>0</v>
      </c>
      <c r="BE126" s="21"/>
      <c r="BF126" s="69">
        <v>1014823</v>
      </c>
      <c r="BG126" s="21"/>
      <c r="BH126" s="10">
        <v>32</v>
      </c>
      <c r="BI126" s="21"/>
      <c r="BJ126" s="96">
        <v>27249</v>
      </c>
      <c r="BK126" s="21"/>
      <c r="BL126" s="96">
        <f>IF(E126,$BJ126,0)</f>
        <v>27249</v>
      </c>
      <c r="BM126" s="21"/>
      <c r="BN126" s="96">
        <f>IF(M126,$BJ126,0)</f>
        <v>27249</v>
      </c>
      <c r="BO126" s="21"/>
      <c r="BP126" s="96">
        <f>IF(S126,$BJ126,0)</f>
        <v>27249</v>
      </c>
      <c r="BQ126" s="21"/>
      <c r="BR126" s="96">
        <f>IF(AF126,$BJ126,0)</f>
        <v>27249</v>
      </c>
      <c r="BS126" s="21"/>
      <c r="BT126" s="96">
        <f>IF(AL126,$BJ126,0)</f>
        <v>27249</v>
      </c>
    </row>
    <row r="127" spans="1:72" ht="8.85" customHeight="1" x14ac:dyDescent="0.3">
      <c r="A127" s="10">
        <v>33</v>
      </c>
      <c r="B127" s="21"/>
      <c r="C127" s="10" t="s">
        <v>96</v>
      </c>
      <c r="D127" s="21"/>
      <c r="E127" s="69">
        <v>5040444</v>
      </c>
      <c r="F127" s="21"/>
      <c r="G127" s="65">
        <f>(E127/$BJ127)</f>
        <v>92.524257943719363</v>
      </c>
      <c r="H127" s="21"/>
      <c r="I127" s="65">
        <f>IF(G$219,G127/G$219*100,0)</f>
        <v>46.650993004283585</v>
      </c>
      <c r="J127" s="21"/>
      <c r="K127" s="69">
        <v>5040444</v>
      </c>
      <c r="L127" s="21"/>
      <c r="M127" s="69">
        <v>5122893</v>
      </c>
      <c r="N127" s="21"/>
      <c r="O127" s="65">
        <f>(M127/$BJ127)</f>
        <v>94.037722341538625</v>
      </c>
      <c r="P127" s="21"/>
      <c r="Q127" s="65">
        <f>IF(O$219,O127/O$219*100,0)</f>
        <v>43.834217813964379</v>
      </c>
      <c r="R127" s="21"/>
      <c r="S127" s="69">
        <v>9341710</v>
      </c>
      <c r="T127" s="21"/>
      <c r="U127" s="65">
        <f>(S127/$BJ127)</f>
        <v>171.47989059603134</v>
      </c>
      <c r="V127" s="21"/>
      <c r="W127" s="65">
        <f>IF(U$219,U127/U$219*100,0)</f>
        <v>148.32446601315101</v>
      </c>
      <c r="X127" s="21"/>
      <c r="Y127" s="69">
        <v>0</v>
      </c>
      <c r="Z127" s="21"/>
      <c r="AA127" s="69">
        <v>9341710</v>
      </c>
      <c r="AB127" s="21"/>
      <c r="AC127" s="69">
        <v>0</v>
      </c>
      <c r="AD127" s="21"/>
      <c r="AE127" s="21"/>
      <c r="AF127" s="69">
        <v>530014</v>
      </c>
      <c r="AG127" s="21"/>
      <c r="AH127" s="70">
        <f>(AF127/$BJ127)</f>
        <v>9.7291333957449933</v>
      </c>
      <c r="AI127" s="21"/>
      <c r="AJ127" s="70">
        <f>IF(AH$219,AH127/AH$219*100,0)</f>
        <v>57.823946826920412</v>
      </c>
      <c r="AK127" s="21"/>
      <c r="AL127" s="69">
        <v>9407160</v>
      </c>
      <c r="AM127" s="21"/>
      <c r="AN127" s="65">
        <f>(AL127/$BJ127)</f>
        <v>172.68131505038824</v>
      </c>
      <c r="AO127" s="21"/>
      <c r="AP127" s="65">
        <f>IF(AN$219,AN127/AN$219*100,0)</f>
        <v>320.62744532893151</v>
      </c>
      <c r="AQ127" s="21"/>
      <c r="AR127" s="69">
        <f>(E127+M127+S127+AF127+AL127)</f>
        <v>29442221</v>
      </c>
      <c r="AS127" s="21"/>
      <c r="AT127" s="69">
        <v>5978840</v>
      </c>
      <c r="AU127" s="21"/>
      <c r="AV127" s="70">
        <f>IF($AR127,AT127/$AR127*100,0)</f>
        <v>20.307027788426694</v>
      </c>
      <c r="AW127" s="21"/>
      <c r="AX127" s="69">
        <v>435356</v>
      </c>
      <c r="AY127" s="21"/>
      <c r="AZ127" s="70">
        <f>IF($AR127,AX127/$AR127*100,0)</f>
        <v>1.4786792069796637</v>
      </c>
      <c r="BA127" s="21"/>
      <c r="BB127" s="69">
        <v>0</v>
      </c>
      <c r="BC127" s="21"/>
      <c r="BD127" s="70">
        <f>IF($AR127,BB127/$AR127*100,0)</f>
        <v>0</v>
      </c>
      <c r="BE127" s="21"/>
      <c r="BF127" s="69">
        <v>5085702</v>
      </c>
      <c r="BG127" s="21"/>
      <c r="BH127" s="10">
        <v>33</v>
      </c>
      <c r="BI127" s="21"/>
      <c r="BJ127" s="96">
        <v>54477</v>
      </c>
      <c r="BK127" s="21"/>
      <c r="BL127" s="96">
        <f>IF(E127,$BJ127,0)</f>
        <v>54477</v>
      </c>
      <c r="BM127" s="21"/>
      <c r="BN127" s="96">
        <f>IF(M127,$BJ127,0)</f>
        <v>54477</v>
      </c>
      <c r="BO127" s="21"/>
      <c r="BP127" s="96">
        <f>IF(S127,$BJ127,0)</f>
        <v>54477</v>
      </c>
      <c r="BQ127" s="21"/>
      <c r="BR127" s="96">
        <f>IF(AF127,$BJ127,0)</f>
        <v>54477</v>
      </c>
      <c r="BS127" s="21"/>
      <c r="BT127" s="96">
        <f>IF(AL127,$BJ127,0)</f>
        <v>54477</v>
      </c>
    </row>
    <row r="128" spans="1:72" ht="8.85" customHeight="1" x14ac:dyDescent="0.3">
      <c r="A128" s="10">
        <v>34</v>
      </c>
      <c r="B128" s="21"/>
      <c r="C128" s="10" t="s">
        <v>156</v>
      </c>
      <c r="D128" s="21"/>
      <c r="E128" s="69">
        <v>16004892</v>
      </c>
      <c r="F128" s="21"/>
      <c r="G128" s="65">
        <f>(E128/$BJ128)</f>
        <v>175.07183408263052</v>
      </c>
      <c r="H128" s="21"/>
      <c r="I128" s="65">
        <f>IF(G$219,G128/G$219*100,0)</f>
        <v>88.271714775641669</v>
      </c>
      <c r="J128" s="21"/>
      <c r="K128" s="69">
        <v>16004892</v>
      </c>
      <c r="L128" s="21"/>
      <c r="M128" s="69">
        <v>18198672</v>
      </c>
      <c r="N128" s="21"/>
      <c r="O128" s="65">
        <f>(M128/$BJ128)</f>
        <v>199.06881501657205</v>
      </c>
      <c r="P128" s="21"/>
      <c r="Q128" s="65">
        <f>IF(O$219,O128/O$219*100,0)</f>
        <v>92.792823774611094</v>
      </c>
      <c r="R128" s="21"/>
      <c r="S128" s="69">
        <v>11579454</v>
      </c>
      <c r="T128" s="21"/>
      <c r="U128" s="65">
        <f>(S128/$BJ128)</f>
        <v>126.6635382141568</v>
      </c>
      <c r="V128" s="21"/>
      <c r="W128" s="65">
        <f>IF(U$219,U128/U$219*100,0)</f>
        <v>109.55979505031222</v>
      </c>
      <c r="X128" s="21"/>
      <c r="Y128" s="69">
        <v>0</v>
      </c>
      <c r="Z128" s="21"/>
      <c r="AA128" s="69">
        <v>11579454</v>
      </c>
      <c r="AB128" s="21"/>
      <c r="AC128" s="69">
        <v>0</v>
      </c>
      <c r="AD128" s="21"/>
      <c r="AE128" s="21"/>
      <c r="AF128" s="69">
        <v>1319245</v>
      </c>
      <c r="AG128" s="21"/>
      <c r="AH128" s="70">
        <f>(AF128/$BJ128)</f>
        <v>14.430752906944946</v>
      </c>
      <c r="AI128" s="21"/>
      <c r="AJ128" s="70">
        <f>IF(AH$219,AH128/AH$219*100,0)</f>
        <v>85.767463022816898</v>
      </c>
      <c r="AK128" s="21"/>
      <c r="AL128" s="69">
        <v>2395085</v>
      </c>
      <c r="AM128" s="21"/>
      <c r="AN128" s="65">
        <f>(AL128/$BJ128)</f>
        <v>26.198984893731062</v>
      </c>
      <c r="AO128" s="21"/>
      <c r="AP128" s="65">
        <f>IF(AN$219,AN128/AN$219*100,0)</f>
        <v>48.645179672375747</v>
      </c>
      <c r="AQ128" s="21"/>
      <c r="AR128" s="69">
        <f>(E128+M128+S128+AF128+AL128)</f>
        <v>49497348</v>
      </c>
      <c r="AS128" s="21"/>
      <c r="AT128" s="69">
        <v>6767223</v>
      </c>
      <c r="AU128" s="21"/>
      <c r="AV128" s="70">
        <f>IF($AR128,AT128/$AR128*100,0)</f>
        <v>13.671890057624905</v>
      </c>
      <c r="AW128" s="21"/>
      <c r="AX128" s="69">
        <v>339793</v>
      </c>
      <c r="AY128" s="21"/>
      <c r="AZ128" s="70">
        <f>IF($AR128,AX128/$AR128*100,0)</f>
        <v>0.68648728412681825</v>
      </c>
      <c r="BA128" s="21"/>
      <c r="BB128" s="69">
        <v>12833</v>
      </c>
      <c r="BC128" s="21"/>
      <c r="BD128" s="70">
        <f>IF($AR128,BB128/$AR128*100,0)</f>
        <v>2.592664156471575E-2</v>
      </c>
      <c r="BE128" s="21"/>
      <c r="BF128" s="69">
        <v>3897807</v>
      </c>
      <c r="BG128" s="21"/>
      <c r="BH128" s="10">
        <v>34</v>
      </c>
      <c r="BI128" s="21"/>
      <c r="BJ128" s="96">
        <v>91419</v>
      </c>
      <c r="BK128" s="21"/>
      <c r="BL128" s="96">
        <f>IF(E128,$BJ128,0)</f>
        <v>91419</v>
      </c>
      <c r="BM128" s="21"/>
      <c r="BN128" s="96">
        <f>IF(M128,$BJ128,0)</f>
        <v>91419</v>
      </c>
      <c r="BO128" s="21"/>
      <c r="BP128" s="96">
        <f>IF(S128,$BJ128,0)</f>
        <v>91419</v>
      </c>
      <c r="BQ128" s="21"/>
      <c r="BR128" s="96">
        <f>IF(AF128,$BJ128,0)</f>
        <v>91419</v>
      </c>
      <c r="BS128" s="21"/>
      <c r="BT128" s="96">
        <f>IF(AL128,$BJ128,0)</f>
        <v>91419</v>
      </c>
    </row>
    <row r="129" spans="1:72" ht="8.85" customHeight="1" x14ac:dyDescent="0.3">
      <c r="A129" s="10">
        <v>35</v>
      </c>
      <c r="B129" s="21"/>
      <c r="C129" s="10" t="s">
        <v>157</v>
      </c>
      <c r="D129" s="21"/>
      <c r="E129" s="69">
        <v>1910820</v>
      </c>
      <c r="F129" s="21"/>
      <c r="G129" s="65">
        <f>(E129/$BJ129)</f>
        <v>113.8273664144874</v>
      </c>
      <c r="H129" s="21"/>
      <c r="I129" s="65">
        <f>IF(G$219,G129/G$219*100,0)</f>
        <v>57.39208065336053</v>
      </c>
      <c r="J129" s="21"/>
      <c r="K129" s="69">
        <v>1910820</v>
      </c>
      <c r="L129" s="21"/>
      <c r="M129" s="69">
        <v>846857</v>
      </c>
      <c r="N129" s="21"/>
      <c r="O129" s="65">
        <f>(M129/$BJ129)</f>
        <v>50.447191278965867</v>
      </c>
      <c r="P129" s="21"/>
      <c r="Q129" s="65">
        <f>IF(O$219,O129/O$219*100,0)</f>
        <v>23.515171524397143</v>
      </c>
      <c r="R129" s="21"/>
      <c r="S129" s="69">
        <v>2179839</v>
      </c>
      <c r="T129" s="21"/>
      <c r="U129" s="65">
        <f>(S129/$BJ129)</f>
        <v>129.85280276404362</v>
      </c>
      <c r="V129" s="21"/>
      <c r="W129" s="65">
        <f>IF(U$219,U129/U$219*100,0)</f>
        <v>112.31840400260637</v>
      </c>
      <c r="X129" s="21"/>
      <c r="Y129" s="69">
        <v>0</v>
      </c>
      <c r="Z129" s="21"/>
      <c r="AA129" s="69">
        <v>2179839</v>
      </c>
      <c r="AB129" s="21"/>
      <c r="AC129" s="69">
        <v>0</v>
      </c>
      <c r="AD129" s="21"/>
      <c r="AE129" s="21"/>
      <c r="AF129" s="69">
        <v>133119</v>
      </c>
      <c r="AG129" s="21"/>
      <c r="AH129" s="70">
        <f>(AF129/$BJ129)</f>
        <v>7.929886221480908</v>
      </c>
      <c r="AI129" s="21"/>
      <c r="AJ129" s="70">
        <f>IF(AH$219,AH129/AH$219*100,0)</f>
        <v>47.130335309718411</v>
      </c>
      <c r="AK129" s="21"/>
      <c r="AL129" s="69">
        <v>527379</v>
      </c>
      <c r="AM129" s="21"/>
      <c r="AN129" s="65">
        <f>(AL129/$BJ129)</f>
        <v>31.415917078691844</v>
      </c>
      <c r="AO129" s="21"/>
      <c r="AP129" s="65">
        <f>IF(AN$219,AN129/AN$219*100,0)</f>
        <v>58.33176121381333</v>
      </c>
      <c r="AQ129" s="21"/>
      <c r="AR129" s="69">
        <f>(E129+M129+S129+AF129+AL129)</f>
        <v>5598014</v>
      </c>
      <c r="AS129" s="21"/>
      <c r="AT129" s="69">
        <v>2510210</v>
      </c>
      <c r="AU129" s="21"/>
      <c r="AV129" s="70">
        <f>IF($AR129,AT129/$AR129*100,0)</f>
        <v>44.841081140561634</v>
      </c>
      <c r="AW129" s="21"/>
      <c r="AX129" s="69">
        <v>55062</v>
      </c>
      <c r="AY129" s="21"/>
      <c r="AZ129" s="70">
        <f>IF($AR129,AX129/$AR129*100,0)</f>
        <v>0.98359882629804074</v>
      </c>
      <c r="BA129" s="21"/>
      <c r="BB129" s="69">
        <v>0</v>
      </c>
      <c r="BC129" s="21"/>
      <c r="BD129" s="70">
        <f>IF($AR129,BB129/$AR129*100,0)</f>
        <v>0</v>
      </c>
      <c r="BE129" s="21"/>
      <c r="BF129" s="69">
        <v>57270</v>
      </c>
      <c r="BG129" s="21"/>
      <c r="BH129" s="10">
        <v>35</v>
      </c>
      <c r="BI129" s="21"/>
      <c r="BJ129" s="96">
        <v>16787</v>
      </c>
      <c r="BK129" s="21"/>
      <c r="BL129" s="96">
        <f>IF(E129,$BJ129,0)</f>
        <v>16787</v>
      </c>
      <c r="BM129" s="21"/>
      <c r="BN129" s="96">
        <f>IF(M129,$BJ129,0)</f>
        <v>16787</v>
      </c>
      <c r="BO129" s="21"/>
      <c r="BP129" s="96">
        <f>IF(S129,$BJ129,0)</f>
        <v>16787</v>
      </c>
      <c r="BQ129" s="21"/>
      <c r="BR129" s="96">
        <f>IF(AF129,$BJ129,0)</f>
        <v>16787</v>
      </c>
      <c r="BS129" s="21"/>
      <c r="BT129" s="96">
        <f>IF(AL129,$BJ129,0)</f>
        <v>16787</v>
      </c>
    </row>
    <row r="130" spans="1:72"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7"/>
      <c r="AS130" s="21"/>
      <c r="AT130" s="21"/>
      <c r="AU130" s="21"/>
      <c r="AV130" s="21"/>
      <c r="AW130" s="21"/>
      <c r="AX130" s="21"/>
      <c r="AY130" s="21"/>
      <c r="AZ130" s="21"/>
      <c r="BA130" s="21"/>
      <c r="BB130" s="21"/>
      <c r="BC130" s="21"/>
      <c r="BD130" s="21"/>
      <c r="BE130" s="21"/>
      <c r="BF130" s="21"/>
      <c r="BG130" s="21"/>
      <c r="BH130" s="21"/>
      <c r="BI130" s="21"/>
      <c r="BJ130" s="27"/>
      <c r="BK130" s="21"/>
      <c r="BL130" s="21"/>
      <c r="BM130" s="21"/>
      <c r="BN130" s="21"/>
      <c r="BO130" s="21"/>
      <c r="BP130" s="21"/>
      <c r="BQ130" s="21"/>
      <c r="BR130" s="21"/>
      <c r="BS130" s="21"/>
      <c r="BT130" s="21"/>
    </row>
    <row r="131" spans="1:72" ht="8.85" customHeight="1" x14ac:dyDescent="0.3">
      <c r="A131" s="10">
        <v>36</v>
      </c>
      <c r="B131" s="21"/>
      <c r="C131" s="10" t="s">
        <v>158</v>
      </c>
      <c r="D131" s="21"/>
      <c r="E131" s="69">
        <v>3953157</v>
      </c>
      <c r="F131" s="21"/>
      <c r="G131" s="65">
        <f>(E131/$BJ131)</f>
        <v>102.11973340910852</v>
      </c>
      <c r="H131" s="21"/>
      <c r="I131" s="65">
        <f>IF(G$219,G131/G$219*100,0)</f>
        <v>51.489058920801753</v>
      </c>
      <c r="J131" s="21"/>
      <c r="K131" s="69">
        <v>3953157</v>
      </c>
      <c r="L131" s="21"/>
      <c r="M131" s="69">
        <v>4341794</v>
      </c>
      <c r="N131" s="21"/>
      <c r="O131" s="65">
        <f>(M131/$BJ131)</f>
        <v>112.15917956136499</v>
      </c>
      <c r="P131" s="21"/>
      <c r="Q131" s="65">
        <f>IF(O$219,O131/O$219*100,0)</f>
        <v>52.281252504950601</v>
      </c>
      <c r="R131" s="21"/>
      <c r="S131" s="69">
        <v>6120584</v>
      </c>
      <c r="T131" s="21"/>
      <c r="U131" s="65">
        <f>(S131/$BJ131)</f>
        <v>158.10968458577665</v>
      </c>
      <c r="V131" s="21"/>
      <c r="W131" s="65">
        <f>IF(U$219,U131/U$219*100,0)</f>
        <v>136.7596775119228</v>
      </c>
      <c r="X131" s="21"/>
      <c r="Y131" s="69">
        <v>2144342</v>
      </c>
      <c r="Z131" s="21"/>
      <c r="AA131" s="69">
        <v>3976242</v>
      </c>
      <c r="AB131" s="21"/>
      <c r="AC131" s="69">
        <v>0</v>
      </c>
      <c r="AD131" s="21"/>
      <c r="AE131" s="21"/>
      <c r="AF131" s="69">
        <v>609998</v>
      </c>
      <c r="AG131" s="21"/>
      <c r="AH131" s="70">
        <f>(AF131/$BJ131)</f>
        <v>15.7577432771047</v>
      </c>
      <c r="AI131" s="21"/>
      <c r="AJ131" s="70">
        <f>IF(AH$219,AH131/AH$219*100,0)</f>
        <v>93.65427241094919</v>
      </c>
      <c r="AK131" s="21"/>
      <c r="AL131" s="69">
        <v>2018414</v>
      </c>
      <c r="AM131" s="21"/>
      <c r="AN131" s="65">
        <f>(AL131/$BJ131)</f>
        <v>52.140580196843274</v>
      </c>
      <c r="AO131" s="21"/>
      <c r="AP131" s="65">
        <f>IF(AN$219,AN131/AN$219*100,0)</f>
        <v>96.812449115319325</v>
      </c>
      <c r="AQ131" s="21"/>
      <c r="AR131" s="69">
        <f>(E131+M131+S131+AF131+AL131)</f>
        <v>17043947</v>
      </c>
      <c r="AS131" s="21"/>
      <c r="AT131" s="69">
        <v>3048467</v>
      </c>
      <c r="AU131" s="21"/>
      <c r="AV131" s="70">
        <f>IF($AR131,AT131/$AR131*100,0)</f>
        <v>17.885921611936485</v>
      </c>
      <c r="AW131" s="21"/>
      <c r="AX131" s="69">
        <v>68027</v>
      </c>
      <c r="AY131" s="21"/>
      <c r="AZ131" s="70">
        <f>IF($AR131,AX131/$AR131*100,0)</f>
        <v>0.39912703319248766</v>
      </c>
      <c r="BA131" s="21"/>
      <c r="BB131" s="69">
        <v>11026</v>
      </c>
      <c r="BC131" s="21"/>
      <c r="BD131" s="70">
        <f>IF($AR131,BB131/$AR131*100,0)</f>
        <v>6.4691588163234726E-2</v>
      </c>
      <c r="BE131" s="21"/>
      <c r="BF131" s="69">
        <v>62531</v>
      </c>
      <c r="BG131" s="21"/>
      <c r="BH131" s="10">
        <v>36</v>
      </c>
      <c r="BI131" s="21"/>
      <c r="BJ131" s="96">
        <v>38711</v>
      </c>
      <c r="BK131" s="21"/>
      <c r="BL131" s="96">
        <f>IF(E131,$BJ131,0)</f>
        <v>38711</v>
      </c>
      <c r="BM131" s="21"/>
      <c r="BN131" s="96">
        <f>IF(M131,$BJ131,0)</f>
        <v>38711</v>
      </c>
      <c r="BO131" s="21"/>
      <c r="BP131" s="96">
        <f>IF(S131,$BJ131,0)</f>
        <v>38711</v>
      </c>
      <c r="BQ131" s="21"/>
      <c r="BR131" s="96">
        <f>IF(AF131,$BJ131,0)</f>
        <v>38711</v>
      </c>
      <c r="BS131" s="21"/>
      <c r="BT131" s="96">
        <f>IF(AL131,$BJ131,0)</f>
        <v>38711</v>
      </c>
    </row>
    <row r="132" spans="1:72" ht="8.85" customHeight="1" x14ac:dyDescent="0.3">
      <c r="A132" s="10">
        <v>37</v>
      </c>
      <c r="B132" s="21"/>
      <c r="C132" s="10" t="s">
        <v>159</v>
      </c>
      <c r="D132" s="21"/>
      <c r="E132" s="69">
        <v>4200979</v>
      </c>
      <c r="F132" s="21"/>
      <c r="G132" s="65">
        <f>(E132/$BJ132)</f>
        <v>169.89440692360577</v>
      </c>
      <c r="H132" s="21"/>
      <c r="I132" s="65">
        <f>IF(G$219,G132/G$219*100,0)</f>
        <v>85.661241332852526</v>
      </c>
      <c r="J132" s="21"/>
      <c r="K132" s="69">
        <v>4200979</v>
      </c>
      <c r="L132" s="21"/>
      <c r="M132" s="69">
        <v>7793277</v>
      </c>
      <c r="N132" s="21"/>
      <c r="O132" s="65">
        <f>(M132/$BJ132)</f>
        <v>315.17276661139647</v>
      </c>
      <c r="P132" s="21"/>
      <c r="Q132" s="65">
        <f>IF(O$219,O132/O$219*100,0)</f>
        <v>146.91287024687065</v>
      </c>
      <c r="R132" s="21"/>
      <c r="S132" s="69">
        <v>619927</v>
      </c>
      <c r="T132" s="21"/>
      <c r="U132" s="65">
        <f>(S132/$BJ132)</f>
        <v>25.070853722651353</v>
      </c>
      <c r="V132" s="21"/>
      <c r="W132" s="65">
        <f>IF(U$219,U132/U$219*100,0)</f>
        <v>21.685463980533605</v>
      </c>
      <c r="X132" s="21"/>
      <c r="Y132" s="69">
        <v>0</v>
      </c>
      <c r="Z132" s="21"/>
      <c r="AA132" s="69">
        <v>619927</v>
      </c>
      <c r="AB132" s="21"/>
      <c r="AC132" s="69">
        <v>0</v>
      </c>
      <c r="AD132" s="21"/>
      <c r="AE132" s="21"/>
      <c r="AF132" s="69">
        <v>772993</v>
      </c>
      <c r="AG132" s="21"/>
      <c r="AH132" s="70">
        <f>(AF132/$BJ132)</f>
        <v>31.261091114975532</v>
      </c>
      <c r="AI132" s="21"/>
      <c r="AJ132" s="70">
        <f>IF(AH$219,AH132/AH$219*100,0)</f>
        <v>185.7965757951705</v>
      </c>
      <c r="AK132" s="21"/>
      <c r="AL132" s="69">
        <v>2170494</v>
      </c>
      <c r="AM132" s="21"/>
      <c r="AN132" s="65">
        <f>(AL132/$BJ132)</f>
        <v>87.778299025356901</v>
      </c>
      <c r="AO132" s="21"/>
      <c r="AP132" s="65">
        <f>IF(AN$219,AN132/AN$219*100,0)</f>
        <v>162.98307528875833</v>
      </c>
      <c r="AQ132" s="21"/>
      <c r="AR132" s="69">
        <f>(E132+M132+S132+AF132+AL132)</f>
        <v>15557670</v>
      </c>
      <c r="AS132" s="21"/>
      <c r="AT132" s="69">
        <v>1119539</v>
      </c>
      <c r="AU132" s="21"/>
      <c r="AV132" s="70">
        <f>IF($AR132,AT132/$AR132*100,0)</f>
        <v>7.1960582786496943</v>
      </c>
      <c r="AW132" s="21"/>
      <c r="AX132" s="69">
        <v>54979</v>
      </c>
      <c r="AY132" s="21"/>
      <c r="AZ132" s="70">
        <f>IF($AR132,AX132/$AR132*100,0)</f>
        <v>0.35338839299200975</v>
      </c>
      <c r="BA132" s="21"/>
      <c r="BB132" s="69">
        <v>3350</v>
      </c>
      <c r="BC132" s="21"/>
      <c r="BD132" s="70">
        <f>IF($AR132,BB132/$AR132*100,0)</f>
        <v>2.153278736468893E-2</v>
      </c>
      <c r="BE132" s="21"/>
      <c r="BF132" s="69">
        <v>806990</v>
      </c>
      <c r="BG132" s="21"/>
      <c r="BH132" s="10">
        <v>37</v>
      </c>
      <c r="BI132" s="21"/>
      <c r="BJ132" s="96">
        <v>24727</v>
      </c>
      <c r="BK132" s="21"/>
      <c r="BL132" s="96">
        <f>IF(E132,$BJ132,0)</f>
        <v>24727</v>
      </c>
      <c r="BM132" s="21"/>
      <c r="BN132" s="96">
        <f>IF(M132,$BJ132,0)</f>
        <v>24727</v>
      </c>
      <c r="BO132" s="21"/>
      <c r="BP132" s="96">
        <f>IF(S132,$BJ132,0)</f>
        <v>24727</v>
      </c>
      <c r="BQ132" s="21"/>
      <c r="BR132" s="96">
        <f>IF(AF132,$BJ132,0)</f>
        <v>24727</v>
      </c>
      <c r="BS132" s="21"/>
      <c r="BT132" s="96">
        <f>IF(AL132,$BJ132,0)</f>
        <v>24727</v>
      </c>
    </row>
    <row r="133" spans="1:72" ht="8.85" customHeight="1" x14ac:dyDescent="0.3">
      <c r="A133" s="10">
        <v>38</v>
      </c>
      <c r="B133" s="21"/>
      <c r="C133" s="10" t="s">
        <v>160</v>
      </c>
      <c r="D133" s="21"/>
      <c r="E133" s="69">
        <v>1625065</v>
      </c>
      <c r="F133" s="21"/>
      <c r="G133" s="65">
        <f>(E133/$BJ133)</f>
        <v>105.98480401747864</v>
      </c>
      <c r="H133" s="21"/>
      <c r="I133" s="65">
        <f>IF(G$219,G133/G$219*100,0)</f>
        <v>53.437838472449869</v>
      </c>
      <c r="J133" s="21"/>
      <c r="K133" s="69">
        <v>1625065</v>
      </c>
      <c r="L133" s="21"/>
      <c r="M133" s="69">
        <v>859963</v>
      </c>
      <c r="N133" s="21"/>
      <c r="O133" s="65">
        <f>(M133/$BJ133)</f>
        <v>56.08576273397248</v>
      </c>
      <c r="P133" s="21"/>
      <c r="Q133" s="65">
        <f>IF(O$219,O133/O$219*100,0)</f>
        <v>26.143503678388335</v>
      </c>
      <c r="R133" s="21"/>
      <c r="S133" s="69">
        <v>1463394</v>
      </c>
      <c r="T133" s="21"/>
      <c r="U133" s="65">
        <f>(S133/$BJ133)</f>
        <v>95.440813930737619</v>
      </c>
      <c r="V133" s="21"/>
      <c r="W133" s="65">
        <f>IF(U$219,U133/U$219*100,0)</f>
        <v>82.553165347452037</v>
      </c>
      <c r="X133" s="21"/>
      <c r="Y133" s="69">
        <v>0</v>
      </c>
      <c r="Z133" s="21"/>
      <c r="AA133" s="69">
        <v>1463394</v>
      </c>
      <c r="AB133" s="21"/>
      <c r="AC133" s="69">
        <v>0</v>
      </c>
      <c r="AD133" s="21"/>
      <c r="AE133" s="21"/>
      <c r="AF133" s="69">
        <v>114809</v>
      </c>
      <c r="AG133" s="21"/>
      <c r="AH133" s="70">
        <f>(AF133/$BJ133)</f>
        <v>7.4877062544837933</v>
      </c>
      <c r="AI133" s="21"/>
      <c r="AJ133" s="70">
        <f>IF(AH$219,AH133/AH$219*100,0)</f>
        <v>44.502291283643807</v>
      </c>
      <c r="AK133" s="21"/>
      <c r="AL133" s="69">
        <v>1148914</v>
      </c>
      <c r="AM133" s="21"/>
      <c r="AN133" s="65">
        <f>(AL133/$BJ133)</f>
        <v>74.930802843540079</v>
      </c>
      <c r="AO133" s="21"/>
      <c r="AP133" s="65">
        <f>IF(AN$219,AN133/AN$219*100,0)</f>
        <v>139.12838158059927</v>
      </c>
      <c r="AQ133" s="21"/>
      <c r="AR133" s="69">
        <f>(E133+M133+S133+AF133+AL133)</f>
        <v>5212145</v>
      </c>
      <c r="AS133" s="21"/>
      <c r="AT133" s="69">
        <v>2071100</v>
      </c>
      <c r="AU133" s="21"/>
      <c r="AV133" s="70">
        <f>IF($AR133,AT133/$AR133*100,0)</f>
        <v>39.736039576796117</v>
      </c>
      <c r="AW133" s="21"/>
      <c r="AX133" s="69">
        <v>145866</v>
      </c>
      <c r="AY133" s="21"/>
      <c r="AZ133" s="70">
        <f>IF($AR133,AX133/$AR133*100,0)</f>
        <v>2.7985790878803254</v>
      </c>
      <c r="BA133" s="21"/>
      <c r="BB133" s="69">
        <v>0</v>
      </c>
      <c r="BC133" s="21"/>
      <c r="BD133" s="70">
        <f>IF($AR133,BB133/$AR133*100,0)</f>
        <v>0</v>
      </c>
      <c r="BE133" s="21"/>
      <c r="BF133" s="69">
        <v>39004</v>
      </c>
      <c r="BG133" s="21"/>
      <c r="BH133" s="10">
        <v>38</v>
      </c>
      <c r="BI133" s="21"/>
      <c r="BJ133" s="96">
        <v>15333</v>
      </c>
      <c r="BK133" s="21"/>
      <c r="BL133" s="96">
        <f>IF(E133,$BJ133,0)</f>
        <v>15333</v>
      </c>
      <c r="BM133" s="21"/>
      <c r="BN133" s="96">
        <f>IF(M133,$BJ133,0)</f>
        <v>15333</v>
      </c>
      <c r="BO133" s="21"/>
      <c r="BP133" s="96">
        <f>IF(S133,$BJ133,0)</f>
        <v>15333</v>
      </c>
      <c r="BQ133" s="21"/>
      <c r="BR133" s="96">
        <f>IF(AF133,$BJ133,0)</f>
        <v>15333</v>
      </c>
      <c r="BS133" s="21"/>
      <c r="BT133" s="96">
        <f>IF(AL133,$BJ133,0)</f>
        <v>15333</v>
      </c>
    </row>
    <row r="134" spans="1:72" ht="8.85" customHeight="1" x14ac:dyDescent="0.3">
      <c r="A134" s="10">
        <v>39</v>
      </c>
      <c r="B134" s="21"/>
      <c r="C134" s="10" t="s">
        <v>161</v>
      </c>
      <c r="D134" s="21"/>
      <c r="E134" s="69">
        <v>8299085</v>
      </c>
      <c r="F134" s="21"/>
      <c r="G134" s="65">
        <f>(E134/$BJ134)</f>
        <v>403.8091183339821</v>
      </c>
      <c r="H134" s="21"/>
      <c r="I134" s="65">
        <f>IF(G$219,G134/G$219*100,0)</f>
        <v>203.60170157671899</v>
      </c>
      <c r="J134" s="21"/>
      <c r="K134" s="69">
        <v>8299085</v>
      </c>
      <c r="L134" s="21"/>
      <c r="M134" s="69">
        <v>2181631</v>
      </c>
      <c r="N134" s="21"/>
      <c r="O134" s="65">
        <f>(M134/$BJ134)</f>
        <v>106.15176138575322</v>
      </c>
      <c r="P134" s="21"/>
      <c r="Q134" s="65">
        <f>IF(O$219,O134/O$219*100,0)</f>
        <v>49.480988204067849</v>
      </c>
      <c r="R134" s="21"/>
      <c r="S134" s="69">
        <v>3066857</v>
      </c>
      <c r="T134" s="21"/>
      <c r="U134" s="65">
        <f>(S134/$BJ134)</f>
        <v>149.2242604126119</v>
      </c>
      <c r="V134" s="21"/>
      <c r="W134" s="65">
        <f>IF(U$219,U134/U$219*100,0)</f>
        <v>129.07407781154893</v>
      </c>
      <c r="X134" s="21"/>
      <c r="Y134" s="69">
        <v>0</v>
      </c>
      <c r="Z134" s="21"/>
      <c r="AA134" s="69">
        <v>2874230</v>
      </c>
      <c r="AB134" s="21"/>
      <c r="AC134" s="69">
        <v>0</v>
      </c>
      <c r="AD134" s="21"/>
      <c r="AE134" s="21"/>
      <c r="AF134" s="69">
        <v>336759</v>
      </c>
      <c r="AG134" s="21"/>
      <c r="AH134" s="70">
        <f>(AF134/$BJ134)</f>
        <v>16.385704554301284</v>
      </c>
      <c r="AI134" s="21"/>
      <c r="AJ134" s="70">
        <f>IF(AH$219,AH134/AH$219*100,0)</f>
        <v>97.386485551110368</v>
      </c>
      <c r="AK134" s="21"/>
      <c r="AL134" s="69">
        <v>395420</v>
      </c>
      <c r="AM134" s="21"/>
      <c r="AN134" s="65">
        <f>(AL134/$BJ134)</f>
        <v>19.239976644608799</v>
      </c>
      <c r="AO134" s="21"/>
      <c r="AP134" s="65">
        <f>IF(AN$219,AN134/AN$219*100,0)</f>
        <v>35.723984137769385</v>
      </c>
      <c r="AQ134" s="21"/>
      <c r="AR134" s="69">
        <f>(E134+M134+S134+AF134+AL134)</f>
        <v>14279752</v>
      </c>
      <c r="AS134" s="21"/>
      <c r="AT134" s="69">
        <v>1773365</v>
      </c>
      <c r="AU134" s="21"/>
      <c r="AV134" s="70">
        <f>IF($AR134,AT134/$AR134*100,0)</f>
        <v>12.418738084526957</v>
      </c>
      <c r="AW134" s="21"/>
      <c r="AX134" s="69">
        <v>83262</v>
      </c>
      <c r="AY134" s="21"/>
      <c r="AZ134" s="70">
        <f>IF($AR134,AX134/$AR134*100,0)</f>
        <v>0.58307735316411657</v>
      </c>
      <c r="BA134" s="21"/>
      <c r="BB134" s="69">
        <v>0</v>
      </c>
      <c r="BC134" s="21"/>
      <c r="BD134" s="70">
        <f>IF($AR134,BB134/$AR134*100,0)</f>
        <v>0</v>
      </c>
      <c r="BE134" s="21"/>
      <c r="BF134" s="69">
        <v>1131037</v>
      </c>
      <c r="BG134" s="21"/>
      <c r="BH134" s="10">
        <v>39</v>
      </c>
      <c r="BI134" s="21"/>
      <c r="BJ134" s="96">
        <v>20552</v>
      </c>
      <c r="BK134" s="21"/>
      <c r="BL134" s="96">
        <f>IF(E134,$BJ134,0)</f>
        <v>20552</v>
      </c>
      <c r="BM134" s="21"/>
      <c r="BN134" s="96">
        <f>IF(M134,$BJ134,0)</f>
        <v>20552</v>
      </c>
      <c r="BO134" s="21"/>
      <c r="BP134" s="96">
        <f>IF(S134,$BJ134,0)</f>
        <v>20552</v>
      </c>
      <c r="BQ134" s="21"/>
      <c r="BR134" s="96">
        <f>IF(AF134,$BJ134,0)</f>
        <v>20552</v>
      </c>
      <c r="BS134" s="21"/>
      <c r="BT134" s="96">
        <f>IF(AL134,$BJ134,0)</f>
        <v>20552</v>
      </c>
    </row>
    <row r="135" spans="1:72" ht="8.85" customHeight="1" x14ac:dyDescent="0.3">
      <c r="A135" s="10">
        <v>40</v>
      </c>
      <c r="B135" s="21"/>
      <c r="C135" s="10" t="s">
        <v>162</v>
      </c>
      <c r="D135" s="21"/>
      <c r="E135" s="100">
        <v>1895568</v>
      </c>
      <c r="F135" s="21"/>
      <c r="G135" s="65">
        <f>(E135/$BJ135)</f>
        <v>166.40927047669211</v>
      </c>
      <c r="H135" s="21"/>
      <c r="I135" s="65">
        <f>IF(G$219,G135/G$219*100,0)</f>
        <v>83.904025661878535</v>
      </c>
      <c r="J135" s="21"/>
      <c r="K135" s="100">
        <v>1895568</v>
      </c>
      <c r="L135" s="21"/>
      <c r="M135" s="100">
        <v>441503</v>
      </c>
      <c r="N135" s="21"/>
      <c r="O135" s="65">
        <f>(M135/$BJ135)</f>
        <v>38.758932490562728</v>
      </c>
      <c r="P135" s="21"/>
      <c r="Q135" s="65">
        <f>IF(O$219,O135/O$219*100,0)</f>
        <v>18.066871960781153</v>
      </c>
      <c r="R135" s="21"/>
      <c r="S135" s="100">
        <v>2441050</v>
      </c>
      <c r="T135" s="21"/>
      <c r="U135" s="65">
        <f>(S135/$BJ135)</f>
        <v>214.29637433061188</v>
      </c>
      <c r="V135" s="21"/>
      <c r="W135" s="65">
        <f>IF(U$219,U135/U$219*100,0)</f>
        <v>185.35931636451576</v>
      </c>
      <c r="X135" s="21"/>
      <c r="Y135" s="100">
        <v>0</v>
      </c>
      <c r="Z135" s="21"/>
      <c r="AA135" s="100">
        <v>2399450</v>
      </c>
      <c r="AB135" s="21"/>
      <c r="AC135" s="100">
        <v>41600</v>
      </c>
      <c r="AD135" s="21"/>
      <c r="AE135" s="21"/>
      <c r="AF135" s="100">
        <v>195392</v>
      </c>
      <c r="AG135" s="21"/>
      <c r="AH135" s="70">
        <f>(AF135/$BJ135)</f>
        <v>17.15319111579317</v>
      </c>
      <c r="AI135" s="21"/>
      <c r="AJ135" s="70">
        <f>IF(AH$219,AH135/AH$219*100,0)</f>
        <v>101.94795061864576</v>
      </c>
      <c r="AK135" s="21"/>
      <c r="AL135" s="100">
        <v>2045709</v>
      </c>
      <c r="AM135" s="21"/>
      <c r="AN135" s="65">
        <f>(AL135/$BJ135)</f>
        <v>179.58993942586253</v>
      </c>
      <c r="AO135" s="21"/>
      <c r="AP135" s="65">
        <f>IF(AN$219,AN135/AN$219*100,0)</f>
        <v>333.45509019368802</v>
      </c>
      <c r="AQ135" s="21"/>
      <c r="AR135" s="100">
        <f>(E135+M135+S135+AF135+AL135)</f>
        <v>7019222</v>
      </c>
      <c r="AS135" s="21"/>
      <c r="AT135" s="100">
        <v>2131925</v>
      </c>
      <c r="AU135" s="21"/>
      <c r="AV135" s="70">
        <f>IF($AR135,AT135/$AR135*100,0)</f>
        <v>30.372668082018205</v>
      </c>
      <c r="AW135" s="21"/>
      <c r="AX135" s="100">
        <v>14795</v>
      </c>
      <c r="AY135" s="21"/>
      <c r="AZ135" s="70">
        <f>IF($AR135,AX135/$AR135*100,0)</f>
        <v>0.210778345520344</v>
      </c>
      <c r="BA135" s="21"/>
      <c r="BB135" s="100">
        <v>0</v>
      </c>
      <c r="BC135" s="21"/>
      <c r="BD135" s="70">
        <f>IF($AR135,BB135/$AR135*100,0)</f>
        <v>0</v>
      </c>
      <c r="BE135" s="21"/>
      <c r="BF135" s="100">
        <v>621897</v>
      </c>
      <c r="BG135" s="21"/>
      <c r="BH135" s="10">
        <v>40</v>
      </c>
      <c r="BI135" s="21"/>
      <c r="BJ135" s="121">
        <v>11391</v>
      </c>
      <c r="BK135" s="21"/>
      <c r="BL135" s="121">
        <f>IF(E135,$BJ135,0)</f>
        <v>11391</v>
      </c>
      <c r="BM135" s="21"/>
      <c r="BN135" s="96">
        <f>IF(M135,$BJ135,0)</f>
        <v>11391</v>
      </c>
      <c r="BO135" s="21"/>
      <c r="BP135" s="96">
        <f>IF(S135,$BJ135,0)</f>
        <v>11391</v>
      </c>
      <c r="BQ135" s="21"/>
      <c r="BR135" s="96">
        <f>IF(AF135,$BJ135,0)</f>
        <v>11391</v>
      </c>
      <c r="BS135" s="21"/>
      <c r="BT135" s="96">
        <f>IF(AL135,$BJ135,0)</f>
        <v>11391</v>
      </c>
    </row>
    <row r="136" spans="1:72" ht="8.85" customHeight="1" x14ac:dyDescent="0.3">
      <c r="A136" s="29"/>
      <c r="B136" s="21"/>
      <c r="D136" s="21"/>
      <c r="E136" s="27"/>
      <c r="F136" s="21"/>
      <c r="G136" s="21"/>
      <c r="H136" s="21"/>
      <c r="I136" s="21"/>
      <c r="J136" s="21"/>
      <c r="K136" s="27"/>
      <c r="L136" s="21"/>
      <c r="M136" s="27"/>
      <c r="N136" s="21"/>
      <c r="O136" s="21"/>
      <c r="P136" s="21"/>
      <c r="Q136" s="21"/>
      <c r="R136" s="21"/>
      <c r="S136" s="27"/>
      <c r="T136" s="21"/>
      <c r="U136" s="21"/>
      <c r="V136" s="21"/>
      <c r="W136" s="21"/>
      <c r="X136" s="21"/>
      <c r="Y136" s="27"/>
      <c r="Z136" s="21"/>
      <c r="AA136" s="27"/>
      <c r="AB136" s="21"/>
      <c r="AC136" s="27"/>
      <c r="AD136" s="21"/>
      <c r="AE136" s="21"/>
      <c r="AF136" s="27"/>
      <c r="AG136" s="21"/>
      <c r="AH136" s="21"/>
      <c r="AI136" s="21"/>
      <c r="AJ136" s="21"/>
      <c r="AK136" s="21"/>
      <c r="AL136" s="27"/>
      <c r="AM136" s="21"/>
      <c r="AN136" s="21"/>
      <c r="AO136" s="21"/>
      <c r="AP136" s="21"/>
      <c r="AQ136" s="21"/>
      <c r="AR136" s="27"/>
      <c r="AS136" s="21"/>
      <c r="AT136" s="27"/>
      <c r="AU136" s="21"/>
      <c r="AV136" s="21"/>
      <c r="AW136" s="21"/>
      <c r="AX136" s="27"/>
      <c r="AY136" s="21"/>
      <c r="AZ136" s="21"/>
      <c r="BA136" s="21"/>
      <c r="BB136" s="27"/>
      <c r="BC136" s="21"/>
      <c r="BD136" s="21"/>
      <c r="BE136" s="21"/>
      <c r="BF136" s="27"/>
      <c r="BG136" s="21"/>
      <c r="BH136" s="29"/>
      <c r="BI136" s="21"/>
      <c r="BJ136" s="27"/>
      <c r="BK136" s="21"/>
      <c r="BL136" s="21"/>
      <c r="BM136" s="21"/>
      <c r="BN136" s="21"/>
      <c r="BO136" s="21"/>
      <c r="BP136" s="21"/>
      <c r="BQ136" s="21"/>
      <c r="BR136" s="21"/>
      <c r="BS136" s="21"/>
      <c r="BT136" s="21"/>
    </row>
    <row r="137" spans="1:72" ht="8.85" customHeight="1" x14ac:dyDescent="0.3">
      <c r="A137" s="10">
        <v>41</v>
      </c>
      <c r="B137" s="21"/>
      <c r="C137" s="10" t="s">
        <v>163</v>
      </c>
      <c r="D137" s="21"/>
      <c r="E137" s="69">
        <v>4292751</v>
      </c>
      <c r="F137" s="21"/>
      <c r="G137" s="65">
        <f>(E137/$BJ137)</f>
        <v>126.17573922755864</v>
      </c>
      <c r="H137" s="21"/>
      <c r="I137" s="65">
        <f>IF(G$219,G137/G$219*100,0)</f>
        <v>63.618165212366449</v>
      </c>
      <c r="J137" s="21"/>
      <c r="K137" s="69">
        <v>4292751</v>
      </c>
      <c r="L137" s="21"/>
      <c r="M137" s="69">
        <v>2127496</v>
      </c>
      <c r="N137" s="21"/>
      <c r="O137" s="65">
        <f>(M137/$BJ137)</f>
        <v>62.532949268120625</v>
      </c>
      <c r="P137" s="21"/>
      <c r="Q137" s="65">
        <f>IF(O$219,O137/O$219*100,0)</f>
        <v>29.148759141708652</v>
      </c>
      <c r="R137" s="21"/>
      <c r="S137" s="69">
        <v>7054935</v>
      </c>
      <c r="T137" s="21"/>
      <c r="U137" s="65">
        <f>(S137/$BJ137)</f>
        <v>207.36391158662042</v>
      </c>
      <c r="V137" s="21"/>
      <c r="W137" s="65">
        <f>IF(U$219,U137/U$219*100,0)</f>
        <v>179.36296407454998</v>
      </c>
      <c r="X137" s="21"/>
      <c r="Y137" s="69">
        <v>0</v>
      </c>
      <c r="Z137" s="21"/>
      <c r="AA137" s="69">
        <v>6237227</v>
      </c>
      <c r="AB137" s="21"/>
      <c r="AC137" s="69">
        <v>0</v>
      </c>
      <c r="AD137" s="21"/>
      <c r="AE137" s="21"/>
      <c r="AF137" s="69">
        <v>291883</v>
      </c>
      <c r="AG137" s="21"/>
      <c r="AH137" s="70">
        <f>(AF137/$BJ137)</f>
        <v>8.5792428428663801</v>
      </c>
      <c r="AI137" s="21"/>
      <c r="AJ137" s="70">
        <f>IF(AH$219,AH137/AH$219*100,0)</f>
        <v>50.989709132583648</v>
      </c>
      <c r="AK137" s="21"/>
      <c r="AL137" s="69">
        <v>283882</v>
      </c>
      <c r="AM137" s="21"/>
      <c r="AN137" s="65">
        <f>(AL137/$BJ137)</f>
        <v>8.3440714831579559</v>
      </c>
      <c r="AO137" s="21"/>
      <c r="AP137" s="65">
        <f>IF(AN$219,AN137/AN$219*100,0)</f>
        <v>15.492923032849633</v>
      </c>
      <c r="AQ137" s="21"/>
      <c r="AR137" s="69">
        <f>(E137+M137+S137+AF137+AL137)</f>
        <v>14050947</v>
      </c>
      <c r="AS137" s="21"/>
      <c r="AT137" s="69">
        <v>5463882</v>
      </c>
      <c r="AU137" s="21"/>
      <c r="AV137" s="70">
        <f>IF($AR137,AT137/$AR137*100,0)</f>
        <v>38.886218843470118</v>
      </c>
      <c r="AW137" s="21"/>
      <c r="AX137" s="69">
        <v>13368</v>
      </c>
      <c r="AY137" s="21"/>
      <c r="AZ137" s="70">
        <f>IF($AR137,AX137/$AR137*100,0)</f>
        <v>9.5139494868210661E-2</v>
      </c>
      <c r="BA137" s="21"/>
      <c r="BB137" s="69">
        <v>59808</v>
      </c>
      <c r="BC137" s="21"/>
      <c r="BD137" s="70">
        <f>IF($AR137,BB137/$AR137*100,0)</f>
        <v>0.42565102551450801</v>
      </c>
      <c r="BE137" s="21"/>
      <c r="BF137" s="69">
        <v>748833</v>
      </c>
      <c r="BG137" s="21"/>
      <c r="BH137" s="10">
        <v>41</v>
      </c>
      <c r="BI137" s="21"/>
      <c r="BJ137" s="96">
        <v>34022</v>
      </c>
      <c r="BK137" s="21"/>
      <c r="BL137" s="96">
        <f>IF(E137,$BJ137,0)</f>
        <v>34022</v>
      </c>
      <c r="BM137" s="21"/>
      <c r="BN137" s="96">
        <f>IF(M137,$BJ137,0)</f>
        <v>34022</v>
      </c>
      <c r="BO137" s="21"/>
      <c r="BP137" s="96">
        <f>IF(S137,$BJ137,0)</f>
        <v>34022</v>
      </c>
      <c r="BQ137" s="21"/>
      <c r="BR137" s="96">
        <f>IF(AF137,$BJ137,0)</f>
        <v>34022</v>
      </c>
      <c r="BS137" s="21"/>
      <c r="BT137" s="96">
        <f>IF(AL137,$BJ137,0)</f>
        <v>34022</v>
      </c>
    </row>
    <row r="138" spans="1:72" ht="8.85" customHeight="1" x14ac:dyDescent="0.3">
      <c r="A138" s="10">
        <v>42</v>
      </c>
      <c r="B138" s="21"/>
      <c r="C138" s="10" t="s">
        <v>164</v>
      </c>
      <c r="D138" s="21"/>
      <c r="E138" s="69">
        <v>29195285</v>
      </c>
      <c r="F138" s="21"/>
      <c r="G138" s="65">
        <f>(E138/$BJ138)</f>
        <v>265.46236099619017</v>
      </c>
      <c r="H138" s="21"/>
      <c r="I138" s="65">
        <f>IF(G$219,G138/G$219*100,0)</f>
        <v>133.84687454901675</v>
      </c>
      <c r="J138" s="21"/>
      <c r="K138" s="69">
        <v>29195285</v>
      </c>
      <c r="L138" s="21"/>
      <c r="M138" s="69">
        <v>37879486</v>
      </c>
      <c r="N138" s="21"/>
      <c r="O138" s="65">
        <f>(M138/$BJ138)</f>
        <v>344.42471744605791</v>
      </c>
      <c r="P138" s="21"/>
      <c r="Q138" s="65">
        <f>IF(O$219,O138/O$219*100,0)</f>
        <v>160.54821096378987</v>
      </c>
      <c r="R138" s="21"/>
      <c r="S138" s="69">
        <v>13208514</v>
      </c>
      <c r="T138" s="21"/>
      <c r="U138" s="65">
        <f>(S138/$BJ138)</f>
        <v>120.10032824448304</v>
      </c>
      <c r="V138" s="21"/>
      <c r="W138" s="65">
        <f>IF(U$219,U138/U$219*100,0)</f>
        <v>103.88283426674509</v>
      </c>
      <c r="X138" s="21"/>
      <c r="Y138" s="69">
        <v>0</v>
      </c>
      <c r="Z138" s="21"/>
      <c r="AA138" s="69">
        <v>12156605</v>
      </c>
      <c r="AB138" s="21"/>
      <c r="AC138" s="69">
        <v>489538</v>
      </c>
      <c r="AD138" s="21"/>
      <c r="AE138" s="21"/>
      <c r="AF138" s="69">
        <v>1760385</v>
      </c>
      <c r="AG138" s="21"/>
      <c r="AH138" s="70">
        <f>(AF138/$BJ138)</f>
        <v>16.006555797015793</v>
      </c>
      <c r="AI138" s="21"/>
      <c r="AJ138" s="70">
        <f>IF(AH$219,AH138/AH$219*100,0)</f>
        <v>95.133060020902548</v>
      </c>
      <c r="AK138" s="21"/>
      <c r="AL138" s="69">
        <v>1105386</v>
      </c>
      <c r="AM138" s="21"/>
      <c r="AN138" s="65">
        <f>(AL138/$BJ138)</f>
        <v>10.050882441193318</v>
      </c>
      <c r="AO138" s="21"/>
      <c r="AP138" s="65">
        <f>IF(AN$219,AN138/AN$219*100,0)</f>
        <v>18.662058251530457</v>
      </c>
      <c r="AQ138" s="21"/>
      <c r="AR138" s="69">
        <f>(E138+M138+S138+AF138+AL138)</f>
        <v>83149056</v>
      </c>
      <c r="AS138" s="21"/>
      <c r="AT138" s="69">
        <v>7561010</v>
      </c>
      <c r="AU138" s="21"/>
      <c r="AV138" s="70">
        <f>IF($AR138,AT138/$AR138*100,0)</f>
        <v>9.0933203138229253</v>
      </c>
      <c r="AW138" s="21"/>
      <c r="AX138" s="69">
        <v>3358452</v>
      </c>
      <c r="AY138" s="21"/>
      <c r="AZ138" s="70">
        <f>IF($AR138,AX138/$AR138*100,0)</f>
        <v>4.0390741176905243</v>
      </c>
      <c r="BA138" s="21"/>
      <c r="BB138" s="69">
        <v>1039109</v>
      </c>
      <c r="BC138" s="21"/>
      <c r="BD138" s="70">
        <f>IF($AR138,BB138/$AR138*100,0)</f>
        <v>1.2496942839615641</v>
      </c>
      <c r="BE138" s="21"/>
      <c r="BF138" s="69">
        <v>5470336</v>
      </c>
      <c r="BG138" s="21"/>
      <c r="BH138" s="10">
        <v>42</v>
      </c>
      <c r="BI138" s="21"/>
      <c r="BJ138" s="96">
        <v>109979</v>
      </c>
      <c r="BK138" s="21"/>
      <c r="BL138" s="96">
        <f>IF(E138,$BJ138,0)</f>
        <v>109979</v>
      </c>
      <c r="BM138" s="21"/>
      <c r="BN138" s="96">
        <f>IF(M138,$BJ138,0)</f>
        <v>109979</v>
      </c>
      <c r="BO138" s="21"/>
      <c r="BP138" s="96">
        <f>IF(S138,$BJ138,0)</f>
        <v>109979</v>
      </c>
      <c r="BQ138" s="21"/>
      <c r="BR138" s="96">
        <f>IF(AF138,$BJ138,0)</f>
        <v>109979</v>
      </c>
      <c r="BS138" s="21"/>
      <c r="BT138" s="96">
        <f>IF(AL138,$BJ138,0)</f>
        <v>109979</v>
      </c>
    </row>
    <row r="139" spans="1:72" ht="8.85" customHeight="1" x14ac:dyDescent="0.3">
      <c r="A139" s="10">
        <v>43</v>
      </c>
      <c r="B139" s="21"/>
      <c r="C139" s="10" t="s">
        <v>165</v>
      </c>
      <c r="D139" s="21"/>
      <c r="E139" s="69">
        <v>82218706</v>
      </c>
      <c r="F139" s="21"/>
      <c r="G139" s="65">
        <f>(E139/$BJ139)</f>
        <v>245.87742419756631</v>
      </c>
      <c r="H139" s="21"/>
      <c r="I139" s="65">
        <f>IF(G$219,G139/G$219*100,0)</f>
        <v>123.97209392513217</v>
      </c>
      <c r="J139" s="21"/>
      <c r="K139" s="69">
        <v>0</v>
      </c>
      <c r="L139" s="21"/>
      <c r="M139" s="69">
        <v>78329798</v>
      </c>
      <c r="N139" s="21"/>
      <c r="O139" s="65">
        <f>(M139/$BJ139)</f>
        <v>234.24753206594715</v>
      </c>
      <c r="P139" s="21"/>
      <c r="Q139" s="65">
        <f>IF(O$219,O139/O$219*100,0)</f>
        <v>109.19083413855395</v>
      </c>
      <c r="R139" s="21"/>
      <c r="S139" s="69">
        <v>45765537</v>
      </c>
      <c r="T139" s="21"/>
      <c r="U139" s="65">
        <f>(S139/$BJ139)</f>
        <v>136.86316535531969</v>
      </c>
      <c r="V139" s="21"/>
      <c r="W139" s="65">
        <f>IF(U$219,U139/U$219*100,0)</f>
        <v>118.38213709862957</v>
      </c>
      <c r="X139" s="21"/>
      <c r="Y139" s="69">
        <v>37087035</v>
      </c>
      <c r="Z139" s="21"/>
      <c r="AA139" s="69">
        <v>1986085</v>
      </c>
      <c r="AB139" s="21"/>
      <c r="AC139" s="69">
        <v>519953</v>
      </c>
      <c r="AD139" s="21"/>
      <c r="AE139" s="21"/>
      <c r="AF139" s="69">
        <v>5544789</v>
      </c>
      <c r="AG139" s="21"/>
      <c r="AH139" s="70">
        <f>(AF139/$BJ139)</f>
        <v>16.581852273848721</v>
      </c>
      <c r="AI139" s="21"/>
      <c r="AJ139" s="70">
        <f>IF(AH$219,AH139/AH$219*100,0)</f>
        <v>98.552266185826824</v>
      </c>
      <c r="AK139" s="21"/>
      <c r="AL139" s="69">
        <v>3001758</v>
      </c>
      <c r="AM139" s="21"/>
      <c r="AN139" s="65">
        <f>(AL139/$BJ139)</f>
        <v>8.9768443339942401</v>
      </c>
      <c r="AO139" s="21"/>
      <c r="AP139" s="65">
        <f>IF(AN$219,AN139/AN$219*100,0)</f>
        <v>16.667829203664592</v>
      </c>
      <c r="AQ139" s="21"/>
      <c r="AR139" s="69">
        <f>(E139+M139+S139+AF139+AL139)</f>
        <v>214860588</v>
      </c>
      <c r="AS139" s="21"/>
      <c r="AT139" s="69">
        <v>18965832</v>
      </c>
      <c r="AU139" s="21"/>
      <c r="AV139" s="70">
        <f>IF($AR139,AT139/$AR139*100,0)</f>
        <v>8.8270409089637241</v>
      </c>
      <c r="AW139" s="21"/>
      <c r="AX139" s="69">
        <v>601659</v>
      </c>
      <c r="AY139" s="21"/>
      <c r="AZ139" s="70">
        <f>IF($AR139,AX139/$AR139*100,0)</f>
        <v>0.28002297005721682</v>
      </c>
      <c r="BA139" s="21"/>
      <c r="BB139" s="69">
        <v>56635</v>
      </c>
      <c r="BC139" s="21"/>
      <c r="BD139" s="70">
        <f>IF($AR139,BB139/$AR139*100,0)</f>
        <v>2.6358952345415718E-2</v>
      </c>
      <c r="BE139" s="21"/>
      <c r="BF139" s="69">
        <v>1651044</v>
      </c>
      <c r="BG139" s="21"/>
      <c r="BH139" s="10">
        <v>43</v>
      </c>
      <c r="BI139" s="21"/>
      <c r="BJ139" s="96">
        <v>334389</v>
      </c>
      <c r="BK139" s="21"/>
      <c r="BL139" s="96">
        <f>IF(E139,$BJ139,0)</f>
        <v>334389</v>
      </c>
      <c r="BM139" s="21"/>
      <c r="BN139" s="96">
        <f>IF(M139,$BJ139,0)</f>
        <v>334389</v>
      </c>
      <c r="BO139" s="21"/>
      <c r="BP139" s="96">
        <f>IF(S139,$BJ139,0)</f>
        <v>334389</v>
      </c>
      <c r="BQ139" s="21"/>
      <c r="BR139" s="96">
        <f>IF(AF139,$BJ139,0)</f>
        <v>334389</v>
      </c>
      <c r="BS139" s="21"/>
      <c r="BT139" s="96">
        <f>IF(AL139,$BJ139,0)</f>
        <v>334389</v>
      </c>
    </row>
    <row r="140" spans="1:72" ht="8.85" customHeight="1" x14ac:dyDescent="0.3">
      <c r="A140" s="10">
        <v>44</v>
      </c>
      <c r="B140" s="21"/>
      <c r="C140" s="10" t="s">
        <v>166</v>
      </c>
      <c r="D140" s="21"/>
      <c r="E140" s="69">
        <v>6797501</v>
      </c>
      <c r="F140" s="21"/>
      <c r="G140" s="65">
        <f>(E140/$BJ140)</f>
        <v>133.42036978880427</v>
      </c>
      <c r="H140" s="21"/>
      <c r="I140" s="65">
        <f>IF(G$219,G140/G$219*100,0)</f>
        <v>67.270928467564545</v>
      </c>
      <c r="J140" s="21"/>
      <c r="K140" s="69">
        <v>6797501</v>
      </c>
      <c r="L140" s="21"/>
      <c r="M140" s="69">
        <v>3789223</v>
      </c>
      <c r="N140" s="21"/>
      <c r="O140" s="65">
        <f>(M140/$BJ140)</f>
        <v>74.374322838973072</v>
      </c>
      <c r="P140" s="21"/>
      <c r="Q140" s="65">
        <f>IF(O$219,O140/O$219*100,0)</f>
        <v>34.668430773440505</v>
      </c>
      <c r="R140" s="21"/>
      <c r="S140" s="69">
        <v>4972246</v>
      </c>
      <c r="T140" s="21"/>
      <c r="U140" s="65">
        <f>(S140/$BJ140)</f>
        <v>97.594527753788171</v>
      </c>
      <c r="V140" s="21"/>
      <c r="W140" s="65">
        <f>IF(U$219,U140/U$219*100,0)</f>
        <v>84.416056976544951</v>
      </c>
      <c r="X140" s="21"/>
      <c r="Y140" s="69">
        <v>4708157</v>
      </c>
      <c r="Z140" s="21"/>
      <c r="AA140" s="69">
        <v>0</v>
      </c>
      <c r="AB140" s="21"/>
      <c r="AC140" s="69">
        <v>264089</v>
      </c>
      <c r="AD140" s="21"/>
      <c r="AE140" s="21"/>
      <c r="AF140" s="69">
        <v>392358</v>
      </c>
      <c r="AG140" s="21"/>
      <c r="AH140" s="70">
        <f>(AF140/$BJ140)</f>
        <v>7.7011462667818167</v>
      </c>
      <c r="AI140" s="21"/>
      <c r="AJ140" s="70">
        <f>IF(AH$219,AH140/AH$219*100,0)</f>
        <v>45.770846602995874</v>
      </c>
      <c r="AK140" s="21"/>
      <c r="AL140" s="69">
        <v>2223920</v>
      </c>
      <c r="AM140" s="21"/>
      <c r="AN140" s="65">
        <f>(AL140/$BJ140)</f>
        <v>43.650781188662954</v>
      </c>
      <c r="AO140" s="21"/>
      <c r="AP140" s="65">
        <f>IF(AN$219,AN140/AN$219*100,0)</f>
        <v>81.048945307425242</v>
      </c>
      <c r="AQ140" s="21"/>
      <c r="AR140" s="69">
        <f>(E140+M140+S140+AF140+AL140)</f>
        <v>18175248</v>
      </c>
      <c r="AS140" s="21"/>
      <c r="AT140" s="69">
        <v>5529878</v>
      </c>
      <c r="AU140" s="21"/>
      <c r="AV140" s="70">
        <f>IF($AR140,AT140/$AR140*100,0)</f>
        <v>30.425323494898116</v>
      </c>
      <c r="AW140" s="21"/>
      <c r="AX140" s="69">
        <v>303274</v>
      </c>
      <c r="AY140" s="21"/>
      <c r="AZ140" s="70">
        <f>IF($AR140,AX140/$AR140*100,0)</f>
        <v>1.6686099688983613</v>
      </c>
      <c r="BA140" s="21"/>
      <c r="BB140" s="69">
        <v>0</v>
      </c>
      <c r="BC140" s="21"/>
      <c r="BD140" s="70">
        <f>IF($AR140,BB140/$AR140*100,0)</f>
        <v>0</v>
      </c>
      <c r="BE140" s="21"/>
      <c r="BF140" s="69">
        <v>67341</v>
      </c>
      <c r="BG140" s="21"/>
      <c r="BH140" s="10">
        <v>44</v>
      </c>
      <c r="BI140" s="21"/>
      <c r="BJ140" s="96">
        <v>50948</v>
      </c>
      <c r="BK140" s="21"/>
      <c r="BL140" s="96">
        <f>IF(E140,$BJ140,0)</f>
        <v>50948</v>
      </c>
      <c r="BM140" s="21"/>
      <c r="BN140" s="96">
        <f>IF(M140,$BJ140,0)</f>
        <v>50948</v>
      </c>
      <c r="BO140" s="21"/>
      <c r="BP140" s="96">
        <f>IF(S140,$BJ140,0)</f>
        <v>50948</v>
      </c>
      <c r="BQ140" s="21"/>
      <c r="BR140" s="96">
        <f>IF(AF140,$BJ140,0)</f>
        <v>50948</v>
      </c>
      <c r="BS140" s="21"/>
      <c r="BT140" s="96">
        <f>IF(AL140,$BJ140,0)</f>
        <v>50948</v>
      </c>
    </row>
    <row r="141" spans="1:72" ht="8.85" customHeight="1" x14ac:dyDescent="0.3">
      <c r="A141" s="10">
        <v>45</v>
      </c>
      <c r="B141" s="21"/>
      <c r="C141" s="10" t="s">
        <v>167</v>
      </c>
      <c r="D141" s="21"/>
      <c r="E141" s="69">
        <v>736918</v>
      </c>
      <c r="F141" s="21"/>
      <c r="G141" s="65">
        <f>(E141/$BJ141)</f>
        <v>330.16039426523298</v>
      </c>
      <c r="H141" s="21"/>
      <c r="I141" s="65">
        <f>IF(G$219,G141/G$219*100,0)</f>
        <v>166.46780623226189</v>
      </c>
      <c r="J141" s="21"/>
      <c r="K141" s="69">
        <v>736918</v>
      </c>
      <c r="L141" s="21"/>
      <c r="M141" s="69">
        <v>646195</v>
      </c>
      <c r="N141" s="21"/>
      <c r="O141" s="65">
        <f>(M141/$BJ141)</f>
        <v>289.51388888888891</v>
      </c>
      <c r="P141" s="21"/>
      <c r="Q141" s="65">
        <f>IF(O$219,O141/O$219*100,0)</f>
        <v>134.95238452960385</v>
      </c>
      <c r="R141" s="21"/>
      <c r="S141" s="69">
        <v>69608</v>
      </c>
      <c r="T141" s="21"/>
      <c r="U141" s="65">
        <f>(S141/$BJ141)</f>
        <v>31.186379928315411</v>
      </c>
      <c r="V141" s="21"/>
      <c r="W141" s="65">
        <f>IF(U$219,U141/U$219*100,0)</f>
        <v>26.975193030929596</v>
      </c>
      <c r="X141" s="21"/>
      <c r="Y141" s="69">
        <v>0</v>
      </c>
      <c r="Z141" s="21"/>
      <c r="AA141" s="69">
        <v>69608</v>
      </c>
      <c r="AB141" s="21"/>
      <c r="AC141" s="69">
        <v>0</v>
      </c>
      <c r="AD141" s="21"/>
      <c r="AE141" s="21"/>
      <c r="AF141" s="69">
        <v>72352</v>
      </c>
      <c r="AG141" s="21"/>
      <c r="AH141" s="70">
        <f>(AF141/$BJ141)</f>
        <v>32.415770609318997</v>
      </c>
      <c r="AI141" s="21"/>
      <c r="AJ141" s="70">
        <f>IF(AH$219,AH141/AH$219*100,0)</f>
        <v>192.65927599334569</v>
      </c>
      <c r="AK141" s="21"/>
      <c r="AL141" s="69">
        <v>391549</v>
      </c>
      <c r="AM141" s="21"/>
      <c r="AN141" s="65">
        <f>(AL141/$BJ141)</f>
        <v>175.42517921146953</v>
      </c>
      <c r="AO141" s="21"/>
      <c r="AP141" s="65">
        <f>IF(AN$219,AN141/AN$219*100,0)</f>
        <v>325.72213757192486</v>
      </c>
      <c r="AQ141" s="21"/>
      <c r="AR141" s="69">
        <f>(E141+M141+S141+AF141+AL141)</f>
        <v>1916622</v>
      </c>
      <c r="AS141" s="21"/>
      <c r="AT141" s="69">
        <v>646414</v>
      </c>
      <c r="AU141" s="21"/>
      <c r="AV141" s="70">
        <f>IF($AR141,AT141/$AR141*100,0)</f>
        <v>33.726733805622601</v>
      </c>
      <c r="AW141" s="21"/>
      <c r="AX141" s="69">
        <v>18067</v>
      </c>
      <c r="AY141" s="21"/>
      <c r="AZ141" s="70">
        <f>IF($AR141,AX141/$AR141*100,0)</f>
        <v>0.9426480547546674</v>
      </c>
      <c r="BA141" s="21"/>
      <c r="BB141" s="69">
        <v>27726</v>
      </c>
      <c r="BC141" s="21"/>
      <c r="BD141" s="70">
        <f>IF($AR141,BB141/$AR141*100,0)</f>
        <v>1.4466076252907458</v>
      </c>
      <c r="BE141" s="21"/>
      <c r="BF141" s="69">
        <v>359085</v>
      </c>
      <c r="BG141" s="21"/>
      <c r="BH141" s="10">
        <v>45</v>
      </c>
      <c r="BI141" s="21"/>
      <c r="BJ141" s="96">
        <v>2232</v>
      </c>
      <c r="BK141" s="21"/>
      <c r="BL141" s="96">
        <f>IF(E141,$BJ141,0)</f>
        <v>2232</v>
      </c>
      <c r="BM141" s="21"/>
      <c r="BN141" s="96">
        <f>IF(M141,$BJ141,0)</f>
        <v>2232</v>
      </c>
      <c r="BO141" s="21"/>
      <c r="BP141" s="96">
        <f>IF(S141,$BJ141,0)</f>
        <v>2232</v>
      </c>
      <c r="BQ141" s="21"/>
      <c r="BR141" s="96">
        <f>IF(AF141,$BJ141,0)</f>
        <v>2232</v>
      </c>
      <c r="BS141" s="21"/>
      <c r="BT141" s="96">
        <f>IF(AL141,$BJ141,0)</f>
        <v>2232</v>
      </c>
    </row>
    <row r="142" spans="1:72"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7"/>
      <c r="AS142" s="21"/>
      <c r="AT142" s="21"/>
      <c r="AU142" s="21"/>
      <c r="AV142" s="21"/>
      <c r="AW142" s="21"/>
      <c r="AX142" s="21"/>
      <c r="AY142" s="21"/>
      <c r="AZ142" s="21"/>
      <c r="BA142" s="21"/>
      <c r="BB142" s="21"/>
      <c r="BC142" s="21"/>
      <c r="BD142" s="21"/>
      <c r="BE142" s="21"/>
      <c r="BF142" s="21"/>
      <c r="BG142" s="21"/>
      <c r="BH142" s="29"/>
      <c r="BI142" s="21"/>
      <c r="BJ142" s="27"/>
      <c r="BK142" s="21"/>
      <c r="BL142" s="21"/>
      <c r="BM142" s="21"/>
      <c r="BN142" s="21"/>
      <c r="BO142" s="21"/>
      <c r="BP142" s="21"/>
      <c r="BQ142" s="21"/>
      <c r="BR142" s="21"/>
      <c r="BS142" s="21"/>
      <c r="BT142" s="21"/>
    </row>
    <row r="143" spans="1:72" ht="8.85" customHeight="1" x14ac:dyDescent="0.3">
      <c r="A143" s="10">
        <v>46</v>
      </c>
      <c r="B143" s="21"/>
      <c r="C143" s="10" t="s">
        <v>168</v>
      </c>
      <c r="D143" s="21"/>
      <c r="E143" s="69">
        <v>4027768</v>
      </c>
      <c r="F143" s="21"/>
      <c r="G143" s="65">
        <f>(E143/$BJ143)</f>
        <v>104.33010412889188</v>
      </c>
      <c r="H143" s="21"/>
      <c r="I143" s="65">
        <f>IF(G$219,G143/G$219*100,0)</f>
        <v>52.603534100361806</v>
      </c>
      <c r="J143" s="21"/>
      <c r="K143" s="69">
        <v>4027768</v>
      </c>
      <c r="L143" s="21"/>
      <c r="M143" s="69">
        <v>5267504</v>
      </c>
      <c r="N143" s="21"/>
      <c r="O143" s="65">
        <f>(M143/$BJ143)</f>
        <v>136.44262549862717</v>
      </c>
      <c r="P143" s="21"/>
      <c r="Q143" s="65">
        <f>IF(O$219,O143/O$219*100,0)</f>
        <v>63.600602144466365</v>
      </c>
      <c r="R143" s="21"/>
      <c r="S143" s="69">
        <v>3591272</v>
      </c>
      <c r="T143" s="21"/>
      <c r="U143" s="65">
        <f>(S143/$BJ143)</f>
        <v>93.023675076412999</v>
      </c>
      <c r="V143" s="21"/>
      <c r="W143" s="65">
        <f>IF(U$219,U143/U$219*100,0)</f>
        <v>80.462419729402086</v>
      </c>
      <c r="X143" s="21"/>
      <c r="Y143" s="69">
        <v>0</v>
      </c>
      <c r="Z143" s="21"/>
      <c r="AA143" s="69">
        <v>3591272</v>
      </c>
      <c r="AB143" s="21"/>
      <c r="AC143" s="69">
        <v>0</v>
      </c>
      <c r="AD143" s="21"/>
      <c r="AE143" s="21"/>
      <c r="AF143" s="69">
        <v>583992</v>
      </c>
      <c r="AG143" s="21"/>
      <c r="AH143" s="70">
        <f>(AF143/$BJ143)</f>
        <v>15.126975081593535</v>
      </c>
      <c r="AI143" s="21"/>
      <c r="AJ143" s="70">
        <f>IF(AH$219,AH143/AH$219*100,0)</f>
        <v>89.90537668573468</v>
      </c>
      <c r="AK143" s="21"/>
      <c r="AL143" s="69">
        <v>6207836</v>
      </c>
      <c r="AM143" s="21"/>
      <c r="AN143" s="65">
        <f>(AL143/$BJ143)</f>
        <v>160.79977205615708</v>
      </c>
      <c r="AO143" s="21"/>
      <c r="AP143" s="65">
        <f>IF(AN$219,AN143/AN$219*100,0)</f>
        <v>298.56629310933801</v>
      </c>
      <c r="AQ143" s="21"/>
      <c r="AR143" s="69">
        <f>(E143+M143+S143+AF143+AL143)</f>
        <v>19678372</v>
      </c>
      <c r="AS143" s="21"/>
      <c r="AT143" s="69">
        <v>2744449</v>
      </c>
      <c r="AU143" s="21"/>
      <c r="AV143" s="70">
        <f>IF($AR143,AT143/$AR143*100,0)</f>
        <v>13.946524641367692</v>
      </c>
      <c r="AW143" s="21"/>
      <c r="AX143" s="69">
        <v>128213</v>
      </c>
      <c r="AY143" s="21"/>
      <c r="AZ143" s="70">
        <f>IF($AR143,AX143/$AR143*100,0)</f>
        <v>0.65154271908265582</v>
      </c>
      <c r="BA143" s="21"/>
      <c r="BB143" s="69">
        <v>0</v>
      </c>
      <c r="BC143" s="21"/>
      <c r="BD143" s="70">
        <f>IF($AR143,BB143/$AR143*100,0)</f>
        <v>0</v>
      </c>
      <c r="BE143" s="21"/>
      <c r="BF143" s="69">
        <v>2442770</v>
      </c>
      <c r="BG143" s="21"/>
      <c r="BH143" s="10">
        <v>46</v>
      </c>
      <c r="BI143" s="21"/>
      <c r="BJ143" s="96">
        <v>38606</v>
      </c>
      <c r="BK143" s="21"/>
      <c r="BL143" s="96">
        <f>IF(E143,$BJ143,0)</f>
        <v>38606</v>
      </c>
      <c r="BM143" s="21"/>
      <c r="BN143" s="96">
        <f>IF(M143,$BJ143,0)</f>
        <v>38606</v>
      </c>
      <c r="BO143" s="21"/>
      <c r="BP143" s="96">
        <f>IF(S143,$BJ143,0)</f>
        <v>38606</v>
      </c>
      <c r="BQ143" s="21"/>
      <c r="BR143" s="96">
        <f>IF(AF143,$BJ143,0)</f>
        <v>38606</v>
      </c>
      <c r="BS143" s="21"/>
      <c r="BT143" s="96">
        <f>IF(AL143,$BJ143,0)</f>
        <v>38606</v>
      </c>
    </row>
    <row r="144" spans="1:72" ht="8.85" customHeight="1" x14ac:dyDescent="0.3">
      <c r="A144" s="10">
        <v>47</v>
      </c>
      <c r="B144" s="21"/>
      <c r="C144" s="10" t="s">
        <v>169</v>
      </c>
      <c r="D144" s="21"/>
      <c r="E144" s="69">
        <v>16575723</v>
      </c>
      <c r="F144" s="21"/>
      <c r="G144" s="65">
        <f>(E144/$BJ144)</f>
        <v>211.81949804482838</v>
      </c>
      <c r="H144" s="21"/>
      <c r="I144" s="65">
        <f>IF(G$219,G144/G$219*100,0)</f>
        <v>106.79999106256999</v>
      </c>
      <c r="J144" s="21"/>
      <c r="K144" s="69">
        <v>0</v>
      </c>
      <c r="L144" s="21"/>
      <c r="M144" s="69">
        <v>13537272</v>
      </c>
      <c r="N144" s="21"/>
      <c r="O144" s="65">
        <f>(M144/$BJ144)</f>
        <v>172.99143813734761</v>
      </c>
      <c r="P144" s="21"/>
      <c r="Q144" s="65">
        <f>IF(O$219,O144/O$219*100,0)</f>
        <v>80.637261201655875</v>
      </c>
      <c r="R144" s="21"/>
      <c r="S144" s="69">
        <v>4603092</v>
      </c>
      <c r="T144" s="21"/>
      <c r="U144" s="65">
        <f>(S144/$BJ144)</f>
        <v>58.822449970608531</v>
      </c>
      <c r="V144" s="21"/>
      <c r="W144" s="65">
        <f>IF(U$219,U144/U$219*100,0)</f>
        <v>50.87948476728107</v>
      </c>
      <c r="X144" s="21"/>
      <c r="Y144" s="69">
        <v>0</v>
      </c>
      <c r="Z144" s="21"/>
      <c r="AA144" s="69">
        <v>4603092</v>
      </c>
      <c r="AB144" s="21"/>
      <c r="AC144" s="69">
        <v>0</v>
      </c>
      <c r="AD144" s="21"/>
      <c r="AE144" s="21"/>
      <c r="AF144" s="69">
        <v>1283967</v>
      </c>
      <c r="AG144" s="21"/>
      <c r="AH144" s="70">
        <f>(AF144/$BJ144)</f>
        <v>16.40768523014798</v>
      </c>
      <c r="AI144" s="21"/>
      <c r="AJ144" s="70">
        <f>IF(AH$219,AH144/AH$219*100,0)</f>
        <v>97.517125082883567</v>
      </c>
      <c r="AK144" s="21"/>
      <c r="AL144" s="69">
        <v>451115</v>
      </c>
      <c r="AM144" s="21"/>
      <c r="AN144" s="65">
        <f>(AL144/$BJ144)</f>
        <v>5.7647532394510188</v>
      </c>
      <c r="AO144" s="21"/>
      <c r="AP144" s="65">
        <f>IF(AN$219,AN144/AN$219*100,0)</f>
        <v>10.703752768951981</v>
      </c>
      <c r="AQ144" s="21"/>
      <c r="AR144" s="69">
        <f>(E144+M144+S144+AF144+AL144)</f>
        <v>36451169</v>
      </c>
      <c r="AS144" s="21"/>
      <c r="AT144" s="69">
        <v>4566107</v>
      </c>
      <c r="AU144" s="21"/>
      <c r="AV144" s="70">
        <f>IF($AR144,AT144/$AR144*100,0)</f>
        <v>12.526640777967918</v>
      </c>
      <c r="AW144" s="21"/>
      <c r="AX144" s="69">
        <v>489933</v>
      </c>
      <c r="AY144" s="21"/>
      <c r="AZ144" s="70">
        <f>IF($AR144,AX144/$AR144*100,0)</f>
        <v>1.3440803503448682</v>
      </c>
      <c r="BA144" s="21"/>
      <c r="BB144" s="69">
        <v>118827</v>
      </c>
      <c r="BC144" s="21"/>
      <c r="BD144" s="70">
        <f>IF($AR144,BB144/$AR144*100,0)</f>
        <v>0.32598954508153088</v>
      </c>
      <c r="BE144" s="21"/>
      <c r="BF144" s="69">
        <v>2240519</v>
      </c>
      <c r="BG144" s="21"/>
      <c r="BH144" s="10">
        <v>47</v>
      </c>
      <c r="BI144" s="21"/>
      <c r="BJ144" s="96">
        <v>78254</v>
      </c>
      <c r="BK144" s="21"/>
      <c r="BL144" s="96">
        <f>IF(E144,$BJ144,0)</f>
        <v>78254</v>
      </c>
      <c r="BM144" s="21"/>
      <c r="BN144" s="96">
        <f>IF(M144,$BJ144,0)</f>
        <v>78254</v>
      </c>
      <c r="BO144" s="21"/>
      <c r="BP144" s="96">
        <f>IF(S144,$BJ144,0)</f>
        <v>78254</v>
      </c>
      <c r="BQ144" s="21"/>
      <c r="BR144" s="96">
        <f>IF(AF144,$BJ144,0)</f>
        <v>78254</v>
      </c>
      <c r="BS144" s="21"/>
      <c r="BT144" s="96">
        <f>IF(AL144,$BJ144,0)</f>
        <v>78254</v>
      </c>
    </row>
    <row r="145" spans="1:72" ht="8.85" customHeight="1" x14ac:dyDescent="0.3">
      <c r="A145" s="10">
        <v>48</v>
      </c>
      <c r="B145" s="21"/>
      <c r="C145" s="10" t="s">
        <v>170</v>
      </c>
      <c r="D145" s="21"/>
      <c r="E145" s="69">
        <v>1674728</v>
      </c>
      <c r="F145" s="21"/>
      <c r="G145" s="65">
        <f>(E145/$BJ145)</f>
        <v>253.43946731234865</v>
      </c>
      <c r="H145" s="21"/>
      <c r="I145" s="65">
        <f>IF(G$219,G145/G$219*100,0)</f>
        <v>127.78489748914875</v>
      </c>
      <c r="J145" s="21"/>
      <c r="K145" s="69">
        <v>1674728</v>
      </c>
      <c r="L145" s="21"/>
      <c r="M145" s="69">
        <v>2090575</v>
      </c>
      <c r="N145" s="21"/>
      <c r="O145" s="65">
        <f>(M145/$BJ145)</f>
        <v>316.37030871670703</v>
      </c>
      <c r="P145" s="21"/>
      <c r="Q145" s="65">
        <f>IF(O$219,O145/O$219*100,0)</f>
        <v>147.47108582439097</v>
      </c>
      <c r="R145" s="21"/>
      <c r="S145" s="69">
        <v>962699</v>
      </c>
      <c r="T145" s="21"/>
      <c r="U145" s="65">
        <f>(S145/$BJ145)</f>
        <v>145.68689467312348</v>
      </c>
      <c r="V145" s="21"/>
      <c r="W145" s="65">
        <f>IF(U$219,U145/U$219*100,0)</f>
        <v>126.01437277803653</v>
      </c>
      <c r="X145" s="21"/>
      <c r="Y145" s="69">
        <v>0</v>
      </c>
      <c r="Z145" s="21"/>
      <c r="AA145" s="69">
        <v>962699</v>
      </c>
      <c r="AB145" s="21"/>
      <c r="AC145" s="69">
        <v>0</v>
      </c>
      <c r="AD145" s="21"/>
      <c r="AE145" s="21"/>
      <c r="AF145" s="69">
        <v>100219</v>
      </c>
      <c r="AG145" s="21"/>
      <c r="AH145" s="70">
        <f>(AF145/$BJ145)</f>
        <v>15.166313559322035</v>
      </c>
      <c r="AI145" s="21"/>
      <c r="AJ145" s="70">
        <f>IF(AH$219,AH145/AH$219*100,0)</f>
        <v>90.139180247871025</v>
      </c>
      <c r="AK145" s="21"/>
      <c r="AL145" s="69">
        <v>295932</v>
      </c>
      <c r="AM145" s="21"/>
      <c r="AN145" s="65">
        <f>(AL145/$BJ145)</f>
        <v>44.783898305084747</v>
      </c>
      <c r="AO145" s="21"/>
      <c r="AP145" s="65">
        <f>IF(AN$219,AN145/AN$219*100,0)</f>
        <v>83.1528697892998</v>
      </c>
      <c r="AQ145" s="21"/>
      <c r="AR145" s="69">
        <f>(E145+M145+S145+AF145+AL145)</f>
        <v>5124153</v>
      </c>
      <c r="AS145" s="21"/>
      <c r="AT145" s="69">
        <v>735888</v>
      </c>
      <c r="AU145" s="21"/>
      <c r="AV145" s="70">
        <f>IF($AR145,AT145/$AR145*100,0)</f>
        <v>14.361163688906245</v>
      </c>
      <c r="AW145" s="21"/>
      <c r="AX145" s="69">
        <v>69088</v>
      </c>
      <c r="AY145" s="21"/>
      <c r="AZ145" s="70">
        <f>IF($AR145,AX145/$AR145*100,0)</f>
        <v>1.3482813647445735</v>
      </c>
      <c r="BA145" s="21"/>
      <c r="BB145" s="69">
        <v>0</v>
      </c>
      <c r="BC145" s="21"/>
      <c r="BD145" s="70">
        <f>IF($AR145,BB145/$AR145*100,0)</f>
        <v>0</v>
      </c>
      <c r="BE145" s="21"/>
      <c r="BF145" s="69">
        <v>345334</v>
      </c>
      <c r="BG145" s="21"/>
      <c r="BH145" s="10">
        <v>48</v>
      </c>
      <c r="BI145" s="21"/>
      <c r="BJ145" s="96">
        <v>6608</v>
      </c>
      <c r="BK145" s="21"/>
      <c r="BL145" s="96">
        <f>IF(E145,$BJ145,0)</f>
        <v>6608</v>
      </c>
      <c r="BM145" s="21"/>
      <c r="BN145" s="96">
        <f>IF(M145,$BJ145,0)</f>
        <v>6608</v>
      </c>
      <c r="BO145" s="21"/>
      <c r="BP145" s="96">
        <f>IF(S145,$BJ145,0)</f>
        <v>6608</v>
      </c>
      <c r="BQ145" s="21"/>
      <c r="BR145" s="96">
        <f>IF(AF145,$BJ145,0)</f>
        <v>6608</v>
      </c>
      <c r="BS145" s="21"/>
      <c r="BT145" s="96">
        <f>IF(AL145,$BJ145,0)</f>
        <v>6608</v>
      </c>
    </row>
    <row r="146" spans="1:72" ht="8.85" customHeight="1" x14ac:dyDescent="0.3">
      <c r="A146" s="10">
        <v>49</v>
      </c>
      <c r="B146" s="21"/>
      <c r="C146" s="10" t="s">
        <v>171</v>
      </c>
      <c r="D146" s="21"/>
      <c r="E146" s="69">
        <v>3749143</v>
      </c>
      <c r="F146" s="21"/>
      <c r="G146" s="65">
        <f>(E146/$BJ146)</f>
        <v>140.29648617295962</v>
      </c>
      <c r="H146" s="21"/>
      <c r="I146" s="65">
        <f>IF(G$219,G146/G$219*100,0)</f>
        <v>70.737885830562192</v>
      </c>
      <c r="J146" s="21"/>
      <c r="K146" s="69">
        <v>3749143</v>
      </c>
      <c r="L146" s="21"/>
      <c r="M146" s="69">
        <v>3707211</v>
      </c>
      <c r="N146" s="21"/>
      <c r="O146" s="65">
        <f>(M146/$BJ146)</f>
        <v>138.72735097107361</v>
      </c>
      <c r="P146" s="21"/>
      <c r="Q146" s="65">
        <f>IF(O$219,O146/O$219*100,0)</f>
        <v>64.665591294677753</v>
      </c>
      <c r="R146" s="21"/>
      <c r="S146" s="69">
        <v>2656644</v>
      </c>
      <c r="T146" s="21"/>
      <c r="U146" s="65">
        <f>(S146/$BJ146)</f>
        <v>99.414137634247652</v>
      </c>
      <c r="V146" s="21"/>
      <c r="W146" s="65">
        <f>IF(U$219,U146/U$219*100,0)</f>
        <v>85.989959682764962</v>
      </c>
      <c r="X146" s="21"/>
      <c r="Y146" s="69">
        <v>0</v>
      </c>
      <c r="Z146" s="21"/>
      <c r="AA146" s="69">
        <v>1254542</v>
      </c>
      <c r="AB146" s="21"/>
      <c r="AC146" s="69">
        <v>0</v>
      </c>
      <c r="AD146" s="21"/>
      <c r="AE146" s="21"/>
      <c r="AF146" s="69">
        <v>411320</v>
      </c>
      <c r="AG146" s="21"/>
      <c r="AH146" s="70">
        <f>(AF146/$BJ146)</f>
        <v>15.391984432885529</v>
      </c>
      <c r="AI146" s="21"/>
      <c r="AJ146" s="70">
        <f>IF(AH$219,AH146/AH$219*100,0)</f>
        <v>91.480428236003988</v>
      </c>
      <c r="AK146" s="21"/>
      <c r="AL146" s="69">
        <v>3707683</v>
      </c>
      <c r="AM146" s="21"/>
      <c r="AN146" s="65">
        <f>(AL146/$BJ146)</f>
        <v>138.74501365864612</v>
      </c>
      <c r="AO146" s="21"/>
      <c r="AP146" s="65">
        <f>IF(AN$219,AN146/AN$219*100,0)</f>
        <v>257.61593990941407</v>
      </c>
      <c r="AQ146" s="21"/>
      <c r="AR146" s="69">
        <f>(E146+M146+S146+AF146+AL146)</f>
        <v>14232001</v>
      </c>
      <c r="AS146" s="21"/>
      <c r="AT146" s="69">
        <v>1983331</v>
      </c>
      <c r="AU146" s="21"/>
      <c r="AV146" s="70">
        <f>IF($AR146,AT146/$AR146*100,0)</f>
        <v>13.935714310306752</v>
      </c>
      <c r="AW146" s="21"/>
      <c r="AX146" s="69">
        <v>105670</v>
      </c>
      <c r="AY146" s="21"/>
      <c r="AZ146" s="70">
        <f>IF($AR146,AX146/$AR146*100,0)</f>
        <v>0.74248167913984831</v>
      </c>
      <c r="BA146" s="21"/>
      <c r="BB146" s="69">
        <v>401704</v>
      </c>
      <c r="BC146" s="21"/>
      <c r="BD146" s="70">
        <f>IF($AR146,BB146/$AR146*100,0)</f>
        <v>2.8225405549086173</v>
      </c>
      <c r="BE146" s="21"/>
      <c r="BF146" s="69">
        <v>327521</v>
      </c>
      <c r="BG146" s="21"/>
      <c r="BH146" s="10">
        <v>49</v>
      </c>
      <c r="BI146" s="21"/>
      <c r="BJ146" s="96">
        <v>26723</v>
      </c>
      <c r="BK146" s="21"/>
      <c r="BL146" s="96">
        <f>IF(E146,$BJ146,0)</f>
        <v>26723</v>
      </c>
      <c r="BM146" s="21"/>
      <c r="BN146" s="96">
        <f>IF(M146,$BJ146,0)</f>
        <v>26723</v>
      </c>
      <c r="BO146" s="21"/>
      <c r="BP146" s="96">
        <f>IF(S146,$BJ146,0)</f>
        <v>26723</v>
      </c>
      <c r="BQ146" s="21"/>
      <c r="BR146" s="96">
        <f>IF(AF146,$BJ146,0)</f>
        <v>26723</v>
      </c>
      <c r="BS146" s="21"/>
      <c r="BT146" s="96">
        <f>IF(AL146,$BJ146,0)</f>
        <v>26723</v>
      </c>
    </row>
    <row r="147" spans="1:72" ht="8.85" customHeight="1" x14ac:dyDescent="0.3">
      <c r="A147" s="10">
        <v>50</v>
      </c>
      <c r="B147" s="21"/>
      <c r="C147" s="10" t="s">
        <v>172</v>
      </c>
      <c r="D147" s="21"/>
      <c r="E147" s="100">
        <v>0</v>
      </c>
      <c r="F147" s="21"/>
      <c r="G147" s="65">
        <v>0</v>
      </c>
      <c r="H147" s="21"/>
      <c r="I147" s="65">
        <f>IF(G$219,G147/G$219*100,0)</f>
        <v>0</v>
      </c>
      <c r="J147" s="21"/>
      <c r="K147" s="100">
        <v>0</v>
      </c>
      <c r="L147" s="21"/>
      <c r="M147" s="100">
        <v>0</v>
      </c>
      <c r="N147" s="21"/>
      <c r="O147" s="65">
        <v>0</v>
      </c>
      <c r="P147" s="21"/>
      <c r="Q147" s="65">
        <f>IF(O$219,O147/O$219*100,0)</f>
        <v>0</v>
      </c>
      <c r="R147" s="21"/>
      <c r="S147" s="100">
        <v>0</v>
      </c>
      <c r="T147" s="21"/>
      <c r="U147" s="65">
        <v>0</v>
      </c>
      <c r="V147" s="21"/>
      <c r="W147" s="65">
        <f>IF(U$219,U147/U$219*100,0)</f>
        <v>0</v>
      </c>
      <c r="X147" s="21"/>
      <c r="Y147" s="100">
        <v>0</v>
      </c>
      <c r="Z147" s="21"/>
      <c r="AA147" s="100">
        <v>0</v>
      </c>
      <c r="AB147" s="21"/>
      <c r="AC147" s="100">
        <v>0</v>
      </c>
      <c r="AD147" s="21"/>
      <c r="AE147" s="21"/>
      <c r="AF147" s="100">
        <v>0</v>
      </c>
      <c r="AG147" s="21"/>
      <c r="AH147" s="70">
        <v>0</v>
      </c>
      <c r="AI147" s="21"/>
      <c r="AJ147" s="70">
        <f>IF(AH$219,AH147/AH$219*100,0)</f>
        <v>0</v>
      </c>
      <c r="AK147" s="21"/>
      <c r="AL147" s="100">
        <v>0</v>
      </c>
      <c r="AM147" s="21"/>
      <c r="AN147" s="65">
        <v>0</v>
      </c>
      <c r="AO147" s="21"/>
      <c r="AP147" s="65">
        <f>IF(AN$219,AN147/AN$219*100,0)</f>
        <v>0</v>
      </c>
      <c r="AQ147" s="21"/>
      <c r="AR147" s="100">
        <f>(E147+M147+S147+AF147+AL147)</f>
        <v>0</v>
      </c>
      <c r="AS147" s="21"/>
      <c r="AT147" s="100">
        <v>0</v>
      </c>
      <c r="AU147" s="21"/>
      <c r="AV147" s="70">
        <f>IF($AR147,AT147/$AR147*100,0)</f>
        <v>0</v>
      </c>
      <c r="AW147" s="21"/>
      <c r="AX147" s="100">
        <v>0</v>
      </c>
      <c r="AY147" s="21"/>
      <c r="AZ147" s="70">
        <f>IF($AR147,AX147/$AR147*100,0)</f>
        <v>0</v>
      </c>
      <c r="BA147" s="21"/>
      <c r="BB147" s="100">
        <v>0</v>
      </c>
      <c r="BC147" s="21"/>
      <c r="BD147" s="70">
        <f>IF($AR147,BB147/$AR147*100,0)</f>
        <v>0</v>
      </c>
      <c r="BE147" s="21"/>
      <c r="BF147" s="100">
        <v>0</v>
      </c>
      <c r="BG147" s="21"/>
      <c r="BH147" s="10">
        <v>50</v>
      </c>
      <c r="BI147" s="21"/>
      <c r="BJ147" s="96">
        <v>0</v>
      </c>
      <c r="BK147" s="21"/>
      <c r="BL147" s="96">
        <f>IF(E147,$BJ147,0)</f>
        <v>0</v>
      </c>
      <c r="BM147" s="21"/>
      <c r="BN147" s="96">
        <f>IF(M147,$BJ147,0)</f>
        <v>0</v>
      </c>
      <c r="BO147" s="21"/>
      <c r="BP147" s="96">
        <f>IF(S147,$BJ147,0)</f>
        <v>0</v>
      </c>
      <c r="BQ147" s="21"/>
      <c r="BR147" s="96">
        <f>IF(AF147,$BJ147,0)</f>
        <v>0</v>
      </c>
      <c r="BS147" s="21"/>
      <c r="BT147" s="96">
        <f>IF(AL147,$BJ147,0)</f>
        <v>0</v>
      </c>
    </row>
    <row r="148" spans="1:72" ht="8.85" customHeight="1" x14ac:dyDescent="0.3">
      <c r="A148" s="21"/>
      <c r="B148" s="21"/>
      <c r="D148" s="21"/>
      <c r="E148" s="69"/>
      <c r="F148" s="21"/>
      <c r="G148" s="70"/>
      <c r="H148" s="21"/>
      <c r="I148" s="70"/>
      <c r="J148" s="21"/>
      <c r="K148" s="69"/>
      <c r="L148" s="21"/>
      <c r="M148" s="69"/>
      <c r="N148" s="21"/>
      <c r="O148" s="70"/>
      <c r="P148" s="21"/>
      <c r="Q148" s="70"/>
      <c r="R148" s="21"/>
      <c r="S148" s="69"/>
      <c r="T148" s="21"/>
      <c r="U148" s="70"/>
      <c r="V148" s="21"/>
      <c r="W148" s="70"/>
      <c r="X148" s="21"/>
      <c r="Y148" s="69"/>
      <c r="Z148" s="21"/>
      <c r="AA148" s="69"/>
      <c r="AB148" s="21"/>
      <c r="AC148" s="69"/>
      <c r="AD148" s="21"/>
      <c r="AE148" s="21"/>
      <c r="AF148" s="69"/>
      <c r="AG148" s="21"/>
      <c r="AH148" s="70"/>
      <c r="AI148" s="21"/>
      <c r="AJ148" s="70"/>
      <c r="AK148" s="21"/>
      <c r="AL148" s="69"/>
      <c r="AM148" s="21"/>
      <c r="AN148" s="70"/>
      <c r="AO148" s="21"/>
      <c r="AP148" s="70"/>
      <c r="AQ148" s="21"/>
      <c r="AR148" s="69"/>
      <c r="AS148" s="21"/>
      <c r="AT148" s="69"/>
      <c r="AU148" s="21"/>
      <c r="AV148" s="70"/>
      <c r="AW148" s="21"/>
      <c r="AX148" s="69"/>
      <c r="AY148" s="21"/>
      <c r="AZ148" s="70"/>
      <c r="BA148" s="21"/>
      <c r="BB148" s="69"/>
      <c r="BC148" s="21"/>
      <c r="BD148" s="70"/>
      <c r="BE148" s="21"/>
      <c r="BF148" s="69"/>
      <c r="BG148" s="21"/>
      <c r="BI148" s="21"/>
      <c r="BJ148" s="96"/>
      <c r="BK148" s="21"/>
      <c r="BL148" s="96"/>
      <c r="BM148" s="21"/>
      <c r="BN148" s="96"/>
      <c r="BO148" s="21"/>
      <c r="BP148" s="96"/>
      <c r="BQ148" s="21"/>
      <c r="BR148" s="96"/>
      <c r="BS148" s="21"/>
      <c r="BT148" s="96"/>
    </row>
    <row r="149" spans="1:72" ht="9"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row>
    <row r="150" spans="1:72" ht="9.7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row>
    <row r="151" spans="1:72" s="8" customFormat="1" ht="13.5" customHeight="1" x14ac:dyDescent="0.3">
      <c r="A151" s="112" t="s">
        <v>472</v>
      </c>
      <c r="BI151" s="113" t="s">
        <v>473</v>
      </c>
    </row>
    <row r="152" spans="1:72" s="8" customFormat="1" ht="10.5" customHeight="1" x14ac:dyDescent="0.3">
      <c r="A152" s="38"/>
      <c r="AC152" s="11" t="s">
        <v>42</v>
      </c>
      <c r="AF152" s="38" t="s">
        <v>43</v>
      </c>
      <c r="BH152" s="11" t="s">
        <v>446</v>
      </c>
    </row>
    <row r="153" spans="1:72" s="8" customFormat="1" ht="10.5" customHeight="1" x14ac:dyDescent="0.3">
      <c r="A153" s="12"/>
      <c r="AC153" s="11" t="s">
        <v>447</v>
      </c>
      <c r="AF153" s="38" t="s">
        <v>391</v>
      </c>
      <c r="BH153" s="11" t="s">
        <v>173</v>
      </c>
    </row>
    <row r="154" spans="1:72" s="8" customFormat="1" ht="10.5" customHeight="1" x14ac:dyDescent="0.3">
      <c r="A154" s="13"/>
      <c r="AC154" s="11" t="s">
        <v>48</v>
      </c>
      <c r="AF154" s="14" t="s">
        <v>49</v>
      </c>
    </row>
    <row r="155" spans="1:72" ht="9.6" customHeight="1" x14ac:dyDescent="0.3">
      <c r="AT155" s="16" t="s">
        <v>392</v>
      </c>
      <c r="AU155" s="16"/>
      <c r="AV155" s="16"/>
      <c r="AW155" s="16"/>
      <c r="AX155" s="16"/>
      <c r="AY155" s="16"/>
      <c r="AZ155" s="16"/>
      <c r="BA155" s="16"/>
      <c r="BB155" s="16"/>
      <c r="BC155" s="16"/>
      <c r="BD155" s="16"/>
      <c r="BE155" s="16"/>
      <c r="BF155" s="16"/>
    </row>
    <row r="156" spans="1:72" ht="9.6" customHeight="1" x14ac:dyDescent="0.3"/>
    <row r="157" spans="1:72" ht="9.6" customHeight="1" x14ac:dyDescent="0.3">
      <c r="E157" s="16" t="s">
        <v>448</v>
      </c>
      <c r="F157" s="16"/>
      <c r="G157" s="16"/>
      <c r="H157" s="16"/>
      <c r="I157" s="16"/>
      <c r="J157" s="16"/>
      <c r="K157" s="16"/>
      <c r="M157" s="16" t="s">
        <v>449</v>
      </c>
      <c r="N157" s="16"/>
      <c r="O157" s="16"/>
      <c r="P157" s="16"/>
      <c r="Q157" s="16"/>
      <c r="S157" s="16" t="s">
        <v>450</v>
      </c>
      <c r="T157" s="16"/>
      <c r="U157" s="16"/>
      <c r="V157" s="16"/>
      <c r="W157" s="16"/>
      <c r="X157" s="16"/>
      <c r="Y157" s="16"/>
      <c r="Z157" s="16"/>
      <c r="AA157" s="16"/>
      <c r="AB157" s="16"/>
      <c r="AC157" s="16"/>
      <c r="AF157" s="16" t="s">
        <v>451</v>
      </c>
      <c r="AG157" s="16"/>
      <c r="AH157" s="16"/>
      <c r="AI157" s="16"/>
      <c r="AJ157" s="16"/>
      <c r="AL157" s="16" t="s">
        <v>452</v>
      </c>
      <c r="AM157" s="16"/>
      <c r="AN157" s="16"/>
      <c r="AO157" s="16"/>
      <c r="AP157" s="16"/>
      <c r="AX157" s="16" t="s">
        <v>396</v>
      </c>
      <c r="AY157" s="16"/>
      <c r="AZ157" s="16"/>
      <c r="BA157" s="16"/>
      <c r="BB157" s="16"/>
      <c r="BC157" s="16"/>
      <c r="BD157" s="16"/>
    </row>
    <row r="158" spans="1:72" ht="9.6" customHeight="1" x14ac:dyDescent="0.3"/>
    <row r="159" spans="1:72" ht="9.6" customHeight="1" x14ac:dyDescent="0.3">
      <c r="Y159" s="16" t="s">
        <v>398</v>
      </c>
      <c r="Z159" s="16"/>
      <c r="AA159" s="16"/>
      <c r="AB159" s="16"/>
      <c r="AC159" s="16"/>
      <c r="AT159" s="16" t="s">
        <v>431</v>
      </c>
      <c r="AU159" s="16"/>
      <c r="AV159" s="16"/>
      <c r="AX159" s="16" t="s">
        <v>59</v>
      </c>
      <c r="AY159" s="16"/>
      <c r="AZ159" s="16"/>
      <c r="BB159" s="16" t="s">
        <v>60</v>
      </c>
      <c r="BC159" s="16"/>
      <c r="BD159" s="16"/>
    </row>
    <row r="160" spans="1:72" ht="9.6" customHeight="1" x14ac:dyDescent="0.3">
      <c r="K160" s="19" t="s">
        <v>453</v>
      </c>
      <c r="AA160" s="18" t="s">
        <v>454</v>
      </c>
      <c r="BF160" s="18" t="s">
        <v>455</v>
      </c>
      <c r="BL160" s="18" t="s">
        <v>456</v>
      </c>
      <c r="BN160" s="18" t="s">
        <v>457</v>
      </c>
      <c r="BP160" s="18" t="s">
        <v>458</v>
      </c>
    </row>
    <row r="161" spans="1:72" ht="9.6" customHeight="1" x14ac:dyDescent="0.3">
      <c r="I161" s="18" t="s">
        <v>64</v>
      </c>
      <c r="Q161" s="18" t="s">
        <v>64</v>
      </c>
      <c r="W161" s="18" t="s">
        <v>64</v>
      </c>
      <c r="AA161" s="18" t="s">
        <v>459</v>
      </c>
      <c r="AC161" s="18" t="s">
        <v>460</v>
      </c>
      <c r="AJ161" s="18" t="s">
        <v>64</v>
      </c>
      <c r="AP161" s="18" t="s">
        <v>64</v>
      </c>
      <c r="AV161" s="18" t="s">
        <v>271</v>
      </c>
      <c r="AZ161" s="18" t="s">
        <v>271</v>
      </c>
      <c r="BD161" s="18" t="s">
        <v>271</v>
      </c>
      <c r="BF161" s="18" t="s">
        <v>461</v>
      </c>
      <c r="BL161" s="18" t="s">
        <v>462</v>
      </c>
      <c r="BM161" s="18"/>
      <c r="BN161" s="18" t="s">
        <v>463</v>
      </c>
      <c r="BO161" s="18"/>
      <c r="BP161" s="18" t="s">
        <v>269</v>
      </c>
      <c r="BQ161" s="18"/>
      <c r="BS161" s="18"/>
      <c r="BT161" s="18" t="s">
        <v>327</v>
      </c>
    </row>
    <row r="162" spans="1:72" ht="9.6" customHeight="1" x14ac:dyDescent="0.3">
      <c r="A162" s="19" t="s">
        <v>71</v>
      </c>
      <c r="C162" s="19" t="s">
        <v>73</v>
      </c>
      <c r="E162" s="19" t="s">
        <v>74</v>
      </c>
      <c r="G162" s="19" t="s">
        <v>434</v>
      </c>
      <c r="I162" s="19" t="s">
        <v>80</v>
      </c>
      <c r="K162" s="19" t="s">
        <v>436</v>
      </c>
      <c r="M162" s="19" t="s">
        <v>74</v>
      </c>
      <c r="O162" s="19" t="s">
        <v>434</v>
      </c>
      <c r="Q162" s="19" t="s">
        <v>80</v>
      </c>
      <c r="S162" s="19" t="s">
        <v>74</v>
      </c>
      <c r="U162" s="19" t="s">
        <v>434</v>
      </c>
      <c r="W162" s="19" t="s">
        <v>80</v>
      </c>
      <c r="Y162" s="19" t="s">
        <v>436</v>
      </c>
      <c r="AA162" s="19" t="s">
        <v>464</v>
      </c>
      <c r="AC162" s="19" t="s">
        <v>465</v>
      </c>
      <c r="AF162" s="19" t="s">
        <v>74</v>
      </c>
      <c r="AH162" s="19" t="s">
        <v>434</v>
      </c>
      <c r="AJ162" s="19" t="s">
        <v>80</v>
      </c>
      <c r="AL162" s="19" t="s">
        <v>74</v>
      </c>
      <c r="AN162" s="19" t="s">
        <v>434</v>
      </c>
      <c r="AP162" s="19" t="s">
        <v>80</v>
      </c>
      <c r="AR162" s="19" t="s">
        <v>65</v>
      </c>
      <c r="AT162" s="19" t="s">
        <v>74</v>
      </c>
      <c r="AV162" s="19" t="s">
        <v>372</v>
      </c>
      <c r="AX162" s="19" t="s">
        <v>74</v>
      </c>
      <c r="AZ162" s="19" t="s">
        <v>372</v>
      </c>
      <c r="BB162" s="19" t="s">
        <v>74</v>
      </c>
      <c r="BD162" s="19" t="s">
        <v>372</v>
      </c>
      <c r="BF162" s="19" t="s">
        <v>417</v>
      </c>
      <c r="BH162" s="19" t="s">
        <v>71</v>
      </c>
      <c r="BL162" s="111" t="s">
        <v>466</v>
      </c>
      <c r="BM162" s="18"/>
      <c r="BN162" s="111" t="s">
        <v>467</v>
      </c>
      <c r="BO162" s="18"/>
      <c r="BP162" s="111" t="s">
        <v>468</v>
      </c>
      <c r="BQ162" s="18"/>
      <c r="BR162" s="111" t="s">
        <v>451</v>
      </c>
      <c r="BS162" s="18"/>
      <c r="BT162" s="111" t="s">
        <v>469</v>
      </c>
    </row>
    <row r="163" spans="1:72" ht="8.85" customHeight="1" x14ac:dyDescent="0.3">
      <c r="C163" s="18"/>
      <c r="E163" s="18"/>
      <c r="G163" s="18"/>
      <c r="I163" s="18"/>
      <c r="K163" s="18"/>
      <c r="M163" s="18"/>
      <c r="O163" s="18"/>
      <c r="Q163" s="18"/>
      <c r="S163" s="18"/>
      <c r="U163" s="18"/>
      <c r="W163" s="18"/>
      <c r="Y163" s="18"/>
      <c r="AA163" s="18"/>
      <c r="AC163" s="18"/>
      <c r="AF163" s="18"/>
      <c r="AH163" s="18"/>
      <c r="AJ163" s="18"/>
      <c r="AL163" s="18"/>
      <c r="AN163" s="18"/>
      <c r="AP163" s="18"/>
      <c r="AR163" s="18"/>
      <c r="AT163" s="18"/>
      <c r="AV163" s="18"/>
      <c r="AX163" s="18"/>
      <c r="AZ163" s="18"/>
      <c r="BB163" s="18"/>
      <c r="BD163" s="18"/>
      <c r="BF163" s="18"/>
    </row>
    <row r="164" spans="1:72" ht="8.85" customHeight="1" x14ac:dyDescent="0.3">
      <c r="B164" s="10" t="s">
        <v>284</v>
      </c>
    </row>
    <row r="165" spans="1:72" ht="8.85" customHeight="1" x14ac:dyDescent="0.3">
      <c r="A165" s="10">
        <v>51</v>
      </c>
      <c r="B165" s="21"/>
      <c r="C165" s="10" t="s">
        <v>174</v>
      </c>
      <c r="D165" s="21"/>
      <c r="E165" s="63">
        <v>2571170</v>
      </c>
      <c r="F165" s="21"/>
      <c r="G165" s="64">
        <f>(E165/$BJ165)</f>
        <v>235.47669200476233</v>
      </c>
      <c r="H165" s="21"/>
      <c r="I165" s="65">
        <f>IF(G$219,G165/G$219*100,0)</f>
        <v>118.72801528511685</v>
      </c>
      <c r="J165" s="21"/>
      <c r="K165" s="63">
        <v>2571170</v>
      </c>
      <c r="L165" s="21"/>
      <c r="M165" s="63">
        <v>2063544</v>
      </c>
      <c r="N165" s="21"/>
      <c r="O165" s="64">
        <f>(M165/$BJ165)</f>
        <v>188.98653722868394</v>
      </c>
      <c r="P165" s="21"/>
      <c r="Q165" s="65">
        <f>IF(O$219,O165/O$219*100,0)</f>
        <v>88.093127210182899</v>
      </c>
      <c r="R165" s="21"/>
      <c r="S165" s="63">
        <v>1289556</v>
      </c>
      <c r="T165" s="21"/>
      <c r="U165" s="64">
        <f>(S165/$BJ165)</f>
        <v>118.10202399487133</v>
      </c>
      <c r="V165" s="21"/>
      <c r="W165" s="65">
        <f>IF(U$219,U165/U$219*100,0)</f>
        <v>102.15436680781889</v>
      </c>
      <c r="X165" s="21"/>
      <c r="Y165" s="63">
        <v>1138811</v>
      </c>
      <c r="Z165" s="21"/>
      <c r="AA165" s="63">
        <v>89518</v>
      </c>
      <c r="AB165" s="21"/>
      <c r="AC165" s="63">
        <v>61227</v>
      </c>
      <c r="AD165" s="21"/>
      <c r="AE165" s="21"/>
      <c r="AF165" s="63">
        <v>153777</v>
      </c>
      <c r="AG165" s="21"/>
      <c r="AH165" s="64">
        <f>(AF165/$BJ165)</f>
        <v>14.083432548768203</v>
      </c>
      <c r="AI165" s="21"/>
      <c r="AJ165" s="65">
        <f>IF(AH$219,AH165/AH$219*100,0)</f>
        <v>83.703205795970533</v>
      </c>
      <c r="AK165" s="21"/>
      <c r="AL165" s="63">
        <v>175634</v>
      </c>
      <c r="AM165" s="21"/>
      <c r="AN165" s="64">
        <f>(AL165/$BJ165)</f>
        <v>16.085172634856672</v>
      </c>
      <c r="AO165" s="21"/>
      <c r="AP165" s="65">
        <f>IF(AN$219,AN165/AN$219*100,0)</f>
        <v>29.866275966707946</v>
      </c>
      <c r="AQ165" s="21"/>
      <c r="AR165" s="63">
        <f>(E165+M165+S165+AF165+AL165)</f>
        <v>6253681</v>
      </c>
      <c r="AS165" s="21"/>
      <c r="AT165" s="63">
        <v>1522101</v>
      </c>
      <c r="AU165" s="21"/>
      <c r="AV165" s="65">
        <f>IF($AR165,AT165/$AR165*100,0)</f>
        <v>24.339281136981565</v>
      </c>
      <c r="AW165" s="21"/>
      <c r="AX165" s="63">
        <v>29422</v>
      </c>
      <c r="AY165" s="21"/>
      <c r="AZ165" s="65">
        <f>IF($AR165,AX165/$AR165*100,0)</f>
        <v>0.47047490909753792</v>
      </c>
      <c r="BA165" s="21"/>
      <c r="BB165" s="63">
        <v>0</v>
      </c>
      <c r="BC165" s="21"/>
      <c r="BD165" s="65">
        <f>IF($AR165,BB165/$AR165*100,0)</f>
        <v>0</v>
      </c>
      <c r="BE165" s="21"/>
      <c r="BF165" s="63">
        <v>428623</v>
      </c>
      <c r="BG165" s="21"/>
      <c r="BH165" s="10">
        <v>51</v>
      </c>
      <c r="BI165" s="21"/>
      <c r="BJ165" s="96">
        <v>10919</v>
      </c>
      <c r="BK165" s="21"/>
      <c r="BL165" s="96">
        <f>IF(E165,$BJ165,0)</f>
        <v>10919</v>
      </c>
      <c r="BM165" s="21"/>
      <c r="BN165" s="96">
        <f>IF(M165,$BJ165,0)</f>
        <v>10919</v>
      </c>
      <c r="BO165" s="21"/>
      <c r="BP165" s="96">
        <f>IF(S165,$BJ165,0)</f>
        <v>10919</v>
      </c>
      <c r="BQ165" s="21"/>
      <c r="BR165" s="96">
        <f>IF(AF165,$BJ165,0)</f>
        <v>10919</v>
      </c>
      <c r="BS165" s="21"/>
      <c r="BT165" s="96">
        <f>IF(AL165,$BJ165,0)</f>
        <v>10919</v>
      </c>
    </row>
    <row r="166" spans="1:72" ht="8.85" customHeight="1" x14ac:dyDescent="0.3">
      <c r="A166" s="10">
        <v>52</v>
      </c>
      <c r="B166" s="21"/>
      <c r="C166" s="10" t="s">
        <v>175</v>
      </c>
      <c r="D166" s="21"/>
      <c r="E166" s="69">
        <v>2352182</v>
      </c>
      <c r="F166" s="21"/>
      <c r="G166" s="65">
        <f>(E166/$BJ166)</f>
        <v>106.08316420872232</v>
      </c>
      <c r="H166" s="21"/>
      <c r="I166" s="65">
        <f>IF(G$219,G166/G$219*100,0)</f>
        <v>53.487431959558961</v>
      </c>
      <c r="J166" s="21"/>
      <c r="K166" s="69">
        <v>2352182</v>
      </c>
      <c r="L166" s="21"/>
      <c r="M166" s="69">
        <v>2240741</v>
      </c>
      <c r="N166" s="21"/>
      <c r="O166" s="65">
        <f>(M166/$BJ166)</f>
        <v>101.05718666847066</v>
      </c>
      <c r="P166" s="21"/>
      <c r="Q166" s="65">
        <f>IF(O$219,O166/O$219*100,0)</f>
        <v>47.106231646100518</v>
      </c>
      <c r="R166" s="21"/>
      <c r="S166" s="69">
        <v>3744449</v>
      </c>
      <c r="T166" s="21"/>
      <c r="U166" s="65">
        <f>(S166/$BJ166)</f>
        <v>168.87426148919857</v>
      </c>
      <c r="V166" s="21"/>
      <c r="W166" s="65">
        <f>IF(U$219,U166/U$219*100,0)</f>
        <v>146.07068252544312</v>
      </c>
      <c r="X166" s="21"/>
      <c r="Y166" s="69">
        <v>0</v>
      </c>
      <c r="Z166" s="21"/>
      <c r="AA166" s="69">
        <v>3744449</v>
      </c>
      <c r="AB166" s="21"/>
      <c r="AC166" s="69">
        <v>0</v>
      </c>
      <c r="AD166" s="21"/>
      <c r="AE166" s="21"/>
      <c r="AF166" s="69">
        <v>94165</v>
      </c>
      <c r="AG166" s="21"/>
      <c r="AH166" s="70">
        <f>(AF166/$BJ166)</f>
        <v>4.2468317322870162</v>
      </c>
      <c r="AI166" s="21"/>
      <c r="AJ166" s="70">
        <f>IF(AH$219,AH166/AH$219*100,0)</f>
        <v>25.240539139697827</v>
      </c>
      <c r="AK166" s="21"/>
      <c r="AL166" s="69">
        <v>329779</v>
      </c>
      <c r="AM166" s="21"/>
      <c r="AN166" s="65">
        <f>(AL166/$BJ166)</f>
        <v>14.872998692103009</v>
      </c>
      <c r="AO166" s="21"/>
      <c r="AP166" s="65">
        <f>IF(AN$219,AN166/AN$219*100,0)</f>
        <v>27.615562075364252</v>
      </c>
      <c r="AQ166" s="21"/>
      <c r="AR166" s="69">
        <f>(E166+M166+S166+AF166+AL166)</f>
        <v>8761316</v>
      </c>
      <c r="AS166" s="21"/>
      <c r="AT166" s="69">
        <v>3376702</v>
      </c>
      <c r="AU166" s="21"/>
      <c r="AV166" s="65">
        <f>IF($AR166,AT166/$AR166*100,0)</f>
        <v>38.541036529215475</v>
      </c>
      <c r="AW166" s="21"/>
      <c r="AX166" s="69">
        <v>162781</v>
      </c>
      <c r="AY166" s="21"/>
      <c r="AZ166" s="65">
        <f>IF($AR166,AX166/$AR166*100,0)</f>
        <v>1.8579514766959668</v>
      </c>
      <c r="BA166" s="21"/>
      <c r="BB166" s="69">
        <v>1325</v>
      </c>
      <c r="BC166" s="21"/>
      <c r="BD166" s="65">
        <f>IF($AR166,BB166/$AR166*100,0)</f>
        <v>1.5123298828623462E-2</v>
      </c>
      <c r="BE166" s="21"/>
      <c r="BF166" s="69">
        <v>565986</v>
      </c>
      <c r="BG166" s="21"/>
      <c r="BH166" s="10">
        <v>52</v>
      </c>
      <c r="BI166" s="21"/>
      <c r="BJ166" s="96">
        <v>22173</v>
      </c>
      <c r="BK166" s="21"/>
      <c r="BL166" s="96">
        <f>IF(E166,$BJ166,0)</f>
        <v>22173</v>
      </c>
      <c r="BM166" s="21"/>
      <c r="BN166" s="96">
        <f>IF(M166,$BJ166,0)</f>
        <v>22173</v>
      </c>
      <c r="BO166" s="21"/>
      <c r="BP166" s="96">
        <f>IF(S166,$BJ166,0)</f>
        <v>22173</v>
      </c>
      <c r="BQ166" s="21"/>
      <c r="BR166" s="96">
        <f>IF(AF166,$BJ166,0)</f>
        <v>22173</v>
      </c>
      <c r="BS166" s="21"/>
      <c r="BT166" s="96">
        <f>IF(AL166,$BJ166,0)</f>
        <v>22173</v>
      </c>
    </row>
    <row r="167" spans="1:72" ht="8.85" customHeight="1" x14ac:dyDescent="0.3">
      <c r="A167" s="10">
        <v>53</v>
      </c>
      <c r="B167" s="21"/>
      <c r="C167" s="10" t="s">
        <v>176</v>
      </c>
      <c r="D167" s="21"/>
      <c r="E167" s="69">
        <v>72688850</v>
      </c>
      <c r="F167" s="21"/>
      <c r="G167" s="65">
        <f>(E167/$BJ167)</f>
        <v>172.67441722353007</v>
      </c>
      <c r="H167" s="21"/>
      <c r="I167" s="65">
        <f>IF(G$219,G167/G$219*100,0)</f>
        <v>87.062930402679953</v>
      </c>
      <c r="J167" s="21"/>
      <c r="K167" s="69">
        <v>72285510</v>
      </c>
      <c r="L167" s="21"/>
      <c r="M167" s="69">
        <v>115356208</v>
      </c>
      <c r="N167" s="21"/>
      <c r="O167" s="65">
        <f>(M167/$BJ167)</f>
        <v>274.03193185084535</v>
      </c>
      <c r="P167" s="21"/>
      <c r="Q167" s="65">
        <f>IF(O$219,O167/O$219*100,0)</f>
        <v>127.73571168711126</v>
      </c>
      <c r="R167" s="21"/>
      <c r="S167" s="69">
        <v>34490247</v>
      </c>
      <c r="T167" s="21"/>
      <c r="U167" s="65">
        <f>(S167/$BJ167)</f>
        <v>81.932556377224387</v>
      </c>
      <c r="V167" s="21"/>
      <c r="W167" s="65">
        <f>IF(U$219,U167/U$219*100,0)</f>
        <v>70.868966801320383</v>
      </c>
      <c r="X167" s="21"/>
      <c r="Y167" s="69">
        <v>25546367</v>
      </c>
      <c r="Z167" s="21"/>
      <c r="AA167" s="69">
        <v>2899552</v>
      </c>
      <c r="AB167" s="21"/>
      <c r="AC167" s="69">
        <v>2321400</v>
      </c>
      <c r="AD167" s="21"/>
      <c r="AE167" s="21"/>
      <c r="AF167" s="69">
        <v>11059702</v>
      </c>
      <c r="AG167" s="21"/>
      <c r="AH167" s="70">
        <f>(AF167/$BJ167)</f>
        <v>26.272634627125207</v>
      </c>
      <c r="AI167" s="21"/>
      <c r="AJ167" s="70">
        <f>IF(AH$219,AH167/AH$219*100,0)</f>
        <v>156.14827815459986</v>
      </c>
      <c r="AK167" s="21"/>
      <c r="AL167" s="69">
        <v>14359046</v>
      </c>
      <c r="AM167" s="21"/>
      <c r="AN167" s="65">
        <f>(AL167/$BJ167)</f>
        <v>34.110319532305994</v>
      </c>
      <c r="AO167" s="21"/>
      <c r="AP167" s="65">
        <f>IF(AN$219,AN167/AN$219*100,0)</f>
        <v>63.334615026562112</v>
      </c>
      <c r="AQ167" s="21"/>
      <c r="AR167" s="69">
        <f>(E167+M167+S167+AF167+AL167)</f>
        <v>247954053</v>
      </c>
      <c r="AS167" s="21"/>
      <c r="AT167" s="69">
        <v>15693130</v>
      </c>
      <c r="AU167" s="21"/>
      <c r="AV167" s="65">
        <f>IF($AR167,AT167/$AR167*100,0)</f>
        <v>6.3290475836666404</v>
      </c>
      <c r="AW167" s="21"/>
      <c r="AX167" s="69">
        <v>722847</v>
      </c>
      <c r="AY167" s="21"/>
      <c r="AZ167" s="65">
        <f>IF($AR167,AX167/$AR167*100,0)</f>
        <v>0.29152457532121889</v>
      </c>
      <c r="BA167" s="21"/>
      <c r="BB167" s="69">
        <v>799586</v>
      </c>
      <c r="BC167" s="21"/>
      <c r="BD167" s="65">
        <f>IF($AR167,BB167/$AR167*100,0)</f>
        <v>0.32247345438632535</v>
      </c>
      <c r="BE167" s="21"/>
      <c r="BF167" s="69">
        <v>5728212</v>
      </c>
      <c r="BG167" s="21"/>
      <c r="BH167" s="10">
        <v>53</v>
      </c>
      <c r="BI167" s="21"/>
      <c r="BJ167" s="96">
        <v>420959</v>
      </c>
      <c r="BK167" s="21"/>
      <c r="BL167" s="96">
        <f>IF(E167,$BJ167,0)</f>
        <v>420959</v>
      </c>
      <c r="BM167" s="21"/>
      <c r="BN167" s="96">
        <f>IF(M167,$BJ167,0)</f>
        <v>420959</v>
      </c>
      <c r="BO167" s="21"/>
      <c r="BP167" s="96">
        <f>IF(S167,$BJ167,0)</f>
        <v>420959</v>
      </c>
      <c r="BQ167" s="21"/>
      <c r="BR167" s="96">
        <f>IF(AF167,$BJ167,0)</f>
        <v>420959</v>
      </c>
      <c r="BS167" s="21"/>
      <c r="BT167" s="96">
        <f>IF(AL167,$BJ167,0)</f>
        <v>420959</v>
      </c>
    </row>
    <row r="168" spans="1:72" ht="8.85" customHeight="1" x14ac:dyDescent="0.3">
      <c r="A168" s="10">
        <v>54</v>
      </c>
      <c r="B168" s="21"/>
      <c r="C168" s="10" t="s">
        <v>177</v>
      </c>
      <c r="D168" s="21"/>
      <c r="E168" s="69">
        <v>5609207</v>
      </c>
      <c r="F168" s="21"/>
      <c r="G168" s="65">
        <f>(E168/$BJ168)</f>
        <v>149.19690924566444</v>
      </c>
      <c r="H168" s="21"/>
      <c r="I168" s="65">
        <f>IF(G$219,G168/G$219*100,0)</f>
        <v>75.225504361396375</v>
      </c>
      <c r="J168" s="21"/>
      <c r="K168" s="69">
        <v>5609207</v>
      </c>
      <c r="L168" s="21"/>
      <c r="M168" s="69">
        <v>5829117</v>
      </c>
      <c r="N168" s="21"/>
      <c r="O168" s="65">
        <f>(M168/$BJ168)</f>
        <v>155.04620172358761</v>
      </c>
      <c r="P168" s="21"/>
      <c r="Q168" s="65">
        <f>IF(O$219,O168/O$219*100,0)</f>
        <v>72.272369091371587</v>
      </c>
      <c r="R168" s="21"/>
      <c r="S168" s="69">
        <v>5626459</v>
      </c>
      <c r="T168" s="21"/>
      <c r="U168" s="65">
        <f>(S168/$BJ168)</f>
        <v>149.65578784977126</v>
      </c>
      <c r="V168" s="21"/>
      <c r="W168" s="65">
        <f>IF(U$219,U168/U$219*100,0)</f>
        <v>129.44733485331759</v>
      </c>
      <c r="X168" s="21"/>
      <c r="Y168" s="69">
        <v>0</v>
      </c>
      <c r="Z168" s="21"/>
      <c r="AA168" s="69">
        <v>2631243</v>
      </c>
      <c r="AB168" s="21"/>
      <c r="AC168" s="69">
        <v>0</v>
      </c>
      <c r="AD168" s="21"/>
      <c r="AE168" s="21"/>
      <c r="AF168" s="69">
        <v>705600</v>
      </c>
      <c r="AG168" s="21"/>
      <c r="AH168" s="70">
        <f>(AF168/$BJ168)</f>
        <v>18.767954037663582</v>
      </c>
      <c r="AI168" s="21"/>
      <c r="AJ168" s="70">
        <f>IF(AH$219,AH168/AH$219*100,0)</f>
        <v>111.54510193051424</v>
      </c>
      <c r="AK168" s="21"/>
      <c r="AL168" s="69">
        <v>5943272</v>
      </c>
      <c r="AM168" s="21"/>
      <c r="AN168" s="65">
        <f>(AL168/$BJ168)</f>
        <v>158.08256197467816</v>
      </c>
      <c r="AO168" s="21"/>
      <c r="AP168" s="65">
        <f>IF(AN$219,AN168/AN$219*100,0)</f>
        <v>293.5210910468428</v>
      </c>
      <c r="AQ168" s="21"/>
      <c r="AR168" s="69">
        <f>(E168+M168+S168+AF168+AL168)</f>
        <v>23713655</v>
      </c>
      <c r="AS168" s="21"/>
      <c r="AT168" s="69">
        <v>2997649</v>
      </c>
      <c r="AU168" s="21"/>
      <c r="AV168" s="65">
        <f>IF($AR168,AT168/$AR168*100,0)</f>
        <v>12.641024759785028</v>
      </c>
      <c r="AW168" s="21"/>
      <c r="AX168" s="69">
        <v>100078</v>
      </c>
      <c r="AY168" s="21"/>
      <c r="AZ168" s="65">
        <f>IF($AR168,AX168/$AR168*100,0)</f>
        <v>0.42202688704039931</v>
      </c>
      <c r="BA168" s="21"/>
      <c r="BB168" s="69">
        <v>1893</v>
      </c>
      <c r="BC168" s="21"/>
      <c r="BD168" s="65">
        <f>IF($AR168,BB168/$AR168*100,0)</f>
        <v>7.9827424325773482E-3</v>
      </c>
      <c r="BE168" s="21"/>
      <c r="BF168" s="69">
        <v>2860936</v>
      </c>
      <c r="BG168" s="21"/>
      <c r="BH168" s="10">
        <v>54</v>
      </c>
      <c r="BI168" s="21"/>
      <c r="BJ168" s="96">
        <v>37596</v>
      </c>
      <c r="BK168" s="21"/>
      <c r="BL168" s="96">
        <f>IF(E168,$BJ168,0)</f>
        <v>37596</v>
      </c>
      <c r="BM168" s="21"/>
      <c r="BN168" s="96">
        <f>IF(M168,$BJ168,0)</f>
        <v>37596</v>
      </c>
      <c r="BO168" s="21"/>
      <c r="BP168" s="96">
        <f>IF(S168,$BJ168,0)</f>
        <v>37596</v>
      </c>
      <c r="BQ168" s="21"/>
      <c r="BR168" s="96">
        <f>IF(AF168,$BJ168,0)</f>
        <v>37596</v>
      </c>
      <c r="BS168" s="21"/>
      <c r="BT168" s="96">
        <f>IF(AL168,$BJ168,0)</f>
        <v>37596</v>
      </c>
    </row>
    <row r="169" spans="1:72" ht="8.85" customHeight="1" x14ac:dyDescent="0.3">
      <c r="A169" s="10">
        <v>55</v>
      </c>
      <c r="B169" s="21"/>
      <c r="C169" s="10" t="s">
        <v>178</v>
      </c>
      <c r="D169" s="21"/>
      <c r="E169" s="69">
        <v>979010</v>
      </c>
      <c r="F169" s="21"/>
      <c r="G169" s="65">
        <f>(E169/$BJ169)</f>
        <v>82.02161528150134</v>
      </c>
      <c r="H169" s="21"/>
      <c r="I169" s="65">
        <f>IF(G$219,G169/G$219*100,0)</f>
        <v>41.355530816846695</v>
      </c>
      <c r="J169" s="21"/>
      <c r="K169" s="69">
        <v>979010</v>
      </c>
      <c r="L169" s="21"/>
      <c r="M169" s="69">
        <v>459392</v>
      </c>
      <c r="N169" s="21"/>
      <c r="O169" s="65">
        <f>(M169/$BJ169)</f>
        <v>38.487935656836463</v>
      </c>
      <c r="P169" s="21"/>
      <c r="Q169" s="65">
        <f>IF(O$219,O169/O$219*100,0)</f>
        <v>17.940551012754486</v>
      </c>
      <c r="R169" s="21"/>
      <c r="S169" s="69">
        <v>1883975</v>
      </c>
      <c r="T169" s="21"/>
      <c r="U169" s="65">
        <f>(S169/$BJ169)</f>
        <v>157.83972855227881</v>
      </c>
      <c r="V169" s="21"/>
      <c r="W169" s="65">
        <f>IF(U$219,U169/U$219*100,0)</f>
        <v>136.52617442082322</v>
      </c>
      <c r="X169" s="21"/>
      <c r="Y169" s="69">
        <v>0</v>
      </c>
      <c r="Z169" s="21"/>
      <c r="AA169" s="69">
        <v>1883975</v>
      </c>
      <c r="AB169" s="21"/>
      <c r="AC169" s="69">
        <v>0</v>
      </c>
      <c r="AD169" s="21"/>
      <c r="AE169" s="21"/>
      <c r="AF169" s="69">
        <v>94728</v>
      </c>
      <c r="AG169" s="21"/>
      <c r="AH169" s="70">
        <f>(AF169/$BJ169)</f>
        <v>7.9363270777479888</v>
      </c>
      <c r="AI169" s="21"/>
      <c r="AJ169" s="70">
        <f>IF(AH$219,AH169/AH$219*100,0)</f>
        <v>47.16861577264951</v>
      </c>
      <c r="AK169" s="21"/>
      <c r="AL169" s="69">
        <v>462968</v>
      </c>
      <c r="AM169" s="21"/>
      <c r="AN169" s="65">
        <f>(AL169/$BJ169)</f>
        <v>38.787533512064343</v>
      </c>
      <c r="AO169" s="21"/>
      <c r="AP169" s="65">
        <f>IF(AN$219,AN169/AN$219*100,0)</f>
        <v>72.019070372232193</v>
      </c>
      <c r="AQ169" s="21"/>
      <c r="AR169" s="69">
        <f>(E169+M169+S169+AF169+AL169)</f>
        <v>3880073</v>
      </c>
      <c r="AS169" s="21"/>
      <c r="AT169" s="69">
        <v>1530091</v>
      </c>
      <c r="AU169" s="21"/>
      <c r="AV169" s="70">
        <f>IF($AR169,AT169/$AR169*100,0)</f>
        <v>39.434593112036808</v>
      </c>
      <c r="AW169" s="21"/>
      <c r="AX169" s="69">
        <v>373133</v>
      </c>
      <c r="AY169" s="21"/>
      <c r="AZ169" s="70">
        <f>IF($AR169,AX169/$AR169*100,0)</f>
        <v>9.6166489651096771</v>
      </c>
      <c r="BA169" s="21"/>
      <c r="BB169" s="69">
        <v>0</v>
      </c>
      <c r="BC169" s="21"/>
      <c r="BD169" s="70">
        <f>IF($AR169,BB169/$AR169*100,0)</f>
        <v>0</v>
      </c>
      <c r="BE169" s="21"/>
      <c r="BF169" s="69">
        <v>294771</v>
      </c>
      <c r="BG169" s="21"/>
      <c r="BH169" s="10">
        <v>55</v>
      </c>
      <c r="BI169" s="21"/>
      <c r="BJ169" s="96">
        <v>11936</v>
      </c>
      <c r="BK169" s="21"/>
      <c r="BL169" s="96">
        <f>IF(E169,$BJ169,0)</f>
        <v>11936</v>
      </c>
      <c r="BM169" s="21"/>
      <c r="BN169" s="96">
        <f>IF(M169,$BJ169,0)</f>
        <v>11936</v>
      </c>
      <c r="BO169" s="21"/>
      <c r="BP169" s="96">
        <f>IF(S169,$BJ169,0)</f>
        <v>11936</v>
      </c>
      <c r="BQ169" s="21"/>
      <c r="BR169" s="96">
        <f>IF(AF169,$BJ169,0)</f>
        <v>11936</v>
      </c>
      <c r="BS169" s="21"/>
      <c r="BT169" s="96">
        <f>IF(AL169,$BJ169,0)</f>
        <v>11936</v>
      </c>
    </row>
    <row r="170" spans="1:72"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9"/>
      <c r="BI170" s="21"/>
      <c r="BJ170" s="27"/>
      <c r="BK170" s="21"/>
      <c r="BL170" s="21"/>
      <c r="BM170" s="21"/>
      <c r="BN170" s="21"/>
      <c r="BO170" s="21"/>
      <c r="BP170" s="21"/>
      <c r="BQ170" s="21"/>
      <c r="BR170" s="21"/>
      <c r="BS170" s="21"/>
      <c r="BT170" s="21"/>
    </row>
    <row r="171" spans="1:72" ht="8.85" customHeight="1" x14ac:dyDescent="0.3">
      <c r="A171" s="10">
        <v>56</v>
      </c>
      <c r="B171" s="21"/>
      <c r="C171" s="10" t="s">
        <v>179</v>
      </c>
      <c r="D171" s="21"/>
      <c r="E171" s="69">
        <v>2558937</v>
      </c>
      <c r="F171" s="21"/>
      <c r="G171" s="65">
        <f>(E171/$BJ171)</f>
        <v>184.93437883934379</v>
      </c>
      <c r="H171" s="21"/>
      <c r="I171" s="65">
        <f>IF(G$219,G171/G$219*100,0)</f>
        <v>93.244437785533108</v>
      </c>
      <c r="J171" s="21"/>
      <c r="K171" s="69">
        <v>2558937</v>
      </c>
      <c r="L171" s="21"/>
      <c r="M171" s="69">
        <v>3498288</v>
      </c>
      <c r="N171" s="21"/>
      <c r="O171" s="65">
        <f>(M171/$BJ171)</f>
        <v>252.82127628821277</v>
      </c>
      <c r="P171" s="21"/>
      <c r="Q171" s="65">
        <f>IF(O$219,O171/O$219*100,0)</f>
        <v>117.84869536261316</v>
      </c>
      <c r="R171" s="21"/>
      <c r="S171" s="69">
        <v>1919122</v>
      </c>
      <c r="T171" s="21"/>
      <c r="U171" s="65">
        <f>(S171/$BJ171)</f>
        <v>138.69494832694949</v>
      </c>
      <c r="V171" s="21"/>
      <c r="W171" s="65">
        <f>IF(U$219,U171/U$219*100,0)</f>
        <v>119.96656912838304</v>
      </c>
      <c r="X171" s="21"/>
      <c r="Y171" s="69">
        <v>0</v>
      </c>
      <c r="Z171" s="21"/>
      <c r="AA171" s="69">
        <v>1828000</v>
      </c>
      <c r="AB171" s="21"/>
      <c r="AC171" s="69">
        <v>91113</v>
      </c>
      <c r="AD171" s="21"/>
      <c r="AE171" s="21"/>
      <c r="AF171" s="69">
        <v>249029</v>
      </c>
      <c r="AG171" s="21"/>
      <c r="AH171" s="70">
        <f>(AF171/$BJ171)</f>
        <v>17.997326009973261</v>
      </c>
      <c r="AI171" s="21"/>
      <c r="AJ171" s="70">
        <f>IF(AH$219,AH171/AH$219*100,0)</f>
        <v>106.96496593238018</v>
      </c>
      <c r="AK171" s="21"/>
      <c r="AL171" s="69">
        <v>334311</v>
      </c>
      <c r="AM171" s="21"/>
      <c r="AN171" s="65">
        <f>(AL171/$BJ171)</f>
        <v>24.160656211606561</v>
      </c>
      <c r="AO171" s="21"/>
      <c r="AP171" s="65">
        <f>IF(AN$219,AN171/AN$219*100,0)</f>
        <v>44.860496205611774</v>
      </c>
      <c r="AQ171" s="21"/>
      <c r="AR171" s="69">
        <f>(E171+M171+S171+AF171+AL171)</f>
        <v>8559687</v>
      </c>
      <c r="AS171" s="21"/>
      <c r="AT171" s="69">
        <v>1454307</v>
      </c>
      <c r="AU171" s="21"/>
      <c r="AV171" s="70">
        <f>IF($AR171,AT171/$AR171*100,0)</f>
        <v>16.990189010415918</v>
      </c>
      <c r="AW171" s="21"/>
      <c r="AX171" s="69">
        <v>57791</v>
      </c>
      <c r="AY171" s="21"/>
      <c r="AZ171" s="70">
        <f>IF($AR171,AX171/$AR171*100,0)</f>
        <v>0.67515319193330314</v>
      </c>
      <c r="BA171" s="21"/>
      <c r="BB171" s="69">
        <v>0</v>
      </c>
      <c r="BC171" s="21"/>
      <c r="BD171" s="70">
        <f>IF($AR171,BB171/$AR171*100,0)</f>
        <v>0</v>
      </c>
      <c r="BE171" s="21"/>
      <c r="BF171" s="69">
        <v>660815</v>
      </c>
      <c r="BG171" s="21"/>
      <c r="BH171" s="10">
        <v>56</v>
      </c>
      <c r="BI171" s="21"/>
      <c r="BJ171" s="96">
        <v>13837</v>
      </c>
      <c r="BK171" s="21"/>
      <c r="BL171" s="96">
        <f>IF(E171,$BJ171,0)</f>
        <v>13837</v>
      </c>
      <c r="BM171" s="21"/>
      <c r="BN171" s="96">
        <f>IF(M171,$BJ171,0)</f>
        <v>13837</v>
      </c>
      <c r="BO171" s="21"/>
      <c r="BP171" s="96">
        <f>IF(S171,$BJ171,0)</f>
        <v>13837</v>
      </c>
      <c r="BQ171" s="21"/>
      <c r="BR171" s="96">
        <f>IF(AF171,$BJ171,0)</f>
        <v>13837</v>
      </c>
      <c r="BS171" s="21"/>
      <c r="BT171" s="96">
        <f>IF(AL171,$BJ171,0)</f>
        <v>13837</v>
      </c>
    </row>
    <row r="172" spans="1:72" ht="8.85" customHeight="1" x14ac:dyDescent="0.3">
      <c r="A172" s="10">
        <v>57</v>
      </c>
      <c r="B172" s="21"/>
      <c r="C172" s="10" t="s">
        <v>180</v>
      </c>
      <c r="D172" s="21"/>
      <c r="E172" s="69">
        <v>1616578</v>
      </c>
      <c r="F172" s="21"/>
      <c r="G172" s="65">
        <f>(E172/$BJ172)</f>
        <v>189.45013477088949</v>
      </c>
      <c r="H172" s="21"/>
      <c r="I172" s="65">
        <f>IF(G$219,G172/G$219*100,0)</f>
        <v>95.521294720713641</v>
      </c>
      <c r="J172" s="21"/>
      <c r="K172" s="69">
        <v>1616578</v>
      </c>
      <c r="L172" s="21"/>
      <c r="M172" s="69">
        <v>556752</v>
      </c>
      <c r="N172" s="21"/>
      <c r="O172" s="65">
        <f>(M172/$BJ172)</f>
        <v>65.246923707957336</v>
      </c>
      <c r="P172" s="21"/>
      <c r="Q172" s="65">
        <f>IF(O$219,O172/O$219*100,0)</f>
        <v>30.413836004217742</v>
      </c>
      <c r="R172" s="21"/>
      <c r="S172" s="69">
        <v>843999</v>
      </c>
      <c r="T172" s="21"/>
      <c r="U172" s="65">
        <f>(S172/$BJ172)</f>
        <v>98.909996484237666</v>
      </c>
      <c r="V172" s="21"/>
      <c r="W172" s="65">
        <f>IF(U$219,U172/U$219*100,0)</f>
        <v>85.553894167382509</v>
      </c>
      <c r="X172" s="21"/>
      <c r="Y172" s="69">
        <v>0</v>
      </c>
      <c r="Z172" s="21"/>
      <c r="AA172" s="69">
        <v>843999</v>
      </c>
      <c r="AB172" s="21"/>
      <c r="AC172" s="69">
        <v>0</v>
      </c>
      <c r="AD172" s="21"/>
      <c r="AE172" s="21"/>
      <c r="AF172" s="69">
        <v>155682</v>
      </c>
      <c r="AG172" s="21"/>
      <c r="AH172" s="70">
        <f>(AF172/$BJ172)</f>
        <v>18.244697058478845</v>
      </c>
      <c r="AI172" s="21"/>
      <c r="AJ172" s="70">
        <f>IF(AH$219,AH172/AH$219*100,0)</f>
        <v>108.43518632853204</v>
      </c>
      <c r="AK172" s="21"/>
      <c r="AL172" s="69">
        <v>105605</v>
      </c>
      <c r="AM172" s="21"/>
      <c r="AN172" s="65">
        <f>(AL172/$BJ172)</f>
        <v>12.376069377710067</v>
      </c>
      <c r="AO172" s="21"/>
      <c r="AP172" s="65">
        <f>IF(AN$219,AN172/AN$219*100,0)</f>
        <v>22.979368130425158</v>
      </c>
      <c r="AQ172" s="21"/>
      <c r="AR172" s="69">
        <f>(E172+M172+S172+AF172+AL172)</f>
        <v>3278616</v>
      </c>
      <c r="AS172" s="21"/>
      <c r="AT172" s="69">
        <v>668285</v>
      </c>
      <c r="AU172" s="21"/>
      <c r="AV172" s="70">
        <f>IF($AR172,AT172/$AR172*100,0)</f>
        <v>20.383143375131457</v>
      </c>
      <c r="AW172" s="21"/>
      <c r="AX172" s="69">
        <v>86921</v>
      </c>
      <c r="AY172" s="21"/>
      <c r="AZ172" s="70">
        <f>IF($AR172,AX172/$AR172*100,0)</f>
        <v>2.6511491434190524</v>
      </c>
      <c r="BA172" s="21"/>
      <c r="BB172" s="69">
        <v>0</v>
      </c>
      <c r="BC172" s="21"/>
      <c r="BD172" s="70">
        <f>IF($AR172,BB172/$AR172*100,0)</f>
        <v>0</v>
      </c>
      <c r="BE172" s="21"/>
      <c r="BF172" s="69">
        <v>93696</v>
      </c>
      <c r="BG172" s="21"/>
      <c r="BH172" s="10">
        <v>57</v>
      </c>
      <c r="BI172" s="21"/>
      <c r="BJ172" s="96">
        <v>8533</v>
      </c>
      <c r="BK172" s="21"/>
      <c r="BL172" s="96">
        <f>IF(E172,$BJ172,0)</f>
        <v>8533</v>
      </c>
      <c r="BM172" s="21"/>
      <c r="BN172" s="96">
        <f>IF(M172,$BJ172,0)</f>
        <v>8533</v>
      </c>
      <c r="BO172" s="21"/>
      <c r="BP172" s="96">
        <f>IF(S172,$BJ172,0)</f>
        <v>8533</v>
      </c>
      <c r="BQ172" s="21"/>
      <c r="BR172" s="96">
        <f>IF(AF172,$BJ172,0)</f>
        <v>8533</v>
      </c>
      <c r="BS172" s="21"/>
      <c r="BT172" s="96">
        <f>IF(AL172,$BJ172,0)</f>
        <v>8533</v>
      </c>
    </row>
    <row r="173" spans="1:72" ht="8.85" customHeight="1" x14ac:dyDescent="0.3">
      <c r="A173" s="10">
        <v>58</v>
      </c>
      <c r="B173" s="21"/>
      <c r="C173" s="10" t="s">
        <v>181</v>
      </c>
      <c r="D173" s="21"/>
      <c r="E173" s="69">
        <v>9592581</v>
      </c>
      <c r="F173" s="21"/>
      <c r="G173" s="65">
        <f>(E173/$BJ173)</f>
        <v>316.38843629407302</v>
      </c>
      <c r="H173" s="21"/>
      <c r="I173" s="65">
        <f>IF(G$219,G173/G$219*100,0)</f>
        <v>159.52394600310257</v>
      </c>
      <c r="J173" s="21"/>
      <c r="K173" s="69">
        <v>9592581</v>
      </c>
      <c r="L173" s="21"/>
      <c r="M173" s="69">
        <v>1558410</v>
      </c>
      <c r="N173" s="21"/>
      <c r="O173" s="65">
        <f>(M173/$BJ173)</f>
        <v>51.400441967083346</v>
      </c>
      <c r="P173" s="21"/>
      <c r="Q173" s="65">
        <f>IF(O$219,O173/O$219*100,0)</f>
        <v>23.959514467354577</v>
      </c>
      <c r="R173" s="21"/>
      <c r="S173" s="69">
        <v>3470768</v>
      </c>
      <c r="T173" s="21"/>
      <c r="U173" s="65">
        <f>(S173/$BJ173)</f>
        <v>114.47501566674363</v>
      </c>
      <c r="V173" s="21"/>
      <c r="W173" s="65">
        <f>IF(U$219,U173/U$219*100,0)</f>
        <v>99.017123883153502</v>
      </c>
      <c r="X173" s="21"/>
      <c r="Y173" s="69">
        <v>0</v>
      </c>
      <c r="Z173" s="21"/>
      <c r="AA173" s="69">
        <v>3470768</v>
      </c>
      <c r="AB173" s="21"/>
      <c r="AC173" s="69">
        <v>0</v>
      </c>
      <c r="AD173" s="21"/>
      <c r="AE173" s="21"/>
      <c r="AF173" s="69">
        <v>328429</v>
      </c>
      <c r="AG173" s="21"/>
      <c r="AH173" s="70">
        <f>(AF173/$BJ173)</f>
        <v>10.832448299746034</v>
      </c>
      <c r="AI173" s="21"/>
      <c r="AJ173" s="70">
        <f>IF(AH$219,AH173/AH$219*100,0)</f>
        <v>64.381367693429127</v>
      </c>
      <c r="AK173" s="21"/>
      <c r="AL173" s="69">
        <v>8422942</v>
      </c>
      <c r="AM173" s="21"/>
      <c r="AN173" s="65">
        <f>(AL173/$BJ173)</f>
        <v>277.81067977176031</v>
      </c>
      <c r="AO173" s="21"/>
      <c r="AP173" s="65">
        <f>IF(AN$219,AN173/AN$219*100,0)</f>
        <v>515.82725388859672</v>
      </c>
      <c r="AQ173" s="21"/>
      <c r="AR173" s="69">
        <f>(E173+M173+S173+AF173+AL173)</f>
        <v>23373130</v>
      </c>
      <c r="AS173" s="21"/>
      <c r="AT173" s="69">
        <v>5545249</v>
      </c>
      <c r="AU173" s="21"/>
      <c r="AV173" s="70">
        <f>IF($AR173,AT173/$AR173*100,0)</f>
        <v>23.724888365400783</v>
      </c>
      <c r="AW173" s="21"/>
      <c r="AX173" s="69">
        <v>2679870</v>
      </c>
      <c r="AY173" s="21"/>
      <c r="AZ173" s="70">
        <f>IF($AR173,AX173/$AR173*100,0)</f>
        <v>11.465601740117819</v>
      </c>
      <c r="BA173" s="21"/>
      <c r="BB173" s="69">
        <v>0</v>
      </c>
      <c r="BC173" s="21"/>
      <c r="BD173" s="70">
        <f>IF($AR173,BB173/$AR173*100,0)</f>
        <v>0</v>
      </c>
      <c r="BE173" s="21"/>
      <c r="BF173" s="69">
        <v>651833</v>
      </c>
      <c r="BG173" s="21"/>
      <c r="BH173" s="10">
        <v>58</v>
      </c>
      <c r="BI173" s="21"/>
      <c r="BJ173" s="96">
        <v>30319</v>
      </c>
      <c r="BK173" s="21"/>
      <c r="BL173" s="96">
        <f>IF(E173,$BJ173,0)</f>
        <v>30319</v>
      </c>
      <c r="BM173" s="21"/>
      <c r="BN173" s="96">
        <f>IF(M173,$BJ173,0)</f>
        <v>30319</v>
      </c>
      <c r="BO173" s="21"/>
      <c r="BP173" s="96">
        <f>IF(S173,$BJ173,0)</f>
        <v>30319</v>
      </c>
      <c r="BQ173" s="21"/>
      <c r="BR173" s="96">
        <f>IF(AF173,$BJ173,0)</f>
        <v>30319</v>
      </c>
      <c r="BS173" s="21"/>
      <c r="BT173" s="96">
        <f>IF(AL173,$BJ173,0)</f>
        <v>30319</v>
      </c>
    </row>
    <row r="174" spans="1:72" ht="8.85" customHeight="1" x14ac:dyDescent="0.3">
      <c r="A174" s="10">
        <v>59</v>
      </c>
      <c r="B174" s="21"/>
      <c r="C174" s="10" t="s">
        <v>182</v>
      </c>
      <c r="D174" s="21"/>
      <c r="E174" s="69">
        <v>1974593</v>
      </c>
      <c r="F174" s="21"/>
      <c r="G174" s="65">
        <f>(E174/$BJ174)</f>
        <v>185.84404705882352</v>
      </c>
      <c r="H174" s="21"/>
      <c r="I174" s="65">
        <f>IF(G$219,G174/G$219*100,0)</f>
        <v>93.703095079158544</v>
      </c>
      <c r="J174" s="21"/>
      <c r="K174" s="69">
        <v>1974593</v>
      </c>
      <c r="L174" s="21"/>
      <c r="M174" s="69">
        <v>477652</v>
      </c>
      <c r="N174" s="21"/>
      <c r="O174" s="65">
        <f>(M174/$BJ174)</f>
        <v>44.955482352941175</v>
      </c>
      <c r="P174" s="21"/>
      <c r="Q174" s="65">
        <f>IF(O$219,O174/O$219*100,0)</f>
        <v>20.955297048067713</v>
      </c>
      <c r="R174" s="21"/>
      <c r="S174" s="69">
        <v>1629948</v>
      </c>
      <c r="T174" s="21"/>
      <c r="U174" s="65">
        <f>(S174/$BJ174)</f>
        <v>153.40687058823531</v>
      </c>
      <c r="V174" s="21"/>
      <c r="W174" s="65">
        <f>IF(U$219,U174/U$219*100,0)</f>
        <v>132.691898062566</v>
      </c>
      <c r="X174" s="21"/>
      <c r="Y174" s="69">
        <v>0</v>
      </c>
      <c r="Z174" s="21"/>
      <c r="AA174" s="69">
        <v>1629948</v>
      </c>
      <c r="AB174" s="21"/>
      <c r="AC174" s="69">
        <v>0</v>
      </c>
      <c r="AD174" s="21"/>
      <c r="AE174" s="21"/>
      <c r="AF174" s="69">
        <v>112250</v>
      </c>
      <c r="AG174" s="21"/>
      <c r="AH174" s="70">
        <f>(AF174/$BJ174)</f>
        <v>10.564705882352941</v>
      </c>
      <c r="AI174" s="21"/>
      <c r="AJ174" s="70">
        <f>IF(AH$219,AH174/AH$219*100,0)</f>
        <v>62.790072489950845</v>
      </c>
      <c r="AK174" s="21"/>
      <c r="AL174" s="69">
        <v>811506</v>
      </c>
      <c r="AM174" s="21"/>
      <c r="AN174" s="65">
        <f>(AL174/$BJ174)</f>
        <v>76.377035294117647</v>
      </c>
      <c r="AO174" s="21"/>
      <c r="AP174" s="65">
        <f>IF(AN$219,AN174/AN$219*100,0)</f>
        <v>141.81368552240198</v>
      </c>
      <c r="AQ174" s="21"/>
      <c r="AR174" s="69">
        <f>(E174+M174+S174+AF174+AL174)</f>
        <v>5005949</v>
      </c>
      <c r="AS174" s="21"/>
      <c r="AT174" s="69">
        <v>1056885</v>
      </c>
      <c r="AU174" s="21"/>
      <c r="AV174" s="70">
        <f>IF($AR174,AT174/$AR174*100,0)</f>
        <v>21.112580252016151</v>
      </c>
      <c r="AW174" s="21"/>
      <c r="AX174" s="69">
        <v>297097</v>
      </c>
      <c r="AY174" s="21"/>
      <c r="AZ174" s="70">
        <f>IF($AR174,AX174/$AR174*100,0)</f>
        <v>5.9348786813449355</v>
      </c>
      <c r="BA174" s="21"/>
      <c r="BB174" s="69">
        <v>0</v>
      </c>
      <c r="BC174" s="21"/>
      <c r="BD174" s="70">
        <f>IF($AR174,BB174/$AR174*100,0)</f>
        <v>0</v>
      </c>
      <c r="BE174" s="21"/>
      <c r="BF174" s="69">
        <v>165825</v>
      </c>
      <c r="BG174" s="21"/>
      <c r="BH174" s="10">
        <v>59</v>
      </c>
      <c r="BI174" s="21"/>
      <c r="BJ174" s="96">
        <v>10625</v>
      </c>
      <c r="BK174" s="21"/>
      <c r="BL174" s="96">
        <f>IF(E174,$BJ174,0)</f>
        <v>10625</v>
      </c>
      <c r="BM174" s="21"/>
      <c r="BN174" s="96">
        <f>IF(M174,$BJ174,0)</f>
        <v>10625</v>
      </c>
      <c r="BO174" s="21"/>
      <c r="BP174" s="96">
        <f>IF(S174,$BJ174,0)</f>
        <v>10625</v>
      </c>
      <c r="BQ174" s="21"/>
      <c r="BR174" s="96">
        <f>IF(AF174,$BJ174,0)</f>
        <v>10625</v>
      </c>
      <c r="BS174" s="21"/>
      <c r="BT174" s="96">
        <f>IF(AL174,$BJ174,0)</f>
        <v>10625</v>
      </c>
    </row>
    <row r="175" spans="1:72" ht="8.85" customHeight="1" x14ac:dyDescent="0.3">
      <c r="A175" s="10">
        <v>60</v>
      </c>
      <c r="B175" s="21"/>
      <c r="C175" s="10" t="s">
        <v>183</v>
      </c>
      <c r="D175" s="21"/>
      <c r="E175" s="69">
        <v>7819241</v>
      </c>
      <c r="F175" s="21"/>
      <c r="G175" s="65">
        <f>(E175/$BJ175)</f>
        <v>77.171431955232279</v>
      </c>
      <c r="H175" s="21"/>
      <c r="I175" s="65">
        <f>IF(G$219,G175/G$219*100,0)</f>
        <v>38.910054641713209</v>
      </c>
      <c r="J175" s="21"/>
      <c r="K175" s="69">
        <v>7819241</v>
      </c>
      <c r="L175" s="21"/>
      <c r="M175" s="69">
        <v>3041044</v>
      </c>
      <c r="N175" s="21"/>
      <c r="O175" s="65">
        <f>(M175/$BJ175)</f>
        <v>30.013363204800491</v>
      </c>
      <c r="P175" s="21"/>
      <c r="Q175" s="65">
        <f>IF(O$219,O175/O$219*100,0)</f>
        <v>13.990261219541603</v>
      </c>
      <c r="R175" s="21"/>
      <c r="S175" s="69">
        <v>10633399</v>
      </c>
      <c r="T175" s="21"/>
      <c r="U175" s="65">
        <f>(S175/$BJ175)</f>
        <v>104.94556023805059</v>
      </c>
      <c r="V175" s="21"/>
      <c r="W175" s="65">
        <f>IF(U$219,U175/U$219*100,0)</f>
        <v>90.774458326602641</v>
      </c>
      <c r="X175" s="21"/>
      <c r="Y175" s="69">
        <v>2638458</v>
      </c>
      <c r="Z175" s="21"/>
      <c r="AA175" s="69">
        <v>7994941</v>
      </c>
      <c r="AB175" s="21"/>
      <c r="AC175" s="69">
        <v>0</v>
      </c>
      <c r="AD175" s="21"/>
      <c r="AE175" s="21"/>
      <c r="AF175" s="69">
        <v>394206</v>
      </c>
      <c r="AG175" s="21"/>
      <c r="AH175" s="70">
        <f>(AF175/$BJ175)</f>
        <v>3.8905875270175576</v>
      </c>
      <c r="AI175" s="21"/>
      <c r="AJ175" s="70">
        <f>IF(AH$219,AH175/AH$219*100,0)</f>
        <v>23.123244089358728</v>
      </c>
      <c r="AK175" s="21"/>
      <c r="AL175" s="69">
        <v>2152711</v>
      </c>
      <c r="AM175" s="21"/>
      <c r="AN175" s="65">
        <f>(AL175/$BJ175)</f>
        <v>21.24602508808464</v>
      </c>
      <c r="AO175" s="21"/>
      <c r="AP175" s="65">
        <f>IF(AN$219,AN175/AN$219*100,0)</f>
        <v>39.448731007168973</v>
      </c>
      <c r="AQ175" s="21"/>
      <c r="AR175" s="69">
        <f>(E175+M175+S175+AF175+AL175)</f>
        <v>24040601</v>
      </c>
      <c r="AS175" s="21"/>
      <c r="AT175" s="69">
        <v>6728759</v>
      </c>
      <c r="AU175" s="21"/>
      <c r="AV175" s="70">
        <f>IF($AR175,AT175/$AR175*100,0)</f>
        <v>27.989146361191221</v>
      </c>
      <c r="AW175" s="21"/>
      <c r="AX175" s="69">
        <v>82524</v>
      </c>
      <c r="AY175" s="21"/>
      <c r="AZ175" s="70">
        <f>IF($AR175,AX175/$AR175*100,0)</f>
        <v>0.34326928848409405</v>
      </c>
      <c r="BA175" s="21"/>
      <c r="BB175" s="69">
        <v>0</v>
      </c>
      <c r="BC175" s="21"/>
      <c r="BD175" s="70">
        <f>IF($AR175,BB175/$AR175*100,0)</f>
        <v>0</v>
      </c>
      <c r="BE175" s="21"/>
      <c r="BF175" s="69">
        <v>3641144</v>
      </c>
      <c r="BG175" s="21"/>
      <c r="BH175" s="10">
        <v>60</v>
      </c>
      <c r="BI175" s="21"/>
      <c r="BJ175" s="96">
        <v>101323</v>
      </c>
      <c r="BK175" s="21"/>
      <c r="BL175" s="96">
        <f>IF(E175,$BJ175,0)</f>
        <v>101323</v>
      </c>
      <c r="BM175" s="21"/>
      <c r="BN175" s="96">
        <f>IF(M175,$BJ175,0)</f>
        <v>101323</v>
      </c>
      <c r="BO175" s="21"/>
      <c r="BP175" s="96">
        <f>IF(S175,$BJ175,0)</f>
        <v>101323</v>
      </c>
      <c r="BQ175" s="21"/>
      <c r="BR175" s="96">
        <f>IF(AF175,$BJ175,0)</f>
        <v>101323</v>
      </c>
      <c r="BS175" s="21"/>
      <c r="BT175" s="96">
        <f>IF(AL175,$BJ175,0)</f>
        <v>101323</v>
      </c>
    </row>
    <row r="176" spans="1:72"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9"/>
      <c r="BI176" s="21"/>
      <c r="BJ176" s="27"/>
      <c r="BK176" s="21"/>
      <c r="BL176" s="21"/>
      <c r="BM176" s="21"/>
      <c r="BN176" s="21"/>
      <c r="BO176" s="21"/>
      <c r="BP176" s="21"/>
      <c r="BQ176" s="21"/>
      <c r="BR176" s="21"/>
      <c r="BS176" s="21"/>
      <c r="BT176" s="21"/>
    </row>
    <row r="177" spans="1:72" ht="8.85" customHeight="1" x14ac:dyDescent="0.3">
      <c r="A177" s="10">
        <v>61</v>
      </c>
      <c r="B177" s="21"/>
      <c r="C177" s="10" t="s">
        <v>184</v>
      </c>
      <c r="D177" s="21"/>
      <c r="E177" s="69">
        <v>1865906</v>
      </c>
      <c r="F177" s="21"/>
      <c r="G177" s="65">
        <f>(E177/$BJ177)</f>
        <v>126.28805414551607</v>
      </c>
      <c r="H177" s="21"/>
      <c r="I177" s="65">
        <f>IF(G$219,G177/G$219*100,0)</f>
        <v>63.67479471222255</v>
      </c>
      <c r="J177" s="21"/>
      <c r="K177" s="69">
        <v>1865906</v>
      </c>
      <c r="L177" s="21"/>
      <c r="M177" s="69">
        <v>4617390</v>
      </c>
      <c r="N177" s="21"/>
      <c r="O177" s="65">
        <f>(M177/$BJ177)</f>
        <v>312.51370558375635</v>
      </c>
      <c r="P177" s="21"/>
      <c r="Q177" s="65">
        <f>IF(O$219,O177/O$219*100,0)</f>
        <v>145.67339041511897</v>
      </c>
      <c r="R177" s="21"/>
      <c r="S177" s="69">
        <v>1379628</v>
      </c>
      <c r="T177" s="21"/>
      <c r="U177" s="65">
        <f>(S177/$BJ177)</f>
        <v>93.375837563451782</v>
      </c>
      <c r="V177" s="21"/>
      <c r="W177" s="65">
        <f>IF(U$219,U177/U$219*100,0)</f>
        <v>80.767028699342134</v>
      </c>
      <c r="X177" s="21"/>
      <c r="Y177" s="69">
        <v>0</v>
      </c>
      <c r="Z177" s="21"/>
      <c r="AA177" s="69">
        <v>1379628</v>
      </c>
      <c r="AB177" s="21"/>
      <c r="AC177" s="69">
        <v>0</v>
      </c>
      <c r="AD177" s="21"/>
      <c r="AE177" s="21"/>
      <c r="AF177" s="69">
        <v>282854</v>
      </c>
      <c r="AG177" s="21"/>
      <c r="AH177" s="70">
        <f>(AF177/$BJ177)</f>
        <v>19.144094754653132</v>
      </c>
      <c r="AI177" s="21"/>
      <c r="AJ177" s="70">
        <f>IF(AH$219,AH177/AH$219*100,0)</f>
        <v>113.78064953110069</v>
      </c>
      <c r="AK177" s="21"/>
      <c r="AL177" s="69">
        <v>261904</v>
      </c>
      <c r="AM177" s="21"/>
      <c r="AN177" s="65">
        <f>(AL177/$BJ177)</f>
        <v>17.726159052453468</v>
      </c>
      <c r="AO177" s="21"/>
      <c r="AP177" s="65">
        <f>IF(AN$219,AN177/AN$219*100,0)</f>
        <v>32.913190931074574</v>
      </c>
      <c r="AQ177" s="21"/>
      <c r="AR177" s="69">
        <f>(E177+M177+S177+AF177+AL177)</f>
        <v>8407682</v>
      </c>
      <c r="AS177" s="21"/>
      <c r="AT177" s="69">
        <v>1513978</v>
      </c>
      <c r="AU177" s="21"/>
      <c r="AV177" s="70">
        <f>IF($AR177,AT177/$AR177*100,0)</f>
        <v>18.00707971590743</v>
      </c>
      <c r="AW177" s="21"/>
      <c r="AX177" s="69">
        <v>21275</v>
      </c>
      <c r="AY177" s="21"/>
      <c r="AZ177" s="70">
        <f>IF($AR177,AX177/$AR177*100,0)</f>
        <v>0.25304239622764041</v>
      </c>
      <c r="BA177" s="21"/>
      <c r="BB177" s="69">
        <v>0</v>
      </c>
      <c r="BC177" s="21"/>
      <c r="BD177" s="70">
        <f>IF($AR177,BB177/$AR177*100,0)</f>
        <v>0</v>
      </c>
      <c r="BE177" s="21"/>
      <c r="BF177" s="69">
        <v>95418</v>
      </c>
      <c r="BG177" s="21"/>
      <c r="BH177" s="10">
        <v>61</v>
      </c>
      <c r="BI177" s="21"/>
      <c r="BJ177" s="96">
        <v>14775</v>
      </c>
      <c r="BK177" s="21"/>
      <c r="BL177" s="96">
        <f>IF(E177,$BJ177,0)</f>
        <v>14775</v>
      </c>
      <c r="BM177" s="21"/>
      <c r="BN177" s="96">
        <f>IF(M177,$BJ177,0)</f>
        <v>14775</v>
      </c>
      <c r="BO177" s="21"/>
      <c r="BP177" s="96">
        <f>IF(S177,$BJ177,0)</f>
        <v>14775</v>
      </c>
      <c r="BQ177" s="21"/>
      <c r="BR177" s="96">
        <f>IF(AF177,$BJ177,0)</f>
        <v>14775</v>
      </c>
      <c r="BS177" s="21"/>
      <c r="BT177" s="96">
        <f>IF(AL177,$BJ177,0)</f>
        <v>14775</v>
      </c>
    </row>
    <row r="178" spans="1:72" ht="8.85" customHeight="1" x14ac:dyDescent="0.3">
      <c r="A178" s="10">
        <v>62</v>
      </c>
      <c r="B178" s="21"/>
      <c r="C178" s="10" t="s">
        <v>185</v>
      </c>
      <c r="D178" s="21"/>
      <c r="E178" s="69">
        <v>4138693</v>
      </c>
      <c r="F178" s="21"/>
      <c r="G178" s="65">
        <f>(E178/$BJ178)</f>
        <v>180.37450424929179</v>
      </c>
      <c r="H178" s="21"/>
      <c r="I178" s="65">
        <f>IF(G$219,G178/G$219*100,0)</f>
        <v>90.945336097732252</v>
      </c>
      <c r="J178" s="21"/>
      <c r="K178" s="69">
        <v>4138693</v>
      </c>
      <c r="L178" s="21"/>
      <c r="M178" s="69">
        <v>5235273</v>
      </c>
      <c r="N178" s="21"/>
      <c r="O178" s="65">
        <f>(M178/$BJ178)</f>
        <v>228.16617999564176</v>
      </c>
      <c r="P178" s="21"/>
      <c r="Q178" s="65">
        <f>IF(O$219,O178/O$219*100,0)</f>
        <v>106.35610670560953</v>
      </c>
      <c r="R178" s="21"/>
      <c r="S178" s="69">
        <v>1329578</v>
      </c>
      <c r="T178" s="21"/>
      <c r="U178" s="65">
        <f>(S178/$BJ178)</f>
        <v>57.946306384833299</v>
      </c>
      <c r="V178" s="21"/>
      <c r="W178" s="65">
        <f>IF(U$219,U178/U$219*100,0)</f>
        <v>50.121649378774201</v>
      </c>
      <c r="X178" s="21"/>
      <c r="Y178" s="69">
        <v>0</v>
      </c>
      <c r="Z178" s="21"/>
      <c r="AA178" s="69">
        <v>0</v>
      </c>
      <c r="AB178" s="21"/>
      <c r="AC178" s="69">
        <v>116451</v>
      </c>
      <c r="AD178" s="21"/>
      <c r="AE178" s="21"/>
      <c r="AF178" s="69">
        <v>431734</v>
      </c>
      <c r="AG178" s="21"/>
      <c r="AH178" s="70">
        <f>(AF178/$BJ178)</f>
        <v>18.816038352582261</v>
      </c>
      <c r="AI178" s="21"/>
      <c r="AJ178" s="70">
        <f>IF(AH$219,AH178/AH$219*100,0)</f>
        <v>111.83088533546606</v>
      </c>
      <c r="AK178" s="21"/>
      <c r="AL178" s="69">
        <v>3076445</v>
      </c>
      <c r="AM178" s="21"/>
      <c r="AN178" s="65">
        <f>(AL178/$BJ178)</f>
        <v>134.07910220091523</v>
      </c>
      <c r="AO178" s="21"/>
      <c r="AP178" s="65">
        <f>IF(AN$219,AN178/AN$219*100,0)</f>
        <v>248.95247061404353</v>
      </c>
      <c r="AQ178" s="21"/>
      <c r="AR178" s="69">
        <f>(E178+M178+S178+AF178+AL178)</f>
        <v>14211723</v>
      </c>
      <c r="AS178" s="21"/>
      <c r="AT178" s="69">
        <v>1082040</v>
      </c>
      <c r="AU178" s="21"/>
      <c r="AV178" s="70">
        <f>IF($AR178,AT178/$AR178*100,0)</f>
        <v>7.6137143962065679</v>
      </c>
      <c r="AW178" s="21"/>
      <c r="AX178" s="69">
        <v>684320</v>
      </c>
      <c r="AY178" s="21"/>
      <c r="AZ178" s="70">
        <f>IF($AR178,AX178/$AR178*100,0)</f>
        <v>4.8151796935529916</v>
      </c>
      <c r="BA178" s="21"/>
      <c r="BB178" s="69">
        <v>0</v>
      </c>
      <c r="BC178" s="21"/>
      <c r="BD178" s="70">
        <f>IF($AR178,BB178/$AR178*100,0)</f>
        <v>0</v>
      </c>
      <c r="BE178" s="21"/>
      <c r="BF178" s="69">
        <v>9294</v>
      </c>
      <c r="BG178" s="21"/>
      <c r="BH178" s="10">
        <v>62</v>
      </c>
      <c r="BI178" s="21"/>
      <c r="BJ178" s="96">
        <v>22945</v>
      </c>
      <c r="BK178" s="21"/>
      <c r="BL178" s="96">
        <f>IF(E178,$BJ178,0)</f>
        <v>22945</v>
      </c>
      <c r="BM178" s="21"/>
      <c r="BN178" s="96">
        <f>IF(M178,$BJ178,0)</f>
        <v>22945</v>
      </c>
      <c r="BO178" s="21"/>
      <c r="BP178" s="96">
        <f>IF(S178,$BJ178,0)</f>
        <v>22945</v>
      </c>
      <c r="BQ178" s="21"/>
      <c r="BR178" s="96">
        <f>IF(AF178,$BJ178,0)</f>
        <v>22945</v>
      </c>
      <c r="BS178" s="21"/>
      <c r="BT178" s="96">
        <f>IF(AL178,$BJ178,0)</f>
        <v>22945</v>
      </c>
    </row>
    <row r="179" spans="1:72" ht="8.85" customHeight="1" x14ac:dyDescent="0.3">
      <c r="A179" s="10">
        <v>63</v>
      </c>
      <c r="B179" s="21"/>
      <c r="C179" s="10" t="s">
        <v>186</v>
      </c>
      <c r="D179" s="21"/>
      <c r="E179" s="69">
        <v>2423122</v>
      </c>
      <c r="F179" s="21"/>
      <c r="G179" s="65">
        <f>(E179/$BJ179)</f>
        <v>197.29050643217718</v>
      </c>
      <c r="H179" s="21"/>
      <c r="I179" s="65">
        <f>IF(G$219,G179/G$219*100,0)</f>
        <v>99.474432326466726</v>
      </c>
      <c r="J179" s="21"/>
      <c r="K179" s="69">
        <v>2423122</v>
      </c>
      <c r="L179" s="21"/>
      <c r="M179" s="69">
        <v>2656347</v>
      </c>
      <c r="N179" s="21"/>
      <c r="O179" s="65">
        <f>(M179/$BJ179)</f>
        <v>216.27967757694188</v>
      </c>
      <c r="P179" s="21"/>
      <c r="Q179" s="65">
        <f>IF(O$219,O179/O$219*100,0)</f>
        <v>100.81539896520788</v>
      </c>
      <c r="R179" s="21"/>
      <c r="S179" s="69">
        <v>4228911</v>
      </c>
      <c r="T179" s="21"/>
      <c r="U179" s="65">
        <f>(S179/$BJ179)</f>
        <v>344.31778212017588</v>
      </c>
      <c r="V179" s="21"/>
      <c r="W179" s="65">
        <f>IF(U$219,U179/U$219*100,0)</f>
        <v>297.82355816938878</v>
      </c>
      <c r="X179" s="21"/>
      <c r="Y179" s="69">
        <v>4212282</v>
      </c>
      <c r="Z179" s="21"/>
      <c r="AA179" s="69">
        <v>0</v>
      </c>
      <c r="AB179" s="21"/>
      <c r="AC179" s="69">
        <v>16629</v>
      </c>
      <c r="AD179" s="21"/>
      <c r="AE179" s="21"/>
      <c r="AF179" s="69">
        <v>11281</v>
      </c>
      <c r="AG179" s="21"/>
      <c r="AH179" s="70">
        <f>(AF179/$BJ179)</f>
        <v>0.91849861586060899</v>
      </c>
      <c r="AI179" s="21"/>
      <c r="AJ179" s="70">
        <f>IF(AH$219,AH179/AH$219*100,0)</f>
        <v>5.4589872462178262</v>
      </c>
      <c r="AK179" s="21"/>
      <c r="AL179" s="69">
        <v>1230068</v>
      </c>
      <c r="AM179" s="21"/>
      <c r="AN179" s="65">
        <f>(AL179/$BJ179)</f>
        <v>100.15209249307931</v>
      </c>
      <c r="AO179" s="21"/>
      <c r="AP179" s="65">
        <f>IF(AN$219,AN179/AN$219*100,0)</f>
        <v>185.95821760468277</v>
      </c>
      <c r="AQ179" s="21"/>
      <c r="AR179" s="69">
        <f>(E179+M179+S179+AF179+AL179)</f>
        <v>10549729</v>
      </c>
      <c r="AS179" s="21"/>
      <c r="AT179" s="69">
        <v>3241058</v>
      </c>
      <c r="AU179" s="21"/>
      <c r="AV179" s="70">
        <f>IF($AR179,AT179/$AR179*100,0)</f>
        <v>30.721718064985364</v>
      </c>
      <c r="AW179" s="21"/>
      <c r="AX179" s="69">
        <v>114240</v>
      </c>
      <c r="AY179" s="21"/>
      <c r="AZ179" s="70">
        <f>IF($AR179,AX179/$AR179*100,0)</f>
        <v>1.0828714178345245</v>
      </c>
      <c r="BA179" s="21"/>
      <c r="BB179" s="69">
        <v>0</v>
      </c>
      <c r="BC179" s="21"/>
      <c r="BD179" s="70">
        <f>IF($AR179,BB179/$AR179*100,0)</f>
        <v>0</v>
      </c>
      <c r="BE179" s="21"/>
      <c r="BF179" s="69">
        <v>619805</v>
      </c>
      <c r="BG179" s="21"/>
      <c r="BH179" s="10">
        <v>63</v>
      </c>
      <c r="BI179" s="21"/>
      <c r="BJ179" s="96">
        <v>12282</v>
      </c>
      <c r="BK179" s="21"/>
      <c r="BL179" s="96">
        <f>IF(E179,$BJ179,0)</f>
        <v>12282</v>
      </c>
      <c r="BM179" s="21"/>
      <c r="BN179" s="96">
        <f>IF(M179,$BJ179,0)</f>
        <v>12282</v>
      </c>
      <c r="BO179" s="21"/>
      <c r="BP179" s="96">
        <f>IF(S179,$BJ179,0)</f>
        <v>12282</v>
      </c>
      <c r="BQ179" s="21"/>
      <c r="BR179" s="96">
        <f>IF(AF179,$BJ179,0)</f>
        <v>12282</v>
      </c>
      <c r="BS179" s="21"/>
      <c r="BT179" s="96">
        <f>IF(AL179,$BJ179,0)</f>
        <v>12282</v>
      </c>
    </row>
    <row r="180" spans="1:72" ht="8.85" customHeight="1" x14ac:dyDescent="0.3">
      <c r="A180" s="10">
        <v>64</v>
      </c>
      <c r="B180" s="21"/>
      <c r="C180" s="10" t="s">
        <v>187</v>
      </c>
      <c r="D180" s="21"/>
      <c r="E180" s="69">
        <v>2089197</v>
      </c>
      <c r="F180" s="21"/>
      <c r="G180" s="65">
        <f>(E180/$BJ180)</f>
        <v>176.46735366162682</v>
      </c>
      <c r="H180" s="21"/>
      <c r="I180" s="65">
        <f>IF(G$219,G180/G$219*100,0)</f>
        <v>88.975339701298424</v>
      </c>
      <c r="J180" s="21"/>
      <c r="K180" s="69">
        <v>2089197</v>
      </c>
      <c r="L180" s="21"/>
      <c r="M180" s="69">
        <v>1988231</v>
      </c>
      <c r="N180" s="21"/>
      <c r="O180" s="65">
        <f>(M180/$BJ180)</f>
        <v>167.93909958611368</v>
      </c>
      <c r="P180" s="21"/>
      <c r="Q180" s="65">
        <f>IF(O$219,O180/O$219*100,0)</f>
        <v>78.28219237384728</v>
      </c>
      <c r="R180" s="21"/>
      <c r="S180" s="69">
        <v>71589</v>
      </c>
      <c r="T180" s="21"/>
      <c r="U180" s="65">
        <f>(S180/$BJ180)</f>
        <v>6.0468789593715684</v>
      </c>
      <c r="V180" s="21"/>
      <c r="W180" s="65">
        <f>IF(U$219,U180/U$219*100,0)</f>
        <v>5.2303514399122415</v>
      </c>
      <c r="X180" s="21"/>
      <c r="Y180" s="69">
        <v>0</v>
      </c>
      <c r="Z180" s="21"/>
      <c r="AA180" s="69">
        <v>71589</v>
      </c>
      <c r="AB180" s="21"/>
      <c r="AC180" s="69">
        <v>0</v>
      </c>
      <c r="AD180" s="21"/>
      <c r="AE180" s="21"/>
      <c r="AF180" s="69">
        <v>283487</v>
      </c>
      <c r="AG180" s="21"/>
      <c r="AH180" s="70">
        <f>(AF180/$BJ180)</f>
        <v>23.945181180842976</v>
      </c>
      <c r="AI180" s="21"/>
      <c r="AJ180" s="70">
        <f>IF(AH$219,AH180/AH$219*100,0)</f>
        <v>142.31533550229585</v>
      </c>
      <c r="AK180" s="21"/>
      <c r="AL180" s="69">
        <v>1985370</v>
      </c>
      <c r="AM180" s="21"/>
      <c r="AN180" s="65">
        <f>(AL180/$BJ180)</f>
        <v>167.6974406622181</v>
      </c>
      <c r="AO180" s="21"/>
      <c r="AP180" s="65">
        <f>IF(AN$219,AN180/AN$219*100,0)</f>
        <v>311.37359575954991</v>
      </c>
      <c r="AQ180" s="21"/>
      <c r="AR180" s="69">
        <f>(E180+M180+S180+AF180+AL180)</f>
        <v>6417874</v>
      </c>
      <c r="AS180" s="21"/>
      <c r="AT180" s="69">
        <v>946679</v>
      </c>
      <c r="AU180" s="21"/>
      <c r="AV180" s="70">
        <f>IF($AR180,AT180/$AR180*100,0)</f>
        <v>14.750663537489206</v>
      </c>
      <c r="AW180" s="21"/>
      <c r="AX180" s="69">
        <v>15814</v>
      </c>
      <c r="AY180" s="21"/>
      <c r="AZ180" s="70">
        <f>IF($AR180,AX180/$AR180*100,0)</f>
        <v>0.2464055854010222</v>
      </c>
      <c r="BA180" s="21"/>
      <c r="BB180" s="69">
        <v>0</v>
      </c>
      <c r="BC180" s="21"/>
      <c r="BD180" s="70">
        <f>IF($AR180,BB180/$AR180*100,0)</f>
        <v>0</v>
      </c>
      <c r="BE180" s="21"/>
      <c r="BF180" s="69">
        <v>218529</v>
      </c>
      <c r="BG180" s="21"/>
      <c r="BH180" s="10">
        <v>64</v>
      </c>
      <c r="BI180" s="21"/>
      <c r="BJ180" s="96">
        <v>11839</v>
      </c>
      <c r="BK180" s="21"/>
      <c r="BL180" s="96">
        <f>IF(E180,$BJ180,0)</f>
        <v>11839</v>
      </c>
      <c r="BM180" s="21"/>
      <c r="BN180" s="96">
        <f>IF(M180,$BJ180,0)</f>
        <v>11839</v>
      </c>
      <c r="BO180" s="21"/>
      <c r="BP180" s="96">
        <f>IF(S180,$BJ180,0)</f>
        <v>11839</v>
      </c>
      <c r="BQ180" s="21"/>
      <c r="BR180" s="96">
        <f>IF(AF180,$BJ180,0)</f>
        <v>11839</v>
      </c>
      <c r="BS180" s="21"/>
      <c r="BT180" s="96">
        <f>IF(AL180,$BJ180,0)</f>
        <v>11839</v>
      </c>
    </row>
    <row r="181" spans="1:72" ht="8.85" customHeight="1" x14ac:dyDescent="0.3">
      <c r="A181" s="10">
        <v>65</v>
      </c>
      <c r="B181" s="21"/>
      <c r="C181" s="10" t="s">
        <v>188</v>
      </c>
      <c r="D181" s="21"/>
      <c r="E181" s="69">
        <v>2423736</v>
      </c>
      <c r="F181" s="21"/>
      <c r="G181" s="65">
        <f>(E181/$BJ181)</f>
        <v>154.95051783659378</v>
      </c>
      <c r="H181" s="21"/>
      <c r="I181" s="65">
        <f>IF(G$219,G181/G$219*100,0)</f>
        <v>78.126490114647169</v>
      </c>
      <c r="J181" s="21"/>
      <c r="K181" s="69">
        <v>2423736</v>
      </c>
      <c r="L181" s="21"/>
      <c r="M181" s="69">
        <v>1248904</v>
      </c>
      <c r="N181" s="21"/>
      <c r="O181" s="65">
        <f>(M181/$BJ181)</f>
        <v>79.842986830328599</v>
      </c>
      <c r="P181" s="21"/>
      <c r="Q181" s="65">
        <f>IF(O$219,O181/O$219*100,0)</f>
        <v>37.21756321284429</v>
      </c>
      <c r="R181" s="21"/>
      <c r="S181" s="69">
        <v>3133976</v>
      </c>
      <c r="T181" s="21"/>
      <c r="U181" s="65">
        <f>(S181/$BJ181)</f>
        <v>200.3564761539445</v>
      </c>
      <c r="V181" s="21"/>
      <c r="W181" s="65">
        <f>IF(U$219,U181/U$219*100,0)</f>
        <v>173.30176287445227</v>
      </c>
      <c r="X181" s="21"/>
      <c r="Y181" s="69">
        <v>0</v>
      </c>
      <c r="Z181" s="21"/>
      <c r="AA181" s="69">
        <v>3133976</v>
      </c>
      <c r="AB181" s="21"/>
      <c r="AC181" s="69">
        <v>0</v>
      </c>
      <c r="AD181" s="21"/>
      <c r="AE181" s="21"/>
      <c r="AF181" s="69">
        <v>88545</v>
      </c>
      <c r="AG181" s="21"/>
      <c r="AH181" s="70">
        <f>(AF181/$BJ181)</f>
        <v>5.66072113540468</v>
      </c>
      <c r="AI181" s="21"/>
      <c r="AJ181" s="70">
        <f>IF(AH$219,AH181/AH$219*100,0)</f>
        <v>33.643822591518735</v>
      </c>
      <c r="AK181" s="21"/>
      <c r="AL181" s="69">
        <v>127695</v>
      </c>
      <c r="AM181" s="21"/>
      <c r="AN181" s="65">
        <f>(AL181/$BJ181)</f>
        <v>8.163598005370158</v>
      </c>
      <c r="AO181" s="21"/>
      <c r="AP181" s="65">
        <f>IF(AN$219,AN181/AN$219*100,0)</f>
        <v>15.157827425569574</v>
      </c>
      <c r="AQ181" s="21"/>
      <c r="AR181" s="69">
        <f>(E181+M181+S181+AF181+AL181)</f>
        <v>7022856</v>
      </c>
      <c r="AS181" s="21"/>
      <c r="AT181" s="69">
        <v>2103807</v>
      </c>
      <c r="AU181" s="21"/>
      <c r="AV181" s="70">
        <f>IF($AR181,AT181/$AR181*100,0)</f>
        <v>29.956573223201499</v>
      </c>
      <c r="AW181" s="21"/>
      <c r="AX181" s="69">
        <v>29994</v>
      </c>
      <c r="AY181" s="21"/>
      <c r="AZ181" s="70">
        <f>IF($AR181,AX181/$AR181*100,0)</f>
        <v>0.42709120050304317</v>
      </c>
      <c r="BA181" s="21"/>
      <c r="BB181" s="69">
        <v>0</v>
      </c>
      <c r="BC181" s="21"/>
      <c r="BD181" s="70">
        <f>IF($AR181,BB181/$AR181*100,0)</f>
        <v>0</v>
      </c>
      <c r="BE181" s="21"/>
      <c r="BF181" s="69">
        <v>500303</v>
      </c>
      <c r="BG181" s="21"/>
      <c r="BH181" s="10">
        <v>65</v>
      </c>
      <c r="BI181" s="21"/>
      <c r="BJ181" s="96">
        <v>15642</v>
      </c>
      <c r="BK181" s="21"/>
      <c r="BL181" s="96">
        <f>IF(E181,$BJ181,0)</f>
        <v>15642</v>
      </c>
      <c r="BM181" s="21"/>
      <c r="BN181" s="96">
        <f>IF(M181,$BJ181,0)</f>
        <v>15642</v>
      </c>
      <c r="BO181" s="21"/>
      <c r="BP181" s="96">
        <f>IF(S181,$BJ181,0)</f>
        <v>15642</v>
      </c>
      <c r="BQ181" s="21"/>
      <c r="BR181" s="96">
        <f>IF(AF181,$BJ181,0)</f>
        <v>15642</v>
      </c>
      <c r="BS181" s="21"/>
      <c r="BT181" s="96">
        <f>IF(AL181,$BJ181,0)</f>
        <v>15642</v>
      </c>
    </row>
    <row r="182" spans="1:72"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9"/>
      <c r="BI182" s="21"/>
      <c r="BJ182" s="27"/>
      <c r="BK182" s="21"/>
      <c r="BL182" s="21"/>
      <c r="BM182" s="21"/>
      <c r="BN182" s="21"/>
      <c r="BO182" s="21"/>
      <c r="BP182" s="21"/>
      <c r="BQ182" s="21"/>
      <c r="BR182" s="21"/>
      <c r="BS182" s="21"/>
      <c r="BT182" s="21"/>
    </row>
    <row r="183" spans="1:72" ht="8.85" customHeight="1" x14ac:dyDescent="0.3">
      <c r="A183" s="10">
        <v>66</v>
      </c>
      <c r="B183" s="21"/>
      <c r="C183" s="10" t="s">
        <v>189</v>
      </c>
      <c r="D183" s="21"/>
      <c r="E183" s="69">
        <v>2887778</v>
      </c>
      <c r="F183" s="21"/>
      <c r="G183" s="65">
        <f>(E183/$BJ183)</f>
        <v>79.654051966679532</v>
      </c>
      <c r="H183" s="21"/>
      <c r="I183" s="65">
        <f>IF(G$219,G183/G$219*100,0)</f>
        <v>40.161798685494347</v>
      </c>
      <c r="J183" s="21"/>
      <c r="K183" s="69">
        <v>2887778</v>
      </c>
      <c r="L183" s="21"/>
      <c r="M183" s="69">
        <v>5837358</v>
      </c>
      <c r="N183" s="21"/>
      <c r="O183" s="65">
        <f>(M183/$BJ183)</f>
        <v>161.01279858774205</v>
      </c>
      <c r="P183" s="21"/>
      <c r="Q183" s="65">
        <f>IF(O$219,O183/O$219*100,0)</f>
        <v>75.053605174499609</v>
      </c>
      <c r="R183" s="21"/>
      <c r="S183" s="69">
        <v>4537531</v>
      </c>
      <c r="T183" s="21"/>
      <c r="U183" s="65">
        <f>(S183/$BJ183)</f>
        <v>125.15945826667402</v>
      </c>
      <c r="V183" s="21"/>
      <c r="W183" s="65">
        <f>IF(U$219,U183/U$219*100,0)</f>
        <v>108.25881535948056</v>
      </c>
      <c r="X183" s="21"/>
      <c r="Y183" s="69">
        <v>0</v>
      </c>
      <c r="Z183" s="21"/>
      <c r="AA183" s="69">
        <v>4533615</v>
      </c>
      <c r="AB183" s="21"/>
      <c r="AC183" s="69">
        <v>0</v>
      </c>
      <c r="AD183" s="21"/>
      <c r="AE183" s="21"/>
      <c r="AF183" s="69">
        <v>288743</v>
      </c>
      <c r="AG183" s="21"/>
      <c r="AH183" s="70">
        <f>(AF183/$BJ183)</f>
        <v>7.9644453025873005</v>
      </c>
      <c r="AI183" s="21"/>
      <c r="AJ183" s="70">
        <f>IF(AH$219,AH183/AH$219*100,0)</f>
        <v>47.335733096653605</v>
      </c>
      <c r="AK183" s="21"/>
      <c r="AL183" s="69">
        <v>4080009</v>
      </c>
      <c r="AM183" s="21"/>
      <c r="AN183" s="65">
        <f>(AL183/$BJ183)</f>
        <v>112.53955425608208</v>
      </c>
      <c r="AO183" s="21"/>
      <c r="AP183" s="65">
        <f>IF(AN$219,AN183/AN$219*100,0)</f>
        <v>208.9587386397609</v>
      </c>
      <c r="AQ183" s="21"/>
      <c r="AR183" s="69">
        <f>(E183+M183+S183+AF183+AL183)</f>
        <v>17631419</v>
      </c>
      <c r="AS183" s="21"/>
      <c r="AT183" s="69">
        <v>2969805</v>
      </c>
      <c r="AU183" s="21"/>
      <c r="AV183" s="70">
        <f>IF($AR183,AT183/$AR183*100,0)</f>
        <v>16.843822950381927</v>
      </c>
      <c r="AW183" s="21"/>
      <c r="AX183" s="69">
        <v>122902</v>
      </c>
      <c r="AY183" s="21"/>
      <c r="AZ183" s="70">
        <f>IF($AR183,AX183/$AR183*100,0)</f>
        <v>0.69706244290377306</v>
      </c>
      <c r="BA183" s="21"/>
      <c r="BB183" s="69">
        <v>21313</v>
      </c>
      <c r="BC183" s="21"/>
      <c r="BD183" s="70">
        <f>IF($AR183,BB183/$AR183*100,0)</f>
        <v>0.12088079807983691</v>
      </c>
      <c r="BE183" s="21"/>
      <c r="BF183" s="69">
        <v>2438952</v>
      </c>
      <c r="BG183" s="21"/>
      <c r="BH183" s="10">
        <v>66</v>
      </c>
      <c r="BI183" s="21"/>
      <c r="BJ183" s="96">
        <v>36254</v>
      </c>
      <c r="BK183" s="21"/>
      <c r="BL183" s="96">
        <f>IF(E183,$BJ183,0)</f>
        <v>36254</v>
      </c>
      <c r="BM183" s="21"/>
      <c r="BN183" s="96">
        <f>IF(M183,$BJ183,0)</f>
        <v>36254</v>
      </c>
      <c r="BO183" s="21"/>
      <c r="BP183" s="96">
        <f>IF(S183,$BJ183,0)</f>
        <v>36254</v>
      </c>
      <c r="BQ183" s="21"/>
      <c r="BR183" s="96">
        <f>IF(AF183,$BJ183,0)</f>
        <v>36254</v>
      </c>
      <c r="BS183" s="21"/>
      <c r="BT183" s="96">
        <f>IF(AL183,$BJ183,0)</f>
        <v>36254</v>
      </c>
    </row>
    <row r="184" spans="1:72" ht="8.85" customHeight="1" x14ac:dyDescent="0.3">
      <c r="A184" s="10">
        <v>67</v>
      </c>
      <c r="B184" s="21"/>
      <c r="C184" s="10" t="s">
        <v>190</v>
      </c>
      <c r="D184" s="21"/>
      <c r="E184" s="69">
        <v>3760360</v>
      </c>
      <c r="F184" s="21"/>
      <c r="G184" s="65">
        <f>(E184/$BJ184)</f>
        <v>158.60474925133914</v>
      </c>
      <c r="H184" s="21"/>
      <c r="I184" s="65">
        <f>IF(G$219,G184/G$219*100,0)</f>
        <v>79.968963947498821</v>
      </c>
      <c r="J184" s="21"/>
      <c r="K184" s="69">
        <v>3760360</v>
      </c>
      <c r="L184" s="21"/>
      <c r="M184" s="69">
        <v>3974563</v>
      </c>
      <c r="N184" s="21"/>
      <c r="O184" s="65">
        <f>(M184/$BJ184)</f>
        <v>167.6394196296765</v>
      </c>
      <c r="P184" s="21"/>
      <c r="Q184" s="65">
        <f>IF(O$219,O184/O$219*100,0)</f>
        <v>78.142501235463087</v>
      </c>
      <c r="R184" s="21"/>
      <c r="S184" s="69">
        <v>4123038</v>
      </c>
      <c r="T184" s="21"/>
      <c r="U184" s="65">
        <f>(S184/$BJ184)</f>
        <v>173.90180943945336</v>
      </c>
      <c r="V184" s="21"/>
      <c r="W184" s="65">
        <f>IF(U$219,U184/U$219*100,0)</f>
        <v>150.41934616457368</v>
      </c>
      <c r="X184" s="21"/>
      <c r="Y184" s="69">
        <v>3831418</v>
      </c>
      <c r="Z184" s="21"/>
      <c r="AA184" s="69">
        <v>76105</v>
      </c>
      <c r="AB184" s="21"/>
      <c r="AC184" s="69">
        <v>0</v>
      </c>
      <c r="AD184" s="21"/>
      <c r="AE184" s="21"/>
      <c r="AF184" s="69">
        <v>9926</v>
      </c>
      <c r="AG184" s="21"/>
      <c r="AH184" s="70">
        <f>(AF184/$BJ184)</f>
        <v>0.41865958074992621</v>
      </c>
      <c r="AI184" s="21"/>
      <c r="AJ184" s="70">
        <f>IF(AH$219,AH184/AH$219*100,0)</f>
        <v>2.488253408721075</v>
      </c>
      <c r="AK184" s="21"/>
      <c r="AL184" s="69">
        <v>376224</v>
      </c>
      <c r="AM184" s="21"/>
      <c r="AN184" s="65">
        <f>(AL184/$BJ184)</f>
        <v>15.868404403391118</v>
      </c>
      <c r="AO184" s="21"/>
      <c r="AP184" s="65">
        <f>IF(AN$219,AN184/AN$219*100,0)</f>
        <v>29.463789778419475</v>
      </c>
      <c r="AQ184" s="21"/>
      <c r="AR184" s="69">
        <f>(E184+M184+S184+AF184+AL184)</f>
        <v>12244111</v>
      </c>
      <c r="AS184" s="21"/>
      <c r="AT184" s="69">
        <v>2481061</v>
      </c>
      <c r="AU184" s="21"/>
      <c r="AV184" s="70">
        <f>IF($AR184,AT184/$AR184*100,0)</f>
        <v>20.263300455214754</v>
      </c>
      <c r="AW184" s="21"/>
      <c r="AX184" s="69">
        <v>231024</v>
      </c>
      <c r="AY184" s="21"/>
      <c r="AZ184" s="70">
        <f>IF($AR184,AX184/$AR184*100,0)</f>
        <v>1.886817262600772</v>
      </c>
      <c r="BA184" s="21"/>
      <c r="BB184" s="69">
        <v>1527</v>
      </c>
      <c r="BC184" s="21"/>
      <c r="BD184" s="70">
        <f>IF($AR184,BB184/$AR184*100,0)</f>
        <v>1.2471301509762531E-2</v>
      </c>
      <c r="BE184" s="21"/>
      <c r="BF184" s="69">
        <v>425580</v>
      </c>
      <c r="BG184" s="21"/>
      <c r="BH184" s="10">
        <v>67</v>
      </c>
      <c r="BI184" s="21"/>
      <c r="BJ184" s="96">
        <v>23709</v>
      </c>
      <c r="BK184" s="21"/>
      <c r="BL184" s="96">
        <f>IF(E184,$BJ184,0)</f>
        <v>23709</v>
      </c>
      <c r="BM184" s="21"/>
      <c r="BN184" s="96">
        <f>IF(M184,$BJ184,0)</f>
        <v>23709</v>
      </c>
      <c r="BO184" s="21"/>
      <c r="BP184" s="96">
        <f>IF(S184,$BJ184,0)</f>
        <v>23709</v>
      </c>
      <c r="BQ184" s="21"/>
      <c r="BR184" s="96">
        <f>IF(AF184,$BJ184,0)</f>
        <v>23709</v>
      </c>
      <c r="BS184" s="21"/>
      <c r="BT184" s="96">
        <f>IF(AL184,$BJ184,0)</f>
        <v>23709</v>
      </c>
    </row>
    <row r="185" spans="1:72" ht="8.85" customHeight="1" x14ac:dyDescent="0.3">
      <c r="A185" s="10">
        <v>68</v>
      </c>
      <c r="B185" s="21"/>
      <c r="C185" s="10" t="s">
        <v>191</v>
      </c>
      <c r="D185" s="21"/>
      <c r="E185" s="69">
        <v>2898945</v>
      </c>
      <c r="F185" s="21"/>
      <c r="G185" s="65">
        <f>(E185/$BJ185)</f>
        <v>164.63794865970013</v>
      </c>
      <c r="H185" s="21"/>
      <c r="I185" s="65">
        <f>IF(G$219,G185/G$219*100,0)</f>
        <v>83.010920183063547</v>
      </c>
      <c r="J185" s="21"/>
      <c r="K185" s="69">
        <v>2898945</v>
      </c>
      <c r="L185" s="21"/>
      <c r="M185" s="69">
        <v>2496880</v>
      </c>
      <c r="N185" s="21"/>
      <c r="O185" s="65">
        <f>(M185/$BJ185)</f>
        <v>141.80372557928214</v>
      </c>
      <c r="P185" s="21"/>
      <c r="Q185" s="65">
        <f>IF(O$219,O185/O$219*100,0)</f>
        <v>66.099595344284509</v>
      </c>
      <c r="R185" s="21"/>
      <c r="S185" s="69">
        <v>1325424</v>
      </c>
      <c r="T185" s="21"/>
      <c r="U185" s="65">
        <f>(S185/$BJ185)</f>
        <v>75.273966378918672</v>
      </c>
      <c r="V185" s="21"/>
      <c r="W185" s="65">
        <f>IF(U$219,U185/U$219*100,0)</f>
        <v>65.109505429690259</v>
      </c>
      <c r="X185" s="21"/>
      <c r="Y185" s="69">
        <v>1308467</v>
      </c>
      <c r="Z185" s="21"/>
      <c r="AA185" s="69">
        <v>0</v>
      </c>
      <c r="AB185" s="21"/>
      <c r="AC185" s="69">
        <v>0</v>
      </c>
      <c r="AD185" s="21"/>
      <c r="AE185" s="21"/>
      <c r="AF185" s="69">
        <v>146931</v>
      </c>
      <c r="AG185" s="21"/>
      <c r="AH185" s="70">
        <f>(AF185/$BJ185)</f>
        <v>8.3445592912312581</v>
      </c>
      <c r="AI185" s="21"/>
      <c r="AJ185" s="70">
        <f>IF(AH$219,AH185/AH$219*100,0)</f>
        <v>49.594895364603339</v>
      </c>
      <c r="AK185" s="21"/>
      <c r="AL185" s="69">
        <v>211525</v>
      </c>
      <c r="AM185" s="21"/>
      <c r="AN185" s="65">
        <f>(AL185/$BJ185)</f>
        <v>12.013005452067242</v>
      </c>
      <c r="AO185" s="21"/>
      <c r="AP185" s="65">
        <f>IF(AN$219,AN185/AN$219*100,0)</f>
        <v>22.305246214362707</v>
      </c>
      <c r="AQ185" s="21"/>
      <c r="AR185" s="69">
        <f>(E185+M185+S185+AF185+AL185)</f>
        <v>7079705</v>
      </c>
      <c r="AS185" s="21"/>
      <c r="AT185" s="69">
        <v>2211468</v>
      </c>
      <c r="AU185" s="21"/>
      <c r="AV185" s="70">
        <f>IF($AR185,AT185/$AR185*100,0)</f>
        <v>31.236725259032688</v>
      </c>
      <c r="AW185" s="21"/>
      <c r="AX185" s="69">
        <v>178546</v>
      </c>
      <c r="AY185" s="21"/>
      <c r="AZ185" s="70">
        <f>IF($AR185,AX185/$AR185*100,0)</f>
        <v>2.5219412390770519</v>
      </c>
      <c r="BA185" s="21"/>
      <c r="BB185" s="69">
        <v>0</v>
      </c>
      <c r="BC185" s="21"/>
      <c r="BD185" s="70">
        <f>IF($AR185,BB185/$AR185*100,0)</f>
        <v>0</v>
      </c>
      <c r="BE185" s="21"/>
      <c r="BF185" s="69">
        <v>231943</v>
      </c>
      <c r="BG185" s="21"/>
      <c r="BH185" s="10">
        <v>68</v>
      </c>
      <c r="BI185" s="21"/>
      <c r="BJ185" s="96">
        <v>17608</v>
      </c>
      <c r="BK185" s="21"/>
      <c r="BL185" s="96">
        <f>IF(E185,$BJ185,0)</f>
        <v>17608</v>
      </c>
      <c r="BM185" s="21"/>
      <c r="BN185" s="96">
        <f>IF(M185,$BJ185,0)</f>
        <v>17608</v>
      </c>
      <c r="BO185" s="21"/>
      <c r="BP185" s="96">
        <f>IF(S185,$BJ185,0)</f>
        <v>17608</v>
      </c>
      <c r="BQ185" s="21"/>
      <c r="BR185" s="96">
        <f>IF(AF185,$BJ185,0)</f>
        <v>17608</v>
      </c>
      <c r="BS185" s="21"/>
      <c r="BT185" s="96">
        <f>IF(AL185,$BJ185,0)</f>
        <v>17608</v>
      </c>
    </row>
    <row r="186" spans="1:72" ht="8.85" customHeight="1" x14ac:dyDescent="0.3">
      <c r="A186" s="10">
        <v>69</v>
      </c>
      <c r="B186" s="21"/>
      <c r="C186" s="10" t="s">
        <v>192</v>
      </c>
      <c r="D186" s="21"/>
      <c r="E186" s="69">
        <v>7781379</v>
      </c>
      <c r="F186" s="21"/>
      <c r="G186" s="65">
        <f>(E186/$BJ186)</f>
        <v>128.61570883125898</v>
      </c>
      <c r="H186" s="21"/>
      <c r="I186" s="65">
        <f>IF(G$219,G186/G$219*100,0)</f>
        <v>64.848404799720157</v>
      </c>
      <c r="J186" s="21"/>
      <c r="K186" s="69">
        <v>7781379</v>
      </c>
      <c r="L186" s="21"/>
      <c r="M186" s="69">
        <v>6971293</v>
      </c>
      <c r="N186" s="21"/>
      <c r="O186" s="65">
        <f>(M186/$BJ186)</f>
        <v>115.22607890778664</v>
      </c>
      <c r="P186" s="21"/>
      <c r="Q186" s="65">
        <f>IF(O$219,O186/O$219*100,0)</f>
        <v>53.710839809035789</v>
      </c>
      <c r="R186" s="21"/>
      <c r="S186" s="69">
        <v>4835230</v>
      </c>
      <c r="T186" s="21"/>
      <c r="U186" s="65">
        <f>(S186/$BJ186)</f>
        <v>79.919836035768</v>
      </c>
      <c r="V186" s="21"/>
      <c r="W186" s="65">
        <f>IF(U$219,U186/U$219*100,0)</f>
        <v>69.128029897041571</v>
      </c>
      <c r="X186" s="21"/>
      <c r="Y186" s="69">
        <v>4835230</v>
      </c>
      <c r="Z186" s="21"/>
      <c r="AA186" s="69">
        <v>0</v>
      </c>
      <c r="AB186" s="21"/>
      <c r="AC186" s="69">
        <v>0</v>
      </c>
      <c r="AD186" s="21"/>
      <c r="AE186" s="21"/>
      <c r="AF186" s="69">
        <v>185162</v>
      </c>
      <c r="AG186" s="21"/>
      <c r="AH186" s="70">
        <f>(AF186/$BJ186)</f>
        <v>3.0604783392010049</v>
      </c>
      <c r="AI186" s="21"/>
      <c r="AJ186" s="70">
        <f>IF(AH$219,AH186/AH$219*100,0)</f>
        <v>18.189588892706254</v>
      </c>
      <c r="AK186" s="21"/>
      <c r="AL186" s="69">
        <v>3006685</v>
      </c>
      <c r="AM186" s="21"/>
      <c r="AN186" s="65">
        <f>(AL186/$BJ186)</f>
        <v>49.696451298325648</v>
      </c>
      <c r="AO186" s="21"/>
      <c r="AP186" s="65">
        <f>IF(AN$219,AN186/AN$219*100,0)</f>
        <v>92.274292774793125</v>
      </c>
      <c r="AQ186" s="21"/>
      <c r="AR186" s="69">
        <f>(E186+M186+S186+AF186+AL186)</f>
        <v>22779749</v>
      </c>
      <c r="AS186" s="21"/>
      <c r="AT186" s="69">
        <v>4981193</v>
      </c>
      <c r="AU186" s="21"/>
      <c r="AV186" s="70">
        <f>IF($AR186,AT186/$AR186*100,0)</f>
        <v>21.866759813727533</v>
      </c>
      <c r="AW186" s="21"/>
      <c r="AX186" s="69">
        <v>277259</v>
      </c>
      <c r="AY186" s="21"/>
      <c r="AZ186" s="70">
        <f>IF($AR186,AX186/$AR186*100,0)</f>
        <v>1.2171293019953819</v>
      </c>
      <c r="BA186" s="21"/>
      <c r="BB186" s="69">
        <v>0</v>
      </c>
      <c r="BC186" s="21"/>
      <c r="BD186" s="70">
        <f>IF($AR186,BB186/$AR186*100,0)</f>
        <v>0</v>
      </c>
      <c r="BE186" s="21"/>
      <c r="BF186" s="69">
        <v>835986</v>
      </c>
      <c r="BG186" s="21"/>
      <c r="BH186" s="10">
        <v>69</v>
      </c>
      <c r="BI186" s="21"/>
      <c r="BJ186" s="96">
        <v>60501</v>
      </c>
      <c r="BK186" s="21"/>
      <c r="BL186" s="96">
        <f>IF(E186,$BJ186,0)</f>
        <v>60501</v>
      </c>
      <c r="BM186" s="21"/>
      <c r="BN186" s="96">
        <f>IF(M186,$BJ186,0)</f>
        <v>60501</v>
      </c>
      <c r="BO186" s="21"/>
      <c r="BP186" s="96">
        <f>IF(S186,$BJ186,0)</f>
        <v>60501</v>
      </c>
      <c r="BQ186" s="21"/>
      <c r="BR186" s="96">
        <f>IF(AF186,$BJ186,0)</f>
        <v>60501</v>
      </c>
      <c r="BS186" s="21"/>
      <c r="BT186" s="96">
        <f>IF(AL186,$BJ186,0)</f>
        <v>60501</v>
      </c>
    </row>
    <row r="187" spans="1:72" ht="8.85" customHeight="1" x14ac:dyDescent="0.3">
      <c r="A187" s="10">
        <v>70</v>
      </c>
      <c r="B187" s="21"/>
      <c r="C187" s="10" t="s">
        <v>193</v>
      </c>
      <c r="D187" s="21"/>
      <c r="E187" s="69">
        <v>5026354</v>
      </c>
      <c r="F187" s="21"/>
      <c r="G187" s="65">
        <f>(E187/$BJ187)</f>
        <v>165.7057989648238</v>
      </c>
      <c r="H187" s="21"/>
      <c r="I187" s="65">
        <f>IF(G$219,G187/G$219*100,0)</f>
        <v>83.549333332448086</v>
      </c>
      <c r="J187" s="21"/>
      <c r="K187" s="69">
        <v>5026354</v>
      </c>
      <c r="L187" s="21"/>
      <c r="M187" s="69">
        <v>1166237</v>
      </c>
      <c r="N187" s="21"/>
      <c r="O187" s="65">
        <f>(M187/$BJ187)</f>
        <v>38.447796129627797</v>
      </c>
      <c r="P187" s="21"/>
      <c r="Q187" s="65">
        <f>IF(O$219,O187/O$219*100,0)</f>
        <v>17.921840598095311</v>
      </c>
      <c r="R187" s="21"/>
      <c r="S187" s="69">
        <v>949548</v>
      </c>
      <c r="T187" s="21"/>
      <c r="U187" s="65">
        <f>(S187/$BJ187)</f>
        <v>31.304124221145287</v>
      </c>
      <c r="V187" s="21"/>
      <c r="W187" s="65">
        <f>IF(U$219,U187/U$219*100,0)</f>
        <v>27.077037972044177</v>
      </c>
      <c r="X187" s="21"/>
      <c r="Y187" s="69">
        <v>0</v>
      </c>
      <c r="Z187" s="21"/>
      <c r="AA187" s="69">
        <v>949548</v>
      </c>
      <c r="AB187" s="21"/>
      <c r="AC187" s="69">
        <v>0</v>
      </c>
      <c r="AD187" s="21"/>
      <c r="AE187" s="21"/>
      <c r="AF187" s="69">
        <v>328198</v>
      </c>
      <c r="AG187" s="21"/>
      <c r="AH187" s="70">
        <f>(AF187/$BJ187)</f>
        <v>10.819833184980055</v>
      </c>
      <c r="AI187" s="21"/>
      <c r="AJ187" s="70">
        <f>IF(AH$219,AH187/AH$219*100,0)</f>
        <v>64.30639125968402</v>
      </c>
      <c r="AK187" s="21"/>
      <c r="AL187" s="69">
        <v>8586426</v>
      </c>
      <c r="AM187" s="21"/>
      <c r="AN187" s="65">
        <f>(AL187/$BJ187)</f>
        <v>283.07209969340323</v>
      </c>
      <c r="AO187" s="21"/>
      <c r="AP187" s="65">
        <f>IF(AN$219,AN187/AN$219*100,0)</f>
        <v>525.59643839930573</v>
      </c>
      <c r="AQ187" s="21"/>
      <c r="AR187" s="69">
        <f>(E187+M187+S187+AF187+AL187)</f>
        <v>16056763</v>
      </c>
      <c r="AS187" s="21"/>
      <c r="AT187" s="69">
        <v>1459484</v>
      </c>
      <c r="AU187" s="21"/>
      <c r="AV187" s="70">
        <f>IF($AR187,AT187/$AR187*100,0)</f>
        <v>9.089528194443675</v>
      </c>
      <c r="AW187" s="21"/>
      <c r="AX187" s="69">
        <v>222902</v>
      </c>
      <c r="AY187" s="21"/>
      <c r="AZ187" s="70">
        <f>IF($AR187,AX187/$AR187*100,0)</f>
        <v>1.3882125556689102</v>
      </c>
      <c r="BA187" s="21"/>
      <c r="BB187" s="69">
        <v>3350</v>
      </c>
      <c r="BC187" s="21"/>
      <c r="BD187" s="70">
        <f>IF($AR187,BB187/$AR187*100,0)</f>
        <v>2.086348288257104E-2</v>
      </c>
      <c r="BE187" s="21"/>
      <c r="BF187" s="69">
        <v>630697</v>
      </c>
      <c r="BG187" s="21"/>
      <c r="BH187" s="10">
        <v>70</v>
      </c>
      <c r="BI187" s="21"/>
      <c r="BJ187" s="96">
        <v>30333</v>
      </c>
      <c r="BK187" s="21"/>
      <c r="BL187" s="96">
        <f>IF(E187,$BJ187,0)</f>
        <v>30333</v>
      </c>
      <c r="BM187" s="21"/>
      <c r="BN187" s="96">
        <f>IF(M187,$BJ187,0)</f>
        <v>30333</v>
      </c>
      <c r="BO187" s="21"/>
      <c r="BP187" s="96">
        <f>IF(S187,$BJ187,0)</f>
        <v>30333</v>
      </c>
      <c r="BQ187" s="21"/>
      <c r="BR187" s="96">
        <f>IF(AF187,$BJ187,0)</f>
        <v>30333</v>
      </c>
      <c r="BS187" s="21"/>
      <c r="BT187" s="96">
        <f>IF(AL187,$BJ187,0)</f>
        <v>30333</v>
      </c>
    </row>
    <row r="188" spans="1:72" ht="8.85" customHeight="1" x14ac:dyDescent="0.3">
      <c r="A188" s="29"/>
      <c r="B188" s="21"/>
      <c r="D188" s="21"/>
      <c r="E188" s="27"/>
      <c r="F188" s="21"/>
      <c r="G188" s="21"/>
      <c r="H188" s="21"/>
      <c r="I188" s="21"/>
      <c r="J188" s="21"/>
      <c r="K188" s="27"/>
      <c r="L188" s="21"/>
      <c r="M188" s="27"/>
      <c r="N188" s="21"/>
      <c r="O188" s="21"/>
      <c r="P188" s="21"/>
      <c r="Q188" s="21"/>
      <c r="R188" s="21"/>
      <c r="S188" s="27"/>
      <c r="T188" s="21"/>
      <c r="U188" s="21"/>
      <c r="V188" s="21"/>
      <c r="W188" s="21"/>
      <c r="X188" s="21"/>
      <c r="Y188" s="27"/>
      <c r="Z188" s="21"/>
      <c r="AA188" s="27"/>
      <c r="AB188" s="21"/>
      <c r="AC188" s="27"/>
      <c r="AD188" s="21"/>
      <c r="AE188" s="21"/>
      <c r="AF188" s="27"/>
      <c r="AG188" s="21"/>
      <c r="AH188" s="21"/>
      <c r="AI188" s="21"/>
      <c r="AJ188" s="21"/>
      <c r="AK188" s="21"/>
      <c r="AL188" s="27"/>
      <c r="AM188" s="21"/>
      <c r="AN188" s="21"/>
      <c r="AO188" s="21"/>
      <c r="AP188" s="21"/>
      <c r="AQ188" s="21"/>
      <c r="AR188" s="27"/>
      <c r="AS188" s="21"/>
      <c r="AT188" s="27"/>
      <c r="AU188" s="21"/>
      <c r="AV188" s="21"/>
      <c r="AW188" s="21"/>
      <c r="AX188" s="27"/>
      <c r="AY188" s="21"/>
      <c r="AZ188" s="21"/>
      <c r="BA188" s="21"/>
      <c r="BB188" s="27"/>
      <c r="BC188" s="21"/>
      <c r="BD188" s="21"/>
      <c r="BE188" s="21"/>
      <c r="BF188" s="27"/>
      <c r="BG188" s="21"/>
      <c r="BH188" s="29"/>
      <c r="BI188" s="21"/>
      <c r="BJ188" s="27"/>
      <c r="BK188" s="21"/>
      <c r="BL188" s="21"/>
      <c r="BM188" s="21"/>
      <c r="BN188" s="21"/>
      <c r="BO188" s="21"/>
      <c r="BP188" s="21"/>
      <c r="BQ188" s="21"/>
      <c r="BR188" s="21"/>
      <c r="BS188" s="21"/>
      <c r="BT188" s="21"/>
    </row>
    <row r="189" spans="1:72" ht="8.85" customHeight="1" x14ac:dyDescent="0.3">
      <c r="A189" s="10">
        <v>71</v>
      </c>
      <c r="B189" s="21"/>
      <c r="C189" s="10" t="s">
        <v>194</v>
      </c>
      <c r="D189" s="21"/>
      <c r="E189" s="69">
        <v>2507304</v>
      </c>
      <c r="F189" s="21"/>
      <c r="G189" s="65">
        <f>(E189/$BJ189)</f>
        <v>111.84832939287148</v>
      </c>
      <c r="H189" s="21"/>
      <c r="I189" s="65">
        <f>IF(G$219,G189/G$219*100,0)</f>
        <v>56.39424457985448</v>
      </c>
      <c r="J189" s="21"/>
      <c r="K189" s="69">
        <v>2507304</v>
      </c>
      <c r="L189" s="21"/>
      <c r="M189" s="69">
        <v>773733</v>
      </c>
      <c r="N189" s="21"/>
      <c r="O189" s="65">
        <f>(M189/$BJ189)</f>
        <v>34.515457019226481</v>
      </c>
      <c r="P189" s="21"/>
      <c r="Q189" s="65">
        <f>IF(O$219,O189/O$219*100,0)</f>
        <v>16.088842043986755</v>
      </c>
      <c r="R189" s="21"/>
      <c r="S189" s="69">
        <v>3889211</v>
      </c>
      <c r="T189" s="21"/>
      <c r="U189" s="65">
        <f>(S189/$BJ189)</f>
        <v>173.49382165320961</v>
      </c>
      <c r="V189" s="21"/>
      <c r="W189" s="65">
        <f>IF(U$219,U189/U$219*100,0)</f>
        <v>150.06645014671321</v>
      </c>
      <c r="X189" s="21"/>
      <c r="Y189" s="69">
        <v>0</v>
      </c>
      <c r="Z189" s="21"/>
      <c r="AA189" s="69">
        <v>3251770</v>
      </c>
      <c r="AB189" s="21"/>
      <c r="AC189" s="69">
        <v>0</v>
      </c>
      <c r="AD189" s="21"/>
      <c r="AE189" s="21"/>
      <c r="AF189" s="69">
        <v>66688</v>
      </c>
      <c r="AG189" s="21"/>
      <c r="AH189" s="70">
        <f>(AF189/$BJ189)</f>
        <v>2.974885131819601</v>
      </c>
      <c r="AI189" s="21"/>
      <c r="AJ189" s="70">
        <f>IF(AH$219,AH189/AH$219*100,0)</f>
        <v>17.680875847972747</v>
      </c>
      <c r="AK189" s="21"/>
      <c r="AL189" s="69">
        <v>145669</v>
      </c>
      <c r="AM189" s="21"/>
      <c r="AN189" s="65">
        <f>(AL189/$BJ189)</f>
        <v>6.4981487264129898</v>
      </c>
      <c r="AO189" s="21"/>
      <c r="AP189" s="65">
        <f>IF(AN$219,AN189/AN$219*100,0)</f>
        <v>12.065490843113443</v>
      </c>
      <c r="AQ189" s="21"/>
      <c r="AR189" s="69">
        <f>(E189+M189+S189+AF189+AL189)</f>
        <v>7382605</v>
      </c>
      <c r="AS189" s="21"/>
      <c r="AT189" s="69">
        <v>2733572</v>
      </c>
      <c r="AU189" s="21"/>
      <c r="AV189" s="70">
        <f>IF($AR189,AT189/$AR189*100,0)</f>
        <v>37.027201103133649</v>
      </c>
      <c r="AW189" s="21"/>
      <c r="AX189" s="69">
        <v>162637</v>
      </c>
      <c r="AY189" s="21"/>
      <c r="AZ189" s="70">
        <f>IF($AR189,AX189/$AR189*100,0)</f>
        <v>2.202975778874801</v>
      </c>
      <c r="BA189" s="21"/>
      <c r="BB189" s="69">
        <v>0</v>
      </c>
      <c r="BC189" s="21"/>
      <c r="BD189" s="70">
        <f>IF($AR189,BB189/$AR189*100,0)</f>
        <v>0</v>
      </c>
      <c r="BE189" s="21"/>
      <c r="BF189" s="69">
        <v>631654</v>
      </c>
      <c r="BG189" s="21"/>
      <c r="BH189" s="10">
        <v>71</v>
      </c>
      <c r="BI189" s="21"/>
      <c r="BJ189" s="96">
        <v>22417</v>
      </c>
      <c r="BK189" s="21"/>
      <c r="BL189" s="96">
        <f>IF(E189,$BJ189,0)</f>
        <v>22417</v>
      </c>
      <c r="BM189" s="21"/>
      <c r="BN189" s="96">
        <f>IF(M189,$BJ189,0)</f>
        <v>22417</v>
      </c>
      <c r="BO189" s="21"/>
      <c r="BP189" s="96">
        <f>IF(S189,$BJ189,0)</f>
        <v>22417</v>
      </c>
      <c r="BQ189" s="21"/>
      <c r="BR189" s="96">
        <f>IF(AF189,$BJ189,0)</f>
        <v>22417</v>
      </c>
      <c r="BS189" s="21"/>
      <c r="BT189" s="96">
        <f>IF(AL189,$BJ189,0)</f>
        <v>22417</v>
      </c>
    </row>
    <row r="190" spans="1:72" ht="8.85" customHeight="1" x14ac:dyDescent="0.3">
      <c r="A190" s="10">
        <v>72</v>
      </c>
      <c r="B190" s="21"/>
      <c r="C190" s="10" t="s">
        <v>195</v>
      </c>
      <c r="D190" s="21"/>
      <c r="E190" s="69">
        <v>7657858</v>
      </c>
      <c r="F190" s="21"/>
      <c r="G190" s="65">
        <f>(E190/$BJ190)</f>
        <v>178.04831434550104</v>
      </c>
      <c r="H190" s="21"/>
      <c r="I190" s="65">
        <f>IF(G$219,G190/G$219*100,0)</f>
        <v>89.77246455744509</v>
      </c>
      <c r="J190" s="21"/>
      <c r="K190" s="69">
        <v>0</v>
      </c>
      <c r="L190" s="21"/>
      <c r="M190" s="69">
        <v>4740872</v>
      </c>
      <c r="N190" s="21"/>
      <c r="O190" s="65">
        <f>(M190/$BJ190)</f>
        <v>110.22720297605208</v>
      </c>
      <c r="P190" s="21"/>
      <c r="Q190" s="65">
        <f>IF(O$219,O190/O$219*100,0)</f>
        <v>51.380691747592941</v>
      </c>
      <c r="R190" s="21"/>
      <c r="S190" s="69">
        <v>5889339</v>
      </c>
      <c r="T190" s="21"/>
      <c r="U190" s="65">
        <f>(S190/$BJ190)</f>
        <v>136.92952801674031</v>
      </c>
      <c r="V190" s="21"/>
      <c r="W190" s="65">
        <f>IF(U$219,U190/U$219*100,0)</f>
        <v>118.43953861833087</v>
      </c>
      <c r="X190" s="21"/>
      <c r="Y190" s="69">
        <v>0</v>
      </c>
      <c r="Z190" s="21"/>
      <c r="AA190" s="69">
        <v>2281494</v>
      </c>
      <c r="AB190" s="21"/>
      <c r="AC190" s="69">
        <v>919543</v>
      </c>
      <c r="AD190" s="21"/>
      <c r="AE190" s="21"/>
      <c r="AF190" s="69">
        <v>926345</v>
      </c>
      <c r="AG190" s="21"/>
      <c r="AH190" s="70">
        <f>(AF190/$BJ190)</f>
        <v>21.537898163217857</v>
      </c>
      <c r="AI190" s="21"/>
      <c r="AJ190" s="70">
        <f>IF(AH$219,AH190/AH$219*100,0)</f>
        <v>128.00793529033231</v>
      </c>
      <c r="AK190" s="21"/>
      <c r="AL190" s="69">
        <v>6532363</v>
      </c>
      <c r="AM190" s="21"/>
      <c r="AN190" s="65">
        <f>(AL190/$BJ190)</f>
        <v>151.88009765170889</v>
      </c>
      <c r="AO190" s="21"/>
      <c r="AP190" s="65">
        <f>IF(AN$219,AN190/AN$219*100,0)</f>
        <v>282.00461464036431</v>
      </c>
      <c r="AQ190" s="21"/>
      <c r="AR190" s="69">
        <f>(E190+M190+S190+AF190+AL190)</f>
        <v>25746777</v>
      </c>
      <c r="AS190" s="21"/>
      <c r="AT190" s="69">
        <v>3967253</v>
      </c>
      <c r="AU190" s="21"/>
      <c r="AV190" s="70">
        <f>IF($AR190,AT190/$AR190*100,0)</f>
        <v>15.408736402230073</v>
      </c>
      <c r="AW190" s="21"/>
      <c r="AX190" s="69">
        <v>441093</v>
      </c>
      <c r="AY190" s="21"/>
      <c r="AZ190" s="70">
        <f>IF($AR190,AX190/$AR190*100,0)</f>
        <v>1.713196956652089</v>
      </c>
      <c r="BA190" s="21"/>
      <c r="BB190" s="69">
        <v>8072</v>
      </c>
      <c r="BC190" s="21"/>
      <c r="BD190" s="70">
        <f>IF($AR190,BB190/$AR190*100,0)</f>
        <v>3.1351496927168786E-2</v>
      </c>
      <c r="BE190" s="21"/>
      <c r="BF190" s="69">
        <v>1354460</v>
      </c>
      <c r="BG190" s="21"/>
      <c r="BH190" s="10">
        <v>72</v>
      </c>
      <c r="BI190" s="21"/>
      <c r="BJ190" s="96">
        <v>43010</v>
      </c>
      <c r="BK190" s="21"/>
      <c r="BL190" s="96">
        <f>IF(E190,$BJ190,0)</f>
        <v>43010</v>
      </c>
      <c r="BM190" s="21"/>
      <c r="BN190" s="96">
        <f>IF(M190,$BJ190,0)</f>
        <v>43010</v>
      </c>
      <c r="BO190" s="21"/>
      <c r="BP190" s="96">
        <f>IF(S190,$BJ190,0)</f>
        <v>43010</v>
      </c>
      <c r="BQ190" s="21"/>
      <c r="BR190" s="96">
        <f>IF(AF190,$BJ190,0)</f>
        <v>43010</v>
      </c>
      <c r="BS190" s="21"/>
      <c r="BT190" s="96">
        <f>IF(AL190,$BJ190,0)</f>
        <v>43010</v>
      </c>
    </row>
    <row r="191" spans="1:72" ht="8.85" customHeight="1" x14ac:dyDescent="0.3">
      <c r="A191" s="10">
        <v>73</v>
      </c>
      <c r="B191" s="21"/>
      <c r="C191" s="10" t="s">
        <v>196</v>
      </c>
      <c r="D191" s="21"/>
      <c r="E191" s="69">
        <v>115418000</v>
      </c>
      <c r="F191" s="21"/>
      <c r="G191" s="65">
        <f>(E191/$BJ191)</f>
        <v>239.35512770528655</v>
      </c>
      <c r="H191" s="21"/>
      <c r="I191" s="65">
        <f>IF(G$219,G191/G$219*100,0)</f>
        <v>120.6835335540964</v>
      </c>
      <c r="J191" s="21"/>
      <c r="K191" s="69">
        <v>0</v>
      </c>
      <c r="L191" s="21"/>
      <c r="M191" s="69">
        <v>153962000</v>
      </c>
      <c r="N191" s="21"/>
      <c r="O191" s="65">
        <f>(M191/$BJ191)</f>
        <v>319.28810213104828</v>
      </c>
      <c r="P191" s="21"/>
      <c r="Q191" s="65">
        <f>IF(O$219,O191/O$219*100,0)</f>
        <v>148.83116972344442</v>
      </c>
      <c r="R191" s="21"/>
      <c r="S191" s="69">
        <v>55844000</v>
      </c>
      <c r="T191" s="21"/>
      <c r="U191" s="65">
        <f>(S191/$BJ191)</f>
        <v>115.80990618078656</v>
      </c>
      <c r="V191" s="21"/>
      <c r="W191" s="65">
        <f>IF(U$219,U191/U$219*100,0)</f>
        <v>100.17176027808728</v>
      </c>
      <c r="X191" s="21"/>
      <c r="Y191" s="69">
        <v>0</v>
      </c>
      <c r="Z191" s="21"/>
      <c r="AA191" s="69">
        <v>49906000</v>
      </c>
      <c r="AB191" s="21"/>
      <c r="AC191" s="69">
        <v>999000</v>
      </c>
      <c r="AD191" s="21"/>
      <c r="AE191" s="21"/>
      <c r="AF191" s="69">
        <v>18076000</v>
      </c>
      <c r="AG191" s="21"/>
      <c r="AH191" s="70">
        <f>(AF191/$BJ191)</f>
        <v>37.486209156290698</v>
      </c>
      <c r="AI191" s="21"/>
      <c r="AJ191" s="70">
        <f>IF(AH$219,AH191/AH$219*100,0)</f>
        <v>222.79482424859793</v>
      </c>
      <c r="AK191" s="21"/>
      <c r="AL191" s="69">
        <v>15794000</v>
      </c>
      <c r="AM191" s="21"/>
      <c r="AN191" s="65">
        <f>(AL191/$BJ191)</f>
        <v>32.753772262361991</v>
      </c>
      <c r="AO191" s="21"/>
      <c r="AP191" s="65">
        <f>IF(AN$219,AN191/AN$219*100,0)</f>
        <v>60.815834778084351</v>
      </c>
      <c r="AQ191" s="21"/>
      <c r="AR191" s="69">
        <f>(E191+M191+S191+AF191+AL191)</f>
        <v>359094000</v>
      </c>
      <c r="AS191" s="21"/>
      <c r="AT191" s="69">
        <v>16641000</v>
      </c>
      <c r="AU191" s="21"/>
      <c r="AV191" s="70">
        <f>IF($AR191,AT191/$AR191*100,0)</f>
        <v>4.6341626426506712</v>
      </c>
      <c r="AW191" s="21"/>
      <c r="AX191" s="69">
        <v>371000</v>
      </c>
      <c r="AY191" s="21"/>
      <c r="AZ191" s="70">
        <f>IF($AR191,AX191/$AR191*100,0)</f>
        <v>0.10331556639765632</v>
      </c>
      <c r="BA191" s="21"/>
      <c r="BB191" s="69">
        <v>587000</v>
      </c>
      <c r="BC191" s="21"/>
      <c r="BD191" s="70">
        <f>IF($AR191,BB191/$AR191*100,0)</f>
        <v>0.16346694737311121</v>
      </c>
      <c r="BE191" s="21"/>
      <c r="BF191" s="69">
        <v>6939000</v>
      </c>
      <c r="BG191" s="21"/>
      <c r="BH191" s="10">
        <v>73</v>
      </c>
      <c r="BI191" s="21"/>
      <c r="BJ191" s="96">
        <v>482204</v>
      </c>
      <c r="BK191" s="21"/>
      <c r="BL191" s="96">
        <f>IF(E191,$BJ191,0)</f>
        <v>482204</v>
      </c>
      <c r="BM191" s="21"/>
      <c r="BN191" s="96">
        <f>IF(M191,$BJ191,0)</f>
        <v>482204</v>
      </c>
      <c r="BO191" s="21"/>
      <c r="BP191" s="96">
        <f>IF(S191,$BJ191,0)</f>
        <v>482204</v>
      </c>
      <c r="BQ191" s="21"/>
      <c r="BR191" s="96">
        <f>IF(AF191,$BJ191,0)</f>
        <v>482204</v>
      </c>
      <c r="BS191" s="21"/>
      <c r="BT191" s="96">
        <f>IF(AL191,$BJ191,0)</f>
        <v>482204</v>
      </c>
    </row>
    <row r="192" spans="1:72" ht="8.85" customHeight="1" x14ac:dyDescent="0.3">
      <c r="A192" s="10">
        <v>74</v>
      </c>
      <c r="B192" s="21"/>
      <c r="C192" s="10" t="s">
        <v>197</v>
      </c>
      <c r="D192" s="21"/>
      <c r="E192" s="69">
        <v>3317419</v>
      </c>
      <c r="F192" s="21"/>
      <c r="G192" s="65">
        <f>(E192/$BJ192)</f>
        <v>98.14849112426036</v>
      </c>
      <c r="H192" s="21"/>
      <c r="I192" s="65">
        <f>IF(G$219,G192/G$219*100,0)</f>
        <v>49.486747309057108</v>
      </c>
      <c r="J192" s="21"/>
      <c r="K192" s="69">
        <v>3317419</v>
      </c>
      <c r="L192" s="21"/>
      <c r="M192" s="69">
        <v>7020182</v>
      </c>
      <c r="N192" s="21"/>
      <c r="O192" s="65">
        <f>(M192/$BJ192)</f>
        <v>207.69769230769231</v>
      </c>
      <c r="P192" s="21"/>
      <c r="Q192" s="65">
        <f>IF(O$219,O192/O$219*100,0)</f>
        <v>96.815040362282105</v>
      </c>
      <c r="R192" s="21"/>
      <c r="S192" s="69">
        <v>5097002</v>
      </c>
      <c r="T192" s="21"/>
      <c r="U192" s="65">
        <f>(S192/$BJ192)</f>
        <v>150.79887573964498</v>
      </c>
      <c r="V192" s="21"/>
      <c r="W192" s="65">
        <f>IF(U$219,U192/U$219*100,0)</f>
        <v>130.43606828603848</v>
      </c>
      <c r="X192" s="21"/>
      <c r="Y192" s="69">
        <v>0</v>
      </c>
      <c r="Z192" s="21"/>
      <c r="AA192" s="69">
        <v>4150282</v>
      </c>
      <c r="AB192" s="21"/>
      <c r="AC192" s="69">
        <v>0</v>
      </c>
      <c r="AD192" s="21"/>
      <c r="AE192" s="21"/>
      <c r="AF192" s="69">
        <v>250137</v>
      </c>
      <c r="AG192" s="21"/>
      <c r="AH192" s="70">
        <f>(AF192/$BJ192)</f>
        <v>7.4005029585798816</v>
      </c>
      <c r="AI192" s="21"/>
      <c r="AJ192" s="70">
        <f>IF(AH$219,AH192/AH$219*100,0)</f>
        <v>43.984008869334914</v>
      </c>
      <c r="AK192" s="21"/>
      <c r="AL192" s="69">
        <v>1599024</v>
      </c>
      <c r="AM192" s="21"/>
      <c r="AN192" s="65">
        <f>(AL192/$BJ192)</f>
        <v>47.308402366863902</v>
      </c>
      <c r="AO192" s="21"/>
      <c r="AP192" s="65">
        <f>IF(AN$219,AN192/AN$219*100,0)</f>
        <v>87.840263372181496</v>
      </c>
      <c r="AQ192" s="21"/>
      <c r="AR192" s="69">
        <f>(E192+M192+S192+AF192+AL192)</f>
        <v>17283764</v>
      </c>
      <c r="AS192" s="21"/>
      <c r="AT192" s="69">
        <v>5928339</v>
      </c>
      <c r="AU192" s="21"/>
      <c r="AV192" s="70">
        <f>IF($AR192,AT192/$AR192*100,0)</f>
        <v>34.300045985353655</v>
      </c>
      <c r="AW192" s="21"/>
      <c r="AX192" s="69">
        <v>733664</v>
      </c>
      <c r="AY192" s="21"/>
      <c r="AZ192" s="70">
        <f>IF($AR192,AX192/$AR192*100,0)</f>
        <v>4.2448161176003101</v>
      </c>
      <c r="BA192" s="21"/>
      <c r="BB192" s="69">
        <v>0</v>
      </c>
      <c r="BC192" s="21"/>
      <c r="BD192" s="70">
        <f>IF($AR192,BB192/$AR192*100,0)</f>
        <v>0</v>
      </c>
      <c r="BE192" s="21"/>
      <c r="BF192" s="69">
        <v>1385040</v>
      </c>
      <c r="BG192" s="21"/>
      <c r="BH192" s="10">
        <v>74</v>
      </c>
      <c r="BI192" s="21"/>
      <c r="BJ192" s="96">
        <v>33800</v>
      </c>
      <c r="BK192" s="21"/>
      <c r="BL192" s="96">
        <f>IF(E192,$BJ192,0)</f>
        <v>33800</v>
      </c>
      <c r="BM192" s="21"/>
      <c r="BN192" s="96">
        <f>IF(M192,$BJ192,0)</f>
        <v>33800</v>
      </c>
      <c r="BO192" s="21"/>
      <c r="BP192" s="96">
        <f>IF(S192,$BJ192,0)</f>
        <v>33800</v>
      </c>
      <c r="BQ192" s="21"/>
      <c r="BR192" s="96">
        <f>IF(AF192,$BJ192,0)</f>
        <v>33800</v>
      </c>
      <c r="BS192" s="21"/>
      <c r="BT192" s="96">
        <f>IF(AL192,$BJ192,0)</f>
        <v>33800</v>
      </c>
    </row>
    <row r="193" spans="1:72" ht="8.85" customHeight="1" x14ac:dyDescent="0.3">
      <c r="A193" s="10">
        <v>75</v>
      </c>
      <c r="B193" s="21"/>
      <c r="C193" s="10" t="s">
        <v>198</v>
      </c>
      <c r="D193" s="21"/>
      <c r="E193" s="69">
        <v>1617472</v>
      </c>
      <c r="F193" s="21"/>
      <c r="G193" s="65">
        <f>(E193/$BJ193)</f>
        <v>220.12411540555254</v>
      </c>
      <c r="H193" s="21"/>
      <c r="I193" s="65">
        <f>IF(G$219,G193/G$219*100,0)</f>
        <v>110.98720266532669</v>
      </c>
      <c r="J193" s="21"/>
      <c r="K193" s="69">
        <v>1617472</v>
      </c>
      <c r="L193" s="21"/>
      <c r="M193" s="69">
        <v>1409829</v>
      </c>
      <c r="N193" s="21"/>
      <c r="O193" s="65">
        <f>(M193/$BJ193)</f>
        <v>191.86567773543823</v>
      </c>
      <c r="P193" s="21"/>
      <c r="Q193" s="65">
        <f>IF(O$219,O193/O$219*100,0)</f>
        <v>89.435193659130988</v>
      </c>
      <c r="R193" s="21"/>
      <c r="S193" s="69">
        <v>373822</v>
      </c>
      <c r="T193" s="21"/>
      <c r="U193" s="65">
        <f>(S193/$BJ193)</f>
        <v>50.873979314099074</v>
      </c>
      <c r="V193" s="21"/>
      <c r="W193" s="65">
        <f>IF(U$219,U193/U$219*100,0)</f>
        <v>44.004319045806959</v>
      </c>
      <c r="X193" s="21"/>
      <c r="Y193" s="69">
        <v>0</v>
      </c>
      <c r="Z193" s="21"/>
      <c r="AA193" s="69">
        <v>373822</v>
      </c>
      <c r="AB193" s="21"/>
      <c r="AC193" s="69">
        <v>0</v>
      </c>
      <c r="AD193" s="21"/>
      <c r="AE193" s="21"/>
      <c r="AF193" s="69">
        <v>229773</v>
      </c>
      <c r="AG193" s="21"/>
      <c r="AH193" s="70">
        <f>(AF193/$BJ193)</f>
        <v>31.270141535111595</v>
      </c>
      <c r="AI193" s="21"/>
      <c r="AJ193" s="70">
        <f>IF(AH$219,AH193/AH$219*100,0)</f>
        <v>185.85036589048752</v>
      </c>
      <c r="AK193" s="21"/>
      <c r="AL193" s="69">
        <v>187290</v>
      </c>
      <c r="AM193" s="21"/>
      <c r="AN193" s="65">
        <f>(AL193/$BJ193)</f>
        <v>25.488568317909635</v>
      </c>
      <c r="AO193" s="21"/>
      <c r="AP193" s="65">
        <f>IF(AN$219,AN193/AN$219*100,0)</f>
        <v>47.326107879585166</v>
      </c>
      <c r="AQ193" s="21"/>
      <c r="AR193" s="69">
        <f>(E193+M193+S193+AF193+AL193)</f>
        <v>3818186</v>
      </c>
      <c r="AS193" s="21"/>
      <c r="AT193" s="69">
        <v>854622</v>
      </c>
      <c r="AU193" s="21"/>
      <c r="AV193" s="70">
        <f>IF($AR193,AT193/$AR193*100,0)</f>
        <v>22.382932628216643</v>
      </c>
      <c r="AW193" s="21"/>
      <c r="AX193" s="69">
        <v>24294</v>
      </c>
      <c r="AY193" s="21"/>
      <c r="AZ193" s="70">
        <f>IF($AR193,AX193/$AR193*100,0)</f>
        <v>0.63627073170348436</v>
      </c>
      <c r="BA193" s="21"/>
      <c r="BB193" s="69">
        <v>0</v>
      </c>
      <c r="BC193" s="21"/>
      <c r="BD193" s="70">
        <f>IF($AR193,BB193/$AR193*100,0)</f>
        <v>0</v>
      </c>
      <c r="BE193" s="21"/>
      <c r="BF193" s="69">
        <v>141463</v>
      </c>
      <c r="BG193" s="21"/>
      <c r="BH193" s="10">
        <v>75</v>
      </c>
      <c r="BI193" s="21"/>
      <c r="BJ193" s="96">
        <v>7348</v>
      </c>
      <c r="BK193" s="21"/>
      <c r="BL193" s="96">
        <f>IF(E193,$BJ193,0)</f>
        <v>7348</v>
      </c>
      <c r="BM193" s="21"/>
      <c r="BN193" s="96">
        <f>IF(M193,$BJ193,0)</f>
        <v>7348</v>
      </c>
      <c r="BO193" s="21"/>
      <c r="BP193" s="96">
        <f>IF(S193,$BJ193,0)</f>
        <v>7348</v>
      </c>
      <c r="BQ193" s="21"/>
      <c r="BR193" s="96">
        <f>IF(AF193,$BJ193,0)</f>
        <v>7348</v>
      </c>
      <c r="BS193" s="21"/>
      <c r="BT193" s="96">
        <f>IF(AL193,$BJ193,0)</f>
        <v>7348</v>
      </c>
    </row>
    <row r="194" spans="1:72"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7"/>
      <c r="AS194" s="21"/>
      <c r="AT194" s="21"/>
      <c r="AU194" s="21"/>
      <c r="AV194" s="21"/>
      <c r="AW194" s="21"/>
      <c r="AX194" s="21"/>
      <c r="AY194" s="21"/>
      <c r="AZ194" s="21"/>
      <c r="BA194" s="21"/>
      <c r="BB194" s="21"/>
      <c r="BC194" s="21"/>
      <c r="BD194" s="21"/>
      <c r="BE194" s="21"/>
      <c r="BF194" s="21"/>
      <c r="BG194" s="21"/>
      <c r="BH194" s="29"/>
      <c r="BI194" s="21"/>
      <c r="BJ194" s="27"/>
      <c r="BK194" s="21"/>
      <c r="BL194" s="21"/>
      <c r="BM194" s="21"/>
      <c r="BN194" s="21"/>
      <c r="BO194" s="21"/>
      <c r="BP194" s="21"/>
      <c r="BQ194" s="21"/>
      <c r="BR194" s="21"/>
      <c r="BS194" s="21"/>
      <c r="BT194" s="21"/>
    </row>
    <row r="195" spans="1:72" ht="8.85" customHeight="1" x14ac:dyDescent="0.3">
      <c r="A195" s="10">
        <v>76</v>
      </c>
      <c r="B195" s="21"/>
      <c r="C195" s="10" t="s">
        <v>114</v>
      </c>
      <c r="D195" s="21"/>
      <c r="E195" s="69">
        <v>1379304</v>
      </c>
      <c r="F195" s="21"/>
      <c r="G195" s="65">
        <f>(E195/$BJ195)</f>
        <v>154.57850498711196</v>
      </c>
      <c r="H195" s="21"/>
      <c r="I195" s="65">
        <f>IF(G$219,G195/G$219*100,0)</f>
        <v>77.938920181914099</v>
      </c>
      <c r="J195" s="21"/>
      <c r="K195" s="69">
        <v>1379304</v>
      </c>
      <c r="L195" s="21"/>
      <c r="M195" s="69">
        <v>1161957</v>
      </c>
      <c r="N195" s="21"/>
      <c r="O195" s="65">
        <f>(M195/$BJ195)</f>
        <v>130.22044155553064</v>
      </c>
      <c r="P195" s="21"/>
      <c r="Q195" s="65">
        <f>IF(O$219,O195/O$219*100,0)</f>
        <v>60.700228130199463</v>
      </c>
      <c r="R195" s="21"/>
      <c r="S195" s="69">
        <v>36657</v>
      </c>
      <c r="T195" s="21"/>
      <c r="U195" s="65">
        <f>(S195/$BJ195)</f>
        <v>4.1081474840300345</v>
      </c>
      <c r="V195" s="21"/>
      <c r="W195" s="65">
        <f>IF(U$219,U195/U$219*100,0)</f>
        <v>3.5534124715969875</v>
      </c>
      <c r="X195" s="21"/>
      <c r="Y195" s="69">
        <v>0</v>
      </c>
      <c r="Z195" s="21"/>
      <c r="AA195" s="69">
        <v>36657</v>
      </c>
      <c r="AB195" s="21"/>
      <c r="AC195" s="69">
        <v>0</v>
      </c>
      <c r="AD195" s="21"/>
      <c r="AE195" s="21"/>
      <c r="AF195" s="69">
        <v>74767</v>
      </c>
      <c r="AG195" s="21"/>
      <c r="AH195" s="70">
        <f>(AF195/$BJ195)</f>
        <v>8.3791325787291271</v>
      </c>
      <c r="AI195" s="21"/>
      <c r="AJ195" s="70">
        <f>IF(AH$219,AH195/AH$219*100,0)</f>
        <v>49.80037758553609</v>
      </c>
      <c r="AK195" s="21"/>
      <c r="AL195" s="69">
        <v>199140</v>
      </c>
      <c r="AM195" s="21"/>
      <c r="AN195" s="65">
        <f>(AL195/$BJ195)</f>
        <v>22.317606186260225</v>
      </c>
      <c r="AO195" s="21"/>
      <c r="AP195" s="65">
        <f>IF(AN$219,AN195/AN$219*100,0)</f>
        <v>41.438397983416827</v>
      </c>
      <c r="AQ195" s="21"/>
      <c r="AR195" s="69">
        <f>(E195+M195+S195+AF195+AL195)</f>
        <v>2851825</v>
      </c>
      <c r="AS195" s="21"/>
      <c r="AT195" s="69">
        <v>678983</v>
      </c>
      <c r="AU195" s="21"/>
      <c r="AV195" s="70">
        <f>IF($AR195,AT195/$AR195*100,0)</f>
        <v>23.808718978198172</v>
      </c>
      <c r="AW195" s="21"/>
      <c r="AX195" s="69">
        <v>73435</v>
      </c>
      <c r="AY195" s="21"/>
      <c r="AZ195" s="70">
        <f>IF($AR195,AX195/$AR195*100,0)</f>
        <v>2.5750177517905199</v>
      </c>
      <c r="BA195" s="21"/>
      <c r="BB195" s="69">
        <v>21000</v>
      </c>
      <c r="BC195" s="21"/>
      <c r="BD195" s="70">
        <f>IF($AR195,BB195/$AR195*100,0)</f>
        <v>0.73637056972289672</v>
      </c>
      <c r="BE195" s="21"/>
      <c r="BF195" s="69">
        <v>339778</v>
      </c>
      <c r="BG195" s="21"/>
      <c r="BH195" s="10">
        <v>76</v>
      </c>
      <c r="BI195" s="21"/>
      <c r="BJ195" s="96">
        <v>8923</v>
      </c>
      <c r="BK195" s="21"/>
      <c r="BL195" s="96">
        <f>IF(E195,$BJ195,0)</f>
        <v>8923</v>
      </c>
      <c r="BM195" s="21"/>
      <c r="BN195" s="96">
        <f>IF(M195,$BJ195,0)</f>
        <v>8923</v>
      </c>
      <c r="BO195" s="21"/>
      <c r="BP195" s="96">
        <f>IF(S195,$BJ195,0)</f>
        <v>8923</v>
      </c>
      <c r="BQ195" s="21"/>
      <c r="BR195" s="96">
        <f>IF(AF195,$BJ195,0)</f>
        <v>8923</v>
      </c>
      <c r="BS195" s="21"/>
      <c r="BT195" s="96">
        <f>IF(AL195,$BJ195,0)</f>
        <v>8923</v>
      </c>
    </row>
    <row r="196" spans="1:72" ht="8.85" customHeight="1" x14ac:dyDescent="0.3">
      <c r="A196" s="10">
        <v>77</v>
      </c>
      <c r="B196" s="21"/>
      <c r="C196" s="10" t="s">
        <v>115</v>
      </c>
      <c r="D196" s="21"/>
      <c r="E196" s="69">
        <v>16735697</v>
      </c>
      <c r="F196" s="21"/>
      <c r="G196" s="65">
        <f>(E196/$BJ196)</f>
        <v>172.65933827853377</v>
      </c>
      <c r="H196" s="21"/>
      <c r="I196" s="65">
        <f>IF(G$219,G196/G$219*100,0)</f>
        <v>87.055327555889633</v>
      </c>
      <c r="J196" s="21"/>
      <c r="K196" s="69">
        <v>0</v>
      </c>
      <c r="L196" s="21"/>
      <c r="M196" s="69">
        <v>19668660</v>
      </c>
      <c r="N196" s="21"/>
      <c r="O196" s="65">
        <f>(M196/$BJ196)</f>
        <v>202.91821848982244</v>
      </c>
      <c r="P196" s="21"/>
      <c r="Q196" s="65">
        <f>IF(O$219,O196/O$219*100,0)</f>
        <v>94.587163174787676</v>
      </c>
      <c r="R196" s="21"/>
      <c r="S196" s="69">
        <v>15563931</v>
      </c>
      <c r="T196" s="21"/>
      <c r="U196" s="65">
        <f>(S196/$BJ196)</f>
        <v>160.57042783893365</v>
      </c>
      <c r="V196" s="21"/>
      <c r="W196" s="65">
        <f>IF(U$219,U196/U$219*100,0)</f>
        <v>138.88813950097207</v>
      </c>
      <c r="X196" s="21"/>
      <c r="Y196" s="69">
        <v>10120595</v>
      </c>
      <c r="Z196" s="21"/>
      <c r="AA196" s="69">
        <v>4761404</v>
      </c>
      <c r="AB196" s="21"/>
      <c r="AC196" s="69">
        <v>681932</v>
      </c>
      <c r="AD196" s="21"/>
      <c r="AE196" s="21"/>
      <c r="AF196" s="69">
        <v>1212692</v>
      </c>
      <c r="AG196" s="21"/>
      <c r="AH196" s="70">
        <f>(AF196/$BJ196)</f>
        <v>12.511137017817164</v>
      </c>
      <c r="AI196" s="21"/>
      <c r="AJ196" s="70">
        <f>IF(AH$219,AH196/AH$219*100,0)</f>
        <v>74.358454369530079</v>
      </c>
      <c r="AK196" s="21"/>
      <c r="AL196" s="69">
        <v>4415</v>
      </c>
      <c r="AM196" s="21"/>
      <c r="AN196" s="65">
        <f>(AL196/$BJ196)</f>
        <v>4.5548803763579525E-2</v>
      </c>
      <c r="AO196" s="21"/>
      <c r="AP196" s="65">
        <f>IF(AN$219,AN196/AN$219*100,0)</f>
        <v>8.4573114261052712E-2</v>
      </c>
      <c r="AQ196" s="21"/>
      <c r="AR196" s="69">
        <f>(E196+M196+S196+AF196+AL196)</f>
        <v>53185395</v>
      </c>
      <c r="AS196" s="21"/>
      <c r="AT196" s="69">
        <v>8739559</v>
      </c>
      <c r="AU196" s="21"/>
      <c r="AV196" s="70">
        <f>IF($AR196,AT196/$AR196*100,0)</f>
        <v>16.43225362902729</v>
      </c>
      <c r="AW196" s="21"/>
      <c r="AX196" s="69">
        <v>773334</v>
      </c>
      <c r="AY196" s="21"/>
      <c r="AZ196" s="70">
        <f>IF($AR196,AX196/$AR196*100,0)</f>
        <v>1.4540345145504703</v>
      </c>
      <c r="BA196" s="21"/>
      <c r="BB196" s="69">
        <v>585916</v>
      </c>
      <c r="BC196" s="21"/>
      <c r="BD196" s="70">
        <f>IF($AR196,BB196/$AR196*100,0)</f>
        <v>1.1016483002523532</v>
      </c>
      <c r="BE196" s="21"/>
      <c r="BF196" s="69">
        <v>7256505</v>
      </c>
      <c r="BG196" s="21"/>
      <c r="BH196" s="10">
        <v>77</v>
      </c>
      <c r="BI196" s="21"/>
      <c r="BJ196" s="96">
        <v>96929</v>
      </c>
      <c r="BK196" s="21"/>
      <c r="BL196" s="96">
        <f>IF(E196,$BJ196,0)</f>
        <v>96929</v>
      </c>
      <c r="BM196" s="21"/>
      <c r="BN196" s="96">
        <f>IF(M196,$BJ196,0)</f>
        <v>96929</v>
      </c>
      <c r="BO196" s="21"/>
      <c r="BP196" s="96">
        <f>IF(S196,$BJ196,0)</f>
        <v>96929</v>
      </c>
      <c r="BQ196" s="21"/>
      <c r="BR196" s="96">
        <f>IF(AF196,$BJ196,0)</f>
        <v>96929</v>
      </c>
      <c r="BS196" s="21"/>
      <c r="BT196" s="96">
        <f>IF(AL196,$BJ196,0)</f>
        <v>96929</v>
      </c>
    </row>
    <row r="197" spans="1:72" ht="8.85" customHeight="1" x14ac:dyDescent="0.3">
      <c r="A197" s="10">
        <v>78</v>
      </c>
      <c r="B197" s="21"/>
      <c r="C197" s="10" t="s">
        <v>199</v>
      </c>
      <c r="D197" s="21"/>
      <c r="E197" s="69">
        <v>3331740</v>
      </c>
      <c r="F197" s="21"/>
      <c r="G197" s="65">
        <f>(E197/$BJ197)</f>
        <v>147.09668874172186</v>
      </c>
      <c r="H197" s="21"/>
      <c r="I197" s="65">
        <f>IF(G$219,G197/G$219*100,0)</f>
        <v>74.166567232751959</v>
      </c>
      <c r="J197" s="21"/>
      <c r="K197" s="69">
        <v>3331740</v>
      </c>
      <c r="L197" s="21"/>
      <c r="M197" s="69">
        <v>5575424</v>
      </c>
      <c r="N197" s="21"/>
      <c r="O197" s="65">
        <f>(M197/$BJ197)</f>
        <v>246.15558498896246</v>
      </c>
      <c r="P197" s="21"/>
      <c r="Q197" s="65">
        <f>IF(O$219,O197/O$219*100,0)</f>
        <v>114.74158731047652</v>
      </c>
      <c r="R197" s="21"/>
      <c r="S197" s="69">
        <v>4213835</v>
      </c>
      <c r="T197" s="21"/>
      <c r="U197" s="65">
        <f>(S197/$BJ197)</f>
        <v>186.04128035320088</v>
      </c>
      <c r="V197" s="21"/>
      <c r="W197" s="65">
        <f>IF(U$219,U197/U$219*100,0)</f>
        <v>160.91958928174216</v>
      </c>
      <c r="X197" s="21"/>
      <c r="Y197" s="69">
        <v>0</v>
      </c>
      <c r="Z197" s="21"/>
      <c r="AA197" s="69">
        <v>4005711</v>
      </c>
      <c r="AB197" s="21"/>
      <c r="AC197" s="69">
        <v>0</v>
      </c>
      <c r="AD197" s="21"/>
      <c r="AE197" s="21"/>
      <c r="AF197" s="69">
        <v>245333</v>
      </c>
      <c r="AG197" s="21"/>
      <c r="AH197" s="70">
        <f>(AF197/$BJ197)</f>
        <v>10.831479028697572</v>
      </c>
      <c r="AI197" s="21"/>
      <c r="AJ197" s="70">
        <f>IF(AH$219,AH197/AH$219*100,0)</f>
        <v>64.375606946270324</v>
      </c>
      <c r="AK197" s="21"/>
      <c r="AL197" s="69">
        <v>523502</v>
      </c>
      <c r="AM197" s="21"/>
      <c r="AN197" s="65">
        <f>(AL197/$BJ197)</f>
        <v>23.112671081677703</v>
      </c>
      <c r="AO197" s="21"/>
      <c r="AP197" s="65">
        <f>IF(AN$219,AN197/AN$219*100,0)</f>
        <v>42.914641236568073</v>
      </c>
      <c r="AQ197" s="21"/>
      <c r="AR197" s="69">
        <f>(E197+M197+S197+AF197+AL197)</f>
        <v>13889834</v>
      </c>
      <c r="AS197" s="21"/>
      <c r="AT197" s="69">
        <v>2879079</v>
      </c>
      <c r="AU197" s="21"/>
      <c r="AV197" s="70">
        <f>IF($AR197,AT197/$AR197*100,0)</f>
        <v>20.727958303893338</v>
      </c>
      <c r="AW197" s="21"/>
      <c r="AX197" s="69">
        <v>171774</v>
      </c>
      <c r="AY197" s="21"/>
      <c r="AZ197" s="70">
        <f>IF($AR197,AX197/$AR197*100,0)</f>
        <v>1.2366886458110298</v>
      </c>
      <c r="BA197" s="21"/>
      <c r="BB197" s="69">
        <v>117223</v>
      </c>
      <c r="BC197" s="21"/>
      <c r="BD197" s="70">
        <f>IF($AR197,BB197/$AR197*100,0)</f>
        <v>0.84394817101485875</v>
      </c>
      <c r="BE197" s="21"/>
      <c r="BF197" s="69">
        <v>257837</v>
      </c>
      <c r="BG197" s="21"/>
      <c r="BH197" s="10">
        <v>78</v>
      </c>
      <c r="BI197" s="21"/>
      <c r="BJ197" s="96">
        <v>22650</v>
      </c>
      <c r="BK197" s="21"/>
      <c r="BL197" s="96">
        <f>IF(E197,$BJ197,0)</f>
        <v>22650</v>
      </c>
      <c r="BM197" s="21"/>
      <c r="BN197" s="96">
        <f>IF(M197,$BJ197,0)</f>
        <v>22650</v>
      </c>
      <c r="BO197" s="21"/>
      <c r="BP197" s="96">
        <f>IF(S197,$BJ197,0)</f>
        <v>22650</v>
      </c>
      <c r="BQ197" s="21"/>
      <c r="BR197" s="96">
        <f>IF(AF197,$BJ197,0)</f>
        <v>22650</v>
      </c>
      <c r="BS197" s="21"/>
      <c r="BT197" s="96">
        <f>IF(AL197,$BJ197,0)</f>
        <v>22650</v>
      </c>
    </row>
    <row r="198" spans="1:72" ht="8.85" customHeight="1" x14ac:dyDescent="0.3">
      <c r="A198" s="10">
        <v>79</v>
      </c>
      <c r="B198" s="21"/>
      <c r="C198" s="10" t="s">
        <v>200</v>
      </c>
      <c r="D198" s="21"/>
      <c r="E198" s="69">
        <v>6489253</v>
      </c>
      <c r="F198" s="21"/>
      <c r="G198" s="65">
        <f>(E198/$BJ198)</f>
        <v>77.477142209009401</v>
      </c>
      <c r="H198" s="21"/>
      <c r="I198" s="65">
        <f>IF(G$219,G198/G$219*100,0)</f>
        <v>39.064194617836762</v>
      </c>
      <c r="J198" s="21"/>
      <c r="K198" s="69">
        <v>6489253</v>
      </c>
      <c r="L198" s="21"/>
      <c r="M198" s="69">
        <v>15091842</v>
      </c>
      <c r="N198" s="21"/>
      <c r="O198" s="65">
        <f>(M198/$BJ198)</f>
        <v>180.1860381818833</v>
      </c>
      <c r="P198" s="21"/>
      <c r="Q198" s="65">
        <f>IF(O$219,O198/O$219*100,0)</f>
        <v>83.990911817428284</v>
      </c>
      <c r="R198" s="21"/>
      <c r="S198" s="69">
        <v>10379354</v>
      </c>
      <c r="T198" s="21"/>
      <c r="U198" s="65">
        <f>(S198/$BJ198)</f>
        <v>123.92222739591915</v>
      </c>
      <c r="V198" s="21"/>
      <c r="W198" s="65">
        <f>IF(U$219,U198/U$219*100,0)</f>
        <v>107.18865134431906</v>
      </c>
      <c r="X198" s="21"/>
      <c r="Y198" s="69">
        <v>7133238</v>
      </c>
      <c r="Z198" s="21"/>
      <c r="AA198" s="69">
        <v>1421119</v>
      </c>
      <c r="AB198" s="21"/>
      <c r="AC198" s="69">
        <v>1824997</v>
      </c>
      <c r="AD198" s="21"/>
      <c r="AE198" s="21"/>
      <c r="AF198" s="69">
        <v>804913</v>
      </c>
      <c r="AG198" s="21"/>
      <c r="AH198" s="70">
        <f>(AF198/$BJ198)</f>
        <v>9.6100982604439036</v>
      </c>
      <c r="AI198" s="21"/>
      <c r="AJ198" s="70">
        <f>IF(AH$219,AH198/AH$219*100,0)</f>
        <v>57.116475662305099</v>
      </c>
      <c r="AK198" s="21"/>
      <c r="AL198" s="69">
        <v>4502065</v>
      </c>
      <c r="AM198" s="21"/>
      <c r="AN198" s="65">
        <f>(AL198/$BJ198)</f>
        <v>53.751507336700215</v>
      </c>
      <c r="AO198" s="21"/>
      <c r="AP198" s="65">
        <f>IF(AN$219,AN198/AN$219*100,0)</f>
        <v>99.803551269670294</v>
      </c>
      <c r="AQ198" s="21"/>
      <c r="AR198" s="69">
        <f>(E198+M198+S198+AF198+AL198)</f>
        <v>37267427</v>
      </c>
      <c r="AS198" s="21"/>
      <c r="AT198" s="69">
        <v>7760509</v>
      </c>
      <c r="AU198" s="21"/>
      <c r="AV198" s="70">
        <f>IF($AR198,AT198/$AR198*100,0)</f>
        <v>20.823839005574492</v>
      </c>
      <c r="AW198" s="21"/>
      <c r="AX198" s="69">
        <v>285191</v>
      </c>
      <c r="AY198" s="21"/>
      <c r="AZ198" s="70">
        <f>IF($AR198,AX198/$AR198*100,0)</f>
        <v>0.76525540655114177</v>
      </c>
      <c r="BA198" s="21"/>
      <c r="BB198" s="69">
        <v>851681</v>
      </c>
      <c r="BC198" s="21"/>
      <c r="BD198" s="70">
        <f>IF($AR198,BB198/$AR198*100,0)</f>
        <v>2.2853227833517993</v>
      </c>
      <c r="BE198" s="21"/>
      <c r="BF198" s="69">
        <v>2576921</v>
      </c>
      <c r="BG198" s="21"/>
      <c r="BH198" s="10">
        <v>79</v>
      </c>
      <c r="BI198" s="21"/>
      <c r="BJ198" s="96">
        <v>83757</v>
      </c>
      <c r="BK198" s="21"/>
      <c r="BL198" s="96">
        <f>IF(E198,$BJ198,0)</f>
        <v>83757</v>
      </c>
      <c r="BM198" s="21"/>
      <c r="BN198" s="96">
        <f>IF(M198,$BJ198,0)</f>
        <v>83757</v>
      </c>
      <c r="BO198" s="21"/>
      <c r="BP198" s="96">
        <f>IF(S198,$BJ198,0)</f>
        <v>83757</v>
      </c>
      <c r="BQ198" s="21"/>
      <c r="BR198" s="96">
        <f>IF(AF198,$BJ198,0)</f>
        <v>83757</v>
      </c>
      <c r="BS198" s="21"/>
      <c r="BT198" s="96">
        <f>IF(AL198,$BJ198,0)</f>
        <v>83757</v>
      </c>
    </row>
    <row r="199" spans="1:72" ht="8.85" customHeight="1" x14ac:dyDescent="0.3">
      <c r="A199" s="10">
        <v>80</v>
      </c>
      <c r="B199" s="21"/>
      <c r="C199" s="10" t="s">
        <v>201</v>
      </c>
      <c r="D199" s="21"/>
      <c r="E199" s="69">
        <v>1457842</v>
      </c>
      <c r="F199" s="21"/>
      <c r="G199" s="65">
        <f>(E199/$BJ199)</f>
        <v>56.547147123850898</v>
      </c>
      <c r="H199" s="21"/>
      <c r="I199" s="65">
        <f>IF(G$219,G199/G$219*100,0)</f>
        <v>28.511231794926612</v>
      </c>
      <c r="J199" s="21"/>
      <c r="K199" s="69">
        <v>1457842</v>
      </c>
      <c r="L199" s="21"/>
      <c r="M199" s="69">
        <v>488361</v>
      </c>
      <c r="N199" s="21"/>
      <c r="O199" s="65">
        <f>(M199/$BJ199)</f>
        <v>18.942670959233546</v>
      </c>
      <c r="P199" s="21"/>
      <c r="Q199" s="65">
        <f>IF(O$219,O199/O$219*100,0)</f>
        <v>8.8298306693304696</v>
      </c>
      <c r="R199" s="21"/>
      <c r="S199" s="69">
        <v>4851639</v>
      </c>
      <c r="T199" s="21"/>
      <c r="U199" s="65">
        <f>(S199/$BJ199)</f>
        <v>188.18661029440287</v>
      </c>
      <c r="V199" s="21"/>
      <c r="W199" s="65">
        <f>IF(U$219,U199/U$219*100,0)</f>
        <v>162.77522912875156</v>
      </c>
      <c r="X199" s="21"/>
      <c r="Y199" s="69">
        <v>0</v>
      </c>
      <c r="Z199" s="21"/>
      <c r="AA199" s="69">
        <v>4640894</v>
      </c>
      <c r="AB199" s="21"/>
      <c r="AC199" s="69">
        <v>210745</v>
      </c>
      <c r="AD199" s="21"/>
      <c r="AE199" s="21"/>
      <c r="AF199" s="69">
        <v>121450</v>
      </c>
      <c r="AG199" s="21"/>
      <c r="AH199" s="70">
        <f>(AF199/$BJ199)</f>
        <v>4.7108335595981536</v>
      </c>
      <c r="AI199" s="21"/>
      <c r="AJ199" s="70">
        <f>IF(AH$219,AH199/AH$219*100,0)</f>
        <v>27.998278796322058</v>
      </c>
      <c r="AK199" s="21"/>
      <c r="AL199" s="69">
        <v>1410952</v>
      </c>
      <c r="AM199" s="21"/>
      <c r="AN199" s="65">
        <f>(AL199/$BJ199)</f>
        <v>54.728365850820374</v>
      </c>
      <c r="AO199" s="21"/>
      <c r="AP199" s="65">
        <f>IF(AN$219,AN199/AN$219*100,0)</f>
        <v>101.61734131255227</v>
      </c>
      <c r="AQ199" s="21"/>
      <c r="AR199" s="69">
        <f>(E199+M199+S199+AF199+AL199)</f>
        <v>8330244</v>
      </c>
      <c r="AS199" s="21"/>
      <c r="AT199" s="69">
        <v>3770972</v>
      </c>
      <c r="AU199" s="21"/>
      <c r="AV199" s="70">
        <f>IF($AR199,AT199/$AR199*100,0)</f>
        <v>45.268445918270821</v>
      </c>
      <c r="AW199" s="21"/>
      <c r="AX199" s="69">
        <v>122876</v>
      </c>
      <c r="AY199" s="21"/>
      <c r="AZ199" s="70">
        <f>IF($AR199,AX199/$AR199*100,0)</f>
        <v>1.4750588338108706</v>
      </c>
      <c r="BA199" s="21"/>
      <c r="BB199" s="69">
        <v>1011</v>
      </c>
      <c r="BC199" s="21"/>
      <c r="BD199" s="70">
        <f>IF($AR199,BB199/$AR199*100,0)</f>
        <v>1.2136499242999366E-2</v>
      </c>
      <c r="BE199" s="21"/>
      <c r="BF199" s="69">
        <v>603096</v>
      </c>
      <c r="BG199" s="21"/>
      <c r="BH199" s="10">
        <v>80</v>
      </c>
      <c r="BI199" s="21"/>
      <c r="BJ199" s="96">
        <v>25781</v>
      </c>
      <c r="BK199" s="21"/>
      <c r="BL199" s="96">
        <f>IF(E199,$BJ199,0)</f>
        <v>25781</v>
      </c>
      <c r="BM199" s="21"/>
      <c r="BN199" s="96">
        <f>IF(M199,$BJ199,0)</f>
        <v>25781</v>
      </c>
      <c r="BO199" s="21"/>
      <c r="BP199" s="96">
        <f>IF(S199,$BJ199,0)</f>
        <v>25781</v>
      </c>
      <c r="BQ199" s="21"/>
      <c r="BR199" s="96">
        <f>IF(AF199,$BJ199,0)</f>
        <v>25781</v>
      </c>
      <c r="BS199" s="21"/>
      <c r="BT199" s="96">
        <f>IF(AL199,$BJ199,0)</f>
        <v>25781</v>
      </c>
    </row>
    <row r="200" spans="1:72" ht="8.85" customHeight="1" x14ac:dyDescent="0.3">
      <c r="A200" s="29"/>
      <c r="B200" s="21"/>
      <c r="D200" s="21"/>
      <c r="E200" s="27"/>
      <c r="F200" s="21"/>
      <c r="G200" s="21"/>
      <c r="H200" s="21"/>
      <c r="I200" s="21"/>
      <c r="J200" s="21"/>
      <c r="K200" s="27"/>
      <c r="L200" s="21"/>
      <c r="M200" s="27"/>
      <c r="N200" s="21"/>
      <c r="O200" s="21"/>
      <c r="P200" s="21"/>
      <c r="Q200" s="21"/>
      <c r="R200" s="21"/>
      <c r="S200" s="27"/>
      <c r="T200" s="21"/>
      <c r="U200" s="21"/>
      <c r="V200" s="21"/>
      <c r="W200" s="21"/>
      <c r="X200" s="21"/>
      <c r="Y200" s="27"/>
      <c r="Z200" s="21"/>
      <c r="AA200" s="27"/>
      <c r="AB200" s="21"/>
      <c r="AC200" s="27"/>
      <c r="AD200" s="21"/>
      <c r="AE200" s="21"/>
      <c r="AF200" s="27"/>
      <c r="AG200" s="21"/>
      <c r="AH200" s="21"/>
      <c r="AI200" s="21"/>
      <c r="AJ200" s="21"/>
      <c r="AK200" s="21"/>
      <c r="AL200" s="27"/>
      <c r="AM200" s="21"/>
      <c r="AN200" s="21"/>
      <c r="AO200" s="21"/>
      <c r="AP200" s="21"/>
      <c r="AQ200" s="21"/>
      <c r="AR200" s="21"/>
      <c r="AS200" s="21"/>
      <c r="AT200" s="27"/>
      <c r="AU200" s="21"/>
      <c r="AV200" s="21"/>
      <c r="AW200" s="21"/>
      <c r="AX200" s="27"/>
      <c r="AY200" s="21"/>
      <c r="AZ200" s="21"/>
      <c r="BA200" s="21"/>
      <c r="BB200" s="27"/>
      <c r="BC200" s="21"/>
      <c r="BD200" s="21"/>
      <c r="BE200" s="21"/>
      <c r="BF200" s="27"/>
      <c r="BG200" s="21"/>
      <c r="BH200" s="29"/>
      <c r="BI200" s="21"/>
      <c r="BJ200" s="27"/>
      <c r="BK200" s="21"/>
      <c r="BL200" s="21"/>
      <c r="BM200" s="21"/>
      <c r="BN200" s="21"/>
      <c r="BO200" s="21"/>
      <c r="BP200" s="21"/>
      <c r="BQ200" s="21"/>
      <c r="BR200" s="21"/>
      <c r="BS200" s="21"/>
      <c r="BT200" s="21"/>
    </row>
    <row r="201" spans="1:72" ht="8.85" customHeight="1" x14ac:dyDescent="0.3">
      <c r="A201" s="10">
        <v>81</v>
      </c>
      <c r="B201" s="21"/>
      <c r="C201" s="10" t="s">
        <v>202</v>
      </c>
      <c r="D201" s="21"/>
      <c r="E201" s="69">
        <v>3005889</v>
      </c>
      <c r="F201" s="21"/>
      <c r="G201" s="65">
        <f>(E201/$BJ201)</f>
        <v>139.31632369299223</v>
      </c>
      <c r="H201" s="21"/>
      <c r="I201" s="65">
        <f>IF(G$219,G201/G$219*100,0)</f>
        <v>70.243685131067437</v>
      </c>
      <c r="J201" s="21"/>
      <c r="K201" s="69">
        <v>3005889</v>
      </c>
      <c r="L201" s="21"/>
      <c r="M201" s="69">
        <v>719794</v>
      </c>
      <c r="N201" s="21"/>
      <c r="O201" s="65">
        <f>(M201/$BJ201)</f>
        <v>33.360863922877272</v>
      </c>
      <c r="P201" s="21"/>
      <c r="Q201" s="65">
        <f>IF(O$219,O201/O$219*100,0)</f>
        <v>15.550646477232638</v>
      </c>
      <c r="R201" s="21"/>
      <c r="S201" s="69">
        <v>6169739</v>
      </c>
      <c r="T201" s="21"/>
      <c r="U201" s="65">
        <f>(S201/$BJ201)</f>
        <v>285.95379124953655</v>
      </c>
      <c r="V201" s="21"/>
      <c r="W201" s="65">
        <f>IF(U$219,U201/U$219*100,0)</f>
        <v>247.34062544652201</v>
      </c>
      <c r="X201" s="21"/>
      <c r="Y201" s="69">
        <v>0</v>
      </c>
      <c r="Z201" s="21"/>
      <c r="AA201" s="69">
        <v>4743018</v>
      </c>
      <c r="AB201" s="21"/>
      <c r="AC201" s="69">
        <v>0</v>
      </c>
      <c r="AD201" s="21"/>
      <c r="AE201" s="21"/>
      <c r="AF201" s="69">
        <v>91409</v>
      </c>
      <c r="AG201" s="21"/>
      <c r="AH201" s="70">
        <f>(AF201/$BJ201)</f>
        <v>4.2366054875787915</v>
      </c>
      <c r="AI201" s="21"/>
      <c r="AJ201" s="70">
        <f>IF(AH$219,AH201/AH$219*100,0)</f>
        <v>25.179760670928342</v>
      </c>
      <c r="AK201" s="21"/>
      <c r="AL201" s="69">
        <v>201832</v>
      </c>
      <c r="AM201" s="21"/>
      <c r="AN201" s="65">
        <f>(AL201/$BJ201)</f>
        <v>9.3544679273266595</v>
      </c>
      <c r="AO201" s="21"/>
      <c r="AP201" s="65">
        <f>IF(AN$219,AN201/AN$219*100,0)</f>
        <v>17.3689849018985</v>
      </c>
      <c r="AQ201" s="21"/>
      <c r="AR201" s="69">
        <f>(E201+M201+S201+AF201+AL201)</f>
        <v>10188663</v>
      </c>
      <c r="AS201" s="21"/>
      <c r="AT201" s="69">
        <v>3829148</v>
      </c>
      <c r="AU201" s="21"/>
      <c r="AV201" s="70">
        <f>IF($AR201,AT201/$AR201*100,0)</f>
        <v>37.582438441628703</v>
      </c>
      <c r="AW201" s="21"/>
      <c r="AX201" s="69">
        <v>12979</v>
      </c>
      <c r="AY201" s="21"/>
      <c r="AZ201" s="70">
        <f>IF($AR201,AX201/$AR201*100,0)</f>
        <v>0.12738668459247302</v>
      </c>
      <c r="BA201" s="21"/>
      <c r="BB201" s="69">
        <v>1125</v>
      </c>
      <c r="BC201" s="21"/>
      <c r="BD201" s="70">
        <f>IF($AR201,BB201/$AR201*100,0)</f>
        <v>1.1041684272018812E-2</v>
      </c>
      <c r="BE201" s="21"/>
      <c r="BF201" s="69">
        <v>634422</v>
      </c>
      <c r="BG201" s="21"/>
      <c r="BH201" s="10">
        <v>81</v>
      </c>
      <c r="BI201" s="21"/>
      <c r="BJ201" s="96">
        <v>21576</v>
      </c>
      <c r="BK201" s="21"/>
      <c r="BL201" s="96">
        <f>IF(E201,$BJ201,0)</f>
        <v>21576</v>
      </c>
      <c r="BM201" s="21"/>
      <c r="BN201" s="96">
        <f>IF(M201,$BJ201,0)</f>
        <v>21576</v>
      </c>
      <c r="BO201" s="21"/>
      <c r="BP201" s="96">
        <f>IF(S201,$BJ201,0)</f>
        <v>21576</v>
      </c>
      <c r="BQ201" s="21"/>
      <c r="BR201" s="96">
        <f>IF(AF201,$BJ201,0)</f>
        <v>21576</v>
      </c>
      <c r="BS201" s="21"/>
      <c r="BT201" s="96">
        <f>IF(AL201,$BJ201,0)</f>
        <v>21576</v>
      </c>
    </row>
    <row r="202" spans="1:72" ht="8.85" customHeight="1" x14ac:dyDescent="0.3">
      <c r="A202" s="10">
        <v>82</v>
      </c>
      <c r="B202" s="21"/>
      <c r="C202" s="10" t="s">
        <v>203</v>
      </c>
      <c r="D202" s="21"/>
      <c r="E202" s="69">
        <v>5524887</v>
      </c>
      <c r="F202" s="21"/>
      <c r="G202" s="65">
        <f>(E202/$BJ202)</f>
        <v>125.03704793373467</v>
      </c>
      <c r="H202" s="21"/>
      <c r="I202" s="65">
        <f>IF(G$219,G202/G$219*100,0)</f>
        <v>63.044033835765376</v>
      </c>
      <c r="J202" s="21"/>
      <c r="K202" s="69">
        <v>5524887</v>
      </c>
      <c r="L202" s="21"/>
      <c r="M202" s="69">
        <v>6991455</v>
      </c>
      <c r="N202" s="21"/>
      <c r="O202" s="65">
        <f>(M202/$BJ202)</f>
        <v>158.22783234508668</v>
      </c>
      <c r="P202" s="21"/>
      <c r="Q202" s="65">
        <f>IF(O$219,O202/O$219*100,0)</f>
        <v>73.755436590176416</v>
      </c>
      <c r="R202" s="21"/>
      <c r="S202" s="69">
        <v>7211124</v>
      </c>
      <c r="T202" s="21"/>
      <c r="U202" s="65">
        <f>(S202/$BJ202)</f>
        <v>163.19929389399357</v>
      </c>
      <c r="V202" s="21"/>
      <c r="W202" s="65">
        <f>IF(U$219,U202/U$219*100,0)</f>
        <v>141.16202218471742</v>
      </c>
      <c r="X202" s="21"/>
      <c r="Y202" s="69">
        <v>0</v>
      </c>
      <c r="Z202" s="21"/>
      <c r="AA202" s="69">
        <v>6529075</v>
      </c>
      <c r="AB202" s="21"/>
      <c r="AC202" s="69">
        <v>682049</v>
      </c>
      <c r="AD202" s="21"/>
      <c r="AE202" s="21"/>
      <c r="AF202" s="69">
        <v>444830</v>
      </c>
      <c r="AG202" s="21"/>
      <c r="AH202" s="70">
        <f>(AF202/$BJ202)</f>
        <v>10.067215860227222</v>
      </c>
      <c r="AI202" s="21"/>
      <c r="AJ202" s="70">
        <f>IF(AH$219,AH202/AH$219*100,0)</f>
        <v>59.833299731659537</v>
      </c>
      <c r="AK202" s="21"/>
      <c r="AL202" s="69">
        <v>2126163</v>
      </c>
      <c r="AM202" s="21"/>
      <c r="AN202" s="65">
        <f>(AL202/$BJ202)</f>
        <v>48.118476440501517</v>
      </c>
      <c r="AO202" s="21"/>
      <c r="AP202" s="65">
        <f>IF(AN$219,AN202/AN$219*100,0)</f>
        <v>89.344375039861575</v>
      </c>
      <c r="AQ202" s="21"/>
      <c r="AR202" s="69">
        <f>(E202+M202+S202+AF202+AL202)</f>
        <v>22298459</v>
      </c>
      <c r="AS202" s="21"/>
      <c r="AT202" s="69">
        <v>5182269</v>
      </c>
      <c r="AU202" s="21"/>
      <c r="AV202" s="70">
        <f>IF($AR202,AT202/$AR202*100,0)</f>
        <v>23.24048042961175</v>
      </c>
      <c r="AW202" s="21"/>
      <c r="AX202" s="69">
        <v>125974</v>
      </c>
      <c r="AY202" s="21"/>
      <c r="AZ202" s="70">
        <f>IF($AR202,AX202/$AR202*100,0)</f>
        <v>0.56494486906023411</v>
      </c>
      <c r="BA202" s="21"/>
      <c r="BB202" s="69">
        <v>4584</v>
      </c>
      <c r="BC202" s="21"/>
      <c r="BD202" s="70">
        <f>IF($AR202,BB202/$AR202*100,0)</f>
        <v>2.055747439767026E-2</v>
      </c>
      <c r="BE202" s="21"/>
      <c r="BF202" s="69">
        <v>2009584</v>
      </c>
      <c r="BG202" s="21"/>
      <c r="BH202" s="10">
        <v>82</v>
      </c>
      <c r="BI202" s="21"/>
      <c r="BJ202" s="96">
        <v>44186</v>
      </c>
      <c r="BK202" s="21"/>
      <c r="BL202" s="96">
        <f>IF(E202,$BJ202,0)</f>
        <v>44186</v>
      </c>
      <c r="BM202" s="21"/>
      <c r="BN202" s="96">
        <f>IF(M202,$BJ202,0)</f>
        <v>44186</v>
      </c>
      <c r="BO202" s="21"/>
      <c r="BP202" s="96">
        <f>IF(S202,$BJ202,0)</f>
        <v>44186</v>
      </c>
      <c r="BQ202" s="21"/>
      <c r="BR202" s="96">
        <f>IF(AF202,$BJ202,0)</f>
        <v>44186</v>
      </c>
      <c r="BS202" s="21"/>
      <c r="BT202" s="96">
        <f>IF(AL202,$BJ202,0)</f>
        <v>44186</v>
      </c>
    </row>
    <row r="203" spans="1:72" ht="8.85" customHeight="1" x14ac:dyDescent="0.3">
      <c r="A203" s="10">
        <v>83</v>
      </c>
      <c r="B203" s="21"/>
      <c r="C203" s="10" t="s">
        <v>204</v>
      </c>
      <c r="D203" s="21"/>
      <c r="E203" s="69">
        <v>4389000</v>
      </c>
      <c r="F203" s="21"/>
      <c r="G203" s="65">
        <f>(E203/$BJ203)</f>
        <v>147.28187919463087</v>
      </c>
      <c r="H203" s="21"/>
      <c r="I203" s="65">
        <f>IF(G$219,G203/G$219*100,0)</f>
        <v>74.259940783808958</v>
      </c>
      <c r="J203" s="21"/>
      <c r="K203" s="69">
        <v>4389000</v>
      </c>
      <c r="L203" s="21"/>
      <c r="M203" s="69">
        <v>727855</v>
      </c>
      <c r="N203" s="21"/>
      <c r="O203" s="65">
        <f>(M203/$BJ203)</f>
        <v>24.4246644295302</v>
      </c>
      <c r="P203" s="21"/>
      <c r="Q203" s="65">
        <f>IF(O$219,O203/O$219*100,0)</f>
        <v>11.385176437478329</v>
      </c>
      <c r="R203" s="21"/>
      <c r="S203" s="69">
        <v>4710866</v>
      </c>
      <c r="T203" s="21"/>
      <c r="U203" s="65">
        <f>(S203/$BJ203)</f>
        <v>158.08275167785234</v>
      </c>
      <c r="V203" s="21"/>
      <c r="W203" s="65">
        <f>IF(U$219,U203/U$219*100,0)</f>
        <v>136.73638143229408</v>
      </c>
      <c r="X203" s="21"/>
      <c r="Y203" s="69">
        <v>0</v>
      </c>
      <c r="Z203" s="21"/>
      <c r="AA203" s="69">
        <v>4710866</v>
      </c>
      <c r="AB203" s="21"/>
      <c r="AC203" s="69">
        <v>0</v>
      </c>
      <c r="AD203" s="21"/>
      <c r="AE203" s="21"/>
      <c r="AF203" s="69">
        <v>283346</v>
      </c>
      <c r="AG203" s="21"/>
      <c r="AH203" s="70">
        <f>(AF203/$BJ203)</f>
        <v>9.508255033557047</v>
      </c>
      <c r="AI203" s="21"/>
      <c r="AJ203" s="70">
        <f>IF(AH$219,AH203/AH$219*100,0)</f>
        <v>56.51118255996537</v>
      </c>
      <c r="AK203" s="21"/>
      <c r="AL203" s="69">
        <v>2180095</v>
      </c>
      <c r="AM203" s="21"/>
      <c r="AN203" s="65">
        <f>(AL203/$BJ203)</f>
        <v>73.157550335570477</v>
      </c>
      <c r="AO203" s="21"/>
      <c r="AP203" s="65">
        <f>IF(AN$219,AN203/AN$219*100,0)</f>
        <v>135.83588047017216</v>
      </c>
      <c r="AQ203" s="21"/>
      <c r="AR203" s="69">
        <f>(E203+M203+S203+AF203+AL203)</f>
        <v>12291162</v>
      </c>
      <c r="AS203" s="21"/>
      <c r="AT203" s="69">
        <v>4538652</v>
      </c>
      <c r="AU203" s="21"/>
      <c r="AV203" s="70">
        <f>IF($AR203,AT203/$AR203*100,0)</f>
        <v>36.926142540469321</v>
      </c>
      <c r="AW203" s="21"/>
      <c r="AX203" s="69">
        <v>72310</v>
      </c>
      <c r="AY203" s="21"/>
      <c r="AZ203" s="70">
        <f>IF($AR203,AX203/$AR203*100,0)</f>
        <v>0.58830890033017225</v>
      </c>
      <c r="BA203" s="21"/>
      <c r="BB203" s="69">
        <v>919</v>
      </c>
      <c r="BC203" s="21"/>
      <c r="BD203" s="70">
        <f>IF($AR203,BB203/$AR203*100,0)</f>
        <v>7.4769171539680306E-3</v>
      </c>
      <c r="BE203" s="21"/>
      <c r="BF203" s="69">
        <v>815478</v>
      </c>
      <c r="BG203" s="21"/>
      <c r="BH203" s="10">
        <v>83</v>
      </c>
      <c r="BI203" s="21"/>
      <c r="BJ203" s="96">
        <v>29800</v>
      </c>
      <c r="BK203" s="21"/>
      <c r="BL203" s="96">
        <f>IF(E203,$BJ203,0)</f>
        <v>29800</v>
      </c>
      <c r="BM203" s="21"/>
      <c r="BN203" s="96">
        <f>IF(M203,$BJ203,0)</f>
        <v>29800</v>
      </c>
      <c r="BO203" s="21"/>
      <c r="BP203" s="96">
        <f>IF(S203,$BJ203,0)</f>
        <v>29800</v>
      </c>
      <c r="BQ203" s="21"/>
      <c r="BR203" s="96">
        <f>IF(AF203,$BJ203,0)</f>
        <v>29800</v>
      </c>
      <c r="BS203" s="21"/>
      <c r="BT203" s="96">
        <f>IF(AL203,$BJ203,0)</f>
        <v>29800</v>
      </c>
    </row>
    <row r="204" spans="1:72" ht="8.85" customHeight="1" x14ac:dyDescent="0.3">
      <c r="A204" s="10">
        <v>84</v>
      </c>
      <c r="B204" s="21"/>
      <c r="C204" s="10" t="s">
        <v>205</v>
      </c>
      <c r="D204" s="21"/>
      <c r="E204" s="69">
        <v>2390847</v>
      </c>
      <c r="F204" s="21"/>
      <c r="G204" s="65">
        <f>(E204/$BJ204)</f>
        <v>132.85435652367192</v>
      </c>
      <c r="H204" s="21"/>
      <c r="I204" s="65">
        <f>IF(G$219,G204/G$219*100,0)</f>
        <v>66.98554297559896</v>
      </c>
      <c r="J204" s="21"/>
      <c r="K204" s="69">
        <v>2390847</v>
      </c>
      <c r="L204" s="21"/>
      <c r="M204" s="69">
        <v>4920776</v>
      </c>
      <c r="N204" s="21"/>
      <c r="O204" s="65">
        <f>(M204/$BJ204)</f>
        <v>273.43720826850409</v>
      </c>
      <c r="P204" s="21"/>
      <c r="Q204" s="65">
        <f>IF(O$219,O204/O$219*100,0)</f>
        <v>127.45849056352039</v>
      </c>
      <c r="R204" s="21"/>
      <c r="S204" s="69">
        <v>3631536</v>
      </c>
      <c r="T204" s="21"/>
      <c r="U204" s="65">
        <f>(S204/$BJ204)</f>
        <v>201.79684374305401</v>
      </c>
      <c r="V204" s="21"/>
      <c r="W204" s="65">
        <f>IF(U$219,U204/U$219*100,0)</f>
        <v>174.54763347055973</v>
      </c>
      <c r="X204" s="21"/>
      <c r="Y204" s="69">
        <v>3540465</v>
      </c>
      <c r="Z204" s="21"/>
      <c r="AA204" s="69">
        <v>10924</v>
      </c>
      <c r="AB204" s="21"/>
      <c r="AC204" s="69">
        <v>80147</v>
      </c>
      <c r="AD204" s="21"/>
      <c r="AE204" s="21"/>
      <c r="AF204" s="69">
        <v>265884</v>
      </c>
      <c r="AG204" s="21"/>
      <c r="AH204" s="70">
        <f>(AF204/$BJ204)</f>
        <v>14.774616581462547</v>
      </c>
      <c r="AI204" s="21"/>
      <c r="AJ204" s="70">
        <f>IF(AH$219,AH204/AH$219*100,0)</f>
        <v>87.81117586158949</v>
      </c>
      <c r="AK204" s="21"/>
      <c r="AL204" s="69">
        <v>288853</v>
      </c>
      <c r="AM204" s="21"/>
      <c r="AN204" s="65">
        <f>(AL204/$BJ204)</f>
        <v>16.050955767948434</v>
      </c>
      <c r="AO204" s="21"/>
      <c r="AP204" s="65">
        <f>IF(AN$219,AN204/AN$219*100,0)</f>
        <v>29.802743518968899</v>
      </c>
      <c r="AQ204" s="21"/>
      <c r="AR204" s="69">
        <f>(E204+M204+S204+AF204+AL204)</f>
        <v>11497896</v>
      </c>
      <c r="AS204" s="21"/>
      <c r="AT204" s="69">
        <v>3152914</v>
      </c>
      <c r="AU204" s="21"/>
      <c r="AV204" s="70">
        <f>IF($AR204,AT204/$AR204*100,0)</f>
        <v>27.421660449877088</v>
      </c>
      <c r="AW204" s="21"/>
      <c r="AX204" s="69">
        <v>5089</v>
      </c>
      <c r="AY204" s="21"/>
      <c r="AZ204" s="70">
        <f>IF($AR204,AX204/$AR204*100,0)</f>
        <v>4.4260271618390003E-2</v>
      </c>
      <c r="BA204" s="21"/>
      <c r="BB204" s="69">
        <v>0</v>
      </c>
      <c r="BC204" s="21"/>
      <c r="BD204" s="70">
        <f>IF($AR204,BB204/$AR204*100,0)</f>
        <v>0</v>
      </c>
      <c r="BE204" s="21"/>
      <c r="BF204" s="69">
        <v>518438</v>
      </c>
      <c r="BG204" s="21"/>
      <c r="BH204" s="10">
        <v>84</v>
      </c>
      <c r="BI204" s="21"/>
      <c r="BJ204" s="96">
        <v>17996</v>
      </c>
      <c r="BK204" s="21"/>
      <c r="BL204" s="96">
        <f>IF(E204,$BJ204,0)</f>
        <v>17996</v>
      </c>
      <c r="BM204" s="21"/>
      <c r="BN204" s="96">
        <f>IF(M204,$BJ204,0)</f>
        <v>17996</v>
      </c>
      <c r="BO204" s="21"/>
      <c r="BP204" s="96">
        <f>IF(S204,$BJ204,0)</f>
        <v>17996</v>
      </c>
      <c r="BQ204" s="21"/>
      <c r="BR204" s="96">
        <f>IF(AF204,$BJ204,0)</f>
        <v>17996</v>
      </c>
      <c r="BS204" s="21"/>
      <c r="BT204" s="96">
        <f>IF(AL204,$BJ204,0)</f>
        <v>17996</v>
      </c>
    </row>
    <row r="205" spans="1:72" ht="8.85" customHeight="1" x14ac:dyDescent="0.3">
      <c r="A205" s="10">
        <v>85</v>
      </c>
      <c r="B205" s="21"/>
      <c r="C205" s="10" t="s">
        <v>206</v>
      </c>
      <c r="D205" s="21"/>
      <c r="E205" s="69">
        <v>29403571</v>
      </c>
      <c r="F205" s="21"/>
      <c r="G205" s="65">
        <f>(E205/$BJ205)</f>
        <v>209.97751228290676</v>
      </c>
      <c r="H205" s="21"/>
      <c r="I205" s="65">
        <f>IF(G$219,G205/G$219*100,0)</f>
        <v>105.87125662250926</v>
      </c>
      <c r="J205" s="21"/>
      <c r="K205" s="69">
        <v>29403571</v>
      </c>
      <c r="L205" s="21"/>
      <c r="M205" s="69">
        <v>32488191</v>
      </c>
      <c r="N205" s="21"/>
      <c r="O205" s="65">
        <f>(M205/$BJ205)</f>
        <v>232.00547731946983</v>
      </c>
      <c r="P205" s="21"/>
      <c r="Q205" s="65">
        <f>IF(O$219,O205/O$219*100,0)</f>
        <v>108.14573528183156</v>
      </c>
      <c r="R205" s="21"/>
      <c r="S205" s="69">
        <v>15397175</v>
      </c>
      <c r="T205" s="21"/>
      <c r="U205" s="65">
        <f>(S205/$BJ205)</f>
        <v>109.95468892824498</v>
      </c>
      <c r="V205" s="21"/>
      <c r="W205" s="65">
        <f>IF(U$219,U205/U$219*100,0)</f>
        <v>95.107189911523719</v>
      </c>
      <c r="X205" s="21"/>
      <c r="Y205" s="69">
        <v>0</v>
      </c>
      <c r="Z205" s="21"/>
      <c r="AA205" s="69">
        <v>15397175</v>
      </c>
      <c r="AB205" s="21"/>
      <c r="AC205" s="69">
        <v>0</v>
      </c>
      <c r="AD205" s="21"/>
      <c r="AE205" s="21"/>
      <c r="AF205" s="69">
        <v>3212029</v>
      </c>
      <c r="AG205" s="21"/>
      <c r="AH205" s="70">
        <f>(AF205/$BJ205)</f>
        <v>22.937821355118832</v>
      </c>
      <c r="AI205" s="21"/>
      <c r="AJ205" s="70">
        <f>IF(AH$219,AH205/AH$219*100,0)</f>
        <v>136.32821222739821</v>
      </c>
      <c r="AK205" s="21"/>
      <c r="AL205" s="69">
        <v>1838072</v>
      </c>
      <c r="AM205" s="21"/>
      <c r="AN205" s="65">
        <f>(AL205/$BJ205)</f>
        <v>13.126085466179159</v>
      </c>
      <c r="AO205" s="21"/>
      <c r="AP205" s="65">
        <f>IF(AN$219,AN205/AN$219*100,0)</f>
        <v>24.371966642495053</v>
      </c>
      <c r="AQ205" s="21"/>
      <c r="AR205" s="69">
        <f>(E205+M205+S205+AF205+AL205)</f>
        <v>82339038</v>
      </c>
      <c r="AS205" s="21"/>
      <c r="AT205" s="69">
        <v>10060807</v>
      </c>
      <c r="AU205" s="21"/>
      <c r="AV205" s="70">
        <f>IF($AR205,AT205/$AR205*100,0)</f>
        <v>12.218757037214839</v>
      </c>
      <c r="AW205" s="21"/>
      <c r="AX205" s="69">
        <v>242144</v>
      </c>
      <c r="AY205" s="21"/>
      <c r="AZ205" s="70">
        <f>IF($AR205,AX205/$AR205*100,0)</f>
        <v>0.29408164812418625</v>
      </c>
      <c r="BA205" s="21"/>
      <c r="BB205" s="69">
        <v>0</v>
      </c>
      <c r="BC205" s="21"/>
      <c r="BD205" s="70">
        <f>IF($AR205,BB205/$AR205*100,0)</f>
        <v>0</v>
      </c>
      <c r="BE205" s="21"/>
      <c r="BF205" s="69">
        <v>5575769</v>
      </c>
      <c r="BG205" s="21"/>
      <c r="BH205" s="10">
        <v>85</v>
      </c>
      <c r="BI205" s="21"/>
      <c r="BJ205" s="96">
        <v>140032</v>
      </c>
      <c r="BK205" s="21"/>
      <c r="BL205" s="96">
        <f>IF(E205,$BJ205,0)</f>
        <v>140032</v>
      </c>
      <c r="BM205" s="21"/>
      <c r="BN205" s="96">
        <f>IF(M205,$BJ205,0)</f>
        <v>140032</v>
      </c>
      <c r="BO205" s="21"/>
      <c r="BP205" s="96">
        <f>IF(S205,$BJ205,0)</f>
        <v>140032</v>
      </c>
      <c r="BQ205" s="21"/>
      <c r="BR205" s="96">
        <f>IF(AF205,$BJ205,0)</f>
        <v>140032</v>
      </c>
      <c r="BS205" s="21"/>
      <c r="BT205" s="96">
        <f>IF(AL205,$BJ205,0)</f>
        <v>140032</v>
      </c>
    </row>
    <row r="206" spans="1:72"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7"/>
      <c r="AS206" s="21"/>
      <c r="AT206" s="21"/>
      <c r="AU206" s="21"/>
      <c r="AV206" s="21"/>
      <c r="AW206" s="21"/>
      <c r="AX206" s="21"/>
      <c r="AY206" s="21"/>
      <c r="AZ206" s="21"/>
      <c r="BA206" s="21"/>
      <c r="BB206" s="21"/>
      <c r="BC206" s="21"/>
      <c r="BD206" s="21"/>
      <c r="BE206" s="21"/>
      <c r="BF206" s="21"/>
      <c r="BG206" s="21"/>
      <c r="BH206" s="21"/>
      <c r="BI206" s="21"/>
      <c r="BJ206" s="27"/>
      <c r="BK206" s="21"/>
      <c r="BL206" s="21"/>
      <c r="BM206" s="21"/>
      <c r="BN206" s="21"/>
      <c r="BO206" s="21"/>
      <c r="BP206" s="21"/>
      <c r="BQ206" s="21"/>
      <c r="BR206" s="21"/>
      <c r="BS206" s="21"/>
      <c r="BT206" s="21"/>
    </row>
    <row r="207" spans="1:72" ht="8.85" customHeight="1" x14ac:dyDescent="0.3">
      <c r="A207" s="10">
        <v>86</v>
      </c>
      <c r="B207" s="21"/>
      <c r="C207" s="10" t="s">
        <v>207</v>
      </c>
      <c r="D207" s="21"/>
      <c r="E207" s="69">
        <v>28769038</v>
      </c>
      <c r="F207" s="21"/>
      <c r="G207" s="65">
        <f>(E207/$BJ207)</f>
        <v>183.32752171391795</v>
      </c>
      <c r="H207" s="21"/>
      <c r="I207" s="65">
        <f>IF(G$219,G207/G$219*100,0)</f>
        <v>92.434255870183705</v>
      </c>
      <c r="J207" s="21"/>
      <c r="K207" s="69">
        <v>28769038</v>
      </c>
      <c r="L207" s="21"/>
      <c r="M207" s="69">
        <v>28289242</v>
      </c>
      <c r="N207" s="21"/>
      <c r="O207" s="65">
        <f>(M207/$BJ207)</f>
        <v>180.27007462068352</v>
      </c>
      <c r="P207" s="21"/>
      <c r="Q207" s="65">
        <f>IF(O$219,O207/O$219*100,0)</f>
        <v>84.030084092882788</v>
      </c>
      <c r="R207" s="21"/>
      <c r="S207" s="69">
        <v>17636239</v>
      </c>
      <c r="T207" s="21"/>
      <c r="U207" s="65">
        <f>(S207/$BJ207)</f>
        <v>112.38498792432149</v>
      </c>
      <c r="V207" s="21"/>
      <c r="W207" s="65">
        <f>IF(U$219,U207/U$219*100,0)</f>
        <v>97.209318619399681</v>
      </c>
      <c r="X207" s="21"/>
      <c r="Y207" s="69">
        <v>0</v>
      </c>
      <c r="Z207" s="21"/>
      <c r="AA207" s="69">
        <v>17292095</v>
      </c>
      <c r="AB207" s="21"/>
      <c r="AC207" s="69">
        <v>344144</v>
      </c>
      <c r="AD207" s="21"/>
      <c r="AE207" s="21"/>
      <c r="AF207" s="69">
        <v>4505021</v>
      </c>
      <c r="AG207" s="21"/>
      <c r="AH207" s="65">
        <f>(AF207/$BJ207)</f>
        <v>28.707749463126166</v>
      </c>
      <c r="AI207" s="21"/>
      <c r="AJ207" s="65">
        <f>IF(AH$219,AH207/AH$219*100,0)</f>
        <v>170.62109346782668</v>
      </c>
      <c r="AK207" s="21"/>
      <c r="AL207" s="69">
        <v>1217409</v>
      </c>
      <c r="AM207" s="21"/>
      <c r="AN207" s="65">
        <f>(AL207/$BJ207)</f>
        <v>7.7578045842971575</v>
      </c>
      <c r="AO207" s="21"/>
      <c r="AP207" s="65">
        <f>IF(AN$219,AN207/AN$219*100,0)</f>
        <v>14.404367169073623</v>
      </c>
      <c r="AQ207" s="21"/>
      <c r="AR207" s="69">
        <f>(E207+M207+S207+AF207+AL207)</f>
        <v>80416949</v>
      </c>
      <c r="AS207" s="21"/>
      <c r="AT207" s="69">
        <v>12472772</v>
      </c>
      <c r="AU207" s="21"/>
      <c r="AV207" s="70">
        <f>IF($AR207,AT207/$AR207*100,0)</f>
        <v>15.510128343715204</v>
      </c>
      <c r="AW207" s="21"/>
      <c r="AX207" s="69">
        <v>566136</v>
      </c>
      <c r="AY207" s="21"/>
      <c r="AZ207" s="70">
        <f>IF($AR207,AX207/$AR207*100,0)</f>
        <v>0.70400084439910793</v>
      </c>
      <c r="BA207" s="21"/>
      <c r="BB207" s="69">
        <v>0</v>
      </c>
      <c r="BC207" s="21"/>
      <c r="BD207" s="70">
        <f>IF($AR207,BB207/$AR207*100,0)</f>
        <v>0</v>
      </c>
      <c r="BE207" s="21"/>
      <c r="BF207" s="69">
        <v>4354400</v>
      </c>
      <c r="BG207" s="21"/>
      <c r="BH207" s="10">
        <v>86</v>
      </c>
      <c r="BI207" s="21"/>
      <c r="BJ207" s="96">
        <v>156927</v>
      </c>
      <c r="BK207" s="21"/>
      <c r="BL207" s="96">
        <f>IF(E207,$BJ207,0)</f>
        <v>156927</v>
      </c>
      <c r="BM207" s="21"/>
      <c r="BN207" s="96">
        <f>IF(M207,$BJ207,0)</f>
        <v>156927</v>
      </c>
      <c r="BO207" s="21"/>
      <c r="BP207" s="96">
        <f>IF(S207,$BJ207,0)</f>
        <v>156927</v>
      </c>
      <c r="BQ207" s="21"/>
      <c r="BR207" s="96">
        <f>IF(AF207,$BJ207,0)</f>
        <v>156927</v>
      </c>
      <c r="BS207" s="21"/>
      <c r="BT207" s="96">
        <f>IF(AL207,$BJ207,0)</f>
        <v>156927</v>
      </c>
    </row>
    <row r="208" spans="1:72" ht="8.85" customHeight="1" x14ac:dyDescent="0.3">
      <c r="A208" s="10">
        <v>87</v>
      </c>
      <c r="B208" s="21"/>
      <c r="C208" s="10" t="s">
        <v>208</v>
      </c>
      <c r="D208" s="21"/>
      <c r="E208" s="69">
        <v>1409956</v>
      </c>
      <c r="F208" s="21"/>
      <c r="G208" s="65">
        <f>(E208/$BJ208)</f>
        <v>214.89955799420821</v>
      </c>
      <c r="H208" s="21"/>
      <c r="I208" s="65">
        <f>IF(G$219,G208/G$219*100,0)</f>
        <v>108.35296601578384</v>
      </c>
      <c r="J208" s="21"/>
      <c r="K208" s="69">
        <v>1409956</v>
      </c>
      <c r="L208" s="21"/>
      <c r="M208" s="69">
        <v>988484</v>
      </c>
      <c r="N208" s="21"/>
      <c r="O208" s="65">
        <f>(M208/$BJ208)</f>
        <v>150.66057003505563</v>
      </c>
      <c r="P208" s="21"/>
      <c r="Q208" s="65">
        <f>IF(O$219,O208/O$219*100,0)</f>
        <v>70.228075270762773</v>
      </c>
      <c r="R208" s="21"/>
      <c r="S208" s="69">
        <v>588547</v>
      </c>
      <c r="T208" s="21"/>
      <c r="U208" s="65">
        <f>(S208/$BJ208)</f>
        <v>89.703856119493977</v>
      </c>
      <c r="V208" s="21"/>
      <c r="W208" s="65">
        <f>IF(U$219,U208/U$219*100,0)</f>
        <v>77.590885508486579</v>
      </c>
      <c r="X208" s="21"/>
      <c r="Y208" s="69">
        <v>0</v>
      </c>
      <c r="Z208" s="21"/>
      <c r="AA208" s="69">
        <v>588547</v>
      </c>
      <c r="AB208" s="21"/>
      <c r="AC208" s="69">
        <v>0</v>
      </c>
      <c r="AD208" s="21"/>
      <c r="AE208" s="21"/>
      <c r="AF208" s="69">
        <v>151880</v>
      </c>
      <c r="AG208" s="21"/>
      <c r="AH208" s="65">
        <f>(AF208/$BJ208)</f>
        <v>23.148910227099528</v>
      </c>
      <c r="AI208" s="21"/>
      <c r="AJ208" s="65">
        <f>IF(AH$219,AH208/AH$219*100,0)</f>
        <v>137.58279382399803</v>
      </c>
      <c r="AK208" s="21"/>
      <c r="AL208" s="69">
        <v>883408</v>
      </c>
      <c r="AM208" s="21"/>
      <c r="AN208" s="65">
        <f>(AL208/$BJ208)</f>
        <v>134.64532845602804</v>
      </c>
      <c r="AO208" s="21"/>
      <c r="AP208" s="65">
        <f>IF(AN$219,AN208/AN$219*100,0)</f>
        <v>250.0038158484831</v>
      </c>
      <c r="AQ208" s="21"/>
      <c r="AR208" s="69">
        <f>(E208+M208+S208+AF208+AL208)</f>
        <v>4022275</v>
      </c>
      <c r="AS208" s="21"/>
      <c r="AT208" s="69">
        <v>809742</v>
      </c>
      <c r="AU208" s="21"/>
      <c r="AV208" s="70">
        <f>IF($AR208,AT208/$AR208*100,0)</f>
        <v>20.131443026645368</v>
      </c>
      <c r="AW208" s="21"/>
      <c r="AX208" s="69">
        <v>61633</v>
      </c>
      <c r="AY208" s="21"/>
      <c r="AZ208" s="70">
        <f>IF($AR208,AX208/$AR208*100,0)</f>
        <v>1.5322920486540577</v>
      </c>
      <c r="BA208" s="21"/>
      <c r="BB208" s="69">
        <v>2370</v>
      </c>
      <c r="BC208" s="21"/>
      <c r="BD208" s="70">
        <f>IF($AR208,BB208/$AR208*100,0)</f>
        <v>5.8921878787502095E-2</v>
      </c>
      <c r="BE208" s="21"/>
      <c r="BF208" s="69">
        <v>258613</v>
      </c>
      <c r="BG208" s="21"/>
      <c r="BH208" s="10">
        <v>87</v>
      </c>
      <c r="BI208" s="21"/>
      <c r="BJ208" s="96">
        <v>6561</v>
      </c>
      <c r="BK208" s="21"/>
      <c r="BL208" s="96">
        <f>IF(E208,$BJ208,0)</f>
        <v>6561</v>
      </c>
      <c r="BM208" s="21"/>
      <c r="BN208" s="96">
        <f>IF(M208,$BJ208,0)</f>
        <v>6561</v>
      </c>
      <c r="BO208" s="21"/>
      <c r="BP208" s="96">
        <f>IF(S208,$BJ208,0)</f>
        <v>6561</v>
      </c>
      <c r="BQ208" s="21"/>
      <c r="BR208" s="96">
        <f>IF(AF208,$BJ208,0)</f>
        <v>6561</v>
      </c>
      <c r="BS208" s="21"/>
      <c r="BT208" s="96">
        <f>IF(AL208,$BJ208,0)</f>
        <v>6561</v>
      </c>
    </row>
    <row r="209" spans="1:72" ht="8.85" customHeight="1" x14ac:dyDescent="0.3">
      <c r="A209" s="10">
        <v>88</v>
      </c>
      <c r="B209" s="21"/>
      <c r="C209" s="10" t="s">
        <v>209</v>
      </c>
      <c r="D209" s="21"/>
      <c r="E209" s="69">
        <v>2163307</v>
      </c>
      <c r="F209" s="21"/>
      <c r="G209" s="65">
        <f>(E209/$BJ209)</f>
        <v>199.76978483701174</v>
      </c>
      <c r="H209" s="21"/>
      <c r="I209" s="65">
        <f>IF(G$219,G209/G$219*100,0)</f>
        <v>100.72449152272596</v>
      </c>
      <c r="J209" s="21"/>
      <c r="K209" s="69">
        <v>2163307</v>
      </c>
      <c r="L209" s="21"/>
      <c r="M209" s="69">
        <v>1093015</v>
      </c>
      <c r="N209" s="21"/>
      <c r="O209" s="65">
        <f>(M209/$BJ209)</f>
        <v>100.93406593406593</v>
      </c>
      <c r="P209" s="21"/>
      <c r="Q209" s="65">
        <f>IF(O$219,O209/O$219*100,0)</f>
        <v>47.048840835743469</v>
      </c>
      <c r="R209" s="21"/>
      <c r="S209" s="69">
        <v>1835004</v>
      </c>
      <c r="T209" s="21"/>
      <c r="U209" s="65">
        <f>(S209/$BJ209)</f>
        <v>169.45276572167327</v>
      </c>
      <c r="V209" s="21"/>
      <c r="W209" s="65">
        <f>IF(U$219,U209/U$219*100,0)</f>
        <v>146.57106966162513</v>
      </c>
      <c r="X209" s="21"/>
      <c r="Y209" s="69">
        <v>1628255</v>
      </c>
      <c r="Z209" s="21"/>
      <c r="AA209" s="69">
        <v>206749</v>
      </c>
      <c r="AB209" s="21"/>
      <c r="AC209" s="69">
        <v>0</v>
      </c>
      <c r="AD209" s="21"/>
      <c r="AE209" s="21"/>
      <c r="AF209" s="69">
        <v>231250</v>
      </c>
      <c r="AG209" s="21"/>
      <c r="AH209" s="65">
        <f>(AF209/$BJ209)</f>
        <v>21.354695724443623</v>
      </c>
      <c r="AI209" s="21"/>
      <c r="AJ209" s="65">
        <f>IF(AH$219,AH209/AH$219*100,0)</f>
        <v>126.91909339174386</v>
      </c>
      <c r="AK209" s="21"/>
      <c r="AL209" s="69">
        <v>680656</v>
      </c>
      <c r="AM209" s="21"/>
      <c r="AN209" s="65">
        <f>(AL209/$BJ209)</f>
        <v>62.854926586019026</v>
      </c>
      <c r="AO209" s="21"/>
      <c r="AP209" s="65">
        <f>IF(AN$219,AN209/AN$219*100,0)</f>
        <v>116.70639948353525</v>
      </c>
      <c r="AQ209" s="21"/>
      <c r="AR209" s="69">
        <f>(E209+M209+S209+AF209+AL209)</f>
        <v>6003232</v>
      </c>
      <c r="AS209" s="21"/>
      <c r="AT209" s="69">
        <v>1725420</v>
      </c>
      <c r="AU209" s="21"/>
      <c r="AV209" s="70">
        <f>IF($AR209,AT209/$AR209*100,0)</f>
        <v>28.741517902356595</v>
      </c>
      <c r="AW209" s="21"/>
      <c r="AX209" s="69">
        <v>75385</v>
      </c>
      <c r="AY209" s="21"/>
      <c r="AZ209" s="70">
        <f>IF($AR209,AX209/$AR209*100,0)</f>
        <v>1.2557402412567098</v>
      </c>
      <c r="BA209" s="21"/>
      <c r="BB209" s="69">
        <v>0</v>
      </c>
      <c r="BC209" s="21"/>
      <c r="BD209" s="70">
        <f>IF($AR209,BB209/$AR209*100,0)</f>
        <v>0</v>
      </c>
      <c r="BE209" s="21"/>
      <c r="BF209" s="69">
        <v>19030</v>
      </c>
      <c r="BG209" s="21"/>
      <c r="BH209" s="10">
        <v>88</v>
      </c>
      <c r="BI209" s="21"/>
      <c r="BJ209" s="96">
        <v>10829</v>
      </c>
      <c r="BK209" s="21"/>
      <c r="BL209" s="96">
        <f>IF(E209,$BJ209,0)</f>
        <v>10829</v>
      </c>
      <c r="BM209" s="21"/>
      <c r="BN209" s="96">
        <f>IF(M209,$BJ209,0)</f>
        <v>10829</v>
      </c>
      <c r="BO209" s="21"/>
      <c r="BP209" s="96">
        <f>IF(S209,$BJ209,0)</f>
        <v>10829</v>
      </c>
      <c r="BQ209" s="21"/>
      <c r="BR209" s="96">
        <f>IF(AF209,$BJ209,0)</f>
        <v>10829</v>
      </c>
      <c r="BS209" s="21"/>
      <c r="BT209" s="96">
        <f>IF(AL209,$BJ209,0)</f>
        <v>10829</v>
      </c>
    </row>
    <row r="210" spans="1:72" ht="8.85" customHeight="1" x14ac:dyDescent="0.3">
      <c r="A210" s="10">
        <v>89</v>
      </c>
      <c r="B210" s="21"/>
      <c r="C210" s="10" t="s">
        <v>210</v>
      </c>
      <c r="D210" s="21"/>
      <c r="E210" s="69">
        <v>5879748</v>
      </c>
      <c r="F210" s="21"/>
      <c r="G210" s="65">
        <f>(E210/$BJ210)</f>
        <v>145.43392119518168</v>
      </c>
      <c r="H210" s="21"/>
      <c r="I210" s="65">
        <f>IF(G$219,G210/G$219*100,0)</f>
        <v>73.328195124665669</v>
      </c>
      <c r="J210" s="21"/>
      <c r="K210" s="69">
        <v>5879748</v>
      </c>
      <c r="L210" s="21"/>
      <c r="M210" s="69">
        <v>1821976</v>
      </c>
      <c r="N210" s="21"/>
      <c r="O210" s="65">
        <f>(M210/$BJ210)</f>
        <v>45.066066437458261</v>
      </c>
      <c r="P210" s="21"/>
      <c r="Q210" s="65">
        <f>IF(O$219,O210/O$219*100,0)</f>
        <v>21.00684409458033</v>
      </c>
      <c r="R210" s="21"/>
      <c r="S210" s="69">
        <v>7649303</v>
      </c>
      <c r="T210" s="21"/>
      <c r="U210" s="65">
        <f>(S210/$BJ210)</f>
        <v>189.20336886888126</v>
      </c>
      <c r="V210" s="21"/>
      <c r="W210" s="65">
        <f>IF(U$219,U210/U$219*100,0)</f>
        <v>163.65469185816906</v>
      </c>
      <c r="X210" s="21"/>
      <c r="Y210" s="69">
        <v>0</v>
      </c>
      <c r="Z210" s="21"/>
      <c r="AA210" s="69">
        <v>7610640</v>
      </c>
      <c r="AB210" s="21"/>
      <c r="AC210" s="69">
        <v>38663</v>
      </c>
      <c r="AD210" s="21"/>
      <c r="AE210" s="21"/>
      <c r="AF210" s="69">
        <v>232671</v>
      </c>
      <c r="AG210" s="21"/>
      <c r="AH210" s="65">
        <f>(AF210/$BJ210)</f>
        <v>5.7550520665858667</v>
      </c>
      <c r="AI210" s="21"/>
      <c r="AJ210" s="65">
        <f>IF(AH$219,AH210/AH$219*100,0)</f>
        <v>34.204467258097196</v>
      </c>
      <c r="AK210" s="21"/>
      <c r="AL210" s="69">
        <v>1856765</v>
      </c>
      <c r="AM210" s="21"/>
      <c r="AN210" s="65">
        <f>(AL210/$BJ210)</f>
        <v>45.926562615944</v>
      </c>
      <c r="AO210" s="21"/>
      <c r="AP210" s="65">
        <f>IF(AN$219,AN210/AN$219*100,0)</f>
        <v>85.274521102601639</v>
      </c>
      <c r="AQ210" s="21"/>
      <c r="AR210" s="69">
        <f>(E210+M210+S210+AF210+AL210)</f>
        <v>17440463</v>
      </c>
      <c r="AS210" s="21"/>
      <c r="AT210" s="69">
        <v>6052861</v>
      </c>
      <c r="AU210" s="21"/>
      <c r="AV210" s="70">
        <f>IF($AR210,AT210/$AR210*100,0)</f>
        <v>34.705850412342834</v>
      </c>
      <c r="AW210" s="21"/>
      <c r="AX210" s="69">
        <v>168191</v>
      </c>
      <c r="AY210" s="21"/>
      <c r="AZ210" s="70">
        <f>IF($AR210,AX210/$AR210*100,0)</f>
        <v>0.96437233346385354</v>
      </c>
      <c r="BA210" s="21"/>
      <c r="BB210" s="69">
        <v>991</v>
      </c>
      <c r="BC210" s="21"/>
      <c r="BD210" s="70">
        <f>IF($AR210,BB210/$AR210*100,0)</f>
        <v>5.6821885978600448E-3</v>
      </c>
      <c r="BE210" s="21"/>
      <c r="BF210" s="69">
        <v>840908</v>
      </c>
      <c r="BG210" s="21"/>
      <c r="BH210" s="10">
        <v>89</v>
      </c>
      <c r="BI210" s="21"/>
      <c r="BJ210" s="96">
        <v>40429</v>
      </c>
      <c r="BK210" s="21"/>
      <c r="BL210" s="96">
        <f>IF(E210,$BJ210,0)</f>
        <v>40429</v>
      </c>
      <c r="BM210" s="21"/>
      <c r="BN210" s="96">
        <f>IF(M210,$BJ210,0)</f>
        <v>40429</v>
      </c>
      <c r="BO210" s="21"/>
      <c r="BP210" s="96">
        <f>IF(S210,$BJ210,0)</f>
        <v>40429</v>
      </c>
      <c r="BQ210" s="21"/>
      <c r="BR210" s="96">
        <f>IF(AF210,$BJ210,0)</f>
        <v>40429</v>
      </c>
      <c r="BS210" s="21"/>
      <c r="BT210" s="96">
        <f>IF(AL210,$BJ210,0)</f>
        <v>40429</v>
      </c>
    </row>
    <row r="211" spans="1:72" ht="8.85" customHeight="1" x14ac:dyDescent="0.3">
      <c r="A211" s="10">
        <v>90</v>
      </c>
      <c r="B211" s="21"/>
      <c r="C211" s="10" t="s">
        <v>211</v>
      </c>
      <c r="D211" s="21"/>
      <c r="E211" s="100">
        <v>6042460</v>
      </c>
      <c r="F211" s="21"/>
      <c r="G211" s="65">
        <f>(E211/$BJ211)</f>
        <v>148.36496672968792</v>
      </c>
      <c r="H211" s="21"/>
      <c r="I211" s="65">
        <f>IF(G$219,G211/G$219*100,0)</f>
        <v>74.806036587697562</v>
      </c>
      <c r="J211" s="21"/>
      <c r="K211" s="100">
        <v>6042460</v>
      </c>
      <c r="L211" s="21"/>
      <c r="M211" s="100">
        <v>10191001</v>
      </c>
      <c r="N211" s="21"/>
      <c r="O211" s="65">
        <f>(M211/$BJ211)</f>
        <v>250.22714661035675</v>
      </c>
      <c r="P211" s="21"/>
      <c r="Q211" s="65">
        <f>IF(O$219,O211/O$219*100,0)</f>
        <v>116.63948226700226</v>
      </c>
      <c r="R211" s="21"/>
      <c r="S211" s="100">
        <v>7632353</v>
      </c>
      <c r="T211" s="21"/>
      <c r="U211" s="65">
        <f>(S211/$BJ211)</f>
        <v>187.40277948289832</v>
      </c>
      <c r="V211" s="21"/>
      <c r="W211" s="65">
        <f>IF(U$219,U211/U$219*100,0)</f>
        <v>162.0972412541561</v>
      </c>
      <c r="X211" s="21"/>
      <c r="Y211" s="100">
        <v>0</v>
      </c>
      <c r="Z211" s="21"/>
      <c r="AA211" s="100">
        <v>7622037</v>
      </c>
      <c r="AB211" s="21"/>
      <c r="AC211" s="100">
        <v>10316</v>
      </c>
      <c r="AD211" s="21"/>
      <c r="AE211" s="21"/>
      <c r="AF211" s="100">
        <v>702021</v>
      </c>
      <c r="AG211" s="21"/>
      <c r="AH211" s="65">
        <f>(AF211/$BJ211)</f>
        <v>17.237238195791491</v>
      </c>
      <c r="AI211" s="21"/>
      <c r="AJ211" s="65">
        <f>IF(AH$219,AH211/AH$219*100,0)</f>
        <v>102.44747443922635</v>
      </c>
      <c r="AK211" s="21"/>
      <c r="AL211" s="100">
        <v>904589</v>
      </c>
      <c r="AM211" s="21"/>
      <c r="AN211" s="65">
        <f>(AL211/$BJ211)</f>
        <v>22.211039359638569</v>
      </c>
      <c r="AO211" s="21"/>
      <c r="AP211" s="65">
        <f>IF(AN$219,AN211/AN$219*100,0)</f>
        <v>41.240529155706419</v>
      </c>
      <c r="AQ211" s="21"/>
      <c r="AR211" s="100">
        <f>(E211+M211+S211+AF211+AL211)</f>
        <v>25472424</v>
      </c>
      <c r="AS211" s="21"/>
      <c r="AT211" s="100">
        <v>4617001</v>
      </c>
      <c r="AU211" s="21"/>
      <c r="AV211" s="70">
        <f>IF($AR211,AT211/$AR211*100,0)</f>
        <v>18.125487389814175</v>
      </c>
      <c r="AW211" s="21"/>
      <c r="AX211" s="100">
        <v>949513</v>
      </c>
      <c r="AY211" s="21"/>
      <c r="AZ211" s="70">
        <f>IF($AR211,AX211/$AR211*100,0)</f>
        <v>3.7276114750602454</v>
      </c>
      <c r="BA211" s="21"/>
      <c r="BB211" s="100">
        <v>0</v>
      </c>
      <c r="BC211" s="21"/>
      <c r="BD211" s="70">
        <f>IF($AR211,BB211/$AR211*100,0)</f>
        <v>0</v>
      </c>
      <c r="BE211" s="21"/>
      <c r="BF211" s="100">
        <v>2117912</v>
      </c>
      <c r="BG211" s="21"/>
      <c r="BH211" s="10">
        <v>90</v>
      </c>
      <c r="BI211" s="21"/>
      <c r="BJ211" s="96">
        <v>40727</v>
      </c>
      <c r="BK211" s="21"/>
      <c r="BL211" s="96">
        <f>IF(E211,$BJ211,0)</f>
        <v>40727</v>
      </c>
      <c r="BM211" s="21"/>
      <c r="BN211" s="96">
        <f>IF(M211,$BJ211,0)</f>
        <v>40727</v>
      </c>
      <c r="BO211" s="21"/>
      <c r="BP211" s="96">
        <f>IF(S211,$BJ211,0)</f>
        <v>40727</v>
      </c>
      <c r="BQ211" s="21"/>
      <c r="BR211" s="96">
        <f>IF(AF211,$BJ211,0)</f>
        <v>40727</v>
      </c>
      <c r="BS211" s="21"/>
      <c r="BT211" s="96">
        <f>IF(AL211,$BJ211,0)</f>
        <v>40727</v>
      </c>
    </row>
    <row r="212" spans="1:72" ht="8.85" customHeight="1" x14ac:dyDescent="0.3">
      <c r="A212" s="21"/>
      <c r="B212" s="21"/>
      <c r="D212" s="21"/>
      <c r="E212" s="27"/>
      <c r="F212" s="21"/>
      <c r="G212" s="21"/>
      <c r="H212" s="21"/>
      <c r="I212" s="21"/>
      <c r="J212" s="21"/>
      <c r="K212" s="27"/>
      <c r="L212" s="21"/>
      <c r="M212" s="27"/>
      <c r="N212" s="21"/>
      <c r="O212" s="21"/>
      <c r="P212" s="21"/>
      <c r="Q212" s="21"/>
      <c r="R212" s="21"/>
      <c r="S212" s="27"/>
      <c r="T212" s="21"/>
      <c r="U212" s="21"/>
      <c r="V212" s="21"/>
      <c r="W212" s="21"/>
      <c r="X212" s="21"/>
      <c r="Y212" s="27"/>
      <c r="Z212" s="21"/>
      <c r="AA212" s="27"/>
      <c r="AB212" s="21"/>
      <c r="AC212" s="27"/>
      <c r="AD212" s="21"/>
      <c r="AE212" s="21"/>
      <c r="AF212" s="27"/>
      <c r="AG212" s="21"/>
      <c r="AH212" s="21"/>
      <c r="AI212" s="21"/>
      <c r="AJ212" s="21"/>
      <c r="AK212" s="21"/>
      <c r="AL212" s="27"/>
      <c r="AM212" s="21"/>
      <c r="AN212" s="21"/>
      <c r="AO212" s="21"/>
      <c r="AP212" s="21"/>
      <c r="AQ212" s="21"/>
      <c r="AR212" s="27"/>
      <c r="AS212" s="21"/>
      <c r="AT212" s="27"/>
      <c r="AU212" s="21"/>
      <c r="AV212" s="21"/>
      <c r="AW212" s="21"/>
      <c r="AX212" s="27"/>
      <c r="AY212" s="21"/>
      <c r="AZ212" s="21"/>
      <c r="BA212" s="21"/>
      <c r="BB212" s="27"/>
      <c r="BC212" s="21"/>
      <c r="BD212" s="21"/>
      <c r="BE212" s="21"/>
      <c r="BF212" s="27"/>
      <c r="BG212" s="21"/>
      <c r="BH212" s="21"/>
      <c r="BI212" s="21"/>
      <c r="BJ212" s="27"/>
      <c r="BK212" s="21"/>
      <c r="BL212" s="21"/>
      <c r="BM212" s="21"/>
      <c r="BN212" s="21"/>
      <c r="BO212" s="21"/>
      <c r="BP212" s="21"/>
      <c r="BQ212" s="21"/>
      <c r="BR212" s="21"/>
      <c r="BS212" s="21"/>
      <c r="BT212" s="21"/>
    </row>
    <row r="213" spans="1:72" ht="8.85" customHeight="1" x14ac:dyDescent="0.3">
      <c r="A213" s="10">
        <v>91</v>
      </c>
      <c r="B213" s="21"/>
      <c r="C213" s="10" t="s">
        <v>212</v>
      </c>
      <c r="D213" s="21"/>
      <c r="E213" s="69">
        <v>6235331</v>
      </c>
      <c r="F213" s="21"/>
      <c r="G213" s="65">
        <f>(E213/$BJ213)</f>
        <v>115.60825067210531</v>
      </c>
      <c r="H213" s="21"/>
      <c r="I213" s="65">
        <f>IF(G$219,G213/G$219*100,0)</f>
        <v>58.290007541832402</v>
      </c>
      <c r="J213" s="21"/>
      <c r="K213" s="69">
        <v>6235331</v>
      </c>
      <c r="L213" s="21"/>
      <c r="M213" s="69">
        <v>3456687</v>
      </c>
      <c r="N213" s="21"/>
      <c r="O213" s="65">
        <f>(M213/$BJ213)</f>
        <v>64.089867433021226</v>
      </c>
      <c r="P213" s="21"/>
      <c r="Q213" s="65">
        <f>IF(O$219,O213/O$219*100,0)</f>
        <v>29.874492265176965</v>
      </c>
      <c r="R213" s="21"/>
      <c r="S213" s="69">
        <v>8046607</v>
      </c>
      <c r="T213" s="21"/>
      <c r="U213" s="65">
        <f>(S213/$BJ213)</f>
        <v>149.19082228608511</v>
      </c>
      <c r="V213" s="21"/>
      <c r="W213" s="65">
        <f>IF(U$219,U213/U$219*100,0)</f>
        <v>129.04515493176211</v>
      </c>
      <c r="X213" s="21"/>
      <c r="Y213" s="69">
        <v>0</v>
      </c>
      <c r="Z213" s="21"/>
      <c r="AA213" s="69">
        <v>8046607</v>
      </c>
      <c r="AB213" s="21"/>
      <c r="AC213" s="69">
        <v>0</v>
      </c>
      <c r="AD213" s="21"/>
      <c r="AE213" s="21"/>
      <c r="AF213" s="69">
        <v>285764</v>
      </c>
      <c r="AG213" s="21"/>
      <c r="AH213" s="65">
        <f>(AF213/$BJ213)</f>
        <v>5.2983035134884586</v>
      </c>
      <c r="AI213" s="21"/>
      <c r="AJ213" s="65">
        <f>IF(AH$219,AH213/AH$219*100,0)</f>
        <v>31.489836573813623</v>
      </c>
      <c r="AK213" s="21"/>
      <c r="AL213" s="69">
        <v>1100225</v>
      </c>
      <c r="AM213" s="21"/>
      <c r="AN213" s="65">
        <f>(AL213/$BJ213)</f>
        <v>20.399091499026607</v>
      </c>
      <c r="AO213" s="21"/>
      <c r="AP213" s="65">
        <f>IF(AN$219,AN213/AN$219*100,0)</f>
        <v>37.876180132491527</v>
      </c>
      <c r="AQ213" s="21"/>
      <c r="AR213" s="69">
        <f>(E213+M213+S213+AF213+AL213)</f>
        <v>19124614</v>
      </c>
      <c r="AS213" s="21"/>
      <c r="AT213" s="69">
        <v>7041134</v>
      </c>
      <c r="AU213" s="21"/>
      <c r="AV213" s="70">
        <f>IF($AR213,AT213/$AR213*100,0)</f>
        <v>36.81713000848017</v>
      </c>
      <c r="AW213" s="21"/>
      <c r="AX213" s="69">
        <v>133166</v>
      </c>
      <c r="AY213" s="21"/>
      <c r="AZ213" s="70">
        <f>IF($AR213,AX213/$AR213*100,0)</f>
        <v>0.69630686402350395</v>
      </c>
      <c r="BA213" s="21"/>
      <c r="BB213" s="69">
        <v>888</v>
      </c>
      <c r="BC213" s="21"/>
      <c r="BD213" s="70">
        <f>IF($AR213,BB213/$AR213*100,0)</f>
        <v>4.6432309692629615E-3</v>
      </c>
      <c r="BE213" s="21"/>
      <c r="BF213" s="69">
        <v>847412</v>
      </c>
      <c r="BG213" s="21"/>
      <c r="BH213" s="10">
        <v>91</v>
      </c>
      <c r="BI213" s="21"/>
      <c r="BJ213" s="96">
        <v>53935</v>
      </c>
      <c r="BK213" s="21"/>
      <c r="BL213" s="96">
        <f>IF(E213,$BJ213,0)</f>
        <v>53935</v>
      </c>
      <c r="BM213" s="21"/>
      <c r="BN213" s="96">
        <f>IF(M213,$BJ213,0)</f>
        <v>53935</v>
      </c>
      <c r="BO213" s="21"/>
      <c r="BP213" s="96">
        <f>IF(S213,$BJ213,0)</f>
        <v>53935</v>
      </c>
      <c r="BQ213" s="21"/>
      <c r="BR213" s="96">
        <f>IF(AF213,$BJ213,0)</f>
        <v>53935</v>
      </c>
      <c r="BS213" s="21"/>
      <c r="BT213" s="96">
        <f>IF(AL213,$BJ213,0)</f>
        <v>53935</v>
      </c>
    </row>
    <row r="214" spans="1:72" ht="8.85" customHeight="1" x14ac:dyDescent="0.3">
      <c r="A214" s="10">
        <v>92</v>
      </c>
      <c r="B214" s="21"/>
      <c r="C214" s="10" t="s">
        <v>213</v>
      </c>
      <c r="D214" s="21"/>
      <c r="E214" s="69">
        <v>3794137</v>
      </c>
      <c r="F214" s="21"/>
      <c r="G214" s="65">
        <f>(E214/$BJ214)</f>
        <v>205.34377875196191</v>
      </c>
      <c r="H214" s="21"/>
      <c r="I214" s="65">
        <f>IF(G$219,G214/G$219*100,0)</f>
        <v>103.53491504744564</v>
      </c>
      <c r="J214" s="21"/>
      <c r="K214" s="69">
        <v>3794137</v>
      </c>
      <c r="L214" s="21"/>
      <c r="M214" s="69">
        <v>2336356</v>
      </c>
      <c r="N214" s="21"/>
      <c r="O214" s="65">
        <f>(M214/$BJ214)</f>
        <v>126.44671754072631</v>
      </c>
      <c r="P214" s="21"/>
      <c r="Q214" s="65">
        <f>IF(O$219,O214/O$219*100,0)</f>
        <v>58.941165529406838</v>
      </c>
      <c r="R214" s="21"/>
      <c r="S214" s="69">
        <v>369448</v>
      </c>
      <c r="T214" s="21"/>
      <c r="U214" s="65">
        <f>(S214/$BJ214)</f>
        <v>19.995020836715916</v>
      </c>
      <c r="V214" s="21"/>
      <c r="W214" s="65">
        <f>IF(U$219,U214/U$219*100,0)</f>
        <v>17.295035459955876</v>
      </c>
      <c r="X214" s="21"/>
      <c r="Y214" s="69">
        <v>0</v>
      </c>
      <c r="Z214" s="21"/>
      <c r="AA214" s="69">
        <v>130714</v>
      </c>
      <c r="AB214" s="21"/>
      <c r="AC214" s="69">
        <v>0</v>
      </c>
      <c r="AD214" s="21"/>
      <c r="AE214" s="21"/>
      <c r="AF214" s="69">
        <v>176591</v>
      </c>
      <c r="AG214" s="21"/>
      <c r="AH214" s="65">
        <f>(AF214/$BJ214)</f>
        <v>9.5573415597770204</v>
      </c>
      <c r="AI214" s="21"/>
      <c r="AJ214" s="65">
        <f>IF(AH$219,AH214/AH$219*100,0)</f>
        <v>56.80292248854969</v>
      </c>
      <c r="AK214" s="21"/>
      <c r="AL214" s="69">
        <v>726687</v>
      </c>
      <c r="AM214" s="21"/>
      <c r="AN214" s="65">
        <f>(AL214/$BJ214)</f>
        <v>39.329274232830002</v>
      </c>
      <c r="AO214" s="21"/>
      <c r="AP214" s="65">
        <f>IF(AN$219,AN214/AN$219*100,0)</f>
        <v>73.024951890328481</v>
      </c>
      <c r="AQ214" s="21"/>
      <c r="AR214" s="69">
        <f>(E214+M214+S214+AF214+AL214)</f>
        <v>7403219</v>
      </c>
      <c r="AS214" s="21"/>
      <c r="AT214" s="69">
        <v>1338912</v>
      </c>
      <c r="AU214" s="21"/>
      <c r="AV214" s="70">
        <f>IF($AR214,AT214/$AR214*100,0)</f>
        <v>18.085538196290017</v>
      </c>
      <c r="AW214" s="21"/>
      <c r="AX214" s="69">
        <v>374850</v>
      </c>
      <c r="AY214" s="21"/>
      <c r="AZ214" s="70">
        <f>IF($AR214,AX214/$AR214*100,0)</f>
        <v>5.0633379885155367</v>
      </c>
      <c r="BA214" s="21"/>
      <c r="BB214" s="69">
        <v>0</v>
      </c>
      <c r="BC214" s="21"/>
      <c r="BD214" s="70">
        <f>IF($AR214,BB214/$AR214*100,0)</f>
        <v>0</v>
      </c>
      <c r="BE214" s="21"/>
      <c r="BF214" s="69">
        <v>46404</v>
      </c>
      <c r="BG214" s="21"/>
      <c r="BH214" s="10">
        <v>92</v>
      </c>
      <c r="BI214" s="21"/>
      <c r="BJ214" s="96">
        <v>18477</v>
      </c>
      <c r="BK214" s="21"/>
      <c r="BL214" s="96">
        <f>IF(E214,$BJ214,0)</f>
        <v>18477</v>
      </c>
      <c r="BM214" s="21"/>
      <c r="BN214" s="96">
        <f>IF(M214,$BJ214,0)</f>
        <v>18477</v>
      </c>
      <c r="BO214" s="21"/>
      <c r="BP214" s="96">
        <f>IF(S214,$BJ214,0)</f>
        <v>18477</v>
      </c>
      <c r="BQ214" s="21"/>
      <c r="BR214" s="96">
        <f>IF(AF214,$BJ214,0)</f>
        <v>18477</v>
      </c>
      <c r="BS214" s="21"/>
      <c r="BT214" s="96">
        <f>IF(AL214,$BJ214,0)</f>
        <v>18477</v>
      </c>
    </row>
    <row r="215" spans="1:72" ht="8.85" customHeight="1" x14ac:dyDescent="0.3">
      <c r="A215" s="10">
        <v>93</v>
      </c>
      <c r="B215" s="21"/>
      <c r="C215" s="10" t="s">
        <v>214</v>
      </c>
      <c r="D215" s="21"/>
      <c r="E215" s="69">
        <v>6612894</v>
      </c>
      <c r="F215" s="21"/>
      <c r="G215" s="65">
        <f>(E215/$BJ215)</f>
        <v>183.03055632438418</v>
      </c>
      <c r="H215" s="21"/>
      <c r="I215" s="65">
        <f>IF(G$219,G215/G$219*100,0)</f>
        <v>92.284525079388473</v>
      </c>
      <c r="J215" s="21"/>
      <c r="K215" s="69">
        <v>6612894</v>
      </c>
      <c r="L215" s="21"/>
      <c r="M215" s="69">
        <v>631357</v>
      </c>
      <c r="N215" s="21"/>
      <c r="O215" s="65">
        <f>(M215/$BJ215)</f>
        <v>17.474591752006642</v>
      </c>
      <c r="P215" s="21"/>
      <c r="Q215" s="65">
        <f>IF(O$219,O215/O$219*100,0)</f>
        <v>8.1455084405974745</v>
      </c>
      <c r="R215" s="21"/>
      <c r="S215" s="69">
        <v>6738321</v>
      </c>
      <c r="T215" s="21"/>
      <c r="U215" s="65">
        <f>(S215/$BJ215)</f>
        <v>186.50210351508443</v>
      </c>
      <c r="V215" s="21"/>
      <c r="W215" s="65">
        <f>IF(U$219,U215/U$219*100,0)</f>
        <v>161.31818616196696</v>
      </c>
      <c r="X215" s="21"/>
      <c r="Y215" s="69">
        <v>0</v>
      </c>
      <c r="Z215" s="21"/>
      <c r="AA215" s="69">
        <v>5759988</v>
      </c>
      <c r="AB215" s="21"/>
      <c r="AC215" s="69">
        <v>0</v>
      </c>
      <c r="AD215" s="21"/>
      <c r="AE215" s="21"/>
      <c r="AF215" s="69">
        <v>162211</v>
      </c>
      <c r="AG215" s="21"/>
      <c r="AH215" s="65">
        <f>(AF215/$BJ215)</f>
        <v>4.4896484915582615</v>
      </c>
      <c r="AI215" s="21"/>
      <c r="AJ215" s="65">
        <f>IF(AH$219,AH215/AH$219*100,0)</f>
        <v>26.683691659625886</v>
      </c>
      <c r="AK215" s="21"/>
      <c r="AL215" s="69">
        <v>5888905</v>
      </c>
      <c r="AM215" s="21"/>
      <c r="AN215" s="65">
        <f>(AL215/$BJ215)</f>
        <v>162.99211181843344</v>
      </c>
      <c r="AO215" s="21"/>
      <c r="AP215" s="65">
        <f>IF(AN$219,AN215/AN$219*100,0)</f>
        <v>302.63693790994421</v>
      </c>
      <c r="AQ215" s="21"/>
      <c r="AR215" s="69">
        <f>(E215+M215+S215+AF215+AL215)</f>
        <v>20033688</v>
      </c>
      <c r="AS215" s="21"/>
      <c r="AT215" s="69">
        <v>6829952</v>
      </c>
      <c r="AU215" s="21"/>
      <c r="AV215" s="70">
        <f>IF($AR215,AT215/$AR215*100,0)</f>
        <v>34.092334871143052</v>
      </c>
      <c r="AW215" s="21"/>
      <c r="AX215" s="69">
        <v>298229</v>
      </c>
      <c r="AY215" s="21"/>
      <c r="AZ215" s="70">
        <f>IF($AR215,AX215/$AR215*100,0)</f>
        <v>1.4886375389294273</v>
      </c>
      <c r="BA215" s="21"/>
      <c r="BB215" s="69">
        <v>2881</v>
      </c>
      <c r="BC215" s="21"/>
      <c r="BD215" s="70">
        <f>IF($AR215,BB215/$AR215*100,0)</f>
        <v>1.4380777019188879E-2</v>
      </c>
      <c r="BE215" s="21"/>
      <c r="BF215" s="69">
        <v>1037104</v>
      </c>
      <c r="BG215" s="21"/>
      <c r="BH215" s="10">
        <v>93</v>
      </c>
      <c r="BI215" s="21"/>
      <c r="BJ215" s="96">
        <v>36130</v>
      </c>
      <c r="BK215" s="21"/>
      <c r="BL215" s="96">
        <f>IF(E215,$BJ215,0)</f>
        <v>36130</v>
      </c>
      <c r="BM215" s="21"/>
      <c r="BN215" s="96">
        <f>IF(M215,$BJ215,0)</f>
        <v>36130</v>
      </c>
      <c r="BO215" s="21"/>
      <c r="BP215" s="96">
        <f>IF(S215,$BJ215,0)</f>
        <v>36130</v>
      </c>
      <c r="BQ215" s="21"/>
      <c r="BR215" s="96">
        <f>IF(AF215,$BJ215,0)</f>
        <v>36130</v>
      </c>
      <c r="BS215" s="21"/>
      <c r="BT215" s="96">
        <f>IF(AL215,$BJ215,0)</f>
        <v>36130</v>
      </c>
    </row>
    <row r="216" spans="1:72" ht="8.85" customHeight="1" x14ac:dyDescent="0.3">
      <c r="A216" s="10">
        <v>94</v>
      </c>
      <c r="B216" s="21"/>
      <c r="C216" s="10" t="s">
        <v>215</v>
      </c>
      <c r="D216" s="21"/>
      <c r="E216" s="69">
        <v>2647920</v>
      </c>
      <c r="F216" s="21"/>
      <c r="G216" s="65">
        <f>(E216/$BJ216)</f>
        <v>93.599151643690348</v>
      </c>
      <c r="H216" s="21"/>
      <c r="I216" s="65">
        <f>IF(G$219,G216/G$219*100,0)</f>
        <v>47.192957453306207</v>
      </c>
      <c r="J216" s="21"/>
      <c r="K216" s="69">
        <v>2647920</v>
      </c>
      <c r="L216" s="21"/>
      <c r="M216" s="69">
        <v>1104621</v>
      </c>
      <c r="N216" s="21"/>
      <c r="O216" s="65">
        <f>(M216/$BJ216)</f>
        <v>39.046341463414635</v>
      </c>
      <c r="P216" s="21"/>
      <c r="Q216" s="65">
        <f>IF(O$219,O216/O$219*100,0)</f>
        <v>18.20084317152488</v>
      </c>
      <c r="R216" s="21"/>
      <c r="S216" s="69">
        <v>3839611</v>
      </c>
      <c r="T216" s="21"/>
      <c r="U216" s="65">
        <f>(S216/$BJ216)</f>
        <v>135.72325910215625</v>
      </c>
      <c r="V216" s="21"/>
      <c r="W216" s="65">
        <f>IF(U$219,U216/U$219*100,0)</f>
        <v>117.39615567703055</v>
      </c>
      <c r="X216" s="21"/>
      <c r="Y216" s="69">
        <v>0</v>
      </c>
      <c r="Z216" s="21"/>
      <c r="AA216" s="69">
        <v>3837292</v>
      </c>
      <c r="AB216" s="21"/>
      <c r="AC216" s="69">
        <v>2319</v>
      </c>
      <c r="AD216" s="21"/>
      <c r="AE216" s="21"/>
      <c r="AF216" s="69">
        <v>100117</v>
      </c>
      <c r="AG216" s="21"/>
      <c r="AH216" s="65">
        <f>(AF216/$BJ216)</f>
        <v>3.538953693884765</v>
      </c>
      <c r="AI216" s="21"/>
      <c r="AJ216" s="65">
        <f>IF(AH$219,AH216/AH$219*100,0)</f>
        <v>21.033350237301022</v>
      </c>
      <c r="AK216" s="21"/>
      <c r="AL216" s="69">
        <v>1824585</v>
      </c>
      <c r="AM216" s="21"/>
      <c r="AN216" s="65">
        <f>(AL216/$BJ216)</f>
        <v>64.495758218451755</v>
      </c>
      <c r="AO216" s="21"/>
      <c r="AP216" s="65">
        <f>IF(AN$219,AN216/AN$219*100,0)</f>
        <v>119.75302704928139</v>
      </c>
      <c r="AQ216" s="21"/>
      <c r="AR216" s="69">
        <f>(E216+M216+S216+AF216+AL216)</f>
        <v>9516854</v>
      </c>
      <c r="AS216" s="21"/>
      <c r="AT216" s="69">
        <v>4135430</v>
      </c>
      <c r="AU216" s="21"/>
      <c r="AV216" s="70">
        <f>IF($AR216,AT216/$AR216*100,0)</f>
        <v>43.453750577659385</v>
      </c>
      <c r="AW216" s="21"/>
      <c r="AX216" s="69">
        <v>153073</v>
      </c>
      <c r="AY216" s="21"/>
      <c r="AZ216" s="70">
        <f>IF($AR216,AX216/$AR216*100,0)</f>
        <v>1.6084411928563789</v>
      </c>
      <c r="BA216" s="21"/>
      <c r="BB216" s="69">
        <v>0</v>
      </c>
      <c r="BC216" s="21"/>
      <c r="BD216" s="70">
        <f>IF($AR216,BB216/$AR216*100,0)</f>
        <v>0</v>
      </c>
      <c r="BE216" s="21"/>
      <c r="BF216" s="69">
        <v>80706</v>
      </c>
      <c r="BG216" s="21"/>
      <c r="BH216" s="10">
        <v>94</v>
      </c>
      <c r="BI216" s="21"/>
      <c r="BJ216" s="96">
        <v>28290</v>
      </c>
      <c r="BK216" s="21"/>
      <c r="BL216" s="96">
        <f>IF(E216,$BJ216,0)</f>
        <v>28290</v>
      </c>
      <c r="BM216" s="21"/>
      <c r="BN216" s="96">
        <f>IF(M216,$BJ216,0)</f>
        <v>28290</v>
      </c>
      <c r="BO216" s="21"/>
      <c r="BP216" s="96">
        <f>IF(S216,$BJ216,0)</f>
        <v>28290</v>
      </c>
      <c r="BQ216" s="21"/>
      <c r="BR216" s="96">
        <f>IF(AF216,$BJ216,0)</f>
        <v>28290</v>
      </c>
      <c r="BS216" s="21"/>
      <c r="BT216" s="96">
        <f>IF(AL216,$BJ216,0)</f>
        <v>28290</v>
      </c>
    </row>
    <row r="217" spans="1:72" ht="8.85" customHeight="1" x14ac:dyDescent="0.3">
      <c r="A217" s="30">
        <v>95</v>
      </c>
      <c r="B217" s="21"/>
      <c r="C217" s="10" t="s">
        <v>216</v>
      </c>
      <c r="D217" s="21"/>
      <c r="E217" s="74">
        <v>11910110</v>
      </c>
      <c r="F217" s="21"/>
      <c r="G217" s="65">
        <f>(E217/$BJ217)</f>
        <v>170.03512027982012</v>
      </c>
      <c r="H217" s="21"/>
      <c r="I217" s="65">
        <f>IF(G$219,G217/G$219*100,0)</f>
        <v>85.732189405739064</v>
      </c>
      <c r="J217" s="21"/>
      <c r="K217" s="74">
        <v>11910110</v>
      </c>
      <c r="L217" s="21"/>
      <c r="M217" s="74">
        <v>15107602</v>
      </c>
      <c r="N217" s="21"/>
      <c r="O217" s="65">
        <f>(M217/$BJ217)</f>
        <v>215.68423156542224</v>
      </c>
      <c r="P217" s="21"/>
      <c r="Q217" s="65">
        <f>IF(O$219,O217/O$219*100,0)</f>
        <v>100.5378410925213</v>
      </c>
      <c r="R217" s="21"/>
      <c r="S217" s="74">
        <v>5604175</v>
      </c>
      <c r="T217" s="21"/>
      <c r="U217" s="65">
        <f>(S217/$BJ217)</f>
        <v>80.008209008494546</v>
      </c>
      <c r="V217" s="21"/>
      <c r="W217" s="65">
        <f>IF(U$219,U217/U$219*100,0)</f>
        <v>69.20446961218309</v>
      </c>
      <c r="X217" s="21"/>
      <c r="Y217" s="74">
        <v>0</v>
      </c>
      <c r="Z217" s="21"/>
      <c r="AA217" s="74">
        <v>2948622</v>
      </c>
      <c r="AB217" s="21"/>
      <c r="AC217" s="74">
        <v>0</v>
      </c>
      <c r="AD217" s="21"/>
      <c r="AE217" s="21"/>
      <c r="AF217" s="74">
        <v>1101921</v>
      </c>
      <c r="AG217" s="21"/>
      <c r="AH217" s="65">
        <f>(AF217/$BJ217)</f>
        <v>15.731615390106359</v>
      </c>
      <c r="AI217" s="21"/>
      <c r="AJ217" s="65">
        <f>IF(AH$219,AH217/AH$219*100,0)</f>
        <v>93.498984423105128</v>
      </c>
      <c r="AK217" s="21"/>
      <c r="AL217" s="74">
        <v>8312358</v>
      </c>
      <c r="AM217" s="21"/>
      <c r="AN217" s="65">
        <f>(AL217/$BJ217)</f>
        <v>118.67168248982797</v>
      </c>
      <c r="AO217" s="21"/>
      <c r="AP217" s="65">
        <f>IF(AN$219,AN217/AN$219*100,0)</f>
        <v>220.34461793678636</v>
      </c>
      <c r="AQ217" s="21"/>
      <c r="AR217" s="74">
        <f>(E217+M217+S217+AF217+AL217)</f>
        <v>42036166</v>
      </c>
      <c r="AS217" s="21"/>
      <c r="AT217" s="74">
        <v>5846655</v>
      </c>
      <c r="AU217" s="21"/>
      <c r="AV217" s="70">
        <f>IF($AR217,AT217/$AR217*100,0)</f>
        <v>13.908630487376037</v>
      </c>
      <c r="AW217" s="21"/>
      <c r="AX217" s="74">
        <v>341709</v>
      </c>
      <c r="AY217" s="21"/>
      <c r="AZ217" s="70">
        <f>IF($AR217,AX217/$AR217*100,0)</f>
        <v>0.81289287895570683</v>
      </c>
      <c r="BA217" s="21"/>
      <c r="BB217" s="74">
        <v>430622</v>
      </c>
      <c r="BC217" s="21"/>
      <c r="BD217" s="70">
        <f>IF($AR217,BB217/$AR217*100,0)</f>
        <v>1.0244083630272085</v>
      </c>
      <c r="BE217" s="21"/>
      <c r="BF217" s="74">
        <v>1913715</v>
      </c>
      <c r="BG217" s="21"/>
      <c r="BH217" s="30">
        <v>95</v>
      </c>
      <c r="BI217" s="21"/>
      <c r="BJ217" s="106">
        <v>70045</v>
      </c>
      <c r="BK217" s="21"/>
      <c r="BL217" s="106">
        <f>IF(E217,$BJ217,0)</f>
        <v>70045</v>
      </c>
      <c r="BM217" s="21"/>
      <c r="BN217" s="106">
        <f>IF(M217,$BJ217,0)</f>
        <v>70045</v>
      </c>
      <c r="BO217" s="21"/>
      <c r="BP217" s="106">
        <f>IF(S217,$BJ217,0)</f>
        <v>70045</v>
      </c>
      <c r="BQ217" s="21"/>
      <c r="BR217" s="106">
        <f>IF(AF217,$BJ217,0)</f>
        <v>70045</v>
      </c>
      <c r="BS217" s="21"/>
      <c r="BT217" s="106">
        <f>IF(AL217,$BJ217,0)</f>
        <v>70045</v>
      </c>
    </row>
    <row r="218" spans="1:72"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row>
    <row r="219" spans="1:72" ht="8.85" customHeight="1" x14ac:dyDescent="0.3">
      <c r="A219" s="30">
        <f>A217</f>
        <v>95</v>
      </c>
      <c r="B219" s="21"/>
      <c r="C219" s="18" t="s">
        <v>65</v>
      </c>
      <c r="D219" s="21"/>
      <c r="E219" s="75">
        <f>SUM(E89:E217)</f>
        <v>1195076188</v>
      </c>
      <c r="F219" s="21"/>
      <c r="G219" s="78">
        <f>IF(BL219=0,0,IF(ISNONTEXT(H219),E219/$BJ219,E219/BL219))</f>
        <v>198.33287993510365</v>
      </c>
      <c r="H219" s="130"/>
      <c r="I219" s="70">
        <f>IF(G$219,G219/G$219*100,0)</f>
        <v>100</v>
      </c>
      <c r="J219" s="21"/>
      <c r="K219" s="75">
        <f>SUM(K89:K217)</f>
        <v>485708553</v>
      </c>
      <c r="L219" s="21"/>
      <c r="M219" s="75">
        <f>SUM(M89:M217)</f>
        <v>1292676088</v>
      </c>
      <c r="N219" s="21"/>
      <c r="O219" s="78">
        <f>IF(BN219=0,0,IF(ISNONTEXT(P219),M219/$BJ219,M219/BN219))</f>
        <v>214.53039892405877</v>
      </c>
      <c r="P219" s="130"/>
      <c r="Q219" s="70">
        <f>IF(O$219,O219/O$219*100,0)</f>
        <v>100</v>
      </c>
      <c r="R219" s="21"/>
      <c r="S219" s="75">
        <f>SUM(S89:S217)</f>
        <v>696628566</v>
      </c>
      <c r="T219" s="21"/>
      <c r="U219" s="78">
        <f>IF(BP219=0,0,IF(ISNONTEXT(V219),S219/$BJ219,S219/BP219))</f>
        <v>115.61133183572512</v>
      </c>
      <c r="V219" s="130"/>
      <c r="W219" s="70">
        <f>IF(U$219,U219/U$219*100,0)</f>
        <v>100</v>
      </c>
      <c r="X219" s="21"/>
      <c r="Y219" s="75">
        <f>SUM(Y89:Y217)</f>
        <v>255796463</v>
      </c>
      <c r="Z219" s="21"/>
      <c r="AA219" s="75">
        <f>SUM(AA89:AA217)</f>
        <v>353938337</v>
      </c>
      <c r="AB219" s="21"/>
      <c r="AC219" s="75">
        <f>SUM(AC89:AC217)</f>
        <v>27254485</v>
      </c>
      <c r="AD219" s="21"/>
      <c r="AE219" s="21"/>
      <c r="AF219" s="75">
        <f>SUM(AF89:AF217)</f>
        <v>101383505</v>
      </c>
      <c r="AG219" s="21"/>
      <c r="AH219" s="78">
        <f>IF(BR219=0,0,IF(ISNONTEXT(AI219),AF219/$BJ219,AF219/BR219))</f>
        <v>16.825439856027806</v>
      </c>
      <c r="AI219" s="130"/>
      <c r="AJ219" s="70">
        <f>IF(AH$219,AH219/AH$219*100,0)</f>
        <v>100</v>
      </c>
      <c r="AK219" s="21"/>
      <c r="AL219" s="75">
        <f>SUM(AL89:AL217)</f>
        <v>324523034</v>
      </c>
      <c r="AM219" s="21"/>
      <c r="AN219" s="78">
        <f>IF(BT219=0,0,IF(ISNONTEXT(AO219),AL219/$BJ219,AL219/BT219))</f>
        <v>53.857309337082661</v>
      </c>
      <c r="AO219" s="130"/>
      <c r="AP219" s="70">
        <f>IF(AN$219,AN219/AN$219*100,0)</f>
        <v>100</v>
      </c>
      <c r="AQ219" s="21"/>
      <c r="AR219" s="75">
        <f>SUM(AR89:AR217)</f>
        <v>3610287381</v>
      </c>
      <c r="AS219" s="21"/>
      <c r="AT219" s="75">
        <f>SUM(AT89:AT217)</f>
        <v>439219779</v>
      </c>
      <c r="AU219" s="21"/>
      <c r="AV219" s="70">
        <f>IF($AR219,AT219/$AR219*100,0)</f>
        <v>12.165784400197586</v>
      </c>
      <c r="AW219" s="21"/>
      <c r="AX219" s="75">
        <f>SUM(AX89:AX217)</f>
        <v>33355561</v>
      </c>
      <c r="AY219" s="21"/>
      <c r="AZ219" s="70">
        <f>IF($AR219,AX219/$AR219*100,0)</f>
        <v>0.92390320990903962</v>
      </c>
      <c r="BA219" s="21"/>
      <c r="BB219" s="75">
        <f>SUM(BB89:BB217)</f>
        <v>14073261</v>
      </c>
      <c r="BC219" s="21"/>
      <c r="BD219" s="70">
        <f>IF($AR219,BB219/$AR219*100,0)</f>
        <v>0.38980999335576161</v>
      </c>
      <c r="BE219" s="21"/>
      <c r="BF219" s="75">
        <f>SUM(BF89:BF217)</f>
        <v>156265951</v>
      </c>
      <c r="BG219" s="21"/>
      <c r="BH219" s="30">
        <f>BH217</f>
        <v>95</v>
      </c>
      <c r="BI219" s="21"/>
      <c r="BJ219" s="106">
        <f>SUM(BJ89:BJ217)</f>
        <v>6025608</v>
      </c>
      <c r="BK219" s="21"/>
      <c r="BL219" s="106">
        <f>SUM(BL89:BL217)</f>
        <v>6025608</v>
      </c>
      <c r="BM219" s="21"/>
      <c r="BN219" s="106">
        <f>SUM(BN89:BN217)</f>
        <v>6025608</v>
      </c>
      <c r="BO219" s="21"/>
      <c r="BP219" s="106">
        <f>SUM(BP89:BP217)</f>
        <v>6025608</v>
      </c>
      <c r="BQ219" s="21"/>
      <c r="BR219" s="106">
        <f>SUM(BR89:BR217)</f>
        <v>6025608</v>
      </c>
      <c r="BS219" s="21"/>
      <c r="BT219" s="106">
        <f>SUM(BT89:BT217)</f>
        <v>6025608</v>
      </c>
    </row>
    <row r="220" spans="1:72" ht="8.85" customHeight="1" x14ac:dyDescent="0.3">
      <c r="A220" s="21"/>
      <c r="B220" s="21"/>
      <c r="C220" s="18"/>
      <c r="D220" s="21"/>
      <c r="E220" s="76"/>
      <c r="F220" s="21"/>
      <c r="G220" s="78"/>
      <c r="H220" s="21"/>
      <c r="I220" s="70"/>
      <c r="J220" s="21"/>
      <c r="K220" s="76"/>
      <c r="L220" s="21"/>
      <c r="M220" s="76"/>
      <c r="N220" s="21"/>
      <c r="O220" s="78"/>
      <c r="P220" s="21"/>
      <c r="Q220" s="70"/>
      <c r="R220" s="21"/>
      <c r="S220" s="76"/>
      <c r="T220" s="21"/>
      <c r="U220" s="78"/>
      <c r="V220" s="21"/>
      <c r="W220" s="70"/>
      <c r="X220" s="21"/>
      <c r="Y220" s="76"/>
      <c r="Z220" s="21"/>
      <c r="AA220" s="76"/>
      <c r="AB220" s="21"/>
      <c r="AC220" s="76"/>
      <c r="AD220" s="21"/>
      <c r="AE220" s="21"/>
      <c r="AF220" s="76"/>
      <c r="AG220" s="21"/>
      <c r="AH220" s="78"/>
      <c r="AI220" s="21"/>
      <c r="AJ220" s="70"/>
      <c r="AK220" s="21"/>
      <c r="AL220" s="76"/>
      <c r="AM220" s="21"/>
      <c r="AN220" s="78"/>
      <c r="AO220" s="21"/>
      <c r="AP220" s="70"/>
      <c r="AQ220" s="21"/>
      <c r="AR220" s="76"/>
      <c r="AS220" s="21"/>
      <c r="AT220" s="76"/>
      <c r="AU220" s="21"/>
      <c r="AV220" s="70"/>
      <c r="AW220" s="21"/>
      <c r="AX220" s="76"/>
      <c r="AY220" s="21"/>
      <c r="AZ220" s="70"/>
      <c r="BA220" s="21"/>
      <c r="BB220" s="76"/>
      <c r="BC220" s="21"/>
      <c r="BD220" s="70"/>
      <c r="BE220" s="21"/>
      <c r="BF220" s="76"/>
      <c r="BG220" s="21"/>
      <c r="BI220" s="21"/>
      <c r="BJ220" s="121"/>
      <c r="BK220" s="21"/>
      <c r="BL220" s="121"/>
      <c r="BM220" s="21"/>
      <c r="BN220" s="121"/>
      <c r="BO220" s="21"/>
      <c r="BP220" s="121"/>
      <c r="BQ220" s="21"/>
      <c r="BR220" s="121"/>
      <c r="BS220" s="21"/>
      <c r="BT220" s="121"/>
    </row>
    <row r="221" spans="1:72"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row>
    <row r="222" spans="1:72"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row>
    <row r="223" spans="1:72"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row>
    <row r="224" spans="1:72" ht="6.6"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row>
    <row r="225" spans="1:72" ht="8.85" hidden="1"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row>
    <row r="226" spans="1:72"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row>
    <row r="227" spans="1:72" s="8" customFormat="1" ht="10.5" customHeight="1" x14ac:dyDescent="0.3">
      <c r="A227" s="112" t="s">
        <v>474</v>
      </c>
      <c r="BI227" s="113" t="s">
        <v>475</v>
      </c>
    </row>
    <row r="228" spans="1:72" s="8" customFormat="1" ht="10.5" customHeight="1" x14ac:dyDescent="0.3">
      <c r="AC228" s="11" t="s">
        <v>42</v>
      </c>
      <c r="AF228" s="38" t="s">
        <v>43</v>
      </c>
      <c r="BH228" s="11" t="s">
        <v>446</v>
      </c>
    </row>
    <row r="229" spans="1:72" s="8" customFormat="1" ht="10.5" customHeight="1" x14ac:dyDescent="0.3">
      <c r="A229" s="12"/>
      <c r="AC229" s="11" t="s">
        <v>447</v>
      </c>
      <c r="AF229" s="38" t="s">
        <v>391</v>
      </c>
      <c r="BH229" s="11" t="s">
        <v>217</v>
      </c>
    </row>
    <row r="230" spans="1:72" s="8" customFormat="1" ht="10.5" customHeight="1" x14ac:dyDescent="0.3">
      <c r="A230" s="13"/>
      <c r="AC230" s="11" t="s">
        <v>48</v>
      </c>
      <c r="AF230" s="14" t="s">
        <v>49</v>
      </c>
    </row>
    <row r="231" spans="1:72" ht="9.6" customHeight="1" x14ac:dyDescent="0.3">
      <c r="AT231" s="16" t="s">
        <v>392</v>
      </c>
      <c r="AU231" s="16"/>
      <c r="AV231" s="16"/>
      <c r="AW231" s="16"/>
      <c r="AX231" s="16"/>
      <c r="AY231" s="16"/>
      <c r="AZ231" s="16"/>
      <c r="BA231" s="16"/>
      <c r="BB231" s="16"/>
      <c r="BC231" s="16"/>
      <c r="BD231" s="16"/>
      <c r="BE231" s="16"/>
      <c r="BF231" s="16"/>
    </row>
    <row r="232" spans="1:72" ht="9.6" customHeight="1" x14ac:dyDescent="0.3"/>
    <row r="233" spans="1:72" ht="9.6" customHeight="1" x14ac:dyDescent="0.3">
      <c r="E233" s="16" t="s">
        <v>448</v>
      </c>
      <c r="F233" s="16"/>
      <c r="G233" s="16"/>
      <c r="H233" s="16"/>
      <c r="I233" s="16"/>
      <c r="J233" s="16"/>
      <c r="K233" s="16"/>
      <c r="M233" s="16" t="s">
        <v>449</v>
      </c>
      <c r="N233" s="16"/>
      <c r="O233" s="16"/>
      <c r="P233" s="16"/>
      <c r="Q233" s="16"/>
      <c r="S233" s="16" t="s">
        <v>450</v>
      </c>
      <c r="T233" s="16"/>
      <c r="U233" s="16"/>
      <c r="V233" s="16"/>
      <c r="W233" s="16"/>
      <c r="X233" s="16"/>
      <c r="Y233" s="16"/>
      <c r="Z233" s="16"/>
      <c r="AA233" s="16"/>
      <c r="AB233" s="16"/>
      <c r="AC233" s="16"/>
      <c r="AF233" s="16" t="s">
        <v>451</v>
      </c>
      <c r="AG233" s="16"/>
      <c r="AH233" s="16"/>
      <c r="AI233" s="16"/>
      <c r="AJ233" s="16"/>
      <c r="AL233" s="16" t="s">
        <v>452</v>
      </c>
      <c r="AM233" s="16"/>
      <c r="AN233" s="16"/>
      <c r="AO233" s="16"/>
      <c r="AP233" s="16"/>
      <c r="AX233" s="16" t="s">
        <v>396</v>
      </c>
      <c r="AY233" s="16"/>
      <c r="AZ233" s="16"/>
      <c r="BA233" s="16"/>
      <c r="BB233" s="16"/>
      <c r="BC233" s="16"/>
      <c r="BD233" s="16"/>
    </row>
    <row r="234" spans="1:72" ht="9.6" customHeight="1" x14ac:dyDescent="0.3"/>
    <row r="235" spans="1:72" ht="9.6" customHeight="1" x14ac:dyDescent="0.3">
      <c r="Y235" s="16" t="s">
        <v>398</v>
      </c>
      <c r="Z235" s="16"/>
      <c r="AA235" s="16"/>
      <c r="AB235" s="16"/>
      <c r="AC235" s="16"/>
      <c r="AT235" s="16" t="s">
        <v>431</v>
      </c>
      <c r="AU235" s="16"/>
      <c r="AV235" s="16"/>
      <c r="AX235" s="16" t="s">
        <v>59</v>
      </c>
      <c r="AY235" s="16"/>
      <c r="AZ235" s="16"/>
      <c r="BB235" s="16" t="s">
        <v>60</v>
      </c>
      <c r="BC235" s="16"/>
      <c r="BD235" s="16"/>
    </row>
    <row r="236" spans="1:72" ht="9.6" customHeight="1" x14ac:dyDescent="0.3">
      <c r="K236" s="19" t="s">
        <v>453</v>
      </c>
      <c r="AA236" s="18" t="s">
        <v>454</v>
      </c>
      <c r="BF236" s="18" t="s">
        <v>455</v>
      </c>
      <c r="BL236" s="18" t="s">
        <v>456</v>
      </c>
      <c r="BN236" s="18" t="s">
        <v>457</v>
      </c>
      <c r="BP236" s="18" t="s">
        <v>458</v>
      </c>
    </row>
    <row r="237" spans="1:72" ht="9.6" customHeight="1" x14ac:dyDescent="0.3">
      <c r="I237" s="18" t="s">
        <v>64</v>
      </c>
      <c r="Q237" s="18" t="s">
        <v>64</v>
      </c>
      <c r="W237" s="18" t="s">
        <v>64</v>
      </c>
      <c r="AA237" s="18" t="s">
        <v>459</v>
      </c>
      <c r="AC237" s="18" t="s">
        <v>460</v>
      </c>
      <c r="AJ237" s="18" t="s">
        <v>64</v>
      </c>
      <c r="AP237" s="18" t="s">
        <v>64</v>
      </c>
      <c r="AV237" s="18" t="s">
        <v>271</v>
      </c>
      <c r="AZ237" s="18" t="s">
        <v>271</v>
      </c>
      <c r="BD237" s="18" t="s">
        <v>271</v>
      </c>
      <c r="BF237" s="18" t="s">
        <v>461</v>
      </c>
      <c r="BL237" s="18" t="s">
        <v>462</v>
      </c>
      <c r="BM237" s="18"/>
      <c r="BN237" s="18" t="s">
        <v>463</v>
      </c>
      <c r="BO237" s="18"/>
      <c r="BP237" s="18" t="s">
        <v>269</v>
      </c>
      <c r="BQ237" s="18"/>
      <c r="BS237" s="18"/>
      <c r="BT237" s="18" t="s">
        <v>327</v>
      </c>
    </row>
    <row r="238" spans="1:72" ht="9.6" customHeight="1" x14ac:dyDescent="0.3">
      <c r="A238" s="19" t="s">
        <v>71</v>
      </c>
      <c r="C238" s="19" t="s">
        <v>73</v>
      </c>
      <c r="E238" s="19" t="s">
        <v>74</v>
      </c>
      <c r="G238" s="19" t="s">
        <v>434</v>
      </c>
      <c r="I238" s="19" t="s">
        <v>80</v>
      </c>
      <c r="K238" s="19" t="s">
        <v>436</v>
      </c>
      <c r="M238" s="19" t="s">
        <v>74</v>
      </c>
      <c r="O238" s="19" t="s">
        <v>434</v>
      </c>
      <c r="Q238" s="19" t="s">
        <v>80</v>
      </c>
      <c r="S238" s="19" t="s">
        <v>74</v>
      </c>
      <c r="U238" s="19" t="s">
        <v>434</v>
      </c>
      <c r="W238" s="19" t="s">
        <v>80</v>
      </c>
      <c r="Y238" s="19" t="s">
        <v>436</v>
      </c>
      <c r="AA238" s="19" t="s">
        <v>464</v>
      </c>
      <c r="AC238" s="19" t="s">
        <v>465</v>
      </c>
      <c r="AF238" s="19" t="s">
        <v>74</v>
      </c>
      <c r="AH238" s="19" t="s">
        <v>434</v>
      </c>
      <c r="AJ238" s="19" t="s">
        <v>80</v>
      </c>
      <c r="AL238" s="19" t="s">
        <v>74</v>
      </c>
      <c r="AN238" s="19" t="s">
        <v>434</v>
      </c>
      <c r="AP238" s="19" t="s">
        <v>80</v>
      </c>
      <c r="AR238" s="19" t="s">
        <v>65</v>
      </c>
      <c r="AT238" s="19" t="s">
        <v>74</v>
      </c>
      <c r="AV238" s="19" t="s">
        <v>372</v>
      </c>
      <c r="AX238" s="19" t="s">
        <v>74</v>
      </c>
      <c r="AZ238" s="19" t="s">
        <v>372</v>
      </c>
      <c r="BB238" s="19" t="s">
        <v>74</v>
      </c>
      <c r="BD238" s="19" t="s">
        <v>372</v>
      </c>
      <c r="BF238" s="19" t="s">
        <v>417</v>
      </c>
      <c r="BH238" s="19" t="s">
        <v>71</v>
      </c>
      <c r="BL238" s="111" t="s">
        <v>466</v>
      </c>
      <c r="BM238" s="18"/>
      <c r="BN238" s="111" t="s">
        <v>467</v>
      </c>
      <c r="BO238" s="18"/>
      <c r="BP238" s="111" t="s">
        <v>468</v>
      </c>
      <c r="BQ238" s="18"/>
      <c r="BR238" s="111" t="s">
        <v>451</v>
      </c>
      <c r="BS238" s="18"/>
      <c r="BT238" s="111" t="s">
        <v>469</v>
      </c>
    </row>
    <row r="239" spans="1:72" ht="8.85" customHeight="1" x14ac:dyDescent="0.3"/>
    <row r="240" spans="1:72" ht="8.85" customHeight="1" x14ac:dyDescent="0.3">
      <c r="B240" s="10" t="s">
        <v>289</v>
      </c>
    </row>
    <row r="241" spans="1:72" ht="8.85" customHeight="1" x14ac:dyDescent="0.3">
      <c r="A241" s="10">
        <v>1</v>
      </c>
      <c r="B241" s="18"/>
      <c r="C241" s="10" t="s">
        <v>218</v>
      </c>
      <c r="D241" s="21"/>
      <c r="E241" s="63">
        <v>2289077</v>
      </c>
      <c r="F241" s="21"/>
      <c r="G241" s="64">
        <f>(E241/$BJ241)</f>
        <v>273.28999522445082</v>
      </c>
      <c r="H241" s="21"/>
      <c r="I241" s="65">
        <f>IF(G$287,G241/G$287*100,0)</f>
        <v>85.000178814854578</v>
      </c>
      <c r="J241" s="21"/>
      <c r="K241" s="63">
        <v>0</v>
      </c>
      <c r="L241" s="21"/>
      <c r="M241" s="63">
        <v>509992</v>
      </c>
      <c r="N241" s="21"/>
      <c r="O241" s="64">
        <f>(M241/$BJ241)</f>
        <v>60.887297039159506</v>
      </c>
      <c r="P241" s="21"/>
      <c r="Q241" s="65">
        <f>IF(O$287,O241/O$287*100,0)</f>
        <v>129.21971961603097</v>
      </c>
      <c r="R241" s="21"/>
      <c r="S241" s="63">
        <v>0</v>
      </c>
      <c r="T241" s="21"/>
      <c r="U241" s="64">
        <f>(S241/$BJ241)</f>
        <v>0</v>
      </c>
      <c r="V241" s="21"/>
      <c r="W241" s="65">
        <f>IF(U$287,U241/U$287*100,0)</f>
        <v>0</v>
      </c>
      <c r="X241" s="21"/>
      <c r="Y241" s="63">
        <v>0</v>
      </c>
      <c r="Z241" s="21"/>
      <c r="AA241" s="63">
        <v>0</v>
      </c>
      <c r="AB241" s="21"/>
      <c r="AC241" s="63">
        <v>0</v>
      </c>
      <c r="AD241" s="21"/>
      <c r="AE241" s="21"/>
      <c r="AF241" s="63">
        <v>124620</v>
      </c>
      <c r="AG241" s="21"/>
      <c r="AH241" s="64">
        <f>(AF241/$BJ241)</f>
        <v>14.878223495702006</v>
      </c>
      <c r="AI241" s="21"/>
      <c r="AJ241" s="65">
        <f>IF(AH$287,AH241/AH$287*100,0)</f>
        <v>62.636176451017903</v>
      </c>
      <c r="AK241" s="21"/>
      <c r="AL241" s="63">
        <v>0</v>
      </c>
      <c r="AM241" s="21"/>
      <c r="AN241" s="64">
        <f>(AL241/$BJ241)</f>
        <v>0</v>
      </c>
      <c r="AO241" s="21"/>
      <c r="AP241" s="65">
        <f>IF(AN$287,AN241/AN$287*100,0)</f>
        <v>0</v>
      </c>
      <c r="AQ241" s="21"/>
      <c r="AR241" s="63">
        <f>(E241+M241+S241+AF241+AL241)</f>
        <v>2923689</v>
      </c>
      <c r="AS241" s="21"/>
      <c r="AT241" s="63">
        <v>260233</v>
      </c>
      <c r="AU241" s="21"/>
      <c r="AV241" s="65">
        <f>IF($AR241,AT241/$AR241*100,0)</f>
        <v>8.9008441048278382</v>
      </c>
      <c r="AW241" s="21"/>
      <c r="AX241" s="63">
        <v>4371</v>
      </c>
      <c r="AY241" s="21"/>
      <c r="AZ241" s="65">
        <f>IF($AR241,AX241/$AR241*100,0)</f>
        <v>0.14950290540478142</v>
      </c>
      <c r="BA241" s="21"/>
      <c r="BB241" s="63">
        <v>0</v>
      </c>
      <c r="BC241" s="21"/>
      <c r="BD241" s="65">
        <f>IF($AR241,BB241/$AR241*100,0)</f>
        <v>0</v>
      </c>
      <c r="BE241" s="21"/>
      <c r="BF241" s="63">
        <v>79330</v>
      </c>
      <c r="BG241" s="21"/>
      <c r="BH241" s="10">
        <v>1</v>
      </c>
      <c r="BI241" s="21"/>
      <c r="BJ241" s="96">
        <v>8376</v>
      </c>
      <c r="BK241" s="21"/>
      <c r="BL241" s="96">
        <f>IF(E241,$BJ241,0)</f>
        <v>8376</v>
      </c>
      <c r="BM241" s="21"/>
      <c r="BN241" s="96">
        <f>IF(M241,$BJ241,0)</f>
        <v>8376</v>
      </c>
      <c r="BO241" s="21"/>
      <c r="BP241" s="96">
        <f>IF(S241,$BJ241,0)</f>
        <v>0</v>
      </c>
      <c r="BQ241" s="21"/>
      <c r="BR241" s="96">
        <f>IF(AF241,$BJ241,0)</f>
        <v>8376</v>
      </c>
      <c r="BS241" s="21"/>
      <c r="BT241" s="96">
        <f>IF(AL241,$BJ241,0)</f>
        <v>0</v>
      </c>
    </row>
    <row r="242" spans="1:72" ht="8.85" customHeight="1" x14ac:dyDescent="0.3">
      <c r="A242" s="10">
        <v>2</v>
      </c>
      <c r="B242" s="18"/>
      <c r="C242" s="10" t="s">
        <v>219</v>
      </c>
      <c r="D242" s="21"/>
      <c r="E242" s="69">
        <v>2809725</v>
      </c>
      <c r="F242" s="21"/>
      <c r="G242" s="65">
        <f>(E242/$BJ242)</f>
        <v>371.41110376734963</v>
      </c>
      <c r="H242" s="21"/>
      <c r="I242" s="65">
        <f>IF(G$287,G242/G$287*100,0)</f>
        <v>115.51835334520402</v>
      </c>
      <c r="J242" s="21"/>
      <c r="K242" s="69">
        <v>0</v>
      </c>
      <c r="L242" s="21"/>
      <c r="M242" s="69">
        <v>37535</v>
      </c>
      <c r="N242" s="21"/>
      <c r="O242" s="65">
        <f>(M242/$BJ242)</f>
        <v>4.9616655651024457</v>
      </c>
      <c r="P242" s="21"/>
      <c r="Q242" s="65">
        <f>IF(O$287,O242/O$287*100,0)</f>
        <v>10.530029486096307</v>
      </c>
      <c r="R242" s="21"/>
      <c r="S242" s="69">
        <v>0</v>
      </c>
      <c r="T242" s="21"/>
      <c r="U242" s="65">
        <f>(S242/$BJ242)</f>
        <v>0</v>
      </c>
      <c r="V242" s="21"/>
      <c r="W242" s="65">
        <f>IF(U$287,U242/U$287*100,0)</f>
        <v>0</v>
      </c>
      <c r="X242" s="21"/>
      <c r="Y242" s="69">
        <v>0</v>
      </c>
      <c r="Z242" s="21"/>
      <c r="AA242" s="69">
        <v>0</v>
      </c>
      <c r="AB242" s="21"/>
      <c r="AC242" s="69">
        <v>0</v>
      </c>
      <c r="AD242" s="21"/>
      <c r="AE242" s="21"/>
      <c r="AF242" s="69">
        <v>0</v>
      </c>
      <c r="AG242" s="21"/>
      <c r="AH242" s="65">
        <f>(AF242/$BJ242)</f>
        <v>0</v>
      </c>
      <c r="AI242" s="21"/>
      <c r="AJ242" s="65">
        <f>IF(AH$287,AH242/AH$287*100,0)</f>
        <v>0</v>
      </c>
      <c r="AK242" s="21"/>
      <c r="AL242" s="69">
        <v>0</v>
      </c>
      <c r="AM242" s="21"/>
      <c r="AN242" s="65">
        <f>(AL242/$BJ242)</f>
        <v>0</v>
      </c>
      <c r="AO242" s="21"/>
      <c r="AP242" s="65">
        <f>IF(AN$287,AN242/AN$287*100,0)</f>
        <v>0</v>
      </c>
      <c r="AQ242" s="21"/>
      <c r="AR242" s="69">
        <f>(E242+M242+S242+AF242+AL242)</f>
        <v>2847260</v>
      </c>
      <c r="AS242" s="21"/>
      <c r="AT242" s="69">
        <v>228202</v>
      </c>
      <c r="AU242" s="21"/>
      <c r="AV242" s="65">
        <f>IF($AR242,AT242/$AR242*100,0)</f>
        <v>8.0147931695735544</v>
      </c>
      <c r="AW242" s="21"/>
      <c r="AX242" s="69">
        <v>5903</v>
      </c>
      <c r="AY242" s="21"/>
      <c r="AZ242" s="65">
        <f>IF($AR242,AX242/$AR242*100,0)</f>
        <v>0.20732212723811663</v>
      </c>
      <c r="BA242" s="21"/>
      <c r="BB242" s="69">
        <v>0</v>
      </c>
      <c r="BC242" s="21"/>
      <c r="BD242" s="65">
        <f>IF($AR242,BB242/$AR242*100,0)</f>
        <v>0</v>
      </c>
      <c r="BE242" s="21"/>
      <c r="BF242" s="69">
        <v>0</v>
      </c>
      <c r="BG242" s="21"/>
      <c r="BH242" s="10">
        <v>2</v>
      </c>
      <c r="BI242" s="21"/>
      <c r="BJ242" s="96">
        <v>7565</v>
      </c>
      <c r="BK242" s="21"/>
      <c r="BL242" s="96">
        <f>IF(E242,$BJ242,0)</f>
        <v>7565</v>
      </c>
      <c r="BM242" s="21"/>
      <c r="BN242" s="96">
        <f>IF(M242,$BJ242,0)</f>
        <v>7565</v>
      </c>
      <c r="BO242" s="21"/>
      <c r="BP242" s="96">
        <f>IF(S242,$BJ242,0)</f>
        <v>0</v>
      </c>
      <c r="BQ242" s="21"/>
      <c r="BR242" s="96">
        <f>IF(AF242,$BJ242,0)</f>
        <v>0</v>
      </c>
      <c r="BS242" s="21"/>
      <c r="BT242" s="96">
        <f>IF(AL242,$BJ242,0)</f>
        <v>0</v>
      </c>
    </row>
    <row r="243" spans="1:72" ht="8.85" customHeight="1" x14ac:dyDescent="0.3">
      <c r="A243" s="10">
        <v>3</v>
      </c>
      <c r="B243" s="18"/>
      <c r="C243" s="10" t="s">
        <v>134</v>
      </c>
      <c r="D243" s="21"/>
      <c r="E243" s="69">
        <v>2473213</v>
      </c>
      <c r="F243" s="21"/>
      <c r="G243" s="65">
        <f>(E243/$BJ243)</f>
        <v>371.52065494967701</v>
      </c>
      <c r="H243" s="21"/>
      <c r="I243" s="65">
        <f>IF(G$287,G243/G$287*100,0)</f>
        <v>115.55242656504345</v>
      </c>
      <c r="J243" s="21"/>
      <c r="K243" s="69">
        <v>0</v>
      </c>
      <c r="L243" s="21"/>
      <c r="M243" s="69">
        <v>372375</v>
      </c>
      <c r="N243" s="21"/>
      <c r="O243" s="65">
        <f>(M243/$BJ243)</f>
        <v>55.937359170797656</v>
      </c>
      <c r="P243" s="21"/>
      <c r="Q243" s="65">
        <f>IF(O$287,O243/O$287*100,0)</f>
        <v>118.71457955282345</v>
      </c>
      <c r="R243" s="21"/>
      <c r="S243" s="69">
        <v>0</v>
      </c>
      <c r="T243" s="21"/>
      <c r="U243" s="65">
        <f>(S243/$BJ243)</f>
        <v>0</v>
      </c>
      <c r="V243" s="21"/>
      <c r="W243" s="65">
        <f>IF(U$287,U243/U$287*100,0)</f>
        <v>0</v>
      </c>
      <c r="X243" s="21"/>
      <c r="Y243" s="69">
        <v>0</v>
      </c>
      <c r="Z243" s="21"/>
      <c r="AA243" s="69">
        <v>0</v>
      </c>
      <c r="AB243" s="21"/>
      <c r="AC243" s="69">
        <v>0</v>
      </c>
      <c r="AD243" s="21"/>
      <c r="AE243" s="21"/>
      <c r="AF243" s="69">
        <v>206596</v>
      </c>
      <c r="AG243" s="21"/>
      <c r="AH243" s="65">
        <f>(AF243/$BJ243)</f>
        <v>31.034399879825749</v>
      </c>
      <c r="AI243" s="21"/>
      <c r="AJ243" s="65">
        <f>IF(AH$287,AH243/AH$287*100,0)</f>
        <v>130.65243625932609</v>
      </c>
      <c r="AK243" s="21"/>
      <c r="AL243" s="69">
        <v>2222</v>
      </c>
      <c r="AM243" s="21"/>
      <c r="AN243" s="65">
        <f>(AL243/$BJ243)</f>
        <v>0.33378398678083221</v>
      </c>
      <c r="AO243" s="21"/>
      <c r="AP243" s="65">
        <f>IF(AN$287,AN243/AN$287*100,0)</f>
        <v>0.84117328074135767</v>
      </c>
      <c r="AQ243" s="21"/>
      <c r="AR243" s="69">
        <f>(E243+M243+S243+AF243+AL243)</f>
        <v>3054406</v>
      </c>
      <c r="AS243" s="21"/>
      <c r="AT243" s="69">
        <v>419114</v>
      </c>
      <c r="AU243" s="21"/>
      <c r="AV243" s="65">
        <f>IF($AR243,AT243/$AR243*100,0)</f>
        <v>13.721620504936146</v>
      </c>
      <c r="AW243" s="21"/>
      <c r="AX243" s="69">
        <v>0</v>
      </c>
      <c r="AY243" s="21"/>
      <c r="AZ243" s="65">
        <f>IF($AR243,AX243/$AR243*100,0)</f>
        <v>0</v>
      </c>
      <c r="BA243" s="21"/>
      <c r="BB243" s="69">
        <v>0</v>
      </c>
      <c r="BC243" s="21"/>
      <c r="BD243" s="65">
        <f>IF($AR243,BB243/$AR243*100,0)</f>
        <v>0</v>
      </c>
      <c r="BE243" s="21"/>
      <c r="BF243" s="69">
        <v>3949</v>
      </c>
      <c r="BG243" s="21"/>
      <c r="BH243" s="10">
        <v>3</v>
      </c>
      <c r="BI243" s="21"/>
      <c r="BJ243" s="96">
        <v>6657</v>
      </c>
      <c r="BK243" s="21"/>
      <c r="BL243" s="96">
        <f>IF(E243,$BJ243,0)</f>
        <v>6657</v>
      </c>
      <c r="BM243" s="21"/>
      <c r="BN243" s="96">
        <f>IF(M243,$BJ243,0)</f>
        <v>6657</v>
      </c>
      <c r="BO243" s="21"/>
      <c r="BP243" s="96">
        <f>IF(S243,$BJ243,0)</f>
        <v>0</v>
      </c>
      <c r="BQ243" s="21"/>
      <c r="BR243" s="96">
        <f>IF(AF243,$BJ243,0)</f>
        <v>6657</v>
      </c>
      <c r="BS243" s="21"/>
      <c r="BT243" s="96">
        <f>IF(AL243,$BJ243,0)</f>
        <v>6657</v>
      </c>
    </row>
    <row r="244" spans="1:72" ht="8.85" customHeight="1" x14ac:dyDescent="0.3">
      <c r="A244" s="10">
        <v>4</v>
      </c>
      <c r="B244" s="18"/>
      <c r="C244" s="10" t="s">
        <v>220</v>
      </c>
      <c r="D244" s="21"/>
      <c r="E244" s="69">
        <v>921304</v>
      </c>
      <c r="F244" s="21"/>
      <c r="G244" s="65">
        <f>(E244/$BJ244)</f>
        <v>201.42195015303892</v>
      </c>
      <c r="H244" s="21"/>
      <c r="I244" s="65">
        <f>IF(G$287,G244/G$287*100,0)</f>
        <v>62.647378533501666</v>
      </c>
      <c r="J244" s="21"/>
      <c r="K244" s="69">
        <v>0</v>
      </c>
      <c r="L244" s="21"/>
      <c r="M244" s="69">
        <v>45950</v>
      </c>
      <c r="N244" s="21"/>
      <c r="O244" s="65">
        <f>(M244/$BJ244)</f>
        <v>10.045911674682991</v>
      </c>
      <c r="P244" s="21"/>
      <c r="Q244" s="65">
        <f>IF(O$287,O244/O$287*100,0)</f>
        <v>21.32020886154725</v>
      </c>
      <c r="R244" s="21"/>
      <c r="S244" s="69">
        <v>1466</v>
      </c>
      <c r="T244" s="21"/>
      <c r="U244" s="65">
        <f>(S244/$BJ244)</f>
        <v>0.32050721469173588</v>
      </c>
      <c r="V244" s="21"/>
      <c r="W244" s="65">
        <f>IF(U$287,U244/U$287*100,0)</f>
        <v>8302.3830345430688</v>
      </c>
      <c r="X244" s="21"/>
      <c r="Y244" s="69">
        <v>0</v>
      </c>
      <c r="Z244" s="21"/>
      <c r="AA244" s="69">
        <v>0</v>
      </c>
      <c r="AB244" s="21"/>
      <c r="AC244" s="69">
        <v>0</v>
      </c>
      <c r="AD244" s="21"/>
      <c r="AE244" s="21"/>
      <c r="AF244" s="69">
        <v>0</v>
      </c>
      <c r="AG244" s="21"/>
      <c r="AH244" s="65">
        <f>(AF244/$BJ244)</f>
        <v>0</v>
      </c>
      <c r="AI244" s="21"/>
      <c r="AJ244" s="65">
        <f>IF(AH$287,AH244/AH$287*100,0)</f>
        <v>0</v>
      </c>
      <c r="AK244" s="21"/>
      <c r="AL244" s="69">
        <v>0</v>
      </c>
      <c r="AM244" s="21"/>
      <c r="AN244" s="65">
        <f>(AL244/$BJ244)</f>
        <v>0</v>
      </c>
      <c r="AO244" s="21"/>
      <c r="AP244" s="65">
        <f>IF(AN$287,AN244/AN$287*100,0)</f>
        <v>0</v>
      </c>
      <c r="AQ244" s="21"/>
      <c r="AR244" s="69">
        <f>(E244+M244+S244+AF244+AL244)</f>
        <v>968720</v>
      </c>
      <c r="AS244" s="21"/>
      <c r="AT244" s="69">
        <v>104409</v>
      </c>
      <c r="AU244" s="21"/>
      <c r="AV244" s="65">
        <f>IF($AR244,AT244/$AR244*100,0)</f>
        <v>10.778036997274755</v>
      </c>
      <c r="AW244" s="21"/>
      <c r="AX244" s="69">
        <v>2569</v>
      </c>
      <c r="AY244" s="21"/>
      <c r="AZ244" s="65">
        <f>IF($AR244,AX244/$AR244*100,0)</f>
        <v>0.26519530927409363</v>
      </c>
      <c r="BA244" s="21"/>
      <c r="BB244" s="69">
        <v>0</v>
      </c>
      <c r="BC244" s="21"/>
      <c r="BD244" s="65">
        <f>IF($AR244,BB244/$AR244*100,0)</f>
        <v>0</v>
      </c>
      <c r="BE244" s="21"/>
      <c r="BF244" s="69">
        <v>0</v>
      </c>
      <c r="BG244" s="21"/>
      <c r="BH244" s="10">
        <v>4</v>
      </c>
      <c r="BI244" s="21"/>
      <c r="BJ244" s="96">
        <v>4574</v>
      </c>
      <c r="BK244" s="21"/>
      <c r="BL244" s="96">
        <f>IF(E244,$BJ244,0)</f>
        <v>4574</v>
      </c>
      <c r="BM244" s="21"/>
      <c r="BN244" s="96">
        <f>IF(M244,$BJ244,0)</f>
        <v>4574</v>
      </c>
      <c r="BO244" s="21"/>
      <c r="BP244" s="96">
        <f>IF(S244,$BJ244,0)</f>
        <v>4574</v>
      </c>
      <c r="BQ244" s="21"/>
      <c r="BR244" s="96">
        <f>IF(AF244,$BJ244,0)</f>
        <v>0</v>
      </c>
      <c r="BS244" s="21"/>
      <c r="BT244" s="96">
        <f>IF(AL244,$BJ244,0)</f>
        <v>0</v>
      </c>
    </row>
    <row r="245" spans="1:72" ht="8.85" customHeight="1" x14ac:dyDescent="0.3">
      <c r="A245" s="10">
        <v>5</v>
      </c>
      <c r="B245" s="18"/>
      <c r="C245" s="10" t="s">
        <v>221</v>
      </c>
      <c r="D245" s="21"/>
      <c r="E245" s="69">
        <v>1439959</v>
      </c>
      <c r="F245" s="21"/>
      <c r="G245" s="65">
        <f>(E245/$BJ245)</f>
        <v>274.06909021697754</v>
      </c>
      <c r="H245" s="21"/>
      <c r="I245" s="65">
        <f>IF(G$287,G245/G$287*100,0)</f>
        <v>85.242497285474556</v>
      </c>
      <c r="J245" s="21"/>
      <c r="K245" s="69">
        <v>0</v>
      </c>
      <c r="L245" s="21"/>
      <c r="M245" s="69">
        <v>156917</v>
      </c>
      <c r="N245" s="21"/>
      <c r="O245" s="65">
        <f>(M245/$BJ245)</f>
        <v>29.866197183098592</v>
      </c>
      <c r="P245" s="21"/>
      <c r="Q245" s="65">
        <f>IF(O$287,O245/O$287*100,0)</f>
        <v>63.384348027717422</v>
      </c>
      <c r="R245" s="21"/>
      <c r="S245" s="69">
        <v>0</v>
      </c>
      <c r="T245" s="21"/>
      <c r="U245" s="70">
        <f>(S245/$BJ245)</f>
        <v>0</v>
      </c>
      <c r="V245" s="21"/>
      <c r="W245" s="70">
        <f>IF(U$287,U245/U$287*100,0)</f>
        <v>0</v>
      </c>
      <c r="X245" s="21"/>
      <c r="Y245" s="69">
        <v>0</v>
      </c>
      <c r="Z245" s="21"/>
      <c r="AA245" s="69">
        <v>0</v>
      </c>
      <c r="AB245" s="21"/>
      <c r="AC245" s="69">
        <v>0</v>
      </c>
      <c r="AD245" s="21"/>
      <c r="AE245" s="21"/>
      <c r="AF245" s="69">
        <v>66752</v>
      </c>
      <c r="AG245" s="21"/>
      <c r="AH245" s="65">
        <f>(AF245/$BJ245)</f>
        <v>12.704986676817663</v>
      </c>
      <c r="AI245" s="21"/>
      <c r="AJ245" s="65">
        <f>IF(AH$287,AH245/AH$287*100,0)</f>
        <v>53.487016613701869</v>
      </c>
      <c r="AK245" s="21"/>
      <c r="AL245" s="69">
        <v>0</v>
      </c>
      <c r="AM245" s="21"/>
      <c r="AN245" s="65">
        <f>(AL245/$BJ245)</f>
        <v>0</v>
      </c>
      <c r="AO245" s="21"/>
      <c r="AP245" s="65">
        <f>IF(AN$287,AN245/AN$287*100,0)</f>
        <v>0</v>
      </c>
      <c r="AQ245" s="21"/>
      <c r="AR245" s="69">
        <f>(E245+M245+S245+AF245+AL245)</f>
        <v>1663628</v>
      </c>
      <c r="AS245" s="21"/>
      <c r="AT245" s="69">
        <v>32181</v>
      </c>
      <c r="AU245" s="21"/>
      <c r="AV245" s="70">
        <f>IF($AR245,AT245/$AR245*100,0)</f>
        <v>1.9343867739662952</v>
      </c>
      <c r="AW245" s="21"/>
      <c r="AX245" s="69">
        <v>7487</v>
      </c>
      <c r="AY245" s="21"/>
      <c r="AZ245" s="70">
        <f>IF($AR245,AX245/$AR245*100,0)</f>
        <v>0.45004051386487842</v>
      </c>
      <c r="BA245" s="21"/>
      <c r="BB245" s="69">
        <v>177011</v>
      </c>
      <c r="BC245" s="21"/>
      <c r="BD245" s="70">
        <f>IF($AR245,BB245/$AR245*100,0)</f>
        <v>10.640058955487646</v>
      </c>
      <c r="BE245" s="21"/>
      <c r="BF245" s="69">
        <v>81766</v>
      </c>
      <c r="BG245" s="21"/>
      <c r="BH245" s="10">
        <v>5</v>
      </c>
      <c r="BI245" s="21"/>
      <c r="BJ245" s="96">
        <v>5254</v>
      </c>
      <c r="BK245" s="21"/>
      <c r="BL245" s="96">
        <f>IF(E245,$BJ245,0)</f>
        <v>5254</v>
      </c>
      <c r="BM245" s="21"/>
      <c r="BN245" s="96">
        <f>IF(M245,$BJ245,0)</f>
        <v>5254</v>
      </c>
      <c r="BO245" s="21"/>
      <c r="BP245" s="96">
        <f>IF(S245,$BJ245,0)</f>
        <v>0</v>
      </c>
      <c r="BQ245" s="21"/>
      <c r="BR245" s="96">
        <f>IF(AF245,$BJ245,0)</f>
        <v>5254</v>
      </c>
      <c r="BS245" s="21"/>
      <c r="BT245" s="96">
        <f>IF(AL245,$BJ245,0)</f>
        <v>0</v>
      </c>
    </row>
    <row r="246" spans="1:72"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9"/>
      <c r="BI246" s="21"/>
      <c r="BJ246" s="27"/>
      <c r="BK246" s="21"/>
      <c r="BL246" s="21"/>
      <c r="BM246" s="21"/>
      <c r="BN246" s="21"/>
      <c r="BO246" s="21"/>
      <c r="BP246" s="21"/>
      <c r="BQ246" s="21"/>
      <c r="BR246" s="21"/>
      <c r="BS246" s="21"/>
      <c r="BT246" s="21"/>
    </row>
    <row r="247" spans="1:72" ht="8.85" customHeight="1" x14ac:dyDescent="0.3">
      <c r="A247" s="10">
        <v>6</v>
      </c>
      <c r="B247" s="18"/>
      <c r="C247" s="10" t="s">
        <v>222</v>
      </c>
      <c r="D247" s="21"/>
      <c r="E247" s="69">
        <v>8444914</v>
      </c>
      <c r="F247" s="21"/>
      <c r="G247" s="65">
        <f>(E247/$BJ247)</f>
        <v>188.39320929817518</v>
      </c>
      <c r="H247" s="21"/>
      <c r="I247" s="65">
        <f>IF(G$287,G247/G$287*100,0)</f>
        <v>58.595106874283829</v>
      </c>
      <c r="J247" s="21"/>
      <c r="K247" s="69">
        <v>0</v>
      </c>
      <c r="L247" s="21"/>
      <c r="M247" s="69">
        <v>1644247</v>
      </c>
      <c r="N247" s="21"/>
      <c r="O247" s="65">
        <f>(M247/$BJ247)</f>
        <v>36.680654084682999</v>
      </c>
      <c r="P247" s="21"/>
      <c r="Q247" s="65">
        <f>IF(O$287,O247/O$287*100,0)</f>
        <v>77.846514242649462</v>
      </c>
      <c r="R247" s="21"/>
      <c r="S247" s="69">
        <v>0</v>
      </c>
      <c r="T247" s="21"/>
      <c r="U247" s="70">
        <f>(S247/$BJ247)</f>
        <v>0</v>
      </c>
      <c r="V247" s="21"/>
      <c r="W247" s="70">
        <f>IF(U$287,U247/U$287*100,0)</f>
        <v>0</v>
      </c>
      <c r="X247" s="21"/>
      <c r="Y247" s="69">
        <v>0</v>
      </c>
      <c r="Z247" s="21"/>
      <c r="AA247" s="69">
        <v>0</v>
      </c>
      <c r="AB247" s="21"/>
      <c r="AC247" s="69">
        <v>0</v>
      </c>
      <c r="AD247" s="21"/>
      <c r="AE247" s="21"/>
      <c r="AF247" s="69">
        <v>0</v>
      </c>
      <c r="AG247" s="21"/>
      <c r="AH247" s="65">
        <f>(AF247/$BJ247)</f>
        <v>0</v>
      </c>
      <c r="AI247" s="21"/>
      <c r="AJ247" s="65">
        <f>IF(AH$287,AH247/AH$287*100,0)</f>
        <v>0</v>
      </c>
      <c r="AK247" s="21"/>
      <c r="AL247" s="69">
        <v>879317</v>
      </c>
      <c r="AM247" s="21"/>
      <c r="AN247" s="65">
        <f>(AL247/$BJ247)</f>
        <v>19.616227189577476</v>
      </c>
      <c r="AO247" s="21"/>
      <c r="AP247" s="65">
        <f>IF(AN$287,AN247/AN$287*100,0)</f>
        <v>49.435104242011732</v>
      </c>
      <c r="AQ247" s="21"/>
      <c r="AR247" s="69">
        <f>(E247+M247+S247+AF247+AL247)</f>
        <v>10968478</v>
      </c>
      <c r="AS247" s="21"/>
      <c r="AT247" s="69">
        <v>260273</v>
      </c>
      <c r="AU247" s="21"/>
      <c r="AV247" s="70">
        <f>IF($AR247,AT247/$AR247*100,0)</f>
        <v>2.3729181022198338</v>
      </c>
      <c r="AW247" s="21"/>
      <c r="AX247" s="69">
        <v>24029</v>
      </c>
      <c r="AY247" s="21"/>
      <c r="AZ247" s="70">
        <f>IF($AR247,AX247/$AR247*100,0)</f>
        <v>0.21907323878481588</v>
      </c>
      <c r="BA247" s="21"/>
      <c r="BB247" s="69">
        <v>0</v>
      </c>
      <c r="BC247" s="21"/>
      <c r="BD247" s="70">
        <f>IF($AR247,BB247/$AR247*100,0)</f>
        <v>0</v>
      </c>
      <c r="BE247" s="21"/>
      <c r="BF247" s="69">
        <v>436555</v>
      </c>
      <c r="BG247" s="21"/>
      <c r="BH247" s="10">
        <v>6</v>
      </c>
      <c r="BI247" s="21"/>
      <c r="BJ247" s="96">
        <v>44826</v>
      </c>
      <c r="BK247" s="21"/>
      <c r="BL247" s="96">
        <f>IF(E247,$BJ247,0)</f>
        <v>44826</v>
      </c>
      <c r="BM247" s="21"/>
      <c r="BN247" s="96">
        <f>IF(M247,$BJ247,0)</f>
        <v>44826</v>
      </c>
      <c r="BO247" s="21"/>
      <c r="BP247" s="96">
        <f>IF(S247,$BJ247,0)</f>
        <v>0</v>
      </c>
      <c r="BQ247" s="21"/>
      <c r="BR247" s="96">
        <f>IF(AF247,$BJ247,0)</f>
        <v>0</v>
      </c>
      <c r="BS247" s="21"/>
      <c r="BT247" s="96">
        <f>IF(AL247,$BJ247,0)</f>
        <v>44826</v>
      </c>
    </row>
    <row r="248" spans="1:72" ht="8.85" customHeight="1" x14ac:dyDescent="0.3">
      <c r="A248" s="10">
        <v>7</v>
      </c>
      <c r="B248" s="18"/>
      <c r="C248" s="10" t="s">
        <v>223</v>
      </c>
      <c r="D248" s="21"/>
      <c r="E248" s="69">
        <v>1447745</v>
      </c>
      <c r="F248" s="21"/>
      <c r="G248" s="65">
        <f>(E248/$BJ248)</f>
        <v>431.90483293556088</v>
      </c>
      <c r="H248" s="21"/>
      <c r="I248" s="65">
        <f>IF(G$287,G248/G$287*100,0)</f>
        <v>134.33345044472378</v>
      </c>
      <c r="J248" s="21"/>
      <c r="K248" s="69">
        <v>0</v>
      </c>
      <c r="L248" s="21"/>
      <c r="M248" s="69">
        <v>133719</v>
      </c>
      <c r="N248" s="21"/>
      <c r="O248" s="65">
        <f>(M248/$BJ248)</f>
        <v>39.892303102625299</v>
      </c>
      <c r="P248" s="21"/>
      <c r="Q248" s="65">
        <f>IF(O$287,O248/O$287*100,0)</f>
        <v>84.662523587532903</v>
      </c>
      <c r="R248" s="21"/>
      <c r="S248" s="69">
        <v>0</v>
      </c>
      <c r="T248" s="21"/>
      <c r="U248" s="70">
        <f>(S248/$BJ248)</f>
        <v>0</v>
      </c>
      <c r="V248" s="21"/>
      <c r="W248" s="70">
        <f>IF(U$287,U248/U$287*100,0)</f>
        <v>0</v>
      </c>
      <c r="X248" s="21"/>
      <c r="Y248" s="69">
        <v>0</v>
      </c>
      <c r="Z248" s="21"/>
      <c r="AA248" s="69">
        <v>0</v>
      </c>
      <c r="AB248" s="21"/>
      <c r="AC248" s="69">
        <v>0</v>
      </c>
      <c r="AD248" s="21"/>
      <c r="AE248" s="21"/>
      <c r="AF248" s="69">
        <v>0</v>
      </c>
      <c r="AG248" s="21"/>
      <c r="AH248" s="65">
        <f>(AF248/$BJ248)</f>
        <v>0</v>
      </c>
      <c r="AI248" s="21"/>
      <c r="AJ248" s="65">
        <f>IF(AH$287,AH248/AH$287*100,0)</f>
        <v>0</v>
      </c>
      <c r="AK248" s="21"/>
      <c r="AL248" s="69">
        <v>0</v>
      </c>
      <c r="AM248" s="21"/>
      <c r="AN248" s="65">
        <f>(AL248/$BJ248)</f>
        <v>0</v>
      </c>
      <c r="AO248" s="21"/>
      <c r="AP248" s="65">
        <f>IF(AN$287,AN248/AN$287*100,0)</f>
        <v>0</v>
      </c>
      <c r="AQ248" s="21"/>
      <c r="AR248" s="69">
        <f>(E248+M248+S248+AF248+AL248)</f>
        <v>1581464</v>
      </c>
      <c r="AS248" s="21"/>
      <c r="AT248" s="69">
        <v>118607</v>
      </c>
      <c r="AU248" s="21"/>
      <c r="AV248" s="70">
        <f>IF($AR248,AT248/$AR248*100,0)</f>
        <v>7.4998229488625725</v>
      </c>
      <c r="AW248" s="21"/>
      <c r="AX248" s="69">
        <v>9698</v>
      </c>
      <c r="AY248" s="21"/>
      <c r="AZ248" s="70">
        <f>IF($AR248,AX248/$AR248*100,0)</f>
        <v>0.61322926098855246</v>
      </c>
      <c r="BA248" s="21"/>
      <c r="BB248" s="69">
        <v>0</v>
      </c>
      <c r="BC248" s="21"/>
      <c r="BD248" s="70">
        <f>IF($AR248,BB248/$AR248*100,0)</f>
        <v>0</v>
      </c>
      <c r="BE248" s="21"/>
      <c r="BF248" s="69">
        <v>8213</v>
      </c>
      <c r="BG248" s="21"/>
      <c r="BH248" s="10">
        <v>7</v>
      </c>
      <c r="BI248" s="21"/>
      <c r="BJ248" s="96">
        <v>3352</v>
      </c>
      <c r="BK248" s="21"/>
      <c r="BL248" s="96">
        <f>IF(E248,$BJ248,0)</f>
        <v>3352</v>
      </c>
      <c r="BM248" s="21"/>
      <c r="BN248" s="96">
        <f>IF(M248,$BJ248,0)</f>
        <v>3352</v>
      </c>
      <c r="BO248" s="21"/>
      <c r="BP248" s="96">
        <f>IF(S248,$BJ248,0)</f>
        <v>0</v>
      </c>
      <c r="BQ248" s="21"/>
      <c r="BR248" s="96">
        <f>IF(AF248,$BJ248,0)</f>
        <v>0</v>
      </c>
      <c r="BS248" s="21"/>
      <c r="BT248" s="96">
        <f>IF(AL248,$BJ248,0)</f>
        <v>0</v>
      </c>
    </row>
    <row r="249" spans="1:72" ht="8.85" customHeight="1" x14ac:dyDescent="0.3">
      <c r="A249" s="10">
        <v>8</v>
      </c>
      <c r="B249" s="18"/>
      <c r="C249" s="10" t="s">
        <v>224</v>
      </c>
      <c r="D249" s="21"/>
      <c r="E249" s="69">
        <v>2092672</v>
      </c>
      <c r="F249" s="21"/>
      <c r="G249" s="65">
        <f>(E249/$BJ249)</f>
        <v>410.64992150706439</v>
      </c>
      <c r="H249" s="21"/>
      <c r="I249" s="65">
        <f>IF(G$287,G249/G$287*100,0)</f>
        <v>127.72262932544976</v>
      </c>
      <c r="J249" s="21"/>
      <c r="K249" s="69">
        <v>0</v>
      </c>
      <c r="L249" s="21"/>
      <c r="M249" s="69">
        <v>334992</v>
      </c>
      <c r="N249" s="21"/>
      <c r="O249" s="65">
        <f>(M249/$BJ249)</f>
        <v>65.736263736263737</v>
      </c>
      <c r="P249" s="21"/>
      <c r="Q249" s="65">
        <f>IF(O$287,O249/O$287*100,0)</f>
        <v>139.51057086903202</v>
      </c>
      <c r="R249" s="21"/>
      <c r="S249" s="69">
        <v>0</v>
      </c>
      <c r="T249" s="21"/>
      <c r="U249" s="70">
        <f>(S249/$BJ249)</f>
        <v>0</v>
      </c>
      <c r="V249" s="21"/>
      <c r="W249" s="70">
        <f>IF(U$287,U249/U$287*100,0)</f>
        <v>0</v>
      </c>
      <c r="X249" s="21"/>
      <c r="Y249" s="69">
        <v>0</v>
      </c>
      <c r="Z249" s="21"/>
      <c r="AA249" s="69">
        <v>0</v>
      </c>
      <c r="AB249" s="21"/>
      <c r="AC249" s="69">
        <v>0</v>
      </c>
      <c r="AD249" s="21"/>
      <c r="AE249" s="21"/>
      <c r="AF249" s="69">
        <v>132950</v>
      </c>
      <c r="AG249" s="21"/>
      <c r="AH249" s="65">
        <f>(AF249/$BJ249)</f>
        <v>26.089089481946626</v>
      </c>
      <c r="AI249" s="21"/>
      <c r="AJ249" s="65">
        <f>IF(AH$287,AH249/AH$287*100,0)</f>
        <v>109.83305988847833</v>
      </c>
      <c r="AK249" s="21"/>
      <c r="AL249" s="69">
        <v>0</v>
      </c>
      <c r="AM249" s="21"/>
      <c r="AN249" s="65">
        <f>(AL249/$BJ249)</f>
        <v>0</v>
      </c>
      <c r="AO249" s="21"/>
      <c r="AP249" s="65">
        <f>IF(AN$287,AN249/AN$287*100,0)</f>
        <v>0</v>
      </c>
      <c r="AQ249" s="21"/>
      <c r="AR249" s="69">
        <f>(E249+M249+S249+AF249+AL249)</f>
        <v>2560614</v>
      </c>
      <c r="AS249" s="21"/>
      <c r="AT249" s="69">
        <v>298668</v>
      </c>
      <c r="AU249" s="21"/>
      <c r="AV249" s="70">
        <f>IF($AR249,AT249/$AR249*100,0)</f>
        <v>11.663921231392159</v>
      </c>
      <c r="AW249" s="21"/>
      <c r="AX249" s="69">
        <v>50793</v>
      </c>
      <c r="AY249" s="21"/>
      <c r="AZ249" s="70">
        <f>IF($AR249,AX249/$AR249*100,0)</f>
        <v>1.9836258022489919</v>
      </c>
      <c r="BA249" s="21"/>
      <c r="BB249" s="69">
        <v>0</v>
      </c>
      <c r="BC249" s="21"/>
      <c r="BD249" s="70">
        <f>IF($AR249,BB249/$AR249*100,0)</f>
        <v>0</v>
      </c>
      <c r="BE249" s="21"/>
      <c r="BF249" s="69">
        <v>0</v>
      </c>
      <c r="BG249" s="21"/>
      <c r="BH249" s="10">
        <v>8</v>
      </c>
      <c r="BI249" s="21"/>
      <c r="BJ249" s="96">
        <v>5096</v>
      </c>
      <c r="BK249" s="21"/>
      <c r="BL249" s="96">
        <f>IF(E249,$BJ249,0)</f>
        <v>5096</v>
      </c>
      <c r="BM249" s="21"/>
      <c r="BN249" s="96">
        <f>IF(M249,$BJ249,0)</f>
        <v>5096</v>
      </c>
      <c r="BO249" s="21"/>
      <c r="BP249" s="96">
        <f>IF(S249,$BJ249,0)</f>
        <v>0</v>
      </c>
      <c r="BQ249" s="21"/>
      <c r="BR249" s="96">
        <f>IF(AF249,$BJ249,0)</f>
        <v>5096</v>
      </c>
      <c r="BS249" s="21"/>
      <c r="BT249" s="96">
        <f>IF(AL249,$BJ249,0)</f>
        <v>0</v>
      </c>
    </row>
    <row r="250" spans="1:72" ht="8.85" customHeight="1" x14ac:dyDescent="0.3">
      <c r="A250" s="10">
        <v>9</v>
      </c>
      <c r="B250" s="18"/>
      <c r="C250" s="10" t="s">
        <v>225</v>
      </c>
      <c r="D250" s="21"/>
      <c r="E250" s="69">
        <v>767547</v>
      </c>
      <c r="F250" s="21"/>
      <c r="G250" s="65">
        <f>(E250/$BJ250)</f>
        <v>116.36552456033959</v>
      </c>
      <c r="H250" s="21"/>
      <c r="I250" s="65">
        <f>IF(G$287,G250/G$287*100,0)</f>
        <v>36.192654573358041</v>
      </c>
      <c r="J250" s="21"/>
      <c r="K250" s="69">
        <v>0</v>
      </c>
      <c r="L250" s="21"/>
      <c r="M250" s="69">
        <v>15259</v>
      </c>
      <c r="N250" s="21"/>
      <c r="O250" s="65">
        <f>(M250/$BJ250)</f>
        <v>2.313371740448757</v>
      </c>
      <c r="P250" s="21"/>
      <c r="Q250" s="65">
        <f>IF(O$287,O250/O$287*100,0)</f>
        <v>4.9096159988212298</v>
      </c>
      <c r="R250" s="21"/>
      <c r="S250" s="69">
        <v>0</v>
      </c>
      <c r="T250" s="21"/>
      <c r="U250" s="70">
        <f>(S250/$BJ250)</f>
        <v>0</v>
      </c>
      <c r="V250" s="21"/>
      <c r="W250" s="70">
        <f>IF(U$287,U250/U$287*100,0)</f>
        <v>0</v>
      </c>
      <c r="X250" s="21"/>
      <c r="Y250" s="69">
        <v>0</v>
      </c>
      <c r="Z250" s="21"/>
      <c r="AA250" s="69">
        <v>0</v>
      </c>
      <c r="AB250" s="21"/>
      <c r="AC250" s="69">
        <v>0</v>
      </c>
      <c r="AD250" s="21"/>
      <c r="AE250" s="21"/>
      <c r="AF250" s="69">
        <v>0</v>
      </c>
      <c r="AG250" s="21"/>
      <c r="AH250" s="65">
        <f>(AF250/$BJ250)</f>
        <v>0</v>
      </c>
      <c r="AI250" s="21"/>
      <c r="AJ250" s="65">
        <f>IF(AH$287,AH250/AH$287*100,0)</f>
        <v>0</v>
      </c>
      <c r="AK250" s="21"/>
      <c r="AL250" s="69">
        <v>0</v>
      </c>
      <c r="AM250" s="21"/>
      <c r="AN250" s="65">
        <f>(AL250/$BJ250)</f>
        <v>0</v>
      </c>
      <c r="AO250" s="21"/>
      <c r="AP250" s="65">
        <f>IF(AN$287,AN250/AN$287*100,0)</f>
        <v>0</v>
      </c>
      <c r="AQ250" s="21"/>
      <c r="AR250" s="69">
        <f>(E250+M250+S250+AF250+AL250)</f>
        <v>782806</v>
      </c>
      <c r="AS250" s="21"/>
      <c r="AT250" s="69">
        <v>146428</v>
      </c>
      <c r="AU250" s="21"/>
      <c r="AV250" s="70">
        <f>IF($AR250,AT250/$AR250*100,0)</f>
        <v>18.705528572852025</v>
      </c>
      <c r="AW250" s="21"/>
      <c r="AX250" s="69">
        <v>0</v>
      </c>
      <c r="AY250" s="21"/>
      <c r="AZ250" s="70">
        <f>IF($AR250,AX250/$AR250*100,0)</f>
        <v>0</v>
      </c>
      <c r="BA250" s="21"/>
      <c r="BB250" s="69">
        <v>0</v>
      </c>
      <c r="BC250" s="21"/>
      <c r="BD250" s="70">
        <f>IF($AR250,BB250/$AR250*100,0)</f>
        <v>0</v>
      </c>
      <c r="BE250" s="21"/>
      <c r="BF250" s="69">
        <v>0</v>
      </c>
      <c r="BG250" s="21"/>
      <c r="BH250" s="10">
        <v>9</v>
      </c>
      <c r="BI250" s="21"/>
      <c r="BJ250" s="96">
        <v>6596</v>
      </c>
      <c r="BK250" s="21"/>
      <c r="BL250" s="96">
        <f>IF(E250,$BJ250,0)</f>
        <v>6596</v>
      </c>
      <c r="BM250" s="21"/>
      <c r="BN250" s="96">
        <f>IF(M250,$BJ250,0)</f>
        <v>6596</v>
      </c>
      <c r="BO250" s="21"/>
      <c r="BP250" s="96">
        <f>IF(S250,$BJ250,0)</f>
        <v>0</v>
      </c>
      <c r="BQ250" s="21"/>
      <c r="BR250" s="96">
        <f>IF(AF250,$BJ250,0)</f>
        <v>0</v>
      </c>
      <c r="BS250" s="21"/>
      <c r="BT250" s="96">
        <f>IF(AL250,$BJ250,0)</f>
        <v>0</v>
      </c>
    </row>
    <row r="251" spans="1:72" ht="8.85" customHeight="1" x14ac:dyDescent="0.3">
      <c r="A251" s="10">
        <v>10</v>
      </c>
      <c r="B251" s="18"/>
      <c r="C251" s="10" t="s">
        <v>226</v>
      </c>
      <c r="D251" s="21"/>
      <c r="E251" s="69">
        <v>794507</v>
      </c>
      <c r="F251" s="21"/>
      <c r="G251" s="65">
        <f>(E251/$BJ251)</f>
        <v>190.52925659472422</v>
      </c>
      <c r="H251" s="21"/>
      <c r="I251" s="65">
        <f>IF(G$287,G251/G$287*100,0)</f>
        <v>59.259472220020456</v>
      </c>
      <c r="J251" s="21"/>
      <c r="K251" s="69">
        <v>0</v>
      </c>
      <c r="L251" s="21"/>
      <c r="M251" s="69">
        <v>45000</v>
      </c>
      <c r="N251" s="21"/>
      <c r="O251" s="65">
        <f>(M251/$BJ251)</f>
        <v>10.791366906474821</v>
      </c>
      <c r="P251" s="21"/>
      <c r="Q251" s="65">
        <f>IF(O$287,O251/O$287*100,0)</f>
        <v>22.902271471035252</v>
      </c>
      <c r="R251" s="21"/>
      <c r="S251" s="69">
        <v>0</v>
      </c>
      <c r="T251" s="21"/>
      <c r="U251" s="70">
        <f>(S251/$BJ251)</f>
        <v>0</v>
      </c>
      <c r="V251" s="21"/>
      <c r="W251" s="70">
        <f>IF(U$287,U251/U$287*100,0)</f>
        <v>0</v>
      </c>
      <c r="X251" s="21"/>
      <c r="Y251" s="69">
        <v>0</v>
      </c>
      <c r="Z251" s="21"/>
      <c r="AA251" s="69">
        <v>0</v>
      </c>
      <c r="AB251" s="21"/>
      <c r="AC251" s="69">
        <v>0</v>
      </c>
      <c r="AD251" s="21"/>
      <c r="AE251" s="21"/>
      <c r="AF251" s="69">
        <v>0</v>
      </c>
      <c r="AG251" s="21"/>
      <c r="AH251" s="65">
        <f>(AF251/$BJ251)</f>
        <v>0</v>
      </c>
      <c r="AI251" s="21"/>
      <c r="AJ251" s="65">
        <f>IF(AH$287,AH251/AH$287*100,0)</f>
        <v>0</v>
      </c>
      <c r="AK251" s="21"/>
      <c r="AL251" s="69">
        <v>0</v>
      </c>
      <c r="AM251" s="21"/>
      <c r="AN251" s="65">
        <f>(AL251/$BJ251)</f>
        <v>0</v>
      </c>
      <c r="AO251" s="21"/>
      <c r="AP251" s="65">
        <f>IF(AN$287,AN251/AN$287*100,0)</f>
        <v>0</v>
      </c>
      <c r="AQ251" s="21"/>
      <c r="AR251" s="69">
        <f>(E251+M251+S251+AF251+AL251)</f>
        <v>839507</v>
      </c>
      <c r="AS251" s="21"/>
      <c r="AT251" s="69">
        <v>112788</v>
      </c>
      <c r="AU251" s="21"/>
      <c r="AV251" s="70">
        <f>IF($AR251,AT251/$AR251*100,0)</f>
        <v>13.435027939016589</v>
      </c>
      <c r="AW251" s="21"/>
      <c r="AX251" s="69">
        <v>2701</v>
      </c>
      <c r="AY251" s="21"/>
      <c r="AZ251" s="70">
        <f>IF($AR251,AX251/$AR251*100,0)</f>
        <v>0.32173644770085297</v>
      </c>
      <c r="BA251" s="21"/>
      <c r="BB251" s="69">
        <v>0</v>
      </c>
      <c r="BC251" s="21"/>
      <c r="BD251" s="70">
        <f>IF($AR251,BB251/$AR251*100,0)</f>
        <v>0</v>
      </c>
      <c r="BE251" s="21"/>
      <c r="BF251" s="69">
        <v>0</v>
      </c>
      <c r="BG251" s="21"/>
      <c r="BH251" s="10">
        <v>10</v>
      </c>
      <c r="BI251" s="21"/>
      <c r="BJ251" s="96">
        <v>4170</v>
      </c>
      <c r="BK251" s="21"/>
      <c r="BL251" s="96">
        <f>IF(E251,$BJ251,0)</f>
        <v>4170</v>
      </c>
      <c r="BM251" s="21"/>
      <c r="BN251" s="96">
        <f>IF(M251,$BJ251,0)</f>
        <v>4170</v>
      </c>
      <c r="BO251" s="21"/>
      <c r="BP251" s="96">
        <f>IF(S251,$BJ251,0)</f>
        <v>0</v>
      </c>
      <c r="BQ251" s="21"/>
      <c r="BR251" s="96">
        <f>IF(AF251,$BJ251,0)</f>
        <v>0</v>
      </c>
      <c r="BS251" s="21"/>
      <c r="BT251" s="96">
        <f>IF(AL251,$BJ251,0)</f>
        <v>0</v>
      </c>
    </row>
    <row r="252" spans="1:72"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9"/>
      <c r="BI252" s="21"/>
      <c r="BJ252" s="27"/>
      <c r="BK252" s="21"/>
      <c r="BL252" s="21"/>
      <c r="BM252" s="21"/>
      <c r="BN252" s="21"/>
      <c r="BO252" s="21"/>
      <c r="BP252" s="21"/>
      <c r="BQ252" s="21"/>
      <c r="BR252" s="21"/>
      <c r="BS252" s="21"/>
      <c r="BT252" s="21"/>
    </row>
    <row r="253" spans="1:72" ht="8.85" customHeight="1" x14ac:dyDescent="0.3">
      <c r="A253" s="10">
        <v>11</v>
      </c>
      <c r="B253" s="18"/>
      <c r="C253" s="10" t="s">
        <v>227</v>
      </c>
      <c r="D253" s="21"/>
      <c r="E253" s="69">
        <v>6917337</v>
      </c>
      <c r="F253" s="21"/>
      <c r="G253" s="65">
        <f>(E253/$BJ253)</f>
        <v>296.27107246873396</v>
      </c>
      <c r="H253" s="21"/>
      <c r="I253" s="65">
        <f>IF(G$287,G253/G$287*100,0)</f>
        <v>92.147881655266801</v>
      </c>
      <c r="J253" s="21"/>
      <c r="K253" s="69">
        <v>0</v>
      </c>
      <c r="L253" s="21"/>
      <c r="M253" s="69">
        <v>4279438</v>
      </c>
      <c r="N253" s="21"/>
      <c r="O253" s="65">
        <f>(M253/$BJ253)</f>
        <v>183.28927531266061</v>
      </c>
      <c r="P253" s="21"/>
      <c r="Q253" s="65">
        <f>IF(O$287,O253/O$287*100,0)</f>
        <v>388.99064199376159</v>
      </c>
      <c r="R253" s="21"/>
      <c r="S253" s="69">
        <v>0</v>
      </c>
      <c r="T253" s="21"/>
      <c r="U253" s="70">
        <f>(S253/$BJ253)</f>
        <v>0</v>
      </c>
      <c r="V253" s="21"/>
      <c r="W253" s="70">
        <f>IF(U$287,U253/U$287*100,0)</f>
        <v>0</v>
      </c>
      <c r="X253" s="21"/>
      <c r="Y253" s="69">
        <v>0</v>
      </c>
      <c r="Z253" s="21"/>
      <c r="AA253" s="69">
        <v>0</v>
      </c>
      <c r="AB253" s="21"/>
      <c r="AC253" s="69">
        <v>0</v>
      </c>
      <c r="AD253" s="21"/>
      <c r="AE253" s="21"/>
      <c r="AF253" s="69">
        <v>396768</v>
      </c>
      <c r="AG253" s="21"/>
      <c r="AH253" s="65">
        <f>(AF253/$BJ253)</f>
        <v>16.993661127291418</v>
      </c>
      <c r="AI253" s="21"/>
      <c r="AJ253" s="65">
        <f>IF(AH$287,AH253/AH$287*100,0)</f>
        <v>71.542006155863717</v>
      </c>
      <c r="AK253" s="21"/>
      <c r="AL253" s="69">
        <v>2749747</v>
      </c>
      <c r="AM253" s="21"/>
      <c r="AN253" s="65">
        <f>(AL253/$BJ253)</f>
        <v>117.77227171492206</v>
      </c>
      <c r="AO253" s="21"/>
      <c r="AP253" s="65">
        <f>IF(AN$287,AN253/AN$287*100,0)</f>
        <v>296.7994035131843</v>
      </c>
      <c r="AQ253" s="21"/>
      <c r="AR253" s="69">
        <f>(E253+M253+S253+AF253+AL253)</f>
        <v>14343290</v>
      </c>
      <c r="AS253" s="21"/>
      <c r="AT253" s="69">
        <v>785789</v>
      </c>
      <c r="AU253" s="21"/>
      <c r="AV253" s="70">
        <f>IF($AR253,AT253/$AR253*100,0)</f>
        <v>5.4784432302491268</v>
      </c>
      <c r="AW253" s="21"/>
      <c r="AX253" s="69">
        <v>26622</v>
      </c>
      <c r="AY253" s="21"/>
      <c r="AZ253" s="70">
        <f>IF($AR253,AX253/$AR253*100,0)</f>
        <v>0.18560595233032309</v>
      </c>
      <c r="BA253" s="21"/>
      <c r="BB253" s="69">
        <v>22397</v>
      </c>
      <c r="BC253" s="21"/>
      <c r="BD253" s="70">
        <f>IF($AR253,BB253/$AR253*100,0)</f>
        <v>0.15614966998505922</v>
      </c>
      <c r="BE253" s="21"/>
      <c r="BF253" s="69">
        <v>799146</v>
      </c>
      <c r="BG253" s="21"/>
      <c r="BH253" s="10">
        <v>11</v>
      </c>
      <c r="BI253" s="21"/>
      <c r="BJ253" s="96">
        <v>23348</v>
      </c>
      <c r="BK253" s="21"/>
      <c r="BL253" s="96">
        <f>IF(E253,$BJ253,0)</f>
        <v>23348</v>
      </c>
      <c r="BM253" s="21"/>
      <c r="BN253" s="96">
        <f>IF(M253,$BJ253,0)</f>
        <v>23348</v>
      </c>
      <c r="BO253" s="21"/>
      <c r="BP253" s="96">
        <f>IF(S253,$BJ253,0)</f>
        <v>0</v>
      </c>
      <c r="BQ253" s="21"/>
      <c r="BR253" s="96">
        <f>IF(AF253,$BJ253,0)</f>
        <v>23348</v>
      </c>
      <c r="BS253" s="21"/>
      <c r="BT253" s="96">
        <f>IF(AL253,$BJ253,0)</f>
        <v>23348</v>
      </c>
    </row>
    <row r="254" spans="1:72" ht="8.85" customHeight="1" x14ac:dyDescent="0.3">
      <c r="A254" s="10">
        <v>12</v>
      </c>
      <c r="B254" s="18"/>
      <c r="C254" s="10" t="s">
        <v>228</v>
      </c>
      <c r="D254" s="21"/>
      <c r="E254" s="69">
        <v>791409</v>
      </c>
      <c r="F254" s="21"/>
      <c r="G254" s="65">
        <f>(E254/$BJ254)</f>
        <v>222.61856540084389</v>
      </c>
      <c r="H254" s="21"/>
      <c r="I254" s="65">
        <f>IF(G$287,G254/G$287*100,0)</f>
        <v>69.240068049462039</v>
      </c>
      <c r="J254" s="21"/>
      <c r="K254" s="69">
        <v>0</v>
      </c>
      <c r="L254" s="21"/>
      <c r="M254" s="69">
        <v>231256</v>
      </c>
      <c r="N254" s="21"/>
      <c r="O254" s="65">
        <f>(M254/$BJ254)</f>
        <v>65.050914205344583</v>
      </c>
      <c r="P254" s="21"/>
      <c r="Q254" s="65">
        <f>IF(O$287,O254/O$287*100,0)</f>
        <v>138.05606921547044</v>
      </c>
      <c r="R254" s="21"/>
      <c r="S254" s="69">
        <v>0</v>
      </c>
      <c r="T254" s="21"/>
      <c r="U254" s="70">
        <f>(S254/$BJ254)</f>
        <v>0</v>
      </c>
      <c r="V254" s="21"/>
      <c r="W254" s="70">
        <f>IF(U$287,U254/U$287*100,0)</f>
        <v>0</v>
      </c>
      <c r="X254" s="21"/>
      <c r="Y254" s="69">
        <v>0</v>
      </c>
      <c r="Z254" s="21"/>
      <c r="AA254" s="69">
        <v>0</v>
      </c>
      <c r="AB254" s="21"/>
      <c r="AC254" s="69">
        <v>0</v>
      </c>
      <c r="AD254" s="21"/>
      <c r="AE254" s="21"/>
      <c r="AF254" s="69">
        <v>0</v>
      </c>
      <c r="AG254" s="21"/>
      <c r="AH254" s="65">
        <f>(AF254/$BJ254)</f>
        <v>0</v>
      </c>
      <c r="AI254" s="21"/>
      <c r="AJ254" s="65">
        <f>IF(AH$287,AH254/AH$287*100,0)</f>
        <v>0</v>
      </c>
      <c r="AK254" s="21"/>
      <c r="AL254" s="69">
        <v>0</v>
      </c>
      <c r="AM254" s="21"/>
      <c r="AN254" s="65">
        <f>(AL254/$BJ254)</f>
        <v>0</v>
      </c>
      <c r="AO254" s="21"/>
      <c r="AP254" s="65">
        <f>IF(AN$287,AN254/AN$287*100,0)</f>
        <v>0</v>
      </c>
      <c r="AQ254" s="21"/>
      <c r="AR254" s="69">
        <f>(E254+M254+S254+AF254+AL254)</f>
        <v>1022665</v>
      </c>
      <c r="AS254" s="21"/>
      <c r="AT254" s="69">
        <v>234100</v>
      </c>
      <c r="AU254" s="21"/>
      <c r="AV254" s="70">
        <f>IF($AR254,AT254/$AR254*100,0)</f>
        <v>22.891171595781611</v>
      </c>
      <c r="AW254" s="21"/>
      <c r="AX254" s="69">
        <v>0</v>
      </c>
      <c r="AY254" s="21"/>
      <c r="AZ254" s="70">
        <f>IF($AR254,AX254/$AR254*100,0)</f>
        <v>0</v>
      </c>
      <c r="BA254" s="21"/>
      <c r="BB254" s="69">
        <v>0</v>
      </c>
      <c r="BC254" s="21"/>
      <c r="BD254" s="70">
        <f>IF($AR254,BB254/$AR254*100,0)</f>
        <v>0</v>
      </c>
      <c r="BE254" s="21"/>
      <c r="BF254" s="69">
        <v>80000</v>
      </c>
      <c r="BG254" s="21"/>
      <c r="BH254" s="10">
        <v>12</v>
      </c>
      <c r="BI254" s="21"/>
      <c r="BJ254" s="96">
        <v>3555</v>
      </c>
      <c r="BK254" s="21"/>
      <c r="BL254" s="96">
        <f>IF(E254,$BJ254,0)</f>
        <v>3555</v>
      </c>
      <c r="BM254" s="21"/>
      <c r="BN254" s="96">
        <f>IF(M254,$BJ254,0)</f>
        <v>3555</v>
      </c>
      <c r="BO254" s="21"/>
      <c r="BP254" s="96">
        <f>IF(S254,$BJ254,0)</f>
        <v>0</v>
      </c>
      <c r="BQ254" s="21"/>
      <c r="BR254" s="96">
        <f>IF(AF254,$BJ254,0)</f>
        <v>0</v>
      </c>
      <c r="BS254" s="21"/>
      <c r="BT254" s="96">
        <f>IF(AL254,$BJ254,0)</f>
        <v>0</v>
      </c>
    </row>
    <row r="255" spans="1:72" ht="8.85" customHeight="1" x14ac:dyDescent="0.3">
      <c r="A255" s="10">
        <v>13</v>
      </c>
      <c r="B255" s="18"/>
      <c r="C255" s="10" t="s">
        <v>229</v>
      </c>
      <c r="D255" s="21"/>
      <c r="E255" s="69">
        <v>1284495</v>
      </c>
      <c r="F255" s="21"/>
      <c r="G255" s="65">
        <f>(E255/$BJ255)</f>
        <v>328.68346980552712</v>
      </c>
      <c r="H255" s="21"/>
      <c r="I255" s="65">
        <f>IF(G$287,G255/G$287*100,0)</f>
        <v>102.22896628181095</v>
      </c>
      <c r="J255" s="21"/>
      <c r="K255" s="69">
        <v>0</v>
      </c>
      <c r="L255" s="21"/>
      <c r="M255" s="69">
        <v>131961</v>
      </c>
      <c r="N255" s="21"/>
      <c r="O255" s="65">
        <f>(M255/$BJ255)</f>
        <v>33.766888433981578</v>
      </c>
      <c r="P255" s="21"/>
      <c r="Q255" s="65">
        <f>IF(O$287,O255/O$287*100,0)</f>
        <v>71.662695963307797</v>
      </c>
      <c r="R255" s="21"/>
      <c r="S255" s="69">
        <v>0</v>
      </c>
      <c r="T255" s="21"/>
      <c r="U255" s="70">
        <f>(S255/$BJ255)</f>
        <v>0</v>
      </c>
      <c r="V255" s="21"/>
      <c r="W255" s="70">
        <f>IF(U$287,U255/U$287*100,0)</f>
        <v>0</v>
      </c>
      <c r="X255" s="21"/>
      <c r="Y255" s="69">
        <v>0</v>
      </c>
      <c r="Z255" s="21"/>
      <c r="AA255" s="69">
        <v>0</v>
      </c>
      <c r="AB255" s="21"/>
      <c r="AC255" s="69">
        <v>0</v>
      </c>
      <c r="AD255" s="21"/>
      <c r="AE255" s="21"/>
      <c r="AF255" s="69">
        <v>0</v>
      </c>
      <c r="AG255" s="21"/>
      <c r="AH255" s="65">
        <f>(AF255/$BJ255)</f>
        <v>0</v>
      </c>
      <c r="AI255" s="21"/>
      <c r="AJ255" s="65">
        <f>IF(AH$287,AH255/AH$287*100,0)</f>
        <v>0</v>
      </c>
      <c r="AK255" s="21"/>
      <c r="AL255" s="69">
        <v>398820</v>
      </c>
      <c r="AM255" s="21"/>
      <c r="AN255" s="65">
        <f>(AL255/$BJ255)</f>
        <v>102.05220061412487</v>
      </c>
      <c r="AO255" s="21"/>
      <c r="AP255" s="65">
        <f>IF(AN$287,AN255/AN$287*100,0)</f>
        <v>257.18305190543742</v>
      </c>
      <c r="AQ255" s="21"/>
      <c r="AR255" s="69">
        <f>(E255+M255+S255+AF255+AL255)</f>
        <v>1815276</v>
      </c>
      <c r="AS255" s="21"/>
      <c r="AT255" s="69">
        <v>123372</v>
      </c>
      <c r="AU255" s="21"/>
      <c r="AV255" s="70">
        <f>IF($AR255,AT255/$AR255*100,0)</f>
        <v>6.796321881631223</v>
      </c>
      <c r="AW255" s="21"/>
      <c r="AX255" s="69">
        <v>0</v>
      </c>
      <c r="AY255" s="21"/>
      <c r="AZ255" s="70">
        <f>IF($AR255,AX255/$AR255*100,0)</f>
        <v>0</v>
      </c>
      <c r="BA255" s="21"/>
      <c r="BB255" s="69">
        <v>0</v>
      </c>
      <c r="BC255" s="21"/>
      <c r="BD255" s="70">
        <f>IF($AR255,BB255/$AR255*100,0)</f>
        <v>0</v>
      </c>
      <c r="BE255" s="21"/>
      <c r="BF255" s="69">
        <v>282447</v>
      </c>
      <c r="BG255" s="21"/>
      <c r="BH255" s="10">
        <v>13</v>
      </c>
      <c r="BI255" s="21"/>
      <c r="BJ255" s="96">
        <v>3908</v>
      </c>
      <c r="BK255" s="21"/>
      <c r="BL255" s="96">
        <f>IF(E255,$BJ255,0)</f>
        <v>3908</v>
      </c>
      <c r="BM255" s="21"/>
      <c r="BN255" s="96">
        <f>IF(M255,$BJ255,0)</f>
        <v>3908</v>
      </c>
      <c r="BO255" s="21"/>
      <c r="BP255" s="96">
        <f>IF(S255,$BJ255,0)</f>
        <v>0</v>
      </c>
      <c r="BQ255" s="21"/>
      <c r="BR255" s="96">
        <f>IF(AF255,$BJ255,0)</f>
        <v>0</v>
      </c>
      <c r="BS255" s="21"/>
      <c r="BT255" s="96">
        <f>IF(AL255,$BJ255,0)</f>
        <v>3908</v>
      </c>
    </row>
    <row r="256" spans="1:72" ht="8.85" customHeight="1" x14ac:dyDescent="0.3">
      <c r="A256" s="10">
        <v>14</v>
      </c>
      <c r="B256" s="18"/>
      <c r="C256" s="10" t="s">
        <v>148</v>
      </c>
      <c r="D256" s="21"/>
      <c r="E256" s="69">
        <v>6592938</v>
      </c>
      <c r="F256" s="21"/>
      <c r="G256" s="65">
        <f>(E256/$BJ256)</f>
        <v>328.62815272654768</v>
      </c>
      <c r="H256" s="21"/>
      <c r="I256" s="65">
        <f>IF(G$287,G256/G$287*100,0)</f>
        <v>102.21176125533017</v>
      </c>
      <c r="J256" s="21"/>
      <c r="K256" s="69">
        <v>0</v>
      </c>
      <c r="L256" s="21"/>
      <c r="M256" s="69">
        <v>0</v>
      </c>
      <c r="N256" s="21"/>
      <c r="O256" s="65">
        <f>(M256/$BJ256)</f>
        <v>0</v>
      </c>
      <c r="P256" s="21"/>
      <c r="Q256" s="65">
        <f>IF(O$287,O256/O$287*100,0)</f>
        <v>0</v>
      </c>
      <c r="R256" s="21"/>
      <c r="S256" s="69">
        <v>0</v>
      </c>
      <c r="T256" s="21"/>
      <c r="U256" s="70">
        <f>(S256/$BJ256)</f>
        <v>0</v>
      </c>
      <c r="V256" s="21"/>
      <c r="W256" s="70">
        <f>IF(U$287,U256/U$287*100,0)</f>
        <v>0</v>
      </c>
      <c r="X256" s="21"/>
      <c r="Y256" s="69">
        <v>0</v>
      </c>
      <c r="Z256" s="21"/>
      <c r="AA256" s="69">
        <v>0</v>
      </c>
      <c r="AB256" s="21"/>
      <c r="AC256" s="69">
        <v>0</v>
      </c>
      <c r="AD256" s="21"/>
      <c r="AE256" s="21"/>
      <c r="AF256" s="69">
        <v>0</v>
      </c>
      <c r="AG256" s="21"/>
      <c r="AH256" s="65">
        <f>(AF256/$BJ256)</f>
        <v>0</v>
      </c>
      <c r="AI256" s="21"/>
      <c r="AJ256" s="65">
        <f>IF(AH$287,AH256/AH$287*100,0)</f>
        <v>0</v>
      </c>
      <c r="AK256" s="21"/>
      <c r="AL256" s="69">
        <v>378945</v>
      </c>
      <c r="AM256" s="21"/>
      <c r="AN256" s="65">
        <f>(AL256/$BJ256)</f>
        <v>18.888695045359388</v>
      </c>
      <c r="AO256" s="21"/>
      <c r="AP256" s="65">
        <f>IF(AN$287,AN256/AN$287*100,0)</f>
        <v>47.601641209530918</v>
      </c>
      <c r="AQ256" s="21"/>
      <c r="AR256" s="69">
        <f>(E256+M256+S256+AF256+AL256)</f>
        <v>6971883</v>
      </c>
      <c r="AS256" s="21"/>
      <c r="AT256" s="69">
        <v>394277</v>
      </c>
      <c r="AU256" s="21"/>
      <c r="AV256" s="70">
        <f>IF($AR256,AT256/$AR256*100,0)</f>
        <v>5.6552440710780711</v>
      </c>
      <c r="AW256" s="21"/>
      <c r="AX256" s="69">
        <v>67248</v>
      </c>
      <c r="AY256" s="21"/>
      <c r="AZ256" s="70">
        <f>IF($AR256,AX256/$AR256*100,0)</f>
        <v>0.96456007652451992</v>
      </c>
      <c r="BA256" s="21"/>
      <c r="BB256" s="69">
        <v>29215</v>
      </c>
      <c r="BC256" s="21"/>
      <c r="BD256" s="70">
        <f>IF($AR256,BB256/$AR256*100,0)</f>
        <v>0.41904030804877246</v>
      </c>
      <c r="BE256" s="21"/>
      <c r="BF256" s="69">
        <v>12200</v>
      </c>
      <c r="BG256" s="21"/>
      <c r="BH256" s="10">
        <v>14</v>
      </c>
      <c r="BI256" s="21"/>
      <c r="BJ256" s="96">
        <v>20062</v>
      </c>
      <c r="BK256" s="21"/>
      <c r="BL256" s="96">
        <f>IF(E256,$BJ256,0)</f>
        <v>20062</v>
      </c>
      <c r="BM256" s="21"/>
      <c r="BN256" s="96">
        <f>IF(M256,$BJ256,0)</f>
        <v>0</v>
      </c>
      <c r="BO256" s="21"/>
      <c r="BP256" s="96">
        <f>IF(S256,$BJ256,0)</f>
        <v>0</v>
      </c>
      <c r="BQ256" s="21"/>
      <c r="BR256" s="96">
        <f>IF(AF256,$BJ256,0)</f>
        <v>0</v>
      </c>
      <c r="BS256" s="21"/>
      <c r="BT256" s="96">
        <f>IF(AL256,$BJ256,0)</f>
        <v>20062</v>
      </c>
    </row>
    <row r="257" spans="1:72" ht="8.85" customHeight="1" x14ac:dyDescent="0.3">
      <c r="A257" s="10">
        <v>15</v>
      </c>
      <c r="B257" s="18"/>
      <c r="C257" s="10" t="s">
        <v>230</v>
      </c>
      <c r="D257" s="21"/>
      <c r="E257" s="69">
        <v>947071</v>
      </c>
      <c r="F257" s="21"/>
      <c r="G257" s="65">
        <f>(E257/$BJ257)</f>
        <v>166.76721253741857</v>
      </c>
      <c r="H257" s="21"/>
      <c r="I257" s="65">
        <f>IF(G$287,G257/G$287*100,0)</f>
        <v>51.868868724936036</v>
      </c>
      <c r="J257" s="21"/>
      <c r="K257" s="69">
        <v>0</v>
      </c>
      <c r="L257" s="21"/>
      <c r="M257" s="69">
        <v>0</v>
      </c>
      <c r="N257" s="21"/>
      <c r="O257" s="65">
        <f>(M257/$BJ257)</f>
        <v>0</v>
      </c>
      <c r="P257" s="21"/>
      <c r="Q257" s="65">
        <f>IF(O$287,O257/O$287*100,0)</f>
        <v>0</v>
      </c>
      <c r="R257" s="21"/>
      <c r="S257" s="69">
        <v>0</v>
      </c>
      <c r="T257" s="21"/>
      <c r="U257" s="70">
        <f>(S257/$BJ257)</f>
        <v>0</v>
      </c>
      <c r="V257" s="21"/>
      <c r="W257" s="70">
        <f>IF(U$287,U257/U$287*100,0)</f>
        <v>0</v>
      </c>
      <c r="X257" s="21"/>
      <c r="Y257" s="69">
        <v>0</v>
      </c>
      <c r="Z257" s="21"/>
      <c r="AA257" s="69">
        <v>0</v>
      </c>
      <c r="AB257" s="21"/>
      <c r="AC257" s="69">
        <v>0</v>
      </c>
      <c r="AD257" s="21"/>
      <c r="AE257" s="21"/>
      <c r="AF257" s="69">
        <v>0</v>
      </c>
      <c r="AG257" s="21"/>
      <c r="AH257" s="65">
        <f>(AF257/$BJ257)</f>
        <v>0</v>
      </c>
      <c r="AI257" s="21"/>
      <c r="AJ257" s="65">
        <f>IF(AH$287,AH257/AH$287*100,0)</f>
        <v>0</v>
      </c>
      <c r="AK257" s="21"/>
      <c r="AL257" s="69">
        <v>236768</v>
      </c>
      <c r="AM257" s="21"/>
      <c r="AN257" s="65">
        <f>(AL257/$BJ257)</f>
        <v>41.691847156189468</v>
      </c>
      <c r="AO257" s="21"/>
      <c r="AP257" s="65">
        <f>IF(AN$287,AN257/AN$287*100,0)</f>
        <v>105.06815557801667</v>
      </c>
      <c r="AQ257" s="21"/>
      <c r="AR257" s="69">
        <f>(E257+M257+S257+AF257+AL257)</f>
        <v>1183839</v>
      </c>
      <c r="AS257" s="21"/>
      <c r="AT257" s="69">
        <v>175748</v>
      </c>
      <c r="AU257" s="21"/>
      <c r="AV257" s="70">
        <f>IF($AR257,AT257/$AR257*100,0)</f>
        <v>14.845599781727076</v>
      </c>
      <c r="AW257" s="21"/>
      <c r="AX257" s="69">
        <v>15618</v>
      </c>
      <c r="AY257" s="21"/>
      <c r="AZ257" s="70">
        <f>IF($AR257,AX257/$AR257*100,0)</f>
        <v>1.3192672314394103</v>
      </c>
      <c r="BA257" s="21"/>
      <c r="BB257" s="69">
        <v>855</v>
      </c>
      <c r="BC257" s="21"/>
      <c r="BD257" s="70">
        <f>IF($AR257,BB257/$AR257*100,0)</f>
        <v>7.2222658655442168E-2</v>
      </c>
      <c r="BE257" s="21"/>
      <c r="BF257" s="69">
        <v>0</v>
      </c>
      <c r="BG257" s="21"/>
      <c r="BH257" s="10">
        <v>15</v>
      </c>
      <c r="BI257" s="21"/>
      <c r="BJ257" s="96">
        <v>5679</v>
      </c>
      <c r="BK257" s="21"/>
      <c r="BL257" s="96">
        <f>IF(E257,$BJ257,0)</f>
        <v>5679</v>
      </c>
      <c r="BM257" s="21"/>
      <c r="BN257" s="96">
        <f>IF(M257,$BJ257,0)</f>
        <v>0</v>
      </c>
      <c r="BO257" s="21"/>
      <c r="BP257" s="96">
        <f>IF(S257,$BJ257,0)</f>
        <v>0</v>
      </c>
      <c r="BQ257" s="21"/>
      <c r="BR257" s="96">
        <f>IF(AF257,$BJ257,0)</f>
        <v>0</v>
      </c>
      <c r="BS257" s="21"/>
      <c r="BT257" s="96">
        <f>IF(AL257,$BJ257,0)</f>
        <v>5679</v>
      </c>
    </row>
    <row r="258" spans="1:72"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9"/>
      <c r="BI258" s="21"/>
      <c r="BJ258" s="27"/>
      <c r="BK258" s="21"/>
      <c r="BL258" s="21"/>
      <c r="BM258" s="21"/>
      <c r="BN258" s="21"/>
      <c r="BO258" s="21"/>
      <c r="BP258" s="21"/>
      <c r="BQ258" s="21"/>
      <c r="BR258" s="21"/>
      <c r="BS258" s="21"/>
      <c r="BT258" s="21"/>
    </row>
    <row r="259" spans="1:72" ht="8.85" customHeight="1" x14ac:dyDescent="0.3">
      <c r="A259" s="10">
        <v>16</v>
      </c>
      <c r="B259" s="18"/>
      <c r="C259" s="10" t="s">
        <v>231</v>
      </c>
      <c r="D259" s="21"/>
      <c r="E259" s="69">
        <v>2578770</v>
      </c>
      <c r="F259" s="21"/>
      <c r="G259" s="65">
        <f>(E259/$BJ259)</f>
        <v>345.07828181453232</v>
      </c>
      <c r="H259" s="21"/>
      <c r="I259" s="65">
        <f>IF(G$287,G259/G$287*100,0)</f>
        <v>107.32817216842545</v>
      </c>
      <c r="J259" s="21"/>
      <c r="K259" s="69">
        <v>0</v>
      </c>
      <c r="L259" s="21"/>
      <c r="M259" s="69">
        <v>89988</v>
      </c>
      <c r="N259" s="21"/>
      <c r="O259" s="65">
        <f>(M259/$BJ259)</f>
        <v>12.041750301083901</v>
      </c>
      <c r="P259" s="21"/>
      <c r="Q259" s="65">
        <f>IF(O$287,O259/O$287*100,0)</f>
        <v>25.555931586050878</v>
      </c>
      <c r="R259" s="21"/>
      <c r="S259" s="69">
        <v>0</v>
      </c>
      <c r="T259" s="21"/>
      <c r="U259" s="70">
        <f>(S259/$BJ259)</f>
        <v>0</v>
      </c>
      <c r="V259" s="21"/>
      <c r="W259" s="70">
        <f>IF(U$287,U259/U$287*100,0)</f>
        <v>0</v>
      </c>
      <c r="X259" s="21"/>
      <c r="Y259" s="69">
        <v>0</v>
      </c>
      <c r="Z259" s="21"/>
      <c r="AA259" s="69">
        <v>0</v>
      </c>
      <c r="AB259" s="21"/>
      <c r="AC259" s="69">
        <v>0</v>
      </c>
      <c r="AD259" s="21"/>
      <c r="AE259" s="21"/>
      <c r="AF259" s="69">
        <v>0</v>
      </c>
      <c r="AG259" s="21"/>
      <c r="AH259" s="65">
        <f>(AF259/$BJ259)</f>
        <v>0</v>
      </c>
      <c r="AI259" s="21"/>
      <c r="AJ259" s="65">
        <f>IF(AH$287,AH259/AH$287*100,0)</f>
        <v>0</v>
      </c>
      <c r="AK259" s="21"/>
      <c r="AL259" s="69">
        <v>1231921</v>
      </c>
      <c r="AM259" s="21"/>
      <c r="AN259" s="65">
        <f>(AL259/$BJ259)</f>
        <v>164.8495918640439</v>
      </c>
      <c r="AO259" s="21"/>
      <c r="AP259" s="65">
        <f>IF(AN$287,AN259/AN$287*100,0)</f>
        <v>415.43955824400467</v>
      </c>
      <c r="AQ259" s="21"/>
      <c r="AR259" s="69">
        <f>(E259+M259+S259+AF259+AL259)</f>
        <v>3900679</v>
      </c>
      <c r="AS259" s="21"/>
      <c r="AT259" s="69">
        <v>567584</v>
      </c>
      <c r="AU259" s="21"/>
      <c r="AV259" s="70">
        <f>IF($AR259,AT259/$AR259*100,0)</f>
        <v>14.550902547992287</v>
      </c>
      <c r="AW259" s="21"/>
      <c r="AX259" s="69">
        <v>18450</v>
      </c>
      <c r="AY259" s="21"/>
      <c r="AZ259" s="70">
        <f>IF($AR259,AX259/$AR259*100,0)</f>
        <v>0.47299457350886864</v>
      </c>
      <c r="BA259" s="21"/>
      <c r="BB259" s="69">
        <v>0</v>
      </c>
      <c r="BC259" s="21"/>
      <c r="BD259" s="70">
        <f>IF($AR259,BB259/$AR259*100,0)</f>
        <v>0</v>
      </c>
      <c r="BE259" s="21"/>
      <c r="BF259" s="69">
        <v>0</v>
      </c>
      <c r="BG259" s="21"/>
      <c r="BH259" s="10">
        <v>16</v>
      </c>
      <c r="BI259" s="21"/>
      <c r="BJ259" s="96">
        <v>7473</v>
      </c>
      <c r="BK259" s="21"/>
      <c r="BL259" s="96">
        <f>IF(E259,$BJ259,0)</f>
        <v>7473</v>
      </c>
      <c r="BM259" s="21"/>
      <c r="BN259" s="96">
        <f>IF(M259,$BJ259,0)</f>
        <v>7473</v>
      </c>
      <c r="BO259" s="21"/>
      <c r="BP259" s="96">
        <f>IF(S259,$BJ259,0)</f>
        <v>0</v>
      </c>
      <c r="BQ259" s="21"/>
      <c r="BR259" s="96">
        <f>IF(AF259,$BJ259,0)</f>
        <v>0</v>
      </c>
      <c r="BS259" s="21"/>
      <c r="BT259" s="96">
        <f>IF(AL259,$BJ259,0)</f>
        <v>7473</v>
      </c>
    </row>
    <row r="260" spans="1:72" ht="8.85" customHeight="1" x14ac:dyDescent="0.3">
      <c r="A260" s="10">
        <v>17</v>
      </c>
      <c r="B260" s="18"/>
      <c r="C260" s="10" t="s">
        <v>232</v>
      </c>
      <c r="D260" s="21"/>
      <c r="E260" s="69">
        <v>5385233</v>
      </c>
      <c r="F260" s="21"/>
      <c r="G260" s="65">
        <f>(E260/$BJ260)</f>
        <v>358.75244820464991</v>
      </c>
      <c r="H260" s="21"/>
      <c r="I260" s="65">
        <f>IF(G$287,G260/G$287*100,0)</f>
        <v>111.58118767801071</v>
      </c>
      <c r="J260" s="21"/>
      <c r="K260" s="69">
        <v>0</v>
      </c>
      <c r="L260" s="21"/>
      <c r="M260" s="69">
        <v>0</v>
      </c>
      <c r="N260" s="21"/>
      <c r="O260" s="65">
        <f>(M260/$BJ260)</f>
        <v>0</v>
      </c>
      <c r="P260" s="21"/>
      <c r="Q260" s="65">
        <f>IF(O$287,O260/O$287*100,0)</f>
        <v>0</v>
      </c>
      <c r="R260" s="21"/>
      <c r="S260" s="69">
        <v>0</v>
      </c>
      <c r="T260" s="21"/>
      <c r="U260" s="70">
        <f>(S260/$BJ260)</f>
        <v>0</v>
      </c>
      <c r="V260" s="21"/>
      <c r="W260" s="70">
        <f>IF(U$287,U260/U$287*100,0)</f>
        <v>0</v>
      </c>
      <c r="X260" s="21"/>
      <c r="Y260" s="69">
        <v>0</v>
      </c>
      <c r="Z260" s="21"/>
      <c r="AA260" s="69">
        <v>0</v>
      </c>
      <c r="AB260" s="21"/>
      <c r="AC260" s="69">
        <v>0</v>
      </c>
      <c r="AD260" s="21"/>
      <c r="AE260" s="21"/>
      <c r="AF260" s="69">
        <v>0</v>
      </c>
      <c r="AG260" s="21"/>
      <c r="AH260" s="65">
        <f>(AF260/$BJ260)</f>
        <v>0</v>
      </c>
      <c r="AI260" s="21"/>
      <c r="AJ260" s="65">
        <f>IF(AH$287,AH260/AH$287*100,0)</f>
        <v>0</v>
      </c>
      <c r="AK260" s="21"/>
      <c r="AL260" s="69">
        <v>0</v>
      </c>
      <c r="AM260" s="21"/>
      <c r="AN260" s="65">
        <f>(AL260/$BJ260)</f>
        <v>0</v>
      </c>
      <c r="AO260" s="21"/>
      <c r="AP260" s="65">
        <f>IF(AN$287,AN260/AN$287*100,0)</f>
        <v>0</v>
      </c>
      <c r="AQ260" s="21"/>
      <c r="AR260" s="69">
        <f>(E260+M260+S260+AF260+AL260)</f>
        <v>5385233</v>
      </c>
      <c r="AS260" s="21"/>
      <c r="AT260" s="69">
        <v>0</v>
      </c>
      <c r="AU260" s="21"/>
      <c r="AV260" s="70">
        <f>IF($AR260,AT260/$AR260*100,0)</f>
        <v>0</v>
      </c>
      <c r="AW260" s="21"/>
      <c r="AX260" s="69">
        <v>0</v>
      </c>
      <c r="AY260" s="21"/>
      <c r="AZ260" s="70">
        <f>IF($AR260,AX260/$AR260*100,0)</f>
        <v>0</v>
      </c>
      <c r="BA260" s="21"/>
      <c r="BB260" s="69">
        <v>0</v>
      </c>
      <c r="BC260" s="21"/>
      <c r="BD260" s="70">
        <f>IF($AR260,BB260/$AR260*100,0)</f>
        <v>0</v>
      </c>
      <c r="BE260" s="21"/>
      <c r="BF260" s="69">
        <v>0</v>
      </c>
      <c r="BG260" s="21"/>
      <c r="BH260" s="10">
        <v>17</v>
      </c>
      <c r="BI260" s="21"/>
      <c r="BJ260" s="96">
        <v>15011</v>
      </c>
      <c r="BK260" s="21"/>
      <c r="BL260" s="96">
        <f>IF(E260,$BJ260,0)</f>
        <v>15011</v>
      </c>
      <c r="BM260" s="21"/>
      <c r="BN260" s="96">
        <f>IF(M260,$BJ260,0)</f>
        <v>0</v>
      </c>
      <c r="BO260" s="21"/>
      <c r="BP260" s="96">
        <f>IF(S260,$BJ260,0)</f>
        <v>0</v>
      </c>
      <c r="BQ260" s="21"/>
      <c r="BR260" s="96">
        <f>IF(AF260,$BJ260,0)</f>
        <v>0</v>
      </c>
      <c r="BS260" s="21"/>
      <c r="BT260" s="96">
        <f>IF(AL260,$BJ260,0)</f>
        <v>0</v>
      </c>
    </row>
    <row r="261" spans="1:72" ht="8.85" customHeight="1" x14ac:dyDescent="0.3">
      <c r="A261" s="10">
        <v>18</v>
      </c>
      <c r="B261" s="18"/>
      <c r="C261" s="10" t="s">
        <v>233</v>
      </c>
      <c r="D261" s="21"/>
      <c r="E261" s="69">
        <v>10307275</v>
      </c>
      <c r="F261" s="21"/>
      <c r="G261" s="65">
        <f>(E261/$BJ261)</f>
        <v>418.06023119042788</v>
      </c>
      <c r="H261" s="21"/>
      <c r="I261" s="65">
        <f>IF(G$287,G261/G$287*100,0)</f>
        <v>130.02742518027802</v>
      </c>
      <c r="J261" s="21"/>
      <c r="K261" s="69">
        <v>0</v>
      </c>
      <c r="L261" s="21"/>
      <c r="M261" s="69">
        <v>278570</v>
      </c>
      <c r="N261" s="21"/>
      <c r="O261" s="65">
        <f>(M261/$BJ261)</f>
        <v>11.298722368687892</v>
      </c>
      <c r="P261" s="21"/>
      <c r="Q261" s="65">
        <f>IF(O$287,O261/O$287*100,0)</f>
        <v>23.979020378622167</v>
      </c>
      <c r="R261" s="21"/>
      <c r="S261" s="69">
        <v>0</v>
      </c>
      <c r="T261" s="21"/>
      <c r="U261" s="70">
        <f>(S261/$BJ261)</f>
        <v>0</v>
      </c>
      <c r="V261" s="21"/>
      <c r="W261" s="70">
        <f>IF(U$287,U261/U$287*100,0)</f>
        <v>0</v>
      </c>
      <c r="X261" s="21"/>
      <c r="Y261" s="69">
        <v>0</v>
      </c>
      <c r="Z261" s="21"/>
      <c r="AA261" s="69">
        <v>0</v>
      </c>
      <c r="AB261" s="21"/>
      <c r="AC261" s="69">
        <v>0</v>
      </c>
      <c r="AD261" s="21"/>
      <c r="AE261" s="21"/>
      <c r="AF261" s="69">
        <v>560361</v>
      </c>
      <c r="AG261" s="21"/>
      <c r="AH261" s="65">
        <f>(AF261/$BJ261)</f>
        <v>22.728087609004259</v>
      </c>
      <c r="AI261" s="21"/>
      <c r="AJ261" s="65">
        <f>IF(AH$287,AH261/AH$287*100,0)</f>
        <v>95.683500539095363</v>
      </c>
      <c r="AK261" s="21"/>
      <c r="AL261" s="69">
        <v>0</v>
      </c>
      <c r="AM261" s="21"/>
      <c r="AN261" s="65">
        <f>(AL261/$BJ261)</f>
        <v>0</v>
      </c>
      <c r="AO261" s="21"/>
      <c r="AP261" s="65">
        <f>IF(AN$287,AN261/AN$287*100,0)</f>
        <v>0</v>
      </c>
      <c r="AQ261" s="21"/>
      <c r="AR261" s="69">
        <f>(E261+M261+S261+AF261+AL261)</f>
        <v>11146206</v>
      </c>
      <c r="AS261" s="21"/>
      <c r="AT261" s="69">
        <v>213697</v>
      </c>
      <c r="AU261" s="21"/>
      <c r="AV261" s="70">
        <f>IF($AR261,AT261/$AR261*100,0)</f>
        <v>1.9172173921781097</v>
      </c>
      <c r="AW261" s="21"/>
      <c r="AX261" s="69">
        <v>24467</v>
      </c>
      <c r="AY261" s="21"/>
      <c r="AZ261" s="70">
        <f>IF($AR261,AX261/$AR261*100,0)</f>
        <v>0.21950966992714829</v>
      </c>
      <c r="BA261" s="21"/>
      <c r="BB261" s="69">
        <v>134143</v>
      </c>
      <c r="BC261" s="21"/>
      <c r="BD261" s="70">
        <f>IF($AR261,BB261/$AR261*100,0)</f>
        <v>1.2034857421440086</v>
      </c>
      <c r="BE261" s="21"/>
      <c r="BF261" s="69">
        <v>0</v>
      </c>
      <c r="BG261" s="21"/>
      <c r="BH261" s="10">
        <v>18</v>
      </c>
      <c r="BI261" s="21"/>
      <c r="BJ261" s="96">
        <v>24655</v>
      </c>
      <c r="BK261" s="21"/>
      <c r="BL261" s="96">
        <f>IF(E261,$BJ261,0)</f>
        <v>24655</v>
      </c>
      <c r="BM261" s="21"/>
      <c r="BN261" s="96">
        <f>IF(M261,$BJ261,0)</f>
        <v>24655</v>
      </c>
      <c r="BO261" s="21"/>
      <c r="BP261" s="96">
        <f>IF(S261,$BJ261,0)</f>
        <v>0</v>
      </c>
      <c r="BQ261" s="21"/>
      <c r="BR261" s="96">
        <f>IF(AF261,$BJ261,0)</f>
        <v>24655</v>
      </c>
      <c r="BS261" s="21"/>
      <c r="BT261" s="96">
        <f>IF(AL261,$BJ261,0)</f>
        <v>0</v>
      </c>
    </row>
    <row r="262" spans="1:72" ht="8.85" customHeight="1" x14ac:dyDescent="0.3">
      <c r="A262" s="10">
        <v>19</v>
      </c>
      <c r="B262" s="18"/>
      <c r="C262" s="10" t="s">
        <v>234</v>
      </c>
      <c r="D262" s="21"/>
      <c r="E262" s="69">
        <v>13346302</v>
      </c>
      <c r="F262" s="21"/>
      <c r="G262" s="65">
        <f>(E262/$BJ262)</f>
        <v>276.60729533678756</v>
      </c>
      <c r="H262" s="21"/>
      <c r="I262" s="65">
        <f>IF(G$287,G262/G$287*100,0)</f>
        <v>86.031944000768462</v>
      </c>
      <c r="J262" s="21"/>
      <c r="K262" s="69">
        <v>0</v>
      </c>
      <c r="L262" s="21"/>
      <c r="M262" s="69">
        <v>329045</v>
      </c>
      <c r="N262" s="21"/>
      <c r="O262" s="65">
        <f>(M262/$BJ262)</f>
        <v>6.8195854922279793</v>
      </c>
      <c r="P262" s="21"/>
      <c r="Q262" s="65">
        <f>IF(O$287,O262/O$287*100,0)</f>
        <v>14.473050505698989</v>
      </c>
      <c r="R262" s="21"/>
      <c r="S262" s="69">
        <v>0</v>
      </c>
      <c r="T262" s="21"/>
      <c r="U262" s="70">
        <f>(S262/$BJ262)</f>
        <v>0</v>
      </c>
      <c r="V262" s="21"/>
      <c r="W262" s="70">
        <f>IF(U$287,U262/U$287*100,0)</f>
        <v>0</v>
      </c>
      <c r="X262" s="21"/>
      <c r="Y262" s="69">
        <v>0</v>
      </c>
      <c r="Z262" s="21"/>
      <c r="AA262" s="69">
        <v>0</v>
      </c>
      <c r="AB262" s="21"/>
      <c r="AC262" s="69">
        <v>0</v>
      </c>
      <c r="AD262" s="21"/>
      <c r="AE262" s="21"/>
      <c r="AF262" s="69">
        <v>0</v>
      </c>
      <c r="AG262" s="21"/>
      <c r="AH262" s="65">
        <f>(AF262/$BJ262)</f>
        <v>0</v>
      </c>
      <c r="AI262" s="21"/>
      <c r="AJ262" s="65">
        <f>IF(AH$287,AH262/AH$287*100,0)</f>
        <v>0</v>
      </c>
      <c r="AK262" s="21"/>
      <c r="AL262" s="69">
        <v>0</v>
      </c>
      <c r="AM262" s="21"/>
      <c r="AN262" s="65">
        <f>(AL262/$BJ262)</f>
        <v>0</v>
      </c>
      <c r="AO262" s="21"/>
      <c r="AP262" s="65">
        <f>IF(AN$287,AN262/AN$287*100,0)</f>
        <v>0</v>
      </c>
      <c r="AQ262" s="21"/>
      <c r="AR262" s="69">
        <f>(E262+M262+S262+AF262+AL262)</f>
        <v>13675347</v>
      </c>
      <c r="AS262" s="21"/>
      <c r="AT262" s="69">
        <v>1146355</v>
      </c>
      <c r="AU262" s="21"/>
      <c r="AV262" s="70">
        <f>IF($AR262,AT262/$AR262*100,0)</f>
        <v>8.3826392120068327</v>
      </c>
      <c r="AW262" s="21"/>
      <c r="AX262" s="69">
        <v>23335</v>
      </c>
      <c r="AY262" s="21"/>
      <c r="AZ262" s="70">
        <f>IF($AR262,AX262/$AR262*100,0)</f>
        <v>0.17063552391028908</v>
      </c>
      <c r="BA262" s="21"/>
      <c r="BB262" s="69">
        <v>18065</v>
      </c>
      <c r="BC262" s="21"/>
      <c r="BD262" s="70">
        <f>IF($AR262,BB262/$AR262*100,0)</f>
        <v>0.13209902461707188</v>
      </c>
      <c r="BE262" s="21"/>
      <c r="BF262" s="69">
        <v>72087</v>
      </c>
      <c r="BG262" s="21"/>
      <c r="BH262" s="10">
        <v>19</v>
      </c>
      <c r="BI262" s="21"/>
      <c r="BJ262" s="96">
        <v>48250</v>
      </c>
      <c r="BK262" s="21"/>
      <c r="BL262" s="96">
        <f>IF(E262,$BJ262,0)</f>
        <v>48250</v>
      </c>
      <c r="BM262" s="21"/>
      <c r="BN262" s="96">
        <f>IF(M262,$BJ262,0)</f>
        <v>48250</v>
      </c>
      <c r="BO262" s="21"/>
      <c r="BP262" s="96">
        <f>IF(S262,$BJ262,0)</f>
        <v>0</v>
      </c>
      <c r="BQ262" s="21"/>
      <c r="BR262" s="96">
        <f>IF(AF262,$BJ262,0)</f>
        <v>0</v>
      </c>
      <c r="BS262" s="21"/>
      <c r="BT262" s="96">
        <f>IF(AL262,$BJ262,0)</f>
        <v>0</v>
      </c>
    </row>
    <row r="263" spans="1:72" ht="8.85" customHeight="1" x14ac:dyDescent="0.3">
      <c r="A263" s="10">
        <v>20</v>
      </c>
      <c r="B263" s="18"/>
      <c r="C263" s="10" t="s">
        <v>235</v>
      </c>
      <c r="D263" s="21"/>
      <c r="E263" s="69">
        <v>1537272</v>
      </c>
      <c r="F263" s="21"/>
      <c r="G263" s="65">
        <f>(E263/$BJ263)</f>
        <v>318.20989443179468</v>
      </c>
      <c r="H263" s="21"/>
      <c r="I263" s="65">
        <f>IF(G$287,G263/G$287*100,0)</f>
        <v>98.971416444075572</v>
      </c>
      <c r="J263" s="21"/>
      <c r="K263" s="69">
        <v>0</v>
      </c>
      <c r="L263" s="21"/>
      <c r="M263" s="69">
        <v>18655</v>
      </c>
      <c r="N263" s="21"/>
      <c r="O263" s="65">
        <f>(M263/$BJ263)</f>
        <v>3.8615193541709791</v>
      </c>
      <c r="P263" s="21"/>
      <c r="Q263" s="65">
        <f>IF(O$287,O263/O$287*100,0)</f>
        <v>8.1952143140289255</v>
      </c>
      <c r="R263" s="21"/>
      <c r="S263" s="69">
        <v>0</v>
      </c>
      <c r="T263" s="21"/>
      <c r="U263" s="70">
        <f>(S263/$BJ263)</f>
        <v>0</v>
      </c>
      <c r="V263" s="21"/>
      <c r="W263" s="70">
        <f>IF(U$287,U263/U$287*100,0)</f>
        <v>0</v>
      </c>
      <c r="X263" s="21"/>
      <c r="Y263" s="69">
        <v>0</v>
      </c>
      <c r="Z263" s="21"/>
      <c r="AA263" s="69">
        <v>0</v>
      </c>
      <c r="AB263" s="21"/>
      <c r="AC263" s="69">
        <v>0</v>
      </c>
      <c r="AD263" s="21"/>
      <c r="AE263" s="21"/>
      <c r="AF263" s="69">
        <v>0</v>
      </c>
      <c r="AG263" s="21"/>
      <c r="AH263" s="65">
        <f>(AF263/$BJ263)</f>
        <v>0</v>
      </c>
      <c r="AI263" s="21"/>
      <c r="AJ263" s="65">
        <f>IF(AH$287,AH263/AH$287*100,0)</f>
        <v>0</v>
      </c>
      <c r="AK263" s="21"/>
      <c r="AL263" s="69">
        <v>92456</v>
      </c>
      <c r="AM263" s="21"/>
      <c r="AN263" s="65">
        <f>(AL263/$BJ263)</f>
        <v>19.1380666528669</v>
      </c>
      <c r="AO263" s="21"/>
      <c r="AP263" s="65">
        <f>IF(AN$287,AN263/AN$287*100,0)</f>
        <v>48.230085777030716</v>
      </c>
      <c r="AQ263" s="21"/>
      <c r="AR263" s="69">
        <f>(E263+M263+S263+AF263+AL263)</f>
        <v>1648383</v>
      </c>
      <c r="AS263" s="21"/>
      <c r="AT263" s="69">
        <v>175529</v>
      </c>
      <c r="AU263" s="21"/>
      <c r="AV263" s="70">
        <f>IF($AR263,AT263/$AR263*100,0)</f>
        <v>10.648556797783039</v>
      </c>
      <c r="AW263" s="21"/>
      <c r="AX263" s="69">
        <v>0</v>
      </c>
      <c r="AY263" s="21"/>
      <c r="AZ263" s="70">
        <f>IF($AR263,AX263/$AR263*100,0)</f>
        <v>0</v>
      </c>
      <c r="BA263" s="21"/>
      <c r="BB263" s="69">
        <v>0</v>
      </c>
      <c r="BC263" s="21"/>
      <c r="BD263" s="70">
        <f>IF($AR263,BB263/$AR263*100,0)</f>
        <v>0</v>
      </c>
      <c r="BE263" s="21"/>
      <c r="BF263" s="69">
        <v>0</v>
      </c>
      <c r="BG263" s="21"/>
      <c r="BH263" s="10">
        <v>20</v>
      </c>
      <c r="BI263" s="21"/>
      <c r="BJ263" s="96">
        <v>4831</v>
      </c>
      <c r="BK263" s="21"/>
      <c r="BL263" s="96">
        <f>IF(E263,$BJ263,0)</f>
        <v>4831</v>
      </c>
      <c r="BM263" s="21"/>
      <c r="BN263" s="96">
        <f>IF(M263,$BJ263,0)</f>
        <v>4831</v>
      </c>
      <c r="BO263" s="21"/>
      <c r="BP263" s="96">
        <f>IF(S263,$BJ263,0)</f>
        <v>0</v>
      </c>
      <c r="BQ263" s="21"/>
      <c r="BR263" s="96">
        <f>IF(AF263,$BJ263,0)</f>
        <v>0</v>
      </c>
      <c r="BS263" s="21"/>
      <c r="BT263" s="96">
        <f>IF(AL263,$BJ263,0)</f>
        <v>4831</v>
      </c>
    </row>
    <row r="264" spans="1:72" ht="8.85" customHeight="1" x14ac:dyDescent="0.3">
      <c r="A264" s="41"/>
      <c r="D264" s="21"/>
      <c r="E264" s="27"/>
      <c r="F264" s="21"/>
      <c r="G264" s="21"/>
      <c r="H264" s="21"/>
      <c r="I264" s="21"/>
      <c r="J264" s="21"/>
      <c r="K264" s="27"/>
      <c r="L264" s="21"/>
      <c r="M264" s="27"/>
      <c r="N264" s="21"/>
      <c r="O264" s="21"/>
      <c r="P264" s="21"/>
      <c r="Q264" s="21"/>
      <c r="R264" s="21"/>
      <c r="S264" s="27"/>
      <c r="T264" s="21"/>
      <c r="U264" s="21"/>
      <c r="V264" s="21"/>
      <c r="W264" s="21"/>
      <c r="X264" s="21"/>
      <c r="Y264" s="27"/>
      <c r="Z264" s="21"/>
      <c r="AA264" s="27"/>
      <c r="AB264" s="21"/>
      <c r="AC264" s="27"/>
      <c r="AD264" s="21"/>
      <c r="AE264" s="21"/>
      <c r="AF264" s="27"/>
      <c r="AG264" s="21"/>
      <c r="AH264" s="21"/>
      <c r="AI264" s="21"/>
      <c r="AJ264" s="21"/>
      <c r="AK264" s="21"/>
      <c r="AL264" s="27"/>
      <c r="AM264" s="21"/>
      <c r="AN264" s="21"/>
      <c r="AO264" s="21"/>
      <c r="AP264" s="21"/>
      <c r="AQ264" s="21"/>
      <c r="AR264" s="27"/>
      <c r="AS264" s="21"/>
      <c r="AT264" s="27"/>
      <c r="AU264" s="21"/>
      <c r="AV264" s="21"/>
      <c r="AW264" s="21"/>
      <c r="AX264" s="27"/>
      <c r="AY264" s="21"/>
      <c r="AZ264" s="21"/>
      <c r="BA264" s="21"/>
      <c r="BB264" s="27"/>
      <c r="BC264" s="21"/>
      <c r="BD264" s="21"/>
      <c r="BE264" s="21"/>
      <c r="BF264" s="27"/>
      <c r="BG264" s="21"/>
      <c r="BH264" s="29"/>
      <c r="BI264" s="21"/>
      <c r="BJ264" s="27"/>
      <c r="BK264" s="21"/>
      <c r="BL264" s="21"/>
      <c r="BM264" s="21"/>
      <c r="BN264" s="21"/>
      <c r="BO264" s="21"/>
      <c r="BP264" s="21"/>
      <c r="BQ264" s="21"/>
      <c r="BR264" s="21"/>
      <c r="BS264" s="21"/>
      <c r="BT264" s="21"/>
    </row>
    <row r="265" spans="1:72" ht="8.85" customHeight="1" x14ac:dyDescent="0.3">
      <c r="A265" s="10">
        <v>21</v>
      </c>
      <c r="B265" s="18"/>
      <c r="C265" s="10" t="s">
        <v>236</v>
      </c>
      <c r="D265" s="21"/>
      <c r="E265" s="69">
        <v>2061447</v>
      </c>
      <c r="F265" s="21"/>
      <c r="G265" s="65">
        <f>(E265/$BJ265)</f>
        <v>358.45018257694312</v>
      </c>
      <c r="H265" s="21"/>
      <c r="I265" s="65">
        <f>IF(G$287,G265/G$287*100,0)</f>
        <v>111.48717533634573</v>
      </c>
      <c r="J265" s="21"/>
      <c r="K265" s="69">
        <v>0</v>
      </c>
      <c r="L265" s="21"/>
      <c r="M265" s="69">
        <v>499563</v>
      </c>
      <c r="N265" s="21"/>
      <c r="O265" s="65">
        <f>(M265/$BJ265)</f>
        <v>86.865414710485126</v>
      </c>
      <c r="P265" s="21"/>
      <c r="Q265" s="65">
        <f>IF(O$287,O265/O$287*100,0)</f>
        <v>184.35248531397261</v>
      </c>
      <c r="R265" s="21"/>
      <c r="S265" s="69">
        <v>0</v>
      </c>
      <c r="T265" s="21"/>
      <c r="U265" s="70">
        <f>(S265/$BJ265)</f>
        <v>0</v>
      </c>
      <c r="V265" s="21"/>
      <c r="W265" s="70">
        <f>IF(U$287,U265/U$287*100,0)</f>
        <v>0</v>
      </c>
      <c r="X265" s="21"/>
      <c r="Y265" s="69">
        <v>0</v>
      </c>
      <c r="Z265" s="21"/>
      <c r="AA265" s="69">
        <v>0</v>
      </c>
      <c r="AB265" s="21"/>
      <c r="AC265" s="69">
        <v>0</v>
      </c>
      <c r="AD265" s="21"/>
      <c r="AE265" s="21"/>
      <c r="AF265" s="69">
        <v>0</v>
      </c>
      <c r="AG265" s="21"/>
      <c r="AH265" s="65">
        <f>(AF265/$BJ265)</f>
        <v>0</v>
      </c>
      <c r="AI265" s="21"/>
      <c r="AJ265" s="65">
        <f>IF(AH$287,AH265/AH$287*100,0)</f>
        <v>0</v>
      </c>
      <c r="AK265" s="21"/>
      <c r="AL265" s="69">
        <v>0</v>
      </c>
      <c r="AM265" s="21"/>
      <c r="AN265" s="65">
        <f>(AL265/$BJ265)</f>
        <v>0</v>
      </c>
      <c r="AO265" s="21"/>
      <c r="AP265" s="65">
        <f>IF(AN$287,AN265/AN$287*100,0)</f>
        <v>0</v>
      </c>
      <c r="AQ265" s="21"/>
      <c r="AR265" s="69">
        <f>(E265+M265+S265+AF265+AL265)</f>
        <v>2561010</v>
      </c>
      <c r="AS265" s="21"/>
      <c r="AT265" s="69">
        <v>212541</v>
      </c>
      <c r="AU265" s="21"/>
      <c r="AV265" s="70">
        <f>IF($AR265,AT265/$AR265*100,0)</f>
        <v>8.2991085548279777</v>
      </c>
      <c r="AW265" s="21"/>
      <c r="AX265" s="69">
        <v>98696</v>
      </c>
      <c r="AY265" s="21"/>
      <c r="AZ265" s="70">
        <f>IF($AR265,AX265/$AR265*100,0)</f>
        <v>3.8537920586018801</v>
      </c>
      <c r="BA265" s="21"/>
      <c r="BB265" s="69">
        <v>0</v>
      </c>
      <c r="BC265" s="21"/>
      <c r="BD265" s="70">
        <f>IF($AR265,BB265/$AR265*100,0)</f>
        <v>0</v>
      </c>
      <c r="BE265" s="21"/>
      <c r="BF265" s="69">
        <v>386348</v>
      </c>
      <c r="BG265" s="21"/>
      <c r="BH265" s="10">
        <v>21</v>
      </c>
      <c r="BI265" s="21"/>
      <c r="BJ265" s="96">
        <v>5751</v>
      </c>
      <c r="BK265" s="21"/>
      <c r="BL265" s="96">
        <f>IF(E265,$BJ265,0)</f>
        <v>5751</v>
      </c>
      <c r="BM265" s="21"/>
      <c r="BN265" s="96">
        <f>IF(M265,$BJ265,0)</f>
        <v>5751</v>
      </c>
      <c r="BO265" s="21"/>
      <c r="BP265" s="96">
        <f>IF(S265,$BJ265,0)</f>
        <v>0</v>
      </c>
      <c r="BQ265" s="21"/>
      <c r="BR265" s="96">
        <f>IF(AF265,$BJ265,0)</f>
        <v>0</v>
      </c>
      <c r="BS265" s="21"/>
      <c r="BT265" s="96">
        <f>IF(AL265,$BJ265,0)</f>
        <v>0</v>
      </c>
    </row>
    <row r="266" spans="1:72" ht="8.85" customHeight="1" x14ac:dyDescent="0.3">
      <c r="A266" s="10">
        <v>22</v>
      </c>
      <c r="B266" s="18"/>
      <c r="C266" s="10" t="s">
        <v>189</v>
      </c>
      <c r="D266" s="21"/>
      <c r="E266" s="69">
        <v>1665757</v>
      </c>
      <c r="F266" s="21"/>
      <c r="G266" s="65">
        <f>(E266/$BJ266)</f>
        <v>341.34364754098362</v>
      </c>
      <c r="H266" s="21"/>
      <c r="I266" s="65">
        <f>IF(G$287,G266/G$287*100,0)</f>
        <v>106.16660538366625</v>
      </c>
      <c r="J266" s="21"/>
      <c r="K266" s="69">
        <v>0</v>
      </c>
      <c r="L266" s="21"/>
      <c r="M266" s="69">
        <v>57994</v>
      </c>
      <c r="N266" s="21"/>
      <c r="O266" s="65">
        <f>(M266/$BJ266)</f>
        <v>11.884016393442623</v>
      </c>
      <c r="P266" s="21"/>
      <c r="Q266" s="65">
        <f>IF(O$287,O266/O$287*100,0)</f>
        <v>25.221176517087347</v>
      </c>
      <c r="R266" s="21"/>
      <c r="S266" s="69">
        <v>0</v>
      </c>
      <c r="T266" s="21"/>
      <c r="U266" s="70">
        <f>(S266/$BJ266)</f>
        <v>0</v>
      </c>
      <c r="V266" s="21"/>
      <c r="W266" s="70">
        <f>IF(U$287,U266/U$287*100,0)</f>
        <v>0</v>
      </c>
      <c r="X266" s="21"/>
      <c r="Y266" s="69">
        <v>0</v>
      </c>
      <c r="Z266" s="21"/>
      <c r="AA266" s="69">
        <v>0</v>
      </c>
      <c r="AB266" s="21"/>
      <c r="AC266" s="69">
        <v>0</v>
      </c>
      <c r="AD266" s="21"/>
      <c r="AE266" s="21"/>
      <c r="AF266" s="69">
        <v>0</v>
      </c>
      <c r="AG266" s="21"/>
      <c r="AH266" s="65">
        <f>(AF266/$BJ266)</f>
        <v>0</v>
      </c>
      <c r="AI266" s="21"/>
      <c r="AJ266" s="65">
        <f>IF(AH$287,AH266/AH$287*100,0)</f>
        <v>0</v>
      </c>
      <c r="AK266" s="21"/>
      <c r="AL266" s="69">
        <v>0</v>
      </c>
      <c r="AM266" s="21"/>
      <c r="AN266" s="65">
        <f>(AL266/$BJ266)</f>
        <v>0</v>
      </c>
      <c r="AO266" s="21"/>
      <c r="AP266" s="65">
        <f>IF(AN$287,AN266/AN$287*100,0)</f>
        <v>0</v>
      </c>
      <c r="AQ266" s="21"/>
      <c r="AR266" s="69">
        <f>(E266+M266+S266+AF266+AL266)</f>
        <v>1723751</v>
      </c>
      <c r="AS266" s="21"/>
      <c r="AT266" s="69">
        <v>142664</v>
      </c>
      <c r="AU266" s="21"/>
      <c r="AV266" s="70">
        <f>IF($AR266,AT266/$AR266*100,0)</f>
        <v>8.2763693828168918</v>
      </c>
      <c r="AW266" s="21"/>
      <c r="AX266" s="69">
        <v>3236</v>
      </c>
      <c r="AY266" s="21"/>
      <c r="AZ266" s="70">
        <f>IF($AR266,AX266/$AR266*100,0)</f>
        <v>0.18773013039586345</v>
      </c>
      <c r="BA266" s="21"/>
      <c r="BB266" s="69">
        <v>0</v>
      </c>
      <c r="BC266" s="21"/>
      <c r="BD266" s="70">
        <f>IF($AR266,BB266/$AR266*100,0)</f>
        <v>0</v>
      </c>
      <c r="BE266" s="21"/>
      <c r="BF266" s="69">
        <v>0</v>
      </c>
      <c r="BG266" s="21"/>
      <c r="BH266" s="10">
        <v>22</v>
      </c>
      <c r="BI266" s="21"/>
      <c r="BJ266" s="96">
        <v>4880</v>
      </c>
      <c r="BK266" s="21"/>
      <c r="BL266" s="96">
        <f>IF(E266,$BJ266,0)</f>
        <v>4880</v>
      </c>
      <c r="BM266" s="21"/>
      <c r="BN266" s="96">
        <f>IF(M266,$BJ266,0)</f>
        <v>4880</v>
      </c>
      <c r="BO266" s="21"/>
      <c r="BP266" s="96">
        <f>IF(S266,$BJ266,0)</f>
        <v>0</v>
      </c>
      <c r="BQ266" s="21"/>
      <c r="BR266" s="96">
        <f>IF(AF266,$BJ266,0)</f>
        <v>0</v>
      </c>
      <c r="BS266" s="21"/>
      <c r="BT266" s="96">
        <f>IF(AL266,$BJ266,0)</f>
        <v>0</v>
      </c>
    </row>
    <row r="267" spans="1:72" ht="8.85" customHeight="1" x14ac:dyDescent="0.3">
      <c r="A267" s="10">
        <v>23</v>
      </c>
      <c r="B267" s="18"/>
      <c r="C267" s="10" t="s">
        <v>197</v>
      </c>
      <c r="D267" s="21"/>
      <c r="E267" s="69">
        <v>3266598</v>
      </c>
      <c r="F267" s="21"/>
      <c r="G267" s="65">
        <f>(E267/$BJ267)</f>
        <v>363.56126878130215</v>
      </c>
      <c r="H267" s="21"/>
      <c r="I267" s="65">
        <f>IF(G$287,G267/G$287*100,0)</f>
        <v>113.07685387892043</v>
      </c>
      <c r="J267" s="21"/>
      <c r="K267" s="69">
        <v>0</v>
      </c>
      <c r="L267" s="21"/>
      <c r="M267" s="69">
        <v>877566</v>
      </c>
      <c r="N267" s="21"/>
      <c r="O267" s="65">
        <f>(M267/$BJ267)</f>
        <v>97.67011686143573</v>
      </c>
      <c r="P267" s="21"/>
      <c r="Q267" s="65">
        <f>IF(O$287,O267/O$287*100,0)</f>
        <v>207.28305786973272</v>
      </c>
      <c r="R267" s="21"/>
      <c r="S267" s="69">
        <v>0</v>
      </c>
      <c r="T267" s="21"/>
      <c r="U267" s="70">
        <f>(S267/$BJ267)</f>
        <v>0</v>
      </c>
      <c r="V267" s="21"/>
      <c r="W267" s="70">
        <f>IF(U$287,U267/U$287*100,0)</f>
        <v>0</v>
      </c>
      <c r="X267" s="21"/>
      <c r="Y267" s="69">
        <v>0</v>
      </c>
      <c r="Z267" s="21"/>
      <c r="AA267" s="69">
        <v>0</v>
      </c>
      <c r="AB267" s="21"/>
      <c r="AC267" s="69">
        <v>0</v>
      </c>
      <c r="AD267" s="21"/>
      <c r="AE267" s="21"/>
      <c r="AF267" s="69">
        <v>116541</v>
      </c>
      <c r="AG267" s="21"/>
      <c r="AH267" s="65">
        <f>(AF267/$BJ267)</f>
        <v>12.970617696160268</v>
      </c>
      <c r="AI267" s="21"/>
      <c r="AJ267" s="65">
        <f>IF(AH$287,AH267/AH$287*100,0)</f>
        <v>54.605302772208184</v>
      </c>
      <c r="AK267" s="21"/>
      <c r="AL267" s="69">
        <v>427252</v>
      </c>
      <c r="AM267" s="21"/>
      <c r="AN267" s="65">
        <f>(AL267/$BJ267)</f>
        <v>47.551697273233167</v>
      </c>
      <c r="AO267" s="21"/>
      <c r="AP267" s="65">
        <f>IF(AN$287,AN267/AN$287*100,0)</f>
        <v>119.83563856947255</v>
      </c>
      <c r="AQ267" s="21"/>
      <c r="AR267" s="69">
        <f>(E267+M267+S267+AF267+AL267)</f>
        <v>4687957</v>
      </c>
      <c r="AS267" s="21"/>
      <c r="AT267" s="69">
        <v>348510</v>
      </c>
      <c r="AU267" s="21"/>
      <c r="AV267" s="70">
        <f>IF($AR267,AT267/$AR267*100,0)</f>
        <v>7.434155219427141</v>
      </c>
      <c r="AW267" s="21"/>
      <c r="AX267" s="69">
        <v>212550</v>
      </c>
      <c r="AY267" s="21"/>
      <c r="AZ267" s="70">
        <f>IF($AR267,AX267/$AR267*100,0)</f>
        <v>4.5339579693243772</v>
      </c>
      <c r="BA267" s="21"/>
      <c r="BB267" s="69">
        <v>0</v>
      </c>
      <c r="BC267" s="21"/>
      <c r="BD267" s="70">
        <f>IF($AR267,BB267/$AR267*100,0)</f>
        <v>0</v>
      </c>
      <c r="BE267" s="21"/>
      <c r="BF267" s="69">
        <v>31558</v>
      </c>
      <c r="BG267" s="21"/>
      <c r="BH267" s="10">
        <v>23</v>
      </c>
      <c r="BI267" s="21"/>
      <c r="BJ267" s="96">
        <v>8985</v>
      </c>
      <c r="BK267" s="21"/>
      <c r="BL267" s="96">
        <f>IF(E267,$BJ267,0)</f>
        <v>8985</v>
      </c>
      <c r="BM267" s="21"/>
      <c r="BN267" s="96">
        <f>IF(M267,$BJ267,0)</f>
        <v>8985</v>
      </c>
      <c r="BO267" s="21"/>
      <c r="BP267" s="96">
        <f>IF(S267,$BJ267,0)</f>
        <v>0</v>
      </c>
      <c r="BQ267" s="21"/>
      <c r="BR267" s="96">
        <f>IF(AF267,$BJ267,0)</f>
        <v>8985</v>
      </c>
      <c r="BS267" s="21"/>
      <c r="BT267" s="96">
        <f>IF(AL267,$BJ267,0)</f>
        <v>8985</v>
      </c>
    </row>
    <row r="268" spans="1:72" ht="8.85" customHeight="1" x14ac:dyDescent="0.3">
      <c r="A268" s="10">
        <v>24</v>
      </c>
      <c r="B268" s="18"/>
      <c r="C268" s="37" t="s">
        <v>237</v>
      </c>
      <c r="D268" s="21"/>
      <c r="E268" s="69">
        <v>2453213</v>
      </c>
      <c r="F268" s="21"/>
      <c r="G268" s="65">
        <f>(E268/$BJ268)</f>
        <v>274.74666815992833</v>
      </c>
      <c r="H268" s="21"/>
      <c r="I268" s="65">
        <f>IF(G$287,G268/G$287*100,0)</f>
        <v>85.453241357040426</v>
      </c>
      <c r="J268" s="21"/>
      <c r="K268" s="69">
        <v>0</v>
      </c>
      <c r="L268" s="21"/>
      <c r="M268" s="69">
        <v>119448</v>
      </c>
      <c r="N268" s="21"/>
      <c r="O268" s="65">
        <f>(M268/$BJ268)</f>
        <v>13.377533878373837</v>
      </c>
      <c r="P268" s="21"/>
      <c r="Q268" s="65">
        <f>IF(O$287,O268/O$287*100,0)</f>
        <v>28.390834557915284</v>
      </c>
      <c r="R268" s="21"/>
      <c r="S268" s="69">
        <v>0</v>
      </c>
      <c r="T268" s="21"/>
      <c r="U268" s="70">
        <f>(S268/$BJ268)</f>
        <v>0</v>
      </c>
      <c r="V268" s="21"/>
      <c r="W268" s="70">
        <f>IF(U$287,U268/U$287*100,0)</f>
        <v>0</v>
      </c>
      <c r="X268" s="21"/>
      <c r="Y268" s="69">
        <v>0</v>
      </c>
      <c r="Z268" s="21"/>
      <c r="AA268" s="69">
        <v>0</v>
      </c>
      <c r="AB268" s="21"/>
      <c r="AC268" s="69">
        <v>0</v>
      </c>
      <c r="AD268" s="21"/>
      <c r="AE268" s="21"/>
      <c r="AF268" s="69">
        <v>0</v>
      </c>
      <c r="AG268" s="21"/>
      <c r="AH268" s="65">
        <f>(AF268/$BJ268)</f>
        <v>0</v>
      </c>
      <c r="AI268" s="21"/>
      <c r="AJ268" s="65">
        <f>IF(AH$287,AH268/AH$287*100,0)</f>
        <v>0</v>
      </c>
      <c r="AK268" s="21"/>
      <c r="AL268" s="69">
        <v>0</v>
      </c>
      <c r="AM268" s="21"/>
      <c r="AN268" s="65">
        <f>(AL268/$BJ268)</f>
        <v>0</v>
      </c>
      <c r="AO268" s="21"/>
      <c r="AP268" s="65">
        <f>IF(AN$287,AN268/AN$287*100,0)</f>
        <v>0</v>
      </c>
      <c r="AQ268" s="21"/>
      <c r="AR268" s="69">
        <f>(E268+M268+S268+AF268+AL268)</f>
        <v>2572661</v>
      </c>
      <c r="AS268" s="21"/>
      <c r="AT268" s="69">
        <v>157470</v>
      </c>
      <c r="AU268" s="21"/>
      <c r="AV268" s="70">
        <f>IF($AR268,AT268/$AR268*100,0)</f>
        <v>6.1208997221165165</v>
      </c>
      <c r="AW268" s="21"/>
      <c r="AX268" s="69">
        <v>37930</v>
      </c>
      <c r="AY268" s="21"/>
      <c r="AZ268" s="70">
        <f>IF($AR268,AX268/$AR268*100,0)</f>
        <v>1.4743489328753381</v>
      </c>
      <c r="BA268" s="21"/>
      <c r="BB268" s="69">
        <v>0</v>
      </c>
      <c r="BC268" s="21"/>
      <c r="BD268" s="70">
        <f>IF($AR268,BB268/$AR268*100,0)</f>
        <v>0</v>
      </c>
      <c r="BE268" s="21"/>
      <c r="BF268" s="69">
        <v>0</v>
      </c>
      <c r="BG268" s="21"/>
      <c r="BH268" s="10">
        <v>24</v>
      </c>
      <c r="BI268" s="21"/>
      <c r="BJ268" s="96">
        <v>8929</v>
      </c>
      <c r="BK268" s="21"/>
      <c r="BL268" s="96">
        <f>IF(E268,$BJ268,0)</f>
        <v>8929</v>
      </c>
      <c r="BM268" s="21"/>
      <c r="BN268" s="96">
        <f>IF(M268,$BJ268,0)</f>
        <v>8929</v>
      </c>
      <c r="BO268" s="21"/>
      <c r="BP268" s="96">
        <f>IF(S268,$BJ268,0)</f>
        <v>0</v>
      </c>
      <c r="BQ268" s="21"/>
      <c r="BR268" s="96">
        <f>IF(AF268,$BJ268,0)</f>
        <v>0</v>
      </c>
      <c r="BS268" s="21"/>
      <c r="BT268" s="96">
        <f>IF(AL268,$BJ268,0)</f>
        <v>0</v>
      </c>
    </row>
    <row r="269" spans="1:72" ht="8.85" customHeight="1" x14ac:dyDescent="0.3">
      <c r="A269" s="10">
        <v>25</v>
      </c>
      <c r="B269" s="18"/>
      <c r="C269" s="10" t="s">
        <v>238</v>
      </c>
      <c r="D269" s="21"/>
      <c r="E269" s="69">
        <v>2144803</v>
      </c>
      <c r="F269" s="21"/>
      <c r="G269" s="65">
        <f>(E269/$BJ269)</f>
        <v>407.67971868466071</v>
      </c>
      <c r="H269" s="21"/>
      <c r="I269" s="65">
        <f>IF(G$287,G269/G$287*100,0)</f>
        <v>126.79882027487201</v>
      </c>
      <c r="J269" s="21"/>
      <c r="K269" s="69">
        <v>0</v>
      </c>
      <c r="L269" s="21"/>
      <c r="M269" s="69">
        <v>1462790</v>
      </c>
      <c r="N269" s="21"/>
      <c r="O269" s="65">
        <f>(M269/$BJ269)</f>
        <v>278.0440980802129</v>
      </c>
      <c r="P269" s="21"/>
      <c r="Q269" s="65">
        <f>IF(O$287,O269/O$287*100,0)</f>
        <v>590.08663780410268</v>
      </c>
      <c r="R269" s="21"/>
      <c r="S269" s="69">
        <v>0</v>
      </c>
      <c r="T269" s="21"/>
      <c r="U269" s="70">
        <f>(S269/$BJ269)</f>
        <v>0</v>
      </c>
      <c r="V269" s="21"/>
      <c r="W269" s="70">
        <f>IF(U$287,U269/U$287*100,0)</f>
        <v>0</v>
      </c>
      <c r="X269" s="21"/>
      <c r="Y269" s="69">
        <v>0</v>
      </c>
      <c r="Z269" s="21"/>
      <c r="AA269" s="69">
        <v>0</v>
      </c>
      <c r="AB269" s="21"/>
      <c r="AC269" s="69">
        <v>0</v>
      </c>
      <c r="AD269" s="21"/>
      <c r="AE269" s="21"/>
      <c r="AF269" s="69">
        <v>0</v>
      </c>
      <c r="AG269" s="21"/>
      <c r="AH269" s="65">
        <f>(AF269/$BJ269)</f>
        <v>0</v>
      </c>
      <c r="AI269" s="21"/>
      <c r="AJ269" s="65">
        <f>IF(AH$287,AH269/AH$287*100,0)</f>
        <v>0</v>
      </c>
      <c r="AK269" s="21"/>
      <c r="AL269" s="69">
        <v>0</v>
      </c>
      <c r="AM269" s="21"/>
      <c r="AN269" s="65">
        <f>(AL269/$BJ269)</f>
        <v>0</v>
      </c>
      <c r="AO269" s="21"/>
      <c r="AP269" s="65">
        <f>IF(AN$287,AN269/AN$287*100,0)</f>
        <v>0</v>
      </c>
      <c r="AQ269" s="21"/>
      <c r="AR269" s="69">
        <f>(E269+M269+S269+AF269+AL269)</f>
        <v>3607593</v>
      </c>
      <c r="AS269" s="21"/>
      <c r="AT269" s="69">
        <v>196688</v>
      </c>
      <c r="AU269" s="21"/>
      <c r="AV269" s="70">
        <f>IF($AR269,AT269/$AR269*100,0)</f>
        <v>5.4520562602266942</v>
      </c>
      <c r="AW269" s="21"/>
      <c r="AX269" s="69">
        <v>119400</v>
      </c>
      <c r="AY269" s="21"/>
      <c r="AZ269" s="70">
        <f>IF($AR269,AX269/$AR269*100,0)</f>
        <v>3.3096859873051088</v>
      </c>
      <c r="BA269" s="21"/>
      <c r="BB269" s="69">
        <v>0</v>
      </c>
      <c r="BC269" s="21"/>
      <c r="BD269" s="70">
        <f>IF($AR269,BB269/$AR269*100,0)</f>
        <v>0</v>
      </c>
      <c r="BE269" s="21"/>
      <c r="BF269" s="69">
        <v>608318</v>
      </c>
      <c r="BG269" s="21"/>
      <c r="BH269" s="10">
        <v>25</v>
      </c>
      <c r="BI269" s="21"/>
      <c r="BJ269" s="96">
        <v>5261</v>
      </c>
      <c r="BK269" s="21"/>
      <c r="BL269" s="96">
        <f>IF(E269,$BJ269,0)</f>
        <v>5261</v>
      </c>
      <c r="BM269" s="21"/>
      <c r="BN269" s="96">
        <f>IF(M269,$BJ269,0)</f>
        <v>5261</v>
      </c>
      <c r="BO269" s="21"/>
      <c r="BP269" s="96">
        <f>IF(S269,$BJ269,0)</f>
        <v>0</v>
      </c>
      <c r="BQ269" s="21"/>
      <c r="BR269" s="96">
        <f>IF(AF269,$BJ269,0)</f>
        <v>0</v>
      </c>
      <c r="BS269" s="21"/>
      <c r="BT269" s="96">
        <f>IF(AL269,$BJ269,0)</f>
        <v>0</v>
      </c>
    </row>
    <row r="270" spans="1:72"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7"/>
      <c r="AS270" s="21"/>
      <c r="AT270" s="21"/>
      <c r="AU270" s="21"/>
      <c r="AV270" s="21"/>
      <c r="AW270" s="21"/>
      <c r="AX270" s="21"/>
      <c r="AY270" s="21"/>
      <c r="AZ270" s="21"/>
      <c r="BA270" s="21"/>
      <c r="BB270" s="21"/>
      <c r="BC270" s="21"/>
      <c r="BD270" s="21"/>
      <c r="BE270" s="21"/>
      <c r="BF270" s="21"/>
      <c r="BG270" s="21"/>
      <c r="BH270" s="29"/>
      <c r="BI270" s="21"/>
      <c r="BJ270" s="27"/>
      <c r="BK270" s="21"/>
      <c r="BL270" s="21"/>
      <c r="BM270" s="21"/>
      <c r="BN270" s="21"/>
      <c r="BO270" s="21"/>
      <c r="BP270" s="21"/>
      <c r="BQ270" s="21"/>
      <c r="BR270" s="21"/>
      <c r="BS270" s="21"/>
      <c r="BT270" s="21"/>
    </row>
    <row r="271" spans="1:72" ht="8.85" customHeight="1" x14ac:dyDescent="0.3">
      <c r="A271" s="10">
        <v>26</v>
      </c>
      <c r="B271" s="18"/>
      <c r="C271" s="10" t="s">
        <v>239</v>
      </c>
      <c r="D271" s="21"/>
      <c r="E271" s="69">
        <v>2200211</v>
      </c>
      <c r="F271" s="21"/>
      <c r="G271" s="65">
        <f>(E271/$BJ271)</f>
        <v>448.74790944319807</v>
      </c>
      <c r="H271" s="21"/>
      <c r="I271" s="65">
        <f>IF(G$287,G271/G$287*100,0)</f>
        <v>139.57207805626743</v>
      </c>
      <c r="J271" s="21"/>
      <c r="K271" s="69">
        <v>0</v>
      </c>
      <c r="L271" s="21"/>
      <c r="M271" s="69">
        <v>192845</v>
      </c>
      <c r="N271" s="21"/>
      <c r="O271" s="65">
        <f>(M271/$BJ271)</f>
        <v>39.332041607179278</v>
      </c>
      <c r="P271" s="21"/>
      <c r="Q271" s="65">
        <f>IF(O$287,O271/O$287*100,0)</f>
        <v>83.473493414184404</v>
      </c>
      <c r="R271" s="21"/>
      <c r="S271" s="69">
        <v>0</v>
      </c>
      <c r="T271" s="21"/>
      <c r="U271" s="70">
        <f>(S271/$BJ271)</f>
        <v>0</v>
      </c>
      <c r="V271" s="21"/>
      <c r="W271" s="70">
        <f>IF(U$287,U271/U$287*100,0)</f>
        <v>0</v>
      </c>
      <c r="X271" s="21"/>
      <c r="Y271" s="69">
        <v>0</v>
      </c>
      <c r="Z271" s="21"/>
      <c r="AA271" s="69">
        <v>0</v>
      </c>
      <c r="AB271" s="21"/>
      <c r="AC271" s="69">
        <v>0</v>
      </c>
      <c r="AD271" s="21"/>
      <c r="AE271" s="21"/>
      <c r="AF271" s="69">
        <v>0</v>
      </c>
      <c r="AG271" s="21"/>
      <c r="AH271" s="65">
        <f>(AF271/$BJ271)</f>
        <v>0</v>
      </c>
      <c r="AI271" s="21"/>
      <c r="AJ271" s="65">
        <f>IF(AH$287,AH271/AH$287*100,0)</f>
        <v>0</v>
      </c>
      <c r="AK271" s="21"/>
      <c r="AL271" s="69">
        <v>0</v>
      </c>
      <c r="AM271" s="21"/>
      <c r="AN271" s="65">
        <f>(AL271/$BJ271)</f>
        <v>0</v>
      </c>
      <c r="AO271" s="21"/>
      <c r="AP271" s="65">
        <f>IF(AN$287,AN271/AN$287*100,0)</f>
        <v>0</v>
      </c>
      <c r="AQ271" s="21"/>
      <c r="AR271" s="69">
        <f>(E271+M271+S271+AF271+AL271)</f>
        <v>2393056</v>
      </c>
      <c r="AS271" s="21"/>
      <c r="AT271" s="69">
        <v>251768</v>
      </c>
      <c r="AU271" s="21"/>
      <c r="AV271" s="70">
        <f>IF($AR271,AT271/$AR271*100,0)</f>
        <v>10.520773437813407</v>
      </c>
      <c r="AW271" s="21"/>
      <c r="AX271" s="69">
        <v>374553</v>
      </c>
      <c r="AY271" s="21"/>
      <c r="AZ271" s="70">
        <f>IF($AR271,AX271/$AR271*100,0)</f>
        <v>15.651660470962653</v>
      </c>
      <c r="BA271" s="21"/>
      <c r="BB271" s="69">
        <v>0</v>
      </c>
      <c r="BC271" s="21"/>
      <c r="BD271" s="70">
        <f>IF($AR271,BB271/$AR271*100,0)</f>
        <v>0</v>
      </c>
      <c r="BE271" s="21"/>
      <c r="BF271" s="69">
        <v>9018</v>
      </c>
      <c r="BG271" s="21"/>
      <c r="BH271" s="10">
        <v>26</v>
      </c>
      <c r="BI271" s="21"/>
      <c r="BJ271" s="96">
        <v>4903</v>
      </c>
      <c r="BK271" s="21"/>
      <c r="BL271" s="96">
        <f>IF(E271,$BJ271,0)</f>
        <v>4903</v>
      </c>
      <c r="BM271" s="21"/>
      <c r="BN271" s="96">
        <f>IF(M271,$BJ271,0)</f>
        <v>4903</v>
      </c>
      <c r="BO271" s="21"/>
      <c r="BP271" s="96">
        <f>IF(S271,$BJ271,0)</f>
        <v>0</v>
      </c>
      <c r="BQ271" s="21"/>
      <c r="BR271" s="96">
        <f>IF(AF271,$BJ271,0)</f>
        <v>0</v>
      </c>
      <c r="BS271" s="21"/>
      <c r="BT271" s="96">
        <f>IF(AL271,$BJ271,0)</f>
        <v>0</v>
      </c>
    </row>
    <row r="272" spans="1:72" ht="8.85" customHeight="1" x14ac:dyDescent="0.3">
      <c r="A272" s="10">
        <v>27</v>
      </c>
      <c r="B272" s="18"/>
      <c r="C272" s="10" t="s">
        <v>240</v>
      </c>
      <c r="D272" s="21"/>
      <c r="E272" s="69">
        <v>2690991</v>
      </c>
      <c r="F272" s="21"/>
      <c r="G272" s="65">
        <f>(E272/$BJ272)</f>
        <v>315.36282667291692</v>
      </c>
      <c r="H272" s="21"/>
      <c r="I272" s="65">
        <f>IF(G$287,G272/G$287*100,0)</f>
        <v>98.085905547842927</v>
      </c>
      <c r="J272" s="21"/>
      <c r="K272" s="69">
        <v>0</v>
      </c>
      <c r="L272" s="21"/>
      <c r="M272" s="69">
        <v>352624</v>
      </c>
      <c r="N272" s="21"/>
      <c r="O272" s="65">
        <f>(M272/$BJ272)</f>
        <v>41.324739247626859</v>
      </c>
      <c r="P272" s="21"/>
      <c r="Q272" s="65">
        <f>IF(O$287,O272/O$287*100,0)</f>
        <v>87.702550095950969</v>
      </c>
      <c r="R272" s="21"/>
      <c r="S272" s="69">
        <v>0</v>
      </c>
      <c r="T272" s="21"/>
      <c r="U272" s="70">
        <f>(S272/$BJ272)</f>
        <v>0</v>
      </c>
      <c r="V272" s="21"/>
      <c r="W272" s="70">
        <f>IF(U$287,U272/U$287*100,0)</f>
        <v>0</v>
      </c>
      <c r="X272" s="21"/>
      <c r="Y272" s="69">
        <v>0</v>
      </c>
      <c r="Z272" s="21"/>
      <c r="AA272" s="69">
        <v>0</v>
      </c>
      <c r="AB272" s="21"/>
      <c r="AC272" s="69">
        <v>0</v>
      </c>
      <c r="AD272" s="21"/>
      <c r="AE272" s="21"/>
      <c r="AF272" s="69">
        <v>0</v>
      </c>
      <c r="AG272" s="21"/>
      <c r="AH272" s="65">
        <f>(AF272/$BJ272)</f>
        <v>0</v>
      </c>
      <c r="AI272" s="21"/>
      <c r="AJ272" s="65">
        <f>IF(AH$287,AH272/AH$287*100,0)</f>
        <v>0</v>
      </c>
      <c r="AK272" s="21"/>
      <c r="AL272" s="69">
        <v>169132</v>
      </c>
      <c r="AM272" s="21"/>
      <c r="AN272" s="65">
        <f>(AL272/$BJ272)</f>
        <v>19.820930505097856</v>
      </c>
      <c r="AO272" s="21"/>
      <c r="AP272" s="65">
        <f>IF(AN$287,AN272/AN$287*100,0)</f>
        <v>49.950979677366206</v>
      </c>
      <c r="AQ272" s="21"/>
      <c r="AR272" s="69">
        <f>(E272+M272+S272+AF272+AL272)</f>
        <v>3212747</v>
      </c>
      <c r="AS272" s="21"/>
      <c r="AT272" s="69">
        <v>294268</v>
      </c>
      <c r="AU272" s="21"/>
      <c r="AV272" s="70">
        <f>IF($AR272,AT272/$AR272*100,0)</f>
        <v>9.1593891457995298</v>
      </c>
      <c r="AW272" s="21"/>
      <c r="AX272" s="69">
        <v>16715</v>
      </c>
      <c r="AY272" s="21"/>
      <c r="AZ272" s="70">
        <f>IF($AR272,AX272/$AR272*100,0)</f>
        <v>0.52027128186564331</v>
      </c>
      <c r="BA272" s="21"/>
      <c r="BB272" s="69">
        <v>0</v>
      </c>
      <c r="BC272" s="21"/>
      <c r="BD272" s="70">
        <f>IF($AR272,BB272/$AR272*100,0)</f>
        <v>0</v>
      </c>
      <c r="BE272" s="21"/>
      <c r="BF272" s="69">
        <v>0</v>
      </c>
      <c r="BG272" s="21"/>
      <c r="BH272" s="10">
        <v>27</v>
      </c>
      <c r="BI272" s="21"/>
      <c r="BJ272" s="96">
        <v>8533</v>
      </c>
      <c r="BK272" s="21"/>
      <c r="BL272" s="96">
        <f>IF(E272,$BJ272,0)</f>
        <v>8533</v>
      </c>
      <c r="BM272" s="21"/>
      <c r="BN272" s="96">
        <f>IF(M272,$BJ272,0)</f>
        <v>8533</v>
      </c>
      <c r="BO272" s="21"/>
      <c r="BP272" s="96">
        <f>IF(S272,$BJ272,0)</f>
        <v>0</v>
      </c>
      <c r="BQ272" s="21"/>
      <c r="BR272" s="96">
        <f>IF(AF272,$BJ272,0)</f>
        <v>0</v>
      </c>
      <c r="BS272" s="21"/>
      <c r="BT272" s="96">
        <f>IF(AL272,$BJ272,0)</f>
        <v>8533</v>
      </c>
    </row>
    <row r="273" spans="1:72" ht="8.85" customHeight="1" x14ac:dyDescent="0.3">
      <c r="A273" s="10">
        <v>28</v>
      </c>
      <c r="B273" s="18"/>
      <c r="C273" s="10" t="s">
        <v>241</v>
      </c>
      <c r="D273" s="21"/>
      <c r="E273" s="69">
        <v>3049458</v>
      </c>
      <c r="F273" s="21"/>
      <c r="G273" s="65">
        <f>(E273/$BJ273)</f>
        <v>382.80918905347727</v>
      </c>
      <c r="H273" s="21"/>
      <c r="I273" s="65">
        <f>IF(G$287,G273/G$287*100,0)</f>
        <v>119.0634494131084</v>
      </c>
      <c r="J273" s="21"/>
      <c r="K273" s="69">
        <v>0</v>
      </c>
      <c r="L273" s="21"/>
      <c r="M273" s="69">
        <v>1648005</v>
      </c>
      <c r="N273" s="21"/>
      <c r="O273" s="65">
        <f>(M273/$BJ273)</f>
        <v>206.87986442380117</v>
      </c>
      <c r="P273" s="21"/>
      <c r="Q273" s="65">
        <f>IF(O$287,O273/O$287*100,0)</f>
        <v>439.05641036837056</v>
      </c>
      <c r="R273" s="21"/>
      <c r="S273" s="69">
        <v>0</v>
      </c>
      <c r="T273" s="21"/>
      <c r="U273" s="70">
        <f>(S273/$BJ273)</f>
        <v>0</v>
      </c>
      <c r="V273" s="21"/>
      <c r="W273" s="70">
        <f>IF(U$287,U273/U$287*100,0)</f>
        <v>0</v>
      </c>
      <c r="X273" s="21"/>
      <c r="Y273" s="69">
        <v>0</v>
      </c>
      <c r="Z273" s="21"/>
      <c r="AA273" s="69">
        <v>0</v>
      </c>
      <c r="AB273" s="21"/>
      <c r="AC273" s="69">
        <v>0</v>
      </c>
      <c r="AD273" s="21"/>
      <c r="AE273" s="21"/>
      <c r="AF273" s="69">
        <v>0</v>
      </c>
      <c r="AG273" s="21"/>
      <c r="AH273" s="65">
        <f>(AF273/$BJ273)</f>
        <v>0</v>
      </c>
      <c r="AI273" s="21"/>
      <c r="AJ273" s="65">
        <f>IF(AH$287,AH273/AH$287*100,0)</f>
        <v>0</v>
      </c>
      <c r="AK273" s="21"/>
      <c r="AL273" s="69">
        <v>131792</v>
      </c>
      <c r="AM273" s="21"/>
      <c r="AN273" s="65">
        <f>(AL273/$BJ273)</f>
        <v>16.544313331659552</v>
      </c>
      <c r="AO273" s="21"/>
      <c r="AP273" s="65">
        <f>IF(AN$287,AN273/AN$287*100,0)</f>
        <v>41.693534962607195</v>
      </c>
      <c r="AQ273" s="21"/>
      <c r="AR273" s="69">
        <f>(E273+M273+S273+AF273+AL273)</f>
        <v>4829255</v>
      </c>
      <c r="AS273" s="21"/>
      <c r="AT273" s="69">
        <v>519171</v>
      </c>
      <c r="AU273" s="21"/>
      <c r="AV273" s="70">
        <f>IF($AR273,AT273/$AR273*100,0)</f>
        <v>10.750540197193976</v>
      </c>
      <c r="AW273" s="21"/>
      <c r="AX273" s="69">
        <v>3468</v>
      </c>
      <c r="AY273" s="21"/>
      <c r="AZ273" s="70">
        <f>IF($AR273,AX273/$AR273*100,0)</f>
        <v>7.1812318877342365E-2</v>
      </c>
      <c r="BA273" s="21"/>
      <c r="BB273" s="69">
        <v>0</v>
      </c>
      <c r="BC273" s="21"/>
      <c r="BD273" s="70">
        <f>IF($AR273,BB273/$AR273*100,0)</f>
        <v>0</v>
      </c>
      <c r="BE273" s="21"/>
      <c r="BF273" s="69">
        <v>0</v>
      </c>
      <c r="BG273" s="21"/>
      <c r="BH273" s="10">
        <v>28</v>
      </c>
      <c r="BI273" s="21"/>
      <c r="BJ273" s="96">
        <v>7966</v>
      </c>
      <c r="BK273" s="21"/>
      <c r="BL273" s="96">
        <f>IF(E273,$BJ273,0)</f>
        <v>7966</v>
      </c>
      <c r="BM273" s="21"/>
      <c r="BN273" s="96">
        <f>IF(M273,$BJ273,0)</f>
        <v>7966</v>
      </c>
      <c r="BO273" s="21"/>
      <c r="BP273" s="96">
        <f>IF(S273,$BJ273,0)</f>
        <v>0</v>
      </c>
      <c r="BQ273" s="21"/>
      <c r="BR273" s="96">
        <f>IF(AF273,$BJ273,0)</f>
        <v>0</v>
      </c>
      <c r="BS273" s="21"/>
      <c r="BT273" s="96">
        <f>IF(AL273,$BJ273,0)</f>
        <v>7966</v>
      </c>
    </row>
    <row r="274" spans="1:72" ht="8.85" customHeight="1" x14ac:dyDescent="0.3">
      <c r="A274" s="10">
        <v>29</v>
      </c>
      <c r="B274" s="18"/>
      <c r="C274" s="10" t="s">
        <v>242</v>
      </c>
      <c r="D274" s="21"/>
      <c r="E274" s="69">
        <v>2263189</v>
      </c>
      <c r="F274" s="21"/>
      <c r="G274" s="65">
        <f>(E274/$BJ274)</f>
        <v>482.55628997867802</v>
      </c>
      <c r="H274" s="21"/>
      <c r="I274" s="65">
        <f>IF(G$287,G274/G$287*100,0)</f>
        <v>150.08734916451377</v>
      </c>
      <c r="J274" s="21"/>
      <c r="K274" s="69">
        <v>0</v>
      </c>
      <c r="L274" s="21"/>
      <c r="M274" s="69">
        <v>578120</v>
      </c>
      <c r="N274" s="21"/>
      <c r="O274" s="65">
        <f>(M274/$BJ274)</f>
        <v>123.26652452025586</v>
      </c>
      <c r="P274" s="21"/>
      <c r="Q274" s="65">
        <f>IF(O$287,O274/O$287*100,0)</f>
        <v>261.60572912779685</v>
      </c>
      <c r="R274" s="21"/>
      <c r="S274" s="69">
        <v>0</v>
      </c>
      <c r="T274" s="21"/>
      <c r="U274" s="70">
        <f>(S274/$BJ274)</f>
        <v>0</v>
      </c>
      <c r="V274" s="21"/>
      <c r="W274" s="70">
        <f>IF(U$287,U274/U$287*100,0)</f>
        <v>0</v>
      </c>
      <c r="X274" s="21"/>
      <c r="Y274" s="69">
        <v>0</v>
      </c>
      <c r="Z274" s="21"/>
      <c r="AA274" s="69">
        <v>0</v>
      </c>
      <c r="AB274" s="21"/>
      <c r="AC274" s="69">
        <v>0</v>
      </c>
      <c r="AD274" s="21"/>
      <c r="AE274" s="21"/>
      <c r="AF274" s="69">
        <v>242097</v>
      </c>
      <c r="AG274" s="21"/>
      <c r="AH274" s="65">
        <f>(AF274/$BJ274)</f>
        <v>51.619829424307035</v>
      </c>
      <c r="AI274" s="21"/>
      <c r="AJ274" s="65">
        <f>IF(AH$287,AH274/AH$287*100,0)</f>
        <v>217.31551116478133</v>
      </c>
      <c r="AK274" s="21"/>
      <c r="AL274" s="69">
        <v>0</v>
      </c>
      <c r="AM274" s="21"/>
      <c r="AN274" s="65">
        <f>(AL274/$BJ274)</f>
        <v>0</v>
      </c>
      <c r="AO274" s="21"/>
      <c r="AP274" s="65">
        <f>IF(AN$287,AN274/AN$287*100,0)</f>
        <v>0</v>
      </c>
      <c r="AQ274" s="21"/>
      <c r="AR274" s="69">
        <f>(E274+M274+S274+AF274+AL274)</f>
        <v>3083406</v>
      </c>
      <c r="AS274" s="21"/>
      <c r="AT274" s="69">
        <v>152506</v>
      </c>
      <c r="AU274" s="21"/>
      <c r="AV274" s="70">
        <f>IF($AR274,AT274/$AR274*100,0)</f>
        <v>4.9460239747863239</v>
      </c>
      <c r="AW274" s="21"/>
      <c r="AX274" s="69">
        <v>0</v>
      </c>
      <c r="AY274" s="21"/>
      <c r="AZ274" s="70">
        <f>IF($AR274,AX274/$AR274*100,0)</f>
        <v>0</v>
      </c>
      <c r="BA274" s="21"/>
      <c r="BB274" s="69">
        <v>0</v>
      </c>
      <c r="BC274" s="21"/>
      <c r="BD274" s="70">
        <f>IF($AR274,BB274/$AR274*100,0)</f>
        <v>0</v>
      </c>
      <c r="BE274" s="21"/>
      <c r="BF274" s="69">
        <v>0</v>
      </c>
      <c r="BG274" s="21"/>
      <c r="BH274" s="10">
        <v>29</v>
      </c>
      <c r="BI274" s="21"/>
      <c r="BJ274" s="96">
        <v>4690</v>
      </c>
      <c r="BK274" s="21"/>
      <c r="BL274" s="96">
        <f>IF(E274,$BJ274,0)</f>
        <v>4690</v>
      </c>
      <c r="BM274" s="21"/>
      <c r="BN274" s="96">
        <f>IF(M274,$BJ274,0)</f>
        <v>4690</v>
      </c>
      <c r="BO274" s="21"/>
      <c r="BP274" s="96">
        <f>IF(S274,$BJ274,0)</f>
        <v>0</v>
      </c>
      <c r="BQ274" s="21"/>
      <c r="BR274" s="96">
        <f>IF(AF274,$BJ274,0)</f>
        <v>4690</v>
      </c>
      <c r="BS274" s="21"/>
      <c r="BT274" s="96">
        <f>IF(AL274,$BJ274,0)</f>
        <v>0</v>
      </c>
    </row>
    <row r="275" spans="1:72" ht="8.85" customHeight="1" x14ac:dyDescent="0.3">
      <c r="A275" s="10">
        <v>30</v>
      </c>
      <c r="B275" s="18"/>
      <c r="C275" s="10" t="s">
        <v>243</v>
      </c>
      <c r="D275" s="21"/>
      <c r="E275" s="69">
        <v>2044129</v>
      </c>
      <c r="F275" s="21"/>
      <c r="G275" s="65">
        <f>(E275/$BJ275)</f>
        <v>288.59649865876042</v>
      </c>
      <c r="H275" s="21"/>
      <c r="I275" s="65">
        <f>IF(G$287,G275/G$287*100,0)</f>
        <v>89.760892897629375</v>
      </c>
      <c r="J275" s="21"/>
      <c r="K275" s="69">
        <v>0</v>
      </c>
      <c r="L275" s="21"/>
      <c r="M275" s="69">
        <v>94383</v>
      </c>
      <c r="N275" s="21"/>
      <c r="O275" s="65">
        <f>(M275/$BJ275)</f>
        <v>13.325285895806861</v>
      </c>
      <c r="P275" s="21"/>
      <c r="Q275" s="65">
        <f>IF(O$287,O275/O$287*100,0)</f>
        <v>28.279949858049797</v>
      </c>
      <c r="R275" s="21"/>
      <c r="S275" s="69">
        <v>0</v>
      </c>
      <c r="T275" s="21"/>
      <c r="U275" s="70">
        <f>(S275/$BJ275)</f>
        <v>0</v>
      </c>
      <c r="V275" s="21"/>
      <c r="W275" s="70">
        <f>IF(U$287,U275/U$287*100,0)</f>
        <v>0</v>
      </c>
      <c r="X275" s="21"/>
      <c r="Y275" s="69">
        <v>0</v>
      </c>
      <c r="Z275" s="21"/>
      <c r="AA275" s="69">
        <v>0</v>
      </c>
      <c r="AB275" s="21"/>
      <c r="AC275" s="69">
        <v>0</v>
      </c>
      <c r="AD275" s="21"/>
      <c r="AE275" s="21"/>
      <c r="AF275" s="69">
        <v>0</v>
      </c>
      <c r="AG275" s="21"/>
      <c r="AH275" s="65">
        <f>(AF275/$BJ275)</f>
        <v>0</v>
      </c>
      <c r="AI275" s="21"/>
      <c r="AJ275" s="65">
        <f>IF(AH$287,AH275/AH$287*100,0)</f>
        <v>0</v>
      </c>
      <c r="AK275" s="21"/>
      <c r="AL275" s="69">
        <v>0</v>
      </c>
      <c r="AM275" s="21"/>
      <c r="AN275" s="65">
        <f>(AL275/$BJ275)</f>
        <v>0</v>
      </c>
      <c r="AO275" s="21"/>
      <c r="AP275" s="65">
        <f>IF(AN$287,AN275/AN$287*100,0)</f>
        <v>0</v>
      </c>
      <c r="AQ275" s="21"/>
      <c r="AR275" s="69">
        <f>(E275+M275+S275+AF275+AL275)</f>
        <v>2138512</v>
      </c>
      <c r="AS275" s="21"/>
      <c r="AT275" s="69">
        <v>238163</v>
      </c>
      <c r="AU275" s="21"/>
      <c r="AV275" s="70">
        <f>IF($AR275,AT275/$AR275*100,0)</f>
        <v>11.136855907285065</v>
      </c>
      <c r="AW275" s="21"/>
      <c r="AX275" s="69">
        <v>5633</v>
      </c>
      <c r="AY275" s="21"/>
      <c r="AZ275" s="70">
        <f>IF($AR275,AX275/$AR275*100,0)</f>
        <v>0.26340745340685484</v>
      </c>
      <c r="BA275" s="21"/>
      <c r="BB275" s="69">
        <v>0</v>
      </c>
      <c r="BC275" s="21"/>
      <c r="BD275" s="70">
        <f>IF($AR275,BB275/$AR275*100,0)</f>
        <v>0</v>
      </c>
      <c r="BE275" s="21"/>
      <c r="BF275" s="69">
        <v>0</v>
      </c>
      <c r="BG275" s="21"/>
      <c r="BH275" s="10">
        <v>30</v>
      </c>
      <c r="BI275" s="21"/>
      <c r="BJ275" s="96">
        <v>7083</v>
      </c>
      <c r="BK275" s="21"/>
      <c r="BL275" s="96">
        <f>IF(E275,$BJ275,0)</f>
        <v>7083</v>
      </c>
      <c r="BM275" s="21"/>
      <c r="BN275" s="96">
        <f>IF(M275,$BJ275,0)</f>
        <v>7083</v>
      </c>
      <c r="BO275" s="21"/>
      <c r="BP275" s="96">
        <f>IF(S275,$BJ275,0)</f>
        <v>0</v>
      </c>
      <c r="BQ275" s="21"/>
      <c r="BR275" s="96">
        <f>IF(AF275,$BJ275,0)</f>
        <v>0</v>
      </c>
      <c r="BS275" s="21"/>
      <c r="BT275" s="96">
        <f>IF(AL275,$BJ275,0)</f>
        <v>0</v>
      </c>
    </row>
    <row r="276" spans="1:72" ht="8.85" customHeight="1" x14ac:dyDescent="0.3">
      <c r="A276" s="41"/>
      <c r="D276" s="21"/>
      <c r="E276" s="27"/>
      <c r="F276" s="21"/>
      <c r="G276" s="21"/>
      <c r="H276" s="21"/>
      <c r="I276" s="21"/>
      <c r="J276" s="21"/>
      <c r="K276" s="27"/>
      <c r="L276" s="21"/>
      <c r="M276" s="27"/>
      <c r="N276" s="21"/>
      <c r="O276" s="21"/>
      <c r="P276" s="21"/>
      <c r="Q276" s="21"/>
      <c r="R276" s="21"/>
      <c r="S276" s="27"/>
      <c r="T276" s="21"/>
      <c r="U276" s="21"/>
      <c r="V276" s="21"/>
      <c r="W276" s="21"/>
      <c r="X276" s="21"/>
      <c r="Y276" s="27"/>
      <c r="Z276" s="21"/>
      <c r="AA276" s="27"/>
      <c r="AB276" s="21"/>
      <c r="AC276" s="27"/>
      <c r="AD276" s="21"/>
      <c r="AE276" s="21"/>
      <c r="AF276" s="27"/>
      <c r="AG276" s="21"/>
      <c r="AH276" s="21"/>
      <c r="AI276" s="21"/>
      <c r="AJ276" s="21"/>
      <c r="AK276" s="21"/>
      <c r="AL276" s="27"/>
      <c r="AM276" s="21"/>
      <c r="AN276" s="21"/>
      <c r="AO276" s="21"/>
      <c r="AP276" s="21"/>
      <c r="AQ276" s="21"/>
      <c r="AR276" s="21"/>
      <c r="AS276" s="21"/>
      <c r="AT276" s="27"/>
      <c r="AU276" s="21"/>
      <c r="AV276" s="21"/>
      <c r="AW276" s="21"/>
      <c r="AX276" s="27"/>
      <c r="AY276" s="21"/>
      <c r="AZ276" s="21"/>
      <c r="BA276" s="21"/>
      <c r="BB276" s="27"/>
      <c r="BC276" s="21"/>
      <c r="BD276" s="21"/>
      <c r="BE276" s="21"/>
      <c r="BF276" s="27"/>
      <c r="BG276" s="21"/>
      <c r="BH276" s="29"/>
      <c r="BI276" s="21"/>
      <c r="BJ276" s="27"/>
      <c r="BK276" s="21"/>
      <c r="BL276" s="21"/>
      <c r="BM276" s="21"/>
      <c r="BN276" s="21"/>
      <c r="BO276" s="21"/>
      <c r="BP276" s="21"/>
      <c r="BQ276" s="21"/>
      <c r="BR276" s="21"/>
      <c r="BS276" s="21"/>
      <c r="BT276" s="21"/>
    </row>
    <row r="277" spans="1:72" ht="8.85" customHeight="1" x14ac:dyDescent="0.3">
      <c r="A277" s="10">
        <v>31</v>
      </c>
      <c r="B277" s="18"/>
      <c r="C277" s="10" t="s">
        <v>210</v>
      </c>
      <c r="D277" s="21"/>
      <c r="E277" s="69">
        <v>1501107</v>
      </c>
      <c r="F277" s="21"/>
      <c r="G277" s="65">
        <f>(E277/$BJ277)</f>
        <v>334.62037449843962</v>
      </c>
      <c r="H277" s="21"/>
      <c r="I277" s="65">
        <f>IF(G$287,G277/G$287*100,0)</f>
        <v>104.07549549737867</v>
      </c>
      <c r="J277" s="21"/>
      <c r="K277" s="69">
        <v>0</v>
      </c>
      <c r="L277" s="21"/>
      <c r="M277" s="69">
        <v>1326399</v>
      </c>
      <c r="N277" s="21"/>
      <c r="O277" s="65">
        <f>(M277/$BJ277)</f>
        <v>295.67521176995098</v>
      </c>
      <c r="P277" s="21"/>
      <c r="Q277" s="65">
        <f>IF(O$287,O277/O$287*100,0)</f>
        <v>627.50474762824297</v>
      </c>
      <c r="R277" s="21"/>
      <c r="S277" s="69">
        <v>0</v>
      </c>
      <c r="T277" s="21"/>
      <c r="U277" s="70">
        <f t="shared" ref="U277:U285" si="10">(S277/$BJ277)</f>
        <v>0</v>
      </c>
      <c r="V277" s="21"/>
      <c r="W277" s="70">
        <f t="shared" ref="W277:W285" si="11">IF(U$287,U277/U$287*100,0)</f>
        <v>0</v>
      </c>
      <c r="X277" s="21"/>
      <c r="Y277" s="69">
        <v>0</v>
      </c>
      <c r="Z277" s="21"/>
      <c r="AA277" s="69">
        <v>0</v>
      </c>
      <c r="AB277" s="21"/>
      <c r="AC277" s="69">
        <v>0</v>
      </c>
      <c r="AD277" s="21"/>
      <c r="AE277" s="21"/>
      <c r="AF277" s="69">
        <v>0</v>
      </c>
      <c r="AG277" s="21"/>
      <c r="AH277" s="65">
        <f>(AF277/$BJ277)</f>
        <v>0</v>
      </c>
      <c r="AI277" s="21"/>
      <c r="AJ277" s="65">
        <f>IF(AH$287,AH277/AH$287*100,0)</f>
        <v>0</v>
      </c>
      <c r="AK277" s="21"/>
      <c r="AL277" s="69">
        <v>0</v>
      </c>
      <c r="AM277" s="21"/>
      <c r="AN277" s="65">
        <f>(AL277/$BJ277)</f>
        <v>0</v>
      </c>
      <c r="AO277" s="21"/>
      <c r="AP277" s="65">
        <f>IF(AN$287,AN277/AN$287*100,0)</f>
        <v>0</v>
      </c>
      <c r="AQ277" s="21"/>
      <c r="AR277" s="69">
        <f t="shared" ref="AR277:AR285" si="12">(E277+M277+S277+AF277+AL277)</f>
        <v>2827506</v>
      </c>
      <c r="AS277" s="21"/>
      <c r="AT277" s="69">
        <v>140721</v>
      </c>
      <c r="AU277" s="21"/>
      <c r="AV277" s="70">
        <f t="shared" ref="AV277:AV285" si="13">IF($AR277,AT277/$AR277*100,0)</f>
        <v>4.9768594655502056</v>
      </c>
      <c r="AW277" s="21"/>
      <c r="AX277" s="69">
        <v>7511</v>
      </c>
      <c r="AY277" s="21"/>
      <c r="AZ277" s="70">
        <f t="shared" ref="AZ277:AZ285" si="14">IF($AR277,AX277/$AR277*100,0)</f>
        <v>0.26564046194773766</v>
      </c>
      <c r="BA277" s="21"/>
      <c r="BB277" s="69">
        <v>0</v>
      </c>
      <c r="BC277" s="21"/>
      <c r="BD277" s="70">
        <f t="shared" ref="BD277:BD285" si="15">IF($AR277,BB277/$AR277*100,0)</f>
        <v>0</v>
      </c>
      <c r="BE277" s="21"/>
      <c r="BF277" s="69">
        <v>1254012</v>
      </c>
      <c r="BG277" s="21"/>
      <c r="BH277" s="10">
        <v>31</v>
      </c>
      <c r="BI277" s="21"/>
      <c r="BJ277" s="96">
        <v>4486</v>
      </c>
      <c r="BK277" s="21"/>
      <c r="BL277" s="96">
        <f t="shared" ref="BL277:BL285" si="16">IF(E277,$BJ277,0)</f>
        <v>4486</v>
      </c>
      <c r="BM277" s="21"/>
      <c r="BN277" s="96">
        <f t="shared" ref="BN277:BN285" si="17">IF(M277,$BJ277,0)</f>
        <v>4486</v>
      </c>
      <c r="BO277" s="21"/>
      <c r="BP277" s="96">
        <f t="shared" ref="BP277:BP285" si="18">IF(S277,$BJ277,0)</f>
        <v>0</v>
      </c>
      <c r="BQ277" s="21"/>
      <c r="BR277" s="96">
        <f t="shared" ref="BR277:BR285" si="19">IF(AF277,$BJ277,0)</f>
        <v>0</v>
      </c>
      <c r="BS277" s="21"/>
      <c r="BT277" s="96">
        <f t="shared" ref="BT277:BT285" si="20">IF(AL277,$BJ277,0)</f>
        <v>0</v>
      </c>
    </row>
    <row r="278" spans="1:72" ht="8.85" customHeight="1" x14ac:dyDescent="0.3">
      <c r="A278" s="10">
        <v>32</v>
      </c>
      <c r="B278" s="18"/>
      <c r="C278" s="10" t="s">
        <v>244</v>
      </c>
      <c r="D278" s="21"/>
      <c r="E278" s="69">
        <v>8359577</v>
      </c>
      <c r="F278" s="21"/>
      <c r="G278" s="65">
        <f>(E278/$BJ278)</f>
        <v>507.47143811084806</v>
      </c>
      <c r="H278" s="21"/>
      <c r="I278" s="65">
        <f>IF(G$287,G278/G$287*100,0)</f>
        <v>157.83659752135065</v>
      </c>
      <c r="J278" s="21"/>
      <c r="K278" s="69">
        <v>0</v>
      </c>
      <c r="L278" s="21"/>
      <c r="M278" s="69">
        <v>69783</v>
      </c>
      <c r="N278" s="21"/>
      <c r="O278" s="65">
        <f>(M278/$BJ278)</f>
        <v>4.2362046985977058</v>
      </c>
      <c r="P278" s="21"/>
      <c r="Q278" s="65">
        <f>IF(O$287,O278/O$287*100,0)</f>
        <v>8.9904004613121344</v>
      </c>
      <c r="R278" s="21"/>
      <c r="S278" s="69">
        <v>0</v>
      </c>
      <c r="T278" s="21"/>
      <c r="U278" s="70">
        <f t="shared" si="10"/>
        <v>0</v>
      </c>
      <c r="V278" s="21"/>
      <c r="W278" s="70">
        <f t="shared" si="11"/>
        <v>0</v>
      </c>
      <c r="X278" s="21"/>
      <c r="Y278" s="69">
        <v>0</v>
      </c>
      <c r="Z278" s="21"/>
      <c r="AA278" s="69">
        <v>0</v>
      </c>
      <c r="AB278" s="21"/>
      <c r="AC278" s="69">
        <v>0</v>
      </c>
      <c r="AD278" s="21"/>
      <c r="AE278" s="21"/>
      <c r="AF278" s="69">
        <v>0</v>
      </c>
      <c r="AG278" s="21"/>
      <c r="AH278" s="65">
        <f>(AF278/$BJ278)</f>
        <v>0</v>
      </c>
      <c r="AI278" s="21"/>
      <c r="AJ278" s="65">
        <f>IF(AH$287,AH278/AH$287*100,0)</f>
        <v>0</v>
      </c>
      <c r="AK278" s="21"/>
      <c r="AL278" s="69">
        <v>102747</v>
      </c>
      <c r="AM278" s="21"/>
      <c r="AN278" s="65">
        <f>(AL278/$BJ278)</f>
        <v>6.237297395738481</v>
      </c>
      <c r="AO278" s="21"/>
      <c r="AP278" s="65">
        <f>IF(AN$287,AN278/AN$287*100,0)</f>
        <v>15.71869269084468</v>
      </c>
      <c r="AQ278" s="21"/>
      <c r="AR278" s="69">
        <f t="shared" si="12"/>
        <v>8532107</v>
      </c>
      <c r="AS278" s="21"/>
      <c r="AT278" s="69">
        <v>490666</v>
      </c>
      <c r="AU278" s="21"/>
      <c r="AV278" s="70">
        <f t="shared" si="13"/>
        <v>5.750818643038583</v>
      </c>
      <c r="AW278" s="21"/>
      <c r="AX278" s="69">
        <v>93063</v>
      </c>
      <c r="AY278" s="21"/>
      <c r="AZ278" s="70">
        <f t="shared" si="14"/>
        <v>1.0907387823429782</v>
      </c>
      <c r="BA278" s="21"/>
      <c r="BB278" s="69">
        <v>8485</v>
      </c>
      <c r="BC278" s="21"/>
      <c r="BD278" s="70">
        <f t="shared" si="15"/>
        <v>9.9447885498857427E-2</v>
      </c>
      <c r="BE278" s="21"/>
      <c r="BF278" s="69">
        <v>10731</v>
      </c>
      <c r="BG278" s="21"/>
      <c r="BH278" s="10">
        <v>32</v>
      </c>
      <c r="BI278" s="21"/>
      <c r="BJ278" s="96">
        <v>16473</v>
      </c>
      <c r="BK278" s="21"/>
      <c r="BL278" s="96">
        <f t="shared" si="16"/>
        <v>16473</v>
      </c>
      <c r="BM278" s="21"/>
      <c r="BN278" s="96">
        <f t="shared" si="17"/>
        <v>16473</v>
      </c>
      <c r="BO278" s="21"/>
      <c r="BP278" s="96">
        <f t="shared" si="18"/>
        <v>0</v>
      </c>
      <c r="BQ278" s="21"/>
      <c r="BR278" s="96">
        <f t="shared" si="19"/>
        <v>0</v>
      </c>
      <c r="BS278" s="21"/>
      <c r="BT278" s="96">
        <f t="shared" si="20"/>
        <v>16473</v>
      </c>
    </row>
    <row r="279" spans="1:72" ht="8.85" customHeight="1" x14ac:dyDescent="0.3">
      <c r="A279" s="10">
        <v>33</v>
      </c>
      <c r="B279" s="18"/>
      <c r="C279" s="10" t="s">
        <v>245</v>
      </c>
      <c r="D279" s="21"/>
      <c r="E279" s="69">
        <v>2706527</v>
      </c>
      <c r="F279" s="21"/>
      <c r="G279" s="65">
        <f>(E279/$BJ279)</f>
        <v>335.83906191835217</v>
      </c>
      <c r="H279" s="21"/>
      <c r="I279" s="65">
        <f>IF(G$287,G279/G$287*100,0)</f>
        <v>104.45453845695319</v>
      </c>
      <c r="J279" s="21"/>
      <c r="K279" s="69">
        <v>0</v>
      </c>
      <c r="L279" s="21"/>
      <c r="M279" s="69">
        <v>-28702</v>
      </c>
      <c r="N279" s="21"/>
      <c r="O279" s="65">
        <f>(M279/$BJ279)</f>
        <v>-3.5614840550936839</v>
      </c>
      <c r="P279" s="21"/>
      <c r="Q279" s="65">
        <f>IF(O$287,O279/O$287*100,0)</f>
        <v>-7.558456252708762</v>
      </c>
      <c r="R279" s="21"/>
      <c r="S279" s="69">
        <v>0</v>
      </c>
      <c r="T279" s="21"/>
      <c r="U279" s="70">
        <f t="shared" si="10"/>
        <v>0</v>
      </c>
      <c r="V279" s="21"/>
      <c r="W279" s="70">
        <f t="shared" si="11"/>
        <v>0</v>
      </c>
      <c r="X279" s="21"/>
      <c r="Y279" s="69">
        <v>0</v>
      </c>
      <c r="Z279" s="21"/>
      <c r="AA279" s="69">
        <v>0</v>
      </c>
      <c r="AB279" s="21"/>
      <c r="AC279" s="69">
        <v>0</v>
      </c>
      <c r="AD279" s="21"/>
      <c r="AE279" s="21"/>
      <c r="AF279" s="69">
        <v>0</v>
      </c>
      <c r="AG279" s="21"/>
      <c r="AH279" s="65">
        <f>(AF279/$BJ279)</f>
        <v>0</v>
      </c>
      <c r="AI279" s="21"/>
      <c r="AJ279" s="65">
        <f>IF(AH$287,AH279/AH$287*100,0)</f>
        <v>0</v>
      </c>
      <c r="AK279" s="21"/>
      <c r="AL279" s="69">
        <v>37394</v>
      </c>
      <c r="AM279" s="21"/>
      <c r="AN279" s="65">
        <f>(AL279/$BJ279)</f>
        <v>4.6400297803697725</v>
      </c>
      <c r="AO279" s="21"/>
      <c r="AP279" s="65">
        <f>IF(AN$287,AN279/AN$287*100,0)</f>
        <v>11.693398208626645</v>
      </c>
      <c r="AQ279" s="21"/>
      <c r="AR279" s="69">
        <f t="shared" si="12"/>
        <v>2715219</v>
      </c>
      <c r="AS279" s="21"/>
      <c r="AT279" s="69">
        <v>234994</v>
      </c>
      <c r="AU279" s="21"/>
      <c r="AV279" s="70">
        <f t="shared" si="13"/>
        <v>8.6546978346866315</v>
      </c>
      <c r="AW279" s="21"/>
      <c r="AX279" s="69">
        <v>5561</v>
      </c>
      <c r="AY279" s="21"/>
      <c r="AZ279" s="70">
        <f t="shared" si="14"/>
        <v>0.20480852557381188</v>
      </c>
      <c r="BA279" s="21"/>
      <c r="BB279" s="69">
        <v>2819</v>
      </c>
      <c r="BC279" s="21"/>
      <c r="BD279" s="70">
        <f t="shared" si="15"/>
        <v>0.10382219629429523</v>
      </c>
      <c r="BE279" s="21"/>
      <c r="BF279" s="69">
        <v>0</v>
      </c>
      <c r="BG279" s="21"/>
      <c r="BH279" s="10">
        <v>33</v>
      </c>
      <c r="BI279" s="21"/>
      <c r="BJ279" s="96">
        <v>8059</v>
      </c>
      <c r="BK279" s="21"/>
      <c r="BL279" s="96">
        <f t="shared" si="16"/>
        <v>8059</v>
      </c>
      <c r="BM279" s="21"/>
      <c r="BN279" s="96">
        <f t="shared" si="17"/>
        <v>8059</v>
      </c>
      <c r="BO279" s="21"/>
      <c r="BP279" s="96">
        <f t="shared" si="18"/>
        <v>0</v>
      </c>
      <c r="BQ279" s="21"/>
      <c r="BR279" s="96">
        <f t="shared" si="19"/>
        <v>0</v>
      </c>
      <c r="BS279" s="21"/>
      <c r="BT279" s="96">
        <f t="shared" si="20"/>
        <v>8059</v>
      </c>
    </row>
    <row r="280" spans="1:72" ht="8.85" customHeight="1" x14ac:dyDescent="0.3">
      <c r="A280" s="10">
        <v>34</v>
      </c>
      <c r="B280" s="18"/>
      <c r="C280" s="10" t="s">
        <v>246</v>
      </c>
      <c r="D280" s="21"/>
      <c r="E280" s="69">
        <v>3478288</v>
      </c>
      <c r="F280" s="21"/>
      <c r="G280" s="65">
        <f>(E280/$BJ280)</f>
        <v>345.85741274734016</v>
      </c>
      <c r="H280" s="21"/>
      <c r="I280" s="65">
        <f>IF(G$287,G280/G$287*100,0)</f>
        <v>107.57050181739214</v>
      </c>
      <c r="J280" s="21"/>
      <c r="K280" s="69">
        <v>0</v>
      </c>
      <c r="L280" s="21"/>
      <c r="M280" s="69">
        <v>521254</v>
      </c>
      <c r="N280" s="21"/>
      <c r="O280" s="65">
        <f>(M280/$BJ280)</f>
        <v>51.829969175698515</v>
      </c>
      <c r="P280" s="21"/>
      <c r="Q280" s="65">
        <f>IF(O$287,O280/O$287*100,0)</f>
        <v>109.99755959414392</v>
      </c>
      <c r="R280" s="21"/>
      <c r="S280" s="69">
        <v>0</v>
      </c>
      <c r="T280" s="21"/>
      <c r="U280" s="70">
        <f t="shared" si="10"/>
        <v>0</v>
      </c>
      <c r="V280" s="21"/>
      <c r="W280" s="70">
        <f t="shared" si="11"/>
        <v>0</v>
      </c>
      <c r="X280" s="21"/>
      <c r="Y280" s="69">
        <v>0</v>
      </c>
      <c r="Z280" s="21"/>
      <c r="AA280" s="69">
        <v>0</v>
      </c>
      <c r="AB280" s="21"/>
      <c r="AC280" s="69">
        <v>0</v>
      </c>
      <c r="AD280" s="21"/>
      <c r="AE280" s="21"/>
      <c r="AF280" s="69">
        <v>571848</v>
      </c>
      <c r="AG280" s="21"/>
      <c r="AH280" s="65">
        <f>(AF280/$BJ280)</f>
        <v>56.860694043949486</v>
      </c>
      <c r="AI280" s="21"/>
      <c r="AJ280" s="65">
        <f>IF(AH$287,AH280/AH$287*100,0)</f>
        <v>239.37914807456769</v>
      </c>
      <c r="AK280" s="21"/>
      <c r="AL280" s="69">
        <v>0</v>
      </c>
      <c r="AM280" s="21"/>
      <c r="AN280" s="65">
        <f>(AL280/$BJ280)</f>
        <v>0</v>
      </c>
      <c r="AO280" s="21"/>
      <c r="AP280" s="65">
        <f>IF(AN$287,AN280/AN$287*100,0)</f>
        <v>0</v>
      </c>
      <c r="AQ280" s="21"/>
      <c r="AR280" s="69">
        <f t="shared" si="12"/>
        <v>4571390</v>
      </c>
      <c r="AS280" s="21"/>
      <c r="AT280" s="69">
        <v>275042</v>
      </c>
      <c r="AU280" s="21"/>
      <c r="AV280" s="70">
        <f t="shared" si="13"/>
        <v>6.0165945150162203</v>
      </c>
      <c r="AW280" s="21"/>
      <c r="AX280" s="69">
        <v>1843</v>
      </c>
      <c r="AY280" s="21"/>
      <c r="AZ280" s="70">
        <f t="shared" si="14"/>
        <v>4.0315965165956091E-2</v>
      </c>
      <c r="BA280" s="21"/>
      <c r="BB280" s="69">
        <v>0</v>
      </c>
      <c r="BC280" s="21"/>
      <c r="BD280" s="70">
        <f t="shared" si="15"/>
        <v>0</v>
      </c>
      <c r="BE280" s="21"/>
      <c r="BF280" s="69">
        <v>0</v>
      </c>
      <c r="BG280" s="21"/>
      <c r="BH280" s="10">
        <v>34</v>
      </c>
      <c r="BI280" s="21"/>
      <c r="BJ280" s="96">
        <v>10057</v>
      </c>
      <c r="BK280" s="21"/>
      <c r="BL280" s="96">
        <f t="shared" si="16"/>
        <v>10057</v>
      </c>
      <c r="BM280" s="21"/>
      <c r="BN280" s="96">
        <f t="shared" si="17"/>
        <v>10057</v>
      </c>
      <c r="BO280" s="21"/>
      <c r="BP280" s="96">
        <f t="shared" si="18"/>
        <v>0</v>
      </c>
      <c r="BQ280" s="21"/>
      <c r="BR280" s="96">
        <f t="shared" si="19"/>
        <v>10057</v>
      </c>
      <c r="BS280" s="21"/>
      <c r="BT280" s="96">
        <f t="shared" si="20"/>
        <v>0</v>
      </c>
    </row>
    <row r="281" spans="1:72" ht="8.85" customHeight="1" x14ac:dyDescent="0.3">
      <c r="A281" s="10">
        <v>35</v>
      </c>
      <c r="B281" s="18"/>
      <c r="C281" s="10" t="s">
        <v>247</v>
      </c>
      <c r="D281" s="21"/>
      <c r="E281" s="69">
        <v>1068796</v>
      </c>
      <c r="F281" s="21"/>
      <c r="G281" s="65">
        <f>(E281/$BJ281)</f>
        <v>313.06268306971293</v>
      </c>
      <c r="H281" s="21"/>
      <c r="I281" s="65">
        <f>IF(G$287,G281/G$287*100,0)</f>
        <v>97.370502053428098</v>
      </c>
      <c r="J281" s="21"/>
      <c r="K281" s="69">
        <v>0</v>
      </c>
      <c r="L281" s="21"/>
      <c r="M281" s="69">
        <v>150000</v>
      </c>
      <c r="N281" s="21"/>
      <c r="O281" s="65">
        <f>(M281/$BJ281)</f>
        <v>43.936731107205624</v>
      </c>
      <c r="P281" s="21"/>
      <c r="Q281" s="65">
        <f>IF(O$287,O281/O$287*100,0)</f>
        <v>93.245920752018165</v>
      </c>
      <c r="R281" s="21"/>
      <c r="S281" s="69">
        <v>0</v>
      </c>
      <c r="T281" s="21"/>
      <c r="U281" s="70">
        <f t="shared" si="10"/>
        <v>0</v>
      </c>
      <c r="V281" s="21"/>
      <c r="W281" s="70">
        <f t="shared" si="11"/>
        <v>0</v>
      </c>
      <c r="X281" s="21"/>
      <c r="Y281" s="69">
        <v>0</v>
      </c>
      <c r="Z281" s="21"/>
      <c r="AA281" s="69">
        <v>0</v>
      </c>
      <c r="AB281" s="21"/>
      <c r="AC281" s="69">
        <v>0</v>
      </c>
      <c r="AD281" s="21"/>
      <c r="AE281" s="21"/>
      <c r="AF281" s="69">
        <v>79024</v>
      </c>
      <c r="AG281" s="21"/>
      <c r="AH281" s="65">
        <f>(AF281/$BJ281)</f>
        <v>23.147041593438782</v>
      </c>
      <c r="AI281" s="21"/>
      <c r="AJ281" s="65">
        <f>IF(AH$287,AH281/AH$287*100,0)</f>
        <v>97.447264586696775</v>
      </c>
      <c r="AK281" s="21"/>
      <c r="AL281" s="69">
        <v>0</v>
      </c>
      <c r="AM281" s="21"/>
      <c r="AN281" s="65">
        <f>(AL281/$BJ281)</f>
        <v>0</v>
      </c>
      <c r="AO281" s="21"/>
      <c r="AP281" s="65">
        <f>IF(AN$287,AN281/AN$287*100,0)</f>
        <v>0</v>
      </c>
      <c r="AQ281" s="21"/>
      <c r="AR281" s="69">
        <f t="shared" si="12"/>
        <v>1297820</v>
      </c>
      <c r="AS281" s="21"/>
      <c r="AT281" s="69">
        <v>110124</v>
      </c>
      <c r="AU281" s="21"/>
      <c r="AV281" s="70">
        <f t="shared" si="13"/>
        <v>8.4853061287389622</v>
      </c>
      <c r="AW281" s="21"/>
      <c r="AX281" s="69">
        <v>0</v>
      </c>
      <c r="AY281" s="21"/>
      <c r="AZ281" s="70">
        <f t="shared" si="14"/>
        <v>0</v>
      </c>
      <c r="BA281" s="21"/>
      <c r="BB281" s="69">
        <v>0</v>
      </c>
      <c r="BC281" s="21"/>
      <c r="BD281" s="70">
        <f t="shared" si="15"/>
        <v>0</v>
      </c>
      <c r="BE281" s="21"/>
      <c r="BF281" s="69">
        <v>0</v>
      </c>
      <c r="BG281" s="21"/>
      <c r="BH281" s="10">
        <v>35</v>
      </c>
      <c r="BI281" s="21"/>
      <c r="BJ281" s="96">
        <v>3414</v>
      </c>
      <c r="BK281" s="21"/>
      <c r="BL281" s="96">
        <f t="shared" si="16"/>
        <v>3414</v>
      </c>
      <c r="BM281" s="21"/>
      <c r="BN281" s="96">
        <f t="shared" si="17"/>
        <v>3414</v>
      </c>
      <c r="BO281" s="21"/>
      <c r="BP281" s="96">
        <f t="shared" si="18"/>
        <v>0</v>
      </c>
      <c r="BQ281" s="21"/>
      <c r="BR281" s="96">
        <f t="shared" si="19"/>
        <v>3414</v>
      </c>
      <c r="BS281" s="21"/>
      <c r="BT281" s="96">
        <f t="shared" si="20"/>
        <v>0</v>
      </c>
    </row>
    <row r="282" spans="1:72" ht="8.85" customHeight="1" x14ac:dyDescent="0.3">
      <c r="B282" s="18"/>
      <c r="D282" s="21"/>
      <c r="E282" s="69"/>
      <c r="F282" s="21"/>
      <c r="G282" s="70"/>
      <c r="H282" s="21"/>
      <c r="I282" s="70"/>
      <c r="J282" s="21"/>
      <c r="K282" s="69"/>
      <c r="L282" s="21"/>
      <c r="M282" s="69"/>
      <c r="N282" s="21"/>
      <c r="O282" s="70"/>
      <c r="P282" s="21"/>
      <c r="Q282" s="70"/>
      <c r="R282" s="21"/>
      <c r="S282" s="69"/>
      <c r="T282" s="21"/>
      <c r="U282" s="70"/>
      <c r="V282" s="21"/>
      <c r="W282" s="70"/>
      <c r="X282" s="21"/>
      <c r="Y282" s="69"/>
      <c r="Z282" s="21"/>
      <c r="AA282" s="69"/>
      <c r="AB282" s="21"/>
      <c r="AC282" s="69"/>
      <c r="AD282" s="21"/>
      <c r="AE282" s="21"/>
      <c r="AF282" s="69"/>
      <c r="AG282" s="21"/>
      <c r="AH282" s="70"/>
      <c r="AI282" s="21"/>
      <c r="AJ282" s="70"/>
      <c r="AK282" s="21"/>
      <c r="AL282" s="69"/>
      <c r="AM282" s="21"/>
      <c r="AN282" s="70"/>
      <c r="AO282" s="21"/>
      <c r="AP282" s="70"/>
      <c r="AQ282" s="21"/>
      <c r="AR282" s="69"/>
      <c r="AS282" s="21"/>
      <c r="AT282" s="69"/>
      <c r="AU282" s="21"/>
      <c r="AV282" s="70"/>
      <c r="AW282" s="21"/>
      <c r="AX282" s="69"/>
      <c r="AY282" s="21"/>
      <c r="AZ282" s="70"/>
      <c r="BA282" s="21"/>
      <c r="BB282" s="69"/>
      <c r="BC282" s="21"/>
      <c r="BD282" s="70"/>
      <c r="BE282" s="21"/>
      <c r="BF282" s="69"/>
      <c r="BG282" s="21"/>
      <c r="BI282" s="21"/>
      <c r="BJ282" s="96"/>
      <c r="BK282" s="21"/>
      <c r="BL282" s="96"/>
      <c r="BM282" s="21"/>
      <c r="BN282" s="96"/>
      <c r="BO282" s="21"/>
      <c r="BP282" s="96"/>
      <c r="BQ282" s="21"/>
      <c r="BR282" s="96"/>
      <c r="BS282" s="21"/>
      <c r="BT282" s="96"/>
    </row>
    <row r="283" spans="1:72" ht="8.85" customHeight="1" x14ac:dyDescent="0.3">
      <c r="A283" s="10">
        <v>36</v>
      </c>
      <c r="B283" s="18"/>
      <c r="C283" s="10" t="s">
        <v>214</v>
      </c>
      <c r="D283" s="21"/>
      <c r="E283" s="69">
        <v>1198151</v>
      </c>
      <c r="F283" s="21"/>
      <c r="G283" s="65">
        <f>(E283/$BJ283)</f>
        <v>403.2820599124874</v>
      </c>
      <c r="H283" s="21"/>
      <c r="I283" s="65">
        <f>IF(G$287,G283/G$287*100,0)</f>
        <v>125.43103591198508</v>
      </c>
      <c r="J283" s="21"/>
      <c r="K283" s="69">
        <v>0</v>
      </c>
      <c r="L283" s="21"/>
      <c r="M283" s="69">
        <v>104000</v>
      </c>
      <c r="N283" s="21"/>
      <c r="O283" s="65">
        <f>(M283/$BJ283)</f>
        <v>35.005048805116125</v>
      </c>
      <c r="P283" s="21"/>
      <c r="Q283" s="65">
        <f>IF(O$287,O283/O$287*100,0)</f>
        <v>74.290415434822307</v>
      </c>
      <c r="R283" s="21"/>
      <c r="S283" s="69">
        <v>0</v>
      </c>
      <c r="T283" s="21"/>
      <c r="U283" s="70">
        <f>(S283/$BJ283)</f>
        <v>0</v>
      </c>
      <c r="V283" s="21"/>
      <c r="W283" s="70">
        <f>IF(U$287,U283/U$287*100,0)</f>
        <v>0</v>
      </c>
      <c r="X283" s="21"/>
      <c r="Y283" s="69">
        <v>0</v>
      </c>
      <c r="Z283" s="21"/>
      <c r="AA283" s="69">
        <v>0</v>
      </c>
      <c r="AB283" s="21"/>
      <c r="AC283" s="69">
        <v>0</v>
      </c>
      <c r="AD283" s="21"/>
      <c r="AE283" s="21"/>
      <c r="AF283" s="69">
        <v>0</v>
      </c>
      <c r="AG283" s="21"/>
      <c r="AH283" s="65">
        <f>(AF283/$BJ283)</f>
        <v>0</v>
      </c>
      <c r="AI283" s="21"/>
      <c r="AJ283" s="65">
        <f>IF(AH$287,AH283/AH$287*100,0)</f>
        <v>0</v>
      </c>
      <c r="AK283" s="21"/>
      <c r="AL283" s="69">
        <v>0</v>
      </c>
      <c r="AM283" s="21"/>
      <c r="AN283" s="70">
        <f>(AL283/$BJ283)</f>
        <v>0</v>
      </c>
      <c r="AO283" s="21"/>
      <c r="AP283" s="70">
        <f>IF(AN$287,AN283/AN$287*100,0)</f>
        <v>0</v>
      </c>
      <c r="AQ283" s="21"/>
      <c r="AR283" s="69">
        <f>(E283+M283+S283+AF283+AL283)</f>
        <v>1302151</v>
      </c>
      <c r="AS283" s="21"/>
      <c r="AT283" s="69">
        <v>22396</v>
      </c>
      <c r="AU283" s="21"/>
      <c r="AV283" s="70">
        <f>IF($AR283,AT283/$AR283*100,0)</f>
        <v>1.7199234190197605</v>
      </c>
      <c r="AW283" s="21"/>
      <c r="AX283" s="69">
        <v>3196</v>
      </c>
      <c r="AY283" s="21"/>
      <c r="AZ283" s="70">
        <f>IF($AR283,AX283/$AR283*100,0)</f>
        <v>0.24544004497174288</v>
      </c>
      <c r="BA283" s="21"/>
      <c r="BB283" s="69">
        <v>0</v>
      </c>
      <c r="BC283" s="21"/>
      <c r="BD283" s="70">
        <f>IF($AR283,BB283/$AR283*100,0)</f>
        <v>0</v>
      </c>
      <c r="BE283" s="21"/>
      <c r="BF283" s="69">
        <v>0</v>
      </c>
      <c r="BG283" s="21"/>
      <c r="BH283" s="10">
        <v>36</v>
      </c>
      <c r="BI283" s="21"/>
      <c r="BJ283" s="96">
        <v>2971</v>
      </c>
      <c r="BK283" s="21"/>
      <c r="BL283" s="96">
        <f>IF(E283,$BJ283,0)</f>
        <v>2971</v>
      </c>
      <c r="BM283" s="21"/>
      <c r="BN283" s="96">
        <f>IF(M283,$BJ283,0)</f>
        <v>2971</v>
      </c>
      <c r="BO283" s="21"/>
      <c r="BP283" s="96">
        <f>IF(S283,$BJ283,0)</f>
        <v>0</v>
      </c>
      <c r="BQ283" s="21"/>
      <c r="BR283" s="96">
        <f>IF(AF283,$BJ283,0)</f>
        <v>0</v>
      </c>
      <c r="BS283" s="21"/>
      <c r="BT283" s="96">
        <f>IF(AL283,$BJ283,0)</f>
        <v>0</v>
      </c>
    </row>
    <row r="284" spans="1:72" ht="8.85" customHeight="1" x14ac:dyDescent="0.3">
      <c r="A284" s="10">
        <v>37</v>
      </c>
      <c r="B284" s="18"/>
      <c r="C284" s="10" t="s">
        <v>248</v>
      </c>
      <c r="D284" s="21"/>
      <c r="E284" s="69">
        <v>2052583</v>
      </c>
      <c r="F284" s="21"/>
      <c r="G284" s="65">
        <f>(E284/$BJ284)</f>
        <v>353.46702255898055</v>
      </c>
      <c r="H284" s="21"/>
      <c r="I284" s="65">
        <f>IF(G$287,G284/G$287*100,0)</f>
        <v>109.93728510987776</v>
      </c>
      <c r="J284" s="21"/>
      <c r="K284" s="69">
        <v>0</v>
      </c>
      <c r="L284" s="21"/>
      <c r="M284" s="69">
        <v>73425</v>
      </c>
      <c r="N284" s="21"/>
      <c r="O284" s="65">
        <f>(M284/$BJ284)</f>
        <v>12.644222490098157</v>
      </c>
      <c r="P284" s="21"/>
      <c r="Q284" s="65">
        <f>IF(O$287,O284/O$287*100,0)</f>
        <v>26.834544550111485</v>
      </c>
      <c r="R284" s="21"/>
      <c r="S284" s="69">
        <v>0</v>
      </c>
      <c r="T284" s="21"/>
      <c r="U284" s="70">
        <f>(S284/$BJ284)</f>
        <v>0</v>
      </c>
      <c r="V284" s="21"/>
      <c r="W284" s="70">
        <f>IF(U$287,U284/U$287*100,0)</f>
        <v>0</v>
      </c>
      <c r="X284" s="21"/>
      <c r="Y284" s="69">
        <v>0</v>
      </c>
      <c r="Z284" s="21"/>
      <c r="AA284" s="69">
        <v>0</v>
      </c>
      <c r="AB284" s="21"/>
      <c r="AC284" s="69">
        <v>0</v>
      </c>
      <c r="AD284" s="21"/>
      <c r="AE284" s="21"/>
      <c r="AF284" s="69">
        <v>0</v>
      </c>
      <c r="AG284" s="21"/>
      <c r="AH284" s="65">
        <f>(AF284/$BJ284)</f>
        <v>0</v>
      </c>
      <c r="AI284" s="21"/>
      <c r="AJ284" s="65">
        <f>IF(AH$287,AH284/AH$287*100,0)</f>
        <v>0</v>
      </c>
      <c r="AK284" s="21"/>
      <c r="AL284" s="69">
        <v>0</v>
      </c>
      <c r="AM284" s="21"/>
      <c r="AN284" s="70">
        <f>(AL284/$BJ284)</f>
        <v>0</v>
      </c>
      <c r="AO284" s="21"/>
      <c r="AP284" s="70">
        <f>IF(AN$287,AN284/AN$287*100,0)</f>
        <v>0</v>
      </c>
      <c r="AQ284" s="21"/>
      <c r="AR284" s="69">
        <f>(E284+M284+S284+AF284+AL284)</f>
        <v>2126008</v>
      </c>
      <c r="AS284" s="21"/>
      <c r="AT284" s="69">
        <v>141503</v>
      </c>
      <c r="AU284" s="21"/>
      <c r="AV284" s="70">
        <f>IF($AR284,AT284/$AR284*100,0)</f>
        <v>6.6558075040169182</v>
      </c>
      <c r="AW284" s="21"/>
      <c r="AX284" s="69">
        <v>2433</v>
      </c>
      <c r="AY284" s="21"/>
      <c r="AZ284" s="70">
        <f>IF($AR284,AX284/$AR284*100,0)</f>
        <v>0.11443983277579389</v>
      </c>
      <c r="BA284" s="21"/>
      <c r="BB284" s="69">
        <v>0</v>
      </c>
      <c r="BC284" s="21"/>
      <c r="BD284" s="70">
        <f>IF($AR284,BB284/$AR284*100,0)</f>
        <v>0</v>
      </c>
      <c r="BE284" s="21"/>
      <c r="BF284" s="69">
        <v>0</v>
      </c>
      <c r="BG284" s="21"/>
      <c r="BH284" s="10">
        <v>37</v>
      </c>
      <c r="BI284" s="21"/>
      <c r="BJ284" s="96">
        <v>5807</v>
      </c>
      <c r="BK284" s="21"/>
      <c r="BL284" s="96">
        <f>IF(E284,$BJ284,0)</f>
        <v>5807</v>
      </c>
      <c r="BM284" s="21"/>
      <c r="BN284" s="96">
        <f>IF(M284,$BJ284,0)</f>
        <v>5807</v>
      </c>
      <c r="BO284" s="21"/>
      <c r="BP284" s="96">
        <f>IF(S284,$BJ284,0)</f>
        <v>0</v>
      </c>
      <c r="BQ284" s="21"/>
      <c r="BR284" s="96">
        <f>IF(AF284,$BJ284,0)</f>
        <v>0</v>
      </c>
      <c r="BS284" s="21"/>
      <c r="BT284" s="96">
        <f>IF(AL284,$BJ284,0)</f>
        <v>0</v>
      </c>
    </row>
    <row r="285" spans="1:72" ht="8.85" customHeight="1" x14ac:dyDescent="0.3">
      <c r="A285" s="30">
        <v>38</v>
      </c>
      <c r="B285" s="18"/>
      <c r="C285" s="10" t="s">
        <v>249</v>
      </c>
      <c r="D285" s="21"/>
      <c r="E285" s="74">
        <v>4722799</v>
      </c>
      <c r="F285" s="21"/>
      <c r="G285" s="65">
        <f>(E285/$BJ285)</f>
        <v>571.42153660012104</v>
      </c>
      <c r="H285" s="21"/>
      <c r="I285" s="65">
        <f>IF(G$287,G285/G$287*100,0)</f>
        <v>177.72671388785508</v>
      </c>
      <c r="J285" s="21"/>
      <c r="K285" s="74">
        <v>0</v>
      </c>
      <c r="L285" s="21"/>
      <c r="M285" s="74">
        <v>1139167</v>
      </c>
      <c r="N285" s="21"/>
      <c r="O285" s="65">
        <f>(M285/$BJ285)</f>
        <v>137.83024803387781</v>
      </c>
      <c r="P285" s="21"/>
      <c r="Q285" s="65">
        <f>IF(O$287,O285/O$287*100,0)</f>
        <v>292.51398685165799</v>
      </c>
      <c r="R285" s="21"/>
      <c r="S285" s="74">
        <v>0</v>
      </c>
      <c r="T285" s="21"/>
      <c r="U285" s="70">
        <f t="shared" si="10"/>
        <v>0</v>
      </c>
      <c r="V285" s="21"/>
      <c r="W285" s="70">
        <f t="shared" si="11"/>
        <v>0</v>
      </c>
      <c r="X285" s="21"/>
      <c r="Y285" s="74">
        <v>0</v>
      </c>
      <c r="Z285" s="21"/>
      <c r="AA285" s="74">
        <v>0</v>
      </c>
      <c r="AB285" s="21"/>
      <c r="AC285" s="74">
        <v>0</v>
      </c>
      <c r="AD285" s="21"/>
      <c r="AE285" s="21"/>
      <c r="AF285" s="74">
        <v>86742</v>
      </c>
      <c r="AG285" s="21"/>
      <c r="AH285" s="65">
        <f>(AF285/$BJ285)</f>
        <v>10.495099818511797</v>
      </c>
      <c r="AI285" s="21"/>
      <c r="AJ285" s="65">
        <f>IF(AH$287,AH285/AH$287*100,0)</f>
        <v>44.183562929623385</v>
      </c>
      <c r="AK285" s="21"/>
      <c r="AL285" s="74">
        <v>108200</v>
      </c>
      <c r="AM285" s="21"/>
      <c r="AN285" s="70">
        <f>(AL285/$BJ285)</f>
        <v>13.09134906231095</v>
      </c>
      <c r="AO285" s="21"/>
      <c r="AP285" s="70">
        <f>IF(AN$287,AN285/AN$287*100,0)</f>
        <v>32.991675683067179</v>
      </c>
      <c r="AQ285" s="21"/>
      <c r="AR285" s="74">
        <f t="shared" si="12"/>
        <v>6056908</v>
      </c>
      <c r="AS285" s="21"/>
      <c r="AT285" s="74">
        <v>255733</v>
      </c>
      <c r="AU285" s="21"/>
      <c r="AV285" s="70">
        <f t="shared" si="13"/>
        <v>4.2221707841690845</v>
      </c>
      <c r="AW285" s="21"/>
      <c r="AX285" s="74">
        <v>0</v>
      </c>
      <c r="AY285" s="21"/>
      <c r="AZ285" s="70">
        <f t="shared" si="14"/>
        <v>0</v>
      </c>
      <c r="BA285" s="21"/>
      <c r="BB285" s="74">
        <v>0</v>
      </c>
      <c r="BC285" s="21"/>
      <c r="BD285" s="70">
        <f t="shared" si="15"/>
        <v>0</v>
      </c>
      <c r="BE285" s="21"/>
      <c r="BF285" s="74">
        <v>793540</v>
      </c>
      <c r="BG285" s="21"/>
      <c r="BH285" s="30">
        <v>38</v>
      </c>
      <c r="BI285" s="21"/>
      <c r="BJ285" s="106">
        <v>8265</v>
      </c>
      <c r="BK285" s="21"/>
      <c r="BL285" s="106">
        <f t="shared" si="16"/>
        <v>8265</v>
      </c>
      <c r="BM285" s="21"/>
      <c r="BN285" s="106">
        <f t="shared" si="17"/>
        <v>8265</v>
      </c>
      <c r="BO285" s="21"/>
      <c r="BP285" s="106">
        <f t="shared" si="18"/>
        <v>0</v>
      </c>
      <c r="BQ285" s="21"/>
      <c r="BR285" s="106">
        <f t="shared" si="19"/>
        <v>8265</v>
      </c>
      <c r="BS285" s="21"/>
      <c r="BT285" s="106">
        <f t="shared" si="20"/>
        <v>8265</v>
      </c>
    </row>
    <row r="286" spans="1:72"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row>
    <row r="287" spans="1:72" ht="8.85" customHeight="1" x14ac:dyDescent="0.3">
      <c r="A287" s="30">
        <f>A285</f>
        <v>38</v>
      </c>
      <c r="B287" s="21"/>
      <c r="C287" s="18" t="s">
        <v>65</v>
      </c>
      <c r="D287" s="21"/>
      <c r="E287" s="75">
        <f>SUM(E241:E285)</f>
        <v>122096389</v>
      </c>
      <c r="F287" s="21"/>
      <c r="G287" s="78">
        <f>IF(BL287=0,0,IF(ISNONTEXT(H287),E287/$BJ287,E287/BL287))</f>
        <v>321.51696506394978</v>
      </c>
      <c r="H287" s="130"/>
      <c r="I287" s="70">
        <f>IF(G$287,G287/G$287*100,0)</f>
        <v>100</v>
      </c>
      <c r="J287" s="21"/>
      <c r="K287" s="75">
        <f>SUM(K241:K285)</f>
        <v>0</v>
      </c>
      <c r="L287" s="21"/>
      <c r="M287" s="75">
        <f>SUM(M241:M285)</f>
        <v>17893563</v>
      </c>
      <c r="N287" s="21"/>
      <c r="O287" s="78">
        <f>IF(BN287=0,0,IF(ISNONTEXT(P287),M287/$BJ287,M287/BN287))</f>
        <v>47.119199159449217</v>
      </c>
      <c r="P287" s="130"/>
      <c r="Q287" s="70">
        <f>IF(O$287,O287/O$287*100,0)</f>
        <v>100</v>
      </c>
      <c r="R287" s="21"/>
      <c r="S287" s="75">
        <f>SUM(S241:S285)</f>
        <v>1466</v>
      </c>
      <c r="T287" s="21"/>
      <c r="U287" s="78">
        <f>IF(BP287=0,0,IF(ISNONTEXT(V287),S287/$BJ287,S287/BP287))</f>
        <v>3.8604243306798402E-3</v>
      </c>
      <c r="V287" s="130"/>
      <c r="W287" s="70">
        <f>IF(U$287,U287/U$287*100,0)</f>
        <v>100</v>
      </c>
      <c r="X287" s="21"/>
      <c r="Y287" s="75">
        <f>SUM(Y241:Y285)</f>
        <v>0</v>
      </c>
      <c r="Z287" s="21"/>
      <c r="AA287" s="75">
        <f>SUM(AA241:AA285)</f>
        <v>0</v>
      </c>
      <c r="AB287" s="21"/>
      <c r="AC287" s="75">
        <f>SUM(AC241:AC285)</f>
        <v>0</v>
      </c>
      <c r="AD287" s="21"/>
      <c r="AE287" s="21"/>
      <c r="AF287" s="75">
        <f>SUM(AF241:AF285)</f>
        <v>2584299</v>
      </c>
      <c r="AG287" s="21"/>
      <c r="AH287" s="78">
        <f>IF(BR287=0,0,IF(ISNONTEXT(AI287),AF287/$BJ287,AF287/BR287))</f>
        <v>23.753403126924457</v>
      </c>
      <c r="AI287" s="130" t="s">
        <v>380</v>
      </c>
      <c r="AJ287" s="70">
        <f>IF(AH$287,AH287/AH$287*100,0)</f>
        <v>100</v>
      </c>
      <c r="AK287" s="21"/>
      <c r="AL287" s="75">
        <f>SUM(AL241:AL285)</f>
        <v>6946713</v>
      </c>
      <c r="AM287" s="21"/>
      <c r="AN287" s="78">
        <f>IF(BT287=0,0,IF(ISNONTEXT(AO287),AL287/$BJ287,AL287/BT287))</f>
        <v>39.680764287550339</v>
      </c>
      <c r="AO287" s="130" t="s">
        <v>380</v>
      </c>
      <c r="AP287" s="70">
        <f>IF(AN$287,AN287/AN$287*100,0)</f>
        <v>100</v>
      </c>
      <c r="AQ287" s="21"/>
      <c r="AR287" s="75">
        <f>SUM(AR241:AR285)</f>
        <v>149522430</v>
      </c>
      <c r="AS287" s="21"/>
      <c r="AT287" s="75">
        <f>SUM(AT241:AT285)</f>
        <v>9982282</v>
      </c>
      <c r="AU287" s="21"/>
      <c r="AV287" s="70">
        <f>IF($AR287,AT287/$AR287*100,0)</f>
        <v>6.676110065894461</v>
      </c>
      <c r="AW287" s="21"/>
      <c r="AX287" s="75">
        <f>SUM(AX241:AX285)</f>
        <v>1269079</v>
      </c>
      <c r="AY287" s="21"/>
      <c r="AZ287" s="70">
        <f>IF($AR287,AX287/$AR287*100,0)</f>
        <v>0.84875493262114599</v>
      </c>
      <c r="BA287" s="21"/>
      <c r="BB287" s="75">
        <f>SUM(BB241:BB285)</f>
        <v>392990</v>
      </c>
      <c r="BC287" s="21"/>
      <c r="BD287" s="70">
        <f>IF($AR287,BB287/$AR287*100,0)</f>
        <v>0.26283013190729981</v>
      </c>
      <c r="BE287" s="21"/>
      <c r="BF287" s="75">
        <f>SUM(BF241:BF285)</f>
        <v>4949218</v>
      </c>
      <c r="BG287" s="21"/>
      <c r="BH287" s="30">
        <f>BH285</f>
        <v>38</v>
      </c>
      <c r="BI287" s="21"/>
      <c r="BJ287" s="106">
        <f>SUM(BJ241:BJ285)</f>
        <v>379751</v>
      </c>
      <c r="BK287" s="21"/>
      <c r="BL287" s="106">
        <f>SUM(BL241:BL285)</f>
        <v>379751</v>
      </c>
      <c r="BM287" s="27"/>
      <c r="BN287" s="106">
        <f>SUM(BN241:BN285)</f>
        <v>338999</v>
      </c>
      <c r="BO287" s="27"/>
      <c r="BP287" s="106">
        <f>SUM(BP241:BP285)</f>
        <v>4574</v>
      </c>
      <c r="BQ287" s="27"/>
      <c r="BR287" s="106">
        <f>SUM(BR241:BR285)</f>
        <v>108797</v>
      </c>
      <c r="BS287" s="27"/>
      <c r="BT287" s="106">
        <f>SUM(BT241:BT285)</f>
        <v>175065</v>
      </c>
    </row>
    <row r="288" spans="1:72"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row>
    <row r="289" spans="1:72" ht="12" thickBot="1" x14ac:dyDescent="0.35">
      <c r="A289" s="42">
        <f>(A60+A219+A287)</f>
        <v>171</v>
      </c>
      <c r="B289" s="21"/>
      <c r="C289" s="18" t="s">
        <v>250</v>
      </c>
      <c r="D289" s="21"/>
      <c r="E289" s="86">
        <f>(E60+E219+E287)</f>
        <v>2104766503</v>
      </c>
      <c r="F289" s="21"/>
      <c r="G289" s="78">
        <f>(E289/$BJ289)</f>
        <v>235.16479093095032</v>
      </c>
      <c r="H289" s="21"/>
      <c r="I289" s="70"/>
      <c r="J289" s="21"/>
      <c r="K289" s="86">
        <f>(K60+K219+K287)</f>
        <v>485942161</v>
      </c>
      <c r="L289" s="21"/>
      <c r="M289" s="86">
        <f>(M60+M219+M287)</f>
        <v>1990398298</v>
      </c>
      <c r="N289" s="21"/>
      <c r="O289" s="78">
        <f>(M289/$BJ289)</f>
        <v>222.38647325075246</v>
      </c>
      <c r="P289" s="21"/>
      <c r="Q289" s="70"/>
      <c r="R289" s="21"/>
      <c r="S289" s="86">
        <f>(S60+S219+S287)</f>
        <v>1105472198</v>
      </c>
      <c r="T289" s="21"/>
      <c r="U289" s="78">
        <f>(S289/$BJ289)</f>
        <v>123.51400402472487</v>
      </c>
      <c r="V289" s="21"/>
      <c r="W289" s="70"/>
      <c r="X289" s="21"/>
      <c r="Y289" s="86">
        <f>(Y60+Y219+Y287)</f>
        <v>473735341</v>
      </c>
      <c r="Z289" s="21"/>
      <c r="AA289" s="86">
        <f>(AA60+AA219+AA287)</f>
        <v>516288903</v>
      </c>
      <c r="AB289" s="21"/>
      <c r="AC289" s="86">
        <f>(AC60+AC219+AC287)</f>
        <v>31676598</v>
      </c>
      <c r="AD289" s="21"/>
      <c r="AE289" s="21"/>
      <c r="AF289" s="86">
        <f>(AF60+AF219+AF287)</f>
        <v>148807830</v>
      </c>
      <c r="AG289" s="21"/>
      <c r="AH289" s="78">
        <f>(AF289/$BJ289)</f>
        <v>16.626244374831916</v>
      </c>
      <c r="AI289" s="21"/>
      <c r="AJ289" s="70"/>
      <c r="AK289" s="21"/>
      <c r="AL289" s="86">
        <f>(AL60+AL219+AL287)</f>
        <v>414737177</v>
      </c>
      <c r="AM289" s="21"/>
      <c r="AN289" s="78">
        <f>(AL289/$BJ289)</f>
        <v>46.338432971772512</v>
      </c>
      <c r="AO289" s="21"/>
      <c r="AP289" s="70"/>
      <c r="AQ289" s="21"/>
      <c r="AR289" s="86">
        <f>(AR60+AR219+AR287)</f>
        <v>5764182006</v>
      </c>
      <c r="AS289" s="21"/>
      <c r="AT289" s="86">
        <f>(AT60+AT219+AT287)</f>
        <v>680202077</v>
      </c>
      <c r="AU289" s="21"/>
      <c r="AV289" s="70">
        <f>IF($AR289,AT289/$AR289*100,0)</f>
        <v>11.800496172604721</v>
      </c>
      <c r="AW289" s="21"/>
      <c r="AX289" s="86">
        <f>(AX60+AX219+AX287)</f>
        <v>77816171</v>
      </c>
      <c r="AY289" s="21"/>
      <c r="AZ289" s="70">
        <f>IF($AR289,AX289/$AR289*100,0)</f>
        <v>1.3499950369193807</v>
      </c>
      <c r="BA289" s="21"/>
      <c r="BB289" s="86">
        <f>(BB60+BB219+BB287)</f>
        <v>28897146</v>
      </c>
      <c r="BC289" s="21"/>
      <c r="BD289" s="70">
        <f>IF($AR289,BB289/$AR289*100,0)</f>
        <v>0.50132258089561788</v>
      </c>
      <c r="BE289" s="21"/>
      <c r="BF289" s="86">
        <f>(BF60+BF219+BF287)</f>
        <v>255141388</v>
      </c>
      <c r="BG289" s="21"/>
      <c r="BH289" s="42">
        <f>(BH60+BH219+BH287)</f>
        <v>171</v>
      </c>
      <c r="BI289" s="21"/>
      <c r="BJ289" s="110">
        <f>BJ60+BJ219+BJ287</f>
        <v>8950177</v>
      </c>
      <c r="BK289" s="21"/>
      <c r="BL289" s="110">
        <f>BL60+BL219+BL287</f>
        <v>8944411</v>
      </c>
      <c r="BM289" s="27"/>
      <c r="BN289" s="110">
        <f>BN60+BN219+BN287</f>
        <v>8903659</v>
      </c>
      <c r="BO289" s="27"/>
      <c r="BP289" s="110">
        <f>BP60+BP219+BP287</f>
        <v>8569234</v>
      </c>
      <c r="BQ289" s="27"/>
      <c r="BR289" s="110">
        <f>BR60+BR219+BR287</f>
        <v>8665978</v>
      </c>
      <c r="BS289" s="27"/>
      <c r="BT289" s="110">
        <f>BT60+BT219+BT287</f>
        <v>8715579</v>
      </c>
    </row>
    <row r="290" spans="1:72"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row>
    <row r="291" spans="1:72"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row>
    <row r="292" spans="1:72" ht="10.5"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row>
    <row r="293" spans="1:72" ht="6.1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row>
    <row r="294" spans="1:72"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row>
    <row r="295" spans="1:72"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row>
    <row r="296" spans="1:72"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row>
    <row r="297" spans="1:72"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row>
    <row r="298" spans="1:72"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row>
    <row r="299" spans="1:72"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row>
    <row r="300" spans="1:72" ht="7.65"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row>
    <row r="301" spans="1:72"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row>
    <row r="302" spans="1:72" ht="8.8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row>
    <row r="303" spans="1:72" ht="8.85" hidden="1"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row>
    <row r="304" spans="1:72" ht="8.85"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row>
    <row r="305" spans="1:61" s="8" customFormat="1" ht="12.15" customHeight="1" x14ac:dyDescent="0.3">
      <c r="A305" s="112" t="s">
        <v>476</v>
      </c>
      <c r="BI305" s="113" t="s">
        <v>477</v>
      </c>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ignoredErrors>
    <ignoredError sqref="A75 BI75 A151 BI151 A227 BI227 A305 BI30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34C0-974F-498F-BAD3-6691B5D0BEBF}">
  <sheetPr transitionEvaluation="1"/>
  <dimension ref="A1:AR3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3" style="10" customWidth="1"/>
    <col min="5" max="5" width="13.109375" style="10" customWidth="1"/>
    <col min="6" max="6" width="2.21875" style="10" customWidth="1"/>
    <col min="7" max="7" width="10" style="10" customWidth="1"/>
    <col min="8" max="8" width="2.21875" style="10" customWidth="1"/>
    <col min="9" max="9" width="10" style="10" customWidth="1"/>
    <col min="10" max="10" width="3" style="10" customWidth="1"/>
    <col min="11" max="11" width="13.109375" style="10" customWidth="1"/>
    <col min="12" max="12" width="2.21875" style="10" customWidth="1"/>
    <col min="13" max="13" width="10" style="10" customWidth="1"/>
    <col min="14" max="14" width="2.21875" style="10" customWidth="1"/>
    <col min="15" max="15" width="10" style="10" customWidth="1"/>
    <col min="16" max="16" width="3" style="10" customWidth="1"/>
    <col min="17" max="17" width="13.109375" style="10" customWidth="1"/>
    <col min="18" max="18" width="2.21875" style="10" customWidth="1"/>
    <col min="19" max="19" width="10" style="10" customWidth="1"/>
    <col min="20" max="20" width="1.44140625" style="10" customWidth="1"/>
    <col min="21" max="21" width="10" style="10" customWidth="1"/>
    <col min="22" max="22" width="3" style="10" customWidth="1"/>
    <col min="23" max="23" width="13.88671875" style="10" customWidth="1"/>
    <col min="24" max="25" width="1.44140625" style="10" customWidth="1"/>
    <col min="26" max="26" width="13.109375" style="10" customWidth="1"/>
    <col min="27" max="27" width="2.21875" style="10" customWidth="1"/>
    <col min="28" max="28" width="11.5546875" style="10" customWidth="1"/>
    <col min="29" max="29" width="3" style="10" customWidth="1"/>
    <col min="30" max="30" width="13.109375" style="10" customWidth="1"/>
    <col min="31" max="31" width="2.21875" style="10" customWidth="1"/>
    <col min="32" max="32" width="11.5546875" style="10" customWidth="1"/>
    <col min="33" max="33" width="3" style="10" customWidth="1"/>
    <col min="34" max="34" width="13.109375" style="10" customWidth="1"/>
    <col min="35" max="35" width="2.21875" style="10" customWidth="1"/>
    <col min="36" max="36" width="11.5546875" style="10" customWidth="1"/>
    <col min="37" max="37" width="3" style="10" customWidth="1"/>
    <col min="38" max="38" width="13.109375" style="10" customWidth="1"/>
    <col min="39" max="39" width="3" style="10" customWidth="1"/>
    <col min="40" max="40" width="16.21875" style="10" customWidth="1"/>
    <col min="41" max="41" width="2.21875" style="10" customWidth="1"/>
    <col min="42" max="42" width="5.33203125" style="10" customWidth="1"/>
    <col min="43" max="43" width="12.5546875" style="10" customWidth="1"/>
    <col min="44" max="44" width="8.44140625" style="10" hidden="1" customWidth="1"/>
    <col min="45" max="256" width="11.5546875" style="10"/>
    <col min="257" max="257" width="4.5546875" style="10" customWidth="1"/>
    <col min="258" max="258" width="1.44140625" style="10" customWidth="1"/>
    <col min="259" max="259" width="17.77734375" style="10" customWidth="1"/>
    <col min="260" max="260" width="3" style="10" customWidth="1"/>
    <col min="261" max="261" width="13.109375" style="10" customWidth="1"/>
    <col min="262" max="262" width="2.21875" style="10" customWidth="1"/>
    <col min="263" max="263" width="10" style="10" customWidth="1"/>
    <col min="264" max="264" width="2.21875" style="10" customWidth="1"/>
    <col min="265" max="265" width="10" style="10" customWidth="1"/>
    <col min="266" max="266" width="3" style="10" customWidth="1"/>
    <col min="267" max="267" width="13.109375" style="10" customWidth="1"/>
    <col min="268" max="268" width="2.21875" style="10" customWidth="1"/>
    <col min="269" max="269" width="10" style="10" customWidth="1"/>
    <col min="270" max="270" width="2.21875" style="10" customWidth="1"/>
    <col min="271" max="271" width="10" style="10" customWidth="1"/>
    <col min="272" max="272" width="3" style="10" customWidth="1"/>
    <col min="273" max="273" width="13.109375" style="10" customWidth="1"/>
    <col min="274" max="274" width="2.21875" style="10" customWidth="1"/>
    <col min="275" max="275" width="10" style="10" customWidth="1"/>
    <col min="276" max="276" width="1.44140625" style="10" customWidth="1"/>
    <col min="277" max="277" width="10" style="10" customWidth="1"/>
    <col min="278" max="278" width="3" style="10" customWidth="1"/>
    <col min="279" max="279" width="13.88671875" style="10" customWidth="1"/>
    <col min="280" max="281" width="1.44140625" style="10" customWidth="1"/>
    <col min="282" max="282" width="13.109375" style="10" customWidth="1"/>
    <col min="283" max="283" width="2.21875" style="10" customWidth="1"/>
    <col min="284" max="284" width="11.5546875" style="10"/>
    <col min="285" max="285" width="3" style="10" customWidth="1"/>
    <col min="286" max="286" width="13.109375" style="10" customWidth="1"/>
    <col min="287" max="287" width="2.21875" style="10" customWidth="1"/>
    <col min="288" max="288" width="11.5546875" style="10"/>
    <col min="289" max="289" width="3" style="10" customWidth="1"/>
    <col min="290" max="290" width="13.109375" style="10" customWidth="1"/>
    <col min="291" max="291" width="2.21875" style="10" customWidth="1"/>
    <col min="292" max="292" width="11.5546875" style="10"/>
    <col min="293" max="293" width="3" style="10" customWidth="1"/>
    <col min="294" max="294" width="13.109375" style="10" customWidth="1"/>
    <col min="295" max="295" width="3" style="10" customWidth="1"/>
    <col min="296" max="296" width="16.21875" style="10" customWidth="1"/>
    <col min="297" max="297" width="2.21875" style="10" customWidth="1"/>
    <col min="298" max="298" width="5.33203125" style="10" customWidth="1"/>
    <col min="299" max="299" width="27.88671875" style="10" customWidth="1"/>
    <col min="300" max="300" width="8.44140625" style="10" customWidth="1"/>
    <col min="301" max="512" width="11.5546875" style="10"/>
    <col min="513" max="513" width="4.5546875" style="10" customWidth="1"/>
    <col min="514" max="514" width="1.44140625" style="10" customWidth="1"/>
    <col min="515" max="515" width="17.77734375" style="10" customWidth="1"/>
    <col min="516" max="516" width="3" style="10" customWidth="1"/>
    <col min="517" max="517" width="13.109375" style="10" customWidth="1"/>
    <col min="518" max="518" width="2.21875" style="10" customWidth="1"/>
    <col min="519" max="519" width="10" style="10" customWidth="1"/>
    <col min="520" max="520" width="2.21875" style="10" customWidth="1"/>
    <col min="521" max="521" width="10" style="10" customWidth="1"/>
    <col min="522" max="522" width="3" style="10" customWidth="1"/>
    <col min="523" max="523" width="13.109375" style="10" customWidth="1"/>
    <col min="524" max="524" width="2.21875" style="10" customWidth="1"/>
    <col min="525" max="525" width="10" style="10" customWidth="1"/>
    <col min="526" max="526" width="2.21875" style="10" customWidth="1"/>
    <col min="527" max="527" width="10" style="10" customWidth="1"/>
    <col min="528" max="528" width="3" style="10" customWidth="1"/>
    <col min="529" max="529" width="13.109375" style="10" customWidth="1"/>
    <col min="530" max="530" width="2.21875" style="10" customWidth="1"/>
    <col min="531" max="531" width="10" style="10" customWidth="1"/>
    <col min="532" max="532" width="1.44140625" style="10" customWidth="1"/>
    <col min="533" max="533" width="10" style="10" customWidth="1"/>
    <col min="534" max="534" width="3" style="10" customWidth="1"/>
    <col min="535" max="535" width="13.88671875" style="10" customWidth="1"/>
    <col min="536" max="537" width="1.44140625" style="10" customWidth="1"/>
    <col min="538" max="538" width="13.109375" style="10" customWidth="1"/>
    <col min="539" max="539" width="2.21875" style="10" customWidth="1"/>
    <col min="540" max="540" width="11.5546875" style="10"/>
    <col min="541" max="541" width="3" style="10" customWidth="1"/>
    <col min="542" max="542" width="13.109375" style="10" customWidth="1"/>
    <col min="543" max="543" width="2.21875" style="10" customWidth="1"/>
    <col min="544" max="544" width="11.5546875" style="10"/>
    <col min="545" max="545" width="3" style="10" customWidth="1"/>
    <col min="546" max="546" width="13.109375" style="10" customWidth="1"/>
    <col min="547" max="547" width="2.21875" style="10" customWidth="1"/>
    <col min="548" max="548" width="11.5546875" style="10"/>
    <col min="549" max="549" width="3" style="10" customWidth="1"/>
    <col min="550" max="550" width="13.109375" style="10" customWidth="1"/>
    <col min="551" max="551" width="3" style="10" customWidth="1"/>
    <col min="552" max="552" width="16.21875" style="10" customWidth="1"/>
    <col min="553" max="553" width="2.21875" style="10" customWidth="1"/>
    <col min="554" max="554" width="5.33203125" style="10" customWidth="1"/>
    <col min="555" max="555" width="27.88671875" style="10" customWidth="1"/>
    <col min="556" max="556" width="8.44140625" style="10" customWidth="1"/>
    <col min="557" max="768" width="11.5546875" style="10"/>
    <col min="769" max="769" width="4.5546875" style="10" customWidth="1"/>
    <col min="770" max="770" width="1.44140625" style="10" customWidth="1"/>
    <col min="771" max="771" width="17.77734375" style="10" customWidth="1"/>
    <col min="772" max="772" width="3" style="10" customWidth="1"/>
    <col min="773" max="773" width="13.109375" style="10" customWidth="1"/>
    <col min="774" max="774" width="2.21875" style="10" customWidth="1"/>
    <col min="775" max="775" width="10" style="10" customWidth="1"/>
    <col min="776" max="776" width="2.21875" style="10" customWidth="1"/>
    <col min="777" max="777" width="10" style="10" customWidth="1"/>
    <col min="778" max="778" width="3" style="10" customWidth="1"/>
    <col min="779" max="779" width="13.109375" style="10" customWidth="1"/>
    <col min="780" max="780" width="2.21875" style="10" customWidth="1"/>
    <col min="781" max="781" width="10" style="10" customWidth="1"/>
    <col min="782" max="782" width="2.21875" style="10" customWidth="1"/>
    <col min="783" max="783" width="10" style="10" customWidth="1"/>
    <col min="784" max="784" width="3" style="10" customWidth="1"/>
    <col min="785" max="785" width="13.109375" style="10" customWidth="1"/>
    <col min="786" max="786" width="2.21875" style="10" customWidth="1"/>
    <col min="787" max="787" width="10" style="10" customWidth="1"/>
    <col min="788" max="788" width="1.44140625" style="10" customWidth="1"/>
    <col min="789" max="789" width="10" style="10" customWidth="1"/>
    <col min="790" max="790" width="3" style="10" customWidth="1"/>
    <col min="791" max="791" width="13.88671875" style="10" customWidth="1"/>
    <col min="792" max="793" width="1.44140625" style="10" customWidth="1"/>
    <col min="794" max="794" width="13.109375" style="10" customWidth="1"/>
    <col min="795" max="795" width="2.21875" style="10" customWidth="1"/>
    <col min="796" max="796" width="11.5546875" style="10"/>
    <col min="797" max="797" width="3" style="10" customWidth="1"/>
    <col min="798" max="798" width="13.109375" style="10" customWidth="1"/>
    <col min="799" max="799" width="2.21875" style="10" customWidth="1"/>
    <col min="800" max="800" width="11.5546875" style="10"/>
    <col min="801" max="801" width="3" style="10" customWidth="1"/>
    <col min="802" max="802" width="13.109375" style="10" customWidth="1"/>
    <col min="803" max="803" width="2.21875" style="10" customWidth="1"/>
    <col min="804" max="804" width="11.5546875" style="10"/>
    <col min="805" max="805" width="3" style="10" customWidth="1"/>
    <col min="806" max="806" width="13.109375" style="10" customWidth="1"/>
    <col min="807" max="807" width="3" style="10" customWidth="1"/>
    <col min="808" max="808" width="16.21875" style="10" customWidth="1"/>
    <col min="809" max="809" width="2.21875" style="10" customWidth="1"/>
    <col min="810" max="810" width="5.33203125" style="10" customWidth="1"/>
    <col min="811" max="811" width="27.88671875" style="10" customWidth="1"/>
    <col min="812" max="812" width="8.44140625" style="10" customWidth="1"/>
    <col min="813" max="1024" width="11.5546875" style="10"/>
    <col min="1025" max="1025" width="4.5546875" style="10" customWidth="1"/>
    <col min="1026" max="1026" width="1.44140625" style="10" customWidth="1"/>
    <col min="1027" max="1027" width="17.77734375" style="10" customWidth="1"/>
    <col min="1028" max="1028" width="3" style="10" customWidth="1"/>
    <col min="1029" max="1029" width="13.109375" style="10" customWidth="1"/>
    <col min="1030" max="1030" width="2.21875" style="10" customWidth="1"/>
    <col min="1031" max="1031" width="10" style="10" customWidth="1"/>
    <col min="1032" max="1032" width="2.21875" style="10" customWidth="1"/>
    <col min="1033" max="1033" width="10" style="10" customWidth="1"/>
    <col min="1034" max="1034" width="3" style="10" customWidth="1"/>
    <col min="1035" max="1035" width="13.109375" style="10" customWidth="1"/>
    <col min="1036" max="1036" width="2.21875" style="10" customWidth="1"/>
    <col min="1037" max="1037" width="10" style="10" customWidth="1"/>
    <col min="1038" max="1038" width="2.21875" style="10" customWidth="1"/>
    <col min="1039" max="1039" width="10" style="10" customWidth="1"/>
    <col min="1040" max="1040" width="3" style="10" customWidth="1"/>
    <col min="1041" max="1041" width="13.109375" style="10" customWidth="1"/>
    <col min="1042" max="1042" width="2.21875" style="10" customWidth="1"/>
    <col min="1043" max="1043" width="10" style="10" customWidth="1"/>
    <col min="1044" max="1044" width="1.44140625" style="10" customWidth="1"/>
    <col min="1045" max="1045" width="10" style="10" customWidth="1"/>
    <col min="1046" max="1046" width="3" style="10" customWidth="1"/>
    <col min="1047" max="1047" width="13.88671875" style="10" customWidth="1"/>
    <col min="1048" max="1049" width="1.44140625" style="10" customWidth="1"/>
    <col min="1050" max="1050" width="13.109375" style="10" customWidth="1"/>
    <col min="1051" max="1051" width="2.21875" style="10" customWidth="1"/>
    <col min="1052" max="1052" width="11.5546875" style="10"/>
    <col min="1053" max="1053" width="3" style="10" customWidth="1"/>
    <col min="1054" max="1054" width="13.109375" style="10" customWidth="1"/>
    <col min="1055" max="1055" width="2.21875" style="10" customWidth="1"/>
    <col min="1056" max="1056" width="11.5546875" style="10"/>
    <col min="1057" max="1057" width="3" style="10" customWidth="1"/>
    <col min="1058" max="1058" width="13.109375" style="10" customWidth="1"/>
    <col min="1059" max="1059" width="2.21875" style="10" customWidth="1"/>
    <col min="1060" max="1060" width="11.5546875" style="10"/>
    <col min="1061" max="1061" width="3" style="10" customWidth="1"/>
    <col min="1062" max="1062" width="13.109375" style="10" customWidth="1"/>
    <col min="1063" max="1063" width="3" style="10" customWidth="1"/>
    <col min="1064" max="1064" width="16.21875" style="10" customWidth="1"/>
    <col min="1065" max="1065" width="2.21875" style="10" customWidth="1"/>
    <col min="1066" max="1066" width="5.33203125" style="10" customWidth="1"/>
    <col min="1067" max="1067" width="27.88671875" style="10" customWidth="1"/>
    <col min="1068" max="1068" width="8.44140625" style="10" customWidth="1"/>
    <col min="1069" max="1280" width="11.5546875" style="10"/>
    <col min="1281" max="1281" width="4.5546875" style="10" customWidth="1"/>
    <col min="1282" max="1282" width="1.44140625" style="10" customWidth="1"/>
    <col min="1283" max="1283" width="17.77734375" style="10" customWidth="1"/>
    <col min="1284" max="1284" width="3" style="10" customWidth="1"/>
    <col min="1285" max="1285" width="13.109375" style="10" customWidth="1"/>
    <col min="1286" max="1286" width="2.21875" style="10" customWidth="1"/>
    <col min="1287" max="1287" width="10" style="10" customWidth="1"/>
    <col min="1288" max="1288" width="2.21875" style="10" customWidth="1"/>
    <col min="1289" max="1289" width="10" style="10" customWidth="1"/>
    <col min="1290" max="1290" width="3" style="10" customWidth="1"/>
    <col min="1291" max="1291" width="13.109375" style="10" customWidth="1"/>
    <col min="1292" max="1292" width="2.21875" style="10" customWidth="1"/>
    <col min="1293" max="1293" width="10" style="10" customWidth="1"/>
    <col min="1294" max="1294" width="2.21875" style="10" customWidth="1"/>
    <col min="1295" max="1295" width="10" style="10" customWidth="1"/>
    <col min="1296" max="1296" width="3" style="10" customWidth="1"/>
    <col min="1297" max="1297" width="13.109375" style="10" customWidth="1"/>
    <col min="1298" max="1298" width="2.21875" style="10" customWidth="1"/>
    <col min="1299" max="1299" width="10" style="10" customWidth="1"/>
    <col min="1300" max="1300" width="1.44140625" style="10" customWidth="1"/>
    <col min="1301" max="1301" width="10" style="10" customWidth="1"/>
    <col min="1302" max="1302" width="3" style="10" customWidth="1"/>
    <col min="1303" max="1303" width="13.88671875" style="10" customWidth="1"/>
    <col min="1304" max="1305" width="1.44140625" style="10" customWidth="1"/>
    <col min="1306" max="1306" width="13.109375" style="10" customWidth="1"/>
    <col min="1307" max="1307" width="2.21875" style="10" customWidth="1"/>
    <col min="1308" max="1308" width="11.5546875" style="10"/>
    <col min="1309" max="1309" width="3" style="10" customWidth="1"/>
    <col min="1310" max="1310" width="13.109375" style="10" customWidth="1"/>
    <col min="1311" max="1311" width="2.21875" style="10" customWidth="1"/>
    <col min="1312" max="1312" width="11.5546875" style="10"/>
    <col min="1313" max="1313" width="3" style="10" customWidth="1"/>
    <col min="1314" max="1314" width="13.109375" style="10" customWidth="1"/>
    <col min="1315" max="1315" width="2.21875" style="10" customWidth="1"/>
    <col min="1316" max="1316" width="11.5546875" style="10"/>
    <col min="1317" max="1317" width="3" style="10" customWidth="1"/>
    <col min="1318" max="1318" width="13.109375" style="10" customWidth="1"/>
    <col min="1319" max="1319" width="3" style="10" customWidth="1"/>
    <col min="1320" max="1320" width="16.21875" style="10" customWidth="1"/>
    <col min="1321" max="1321" width="2.21875" style="10" customWidth="1"/>
    <col min="1322" max="1322" width="5.33203125" style="10" customWidth="1"/>
    <col min="1323" max="1323" width="27.88671875" style="10" customWidth="1"/>
    <col min="1324" max="1324" width="8.44140625" style="10" customWidth="1"/>
    <col min="1325" max="1536" width="11.5546875" style="10"/>
    <col min="1537" max="1537" width="4.5546875" style="10" customWidth="1"/>
    <col min="1538" max="1538" width="1.44140625" style="10" customWidth="1"/>
    <col min="1539" max="1539" width="17.77734375" style="10" customWidth="1"/>
    <col min="1540" max="1540" width="3" style="10" customWidth="1"/>
    <col min="1541" max="1541" width="13.109375" style="10" customWidth="1"/>
    <col min="1542" max="1542" width="2.21875" style="10" customWidth="1"/>
    <col min="1543" max="1543" width="10" style="10" customWidth="1"/>
    <col min="1544" max="1544" width="2.21875" style="10" customWidth="1"/>
    <col min="1545" max="1545" width="10" style="10" customWidth="1"/>
    <col min="1546" max="1546" width="3" style="10" customWidth="1"/>
    <col min="1547" max="1547" width="13.109375" style="10" customWidth="1"/>
    <col min="1548" max="1548" width="2.21875" style="10" customWidth="1"/>
    <col min="1549" max="1549" width="10" style="10" customWidth="1"/>
    <col min="1550" max="1550" width="2.21875" style="10" customWidth="1"/>
    <col min="1551" max="1551" width="10" style="10" customWidth="1"/>
    <col min="1552" max="1552" width="3" style="10" customWidth="1"/>
    <col min="1553" max="1553" width="13.109375" style="10" customWidth="1"/>
    <col min="1554" max="1554" width="2.21875" style="10" customWidth="1"/>
    <col min="1555" max="1555" width="10" style="10" customWidth="1"/>
    <col min="1556" max="1556" width="1.44140625" style="10" customWidth="1"/>
    <col min="1557" max="1557" width="10" style="10" customWidth="1"/>
    <col min="1558" max="1558" width="3" style="10" customWidth="1"/>
    <col min="1559" max="1559" width="13.88671875" style="10" customWidth="1"/>
    <col min="1560" max="1561" width="1.44140625" style="10" customWidth="1"/>
    <col min="1562" max="1562" width="13.109375" style="10" customWidth="1"/>
    <col min="1563" max="1563" width="2.21875" style="10" customWidth="1"/>
    <col min="1564" max="1564" width="11.5546875" style="10"/>
    <col min="1565" max="1565" width="3" style="10" customWidth="1"/>
    <col min="1566" max="1566" width="13.109375" style="10" customWidth="1"/>
    <col min="1567" max="1567" width="2.21875" style="10" customWidth="1"/>
    <col min="1568" max="1568" width="11.5546875" style="10"/>
    <col min="1569" max="1569" width="3" style="10" customWidth="1"/>
    <col min="1570" max="1570" width="13.109375" style="10" customWidth="1"/>
    <col min="1571" max="1571" width="2.21875" style="10" customWidth="1"/>
    <col min="1572" max="1572" width="11.5546875" style="10"/>
    <col min="1573" max="1573" width="3" style="10" customWidth="1"/>
    <col min="1574" max="1574" width="13.109375" style="10" customWidth="1"/>
    <col min="1575" max="1575" width="3" style="10" customWidth="1"/>
    <col min="1576" max="1576" width="16.21875" style="10" customWidth="1"/>
    <col min="1577" max="1577" width="2.21875" style="10" customWidth="1"/>
    <col min="1578" max="1578" width="5.33203125" style="10" customWidth="1"/>
    <col min="1579" max="1579" width="27.88671875" style="10" customWidth="1"/>
    <col min="1580" max="1580" width="8.44140625" style="10" customWidth="1"/>
    <col min="1581" max="1792" width="11.5546875" style="10"/>
    <col min="1793" max="1793" width="4.5546875" style="10" customWidth="1"/>
    <col min="1794" max="1794" width="1.44140625" style="10" customWidth="1"/>
    <col min="1795" max="1795" width="17.77734375" style="10" customWidth="1"/>
    <col min="1796" max="1796" width="3" style="10" customWidth="1"/>
    <col min="1797" max="1797" width="13.109375" style="10" customWidth="1"/>
    <col min="1798" max="1798" width="2.21875" style="10" customWidth="1"/>
    <col min="1799" max="1799" width="10" style="10" customWidth="1"/>
    <col min="1800" max="1800" width="2.21875" style="10" customWidth="1"/>
    <col min="1801" max="1801" width="10" style="10" customWidth="1"/>
    <col min="1802" max="1802" width="3" style="10" customWidth="1"/>
    <col min="1803" max="1803" width="13.109375" style="10" customWidth="1"/>
    <col min="1804" max="1804" width="2.21875" style="10" customWidth="1"/>
    <col min="1805" max="1805" width="10" style="10" customWidth="1"/>
    <col min="1806" max="1806" width="2.21875" style="10" customWidth="1"/>
    <col min="1807" max="1807" width="10" style="10" customWidth="1"/>
    <col min="1808" max="1808" width="3" style="10" customWidth="1"/>
    <col min="1809" max="1809" width="13.109375" style="10" customWidth="1"/>
    <col min="1810" max="1810" width="2.21875" style="10" customWidth="1"/>
    <col min="1811" max="1811" width="10" style="10" customWidth="1"/>
    <col min="1812" max="1812" width="1.44140625" style="10" customWidth="1"/>
    <col min="1813" max="1813" width="10" style="10" customWidth="1"/>
    <col min="1814" max="1814" width="3" style="10" customWidth="1"/>
    <col min="1815" max="1815" width="13.88671875" style="10" customWidth="1"/>
    <col min="1816" max="1817" width="1.44140625" style="10" customWidth="1"/>
    <col min="1818" max="1818" width="13.109375" style="10" customWidth="1"/>
    <col min="1819" max="1819" width="2.21875" style="10" customWidth="1"/>
    <col min="1820" max="1820" width="11.5546875" style="10"/>
    <col min="1821" max="1821" width="3" style="10" customWidth="1"/>
    <col min="1822" max="1822" width="13.109375" style="10" customWidth="1"/>
    <col min="1823" max="1823" width="2.21875" style="10" customWidth="1"/>
    <col min="1824" max="1824" width="11.5546875" style="10"/>
    <col min="1825" max="1825" width="3" style="10" customWidth="1"/>
    <col min="1826" max="1826" width="13.109375" style="10" customWidth="1"/>
    <col min="1827" max="1827" width="2.21875" style="10" customWidth="1"/>
    <col min="1828" max="1828" width="11.5546875" style="10"/>
    <col min="1829" max="1829" width="3" style="10" customWidth="1"/>
    <col min="1830" max="1830" width="13.109375" style="10" customWidth="1"/>
    <col min="1831" max="1831" width="3" style="10" customWidth="1"/>
    <col min="1832" max="1832" width="16.21875" style="10" customWidth="1"/>
    <col min="1833" max="1833" width="2.21875" style="10" customWidth="1"/>
    <col min="1834" max="1834" width="5.33203125" style="10" customWidth="1"/>
    <col min="1835" max="1835" width="27.88671875" style="10" customWidth="1"/>
    <col min="1836" max="1836" width="8.44140625" style="10" customWidth="1"/>
    <col min="1837" max="2048" width="11.5546875" style="10"/>
    <col min="2049" max="2049" width="4.5546875" style="10" customWidth="1"/>
    <col min="2050" max="2050" width="1.44140625" style="10" customWidth="1"/>
    <col min="2051" max="2051" width="17.77734375" style="10" customWidth="1"/>
    <col min="2052" max="2052" width="3" style="10" customWidth="1"/>
    <col min="2053" max="2053" width="13.109375" style="10" customWidth="1"/>
    <col min="2054" max="2054" width="2.21875" style="10" customWidth="1"/>
    <col min="2055" max="2055" width="10" style="10" customWidth="1"/>
    <col min="2056" max="2056" width="2.21875" style="10" customWidth="1"/>
    <col min="2057" max="2057" width="10" style="10" customWidth="1"/>
    <col min="2058" max="2058" width="3" style="10" customWidth="1"/>
    <col min="2059" max="2059" width="13.109375" style="10" customWidth="1"/>
    <col min="2060" max="2060" width="2.21875" style="10" customWidth="1"/>
    <col min="2061" max="2061" width="10" style="10" customWidth="1"/>
    <col min="2062" max="2062" width="2.21875" style="10" customWidth="1"/>
    <col min="2063" max="2063" width="10" style="10" customWidth="1"/>
    <col min="2064" max="2064" width="3" style="10" customWidth="1"/>
    <col min="2065" max="2065" width="13.109375" style="10" customWidth="1"/>
    <col min="2066" max="2066" width="2.21875" style="10" customWidth="1"/>
    <col min="2067" max="2067" width="10" style="10" customWidth="1"/>
    <col min="2068" max="2068" width="1.44140625" style="10" customWidth="1"/>
    <col min="2069" max="2069" width="10" style="10" customWidth="1"/>
    <col min="2070" max="2070" width="3" style="10" customWidth="1"/>
    <col min="2071" max="2071" width="13.88671875" style="10" customWidth="1"/>
    <col min="2072" max="2073" width="1.44140625" style="10" customWidth="1"/>
    <col min="2074" max="2074" width="13.109375" style="10" customWidth="1"/>
    <col min="2075" max="2075" width="2.21875" style="10" customWidth="1"/>
    <col min="2076" max="2076" width="11.5546875" style="10"/>
    <col min="2077" max="2077" width="3" style="10" customWidth="1"/>
    <col min="2078" max="2078" width="13.109375" style="10" customWidth="1"/>
    <col min="2079" max="2079" width="2.21875" style="10" customWidth="1"/>
    <col min="2080" max="2080" width="11.5546875" style="10"/>
    <col min="2081" max="2081" width="3" style="10" customWidth="1"/>
    <col min="2082" max="2082" width="13.109375" style="10" customWidth="1"/>
    <col min="2083" max="2083" width="2.21875" style="10" customWidth="1"/>
    <col min="2084" max="2084" width="11.5546875" style="10"/>
    <col min="2085" max="2085" width="3" style="10" customWidth="1"/>
    <col min="2086" max="2086" width="13.109375" style="10" customWidth="1"/>
    <col min="2087" max="2087" width="3" style="10" customWidth="1"/>
    <col min="2088" max="2088" width="16.21875" style="10" customWidth="1"/>
    <col min="2089" max="2089" width="2.21875" style="10" customWidth="1"/>
    <col min="2090" max="2090" width="5.33203125" style="10" customWidth="1"/>
    <col min="2091" max="2091" width="27.88671875" style="10" customWidth="1"/>
    <col min="2092" max="2092" width="8.44140625" style="10" customWidth="1"/>
    <col min="2093" max="2304" width="11.5546875" style="10"/>
    <col min="2305" max="2305" width="4.5546875" style="10" customWidth="1"/>
    <col min="2306" max="2306" width="1.44140625" style="10" customWidth="1"/>
    <col min="2307" max="2307" width="17.77734375" style="10" customWidth="1"/>
    <col min="2308" max="2308" width="3" style="10" customWidth="1"/>
    <col min="2309" max="2309" width="13.109375" style="10" customWidth="1"/>
    <col min="2310" max="2310" width="2.21875" style="10" customWidth="1"/>
    <col min="2311" max="2311" width="10" style="10" customWidth="1"/>
    <col min="2312" max="2312" width="2.21875" style="10" customWidth="1"/>
    <col min="2313" max="2313" width="10" style="10" customWidth="1"/>
    <col min="2314" max="2314" width="3" style="10" customWidth="1"/>
    <col min="2315" max="2315" width="13.109375" style="10" customWidth="1"/>
    <col min="2316" max="2316" width="2.21875" style="10" customWidth="1"/>
    <col min="2317" max="2317" width="10" style="10" customWidth="1"/>
    <col min="2318" max="2318" width="2.21875" style="10" customWidth="1"/>
    <col min="2319" max="2319" width="10" style="10" customWidth="1"/>
    <col min="2320" max="2320" width="3" style="10" customWidth="1"/>
    <col min="2321" max="2321" width="13.109375" style="10" customWidth="1"/>
    <col min="2322" max="2322" width="2.21875" style="10" customWidth="1"/>
    <col min="2323" max="2323" width="10" style="10" customWidth="1"/>
    <col min="2324" max="2324" width="1.44140625" style="10" customWidth="1"/>
    <col min="2325" max="2325" width="10" style="10" customWidth="1"/>
    <col min="2326" max="2326" width="3" style="10" customWidth="1"/>
    <col min="2327" max="2327" width="13.88671875" style="10" customWidth="1"/>
    <col min="2328" max="2329" width="1.44140625" style="10" customWidth="1"/>
    <col min="2330" max="2330" width="13.109375" style="10" customWidth="1"/>
    <col min="2331" max="2331" width="2.21875" style="10" customWidth="1"/>
    <col min="2332" max="2332" width="11.5546875" style="10"/>
    <col min="2333" max="2333" width="3" style="10" customWidth="1"/>
    <col min="2334" max="2334" width="13.109375" style="10" customWidth="1"/>
    <col min="2335" max="2335" width="2.21875" style="10" customWidth="1"/>
    <col min="2336" max="2336" width="11.5546875" style="10"/>
    <col min="2337" max="2337" width="3" style="10" customWidth="1"/>
    <col min="2338" max="2338" width="13.109375" style="10" customWidth="1"/>
    <col min="2339" max="2339" width="2.21875" style="10" customWidth="1"/>
    <col min="2340" max="2340" width="11.5546875" style="10"/>
    <col min="2341" max="2341" width="3" style="10" customWidth="1"/>
    <col min="2342" max="2342" width="13.109375" style="10" customWidth="1"/>
    <col min="2343" max="2343" width="3" style="10" customWidth="1"/>
    <col min="2344" max="2344" width="16.21875" style="10" customWidth="1"/>
    <col min="2345" max="2345" width="2.21875" style="10" customWidth="1"/>
    <col min="2346" max="2346" width="5.33203125" style="10" customWidth="1"/>
    <col min="2347" max="2347" width="27.88671875" style="10" customWidth="1"/>
    <col min="2348" max="2348" width="8.44140625" style="10" customWidth="1"/>
    <col min="2349" max="2560" width="11.5546875" style="10"/>
    <col min="2561" max="2561" width="4.5546875" style="10" customWidth="1"/>
    <col min="2562" max="2562" width="1.44140625" style="10" customWidth="1"/>
    <col min="2563" max="2563" width="17.77734375" style="10" customWidth="1"/>
    <col min="2564" max="2564" width="3" style="10" customWidth="1"/>
    <col min="2565" max="2565" width="13.109375" style="10" customWidth="1"/>
    <col min="2566" max="2566" width="2.21875" style="10" customWidth="1"/>
    <col min="2567" max="2567" width="10" style="10" customWidth="1"/>
    <col min="2568" max="2568" width="2.21875" style="10" customWidth="1"/>
    <col min="2569" max="2569" width="10" style="10" customWidth="1"/>
    <col min="2570" max="2570" width="3" style="10" customWidth="1"/>
    <col min="2571" max="2571" width="13.109375" style="10" customWidth="1"/>
    <col min="2572" max="2572" width="2.21875" style="10" customWidth="1"/>
    <col min="2573" max="2573" width="10" style="10" customWidth="1"/>
    <col min="2574" max="2574" width="2.21875" style="10" customWidth="1"/>
    <col min="2575" max="2575" width="10" style="10" customWidth="1"/>
    <col min="2576" max="2576" width="3" style="10" customWidth="1"/>
    <col min="2577" max="2577" width="13.109375" style="10" customWidth="1"/>
    <col min="2578" max="2578" width="2.21875" style="10" customWidth="1"/>
    <col min="2579" max="2579" width="10" style="10" customWidth="1"/>
    <col min="2580" max="2580" width="1.44140625" style="10" customWidth="1"/>
    <col min="2581" max="2581" width="10" style="10" customWidth="1"/>
    <col min="2582" max="2582" width="3" style="10" customWidth="1"/>
    <col min="2583" max="2583" width="13.88671875" style="10" customWidth="1"/>
    <col min="2584" max="2585" width="1.44140625" style="10" customWidth="1"/>
    <col min="2586" max="2586" width="13.109375" style="10" customWidth="1"/>
    <col min="2587" max="2587" width="2.21875" style="10" customWidth="1"/>
    <col min="2588" max="2588" width="11.5546875" style="10"/>
    <col min="2589" max="2589" width="3" style="10" customWidth="1"/>
    <col min="2590" max="2590" width="13.109375" style="10" customWidth="1"/>
    <col min="2591" max="2591" width="2.21875" style="10" customWidth="1"/>
    <col min="2592" max="2592" width="11.5546875" style="10"/>
    <col min="2593" max="2593" width="3" style="10" customWidth="1"/>
    <col min="2594" max="2594" width="13.109375" style="10" customWidth="1"/>
    <col min="2595" max="2595" width="2.21875" style="10" customWidth="1"/>
    <col min="2596" max="2596" width="11.5546875" style="10"/>
    <col min="2597" max="2597" width="3" style="10" customWidth="1"/>
    <col min="2598" max="2598" width="13.109375" style="10" customWidth="1"/>
    <col min="2599" max="2599" width="3" style="10" customWidth="1"/>
    <col min="2600" max="2600" width="16.21875" style="10" customWidth="1"/>
    <col min="2601" max="2601" width="2.21875" style="10" customWidth="1"/>
    <col min="2602" max="2602" width="5.33203125" style="10" customWidth="1"/>
    <col min="2603" max="2603" width="27.88671875" style="10" customWidth="1"/>
    <col min="2604" max="2604" width="8.44140625" style="10" customWidth="1"/>
    <col min="2605" max="2816" width="11.5546875" style="10"/>
    <col min="2817" max="2817" width="4.5546875" style="10" customWidth="1"/>
    <col min="2818" max="2818" width="1.44140625" style="10" customWidth="1"/>
    <col min="2819" max="2819" width="17.77734375" style="10" customWidth="1"/>
    <col min="2820" max="2820" width="3" style="10" customWidth="1"/>
    <col min="2821" max="2821" width="13.109375" style="10" customWidth="1"/>
    <col min="2822" max="2822" width="2.21875" style="10" customWidth="1"/>
    <col min="2823" max="2823" width="10" style="10" customWidth="1"/>
    <col min="2824" max="2824" width="2.21875" style="10" customWidth="1"/>
    <col min="2825" max="2825" width="10" style="10" customWidth="1"/>
    <col min="2826" max="2826" width="3" style="10" customWidth="1"/>
    <col min="2827" max="2827" width="13.109375" style="10" customWidth="1"/>
    <col min="2828" max="2828" width="2.21875" style="10" customWidth="1"/>
    <col min="2829" max="2829" width="10" style="10" customWidth="1"/>
    <col min="2830" max="2830" width="2.21875" style="10" customWidth="1"/>
    <col min="2831" max="2831" width="10" style="10" customWidth="1"/>
    <col min="2832" max="2832" width="3" style="10" customWidth="1"/>
    <col min="2833" max="2833" width="13.109375" style="10" customWidth="1"/>
    <col min="2834" max="2834" width="2.21875" style="10" customWidth="1"/>
    <col min="2835" max="2835" width="10" style="10" customWidth="1"/>
    <col min="2836" max="2836" width="1.44140625" style="10" customWidth="1"/>
    <col min="2837" max="2837" width="10" style="10" customWidth="1"/>
    <col min="2838" max="2838" width="3" style="10" customWidth="1"/>
    <col min="2839" max="2839" width="13.88671875" style="10" customWidth="1"/>
    <col min="2840" max="2841" width="1.44140625" style="10" customWidth="1"/>
    <col min="2842" max="2842" width="13.109375" style="10" customWidth="1"/>
    <col min="2843" max="2843" width="2.21875" style="10" customWidth="1"/>
    <col min="2844" max="2844" width="11.5546875" style="10"/>
    <col min="2845" max="2845" width="3" style="10" customWidth="1"/>
    <col min="2846" max="2846" width="13.109375" style="10" customWidth="1"/>
    <col min="2847" max="2847" width="2.21875" style="10" customWidth="1"/>
    <col min="2848" max="2848" width="11.5546875" style="10"/>
    <col min="2849" max="2849" width="3" style="10" customWidth="1"/>
    <col min="2850" max="2850" width="13.109375" style="10" customWidth="1"/>
    <col min="2851" max="2851" width="2.21875" style="10" customWidth="1"/>
    <col min="2852" max="2852" width="11.5546875" style="10"/>
    <col min="2853" max="2853" width="3" style="10" customWidth="1"/>
    <col min="2854" max="2854" width="13.109375" style="10" customWidth="1"/>
    <col min="2855" max="2855" width="3" style="10" customWidth="1"/>
    <col min="2856" max="2856" width="16.21875" style="10" customWidth="1"/>
    <col min="2857" max="2857" width="2.21875" style="10" customWidth="1"/>
    <col min="2858" max="2858" width="5.33203125" style="10" customWidth="1"/>
    <col min="2859" max="2859" width="27.88671875" style="10" customWidth="1"/>
    <col min="2860" max="2860" width="8.44140625" style="10" customWidth="1"/>
    <col min="2861" max="3072" width="11.5546875" style="10"/>
    <col min="3073" max="3073" width="4.5546875" style="10" customWidth="1"/>
    <col min="3074" max="3074" width="1.44140625" style="10" customWidth="1"/>
    <col min="3075" max="3075" width="17.77734375" style="10" customWidth="1"/>
    <col min="3076" max="3076" width="3" style="10" customWidth="1"/>
    <col min="3077" max="3077" width="13.109375" style="10" customWidth="1"/>
    <col min="3078" max="3078" width="2.21875" style="10" customWidth="1"/>
    <col min="3079" max="3079" width="10" style="10" customWidth="1"/>
    <col min="3080" max="3080" width="2.21875" style="10" customWidth="1"/>
    <col min="3081" max="3081" width="10" style="10" customWidth="1"/>
    <col min="3082" max="3082" width="3" style="10" customWidth="1"/>
    <col min="3083" max="3083" width="13.109375" style="10" customWidth="1"/>
    <col min="3084" max="3084" width="2.21875" style="10" customWidth="1"/>
    <col min="3085" max="3085" width="10" style="10" customWidth="1"/>
    <col min="3086" max="3086" width="2.21875" style="10" customWidth="1"/>
    <col min="3087" max="3087" width="10" style="10" customWidth="1"/>
    <col min="3088" max="3088" width="3" style="10" customWidth="1"/>
    <col min="3089" max="3089" width="13.109375" style="10" customWidth="1"/>
    <col min="3090" max="3090" width="2.21875" style="10" customWidth="1"/>
    <col min="3091" max="3091" width="10" style="10" customWidth="1"/>
    <col min="3092" max="3092" width="1.44140625" style="10" customWidth="1"/>
    <col min="3093" max="3093" width="10" style="10" customWidth="1"/>
    <col min="3094" max="3094" width="3" style="10" customWidth="1"/>
    <col min="3095" max="3095" width="13.88671875" style="10" customWidth="1"/>
    <col min="3096" max="3097" width="1.44140625" style="10" customWidth="1"/>
    <col min="3098" max="3098" width="13.109375" style="10" customWidth="1"/>
    <col min="3099" max="3099" width="2.21875" style="10" customWidth="1"/>
    <col min="3100" max="3100" width="11.5546875" style="10"/>
    <col min="3101" max="3101" width="3" style="10" customWidth="1"/>
    <col min="3102" max="3102" width="13.109375" style="10" customWidth="1"/>
    <col min="3103" max="3103" width="2.21875" style="10" customWidth="1"/>
    <col min="3104" max="3104" width="11.5546875" style="10"/>
    <col min="3105" max="3105" width="3" style="10" customWidth="1"/>
    <col min="3106" max="3106" width="13.109375" style="10" customWidth="1"/>
    <col min="3107" max="3107" width="2.21875" style="10" customWidth="1"/>
    <col min="3108" max="3108" width="11.5546875" style="10"/>
    <col min="3109" max="3109" width="3" style="10" customWidth="1"/>
    <col min="3110" max="3110" width="13.109375" style="10" customWidth="1"/>
    <col min="3111" max="3111" width="3" style="10" customWidth="1"/>
    <col min="3112" max="3112" width="16.21875" style="10" customWidth="1"/>
    <col min="3113" max="3113" width="2.21875" style="10" customWidth="1"/>
    <col min="3114" max="3114" width="5.33203125" style="10" customWidth="1"/>
    <col min="3115" max="3115" width="27.88671875" style="10" customWidth="1"/>
    <col min="3116" max="3116" width="8.44140625" style="10" customWidth="1"/>
    <col min="3117" max="3328" width="11.5546875" style="10"/>
    <col min="3329" max="3329" width="4.5546875" style="10" customWidth="1"/>
    <col min="3330" max="3330" width="1.44140625" style="10" customWidth="1"/>
    <col min="3331" max="3331" width="17.77734375" style="10" customWidth="1"/>
    <col min="3332" max="3332" width="3" style="10" customWidth="1"/>
    <col min="3333" max="3333" width="13.109375" style="10" customWidth="1"/>
    <col min="3334" max="3334" width="2.21875" style="10" customWidth="1"/>
    <col min="3335" max="3335" width="10" style="10" customWidth="1"/>
    <col min="3336" max="3336" width="2.21875" style="10" customWidth="1"/>
    <col min="3337" max="3337" width="10" style="10" customWidth="1"/>
    <col min="3338" max="3338" width="3" style="10" customWidth="1"/>
    <col min="3339" max="3339" width="13.109375" style="10" customWidth="1"/>
    <col min="3340" max="3340" width="2.21875" style="10" customWidth="1"/>
    <col min="3341" max="3341" width="10" style="10" customWidth="1"/>
    <col min="3342" max="3342" width="2.21875" style="10" customWidth="1"/>
    <col min="3343" max="3343" width="10" style="10" customWidth="1"/>
    <col min="3344" max="3344" width="3" style="10" customWidth="1"/>
    <col min="3345" max="3345" width="13.109375" style="10" customWidth="1"/>
    <col min="3346" max="3346" width="2.21875" style="10" customWidth="1"/>
    <col min="3347" max="3347" width="10" style="10" customWidth="1"/>
    <col min="3348" max="3348" width="1.44140625" style="10" customWidth="1"/>
    <col min="3349" max="3349" width="10" style="10" customWidth="1"/>
    <col min="3350" max="3350" width="3" style="10" customWidth="1"/>
    <col min="3351" max="3351" width="13.88671875" style="10" customWidth="1"/>
    <col min="3352" max="3353" width="1.44140625" style="10" customWidth="1"/>
    <col min="3354" max="3354" width="13.109375" style="10" customWidth="1"/>
    <col min="3355" max="3355" width="2.21875" style="10" customWidth="1"/>
    <col min="3356" max="3356" width="11.5546875" style="10"/>
    <col min="3357" max="3357" width="3" style="10" customWidth="1"/>
    <col min="3358" max="3358" width="13.109375" style="10" customWidth="1"/>
    <col min="3359" max="3359" width="2.21875" style="10" customWidth="1"/>
    <col min="3360" max="3360" width="11.5546875" style="10"/>
    <col min="3361" max="3361" width="3" style="10" customWidth="1"/>
    <col min="3362" max="3362" width="13.109375" style="10" customWidth="1"/>
    <col min="3363" max="3363" width="2.21875" style="10" customWidth="1"/>
    <col min="3364" max="3364" width="11.5546875" style="10"/>
    <col min="3365" max="3365" width="3" style="10" customWidth="1"/>
    <col min="3366" max="3366" width="13.109375" style="10" customWidth="1"/>
    <col min="3367" max="3367" width="3" style="10" customWidth="1"/>
    <col min="3368" max="3368" width="16.21875" style="10" customWidth="1"/>
    <col min="3369" max="3369" width="2.21875" style="10" customWidth="1"/>
    <col min="3370" max="3370" width="5.33203125" style="10" customWidth="1"/>
    <col min="3371" max="3371" width="27.88671875" style="10" customWidth="1"/>
    <col min="3372" max="3372" width="8.44140625" style="10" customWidth="1"/>
    <col min="3373" max="3584" width="11.5546875" style="10"/>
    <col min="3585" max="3585" width="4.5546875" style="10" customWidth="1"/>
    <col min="3586" max="3586" width="1.44140625" style="10" customWidth="1"/>
    <col min="3587" max="3587" width="17.77734375" style="10" customWidth="1"/>
    <col min="3588" max="3588" width="3" style="10" customWidth="1"/>
    <col min="3589" max="3589" width="13.109375" style="10" customWidth="1"/>
    <col min="3590" max="3590" width="2.21875" style="10" customWidth="1"/>
    <col min="3591" max="3591" width="10" style="10" customWidth="1"/>
    <col min="3592" max="3592" width="2.21875" style="10" customWidth="1"/>
    <col min="3593" max="3593" width="10" style="10" customWidth="1"/>
    <col min="3594" max="3594" width="3" style="10" customWidth="1"/>
    <col min="3595" max="3595" width="13.109375" style="10" customWidth="1"/>
    <col min="3596" max="3596" width="2.21875" style="10" customWidth="1"/>
    <col min="3597" max="3597" width="10" style="10" customWidth="1"/>
    <col min="3598" max="3598" width="2.21875" style="10" customWidth="1"/>
    <col min="3599" max="3599" width="10" style="10" customWidth="1"/>
    <col min="3600" max="3600" width="3" style="10" customWidth="1"/>
    <col min="3601" max="3601" width="13.109375" style="10" customWidth="1"/>
    <col min="3602" max="3602" width="2.21875" style="10" customWidth="1"/>
    <col min="3603" max="3603" width="10" style="10" customWidth="1"/>
    <col min="3604" max="3604" width="1.44140625" style="10" customWidth="1"/>
    <col min="3605" max="3605" width="10" style="10" customWidth="1"/>
    <col min="3606" max="3606" width="3" style="10" customWidth="1"/>
    <col min="3607" max="3607" width="13.88671875" style="10" customWidth="1"/>
    <col min="3608" max="3609" width="1.44140625" style="10" customWidth="1"/>
    <col min="3610" max="3610" width="13.109375" style="10" customWidth="1"/>
    <col min="3611" max="3611" width="2.21875" style="10" customWidth="1"/>
    <col min="3612" max="3612" width="11.5546875" style="10"/>
    <col min="3613" max="3613" width="3" style="10" customWidth="1"/>
    <col min="3614" max="3614" width="13.109375" style="10" customWidth="1"/>
    <col min="3615" max="3615" width="2.21875" style="10" customWidth="1"/>
    <col min="3616" max="3616" width="11.5546875" style="10"/>
    <col min="3617" max="3617" width="3" style="10" customWidth="1"/>
    <col min="3618" max="3618" width="13.109375" style="10" customWidth="1"/>
    <col min="3619" max="3619" width="2.21875" style="10" customWidth="1"/>
    <col min="3620" max="3620" width="11.5546875" style="10"/>
    <col min="3621" max="3621" width="3" style="10" customWidth="1"/>
    <col min="3622" max="3622" width="13.109375" style="10" customWidth="1"/>
    <col min="3623" max="3623" width="3" style="10" customWidth="1"/>
    <col min="3624" max="3624" width="16.21875" style="10" customWidth="1"/>
    <col min="3625" max="3625" width="2.21875" style="10" customWidth="1"/>
    <col min="3626" max="3626" width="5.33203125" style="10" customWidth="1"/>
    <col min="3627" max="3627" width="27.88671875" style="10" customWidth="1"/>
    <col min="3628" max="3628" width="8.44140625" style="10" customWidth="1"/>
    <col min="3629" max="3840" width="11.5546875" style="10"/>
    <col min="3841" max="3841" width="4.5546875" style="10" customWidth="1"/>
    <col min="3842" max="3842" width="1.44140625" style="10" customWidth="1"/>
    <col min="3843" max="3843" width="17.77734375" style="10" customWidth="1"/>
    <col min="3844" max="3844" width="3" style="10" customWidth="1"/>
    <col min="3845" max="3845" width="13.109375" style="10" customWidth="1"/>
    <col min="3846" max="3846" width="2.21875" style="10" customWidth="1"/>
    <col min="3847" max="3847" width="10" style="10" customWidth="1"/>
    <col min="3848" max="3848" width="2.21875" style="10" customWidth="1"/>
    <col min="3849" max="3849" width="10" style="10" customWidth="1"/>
    <col min="3850" max="3850" width="3" style="10" customWidth="1"/>
    <col min="3851" max="3851" width="13.109375" style="10" customWidth="1"/>
    <col min="3852" max="3852" width="2.21875" style="10" customWidth="1"/>
    <col min="3853" max="3853" width="10" style="10" customWidth="1"/>
    <col min="3854" max="3854" width="2.21875" style="10" customWidth="1"/>
    <col min="3855" max="3855" width="10" style="10" customWidth="1"/>
    <col min="3856" max="3856" width="3" style="10" customWidth="1"/>
    <col min="3857" max="3857" width="13.109375" style="10" customWidth="1"/>
    <col min="3858" max="3858" width="2.21875" style="10" customWidth="1"/>
    <col min="3859" max="3859" width="10" style="10" customWidth="1"/>
    <col min="3860" max="3860" width="1.44140625" style="10" customWidth="1"/>
    <col min="3861" max="3861" width="10" style="10" customWidth="1"/>
    <col min="3862" max="3862" width="3" style="10" customWidth="1"/>
    <col min="3863" max="3863" width="13.88671875" style="10" customWidth="1"/>
    <col min="3864" max="3865" width="1.44140625" style="10" customWidth="1"/>
    <col min="3866" max="3866" width="13.109375" style="10" customWidth="1"/>
    <col min="3867" max="3867" width="2.21875" style="10" customWidth="1"/>
    <col min="3868" max="3868" width="11.5546875" style="10"/>
    <col min="3869" max="3869" width="3" style="10" customWidth="1"/>
    <col min="3870" max="3870" width="13.109375" style="10" customWidth="1"/>
    <col min="3871" max="3871" width="2.21875" style="10" customWidth="1"/>
    <col min="3872" max="3872" width="11.5546875" style="10"/>
    <col min="3873" max="3873" width="3" style="10" customWidth="1"/>
    <col min="3874" max="3874" width="13.109375" style="10" customWidth="1"/>
    <col min="3875" max="3875" width="2.21875" style="10" customWidth="1"/>
    <col min="3876" max="3876" width="11.5546875" style="10"/>
    <col min="3877" max="3877" width="3" style="10" customWidth="1"/>
    <col min="3878" max="3878" width="13.109375" style="10" customWidth="1"/>
    <col min="3879" max="3879" width="3" style="10" customWidth="1"/>
    <col min="3880" max="3880" width="16.21875" style="10" customWidth="1"/>
    <col min="3881" max="3881" width="2.21875" style="10" customWidth="1"/>
    <col min="3882" max="3882" width="5.33203125" style="10" customWidth="1"/>
    <col min="3883" max="3883" width="27.88671875" style="10" customWidth="1"/>
    <col min="3884" max="3884" width="8.44140625" style="10" customWidth="1"/>
    <col min="3885" max="4096" width="11.5546875" style="10"/>
    <col min="4097" max="4097" width="4.5546875" style="10" customWidth="1"/>
    <col min="4098" max="4098" width="1.44140625" style="10" customWidth="1"/>
    <col min="4099" max="4099" width="17.77734375" style="10" customWidth="1"/>
    <col min="4100" max="4100" width="3" style="10" customWidth="1"/>
    <col min="4101" max="4101" width="13.109375" style="10" customWidth="1"/>
    <col min="4102" max="4102" width="2.21875" style="10" customWidth="1"/>
    <col min="4103" max="4103" width="10" style="10" customWidth="1"/>
    <col min="4104" max="4104" width="2.21875" style="10" customWidth="1"/>
    <col min="4105" max="4105" width="10" style="10" customWidth="1"/>
    <col min="4106" max="4106" width="3" style="10" customWidth="1"/>
    <col min="4107" max="4107" width="13.109375" style="10" customWidth="1"/>
    <col min="4108" max="4108" width="2.21875" style="10" customWidth="1"/>
    <col min="4109" max="4109" width="10" style="10" customWidth="1"/>
    <col min="4110" max="4110" width="2.21875" style="10" customWidth="1"/>
    <col min="4111" max="4111" width="10" style="10" customWidth="1"/>
    <col min="4112" max="4112" width="3" style="10" customWidth="1"/>
    <col min="4113" max="4113" width="13.109375" style="10" customWidth="1"/>
    <col min="4114" max="4114" width="2.21875" style="10" customWidth="1"/>
    <col min="4115" max="4115" width="10" style="10" customWidth="1"/>
    <col min="4116" max="4116" width="1.44140625" style="10" customWidth="1"/>
    <col min="4117" max="4117" width="10" style="10" customWidth="1"/>
    <col min="4118" max="4118" width="3" style="10" customWidth="1"/>
    <col min="4119" max="4119" width="13.88671875" style="10" customWidth="1"/>
    <col min="4120" max="4121" width="1.44140625" style="10" customWidth="1"/>
    <col min="4122" max="4122" width="13.109375" style="10" customWidth="1"/>
    <col min="4123" max="4123" width="2.21875" style="10" customWidth="1"/>
    <col min="4124" max="4124" width="11.5546875" style="10"/>
    <col min="4125" max="4125" width="3" style="10" customWidth="1"/>
    <col min="4126" max="4126" width="13.109375" style="10" customWidth="1"/>
    <col min="4127" max="4127" width="2.21875" style="10" customWidth="1"/>
    <col min="4128" max="4128" width="11.5546875" style="10"/>
    <col min="4129" max="4129" width="3" style="10" customWidth="1"/>
    <col min="4130" max="4130" width="13.109375" style="10" customWidth="1"/>
    <col min="4131" max="4131" width="2.21875" style="10" customWidth="1"/>
    <col min="4132" max="4132" width="11.5546875" style="10"/>
    <col min="4133" max="4133" width="3" style="10" customWidth="1"/>
    <col min="4134" max="4134" width="13.109375" style="10" customWidth="1"/>
    <col min="4135" max="4135" width="3" style="10" customWidth="1"/>
    <col min="4136" max="4136" width="16.21875" style="10" customWidth="1"/>
    <col min="4137" max="4137" width="2.21875" style="10" customWidth="1"/>
    <col min="4138" max="4138" width="5.33203125" style="10" customWidth="1"/>
    <col min="4139" max="4139" width="27.88671875" style="10" customWidth="1"/>
    <col min="4140" max="4140" width="8.44140625" style="10" customWidth="1"/>
    <col min="4141" max="4352" width="11.5546875" style="10"/>
    <col min="4353" max="4353" width="4.5546875" style="10" customWidth="1"/>
    <col min="4354" max="4354" width="1.44140625" style="10" customWidth="1"/>
    <col min="4355" max="4355" width="17.77734375" style="10" customWidth="1"/>
    <col min="4356" max="4356" width="3" style="10" customWidth="1"/>
    <col min="4357" max="4357" width="13.109375" style="10" customWidth="1"/>
    <col min="4358" max="4358" width="2.21875" style="10" customWidth="1"/>
    <col min="4359" max="4359" width="10" style="10" customWidth="1"/>
    <col min="4360" max="4360" width="2.21875" style="10" customWidth="1"/>
    <col min="4361" max="4361" width="10" style="10" customWidth="1"/>
    <col min="4362" max="4362" width="3" style="10" customWidth="1"/>
    <col min="4363" max="4363" width="13.109375" style="10" customWidth="1"/>
    <col min="4364" max="4364" width="2.21875" style="10" customWidth="1"/>
    <col min="4365" max="4365" width="10" style="10" customWidth="1"/>
    <col min="4366" max="4366" width="2.21875" style="10" customWidth="1"/>
    <col min="4367" max="4367" width="10" style="10" customWidth="1"/>
    <col min="4368" max="4368" width="3" style="10" customWidth="1"/>
    <col min="4369" max="4369" width="13.109375" style="10" customWidth="1"/>
    <col min="4370" max="4370" width="2.21875" style="10" customWidth="1"/>
    <col min="4371" max="4371" width="10" style="10" customWidth="1"/>
    <col min="4372" max="4372" width="1.44140625" style="10" customWidth="1"/>
    <col min="4373" max="4373" width="10" style="10" customWidth="1"/>
    <col min="4374" max="4374" width="3" style="10" customWidth="1"/>
    <col min="4375" max="4375" width="13.88671875" style="10" customWidth="1"/>
    <col min="4376" max="4377" width="1.44140625" style="10" customWidth="1"/>
    <col min="4378" max="4378" width="13.109375" style="10" customWidth="1"/>
    <col min="4379" max="4379" width="2.21875" style="10" customWidth="1"/>
    <col min="4380" max="4380" width="11.5546875" style="10"/>
    <col min="4381" max="4381" width="3" style="10" customWidth="1"/>
    <col min="4382" max="4382" width="13.109375" style="10" customWidth="1"/>
    <col min="4383" max="4383" width="2.21875" style="10" customWidth="1"/>
    <col min="4384" max="4384" width="11.5546875" style="10"/>
    <col min="4385" max="4385" width="3" style="10" customWidth="1"/>
    <col min="4386" max="4386" width="13.109375" style="10" customWidth="1"/>
    <col min="4387" max="4387" width="2.21875" style="10" customWidth="1"/>
    <col min="4388" max="4388" width="11.5546875" style="10"/>
    <col min="4389" max="4389" width="3" style="10" customWidth="1"/>
    <col min="4390" max="4390" width="13.109375" style="10" customWidth="1"/>
    <col min="4391" max="4391" width="3" style="10" customWidth="1"/>
    <col min="4392" max="4392" width="16.21875" style="10" customWidth="1"/>
    <col min="4393" max="4393" width="2.21875" style="10" customWidth="1"/>
    <col min="4394" max="4394" width="5.33203125" style="10" customWidth="1"/>
    <col min="4395" max="4395" width="27.88671875" style="10" customWidth="1"/>
    <col min="4396" max="4396" width="8.44140625" style="10" customWidth="1"/>
    <col min="4397" max="4608" width="11.5546875" style="10"/>
    <col min="4609" max="4609" width="4.5546875" style="10" customWidth="1"/>
    <col min="4610" max="4610" width="1.44140625" style="10" customWidth="1"/>
    <col min="4611" max="4611" width="17.77734375" style="10" customWidth="1"/>
    <col min="4612" max="4612" width="3" style="10" customWidth="1"/>
    <col min="4613" max="4613" width="13.109375" style="10" customWidth="1"/>
    <col min="4614" max="4614" width="2.21875" style="10" customWidth="1"/>
    <col min="4615" max="4615" width="10" style="10" customWidth="1"/>
    <col min="4616" max="4616" width="2.21875" style="10" customWidth="1"/>
    <col min="4617" max="4617" width="10" style="10" customWidth="1"/>
    <col min="4618" max="4618" width="3" style="10" customWidth="1"/>
    <col min="4619" max="4619" width="13.109375" style="10" customWidth="1"/>
    <col min="4620" max="4620" width="2.21875" style="10" customWidth="1"/>
    <col min="4621" max="4621" width="10" style="10" customWidth="1"/>
    <col min="4622" max="4622" width="2.21875" style="10" customWidth="1"/>
    <col min="4623" max="4623" width="10" style="10" customWidth="1"/>
    <col min="4624" max="4624" width="3" style="10" customWidth="1"/>
    <col min="4625" max="4625" width="13.109375" style="10" customWidth="1"/>
    <col min="4626" max="4626" width="2.21875" style="10" customWidth="1"/>
    <col min="4627" max="4627" width="10" style="10" customWidth="1"/>
    <col min="4628" max="4628" width="1.44140625" style="10" customWidth="1"/>
    <col min="4629" max="4629" width="10" style="10" customWidth="1"/>
    <col min="4630" max="4630" width="3" style="10" customWidth="1"/>
    <col min="4631" max="4631" width="13.88671875" style="10" customWidth="1"/>
    <col min="4632" max="4633" width="1.44140625" style="10" customWidth="1"/>
    <col min="4634" max="4634" width="13.109375" style="10" customWidth="1"/>
    <col min="4635" max="4635" width="2.21875" style="10" customWidth="1"/>
    <col min="4636" max="4636" width="11.5546875" style="10"/>
    <col min="4637" max="4637" width="3" style="10" customWidth="1"/>
    <col min="4638" max="4638" width="13.109375" style="10" customWidth="1"/>
    <col min="4639" max="4639" width="2.21875" style="10" customWidth="1"/>
    <col min="4640" max="4640" width="11.5546875" style="10"/>
    <col min="4641" max="4641" width="3" style="10" customWidth="1"/>
    <col min="4642" max="4642" width="13.109375" style="10" customWidth="1"/>
    <col min="4643" max="4643" width="2.21875" style="10" customWidth="1"/>
    <col min="4644" max="4644" width="11.5546875" style="10"/>
    <col min="4645" max="4645" width="3" style="10" customWidth="1"/>
    <col min="4646" max="4646" width="13.109375" style="10" customWidth="1"/>
    <col min="4647" max="4647" width="3" style="10" customWidth="1"/>
    <col min="4648" max="4648" width="16.21875" style="10" customWidth="1"/>
    <col min="4649" max="4649" width="2.21875" style="10" customWidth="1"/>
    <col min="4650" max="4650" width="5.33203125" style="10" customWidth="1"/>
    <col min="4651" max="4651" width="27.88671875" style="10" customWidth="1"/>
    <col min="4652" max="4652" width="8.44140625" style="10" customWidth="1"/>
    <col min="4653" max="4864" width="11.5546875" style="10"/>
    <col min="4865" max="4865" width="4.5546875" style="10" customWidth="1"/>
    <col min="4866" max="4866" width="1.44140625" style="10" customWidth="1"/>
    <col min="4867" max="4867" width="17.77734375" style="10" customWidth="1"/>
    <col min="4868" max="4868" width="3" style="10" customWidth="1"/>
    <col min="4869" max="4869" width="13.109375" style="10" customWidth="1"/>
    <col min="4870" max="4870" width="2.21875" style="10" customWidth="1"/>
    <col min="4871" max="4871" width="10" style="10" customWidth="1"/>
    <col min="4872" max="4872" width="2.21875" style="10" customWidth="1"/>
    <col min="4873" max="4873" width="10" style="10" customWidth="1"/>
    <col min="4874" max="4874" width="3" style="10" customWidth="1"/>
    <col min="4875" max="4875" width="13.109375" style="10" customWidth="1"/>
    <col min="4876" max="4876" width="2.21875" style="10" customWidth="1"/>
    <col min="4877" max="4877" width="10" style="10" customWidth="1"/>
    <col min="4878" max="4878" width="2.21875" style="10" customWidth="1"/>
    <col min="4879" max="4879" width="10" style="10" customWidth="1"/>
    <col min="4880" max="4880" width="3" style="10" customWidth="1"/>
    <col min="4881" max="4881" width="13.109375" style="10" customWidth="1"/>
    <col min="4882" max="4882" width="2.21875" style="10" customWidth="1"/>
    <col min="4883" max="4883" width="10" style="10" customWidth="1"/>
    <col min="4884" max="4884" width="1.44140625" style="10" customWidth="1"/>
    <col min="4885" max="4885" width="10" style="10" customWidth="1"/>
    <col min="4886" max="4886" width="3" style="10" customWidth="1"/>
    <col min="4887" max="4887" width="13.88671875" style="10" customWidth="1"/>
    <col min="4888" max="4889" width="1.44140625" style="10" customWidth="1"/>
    <col min="4890" max="4890" width="13.109375" style="10" customWidth="1"/>
    <col min="4891" max="4891" width="2.21875" style="10" customWidth="1"/>
    <col min="4892" max="4892" width="11.5546875" style="10"/>
    <col min="4893" max="4893" width="3" style="10" customWidth="1"/>
    <col min="4894" max="4894" width="13.109375" style="10" customWidth="1"/>
    <col min="4895" max="4895" width="2.21875" style="10" customWidth="1"/>
    <col min="4896" max="4896" width="11.5546875" style="10"/>
    <col min="4897" max="4897" width="3" style="10" customWidth="1"/>
    <col min="4898" max="4898" width="13.109375" style="10" customWidth="1"/>
    <col min="4899" max="4899" width="2.21875" style="10" customWidth="1"/>
    <col min="4900" max="4900" width="11.5546875" style="10"/>
    <col min="4901" max="4901" width="3" style="10" customWidth="1"/>
    <col min="4902" max="4902" width="13.109375" style="10" customWidth="1"/>
    <col min="4903" max="4903" width="3" style="10" customWidth="1"/>
    <col min="4904" max="4904" width="16.21875" style="10" customWidth="1"/>
    <col min="4905" max="4905" width="2.21875" style="10" customWidth="1"/>
    <col min="4906" max="4906" width="5.33203125" style="10" customWidth="1"/>
    <col min="4907" max="4907" width="27.88671875" style="10" customWidth="1"/>
    <col min="4908" max="4908" width="8.44140625" style="10" customWidth="1"/>
    <col min="4909" max="5120" width="11.5546875" style="10"/>
    <col min="5121" max="5121" width="4.5546875" style="10" customWidth="1"/>
    <col min="5122" max="5122" width="1.44140625" style="10" customWidth="1"/>
    <col min="5123" max="5123" width="17.77734375" style="10" customWidth="1"/>
    <col min="5124" max="5124" width="3" style="10" customWidth="1"/>
    <col min="5125" max="5125" width="13.109375" style="10" customWidth="1"/>
    <col min="5126" max="5126" width="2.21875" style="10" customWidth="1"/>
    <col min="5127" max="5127" width="10" style="10" customWidth="1"/>
    <col min="5128" max="5128" width="2.21875" style="10" customWidth="1"/>
    <col min="5129" max="5129" width="10" style="10" customWidth="1"/>
    <col min="5130" max="5130" width="3" style="10" customWidth="1"/>
    <col min="5131" max="5131" width="13.109375" style="10" customWidth="1"/>
    <col min="5132" max="5132" width="2.21875" style="10" customWidth="1"/>
    <col min="5133" max="5133" width="10" style="10" customWidth="1"/>
    <col min="5134" max="5134" width="2.21875" style="10" customWidth="1"/>
    <col min="5135" max="5135" width="10" style="10" customWidth="1"/>
    <col min="5136" max="5136" width="3" style="10" customWidth="1"/>
    <col min="5137" max="5137" width="13.109375" style="10" customWidth="1"/>
    <col min="5138" max="5138" width="2.21875" style="10" customWidth="1"/>
    <col min="5139" max="5139" width="10" style="10" customWidth="1"/>
    <col min="5140" max="5140" width="1.44140625" style="10" customWidth="1"/>
    <col min="5141" max="5141" width="10" style="10" customWidth="1"/>
    <col min="5142" max="5142" width="3" style="10" customWidth="1"/>
    <col min="5143" max="5143" width="13.88671875" style="10" customWidth="1"/>
    <col min="5144" max="5145" width="1.44140625" style="10" customWidth="1"/>
    <col min="5146" max="5146" width="13.109375" style="10" customWidth="1"/>
    <col min="5147" max="5147" width="2.21875" style="10" customWidth="1"/>
    <col min="5148" max="5148" width="11.5546875" style="10"/>
    <col min="5149" max="5149" width="3" style="10" customWidth="1"/>
    <col min="5150" max="5150" width="13.109375" style="10" customWidth="1"/>
    <col min="5151" max="5151" width="2.21875" style="10" customWidth="1"/>
    <col min="5152" max="5152" width="11.5546875" style="10"/>
    <col min="5153" max="5153" width="3" style="10" customWidth="1"/>
    <col min="5154" max="5154" width="13.109375" style="10" customWidth="1"/>
    <col min="5155" max="5155" width="2.21875" style="10" customWidth="1"/>
    <col min="5156" max="5156" width="11.5546875" style="10"/>
    <col min="5157" max="5157" width="3" style="10" customWidth="1"/>
    <col min="5158" max="5158" width="13.109375" style="10" customWidth="1"/>
    <col min="5159" max="5159" width="3" style="10" customWidth="1"/>
    <col min="5160" max="5160" width="16.21875" style="10" customWidth="1"/>
    <col min="5161" max="5161" width="2.21875" style="10" customWidth="1"/>
    <col min="5162" max="5162" width="5.33203125" style="10" customWidth="1"/>
    <col min="5163" max="5163" width="27.88671875" style="10" customWidth="1"/>
    <col min="5164" max="5164" width="8.44140625" style="10" customWidth="1"/>
    <col min="5165" max="5376" width="11.5546875" style="10"/>
    <col min="5377" max="5377" width="4.5546875" style="10" customWidth="1"/>
    <col min="5378" max="5378" width="1.44140625" style="10" customWidth="1"/>
    <col min="5379" max="5379" width="17.77734375" style="10" customWidth="1"/>
    <col min="5380" max="5380" width="3" style="10" customWidth="1"/>
    <col min="5381" max="5381" width="13.109375" style="10" customWidth="1"/>
    <col min="5382" max="5382" width="2.21875" style="10" customWidth="1"/>
    <col min="5383" max="5383" width="10" style="10" customWidth="1"/>
    <col min="5384" max="5384" width="2.21875" style="10" customWidth="1"/>
    <col min="5385" max="5385" width="10" style="10" customWidth="1"/>
    <col min="5386" max="5386" width="3" style="10" customWidth="1"/>
    <col min="5387" max="5387" width="13.109375" style="10" customWidth="1"/>
    <col min="5388" max="5388" width="2.21875" style="10" customWidth="1"/>
    <col min="5389" max="5389" width="10" style="10" customWidth="1"/>
    <col min="5390" max="5390" width="2.21875" style="10" customWidth="1"/>
    <col min="5391" max="5391" width="10" style="10" customWidth="1"/>
    <col min="5392" max="5392" width="3" style="10" customWidth="1"/>
    <col min="5393" max="5393" width="13.109375" style="10" customWidth="1"/>
    <col min="5394" max="5394" width="2.21875" style="10" customWidth="1"/>
    <col min="5395" max="5395" width="10" style="10" customWidth="1"/>
    <col min="5396" max="5396" width="1.44140625" style="10" customWidth="1"/>
    <col min="5397" max="5397" width="10" style="10" customWidth="1"/>
    <col min="5398" max="5398" width="3" style="10" customWidth="1"/>
    <col min="5399" max="5399" width="13.88671875" style="10" customWidth="1"/>
    <col min="5400" max="5401" width="1.44140625" style="10" customWidth="1"/>
    <col min="5402" max="5402" width="13.109375" style="10" customWidth="1"/>
    <col min="5403" max="5403" width="2.21875" style="10" customWidth="1"/>
    <col min="5404" max="5404" width="11.5546875" style="10"/>
    <col min="5405" max="5405" width="3" style="10" customWidth="1"/>
    <col min="5406" max="5406" width="13.109375" style="10" customWidth="1"/>
    <col min="5407" max="5407" width="2.21875" style="10" customWidth="1"/>
    <col min="5408" max="5408" width="11.5546875" style="10"/>
    <col min="5409" max="5409" width="3" style="10" customWidth="1"/>
    <col min="5410" max="5410" width="13.109375" style="10" customWidth="1"/>
    <col min="5411" max="5411" width="2.21875" style="10" customWidth="1"/>
    <col min="5412" max="5412" width="11.5546875" style="10"/>
    <col min="5413" max="5413" width="3" style="10" customWidth="1"/>
    <col min="5414" max="5414" width="13.109375" style="10" customWidth="1"/>
    <col min="5415" max="5415" width="3" style="10" customWidth="1"/>
    <col min="5416" max="5416" width="16.21875" style="10" customWidth="1"/>
    <col min="5417" max="5417" width="2.21875" style="10" customWidth="1"/>
    <col min="5418" max="5418" width="5.33203125" style="10" customWidth="1"/>
    <col min="5419" max="5419" width="27.88671875" style="10" customWidth="1"/>
    <col min="5420" max="5420" width="8.44140625" style="10" customWidth="1"/>
    <col min="5421" max="5632" width="11.5546875" style="10"/>
    <col min="5633" max="5633" width="4.5546875" style="10" customWidth="1"/>
    <col min="5634" max="5634" width="1.44140625" style="10" customWidth="1"/>
    <col min="5635" max="5635" width="17.77734375" style="10" customWidth="1"/>
    <col min="5636" max="5636" width="3" style="10" customWidth="1"/>
    <col min="5637" max="5637" width="13.109375" style="10" customWidth="1"/>
    <col min="5638" max="5638" width="2.21875" style="10" customWidth="1"/>
    <col min="5639" max="5639" width="10" style="10" customWidth="1"/>
    <col min="5640" max="5640" width="2.21875" style="10" customWidth="1"/>
    <col min="5641" max="5641" width="10" style="10" customWidth="1"/>
    <col min="5642" max="5642" width="3" style="10" customWidth="1"/>
    <col min="5643" max="5643" width="13.109375" style="10" customWidth="1"/>
    <col min="5644" max="5644" width="2.21875" style="10" customWidth="1"/>
    <col min="5645" max="5645" width="10" style="10" customWidth="1"/>
    <col min="5646" max="5646" width="2.21875" style="10" customWidth="1"/>
    <col min="5647" max="5647" width="10" style="10" customWidth="1"/>
    <col min="5648" max="5648" width="3" style="10" customWidth="1"/>
    <col min="5649" max="5649" width="13.109375" style="10" customWidth="1"/>
    <col min="5650" max="5650" width="2.21875" style="10" customWidth="1"/>
    <col min="5651" max="5651" width="10" style="10" customWidth="1"/>
    <col min="5652" max="5652" width="1.44140625" style="10" customWidth="1"/>
    <col min="5653" max="5653" width="10" style="10" customWidth="1"/>
    <col min="5654" max="5654" width="3" style="10" customWidth="1"/>
    <col min="5655" max="5655" width="13.88671875" style="10" customWidth="1"/>
    <col min="5656" max="5657" width="1.44140625" style="10" customWidth="1"/>
    <col min="5658" max="5658" width="13.109375" style="10" customWidth="1"/>
    <col min="5659" max="5659" width="2.21875" style="10" customWidth="1"/>
    <col min="5660" max="5660" width="11.5546875" style="10"/>
    <col min="5661" max="5661" width="3" style="10" customWidth="1"/>
    <col min="5662" max="5662" width="13.109375" style="10" customWidth="1"/>
    <col min="5663" max="5663" width="2.21875" style="10" customWidth="1"/>
    <col min="5664" max="5664" width="11.5546875" style="10"/>
    <col min="5665" max="5665" width="3" style="10" customWidth="1"/>
    <col min="5666" max="5666" width="13.109375" style="10" customWidth="1"/>
    <col min="5667" max="5667" width="2.21875" style="10" customWidth="1"/>
    <col min="5668" max="5668" width="11.5546875" style="10"/>
    <col min="5669" max="5669" width="3" style="10" customWidth="1"/>
    <col min="5670" max="5670" width="13.109375" style="10" customWidth="1"/>
    <col min="5671" max="5671" width="3" style="10" customWidth="1"/>
    <col min="5672" max="5672" width="16.21875" style="10" customWidth="1"/>
    <col min="5673" max="5673" width="2.21875" style="10" customWidth="1"/>
    <col min="5674" max="5674" width="5.33203125" style="10" customWidth="1"/>
    <col min="5675" max="5675" width="27.88671875" style="10" customWidth="1"/>
    <col min="5676" max="5676" width="8.44140625" style="10" customWidth="1"/>
    <col min="5677" max="5888" width="11.5546875" style="10"/>
    <col min="5889" max="5889" width="4.5546875" style="10" customWidth="1"/>
    <col min="5890" max="5890" width="1.44140625" style="10" customWidth="1"/>
    <col min="5891" max="5891" width="17.77734375" style="10" customWidth="1"/>
    <col min="5892" max="5892" width="3" style="10" customWidth="1"/>
    <col min="5893" max="5893" width="13.109375" style="10" customWidth="1"/>
    <col min="5894" max="5894" width="2.21875" style="10" customWidth="1"/>
    <col min="5895" max="5895" width="10" style="10" customWidth="1"/>
    <col min="5896" max="5896" width="2.21875" style="10" customWidth="1"/>
    <col min="5897" max="5897" width="10" style="10" customWidth="1"/>
    <col min="5898" max="5898" width="3" style="10" customWidth="1"/>
    <col min="5899" max="5899" width="13.109375" style="10" customWidth="1"/>
    <col min="5900" max="5900" width="2.21875" style="10" customWidth="1"/>
    <col min="5901" max="5901" width="10" style="10" customWidth="1"/>
    <col min="5902" max="5902" width="2.21875" style="10" customWidth="1"/>
    <col min="5903" max="5903" width="10" style="10" customWidth="1"/>
    <col min="5904" max="5904" width="3" style="10" customWidth="1"/>
    <col min="5905" max="5905" width="13.109375" style="10" customWidth="1"/>
    <col min="5906" max="5906" width="2.21875" style="10" customWidth="1"/>
    <col min="5907" max="5907" width="10" style="10" customWidth="1"/>
    <col min="5908" max="5908" width="1.44140625" style="10" customWidth="1"/>
    <col min="5909" max="5909" width="10" style="10" customWidth="1"/>
    <col min="5910" max="5910" width="3" style="10" customWidth="1"/>
    <col min="5911" max="5911" width="13.88671875" style="10" customWidth="1"/>
    <col min="5912" max="5913" width="1.44140625" style="10" customWidth="1"/>
    <col min="5914" max="5914" width="13.109375" style="10" customWidth="1"/>
    <col min="5915" max="5915" width="2.21875" style="10" customWidth="1"/>
    <col min="5916" max="5916" width="11.5546875" style="10"/>
    <col min="5917" max="5917" width="3" style="10" customWidth="1"/>
    <col min="5918" max="5918" width="13.109375" style="10" customWidth="1"/>
    <col min="5919" max="5919" width="2.21875" style="10" customWidth="1"/>
    <col min="5920" max="5920" width="11.5546875" style="10"/>
    <col min="5921" max="5921" width="3" style="10" customWidth="1"/>
    <col min="5922" max="5922" width="13.109375" style="10" customWidth="1"/>
    <col min="5923" max="5923" width="2.21875" style="10" customWidth="1"/>
    <col min="5924" max="5924" width="11.5546875" style="10"/>
    <col min="5925" max="5925" width="3" style="10" customWidth="1"/>
    <col min="5926" max="5926" width="13.109375" style="10" customWidth="1"/>
    <col min="5927" max="5927" width="3" style="10" customWidth="1"/>
    <col min="5928" max="5928" width="16.21875" style="10" customWidth="1"/>
    <col min="5929" max="5929" width="2.21875" style="10" customWidth="1"/>
    <col min="5930" max="5930" width="5.33203125" style="10" customWidth="1"/>
    <col min="5931" max="5931" width="27.88671875" style="10" customWidth="1"/>
    <col min="5932" max="5932" width="8.44140625" style="10" customWidth="1"/>
    <col min="5933" max="6144" width="11.5546875" style="10"/>
    <col min="6145" max="6145" width="4.5546875" style="10" customWidth="1"/>
    <col min="6146" max="6146" width="1.44140625" style="10" customWidth="1"/>
    <col min="6147" max="6147" width="17.77734375" style="10" customWidth="1"/>
    <col min="6148" max="6148" width="3" style="10" customWidth="1"/>
    <col min="6149" max="6149" width="13.109375" style="10" customWidth="1"/>
    <col min="6150" max="6150" width="2.21875" style="10" customWidth="1"/>
    <col min="6151" max="6151" width="10" style="10" customWidth="1"/>
    <col min="6152" max="6152" width="2.21875" style="10" customWidth="1"/>
    <col min="6153" max="6153" width="10" style="10" customWidth="1"/>
    <col min="6154" max="6154" width="3" style="10" customWidth="1"/>
    <col min="6155" max="6155" width="13.109375" style="10" customWidth="1"/>
    <col min="6156" max="6156" width="2.21875" style="10" customWidth="1"/>
    <col min="6157" max="6157" width="10" style="10" customWidth="1"/>
    <col min="6158" max="6158" width="2.21875" style="10" customWidth="1"/>
    <col min="6159" max="6159" width="10" style="10" customWidth="1"/>
    <col min="6160" max="6160" width="3" style="10" customWidth="1"/>
    <col min="6161" max="6161" width="13.109375" style="10" customWidth="1"/>
    <col min="6162" max="6162" width="2.21875" style="10" customWidth="1"/>
    <col min="6163" max="6163" width="10" style="10" customWidth="1"/>
    <col min="6164" max="6164" width="1.44140625" style="10" customWidth="1"/>
    <col min="6165" max="6165" width="10" style="10" customWidth="1"/>
    <col min="6166" max="6166" width="3" style="10" customWidth="1"/>
    <col min="6167" max="6167" width="13.88671875" style="10" customWidth="1"/>
    <col min="6168" max="6169" width="1.44140625" style="10" customWidth="1"/>
    <col min="6170" max="6170" width="13.109375" style="10" customWidth="1"/>
    <col min="6171" max="6171" width="2.21875" style="10" customWidth="1"/>
    <col min="6172" max="6172" width="11.5546875" style="10"/>
    <col min="6173" max="6173" width="3" style="10" customWidth="1"/>
    <col min="6174" max="6174" width="13.109375" style="10" customWidth="1"/>
    <col min="6175" max="6175" width="2.21875" style="10" customWidth="1"/>
    <col min="6176" max="6176" width="11.5546875" style="10"/>
    <col min="6177" max="6177" width="3" style="10" customWidth="1"/>
    <col min="6178" max="6178" width="13.109375" style="10" customWidth="1"/>
    <col min="6179" max="6179" width="2.21875" style="10" customWidth="1"/>
    <col min="6180" max="6180" width="11.5546875" style="10"/>
    <col min="6181" max="6181" width="3" style="10" customWidth="1"/>
    <col min="6182" max="6182" width="13.109375" style="10" customWidth="1"/>
    <col min="6183" max="6183" width="3" style="10" customWidth="1"/>
    <col min="6184" max="6184" width="16.21875" style="10" customWidth="1"/>
    <col min="6185" max="6185" width="2.21875" style="10" customWidth="1"/>
    <col min="6186" max="6186" width="5.33203125" style="10" customWidth="1"/>
    <col min="6187" max="6187" width="27.88671875" style="10" customWidth="1"/>
    <col min="6188" max="6188" width="8.44140625" style="10" customWidth="1"/>
    <col min="6189" max="6400" width="11.5546875" style="10"/>
    <col min="6401" max="6401" width="4.5546875" style="10" customWidth="1"/>
    <col min="6402" max="6402" width="1.44140625" style="10" customWidth="1"/>
    <col min="6403" max="6403" width="17.77734375" style="10" customWidth="1"/>
    <col min="6404" max="6404" width="3" style="10" customWidth="1"/>
    <col min="6405" max="6405" width="13.109375" style="10" customWidth="1"/>
    <col min="6406" max="6406" width="2.21875" style="10" customWidth="1"/>
    <col min="6407" max="6407" width="10" style="10" customWidth="1"/>
    <col min="6408" max="6408" width="2.21875" style="10" customWidth="1"/>
    <col min="6409" max="6409" width="10" style="10" customWidth="1"/>
    <col min="6410" max="6410" width="3" style="10" customWidth="1"/>
    <col min="6411" max="6411" width="13.109375" style="10" customWidth="1"/>
    <col min="6412" max="6412" width="2.21875" style="10" customWidth="1"/>
    <col min="6413" max="6413" width="10" style="10" customWidth="1"/>
    <col min="6414" max="6414" width="2.21875" style="10" customWidth="1"/>
    <col min="6415" max="6415" width="10" style="10" customWidth="1"/>
    <col min="6416" max="6416" width="3" style="10" customWidth="1"/>
    <col min="6417" max="6417" width="13.109375" style="10" customWidth="1"/>
    <col min="6418" max="6418" width="2.21875" style="10" customWidth="1"/>
    <col min="6419" max="6419" width="10" style="10" customWidth="1"/>
    <col min="6420" max="6420" width="1.44140625" style="10" customWidth="1"/>
    <col min="6421" max="6421" width="10" style="10" customWidth="1"/>
    <col min="6422" max="6422" width="3" style="10" customWidth="1"/>
    <col min="6423" max="6423" width="13.88671875" style="10" customWidth="1"/>
    <col min="6424" max="6425" width="1.44140625" style="10" customWidth="1"/>
    <col min="6426" max="6426" width="13.109375" style="10" customWidth="1"/>
    <col min="6427" max="6427" width="2.21875" style="10" customWidth="1"/>
    <col min="6428" max="6428" width="11.5546875" style="10"/>
    <col min="6429" max="6429" width="3" style="10" customWidth="1"/>
    <col min="6430" max="6430" width="13.109375" style="10" customWidth="1"/>
    <col min="6431" max="6431" width="2.21875" style="10" customWidth="1"/>
    <col min="6432" max="6432" width="11.5546875" style="10"/>
    <col min="6433" max="6433" width="3" style="10" customWidth="1"/>
    <col min="6434" max="6434" width="13.109375" style="10" customWidth="1"/>
    <col min="6435" max="6435" width="2.21875" style="10" customWidth="1"/>
    <col min="6436" max="6436" width="11.5546875" style="10"/>
    <col min="6437" max="6437" width="3" style="10" customWidth="1"/>
    <col min="6438" max="6438" width="13.109375" style="10" customWidth="1"/>
    <col min="6439" max="6439" width="3" style="10" customWidth="1"/>
    <col min="6440" max="6440" width="16.21875" style="10" customWidth="1"/>
    <col min="6441" max="6441" width="2.21875" style="10" customWidth="1"/>
    <col min="6442" max="6442" width="5.33203125" style="10" customWidth="1"/>
    <col min="6443" max="6443" width="27.88671875" style="10" customWidth="1"/>
    <col min="6444" max="6444" width="8.44140625" style="10" customWidth="1"/>
    <col min="6445" max="6656" width="11.5546875" style="10"/>
    <col min="6657" max="6657" width="4.5546875" style="10" customWidth="1"/>
    <col min="6658" max="6658" width="1.44140625" style="10" customWidth="1"/>
    <col min="6659" max="6659" width="17.77734375" style="10" customWidth="1"/>
    <col min="6660" max="6660" width="3" style="10" customWidth="1"/>
    <col min="6661" max="6661" width="13.109375" style="10" customWidth="1"/>
    <col min="6662" max="6662" width="2.21875" style="10" customWidth="1"/>
    <col min="6663" max="6663" width="10" style="10" customWidth="1"/>
    <col min="6664" max="6664" width="2.21875" style="10" customWidth="1"/>
    <col min="6665" max="6665" width="10" style="10" customWidth="1"/>
    <col min="6666" max="6666" width="3" style="10" customWidth="1"/>
    <col min="6667" max="6667" width="13.109375" style="10" customWidth="1"/>
    <col min="6668" max="6668" width="2.21875" style="10" customWidth="1"/>
    <col min="6669" max="6669" width="10" style="10" customWidth="1"/>
    <col min="6670" max="6670" width="2.21875" style="10" customWidth="1"/>
    <col min="6671" max="6671" width="10" style="10" customWidth="1"/>
    <col min="6672" max="6672" width="3" style="10" customWidth="1"/>
    <col min="6673" max="6673" width="13.109375" style="10" customWidth="1"/>
    <col min="6674" max="6674" width="2.21875" style="10" customWidth="1"/>
    <col min="6675" max="6675" width="10" style="10" customWidth="1"/>
    <col min="6676" max="6676" width="1.44140625" style="10" customWidth="1"/>
    <col min="6677" max="6677" width="10" style="10" customWidth="1"/>
    <col min="6678" max="6678" width="3" style="10" customWidth="1"/>
    <col min="6679" max="6679" width="13.88671875" style="10" customWidth="1"/>
    <col min="6680" max="6681" width="1.44140625" style="10" customWidth="1"/>
    <col min="6682" max="6682" width="13.109375" style="10" customWidth="1"/>
    <col min="6683" max="6683" width="2.21875" style="10" customWidth="1"/>
    <col min="6684" max="6684" width="11.5546875" style="10"/>
    <col min="6685" max="6685" width="3" style="10" customWidth="1"/>
    <col min="6686" max="6686" width="13.109375" style="10" customWidth="1"/>
    <col min="6687" max="6687" width="2.21875" style="10" customWidth="1"/>
    <col min="6688" max="6688" width="11.5546875" style="10"/>
    <col min="6689" max="6689" width="3" style="10" customWidth="1"/>
    <col min="6690" max="6690" width="13.109375" style="10" customWidth="1"/>
    <col min="6691" max="6691" width="2.21875" style="10" customWidth="1"/>
    <col min="6692" max="6692" width="11.5546875" style="10"/>
    <col min="6693" max="6693" width="3" style="10" customWidth="1"/>
    <col min="6694" max="6694" width="13.109375" style="10" customWidth="1"/>
    <col min="6695" max="6695" width="3" style="10" customWidth="1"/>
    <col min="6696" max="6696" width="16.21875" style="10" customWidth="1"/>
    <col min="6697" max="6697" width="2.21875" style="10" customWidth="1"/>
    <col min="6698" max="6698" width="5.33203125" style="10" customWidth="1"/>
    <col min="6699" max="6699" width="27.88671875" style="10" customWidth="1"/>
    <col min="6700" max="6700" width="8.44140625" style="10" customWidth="1"/>
    <col min="6701" max="6912" width="11.5546875" style="10"/>
    <col min="6913" max="6913" width="4.5546875" style="10" customWidth="1"/>
    <col min="6914" max="6914" width="1.44140625" style="10" customWidth="1"/>
    <col min="6915" max="6915" width="17.77734375" style="10" customWidth="1"/>
    <col min="6916" max="6916" width="3" style="10" customWidth="1"/>
    <col min="6917" max="6917" width="13.109375" style="10" customWidth="1"/>
    <col min="6918" max="6918" width="2.21875" style="10" customWidth="1"/>
    <col min="6919" max="6919" width="10" style="10" customWidth="1"/>
    <col min="6920" max="6920" width="2.21875" style="10" customWidth="1"/>
    <col min="6921" max="6921" width="10" style="10" customWidth="1"/>
    <col min="6922" max="6922" width="3" style="10" customWidth="1"/>
    <col min="6923" max="6923" width="13.109375" style="10" customWidth="1"/>
    <col min="6924" max="6924" width="2.21875" style="10" customWidth="1"/>
    <col min="6925" max="6925" width="10" style="10" customWidth="1"/>
    <col min="6926" max="6926" width="2.21875" style="10" customWidth="1"/>
    <col min="6927" max="6927" width="10" style="10" customWidth="1"/>
    <col min="6928" max="6928" width="3" style="10" customWidth="1"/>
    <col min="6929" max="6929" width="13.109375" style="10" customWidth="1"/>
    <col min="6930" max="6930" width="2.21875" style="10" customWidth="1"/>
    <col min="6931" max="6931" width="10" style="10" customWidth="1"/>
    <col min="6932" max="6932" width="1.44140625" style="10" customWidth="1"/>
    <col min="6933" max="6933" width="10" style="10" customWidth="1"/>
    <col min="6934" max="6934" width="3" style="10" customWidth="1"/>
    <col min="6935" max="6935" width="13.88671875" style="10" customWidth="1"/>
    <col min="6936" max="6937" width="1.44140625" style="10" customWidth="1"/>
    <col min="6938" max="6938" width="13.109375" style="10" customWidth="1"/>
    <col min="6939" max="6939" width="2.21875" style="10" customWidth="1"/>
    <col min="6940" max="6940" width="11.5546875" style="10"/>
    <col min="6941" max="6941" width="3" style="10" customWidth="1"/>
    <col min="6942" max="6942" width="13.109375" style="10" customWidth="1"/>
    <col min="6943" max="6943" width="2.21875" style="10" customWidth="1"/>
    <col min="6944" max="6944" width="11.5546875" style="10"/>
    <col min="6945" max="6945" width="3" style="10" customWidth="1"/>
    <col min="6946" max="6946" width="13.109375" style="10" customWidth="1"/>
    <col min="6947" max="6947" width="2.21875" style="10" customWidth="1"/>
    <col min="6948" max="6948" width="11.5546875" style="10"/>
    <col min="6949" max="6949" width="3" style="10" customWidth="1"/>
    <col min="6950" max="6950" width="13.109375" style="10" customWidth="1"/>
    <col min="6951" max="6951" width="3" style="10" customWidth="1"/>
    <col min="6952" max="6952" width="16.21875" style="10" customWidth="1"/>
    <col min="6953" max="6953" width="2.21875" style="10" customWidth="1"/>
    <col min="6954" max="6954" width="5.33203125" style="10" customWidth="1"/>
    <col min="6955" max="6955" width="27.88671875" style="10" customWidth="1"/>
    <col min="6956" max="6956" width="8.44140625" style="10" customWidth="1"/>
    <col min="6957" max="7168" width="11.5546875" style="10"/>
    <col min="7169" max="7169" width="4.5546875" style="10" customWidth="1"/>
    <col min="7170" max="7170" width="1.44140625" style="10" customWidth="1"/>
    <col min="7171" max="7171" width="17.77734375" style="10" customWidth="1"/>
    <col min="7172" max="7172" width="3" style="10" customWidth="1"/>
    <col min="7173" max="7173" width="13.109375" style="10" customWidth="1"/>
    <col min="7174" max="7174" width="2.21875" style="10" customWidth="1"/>
    <col min="7175" max="7175" width="10" style="10" customWidth="1"/>
    <col min="7176" max="7176" width="2.21875" style="10" customWidth="1"/>
    <col min="7177" max="7177" width="10" style="10" customWidth="1"/>
    <col min="7178" max="7178" width="3" style="10" customWidth="1"/>
    <col min="7179" max="7179" width="13.109375" style="10" customWidth="1"/>
    <col min="7180" max="7180" width="2.21875" style="10" customWidth="1"/>
    <col min="7181" max="7181" width="10" style="10" customWidth="1"/>
    <col min="7182" max="7182" width="2.21875" style="10" customWidth="1"/>
    <col min="7183" max="7183" width="10" style="10" customWidth="1"/>
    <col min="7184" max="7184" width="3" style="10" customWidth="1"/>
    <col min="7185" max="7185" width="13.109375" style="10" customWidth="1"/>
    <col min="7186" max="7186" width="2.21875" style="10" customWidth="1"/>
    <col min="7187" max="7187" width="10" style="10" customWidth="1"/>
    <col min="7188" max="7188" width="1.44140625" style="10" customWidth="1"/>
    <col min="7189" max="7189" width="10" style="10" customWidth="1"/>
    <col min="7190" max="7190" width="3" style="10" customWidth="1"/>
    <col min="7191" max="7191" width="13.88671875" style="10" customWidth="1"/>
    <col min="7192" max="7193" width="1.44140625" style="10" customWidth="1"/>
    <col min="7194" max="7194" width="13.109375" style="10" customWidth="1"/>
    <col min="7195" max="7195" width="2.21875" style="10" customWidth="1"/>
    <col min="7196" max="7196" width="11.5546875" style="10"/>
    <col min="7197" max="7197" width="3" style="10" customWidth="1"/>
    <col min="7198" max="7198" width="13.109375" style="10" customWidth="1"/>
    <col min="7199" max="7199" width="2.21875" style="10" customWidth="1"/>
    <col min="7200" max="7200" width="11.5546875" style="10"/>
    <col min="7201" max="7201" width="3" style="10" customWidth="1"/>
    <col min="7202" max="7202" width="13.109375" style="10" customWidth="1"/>
    <col min="7203" max="7203" width="2.21875" style="10" customWidth="1"/>
    <col min="7204" max="7204" width="11.5546875" style="10"/>
    <col min="7205" max="7205" width="3" style="10" customWidth="1"/>
    <col min="7206" max="7206" width="13.109375" style="10" customWidth="1"/>
    <col min="7207" max="7207" width="3" style="10" customWidth="1"/>
    <col min="7208" max="7208" width="16.21875" style="10" customWidth="1"/>
    <col min="7209" max="7209" width="2.21875" style="10" customWidth="1"/>
    <col min="7210" max="7210" width="5.33203125" style="10" customWidth="1"/>
    <col min="7211" max="7211" width="27.88671875" style="10" customWidth="1"/>
    <col min="7212" max="7212" width="8.44140625" style="10" customWidth="1"/>
    <col min="7213" max="7424" width="11.5546875" style="10"/>
    <col min="7425" max="7425" width="4.5546875" style="10" customWidth="1"/>
    <col min="7426" max="7426" width="1.44140625" style="10" customWidth="1"/>
    <col min="7427" max="7427" width="17.77734375" style="10" customWidth="1"/>
    <col min="7428" max="7428" width="3" style="10" customWidth="1"/>
    <col min="7429" max="7429" width="13.109375" style="10" customWidth="1"/>
    <col min="7430" max="7430" width="2.21875" style="10" customWidth="1"/>
    <col min="7431" max="7431" width="10" style="10" customWidth="1"/>
    <col min="7432" max="7432" width="2.21875" style="10" customWidth="1"/>
    <col min="7433" max="7433" width="10" style="10" customWidth="1"/>
    <col min="7434" max="7434" width="3" style="10" customWidth="1"/>
    <col min="7435" max="7435" width="13.109375" style="10" customWidth="1"/>
    <col min="7436" max="7436" width="2.21875" style="10" customWidth="1"/>
    <col min="7437" max="7437" width="10" style="10" customWidth="1"/>
    <col min="7438" max="7438" width="2.21875" style="10" customWidth="1"/>
    <col min="7439" max="7439" width="10" style="10" customWidth="1"/>
    <col min="7440" max="7440" width="3" style="10" customWidth="1"/>
    <col min="7441" max="7441" width="13.109375" style="10" customWidth="1"/>
    <col min="7442" max="7442" width="2.21875" style="10" customWidth="1"/>
    <col min="7443" max="7443" width="10" style="10" customWidth="1"/>
    <col min="7444" max="7444" width="1.44140625" style="10" customWidth="1"/>
    <col min="7445" max="7445" width="10" style="10" customWidth="1"/>
    <col min="7446" max="7446" width="3" style="10" customWidth="1"/>
    <col min="7447" max="7447" width="13.88671875" style="10" customWidth="1"/>
    <col min="7448" max="7449" width="1.44140625" style="10" customWidth="1"/>
    <col min="7450" max="7450" width="13.109375" style="10" customWidth="1"/>
    <col min="7451" max="7451" width="2.21875" style="10" customWidth="1"/>
    <col min="7452" max="7452" width="11.5546875" style="10"/>
    <col min="7453" max="7453" width="3" style="10" customWidth="1"/>
    <col min="7454" max="7454" width="13.109375" style="10" customWidth="1"/>
    <col min="7455" max="7455" width="2.21875" style="10" customWidth="1"/>
    <col min="7456" max="7456" width="11.5546875" style="10"/>
    <col min="7457" max="7457" width="3" style="10" customWidth="1"/>
    <col min="7458" max="7458" width="13.109375" style="10" customWidth="1"/>
    <col min="7459" max="7459" width="2.21875" style="10" customWidth="1"/>
    <col min="7460" max="7460" width="11.5546875" style="10"/>
    <col min="7461" max="7461" width="3" style="10" customWidth="1"/>
    <col min="7462" max="7462" width="13.109375" style="10" customWidth="1"/>
    <col min="7463" max="7463" width="3" style="10" customWidth="1"/>
    <col min="7464" max="7464" width="16.21875" style="10" customWidth="1"/>
    <col min="7465" max="7465" width="2.21875" style="10" customWidth="1"/>
    <col min="7466" max="7466" width="5.33203125" style="10" customWidth="1"/>
    <col min="7467" max="7467" width="27.88671875" style="10" customWidth="1"/>
    <col min="7468" max="7468" width="8.44140625" style="10" customWidth="1"/>
    <col min="7469" max="7680" width="11.5546875" style="10"/>
    <col min="7681" max="7681" width="4.5546875" style="10" customWidth="1"/>
    <col min="7682" max="7682" width="1.44140625" style="10" customWidth="1"/>
    <col min="7683" max="7683" width="17.77734375" style="10" customWidth="1"/>
    <col min="7684" max="7684" width="3" style="10" customWidth="1"/>
    <col min="7685" max="7685" width="13.109375" style="10" customWidth="1"/>
    <col min="7686" max="7686" width="2.21875" style="10" customWidth="1"/>
    <col min="7687" max="7687" width="10" style="10" customWidth="1"/>
    <col min="7688" max="7688" width="2.21875" style="10" customWidth="1"/>
    <col min="7689" max="7689" width="10" style="10" customWidth="1"/>
    <col min="7690" max="7690" width="3" style="10" customWidth="1"/>
    <col min="7691" max="7691" width="13.109375" style="10" customWidth="1"/>
    <col min="7692" max="7692" width="2.21875" style="10" customWidth="1"/>
    <col min="7693" max="7693" width="10" style="10" customWidth="1"/>
    <col min="7694" max="7694" width="2.21875" style="10" customWidth="1"/>
    <col min="7695" max="7695" width="10" style="10" customWidth="1"/>
    <col min="7696" max="7696" width="3" style="10" customWidth="1"/>
    <col min="7697" max="7697" width="13.109375" style="10" customWidth="1"/>
    <col min="7698" max="7698" width="2.21875" style="10" customWidth="1"/>
    <col min="7699" max="7699" width="10" style="10" customWidth="1"/>
    <col min="7700" max="7700" width="1.44140625" style="10" customWidth="1"/>
    <col min="7701" max="7701" width="10" style="10" customWidth="1"/>
    <col min="7702" max="7702" width="3" style="10" customWidth="1"/>
    <col min="7703" max="7703" width="13.88671875" style="10" customWidth="1"/>
    <col min="7704" max="7705" width="1.44140625" style="10" customWidth="1"/>
    <col min="7706" max="7706" width="13.109375" style="10" customWidth="1"/>
    <col min="7707" max="7707" width="2.21875" style="10" customWidth="1"/>
    <col min="7708" max="7708" width="11.5546875" style="10"/>
    <col min="7709" max="7709" width="3" style="10" customWidth="1"/>
    <col min="7710" max="7710" width="13.109375" style="10" customWidth="1"/>
    <col min="7711" max="7711" width="2.21875" style="10" customWidth="1"/>
    <col min="7712" max="7712" width="11.5546875" style="10"/>
    <col min="7713" max="7713" width="3" style="10" customWidth="1"/>
    <col min="7714" max="7714" width="13.109375" style="10" customWidth="1"/>
    <col min="7715" max="7715" width="2.21875" style="10" customWidth="1"/>
    <col min="7716" max="7716" width="11.5546875" style="10"/>
    <col min="7717" max="7717" width="3" style="10" customWidth="1"/>
    <col min="7718" max="7718" width="13.109375" style="10" customWidth="1"/>
    <col min="7719" max="7719" width="3" style="10" customWidth="1"/>
    <col min="7720" max="7720" width="16.21875" style="10" customWidth="1"/>
    <col min="7721" max="7721" width="2.21875" style="10" customWidth="1"/>
    <col min="7722" max="7722" width="5.33203125" style="10" customWidth="1"/>
    <col min="7723" max="7723" width="27.88671875" style="10" customWidth="1"/>
    <col min="7724" max="7724" width="8.44140625" style="10" customWidth="1"/>
    <col min="7725" max="7936" width="11.5546875" style="10"/>
    <col min="7937" max="7937" width="4.5546875" style="10" customWidth="1"/>
    <col min="7938" max="7938" width="1.44140625" style="10" customWidth="1"/>
    <col min="7939" max="7939" width="17.77734375" style="10" customWidth="1"/>
    <col min="7940" max="7940" width="3" style="10" customWidth="1"/>
    <col min="7941" max="7941" width="13.109375" style="10" customWidth="1"/>
    <col min="7942" max="7942" width="2.21875" style="10" customWidth="1"/>
    <col min="7943" max="7943" width="10" style="10" customWidth="1"/>
    <col min="7944" max="7944" width="2.21875" style="10" customWidth="1"/>
    <col min="7945" max="7945" width="10" style="10" customWidth="1"/>
    <col min="7946" max="7946" width="3" style="10" customWidth="1"/>
    <col min="7947" max="7947" width="13.109375" style="10" customWidth="1"/>
    <col min="7948" max="7948" width="2.21875" style="10" customWidth="1"/>
    <col min="7949" max="7949" width="10" style="10" customWidth="1"/>
    <col min="7950" max="7950" width="2.21875" style="10" customWidth="1"/>
    <col min="7951" max="7951" width="10" style="10" customWidth="1"/>
    <col min="7952" max="7952" width="3" style="10" customWidth="1"/>
    <col min="7953" max="7953" width="13.109375" style="10" customWidth="1"/>
    <col min="7954" max="7954" width="2.21875" style="10" customWidth="1"/>
    <col min="7955" max="7955" width="10" style="10" customWidth="1"/>
    <col min="7956" max="7956" width="1.44140625" style="10" customWidth="1"/>
    <col min="7957" max="7957" width="10" style="10" customWidth="1"/>
    <col min="7958" max="7958" width="3" style="10" customWidth="1"/>
    <col min="7959" max="7959" width="13.88671875" style="10" customWidth="1"/>
    <col min="7960" max="7961" width="1.44140625" style="10" customWidth="1"/>
    <col min="7962" max="7962" width="13.109375" style="10" customWidth="1"/>
    <col min="7963" max="7963" width="2.21875" style="10" customWidth="1"/>
    <col min="7964" max="7964" width="11.5546875" style="10"/>
    <col min="7965" max="7965" width="3" style="10" customWidth="1"/>
    <col min="7966" max="7966" width="13.109375" style="10" customWidth="1"/>
    <col min="7967" max="7967" width="2.21875" style="10" customWidth="1"/>
    <col min="7968" max="7968" width="11.5546875" style="10"/>
    <col min="7969" max="7969" width="3" style="10" customWidth="1"/>
    <col min="7970" max="7970" width="13.109375" style="10" customWidth="1"/>
    <col min="7971" max="7971" width="2.21875" style="10" customWidth="1"/>
    <col min="7972" max="7972" width="11.5546875" style="10"/>
    <col min="7973" max="7973" width="3" style="10" customWidth="1"/>
    <col min="7974" max="7974" width="13.109375" style="10" customWidth="1"/>
    <col min="7975" max="7975" width="3" style="10" customWidth="1"/>
    <col min="7976" max="7976" width="16.21875" style="10" customWidth="1"/>
    <col min="7977" max="7977" width="2.21875" style="10" customWidth="1"/>
    <col min="7978" max="7978" width="5.33203125" style="10" customWidth="1"/>
    <col min="7979" max="7979" width="27.88671875" style="10" customWidth="1"/>
    <col min="7980" max="7980" width="8.44140625" style="10" customWidth="1"/>
    <col min="7981" max="8192" width="11.5546875" style="10"/>
    <col min="8193" max="8193" width="4.5546875" style="10" customWidth="1"/>
    <col min="8194" max="8194" width="1.44140625" style="10" customWidth="1"/>
    <col min="8195" max="8195" width="17.77734375" style="10" customWidth="1"/>
    <col min="8196" max="8196" width="3" style="10" customWidth="1"/>
    <col min="8197" max="8197" width="13.109375" style="10" customWidth="1"/>
    <col min="8198" max="8198" width="2.21875" style="10" customWidth="1"/>
    <col min="8199" max="8199" width="10" style="10" customWidth="1"/>
    <col min="8200" max="8200" width="2.21875" style="10" customWidth="1"/>
    <col min="8201" max="8201" width="10" style="10" customWidth="1"/>
    <col min="8202" max="8202" width="3" style="10" customWidth="1"/>
    <col min="8203" max="8203" width="13.109375" style="10" customWidth="1"/>
    <col min="8204" max="8204" width="2.21875" style="10" customWidth="1"/>
    <col min="8205" max="8205" width="10" style="10" customWidth="1"/>
    <col min="8206" max="8206" width="2.21875" style="10" customWidth="1"/>
    <col min="8207" max="8207" width="10" style="10" customWidth="1"/>
    <col min="8208" max="8208" width="3" style="10" customWidth="1"/>
    <col min="8209" max="8209" width="13.109375" style="10" customWidth="1"/>
    <col min="8210" max="8210" width="2.21875" style="10" customWidth="1"/>
    <col min="8211" max="8211" width="10" style="10" customWidth="1"/>
    <col min="8212" max="8212" width="1.44140625" style="10" customWidth="1"/>
    <col min="8213" max="8213" width="10" style="10" customWidth="1"/>
    <col min="8214" max="8214" width="3" style="10" customWidth="1"/>
    <col min="8215" max="8215" width="13.88671875" style="10" customWidth="1"/>
    <col min="8216" max="8217" width="1.44140625" style="10" customWidth="1"/>
    <col min="8218" max="8218" width="13.109375" style="10" customWidth="1"/>
    <col min="8219" max="8219" width="2.21875" style="10" customWidth="1"/>
    <col min="8220" max="8220" width="11.5546875" style="10"/>
    <col min="8221" max="8221" width="3" style="10" customWidth="1"/>
    <col min="8222" max="8222" width="13.109375" style="10" customWidth="1"/>
    <col min="8223" max="8223" width="2.21875" style="10" customWidth="1"/>
    <col min="8224" max="8224" width="11.5546875" style="10"/>
    <col min="8225" max="8225" width="3" style="10" customWidth="1"/>
    <col min="8226" max="8226" width="13.109375" style="10" customWidth="1"/>
    <col min="8227" max="8227" width="2.21875" style="10" customWidth="1"/>
    <col min="8228" max="8228" width="11.5546875" style="10"/>
    <col min="8229" max="8229" width="3" style="10" customWidth="1"/>
    <col min="8230" max="8230" width="13.109375" style="10" customWidth="1"/>
    <col min="8231" max="8231" width="3" style="10" customWidth="1"/>
    <col min="8232" max="8232" width="16.21875" style="10" customWidth="1"/>
    <col min="8233" max="8233" width="2.21875" style="10" customWidth="1"/>
    <col min="8234" max="8234" width="5.33203125" style="10" customWidth="1"/>
    <col min="8235" max="8235" width="27.88671875" style="10" customWidth="1"/>
    <col min="8236" max="8236" width="8.44140625" style="10" customWidth="1"/>
    <col min="8237" max="8448" width="11.5546875" style="10"/>
    <col min="8449" max="8449" width="4.5546875" style="10" customWidth="1"/>
    <col min="8450" max="8450" width="1.44140625" style="10" customWidth="1"/>
    <col min="8451" max="8451" width="17.77734375" style="10" customWidth="1"/>
    <col min="8452" max="8452" width="3" style="10" customWidth="1"/>
    <col min="8453" max="8453" width="13.109375" style="10" customWidth="1"/>
    <col min="8454" max="8454" width="2.21875" style="10" customWidth="1"/>
    <col min="8455" max="8455" width="10" style="10" customWidth="1"/>
    <col min="8456" max="8456" width="2.21875" style="10" customWidth="1"/>
    <col min="8457" max="8457" width="10" style="10" customWidth="1"/>
    <col min="8458" max="8458" width="3" style="10" customWidth="1"/>
    <col min="8459" max="8459" width="13.109375" style="10" customWidth="1"/>
    <col min="8460" max="8460" width="2.21875" style="10" customWidth="1"/>
    <col min="8461" max="8461" width="10" style="10" customWidth="1"/>
    <col min="8462" max="8462" width="2.21875" style="10" customWidth="1"/>
    <col min="8463" max="8463" width="10" style="10" customWidth="1"/>
    <col min="8464" max="8464" width="3" style="10" customWidth="1"/>
    <col min="8465" max="8465" width="13.109375" style="10" customWidth="1"/>
    <col min="8466" max="8466" width="2.21875" style="10" customWidth="1"/>
    <col min="8467" max="8467" width="10" style="10" customWidth="1"/>
    <col min="8468" max="8468" width="1.44140625" style="10" customWidth="1"/>
    <col min="8469" max="8469" width="10" style="10" customWidth="1"/>
    <col min="8470" max="8470" width="3" style="10" customWidth="1"/>
    <col min="8471" max="8471" width="13.88671875" style="10" customWidth="1"/>
    <col min="8472" max="8473" width="1.44140625" style="10" customWidth="1"/>
    <col min="8474" max="8474" width="13.109375" style="10" customWidth="1"/>
    <col min="8475" max="8475" width="2.21875" style="10" customWidth="1"/>
    <col min="8476" max="8476" width="11.5546875" style="10"/>
    <col min="8477" max="8477" width="3" style="10" customWidth="1"/>
    <col min="8478" max="8478" width="13.109375" style="10" customWidth="1"/>
    <col min="8479" max="8479" width="2.21875" style="10" customWidth="1"/>
    <col min="8480" max="8480" width="11.5546875" style="10"/>
    <col min="8481" max="8481" width="3" style="10" customWidth="1"/>
    <col min="8482" max="8482" width="13.109375" style="10" customWidth="1"/>
    <col min="8483" max="8483" width="2.21875" style="10" customWidth="1"/>
    <col min="8484" max="8484" width="11.5546875" style="10"/>
    <col min="8485" max="8485" width="3" style="10" customWidth="1"/>
    <col min="8486" max="8486" width="13.109375" style="10" customWidth="1"/>
    <col min="8487" max="8487" width="3" style="10" customWidth="1"/>
    <col min="8488" max="8488" width="16.21875" style="10" customWidth="1"/>
    <col min="8489" max="8489" width="2.21875" style="10" customWidth="1"/>
    <col min="8490" max="8490" width="5.33203125" style="10" customWidth="1"/>
    <col min="8491" max="8491" width="27.88671875" style="10" customWidth="1"/>
    <col min="8492" max="8492" width="8.44140625" style="10" customWidth="1"/>
    <col min="8493" max="8704" width="11.5546875" style="10"/>
    <col min="8705" max="8705" width="4.5546875" style="10" customWidth="1"/>
    <col min="8706" max="8706" width="1.44140625" style="10" customWidth="1"/>
    <col min="8707" max="8707" width="17.77734375" style="10" customWidth="1"/>
    <col min="8708" max="8708" width="3" style="10" customWidth="1"/>
    <col min="8709" max="8709" width="13.109375" style="10" customWidth="1"/>
    <col min="8710" max="8710" width="2.21875" style="10" customWidth="1"/>
    <col min="8711" max="8711" width="10" style="10" customWidth="1"/>
    <col min="8712" max="8712" width="2.21875" style="10" customWidth="1"/>
    <col min="8713" max="8713" width="10" style="10" customWidth="1"/>
    <col min="8714" max="8714" width="3" style="10" customWidth="1"/>
    <col min="8715" max="8715" width="13.109375" style="10" customWidth="1"/>
    <col min="8716" max="8716" width="2.21875" style="10" customWidth="1"/>
    <col min="8717" max="8717" width="10" style="10" customWidth="1"/>
    <col min="8718" max="8718" width="2.21875" style="10" customWidth="1"/>
    <col min="8719" max="8719" width="10" style="10" customWidth="1"/>
    <col min="8720" max="8720" width="3" style="10" customWidth="1"/>
    <col min="8721" max="8721" width="13.109375" style="10" customWidth="1"/>
    <col min="8722" max="8722" width="2.21875" style="10" customWidth="1"/>
    <col min="8723" max="8723" width="10" style="10" customWidth="1"/>
    <col min="8724" max="8724" width="1.44140625" style="10" customWidth="1"/>
    <col min="8725" max="8725" width="10" style="10" customWidth="1"/>
    <col min="8726" max="8726" width="3" style="10" customWidth="1"/>
    <col min="8727" max="8727" width="13.88671875" style="10" customWidth="1"/>
    <col min="8728" max="8729" width="1.44140625" style="10" customWidth="1"/>
    <col min="8730" max="8730" width="13.109375" style="10" customWidth="1"/>
    <col min="8731" max="8731" width="2.21875" style="10" customWidth="1"/>
    <col min="8732" max="8732" width="11.5546875" style="10"/>
    <col min="8733" max="8733" width="3" style="10" customWidth="1"/>
    <col min="8734" max="8734" width="13.109375" style="10" customWidth="1"/>
    <col min="8735" max="8735" width="2.21875" style="10" customWidth="1"/>
    <col min="8736" max="8736" width="11.5546875" style="10"/>
    <col min="8737" max="8737" width="3" style="10" customWidth="1"/>
    <col min="8738" max="8738" width="13.109375" style="10" customWidth="1"/>
    <col min="8739" max="8739" width="2.21875" style="10" customWidth="1"/>
    <col min="8740" max="8740" width="11.5546875" style="10"/>
    <col min="8741" max="8741" width="3" style="10" customWidth="1"/>
    <col min="8742" max="8742" width="13.109375" style="10" customWidth="1"/>
    <col min="8743" max="8743" width="3" style="10" customWidth="1"/>
    <col min="8744" max="8744" width="16.21875" style="10" customWidth="1"/>
    <col min="8745" max="8745" width="2.21875" style="10" customWidth="1"/>
    <col min="8746" max="8746" width="5.33203125" style="10" customWidth="1"/>
    <col min="8747" max="8747" width="27.88671875" style="10" customWidth="1"/>
    <col min="8748" max="8748" width="8.44140625" style="10" customWidth="1"/>
    <col min="8749" max="8960" width="11.5546875" style="10"/>
    <col min="8961" max="8961" width="4.5546875" style="10" customWidth="1"/>
    <col min="8962" max="8962" width="1.44140625" style="10" customWidth="1"/>
    <col min="8963" max="8963" width="17.77734375" style="10" customWidth="1"/>
    <col min="8964" max="8964" width="3" style="10" customWidth="1"/>
    <col min="8965" max="8965" width="13.109375" style="10" customWidth="1"/>
    <col min="8966" max="8966" width="2.21875" style="10" customWidth="1"/>
    <col min="8967" max="8967" width="10" style="10" customWidth="1"/>
    <col min="8968" max="8968" width="2.21875" style="10" customWidth="1"/>
    <col min="8969" max="8969" width="10" style="10" customWidth="1"/>
    <col min="8970" max="8970" width="3" style="10" customWidth="1"/>
    <col min="8971" max="8971" width="13.109375" style="10" customWidth="1"/>
    <col min="8972" max="8972" width="2.21875" style="10" customWidth="1"/>
    <col min="8973" max="8973" width="10" style="10" customWidth="1"/>
    <col min="8974" max="8974" width="2.21875" style="10" customWidth="1"/>
    <col min="8975" max="8975" width="10" style="10" customWidth="1"/>
    <col min="8976" max="8976" width="3" style="10" customWidth="1"/>
    <col min="8977" max="8977" width="13.109375" style="10" customWidth="1"/>
    <col min="8978" max="8978" width="2.21875" style="10" customWidth="1"/>
    <col min="8979" max="8979" width="10" style="10" customWidth="1"/>
    <col min="8980" max="8980" width="1.44140625" style="10" customWidth="1"/>
    <col min="8981" max="8981" width="10" style="10" customWidth="1"/>
    <col min="8982" max="8982" width="3" style="10" customWidth="1"/>
    <col min="8983" max="8983" width="13.88671875" style="10" customWidth="1"/>
    <col min="8984" max="8985" width="1.44140625" style="10" customWidth="1"/>
    <col min="8986" max="8986" width="13.109375" style="10" customWidth="1"/>
    <col min="8987" max="8987" width="2.21875" style="10" customWidth="1"/>
    <col min="8988" max="8988" width="11.5546875" style="10"/>
    <col min="8989" max="8989" width="3" style="10" customWidth="1"/>
    <col min="8990" max="8990" width="13.109375" style="10" customWidth="1"/>
    <col min="8991" max="8991" width="2.21875" style="10" customWidth="1"/>
    <col min="8992" max="8992" width="11.5546875" style="10"/>
    <col min="8993" max="8993" width="3" style="10" customWidth="1"/>
    <col min="8994" max="8994" width="13.109375" style="10" customWidth="1"/>
    <col min="8995" max="8995" width="2.21875" style="10" customWidth="1"/>
    <col min="8996" max="8996" width="11.5546875" style="10"/>
    <col min="8997" max="8997" width="3" style="10" customWidth="1"/>
    <col min="8998" max="8998" width="13.109375" style="10" customWidth="1"/>
    <col min="8999" max="8999" width="3" style="10" customWidth="1"/>
    <col min="9000" max="9000" width="16.21875" style="10" customWidth="1"/>
    <col min="9001" max="9001" width="2.21875" style="10" customWidth="1"/>
    <col min="9002" max="9002" width="5.33203125" style="10" customWidth="1"/>
    <col min="9003" max="9003" width="27.88671875" style="10" customWidth="1"/>
    <col min="9004" max="9004" width="8.44140625" style="10" customWidth="1"/>
    <col min="9005" max="9216" width="11.5546875" style="10"/>
    <col min="9217" max="9217" width="4.5546875" style="10" customWidth="1"/>
    <col min="9218" max="9218" width="1.44140625" style="10" customWidth="1"/>
    <col min="9219" max="9219" width="17.77734375" style="10" customWidth="1"/>
    <col min="9220" max="9220" width="3" style="10" customWidth="1"/>
    <col min="9221" max="9221" width="13.109375" style="10" customWidth="1"/>
    <col min="9222" max="9222" width="2.21875" style="10" customWidth="1"/>
    <col min="9223" max="9223" width="10" style="10" customWidth="1"/>
    <col min="9224" max="9224" width="2.21875" style="10" customWidth="1"/>
    <col min="9225" max="9225" width="10" style="10" customWidth="1"/>
    <col min="9226" max="9226" width="3" style="10" customWidth="1"/>
    <col min="9227" max="9227" width="13.109375" style="10" customWidth="1"/>
    <col min="9228" max="9228" width="2.21875" style="10" customWidth="1"/>
    <col min="9229" max="9229" width="10" style="10" customWidth="1"/>
    <col min="9230" max="9230" width="2.21875" style="10" customWidth="1"/>
    <col min="9231" max="9231" width="10" style="10" customWidth="1"/>
    <col min="9232" max="9232" width="3" style="10" customWidth="1"/>
    <col min="9233" max="9233" width="13.109375" style="10" customWidth="1"/>
    <col min="9234" max="9234" width="2.21875" style="10" customWidth="1"/>
    <col min="9235" max="9235" width="10" style="10" customWidth="1"/>
    <col min="9236" max="9236" width="1.44140625" style="10" customWidth="1"/>
    <col min="9237" max="9237" width="10" style="10" customWidth="1"/>
    <col min="9238" max="9238" width="3" style="10" customWidth="1"/>
    <col min="9239" max="9239" width="13.88671875" style="10" customWidth="1"/>
    <col min="9240" max="9241" width="1.44140625" style="10" customWidth="1"/>
    <col min="9242" max="9242" width="13.109375" style="10" customWidth="1"/>
    <col min="9243" max="9243" width="2.21875" style="10" customWidth="1"/>
    <col min="9244" max="9244" width="11.5546875" style="10"/>
    <col min="9245" max="9245" width="3" style="10" customWidth="1"/>
    <col min="9246" max="9246" width="13.109375" style="10" customWidth="1"/>
    <col min="9247" max="9247" width="2.21875" style="10" customWidth="1"/>
    <col min="9248" max="9248" width="11.5546875" style="10"/>
    <col min="9249" max="9249" width="3" style="10" customWidth="1"/>
    <col min="9250" max="9250" width="13.109375" style="10" customWidth="1"/>
    <col min="9251" max="9251" width="2.21875" style="10" customWidth="1"/>
    <col min="9252" max="9252" width="11.5546875" style="10"/>
    <col min="9253" max="9253" width="3" style="10" customWidth="1"/>
    <col min="9254" max="9254" width="13.109375" style="10" customWidth="1"/>
    <col min="9255" max="9255" width="3" style="10" customWidth="1"/>
    <col min="9256" max="9256" width="16.21875" style="10" customWidth="1"/>
    <col min="9257" max="9257" width="2.21875" style="10" customWidth="1"/>
    <col min="9258" max="9258" width="5.33203125" style="10" customWidth="1"/>
    <col min="9259" max="9259" width="27.88671875" style="10" customWidth="1"/>
    <col min="9260" max="9260" width="8.44140625" style="10" customWidth="1"/>
    <col min="9261" max="9472" width="11.5546875" style="10"/>
    <col min="9473" max="9473" width="4.5546875" style="10" customWidth="1"/>
    <col min="9474" max="9474" width="1.44140625" style="10" customWidth="1"/>
    <col min="9475" max="9475" width="17.77734375" style="10" customWidth="1"/>
    <col min="9476" max="9476" width="3" style="10" customWidth="1"/>
    <col min="9477" max="9477" width="13.109375" style="10" customWidth="1"/>
    <col min="9478" max="9478" width="2.21875" style="10" customWidth="1"/>
    <col min="9479" max="9479" width="10" style="10" customWidth="1"/>
    <col min="9480" max="9480" width="2.21875" style="10" customWidth="1"/>
    <col min="9481" max="9481" width="10" style="10" customWidth="1"/>
    <col min="9482" max="9482" width="3" style="10" customWidth="1"/>
    <col min="9483" max="9483" width="13.109375" style="10" customWidth="1"/>
    <col min="9484" max="9484" width="2.21875" style="10" customWidth="1"/>
    <col min="9485" max="9485" width="10" style="10" customWidth="1"/>
    <col min="9486" max="9486" width="2.21875" style="10" customWidth="1"/>
    <col min="9487" max="9487" width="10" style="10" customWidth="1"/>
    <col min="9488" max="9488" width="3" style="10" customWidth="1"/>
    <col min="9489" max="9489" width="13.109375" style="10" customWidth="1"/>
    <col min="9490" max="9490" width="2.21875" style="10" customWidth="1"/>
    <col min="9491" max="9491" width="10" style="10" customWidth="1"/>
    <col min="9492" max="9492" width="1.44140625" style="10" customWidth="1"/>
    <col min="9493" max="9493" width="10" style="10" customWidth="1"/>
    <col min="9494" max="9494" width="3" style="10" customWidth="1"/>
    <col min="9495" max="9495" width="13.88671875" style="10" customWidth="1"/>
    <col min="9496" max="9497" width="1.44140625" style="10" customWidth="1"/>
    <col min="9498" max="9498" width="13.109375" style="10" customWidth="1"/>
    <col min="9499" max="9499" width="2.21875" style="10" customWidth="1"/>
    <col min="9500" max="9500" width="11.5546875" style="10"/>
    <col min="9501" max="9501" width="3" style="10" customWidth="1"/>
    <col min="9502" max="9502" width="13.109375" style="10" customWidth="1"/>
    <col min="9503" max="9503" width="2.21875" style="10" customWidth="1"/>
    <col min="9504" max="9504" width="11.5546875" style="10"/>
    <col min="9505" max="9505" width="3" style="10" customWidth="1"/>
    <col min="9506" max="9506" width="13.109375" style="10" customWidth="1"/>
    <col min="9507" max="9507" width="2.21875" style="10" customWidth="1"/>
    <col min="9508" max="9508" width="11.5546875" style="10"/>
    <col min="9509" max="9509" width="3" style="10" customWidth="1"/>
    <col min="9510" max="9510" width="13.109375" style="10" customWidth="1"/>
    <col min="9511" max="9511" width="3" style="10" customWidth="1"/>
    <col min="9512" max="9512" width="16.21875" style="10" customWidth="1"/>
    <col min="9513" max="9513" width="2.21875" style="10" customWidth="1"/>
    <col min="9514" max="9514" width="5.33203125" style="10" customWidth="1"/>
    <col min="9515" max="9515" width="27.88671875" style="10" customWidth="1"/>
    <col min="9516" max="9516" width="8.44140625" style="10" customWidth="1"/>
    <col min="9517" max="9728" width="11.5546875" style="10"/>
    <col min="9729" max="9729" width="4.5546875" style="10" customWidth="1"/>
    <col min="9730" max="9730" width="1.44140625" style="10" customWidth="1"/>
    <col min="9731" max="9731" width="17.77734375" style="10" customWidth="1"/>
    <col min="9732" max="9732" width="3" style="10" customWidth="1"/>
    <col min="9733" max="9733" width="13.109375" style="10" customWidth="1"/>
    <col min="9734" max="9734" width="2.21875" style="10" customWidth="1"/>
    <col min="9735" max="9735" width="10" style="10" customWidth="1"/>
    <col min="9736" max="9736" width="2.21875" style="10" customWidth="1"/>
    <col min="9737" max="9737" width="10" style="10" customWidth="1"/>
    <col min="9738" max="9738" width="3" style="10" customWidth="1"/>
    <col min="9739" max="9739" width="13.109375" style="10" customWidth="1"/>
    <col min="9740" max="9740" width="2.21875" style="10" customWidth="1"/>
    <col min="9741" max="9741" width="10" style="10" customWidth="1"/>
    <col min="9742" max="9742" width="2.21875" style="10" customWidth="1"/>
    <col min="9743" max="9743" width="10" style="10" customWidth="1"/>
    <col min="9744" max="9744" width="3" style="10" customWidth="1"/>
    <col min="9745" max="9745" width="13.109375" style="10" customWidth="1"/>
    <col min="9746" max="9746" width="2.21875" style="10" customWidth="1"/>
    <col min="9747" max="9747" width="10" style="10" customWidth="1"/>
    <col min="9748" max="9748" width="1.44140625" style="10" customWidth="1"/>
    <col min="9749" max="9749" width="10" style="10" customWidth="1"/>
    <col min="9750" max="9750" width="3" style="10" customWidth="1"/>
    <col min="9751" max="9751" width="13.88671875" style="10" customWidth="1"/>
    <col min="9752" max="9753" width="1.44140625" style="10" customWidth="1"/>
    <col min="9754" max="9754" width="13.109375" style="10" customWidth="1"/>
    <col min="9755" max="9755" width="2.21875" style="10" customWidth="1"/>
    <col min="9756" max="9756" width="11.5546875" style="10"/>
    <col min="9757" max="9757" width="3" style="10" customWidth="1"/>
    <col min="9758" max="9758" width="13.109375" style="10" customWidth="1"/>
    <col min="9759" max="9759" width="2.21875" style="10" customWidth="1"/>
    <col min="9760" max="9760" width="11.5546875" style="10"/>
    <col min="9761" max="9761" width="3" style="10" customWidth="1"/>
    <col min="9762" max="9762" width="13.109375" style="10" customWidth="1"/>
    <col min="9763" max="9763" width="2.21875" style="10" customWidth="1"/>
    <col min="9764" max="9764" width="11.5546875" style="10"/>
    <col min="9765" max="9765" width="3" style="10" customWidth="1"/>
    <col min="9766" max="9766" width="13.109375" style="10" customWidth="1"/>
    <col min="9767" max="9767" width="3" style="10" customWidth="1"/>
    <col min="9768" max="9768" width="16.21875" style="10" customWidth="1"/>
    <col min="9769" max="9769" width="2.21875" style="10" customWidth="1"/>
    <col min="9770" max="9770" width="5.33203125" style="10" customWidth="1"/>
    <col min="9771" max="9771" width="27.88671875" style="10" customWidth="1"/>
    <col min="9772" max="9772" width="8.44140625" style="10" customWidth="1"/>
    <col min="9773" max="9984" width="11.5546875" style="10"/>
    <col min="9985" max="9985" width="4.5546875" style="10" customWidth="1"/>
    <col min="9986" max="9986" width="1.44140625" style="10" customWidth="1"/>
    <col min="9987" max="9987" width="17.77734375" style="10" customWidth="1"/>
    <col min="9988" max="9988" width="3" style="10" customWidth="1"/>
    <col min="9989" max="9989" width="13.109375" style="10" customWidth="1"/>
    <col min="9990" max="9990" width="2.21875" style="10" customWidth="1"/>
    <col min="9991" max="9991" width="10" style="10" customWidth="1"/>
    <col min="9992" max="9992" width="2.21875" style="10" customWidth="1"/>
    <col min="9993" max="9993" width="10" style="10" customWidth="1"/>
    <col min="9994" max="9994" width="3" style="10" customWidth="1"/>
    <col min="9995" max="9995" width="13.109375" style="10" customWidth="1"/>
    <col min="9996" max="9996" width="2.21875" style="10" customWidth="1"/>
    <col min="9997" max="9997" width="10" style="10" customWidth="1"/>
    <col min="9998" max="9998" width="2.21875" style="10" customWidth="1"/>
    <col min="9999" max="9999" width="10" style="10" customWidth="1"/>
    <col min="10000" max="10000" width="3" style="10" customWidth="1"/>
    <col min="10001" max="10001" width="13.109375" style="10" customWidth="1"/>
    <col min="10002" max="10002" width="2.21875" style="10" customWidth="1"/>
    <col min="10003" max="10003" width="10" style="10" customWidth="1"/>
    <col min="10004" max="10004" width="1.44140625" style="10" customWidth="1"/>
    <col min="10005" max="10005" width="10" style="10" customWidth="1"/>
    <col min="10006" max="10006" width="3" style="10" customWidth="1"/>
    <col min="10007" max="10007" width="13.88671875" style="10" customWidth="1"/>
    <col min="10008" max="10009" width="1.44140625" style="10" customWidth="1"/>
    <col min="10010" max="10010" width="13.109375" style="10" customWidth="1"/>
    <col min="10011" max="10011" width="2.21875" style="10" customWidth="1"/>
    <col min="10012" max="10012" width="11.5546875" style="10"/>
    <col min="10013" max="10013" width="3" style="10" customWidth="1"/>
    <col min="10014" max="10014" width="13.109375" style="10" customWidth="1"/>
    <col min="10015" max="10015" width="2.21875" style="10" customWidth="1"/>
    <col min="10016" max="10016" width="11.5546875" style="10"/>
    <col min="10017" max="10017" width="3" style="10" customWidth="1"/>
    <col min="10018" max="10018" width="13.109375" style="10" customWidth="1"/>
    <col min="10019" max="10019" width="2.21875" style="10" customWidth="1"/>
    <col min="10020" max="10020" width="11.5546875" style="10"/>
    <col min="10021" max="10021" width="3" style="10" customWidth="1"/>
    <col min="10022" max="10022" width="13.109375" style="10" customWidth="1"/>
    <col min="10023" max="10023" width="3" style="10" customWidth="1"/>
    <col min="10024" max="10024" width="16.21875" style="10" customWidth="1"/>
    <col min="10025" max="10025" width="2.21875" style="10" customWidth="1"/>
    <col min="10026" max="10026" width="5.33203125" style="10" customWidth="1"/>
    <col min="10027" max="10027" width="27.88671875" style="10" customWidth="1"/>
    <col min="10028" max="10028" width="8.44140625" style="10" customWidth="1"/>
    <col min="10029" max="10240" width="11.5546875" style="10"/>
    <col min="10241" max="10241" width="4.5546875" style="10" customWidth="1"/>
    <col min="10242" max="10242" width="1.44140625" style="10" customWidth="1"/>
    <col min="10243" max="10243" width="17.77734375" style="10" customWidth="1"/>
    <col min="10244" max="10244" width="3" style="10" customWidth="1"/>
    <col min="10245" max="10245" width="13.109375" style="10" customWidth="1"/>
    <col min="10246" max="10246" width="2.21875" style="10" customWidth="1"/>
    <col min="10247" max="10247" width="10" style="10" customWidth="1"/>
    <col min="10248" max="10248" width="2.21875" style="10" customWidth="1"/>
    <col min="10249" max="10249" width="10" style="10" customWidth="1"/>
    <col min="10250" max="10250" width="3" style="10" customWidth="1"/>
    <col min="10251" max="10251" width="13.109375" style="10" customWidth="1"/>
    <col min="10252" max="10252" width="2.21875" style="10" customWidth="1"/>
    <col min="10253" max="10253" width="10" style="10" customWidth="1"/>
    <col min="10254" max="10254" width="2.21875" style="10" customWidth="1"/>
    <col min="10255" max="10255" width="10" style="10" customWidth="1"/>
    <col min="10256" max="10256" width="3" style="10" customWidth="1"/>
    <col min="10257" max="10257" width="13.109375" style="10" customWidth="1"/>
    <col min="10258" max="10258" width="2.21875" style="10" customWidth="1"/>
    <col min="10259" max="10259" width="10" style="10" customWidth="1"/>
    <col min="10260" max="10260" width="1.44140625" style="10" customWidth="1"/>
    <col min="10261" max="10261" width="10" style="10" customWidth="1"/>
    <col min="10262" max="10262" width="3" style="10" customWidth="1"/>
    <col min="10263" max="10263" width="13.88671875" style="10" customWidth="1"/>
    <col min="10264" max="10265" width="1.44140625" style="10" customWidth="1"/>
    <col min="10266" max="10266" width="13.109375" style="10" customWidth="1"/>
    <col min="10267" max="10267" width="2.21875" style="10" customWidth="1"/>
    <col min="10268" max="10268" width="11.5546875" style="10"/>
    <col min="10269" max="10269" width="3" style="10" customWidth="1"/>
    <col min="10270" max="10270" width="13.109375" style="10" customWidth="1"/>
    <col min="10271" max="10271" width="2.21875" style="10" customWidth="1"/>
    <col min="10272" max="10272" width="11.5546875" style="10"/>
    <col min="10273" max="10273" width="3" style="10" customWidth="1"/>
    <col min="10274" max="10274" width="13.109375" style="10" customWidth="1"/>
    <col min="10275" max="10275" width="2.21875" style="10" customWidth="1"/>
    <col min="10276" max="10276" width="11.5546875" style="10"/>
    <col min="10277" max="10277" width="3" style="10" customWidth="1"/>
    <col min="10278" max="10278" width="13.109375" style="10" customWidth="1"/>
    <col min="10279" max="10279" width="3" style="10" customWidth="1"/>
    <col min="10280" max="10280" width="16.21875" style="10" customWidth="1"/>
    <col min="10281" max="10281" width="2.21875" style="10" customWidth="1"/>
    <col min="10282" max="10282" width="5.33203125" style="10" customWidth="1"/>
    <col min="10283" max="10283" width="27.88671875" style="10" customWidth="1"/>
    <col min="10284" max="10284" width="8.44140625" style="10" customWidth="1"/>
    <col min="10285" max="10496" width="11.5546875" style="10"/>
    <col min="10497" max="10497" width="4.5546875" style="10" customWidth="1"/>
    <col min="10498" max="10498" width="1.44140625" style="10" customWidth="1"/>
    <col min="10499" max="10499" width="17.77734375" style="10" customWidth="1"/>
    <col min="10500" max="10500" width="3" style="10" customWidth="1"/>
    <col min="10501" max="10501" width="13.109375" style="10" customWidth="1"/>
    <col min="10502" max="10502" width="2.21875" style="10" customWidth="1"/>
    <col min="10503" max="10503" width="10" style="10" customWidth="1"/>
    <col min="10504" max="10504" width="2.21875" style="10" customWidth="1"/>
    <col min="10505" max="10505" width="10" style="10" customWidth="1"/>
    <col min="10506" max="10506" width="3" style="10" customWidth="1"/>
    <col min="10507" max="10507" width="13.109375" style="10" customWidth="1"/>
    <col min="10508" max="10508" width="2.21875" style="10" customWidth="1"/>
    <col min="10509" max="10509" width="10" style="10" customWidth="1"/>
    <col min="10510" max="10510" width="2.21875" style="10" customWidth="1"/>
    <col min="10511" max="10511" width="10" style="10" customWidth="1"/>
    <col min="10512" max="10512" width="3" style="10" customWidth="1"/>
    <col min="10513" max="10513" width="13.109375" style="10" customWidth="1"/>
    <col min="10514" max="10514" width="2.21875" style="10" customWidth="1"/>
    <col min="10515" max="10515" width="10" style="10" customWidth="1"/>
    <col min="10516" max="10516" width="1.44140625" style="10" customWidth="1"/>
    <col min="10517" max="10517" width="10" style="10" customWidth="1"/>
    <col min="10518" max="10518" width="3" style="10" customWidth="1"/>
    <col min="10519" max="10519" width="13.88671875" style="10" customWidth="1"/>
    <col min="10520" max="10521" width="1.44140625" style="10" customWidth="1"/>
    <col min="10522" max="10522" width="13.109375" style="10" customWidth="1"/>
    <col min="10523" max="10523" width="2.21875" style="10" customWidth="1"/>
    <col min="10524" max="10524" width="11.5546875" style="10"/>
    <col min="10525" max="10525" width="3" style="10" customWidth="1"/>
    <col min="10526" max="10526" width="13.109375" style="10" customWidth="1"/>
    <col min="10527" max="10527" width="2.21875" style="10" customWidth="1"/>
    <col min="10528" max="10528" width="11.5546875" style="10"/>
    <col min="10529" max="10529" width="3" style="10" customWidth="1"/>
    <col min="10530" max="10530" width="13.109375" style="10" customWidth="1"/>
    <col min="10531" max="10531" width="2.21875" style="10" customWidth="1"/>
    <col min="10532" max="10532" width="11.5546875" style="10"/>
    <col min="10533" max="10533" width="3" style="10" customWidth="1"/>
    <col min="10534" max="10534" width="13.109375" style="10" customWidth="1"/>
    <col min="10535" max="10535" width="3" style="10" customWidth="1"/>
    <col min="10536" max="10536" width="16.21875" style="10" customWidth="1"/>
    <col min="10537" max="10537" width="2.21875" style="10" customWidth="1"/>
    <col min="10538" max="10538" width="5.33203125" style="10" customWidth="1"/>
    <col min="10539" max="10539" width="27.88671875" style="10" customWidth="1"/>
    <col min="10540" max="10540" width="8.44140625" style="10" customWidth="1"/>
    <col min="10541" max="10752" width="11.5546875" style="10"/>
    <col min="10753" max="10753" width="4.5546875" style="10" customWidth="1"/>
    <col min="10754" max="10754" width="1.44140625" style="10" customWidth="1"/>
    <col min="10755" max="10755" width="17.77734375" style="10" customWidth="1"/>
    <col min="10756" max="10756" width="3" style="10" customWidth="1"/>
    <col min="10757" max="10757" width="13.109375" style="10" customWidth="1"/>
    <col min="10758" max="10758" width="2.21875" style="10" customWidth="1"/>
    <col min="10759" max="10759" width="10" style="10" customWidth="1"/>
    <col min="10760" max="10760" width="2.21875" style="10" customWidth="1"/>
    <col min="10761" max="10761" width="10" style="10" customWidth="1"/>
    <col min="10762" max="10762" width="3" style="10" customWidth="1"/>
    <col min="10763" max="10763" width="13.109375" style="10" customWidth="1"/>
    <col min="10764" max="10764" width="2.21875" style="10" customWidth="1"/>
    <col min="10765" max="10765" width="10" style="10" customWidth="1"/>
    <col min="10766" max="10766" width="2.21875" style="10" customWidth="1"/>
    <col min="10767" max="10767" width="10" style="10" customWidth="1"/>
    <col min="10768" max="10768" width="3" style="10" customWidth="1"/>
    <col min="10769" max="10769" width="13.109375" style="10" customWidth="1"/>
    <col min="10770" max="10770" width="2.21875" style="10" customWidth="1"/>
    <col min="10771" max="10771" width="10" style="10" customWidth="1"/>
    <col min="10772" max="10772" width="1.44140625" style="10" customWidth="1"/>
    <col min="10773" max="10773" width="10" style="10" customWidth="1"/>
    <col min="10774" max="10774" width="3" style="10" customWidth="1"/>
    <col min="10775" max="10775" width="13.88671875" style="10" customWidth="1"/>
    <col min="10776" max="10777" width="1.44140625" style="10" customWidth="1"/>
    <col min="10778" max="10778" width="13.109375" style="10" customWidth="1"/>
    <col min="10779" max="10779" width="2.21875" style="10" customWidth="1"/>
    <col min="10780" max="10780" width="11.5546875" style="10"/>
    <col min="10781" max="10781" width="3" style="10" customWidth="1"/>
    <col min="10782" max="10782" width="13.109375" style="10" customWidth="1"/>
    <col min="10783" max="10783" width="2.21875" style="10" customWidth="1"/>
    <col min="10784" max="10784" width="11.5546875" style="10"/>
    <col min="10785" max="10785" width="3" style="10" customWidth="1"/>
    <col min="10786" max="10786" width="13.109375" style="10" customWidth="1"/>
    <col min="10787" max="10787" width="2.21875" style="10" customWidth="1"/>
    <col min="10788" max="10788" width="11.5546875" style="10"/>
    <col min="10789" max="10789" width="3" style="10" customWidth="1"/>
    <col min="10790" max="10790" width="13.109375" style="10" customWidth="1"/>
    <col min="10791" max="10791" width="3" style="10" customWidth="1"/>
    <col min="10792" max="10792" width="16.21875" style="10" customWidth="1"/>
    <col min="10793" max="10793" width="2.21875" style="10" customWidth="1"/>
    <col min="10794" max="10794" width="5.33203125" style="10" customWidth="1"/>
    <col min="10795" max="10795" width="27.88671875" style="10" customWidth="1"/>
    <col min="10796" max="10796" width="8.44140625" style="10" customWidth="1"/>
    <col min="10797" max="11008" width="11.5546875" style="10"/>
    <col min="11009" max="11009" width="4.5546875" style="10" customWidth="1"/>
    <col min="11010" max="11010" width="1.44140625" style="10" customWidth="1"/>
    <col min="11011" max="11011" width="17.77734375" style="10" customWidth="1"/>
    <col min="11012" max="11012" width="3" style="10" customWidth="1"/>
    <col min="11013" max="11013" width="13.109375" style="10" customWidth="1"/>
    <col min="11014" max="11014" width="2.21875" style="10" customWidth="1"/>
    <col min="11015" max="11015" width="10" style="10" customWidth="1"/>
    <col min="11016" max="11016" width="2.21875" style="10" customWidth="1"/>
    <col min="11017" max="11017" width="10" style="10" customWidth="1"/>
    <col min="11018" max="11018" width="3" style="10" customWidth="1"/>
    <col min="11019" max="11019" width="13.109375" style="10" customWidth="1"/>
    <col min="11020" max="11020" width="2.21875" style="10" customWidth="1"/>
    <col min="11021" max="11021" width="10" style="10" customWidth="1"/>
    <col min="11022" max="11022" width="2.21875" style="10" customWidth="1"/>
    <col min="11023" max="11023" width="10" style="10" customWidth="1"/>
    <col min="11024" max="11024" width="3" style="10" customWidth="1"/>
    <col min="11025" max="11025" width="13.109375" style="10" customWidth="1"/>
    <col min="11026" max="11026" width="2.21875" style="10" customWidth="1"/>
    <col min="11027" max="11027" width="10" style="10" customWidth="1"/>
    <col min="11028" max="11028" width="1.44140625" style="10" customWidth="1"/>
    <col min="11029" max="11029" width="10" style="10" customWidth="1"/>
    <col min="11030" max="11030" width="3" style="10" customWidth="1"/>
    <col min="11031" max="11031" width="13.88671875" style="10" customWidth="1"/>
    <col min="11032" max="11033" width="1.44140625" style="10" customWidth="1"/>
    <col min="11034" max="11034" width="13.109375" style="10" customWidth="1"/>
    <col min="11035" max="11035" width="2.21875" style="10" customWidth="1"/>
    <col min="11036" max="11036" width="11.5546875" style="10"/>
    <col min="11037" max="11037" width="3" style="10" customWidth="1"/>
    <col min="11038" max="11038" width="13.109375" style="10" customWidth="1"/>
    <col min="11039" max="11039" width="2.21875" style="10" customWidth="1"/>
    <col min="11040" max="11040" width="11.5546875" style="10"/>
    <col min="11041" max="11041" width="3" style="10" customWidth="1"/>
    <col min="11042" max="11042" width="13.109375" style="10" customWidth="1"/>
    <col min="11043" max="11043" width="2.21875" style="10" customWidth="1"/>
    <col min="11044" max="11044" width="11.5546875" style="10"/>
    <col min="11045" max="11045" width="3" style="10" customWidth="1"/>
    <col min="11046" max="11046" width="13.109375" style="10" customWidth="1"/>
    <col min="11047" max="11047" width="3" style="10" customWidth="1"/>
    <col min="11048" max="11048" width="16.21875" style="10" customWidth="1"/>
    <col min="11049" max="11049" width="2.21875" style="10" customWidth="1"/>
    <col min="11050" max="11050" width="5.33203125" style="10" customWidth="1"/>
    <col min="11051" max="11051" width="27.88671875" style="10" customWidth="1"/>
    <col min="11052" max="11052" width="8.44140625" style="10" customWidth="1"/>
    <col min="11053" max="11264" width="11.5546875" style="10"/>
    <col min="11265" max="11265" width="4.5546875" style="10" customWidth="1"/>
    <col min="11266" max="11266" width="1.44140625" style="10" customWidth="1"/>
    <col min="11267" max="11267" width="17.77734375" style="10" customWidth="1"/>
    <col min="11268" max="11268" width="3" style="10" customWidth="1"/>
    <col min="11269" max="11269" width="13.109375" style="10" customWidth="1"/>
    <col min="11270" max="11270" width="2.21875" style="10" customWidth="1"/>
    <col min="11271" max="11271" width="10" style="10" customWidth="1"/>
    <col min="11272" max="11272" width="2.21875" style="10" customWidth="1"/>
    <col min="11273" max="11273" width="10" style="10" customWidth="1"/>
    <col min="11274" max="11274" width="3" style="10" customWidth="1"/>
    <col min="11275" max="11275" width="13.109375" style="10" customWidth="1"/>
    <col min="11276" max="11276" width="2.21875" style="10" customWidth="1"/>
    <col min="11277" max="11277" width="10" style="10" customWidth="1"/>
    <col min="11278" max="11278" width="2.21875" style="10" customWidth="1"/>
    <col min="11279" max="11279" width="10" style="10" customWidth="1"/>
    <col min="11280" max="11280" width="3" style="10" customWidth="1"/>
    <col min="11281" max="11281" width="13.109375" style="10" customWidth="1"/>
    <col min="11282" max="11282" width="2.21875" style="10" customWidth="1"/>
    <col min="11283" max="11283" width="10" style="10" customWidth="1"/>
    <col min="11284" max="11284" width="1.44140625" style="10" customWidth="1"/>
    <col min="11285" max="11285" width="10" style="10" customWidth="1"/>
    <col min="11286" max="11286" width="3" style="10" customWidth="1"/>
    <col min="11287" max="11287" width="13.88671875" style="10" customWidth="1"/>
    <col min="11288" max="11289" width="1.44140625" style="10" customWidth="1"/>
    <col min="11290" max="11290" width="13.109375" style="10" customWidth="1"/>
    <col min="11291" max="11291" width="2.21875" style="10" customWidth="1"/>
    <col min="11292" max="11292" width="11.5546875" style="10"/>
    <col min="11293" max="11293" width="3" style="10" customWidth="1"/>
    <col min="11294" max="11294" width="13.109375" style="10" customWidth="1"/>
    <col min="11295" max="11295" width="2.21875" style="10" customWidth="1"/>
    <col min="11296" max="11296" width="11.5546875" style="10"/>
    <col min="11297" max="11297" width="3" style="10" customWidth="1"/>
    <col min="11298" max="11298" width="13.109375" style="10" customWidth="1"/>
    <col min="11299" max="11299" width="2.21875" style="10" customWidth="1"/>
    <col min="11300" max="11300" width="11.5546875" style="10"/>
    <col min="11301" max="11301" width="3" style="10" customWidth="1"/>
    <col min="11302" max="11302" width="13.109375" style="10" customWidth="1"/>
    <col min="11303" max="11303" width="3" style="10" customWidth="1"/>
    <col min="11304" max="11304" width="16.21875" style="10" customWidth="1"/>
    <col min="11305" max="11305" width="2.21875" style="10" customWidth="1"/>
    <col min="11306" max="11306" width="5.33203125" style="10" customWidth="1"/>
    <col min="11307" max="11307" width="27.88671875" style="10" customWidth="1"/>
    <col min="11308" max="11308" width="8.44140625" style="10" customWidth="1"/>
    <col min="11309" max="11520" width="11.5546875" style="10"/>
    <col min="11521" max="11521" width="4.5546875" style="10" customWidth="1"/>
    <col min="11522" max="11522" width="1.44140625" style="10" customWidth="1"/>
    <col min="11523" max="11523" width="17.77734375" style="10" customWidth="1"/>
    <col min="11524" max="11524" width="3" style="10" customWidth="1"/>
    <col min="11525" max="11525" width="13.109375" style="10" customWidth="1"/>
    <col min="11526" max="11526" width="2.21875" style="10" customWidth="1"/>
    <col min="11527" max="11527" width="10" style="10" customWidth="1"/>
    <col min="11528" max="11528" width="2.21875" style="10" customWidth="1"/>
    <col min="11529" max="11529" width="10" style="10" customWidth="1"/>
    <col min="11530" max="11530" width="3" style="10" customWidth="1"/>
    <col min="11531" max="11531" width="13.109375" style="10" customWidth="1"/>
    <col min="11532" max="11532" width="2.21875" style="10" customWidth="1"/>
    <col min="11533" max="11533" width="10" style="10" customWidth="1"/>
    <col min="11534" max="11534" width="2.21875" style="10" customWidth="1"/>
    <col min="11535" max="11535" width="10" style="10" customWidth="1"/>
    <col min="11536" max="11536" width="3" style="10" customWidth="1"/>
    <col min="11537" max="11537" width="13.109375" style="10" customWidth="1"/>
    <col min="11538" max="11538" width="2.21875" style="10" customWidth="1"/>
    <col min="11539" max="11539" width="10" style="10" customWidth="1"/>
    <col min="11540" max="11540" width="1.44140625" style="10" customWidth="1"/>
    <col min="11541" max="11541" width="10" style="10" customWidth="1"/>
    <col min="11542" max="11542" width="3" style="10" customWidth="1"/>
    <col min="11543" max="11543" width="13.88671875" style="10" customWidth="1"/>
    <col min="11544" max="11545" width="1.44140625" style="10" customWidth="1"/>
    <col min="11546" max="11546" width="13.109375" style="10" customWidth="1"/>
    <col min="11547" max="11547" width="2.21875" style="10" customWidth="1"/>
    <col min="11548" max="11548" width="11.5546875" style="10"/>
    <col min="11549" max="11549" width="3" style="10" customWidth="1"/>
    <col min="11550" max="11550" width="13.109375" style="10" customWidth="1"/>
    <col min="11551" max="11551" width="2.21875" style="10" customWidth="1"/>
    <col min="11552" max="11552" width="11.5546875" style="10"/>
    <col min="11553" max="11553" width="3" style="10" customWidth="1"/>
    <col min="11554" max="11554" width="13.109375" style="10" customWidth="1"/>
    <col min="11555" max="11555" width="2.21875" style="10" customWidth="1"/>
    <col min="11556" max="11556" width="11.5546875" style="10"/>
    <col min="11557" max="11557" width="3" style="10" customWidth="1"/>
    <col min="11558" max="11558" width="13.109375" style="10" customWidth="1"/>
    <col min="11559" max="11559" width="3" style="10" customWidth="1"/>
    <col min="11560" max="11560" width="16.21875" style="10" customWidth="1"/>
    <col min="11561" max="11561" width="2.21875" style="10" customWidth="1"/>
    <col min="11562" max="11562" width="5.33203125" style="10" customWidth="1"/>
    <col min="11563" max="11563" width="27.88671875" style="10" customWidth="1"/>
    <col min="11564" max="11564" width="8.44140625" style="10" customWidth="1"/>
    <col min="11565" max="11776" width="11.5546875" style="10"/>
    <col min="11777" max="11777" width="4.5546875" style="10" customWidth="1"/>
    <col min="11778" max="11778" width="1.44140625" style="10" customWidth="1"/>
    <col min="11779" max="11779" width="17.77734375" style="10" customWidth="1"/>
    <col min="11780" max="11780" width="3" style="10" customWidth="1"/>
    <col min="11781" max="11781" width="13.109375" style="10" customWidth="1"/>
    <col min="11782" max="11782" width="2.21875" style="10" customWidth="1"/>
    <col min="11783" max="11783" width="10" style="10" customWidth="1"/>
    <col min="11784" max="11784" width="2.21875" style="10" customWidth="1"/>
    <col min="11785" max="11785" width="10" style="10" customWidth="1"/>
    <col min="11786" max="11786" width="3" style="10" customWidth="1"/>
    <col min="11787" max="11787" width="13.109375" style="10" customWidth="1"/>
    <col min="11788" max="11788" width="2.21875" style="10" customWidth="1"/>
    <col min="11789" max="11789" width="10" style="10" customWidth="1"/>
    <col min="11790" max="11790" width="2.21875" style="10" customWidth="1"/>
    <col min="11791" max="11791" width="10" style="10" customWidth="1"/>
    <col min="11792" max="11792" width="3" style="10" customWidth="1"/>
    <col min="11793" max="11793" width="13.109375" style="10" customWidth="1"/>
    <col min="11794" max="11794" width="2.21875" style="10" customWidth="1"/>
    <col min="11795" max="11795" width="10" style="10" customWidth="1"/>
    <col min="11796" max="11796" width="1.44140625" style="10" customWidth="1"/>
    <col min="11797" max="11797" width="10" style="10" customWidth="1"/>
    <col min="11798" max="11798" width="3" style="10" customWidth="1"/>
    <col min="11799" max="11799" width="13.88671875" style="10" customWidth="1"/>
    <col min="11800" max="11801" width="1.44140625" style="10" customWidth="1"/>
    <col min="11802" max="11802" width="13.109375" style="10" customWidth="1"/>
    <col min="11803" max="11803" width="2.21875" style="10" customWidth="1"/>
    <col min="11804" max="11804" width="11.5546875" style="10"/>
    <col min="11805" max="11805" width="3" style="10" customWidth="1"/>
    <col min="11806" max="11806" width="13.109375" style="10" customWidth="1"/>
    <col min="11807" max="11807" width="2.21875" style="10" customWidth="1"/>
    <col min="11808" max="11808" width="11.5546875" style="10"/>
    <col min="11809" max="11809" width="3" style="10" customWidth="1"/>
    <col min="11810" max="11810" width="13.109375" style="10" customWidth="1"/>
    <col min="11811" max="11811" width="2.21875" style="10" customWidth="1"/>
    <col min="11812" max="11812" width="11.5546875" style="10"/>
    <col min="11813" max="11813" width="3" style="10" customWidth="1"/>
    <col min="11814" max="11814" width="13.109375" style="10" customWidth="1"/>
    <col min="11815" max="11815" width="3" style="10" customWidth="1"/>
    <col min="11816" max="11816" width="16.21875" style="10" customWidth="1"/>
    <col min="11817" max="11817" width="2.21875" style="10" customWidth="1"/>
    <col min="11818" max="11818" width="5.33203125" style="10" customWidth="1"/>
    <col min="11819" max="11819" width="27.88671875" style="10" customWidth="1"/>
    <col min="11820" max="11820" width="8.44140625" style="10" customWidth="1"/>
    <col min="11821" max="12032" width="11.5546875" style="10"/>
    <col min="12033" max="12033" width="4.5546875" style="10" customWidth="1"/>
    <col min="12034" max="12034" width="1.44140625" style="10" customWidth="1"/>
    <col min="12035" max="12035" width="17.77734375" style="10" customWidth="1"/>
    <col min="12036" max="12036" width="3" style="10" customWidth="1"/>
    <col min="12037" max="12037" width="13.109375" style="10" customWidth="1"/>
    <col min="12038" max="12038" width="2.21875" style="10" customWidth="1"/>
    <col min="12039" max="12039" width="10" style="10" customWidth="1"/>
    <col min="12040" max="12040" width="2.21875" style="10" customWidth="1"/>
    <col min="12041" max="12041" width="10" style="10" customWidth="1"/>
    <col min="12042" max="12042" width="3" style="10" customWidth="1"/>
    <col min="12043" max="12043" width="13.109375" style="10" customWidth="1"/>
    <col min="12044" max="12044" width="2.21875" style="10" customWidth="1"/>
    <col min="12045" max="12045" width="10" style="10" customWidth="1"/>
    <col min="12046" max="12046" width="2.21875" style="10" customWidth="1"/>
    <col min="12047" max="12047" width="10" style="10" customWidth="1"/>
    <col min="12048" max="12048" width="3" style="10" customWidth="1"/>
    <col min="12049" max="12049" width="13.109375" style="10" customWidth="1"/>
    <col min="12050" max="12050" width="2.21875" style="10" customWidth="1"/>
    <col min="12051" max="12051" width="10" style="10" customWidth="1"/>
    <col min="12052" max="12052" width="1.44140625" style="10" customWidth="1"/>
    <col min="12053" max="12053" width="10" style="10" customWidth="1"/>
    <col min="12054" max="12054" width="3" style="10" customWidth="1"/>
    <col min="12055" max="12055" width="13.88671875" style="10" customWidth="1"/>
    <col min="12056" max="12057" width="1.44140625" style="10" customWidth="1"/>
    <col min="12058" max="12058" width="13.109375" style="10" customWidth="1"/>
    <col min="12059" max="12059" width="2.21875" style="10" customWidth="1"/>
    <col min="12060" max="12060" width="11.5546875" style="10"/>
    <col min="12061" max="12061" width="3" style="10" customWidth="1"/>
    <col min="12062" max="12062" width="13.109375" style="10" customWidth="1"/>
    <col min="12063" max="12063" width="2.21875" style="10" customWidth="1"/>
    <col min="12064" max="12064" width="11.5546875" style="10"/>
    <col min="12065" max="12065" width="3" style="10" customWidth="1"/>
    <col min="12066" max="12066" width="13.109375" style="10" customWidth="1"/>
    <col min="12067" max="12067" width="2.21875" style="10" customWidth="1"/>
    <col min="12068" max="12068" width="11.5546875" style="10"/>
    <col min="12069" max="12069" width="3" style="10" customWidth="1"/>
    <col min="12070" max="12070" width="13.109375" style="10" customWidth="1"/>
    <col min="12071" max="12071" width="3" style="10" customWidth="1"/>
    <col min="12072" max="12072" width="16.21875" style="10" customWidth="1"/>
    <col min="12073" max="12073" width="2.21875" style="10" customWidth="1"/>
    <col min="12074" max="12074" width="5.33203125" style="10" customWidth="1"/>
    <col min="12075" max="12075" width="27.88671875" style="10" customWidth="1"/>
    <col min="12076" max="12076" width="8.44140625" style="10" customWidth="1"/>
    <col min="12077" max="12288" width="11.5546875" style="10"/>
    <col min="12289" max="12289" width="4.5546875" style="10" customWidth="1"/>
    <col min="12290" max="12290" width="1.44140625" style="10" customWidth="1"/>
    <col min="12291" max="12291" width="17.77734375" style="10" customWidth="1"/>
    <col min="12292" max="12292" width="3" style="10" customWidth="1"/>
    <col min="12293" max="12293" width="13.109375" style="10" customWidth="1"/>
    <col min="12294" max="12294" width="2.21875" style="10" customWidth="1"/>
    <col min="12295" max="12295" width="10" style="10" customWidth="1"/>
    <col min="12296" max="12296" width="2.21875" style="10" customWidth="1"/>
    <col min="12297" max="12297" width="10" style="10" customWidth="1"/>
    <col min="12298" max="12298" width="3" style="10" customWidth="1"/>
    <col min="12299" max="12299" width="13.109375" style="10" customWidth="1"/>
    <col min="12300" max="12300" width="2.21875" style="10" customWidth="1"/>
    <col min="12301" max="12301" width="10" style="10" customWidth="1"/>
    <col min="12302" max="12302" width="2.21875" style="10" customWidth="1"/>
    <col min="12303" max="12303" width="10" style="10" customWidth="1"/>
    <col min="12304" max="12304" width="3" style="10" customWidth="1"/>
    <col min="12305" max="12305" width="13.109375" style="10" customWidth="1"/>
    <col min="12306" max="12306" width="2.21875" style="10" customWidth="1"/>
    <col min="12307" max="12307" width="10" style="10" customWidth="1"/>
    <col min="12308" max="12308" width="1.44140625" style="10" customWidth="1"/>
    <col min="12309" max="12309" width="10" style="10" customWidth="1"/>
    <col min="12310" max="12310" width="3" style="10" customWidth="1"/>
    <col min="12311" max="12311" width="13.88671875" style="10" customWidth="1"/>
    <col min="12312" max="12313" width="1.44140625" style="10" customWidth="1"/>
    <col min="12314" max="12314" width="13.109375" style="10" customWidth="1"/>
    <col min="12315" max="12315" width="2.21875" style="10" customWidth="1"/>
    <col min="12316" max="12316" width="11.5546875" style="10"/>
    <col min="12317" max="12317" width="3" style="10" customWidth="1"/>
    <col min="12318" max="12318" width="13.109375" style="10" customWidth="1"/>
    <col min="12319" max="12319" width="2.21875" style="10" customWidth="1"/>
    <col min="12320" max="12320" width="11.5546875" style="10"/>
    <col min="12321" max="12321" width="3" style="10" customWidth="1"/>
    <col min="12322" max="12322" width="13.109375" style="10" customWidth="1"/>
    <col min="12323" max="12323" width="2.21875" style="10" customWidth="1"/>
    <col min="12324" max="12324" width="11.5546875" style="10"/>
    <col min="12325" max="12325" width="3" style="10" customWidth="1"/>
    <col min="12326" max="12326" width="13.109375" style="10" customWidth="1"/>
    <col min="12327" max="12327" width="3" style="10" customWidth="1"/>
    <col min="12328" max="12328" width="16.21875" style="10" customWidth="1"/>
    <col min="12329" max="12329" width="2.21875" style="10" customWidth="1"/>
    <col min="12330" max="12330" width="5.33203125" style="10" customWidth="1"/>
    <col min="12331" max="12331" width="27.88671875" style="10" customWidth="1"/>
    <col min="12332" max="12332" width="8.44140625" style="10" customWidth="1"/>
    <col min="12333" max="12544" width="11.5546875" style="10"/>
    <col min="12545" max="12545" width="4.5546875" style="10" customWidth="1"/>
    <col min="12546" max="12546" width="1.44140625" style="10" customWidth="1"/>
    <col min="12547" max="12547" width="17.77734375" style="10" customWidth="1"/>
    <col min="12548" max="12548" width="3" style="10" customWidth="1"/>
    <col min="12549" max="12549" width="13.109375" style="10" customWidth="1"/>
    <col min="12550" max="12550" width="2.21875" style="10" customWidth="1"/>
    <col min="12551" max="12551" width="10" style="10" customWidth="1"/>
    <col min="12552" max="12552" width="2.21875" style="10" customWidth="1"/>
    <col min="12553" max="12553" width="10" style="10" customWidth="1"/>
    <col min="12554" max="12554" width="3" style="10" customWidth="1"/>
    <col min="12555" max="12555" width="13.109375" style="10" customWidth="1"/>
    <col min="12556" max="12556" width="2.21875" style="10" customWidth="1"/>
    <col min="12557" max="12557" width="10" style="10" customWidth="1"/>
    <col min="12558" max="12558" width="2.21875" style="10" customWidth="1"/>
    <col min="12559" max="12559" width="10" style="10" customWidth="1"/>
    <col min="12560" max="12560" width="3" style="10" customWidth="1"/>
    <col min="12561" max="12561" width="13.109375" style="10" customWidth="1"/>
    <col min="12562" max="12562" width="2.21875" style="10" customWidth="1"/>
    <col min="12563" max="12563" width="10" style="10" customWidth="1"/>
    <col min="12564" max="12564" width="1.44140625" style="10" customWidth="1"/>
    <col min="12565" max="12565" width="10" style="10" customWidth="1"/>
    <col min="12566" max="12566" width="3" style="10" customWidth="1"/>
    <col min="12567" max="12567" width="13.88671875" style="10" customWidth="1"/>
    <col min="12568" max="12569" width="1.44140625" style="10" customWidth="1"/>
    <col min="12570" max="12570" width="13.109375" style="10" customWidth="1"/>
    <col min="12571" max="12571" width="2.21875" style="10" customWidth="1"/>
    <col min="12572" max="12572" width="11.5546875" style="10"/>
    <col min="12573" max="12573" width="3" style="10" customWidth="1"/>
    <col min="12574" max="12574" width="13.109375" style="10" customWidth="1"/>
    <col min="12575" max="12575" width="2.21875" style="10" customWidth="1"/>
    <col min="12576" max="12576" width="11.5546875" style="10"/>
    <col min="12577" max="12577" width="3" style="10" customWidth="1"/>
    <col min="12578" max="12578" width="13.109375" style="10" customWidth="1"/>
    <col min="12579" max="12579" width="2.21875" style="10" customWidth="1"/>
    <col min="12580" max="12580" width="11.5546875" style="10"/>
    <col min="12581" max="12581" width="3" style="10" customWidth="1"/>
    <col min="12582" max="12582" width="13.109375" style="10" customWidth="1"/>
    <col min="12583" max="12583" width="3" style="10" customWidth="1"/>
    <col min="12584" max="12584" width="16.21875" style="10" customWidth="1"/>
    <col min="12585" max="12585" width="2.21875" style="10" customWidth="1"/>
    <col min="12586" max="12586" width="5.33203125" style="10" customWidth="1"/>
    <col min="12587" max="12587" width="27.88671875" style="10" customWidth="1"/>
    <col min="12588" max="12588" width="8.44140625" style="10" customWidth="1"/>
    <col min="12589" max="12800" width="11.5546875" style="10"/>
    <col min="12801" max="12801" width="4.5546875" style="10" customWidth="1"/>
    <col min="12802" max="12802" width="1.44140625" style="10" customWidth="1"/>
    <col min="12803" max="12803" width="17.77734375" style="10" customWidth="1"/>
    <col min="12804" max="12804" width="3" style="10" customWidth="1"/>
    <col min="12805" max="12805" width="13.109375" style="10" customWidth="1"/>
    <col min="12806" max="12806" width="2.21875" style="10" customWidth="1"/>
    <col min="12807" max="12807" width="10" style="10" customWidth="1"/>
    <col min="12808" max="12808" width="2.21875" style="10" customWidth="1"/>
    <col min="12809" max="12809" width="10" style="10" customWidth="1"/>
    <col min="12810" max="12810" width="3" style="10" customWidth="1"/>
    <col min="12811" max="12811" width="13.109375" style="10" customWidth="1"/>
    <col min="12812" max="12812" width="2.21875" style="10" customWidth="1"/>
    <col min="12813" max="12813" width="10" style="10" customWidth="1"/>
    <col min="12814" max="12814" width="2.21875" style="10" customWidth="1"/>
    <col min="12815" max="12815" width="10" style="10" customWidth="1"/>
    <col min="12816" max="12816" width="3" style="10" customWidth="1"/>
    <col min="12817" max="12817" width="13.109375" style="10" customWidth="1"/>
    <col min="12818" max="12818" width="2.21875" style="10" customWidth="1"/>
    <col min="12819" max="12819" width="10" style="10" customWidth="1"/>
    <col min="12820" max="12820" width="1.44140625" style="10" customWidth="1"/>
    <col min="12821" max="12821" width="10" style="10" customWidth="1"/>
    <col min="12822" max="12822" width="3" style="10" customWidth="1"/>
    <col min="12823" max="12823" width="13.88671875" style="10" customWidth="1"/>
    <col min="12824" max="12825" width="1.44140625" style="10" customWidth="1"/>
    <col min="12826" max="12826" width="13.109375" style="10" customWidth="1"/>
    <col min="12827" max="12827" width="2.21875" style="10" customWidth="1"/>
    <col min="12828" max="12828" width="11.5546875" style="10"/>
    <col min="12829" max="12829" width="3" style="10" customWidth="1"/>
    <col min="12830" max="12830" width="13.109375" style="10" customWidth="1"/>
    <col min="12831" max="12831" width="2.21875" style="10" customWidth="1"/>
    <col min="12832" max="12832" width="11.5546875" style="10"/>
    <col min="12833" max="12833" width="3" style="10" customWidth="1"/>
    <col min="12834" max="12834" width="13.109375" style="10" customWidth="1"/>
    <col min="12835" max="12835" width="2.21875" style="10" customWidth="1"/>
    <col min="12836" max="12836" width="11.5546875" style="10"/>
    <col min="12837" max="12837" width="3" style="10" customWidth="1"/>
    <col min="12838" max="12838" width="13.109375" style="10" customWidth="1"/>
    <col min="12839" max="12839" width="3" style="10" customWidth="1"/>
    <col min="12840" max="12840" width="16.21875" style="10" customWidth="1"/>
    <col min="12841" max="12841" width="2.21875" style="10" customWidth="1"/>
    <col min="12842" max="12842" width="5.33203125" style="10" customWidth="1"/>
    <col min="12843" max="12843" width="27.88671875" style="10" customWidth="1"/>
    <col min="12844" max="12844" width="8.44140625" style="10" customWidth="1"/>
    <col min="12845" max="13056" width="11.5546875" style="10"/>
    <col min="13057" max="13057" width="4.5546875" style="10" customWidth="1"/>
    <col min="13058" max="13058" width="1.44140625" style="10" customWidth="1"/>
    <col min="13059" max="13059" width="17.77734375" style="10" customWidth="1"/>
    <col min="13060" max="13060" width="3" style="10" customWidth="1"/>
    <col min="13061" max="13061" width="13.109375" style="10" customWidth="1"/>
    <col min="13062" max="13062" width="2.21875" style="10" customWidth="1"/>
    <col min="13063" max="13063" width="10" style="10" customWidth="1"/>
    <col min="13064" max="13064" width="2.21875" style="10" customWidth="1"/>
    <col min="13065" max="13065" width="10" style="10" customWidth="1"/>
    <col min="13066" max="13066" width="3" style="10" customWidth="1"/>
    <col min="13067" max="13067" width="13.109375" style="10" customWidth="1"/>
    <col min="13068" max="13068" width="2.21875" style="10" customWidth="1"/>
    <col min="13069" max="13069" width="10" style="10" customWidth="1"/>
    <col min="13070" max="13070" width="2.21875" style="10" customWidth="1"/>
    <col min="13071" max="13071" width="10" style="10" customWidth="1"/>
    <col min="13072" max="13072" width="3" style="10" customWidth="1"/>
    <col min="13073" max="13073" width="13.109375" style="10" customWidth="1"/>
    <col min="13074" max="13074" width="2.21875" style="10" customWidth="1"/>
    <col min="13075" max="13075" width="10" style="10" customWidth="1"/>
    <col min="13076" max="13076" width="1.44140625" style="10" customWidth="1"/>
    <col min="13077" max="13077" width="10" style="10" customWidth="1"/>
    <col min="13078" max="13078" width="3" style="10" customWidth="1"/>
    <col min="13079" max="13079" width="13.88671875" style="10" customWidth="1"/>
    <col min="13080" max="13081" width="1.44140625" style="10" customWidth="1"/>
    <col min="13082" max="13082" width="13.109375" style="10" customWidth="1"/>
    <col min="13083" max="13083" width="2.21875" style="10" customWidth="1"/>
    <col min="13084" max="13084" width="11.5546875" style="10"/>
    <col min="13085" max="13085" width="3" style="10" customWidth="1"/>
    <col min="13086" max="13086" width="13.109375" style="10" customWidth="1"/>
    <col min="13087" max="13087" width="2.21875" style="10" customWidth="1"/>
    <col min="13088" max="13088" width="11.5546875" style="10"/>
    <col min="13089" max="13089" width="3" style="10" customWidth="1"/>
    <col min="13090" max="13090" width="13.109375" style="10" customWidth="1"/>
    <col min="13091" max="13091" width="2.21875" style="10" customWidth="1"/>
    <col min="13092" max="13092" width="11.5546875" style="10"/>
    <col min="13093" max="13093" width="3" style="10" customWidth="1"/>
    <col min="13094" max="13094" width="13.109375" style="10" customWidth="1"/>
    <col min="13095" max="13095" width="3" style="10" customWidth="1"/>
    <col min="13096" max="13096" width="16.21875" style="10" customWidth="1"/>
    <col min="13097" max="13097" width="2.21875" style="10" customWidth="1"/>
    <col min="13098" max="13098" width="5.33203125" style="10" customWidth="1"/>
    <col min="13099" max="13099" width="27.88671875" style="10" customWidth="1"/>
    <col min="13100" max="13100" width="8.44140625" style="10" customWidth="1"/>
    <col min="13101" max="13312" width="11.5546875" style="10"/>
    <col min="13313" max="13313" width="4.5546875" style="10" customWidth="1"/>
    <col min="13314" max="13314" width="1.44140625" style="10" customWidth="1"/>
    <col min="13315" max="13315" width="17.77734375" style="10" customWidth="1"/>
    <col min="13316" max="13316" width="3" style="10" customWidth="1"/>
    <col min="13317" max="13317" width="13.109375" style="10" customWidth="1"/>
    <col min="13318" max="13318" width="2.21875" style="10" customWidth="1"/>
    <col min="13319" max="13319" width="10" style="10" customWidth="1"/>
    <col min="13320" max="13320" width="2.21875" style="10" customWidth="1"/>
    <col min="13321" max="13321" width="10" style="10" customWidth="1"/>
    <col min="13322" max="13322" width="3" style="10" customWidth="1"/>
    <col min="13323" max="13323" width="13.109375" style="10" customWidth="1"/>
    <col min="13324" max="13324" width="2.21875" style="10" customWidth="1"/>
    <col min="13325" max="13325" width="10" style="10" customWidth="1"/>
    <col min="13326" max="13326" width="2.21875" style="10" customWidth="1"/>
    <col min="13327" max="13327" width="10" style="10" customWidth="1"/>
    <col min="13328" max="13328" width="3" style="10" customWidth="1"/>
    <col min="13329" max="13329" width="13.109375" style="10" customWidth="1"/>
    <col min="13330" max="13330" width="2.21875" style="10" customWidth="1"/>
    <col min="13331" max="13331" width="10" style="10" customWidth="1"/>
    <col min="13332" max="13332" width="1.44140625" style="10" customWidth="1"/>
    <col min="13333" max="13333" width="10" style="10" customWidth="1"/>
    <col min="13334" max="13334" width="3" style="10" customWidth="1"/>
    <col min="13335" max="13335" width="13.88671875" style="10" customWidth="1"/>
    <col min="13336" max="13337" width="1.44140625" style="10" customWidth="1"/>
    <col min="13338" max="13338" width="13.109375" style="10" customWidth="1"/>
    <col min="13339" max="13339" width="2.21875" style="10" customWidth="1"/>
    <col min="13340" max="13340" width="11.5546875" style="10"/>
    <col min="13341" max="13341" width="3" style="10" customWidth="1"/>
    <col min="13342" max="13342" width="13.109375" style="10" customWidth="1"/>
    <col min="13343" max="13343" width="2.21875" style="10" customWidth="1"/>
    <col min="13344" max="13344" width="11.5546875" style="10"/>
    <col min="13345" max="13345" width="3" style="10" customWidth="1"/>
    <col min="13346" max="13346" width="13.109375" style="10" customWidth="1"/>
    <col min="13347" max="13347" width="2.21875" style="10" customWidth="1"/>
    <col min="13348" max="13348" width="11.5546875" style="10"/>
    <col min="13349" max="13349" width="3" style="10" customWidth="1"/>
    <col min="13350" max="13350" width="13.109375" style="10" customWidth="1"/>
    <col min="13351" max="13351" width="3" style="10" customWidth="1"/>
    <col min="13352" max="13352" width="16.21875" style="10" customWidth="1"/>
    <col min="13353" max="13353" width="2.21875" style="10" customWidth="1"/>
    <col min="13354" max="13354" width="5.33203125" style="10" customWidth="1"/>
    <col min="13355" max="13355" width="27.88671875" style="10" customWidth="1"/>
    <col min="13356" max="13356" width="8.44140625" style="10" customWidth="1"/>
    <col min="13357" max="13568" width="11.5546875" style="10"/>
    <col min="13569" max="13569" width="4.5546875" style="10" customWidth="1"/>
    <col min="13570" max="13570" width="1.44140625" style="10" customWidth="1"/>
    <col min="13571" max="13571" width="17.77734375" style="10" customWidth="1"/>
    <col min="13572" max="13572" width="3" style="10" customWidth="1"/>
    <col min="13573" max="13573" width="13.109375" style="10" customWidth="1"/>
    <col min="13574" max="13574" width="2.21875" style="10" customWidth="1"/>
    <col min="13575" max="13575" width="10" style="10" customWidth="1"/>
    <col min="13576" max="13576" width="2.21875" style="10" customWidth="1"/>
    <col min="13577" max="13577" width="10" style="10" customWidth="1"/>
    <col min="13578" max="13578" width="3" style="10" customWidth="1"/>
    <col min="13579" max="13579" width="13.109375" style="10" customWidth="1"/>
    <col min="13580" max="13580" width="2.21875" style="10" customWidth="1"/>
    <col min="13581" max="13581" width="10" style="10" customWidth="1"/>
    <col min="13582" max="13582" width="2.21875" style="10" customWidth="1"/>
    <col min="13583" max="13583" width="10" style="10" customWidth="1"/>
    <col min="13584" max="13584" width="3" style="10" customWidth="1"/>
    <col min="13585" max="13585" width="13.109375" style="10" customWidth="1"/>
    <col min="13586" max="13586" width="2.21875" style="10" customWidth="1"/>
    <col min="13587" max="13587" width="10" style="10" customWidth="1"/>
    <col min="13588" max="13588" width="1.44140625" style="10" customWidth="1"/>
    <col min="13589" max="13589" width="10" style="10" customWidth="1"/>
    <col min="13590" max="13590" width="3" style="10" customWidth="1"/>
    <col min="13591" max="13591" width="13.88671875" style="10" customWidth="1"/>
    <col min="13592" max="13593" width="1.44140625" style="10" customWidth="1"/>
    <col min="13594" max="13594" width="13.109375" style="10" customWidth="1"/>
    <col min="13595" max="13595" width="2.21875" style="10" customWidth="1"/>
    <col min="13596" max="13596" width="11.5546875" style="10"/>
    <col min="13597" max="13597" width="3" style="10" customWidth="1"/>
    <col min="13598" max="13598" width="13.109375" style="10" customWidth="1"/>
    <col min="13599" max="13599" width="2.21875" style="10" customWidth="1"/>
    <col min="13600" max="13600" width="11.5546875" style="10"/>
    <col min="13601" max="13601" width="3" style="10" customWidth="1"/>
    <col min="13602" max="13602" width="13.109375" style="10" customWidth="1"/>
    <col min="13603" max="13603" width="2.21875" style="10" customWidth="1"/>
    <col min="13604" max="13604" width="11.5546875" style="10"/>
    <col min="13605" max="13605" width="3" style="10" customWidth="1"/>
    <col min="13606" max="13606" width="13.109375" style="10" customWidth="1"/>
    <col min="13607" max="13607" width="3" style="10" customWidth="1"/>
    <col min="13608" max="13608" width="16.21875" style="10" customWidth="1"/>
    <col min="13609" max="13609" width="2.21875" style="10" customWidth="1"/>
    <col min="13610" max="13610" width="5.33203125" style="10" customWidth="1"/>
    <col min="13611" max="13611" width="27.88671875" style="10" customWidth="1"/>
    <col min="13612" max="13612" width="8.44140625" style="10" customWidth="1"/>
    <col min="13613" max="13824" width="11.5546875" style="10"/>
    <col min="13825" max="13825" width="4.5546875" style="10" customWidth="1"/>
    <col min="13826" max="13826" width="1.44140625" style="10" customWidth="1"/>
    <col min="13827" max="13827" width="17.77734375" style="10" customWidth="1"/>
    <col min="13828" max="13828" width="3" style="10" customWidth="1"/>
    <col min="13829" max="13829" width="13.109375" style="10" customWidth="1"/>
    <col min="13830" max="13830" width="2.21875" style="10" customWidth="1"/>
    <col min="13831" max="13831" width="10" style="10" customWidth="1"/>
    <col min="13832" max="13832" width="2.21875" style="10" customWidth="1"/>
    <col min="13833" max="13833" width="10" style="10" customWidth="1"/>
    <col min="13834" max="13834" width="3" style="10" customWidth="1"/>
    <col min="13835" max="13835" width="13.109375" style="10" customWidth="1"/>
    <col min="13836" max="13836" width="2.21875" style="10" customWidth="1"/>
    <col min="13837" max="13837" width="10" style="10" customWidth="1"/>
    <col min="13838" max="13838" width="2.21875" style="10" customWidth="1"/>
    <col min="13839" max="13839" width="10" style="10" customWidth="1"/>
    <col min="13840" max="13840" width="3" style="10" customWidth="1"/>
    <col min="13841" max="13841" width="13.109375" style="10" customWidth="1"/>
    <col min="13842" max="13842" width="2.21875" style="10" customWidth="1"/>
    <col min="13843" max="13843" width="10" style="10" customWidth="1"/>
    <col min="13844" max="13844" width="1.44140625" style="10" customWidth="1"/>
    <col min="13845" max="13845" width="10" style="10" customWidth="1"/>
    <col min="13846" max="13846" width="3" style="10" customWidth="1"/>
    <col min="13847" max="13847" width="13.88671875" style="10" customWidth="1"/>
    <col min="13848" max="13849" width="1.44140625" style="10" customWidth="1"/>
    <col min="13850" max="13850" width="13.109375" style="10" customWidth="1"/>
    <col min="13851" max="13851" width="2.21875" style="10" customWidth="1"/>
    <col min="13852" max="13852" width="11.5546875" style="10"/>
    <col min="13853" max="13853" width="3" style="10" customWidth="1"/>
    <col min="13854" max="13854" width="13.109375" style="10" customWidth="1"/>
    <col min="13855" max="13855" width="2.21875" style="10" customWidth="1"/>
    <col min="13856" max="13856" width="11.5546875" style="10"/>
    <col min="13857" max="13857" width="3" style="10" customWidth="1"/>
    <col min="13858" max="13858" width="13.109375" style="10" customWidth="1"/>
    <col min="13859" max="13859" width="2.21875" style="10" customWidth="1"/>
    <col min="13860" max="13860" width="11.5546875" style="10"/>
    <col min="13861" max="13861" width="3" style="10" customWidth="1"/>
    <col min="13862" max="13862" width="13.109375" style="10" customWidth="1"/>
    <col min="13863" max="13863" width="3" style="10" customWidth="1"/>
    <col min="13864" max="13864" width="16.21875" style="10" customWidth="1"/>
    <col min="13865" max="13865" width="2.21875" style="10" customWidth="1"/>
    <col min="13866" max="13866" width="5.33203125" style="10" customWidth="1"/>
    <col min="13867" max="13867" width="27.88671875" style="10" customWidth="1"/>
    <col min="13868" max="13868" width="8.44140625" style="10" customWidth="1"/>
    <col min="13869" max="14080" width="11.5546875" style="10"/>
    <col min="14081" max="14081" width="4.5546875" style="10" customWidth="1"/>
    <col min="14082" max="14082" width="1.44140625" style="10" customWidth="1"/>
    <col min="14083" max="14083" width="17.77734375" style="10" customWidth="1"/>
    <col min="14084" max="14084" width="3" style="10" customWidth="1"/>
    <col min="14085" max="14085" width="13.109375" style="10" customWidth="1"/>
    <col min="14086" max="14086" width="2.21875" style="10" customWidth="1"/>
    <col min="14087" max="14087" width="10" style="10" customWidth="1"/>
    <col min="14088" max="14088" width="2.21875" style="10" customWidth="1"/>
    <col min="14089" max="14089" width="10" style="10" customWidth="1"/>
    <col min="14090" max="14090" width="3" style="10" customWidth="1"/>
    <col min="14091" max="14091" width="13.109375" style="10" customWidth="1"/>
    <col min="14092" max="14092" width="2.21875" style="10" customWidth="1"/>
    <col min="14093" max="14093" width="10" style="10" customWidth="1"/>
    <col min="14094" max="14094" width="2.21875" style="10" customWidth="1"/>
    <col min="14095" max="14095" width="10" style="10" customWidth="1"/>
    <col min="14096" max="14096" width="3" style="10" customWidth="1"/>
    <col min="14097" max="14097" width="13.109375" style="10" customWidth="1"/>
    <col min="14098" max="14098" width="2.21875" style="10" customWidth="1"/>
    <col min="14099" max="14099" width="10" style="10" customWidth="1"/>
    <col min="14100" max="14100" width="1.44140625" style="10" customWidth="1"/>
    <col min="14101" max="14101" width="10" style="10" customWidth="1"/>
    <col min="14102" max="14102" width="3" style="10" customWidth="1"/>
    <col min="14103" max="14103" width="13.88671875" style="10" customWidth="1"/>
    <col min="14104" max="14105" width="1.44140625" style="10" customWidth="1"/>
    <col min="14106" max="14106" width="13.109375" style="10" customWidth="1"/>
    <col min="14107" max="14107" width="2.21875" style="10" customWidth="1"/>
    <col min="14108" max="14108" width="11.5546875" style="10"/>
    <col min="14109" max="14109" width="3" style="10" customWidth="1"/>
    <col min="14110" max="14110" width="13.109375" style="10" customWidth="1"/>
    <col min="14111" max="14111" width="2.21875" style="10" customWidth="1"/>
    <col min="14112" max="14112" width="11.5546875" style="10"/>
    <col min="14113" max="14113" width="3" style="10" customWidth="1"/>
    <col min="14114" max="14114" width="13.109375" style="10" customWidth="1"/>
    <col min="14115" max="14115" width="2.21875" style="10" customWidth="1"/>
    <col min="14116" max="14116" width="11.5546875" style="10"/>
    <col min="14117" max="14117" width="3" style="10" customWidth="1"/>
    <col min="14118" max="14118" width="13.109375" style="10" customWidth="1"/>
    <col min="14119" max="14119" width="3" style="10" customWidth="1"/>
    <col min="14120" max="14120" width="16.21875" style="10" customWidth="1"/>
    <col min="14121" max="14121" width="2.21875" style="10" customWidth="1"/>
    <col min="14122" max="14122" width="5.33203125" style="10" customWidth="1"/>
    <col min="14123" max="14123" width="27.88671875" style="10" customWidth="1"/>
    <col min="14124" max="14124" width="8.44140625" style="10" customWidth="1"/>
    <col min="14125" max="14336" width="11.5546875" style="10"/>
    <col min="14337" max="14337" width="4.5546875" style="10" customWidth="1"/>
    <col min="14338" max="14338" width="1.44140625" style="10" customWidth="1"/>
    <col min="14339" max="14339" width="17.77734375" style="10" customWidth="1"/>
    <col min="14340" max="14340" width="3" style="10" customWidth="1"/>
    <col min="14341" max="14341" width="13.109375" style="10" customWidth="1"/>
    <col min="14342" max="14342" width="2.21875" style="10" customWidth="1"/>
    <col min="14343" max="14343" width="10" style="10" customWidth="1"/>
    <col min="14344" max="14344" width="2.21875" style="10" customWidth="1"/>
    <col min="14345" max="14345" width="10" style="10" customWidth="1"/>
    <col min="14346" max="14346" width="3" style="10" customWidth="1"/>
    <col min="14347" max="14347" width="13.109375" style="10" customWidth="1"/>
    <col min="14348" max="14348" width="2.21875" style="10" customWidth="1"/>
    <col min="14349" max="14349" width="10" style="10" customWidth="1"/>
    <col min="14350" max="14350" width="2.21875" style="10" customWidth="1"/>
    <col min="14351" max="14351" width="10" style="10" customWidth="1"/>
    <col min="14352" max="14352" width="3" style="10" customWidth="1"/>
    <col min="14353" max="14353" width="13.109375" style="10" customWidth="1"/>
    <col min="14354" max="14354" width="2.21875" style="10" customWidth="1"/>
    <col min="14355" max="14355" width="10" style="10" customWidth="1"/>
    <col min="14356" max="14356" width="1.44140625" style="10" customWidth="1"/>
    <col min="14357" max="14357" width="10" style="10" customWidth="1"/>
    <col min="14358" max="14358" width="3" style="10" customWidth="1"/>
    <col min="14359" max="14359" width="13.88671875" style="10" customWidth="1"/>
    <col min="14360" max="14361" width="1.44140625" style="10" customWidth="1"/>
    <col min="14362" max="14362" width="13.109375" style="10" customWidth="1"/>
    <col min="14363" max="14363" width="2.21875" style="10" customWidth="1"/>
    <col min="14364" max="14364" width="11.5546875" style="10"/>
    <col min="14365" max="14365" width="3" style="10" customWidth="1"/>
    <col min="14366" max="14366" width="13.109375" style="10" customWidth="1"/>
    <col min="14367" max="14367" width="2.21875" style="10" customWidth="1"/>
    <col min="14368" max="14368" width="11.5546875" style="10"/>
    <col min="14369" max="14369" width="3" style="10" customWidth="1"/>
    <col min="14370" max="14370" width="13.109375" style="10" customWidth="1"/>
    <col min="14371" max="14371" width="2.21875" style="10" customWidth="1"/>
    <col min="14372" max="14372" width="11.5546875" style="10"/>
    <col min="14373" max="14373" width="3" style="10" customWidth="1"/>
    <col min="14374" max="14374" width="13.109375" style="10" customWidth="1"/>
    <col min="14375" max="14375" width="3" style="10" customWidth="1"/>
    <col min="14376" max="14376" width="16.21875" style="10" customWidth="1"/>
    <col min="14377" max="14377" width="2.21875" style="10" customWidth="1"/>
    <col min="14378" max="14378" width="5.33203125" style="10" customWidth="1"/>
    <col min="14379" max="14379" width="27.88671875" style="10" customWidth="1"/>
    <col min="14380" max="14380" width="8.44140625" style="10" customWidth="1"/>
    <col min="14381" max="14592" width="11.5546875" style="10"/>
    <col min="14593" max="14593" width="4.5546875" style="10" customWidth="1"/>
    <col min="14594" max="14594" width="1.44140625" style="10" customWidth="1"/>
    <col min="14595" max="14595" width="17.77734375" style="10" customWidth="1"/>
    <col min="14596" max="14596" width="3" style="10" customWidth="1"/>
    <col min="14597" max="14597" width="13.109375" style="10" customWidth="1"/>
    <col min="14598" max="14598" width="2.21875" style="10" customWidth="1"/>
    <col min="14599" max="14599" width="10" style="10" customWidth="1"/>
    <col min="14600" max="14600" width="2.21875" style="10" customWidth="1"/>
    <col min="14601" max="14601" width="10" style="10" customWidth="1"/>
    <col min="14602" max="14602" width="3" style="10" customWidth="1"/>
    <col min="14603" max="14603" width="13.109375" style="10" customWidth="1"/>
    <col min="14604" max="14604" width="2.21875" style="10" customWidth="1"/>
    <col min="14605" max="14605" width="10" style="10" customWidth="1"/>
    <col min="14606" max="14606" width="2.21875" style="10" customWidth="1"/>
    <col min="14607" max="14607" width="10" style="10" customWidth="1"/>
    <col min="14608" max="14608" width="3" style="10" customWidth="1"/>
    <col min="14609" max="14609" width="13.109375" style="10" customWidth="1"/>
    <col min="14610" max="14610" width="2.21875" style="10" customWidth="1"/>
    <col min="14611" max="14611" width="10" style="10" customWidth="1"/>
    <col min="14612" max="14612" width="1.44140625" style="10" customWidth="1"/>
    <col min="14613" max="14613" width="10" style="10" customWidth="1"/>
    <col min="14614" max="14614" width="3" style="10" customWidth="1"/>
    <col min="14615" max="14615" width="13.88671875" style="10" customWidth="1"/>
    <col min="14616" max="14617" width="1.44140625" style="10" customWidth="1"/>
    <col min="14618" max="14618" width="13.109375" style="10" customWidth="1"/>
    <col min="14619" max="14619" width="2.21875" style="10" customWidth="1"/>
    <col min="14620" max="14620" width="11.5546875" style="10"/>
    <col min="14621" max="14621" width="3" style="10" customWidth="1"/>
    <col min="14622" max="14622" width="13.109375" style="10" customWidth="1"/>
    <col min="14623" max="14623" width="2.21875" style="10" customWidth="1"/>
    <col min="14624" max="14624" width="11.5546875" style="10"/>
    <col min="14625" max="14625" width="3" style="10" customWidth="1"/>
    <col min="14626" max="14626" width="13.109375" style="10" customWidth="1"/>
    <col min="14627" max="14627" width="2.21875" style="10" customWidth="1"/>
    <col min="14628" max="14628" width="11.5546875" style="10"/>
    <col min="14629" max="14629" width="3" style="10" customWidth="1"/>
    <col min="14630" max="14630" width="13.109375" style="10" customWidth="1"/>
    <col min="14631" max="14631" width="3" style="10" customWidth="1"/>
    <col min="14632" max="14632" width="16.21875" style="10" customWidth="1"/>
    <col min="14633" max="14633" width="2.21875" style="10" customWidth="1"/>
    <col min="14634" max="14634" width="5.33203125" style="10" customWidth="1"/>
    <col min="14635" max="14635" width="27.88671875" style="10" customWidth="1"/>
    <col min="14636" max="14636" width="8.44140625" style="10" customWidth="1"/>
    <col min="14637" max="14848" width="11.5546875" style="10"/>
    <col min="14849" max="14849" width="4.5546875" style="10" customWidth="1"/>
    <col min="14850" max="14850" width="1.44140625" style="10" customWidth="1"/>
    <col min="14851" max="14851" width="17.77734375" style="10" customWidth="1"/>
    <col min="14852" max="14852" width="3" style="10" customWidth="1"/>
    <col min="14853" max="14853" width="13.109375" style="10" customWidth="1"/>
    <col min="14854" max="14854" width="2.21875" style="10" customWidth="1"/>
    <col min="14855" max="14855" width="10" style="10" customWidth="1"/>
    <col min="14856" max="14856" width="2.21875" style="10" customWidth="1"/>
    <col min="14857" max="14857" width="10" style="10" customWidth="1"/>
    <col min="14858" max="14858" width="3" style="10" customWidth="1"/>
    <col min="14859" max="14859" width="13.109375" style="10" customWidth="1"/>
    <col min="14860" max="14860" width="2.21875" style="10" customWidth="1"/>
    <col min="14861" max="14861" width="10" style="10" customWidth="1"/>
    <col min="14862" max="14862" width="2.21875" style="10" customWidth="1"/>
    <col min="14863" max="14863" width="10" style="10" customWidth="1"/>
    <col min="14864" max="14864" width="3" style="10" customWidth="1"/>
    <col min="14865" max="14865" width="13.109375" style="10" customWidth="1"/>
    <col min="14866" max="14866" width="2.21875" style="10" customWidth="1"/>
    <col min="14867" max="14867" width="10" style="10" customWidth="1"/>
    <col min="14868" max="14868" width="1.44140625" style="10" customWidth="1"/>
    <col min="14869" max="14869" width="10" style="10" customWidth="1"/>
    <col min="14870" max="14870" width="3" style="10" customWidth="1"/>
    <col min="14871" max="14871" width="13.88671875" style="10" customWidth="1"/>
    <col min="14872" max="14873" width="1.44140625" style="10" customWidth="1"/>
    <col min="14874" max="14874" width="13.109375" style="10" customWidth="1"/>
    <col min="14875" max="14875" width="2.21875" style="10" customWidth="1"/>
    <col min="14876" max="14876" width="11.5546875" style="10"/>
    <col min="14877" max="14877" width="3" style="10" customWidth="1"/>
    <col min="14878" max="14878" width="13.109375" style="10" customWidth="1"/>
    <col min="14879" max="14879" width="2.21875" style="10" customWidth="1"/>
    <col min="14880" max="14880" width="11.5546875" style="10"/>
    <col min="14881" max="14881" width="3" style="10" customWidth="1"/>
    <col min="14882" max="14882" width="13.109375" style="10" customWidth="1"/>
    <col min="14883" max="14883" width="2.21875" style="10" customWidth="1"/>
    <col min="14884" max="14884" width="11.5546875" style="10"/>
    <col min="14885" max="14885" width="3" style="10" customWidth="1"/>
    <col min="14886" max="14886" width="13.109375" style="10" customWidth="1"/>
    <col min="14887" max="14887" width="3" style="10" customWidth="1"/>
    <col min="14888" max="14888" width="16.21875" style="10" customWidth="1"/>
    <col min="14889" max="14889" width="2.21875" style="10" customWidth="1"/>
    <col min="14890" max="14890" width="5.33203125" style="10" customWidth="1"/>
    <col min="14891" max="14891" width="27.88671875" style="10" customWidth="1"/>
    <col min="14892" max="14892" width="8.44140625" style="10" customWidth="1"/>
    <col min="14893" max="15104" width="11.5546875" style="10"/>
    <col min="15105" max="15105" width="4.5546875" style="10" customWidth="1"/>
    <col min="15106" max="15106" width="1.44140625" style="10" customWidth="1"/>
    <col min="15107" max="15107" width="17.77734375" style="10" customWidth="1"/>
    <col min="15108" max="15108" width="3" style="10" customWidth="1"/>
    <col min="15109" max="15109" width="13.109375" style="10" customWidth="1"/>
    <col min="15110" max="15110" width="2.21875" style="10" customWidth="1"/>
    <col min="15111" max="15111" width="10" style="10" customWidth="1"/>
    <col min="15112" max="15112" width="2.21875" style="10" customWidth="1"/>
    <col min="15113" max="15113" width="10" style="10" customWidth="1"/>
    <col min="15114" max="15114" width="3" style="10" customWidth="1"/>
    <col min="15115" max="15115" width="13.109375" style="10" customWidth="1"/>
    <col min="15116" max="15116" width="2.21875" style="10" customWidth="1"/>
    <col min="15117" max="15117" width="10" style="10" customWidth="1"/>
    <col min="15118" max="15118" width="2.21875" style="10" customWidth="1"/>
    <col min="15119" max="15119" width="10" style="10" customWidth="1"/>
    <col min="15120" max="15120" width="3" style="10" customWidth="1"/>
    <col min="15121" max="15121" width="13.109375" style="10" customWidth="1"/>
    <col min="15122" max="15122" width="2.21875" style="10" customWidth="1"/>
    <col min="15123" max="15123" width="10" style="10" customWidth="1"/>
    <col min="15124" max="15124" width="1.44140625" style="10" customWidth="1"/>
    <col min="15125" max="15125" width="10" style="10" customWidth="1"/>
    <col min="15126" max="15126" width="3" style="10" customWidth="1"/>
    <col min="15127" max="15127" width="13.88671875" style="10" customWidth="1"/>
    <col min="15128" max="15129" width="1.44140625" style="10" customWidth="1"/>
    <col min="15130" max="15130" width="13.109375" style="10" customWidth="1"/>
    <col min="15131" max="15131" width="2.21875" style="10" customWidth="1"/>
    <col min="15132" max="15132" width="11.5546875" style="10"/>
    <col min="15133" max="15133" width="3" style="10" customWidth="1"/>
    <col min="15134" max="15134" width="13.109375" style="10" customWidth="1"/>
    <col min="15135" max="15135" width="2.21875" style="10" customWidth="1"/>
    <col min="15136" max="15136" width="11.5546875" style="10"/>
    <col min="15137" max="15137" width="3" style="10" customWidth="1"/>
    <col min="15138" max="15138" width="13.109375" style="10" customWidth="1"/>
    <col min="15139" max="15139" width="2.21875" style="10" customWidth="1"/>
    <col min="15140" max="15140" width="11.5546875" style="10"/>
    <col min="15141" max="15141" width="3" style="10" customWidth="1"/>
    <col min="15142" max="15142" width="13.109375" style="10" customWidth="1"/>
    <col min="15143" max="15143" width="3" style="10" customWidth="1"/>
    <col min="15144" max="15144" width="16.21875" style="10" customWidth="1"/>
    <col min="15145" max="15145" width="2.21875" style="10" customWidth="1"/>
    <col min="15146" max="15146" width="5.33203125" style="10" customWidth="1"/>
    <col min="15147" max="15147" width="27.88671875" style="10" customWidth="1"/>
    <col min="15148" max="15148" width="8.44140625" style="10" customWidth="1"/>
    <col min="15149" max="15360" width="11.5546875" style="10"/>
    <col min="15361" max="15361" width="4.5546875" style="10" customWidth="1"/>
    <col min="15362" max="15362" width="1.44140625" style="10" customWidth="1"/>
    <col min="15363" max="15363" width="17.77734375" style="10" customWidth="1"/>
    <col min="15364" max="15364" width="3" style="10" customWidth="1"/>
    <col min="15365" max="15365" width="13.109375" style="10" customWidth="1"/>
    <col min="15366" max="15366" width="2.21875" style="10" customWidth="1"/>
    <col min="15367" max="15367" width="10" style="10" customWidth="1"/>
    <col min="15368" max="15368" width="2.21875" style="10" customWidth="1"/>
    <col min="15369" max="15369" width="10" style="10" customWidth="1"/>
    <col min="15370" max="15370" width="3" style="10" customWidth="1"/>
    <col min="15371" max="15371" width="13.109375" style="10" customWidth="1"/>
    <col min="15372" max="15372" width="2.21875" style="10" customWidth="1"/>
    <col min="15373" max="15373" width="10" style="10" customWidth="1"/>
    <col min="15374" max="15374" width="2.21875" style="10" customWidth="1"/>
    <col min="15375" max="15375" width="10" style="10" customWidth="1"/>
    <col min="15376" max="15376" width="3" style="10" customWidth="1"/>
    <col min="15377" max="15377" width="13.109375" style="10" customWidth="1"/>
    <col min="15378" max="15378" width="2.21875" style="10" customWidth="1"/>
    <col min="15379" max="15379" width="10" style="10" customWidth="1"/>
    <col min="15380" max="15380" width="1.44140625" style="10" customWidth="1"/>
    <col min="15381" max="15381" width="10" style="10" customWidth="1"/>
    <col min="15382" max="15382" width="3" style="10" customWidth="1"/>
    <col min="15383" max="15383" width="13.88671875" style="10" customWidth="1"/>
    <col min="15384" max="15385" width="1.44140625" style="10" customWidth="1"/>
    <col min="15386" max="15386" width="13.109375" style="10" customWidth="1"/>
    <col min="15387" max="15387" width="2.21875" style="10" customWidth="1"/>
    <col min="15388" max="15388" width="11.5546875" style="10"/>
    <col min="15389" max="15389" width="3" style="10" customWidth="1"/>
    <col min="15390" max="15390" width="13.109375" style="10" customWidth="1"/>
    <col min="15391" max="15391" width="2.21875" style="10" customWidth="1"/>
    <col min="15392" max="15392" width="11.5546875" style="10"/>
    <col min="15393" max="15393" width="3" style="10" customWidth="1"/>
    <col min="15394" max="15394" width="13.109375" style="10" customWidth="1"/>
    <col min="15395" max="15395" width="2.21875" style="10" customWidth="1"/>
    <col min="15396" max="15396" width="11.5546875" style="10"/>
    <col min="15397" max="15397" width="3" style="10" customWidth="1"/>
    <col min="15398" max="15398" width="13.109375" style="10" customWidth="1"/>
    <col min="15399" max="15399" width="3" style="10" customWidth="1"/>
    <col min="15400" max="15400" width="16.21875" style="10" customWidth="1"/>
    <col min="15401" max="15401" width="2.21875" style="10" customWidth="1"/>
    <col min="15402" max="15402" width="5.33203125" style="10" customWidth="1"/>
    <col min="15403" max="15403" width="27.88671875" style="10" customWidth="1"/>
    <col min="15404" max="15404" width="8.44140625" style="10" customWidth="1"/>
    <col min="15405" max="15616" width="11.5546875" style="10"/>
    <col min="15617" max="15617" width="4.5546875" style="10" customWidth="1"/>
    <col min="15618" max="15618" width="1.44140625" style="10" customWidth="1"/>
    <col min="15619" max="15619" width="17.77734375" style="10" customWidth="1"/>
    <col min="15620" max="15620" width="3" style="10" customWidth="1"/>
    <col min="15621" max="15621" width="13.109375" style="10" customWidth="1"/>
    <col min="15622" max="15622" width="2.21875" style="10" customWidth="1"/>
    <col min="15623" max="15623" width="10" style="10" customWidth="1"/>
    <col min="15624" max="15624" width="2.21875" style="10" customWidth="1"/>
    <col min="15625" max="15625" width="10" style="10" customWidth="1"/>
    <col min="15626" max="15626" width="3" style="10" customWidth="1"/>
    <col min="15627" max="15627" width="13.109375" style="10" customWidth="1"/>
    <col min="15628" max="15628" width="2.21875" style="10" customWidth="1"/>
    <col min="15629" max="15629" width="10" style="10" customWidth="1"/>
    <col min="15630" max="15630" width="2.21875" style="10" customWidth="1"/>
    <col min="15631" max="15631" width="10" style="10" customWidth="1"/>
    <col min="15632" max="15632" width="3" style="10" customWidth="1"/>
    <col min="15633" max="15633" width="13.109375" style="10" customWidth="1"/>
    <col min="15634" max="15634" width="2.21875" style="10" customWidth="1"/>
    <col min="15635" max="15635" width="10" style="10" customWidth="1"/>
    <col min="15636" max="15636" width="1.44140625" style="10" customWidth="1"/>
    <col min="15637" max="15637" width="10" style="10" customWidth="1"/>
    <col min="15638" max="15638" width="3" style="10" customWidth="1"/>
    <col min="15639" max="15639" width="13.88671875" style="10" customWidth="1"/>
    <col min="15640" max="15641" width="1.44140625" style="10" customWidth="1"/>
    <col min="15642" max="15642" width="13.109375" style="10" customWidth="1"/>
    <col min="15643" max="15643" width="2.21875" style="10" customWidth="1"/>
    <col min="15644" max="15644" width="11.5546875" style="10"/>
    <col min="15645" max="15645" width="3" style="10" customWidth="1"/>
    <col min="15646" max="15646" width="13.109375" style="10" customWidth="1"/>
    <col min="15647" max="15647" width="2.21875" style="10" customWidth="1"/>
    <col min="15648" max="15648" width="11.5546875" style="10"/>
    <col min="15649" max="15649" width="3" style="10" customWidth="1"/>
    <col min="15650" max="15650" width="13.109375" style="10" customWidth="1"/>
    <col min="15651" max="15651" width="2.21875" style="10" customWidth="1"/>
    <col min="15652" max="15652" width="11.5546875" style="10"/>
    <col min="15653" max="15653" width="3" style="10" customWidth="1"/>
    <col min="15654" max="15654" width="13.109375" style="10" customWidth="1"/>
    <col min="15655" max="15655" width="3" style="10" customWidth="1"/>
    <col min="15656" max="15656" width="16.21875" style="10" customWidth="1"/>
    <col min="15657" max="15657" width="2.21875" style="10" customWidth="1"/>
    <col min="15658" max="15658" width="5.33203125" style="10" customWidth="1"/>
    <col min="15659" max="15659" width="27.88671875" style="10" customWidth="1"/>
    <col min="15660" max="15660" width="8.44140625" style="10" customWidth="1"/>
    <col min="15661" max="15872" width="11.5546875" style="10"/>
    <col min="15873" max="15873" width="4.5546875" style="10" customWidth="1"/>
    <col min="15874" max="15874" width="1.44140625" style="10" customWidth="1"/>
    <col min="15875" max="15875" width="17.77734375" style="10" customWidth="1"/>
    <col min="15876" max="15876" width="3" style="10" customWidth="1"/>
    <col min="15877" max="15877" width="13.109375" style="10" customWidth="1"/>
    <col min="15878" max="15878" width="2.21875" style="10" customWidth="1"/>
    <col min="15879" max="15879" width="10" style="10" customWidth="1"/>
    <col min="15880" max="15880" width="2.21875" style="10" customWidth="1"/>
    <col min="15881" max="15881" width="10" style="10" customWidth="1"/>
    <col min="15882" max="15882" width="3" style="10" customWidth="1"/>
    <col min="15883" max="15883" width="13.109375" style="10" customWidth="1"/>
    <col min="15884" max="15884" width="2.21875" style="10" customWidth="1"/>
    <col min="15885" max="15885" width="10" style="10" customWidth="1"/>
    <col min="15886" max="15886" width="2.21875" style="10" customWidth="1"/>
    <col min="15887" max="15887" width="10" style="10" customWidth="1"/>
    <col min="15888" max="15888" width="3" style="10" customWidth="1"/>
    <col min="15889" max="15889" width="13.109375" style="10" customWidth="1"/>
    <col min="15890" max="15890" width="2.21875" style="10" customWidth="1"/>
    <col min="15891" max="15891" width="10" style="10" customWidth="1"/>
    <col min="15892" max="15892" width="1.44140625" style="10" customWidth="1"/>
    <col min="15893" max="15893" width="10" style="10" customWidth="1"/>
    <col min="15894" max="15894" width="3" style="10" customWidth="1"/>
    <col min="15895" max="15895" width="13.88671875" style="10" customWidth="1"/>
    <col min="15896" max="15897" width="1.44140625" style="10" customWidth="1"/>
    <col min="15898" max="15898" width="13.109375" style="10" customWidth="1"/>
    <col min="15899" max="15899" width="2.21875" style="10" customWidth="1"/>
    <col min="15900" max="15900" width="11.5546875" style="10"/>
    <col min="15901" max="15901" width="3" style="10" customWidth="1"/>
    <col min="15902" max="15902" width="13.109375" style="10" customWidth="1"/>
    <col min="15903" max="15903" width="2.21875" style="10" customWidth="1"/>
    <col min="15904" max="15904" width="11.5546875" style="10"/>
    <col min="15905" max="15905" width="3" style="10" customWidth="1"/>
    <col min="15906" max="15906" width="13.109375" style="10" customWidth="1"/>
    <col min="15907" max="15907" width="2.21875" style="10" customWidth="1"/>
    <col min="15908" max="15908" width="11.5546875" style="10"/>
    <col min="15909" max="15909" width="3" style="10" customWidth="1"/>
    <col min="15910" max="15910" width="13.109375" style="10" customWidth="1"/>
    <col min="15911" max="15911" width="3" style="10" customWidth="1"/>
    <col min="15912" max="15912" width="16.21875" style="10" customWidth="1"/>
    <col min="15913" max="15913" width="2.21875" style="10" customWidth="1"/>
    <col min="15914" max="15914" width="5.33203125" style="10" customWidth="1"/>
    <col min="15915" max="15915" width="27.88671875" style="10" customWidth="1"/>
    <col min="15916" max="15916" width="8.44140625" style="10" customWidth="1"/>
    <col min="15917" max="16128" width="11.5546875" style="10"/>
    <col min="16129" max="16129" width="4.5546875" style="10" customWidth="1"/>
    <col min="16130" max="16130" width="1.44140625" style="10" customWidth="1"/>
    <col min="16131" max="16131" width="17.77734375" style="10" customWidth="1"/>
    <col min="16132" max="16132" width="3" style="10" customWidth="1"/>
    <col min="16133" max="16133" width="13.109375" style="10" customWidth="1"/>
    <col min="16134" max="16134" width="2.21875" style="10" customWidth="1"/>
    <col min="16135" max="16135" width="10" style="10" customWidth="1"/>
    <col min="16136" max="16136" width="2.21875" style="10" customWidth="1"/>
    <col min="16137" max="16137" width="10" style="10" customWidth="1"/>
    <col min="16138" max="16138" width="3" style="10" customWidth="1"/>
    <col min="16139" max="16139" width="13.109375" style="10" customWidth="1"/>
    <col min="16140" max="16140" width="2.21875" style="10" customWidth="1"/>
    <col min="16141" max="16141" width="10" style="10" customWidth="1"/>
    <col min="16142" max="16142" width="2.21875" style="10" customWidth="1"/>
    <col min="16143" max="16143" width="10" style="10" customWidth="1"/>
    <col min="16144" max="16144" width="3" style="10" customWidth="1"/>
    <col min="16145" max="16145" width="13.109375" style="10" customWidth="1"/>
    <col min="16146" max="16146" width="2.21875" style="10" customWidth="1"/>
    <col min="16147" max="16147" width="10" style="10" customWidth="1"/>
    <col min="16148" max="16148" width="1.44140625" style="10" customWidth="1"/>
    <col min="16149" max="16149" width="10" style="10" customWidth="1"/>
    <col min="16150" max="16150" width="3" style="10" customWidth="1"/>
    <col min="16151" max="16151" width="13.88671875" style="10" customWidth="1"/>
    <col min="16152" max="16153" width="1.44140625" style="10" customWidth="1"/>
    <col min="16154" max="16154" width="13.109375" style="10" customWidth="1"/>
    <col min="16155" max="16155" width="2.21875" style="10" customWidth="1"/>
    <col min="16156" max="16156" width="11.5546875" style="10"/>
    <col min="16157" max="16157" width="3" style="10" customWidth="1"/>
    <col min="16158" max="16158" width="13.109375" style="10" customWidth="1"/>
    <col min="16159" max="16159" width="2.21875" style="10" customWidth="1"/>
    <col min="16160" max="16160" width="11.5546875" style="10"/>
    <col min="16161" max="16161" width="3" style="10" customWidth="1"/>
    <col min="16162" max="16162" width="13.109375" style="10" customWidth="1"/>
    <col min="16163" max="16163" width="2.21875" style="10" customWidth="1"/>
    <col min="16164" max="16164" width="11.5546875" style="10"/>
    <col min="16165" max="16165" width="3" style="10" customWidth="1"/>
    <col min="16166" max="16166" width="13.109375" style="10" customWidth="1"/>
    <col min="16167" max="16167" width="3" style="10" customWidth="1"/>
    <col min="16168" max="16168" width="16.21875" style="10" customWidth="1"/>
    <col min="16169" max="16169" width="2.21875" style="10" customWidth="1"/>
    <col min="16170" max="16170" width="5.33203125" style="10" customWidth="1"/>
    <col min="16171" max="16171" width="27.88671875" style="10" customWidth="1"/>
    <col min="16172" max="16172" width="8.44140625" style="10" customWidth="1"/>
    <col min="16173" max="16384" width="11.5546875" style="10"/>
  </cols>
  <sheetData>
    <row r="1" spans="1:44" s="8" customFormat="1" ht="10.5" customHeight="1" x14ac:dyDescent="0.3">
      <c r="C1" s="10"/>
      <c r="W1" s="11" t="s">
        <v>42</v>
      </c>
      <c r="Z1" s="38" t="s">
        <v>478</v>
      </c>
      <c r="AP1" s="11" t="s">
        <v>479</v>
      </c>
    </row>
    <row r="2" spans="1:44" s="8" customFormat="1" ht="10.5" customHeight="1" x14ac:dyDescent="0.3">
      <c r="C2" s="10"/>
      <c r="W2" s="11" t="s">
        <v>480</v>
      </c>
      <c r="Z2" s="38" t="s">
        <v>481</v>
      </c>
      <c r="AP2" s="11" t="s">
        <v>47</v>
      </c>
    </row>
    <row r="3" spans="1:44" s="8" customFormat="1" ht="10.5" customHeight="1" x14ac:dyDescent="0.3">
      <c r="C3" s="10"/>
      <c r="W3" s="11" t="s">
        <v>48</v>
      </c>
      <c r="Z3" s="14" t="s">
        <v>49</v>
      </c>
    </row>
    <row r="4" spans="1:44" ht="9.6" customHeight="1" x14ac:dyDescent="0.3"/>
    <row r="5" spans="1:44" ht="9.6" customHeight="1" x14ac:dyDescent="0.3">
      <c r="Z5" s="16" t="s">
        <v>482</v>
      </c>
      <c r="AA5" s="16"/>
      <c r="AB5" s="16"/>
      <c r="AC5" s="16"/>
      <c r="AD5" s="16"/>
      <c r="AE5" s="16"/>
      <c r="AF5" s="16"/>
      <c r="AG5" s="16"/>
      <c r="AH5" s="16"/>
      <c r="AI5" s="16"/>
      <c r="AJ5" s="16"/>
      <c r="AK5" s="16"/>
      <c r="AL5" s="16"/>
      <c r="AN5" s="19" t="s">
        <v>296</v>
      </c>
    </row>
    <row r="6" spans="1:44" ht="9.6" customHeight="1" x14ac:dyDescent="0.3"/>
    <row r="7" spans="1:44" ht="9.6" customHeight="1" x14ac:dyDescent="0.3">
      <c r="E7" s="17" t="s">
        <v>483</v>
      </c>
      <c r="F7" s="17"/>
      <c r="G7" s="17"/>
      <c r="H7" s="17"/>
      <c r="I7" s="17"/>
      <c r="Q7" s="17" t="s">
        <v>484</v>
      </c>
      <c r="R7" s="17"/>
      <c r="S7" s="17"/>
      <c r="T7" s="17"/>
      <c r="U7" s="17"/>
      <c r="AD7" s="16" t="s">
        <v>396</v>
      </c>
      <c r="AE7" s="16"/>
      <c r="AF7" s="16"/>
      <c r="AG7" s="16"/>
      <c r="AH7" s="16"/>
      <c r="AI7" s="16"/>
      <c r="AJ7" s="16"/>
      <c r="AN7" s="18" t="s">
        <v>485</v>
      </c>
    </row>
    <row r="8" spans="1:44" ht="9.6" customHeight="1" x14ac:dyDescent="0.3">
      <c r="E8" s="16" t="s">
        <v>486</v>
      </c>
      <c r="F8" s="16"/>
      <c r="G8" s="16"/>
      <c r="H8" s="16"/>
      <c r="I8" s="16"/>
      <c r="K8" s="16" t="s">
        <v>487</v>
      </c>
      <c r="L8" s="16"/>
      <c r="M8" s="16"/>
      <c r="N8" s="16"/>
      <c r="O8" s="16"/>
      <c r="Q8" s="16" t="s">
        <v>488</v>
      </c>
      <c r="R8" s="16"/>
      <c r="S8" s="16"/>
      <c r="T8" s="16"/>
      <c r="U8" s="16"/>
      <c r="AN8" s="18" t="s">
        <v>489</v>
      </c>
    </row>
    <row r="9" spans="1:44" ht="9.6" customHeight="1" x14ac:dyDescent="0.3">
      <c r="Z9" s="16" t="s">
        <v>431</v>
      </c>
      <c r="AA9" s="16"/>
      <c r="AB9" s="16"/>
      <c r="AD9" s="16" t="s">
        <v>59</v>
      </c>
      <c r="AE9" s="16"/>
      <c r="AF9" s="16"/>
      <c r="AH9" s="16" t="s">
        <v>60</v>
      </c>
      <c r="AI9" s="16"/>
      <c r="AJ9" s="16"/>
      <c r="AN9" s="19" t="s">
        <v>490</v>
      </c>
    </row>
    <row r="10" spans="1:44" ht="9.6" customHeight="1" x14ac:dyDescent="0.3">
      <c r="I10" s="18" t="s">
        <v>64</v>
      </c>
      <c r="O10" s="18" t="s">
        <v>64</v>
      </c>
      <c r="U10" s="18" t="s">
        <v>64</v>
      </c>
      <c r="AB10" s="18" t="s">
        <v>271</v>
      </c>
      <c r="AF10" s="18" t="s">
        <v>271</v>
      </c>
      <c r="AJ10" s="18" t="s">
        <v>271</v>
      </c>
      <c r="AL10" s="18" t="s">
        <v>408</v>
      </c>
    </row>
    <row r="11" spans="1:44" ht="9.6" customHeight="1" x14ac:dyDescent="0.3">
      <c r="A11" s="19" t="s">
        <v>71</v>
      </c>
      <c r="C11" s="19" t="s">
        <v>73</v>
      </c>
      <c r="E11" s="19" t="s">
        <v>74</v>
      </c>
      <c r="G11" s="19" t="s">
        <v>434</v>
      </c>
      <c r="I11" s="19" t="s">
        <v>80</v>
      </c>
      <c r="K11" s="19" t="s">
        <v>74</v>
      </c>
      <c r="M11" s="19" t="s">
        <v>434</v>
      </c>
      <c r="O11" s="19" t="s">
        <v>80</v>
      </c>
      <c r="Q11" s="19" t="s">
        <v>74</v>
      </c>
      <c r="S11" s="19" t="s">
        <v>434</v>
      </c>
      <c r="U11" s="19" t="s">
        <v>80</v>
      </c>
      <c r="W11" s="19" t="s">
        <v>65</v>
      </c>
      <c r="Z11" s="19" t="s">
        <v>74</v>
      </c>
      <c r="AB11" s="19" t="s">
        <v>372</v>
      </c>
      <c r="AD11" s="19" t="s">
        <v>74</v>
      </c>
      <c r="AF11" s="19" t="s">
        <v>372</v>
      </c>
      <c r="AH11" s="19" t="s">
        <v>74</v>
      </c>
      <c r="AJ11" s="19" t="s">
        <v>372</v>
      </c>
      <c r="AL11" s="19" t="s">
        <v>417</v>
      </c>
      <c r="AN11" s="19" t="s">
        <v>309</v>
      </c>
      <c r="AP11" s="19" t="s">
        <v>71</v>
      </c>
    </row>
    <row r="12" spans="1:44" ht="8.85" customHeight="1" x14ac:dyDescent="0.3"/>
    <row r="13" spans="1:44" ht="8.85" customHeight="1" x14ac:dyDescent="0.3">
      <c r="B13" s="10" t="s">
        <v>281</v>
      </c>
    </row>
    <row r="14" spans="1:44" ht="8.85" customHeight="1" x14ac:dyDescent="0.3">
      <c r="A14" s="10">
        <v>1</v>
      </c>
      <c r="B14" s="21"/>
      <c r="C14" s="10" t="s">
        <v>84</v>
      </c>
      <c r="D14" s="21"/>
      <c r="E14" s="63">
        <v>27001471</v>
      </c>
      <c r="F14" s="21"/>
      <c r="G14" s="64">
        <f>(E14/$AR14)</f>
        <v>169.32325183266758</v>
      </c>
      <c r="H14" s="21"/>
      <c r="I14" s="65">
        <f>IF(G$60,G14/G$60*100,0)</f>
        <v>86.478110622562951</v>
      </c>
      <c r="J14" s="63"/>
      <c r="K14" s="63">
        <v>9148788</v>
      </c>
      <c r="L14" s="21"/>
      <c r="M14" s="64">
        <f>(K14/$AR14)</f>
        <v>57.37104228461061</v>
      </c>
      <c r="N14" s="21"/>
      <c r="O14" s="65">
        <f>IF(M$60,M14/M$60*100,0)</f>
        <v>51.024885308404521</v>
      </c>
      <c r="P14" s="21"/>
      <c r="Q14" s="63">
        <v>7842111</v>
      </c>
      <c r="R14" s="21"/>
      <c r="S14" s="64">
        <f>(Q14/$AR14)</f>
        <v>49.177014680153263</v>
      </c>
      <c r="T14" s="21"/>
      <c r="U14" s="65">
        <f>IF(S$60,S14/S$60*100,0)</f>
        <v>84.003780941717565</v>
      </c>
      <c r="V14" s="21"/>
      <c r="W14" s="63">
        <f t="shared" ref="W14:W57" si="0">(E14+K14+Q14)</f>
        <v>43992370</v>
      </c>
      <c r="X14" s="21"/>
      <c r="Y14" s="21"/>
      <c r="Z14" s="63">
        <v>8670934</v>
      </c>
      <c r="AA14" s="21"/>
      <c r="AB14" s="65">
        <f t="shared" ref="AB14:AB57" si="1">IF($W14,Z14/$W14*100,0)</f>
        <v>19.710086089928776</v>
      </c>
      <c r="AC14" s="21"/>
      <c r="AD14" s="63">
        <v>0</v>
      </c>
      <c r="AE14" s="21"/>
      <c r="AF14" s="65">
        <f t="shared" ref="AF14:AF57" si="2">IF($W14,AD14/$W14*100,0)</f>
        <v>0</v>
      </c>
      <c r="AG14" s="21"/>
      <c r="AH14" s="63">
        <v>0</v>
      </c>
      <c r="AI14" s="21"/>
      <c r="AJ14" s="65">
        <f t="shared" ref="AJ14:AJ57" si="3">IF($W14,AH14/$W14*100,0)</f>
        <v>0</v>
      </c>
      <c r="AK14" s="21"/>
      <c r="AL14" s="63">
        <v>22589597</v>
      </c>
      <c r="AM14" s="21"/>
      <c r="AN14" s="63">
        <v>15888.640000000001</v>
      </c>
      <c r="AO14" s="21"/>
      <c r="AP14" s="10">
        <v>1</v>
      </c>
      <c r="AQ14" s="21"/>
      <c r="AR14" s="69">
        <v>159467</v>
      </c>
    </row>
    <row r="15" spans="1:44" ht="8.85" customHeight="1" x14ac:dyDescent="0.3">
      <c r="A15" s="10">
        <v>2</v>
      </c>
      <c r="B15" s="21"/>
      <c r="C15" s="10" t="s">
        <v>85</v>
      </c>
      <c r="D15" s="21"/>
      <c r="E15" s="69">
        <v>4799883</v>
      </c>
      <c r="F15" s="21"/>
      <c r="G15" s="65">
        <f>(E15/$AR15)</f>
        <v>278.75503803937511</v>
      </c>
      <c r="H15" s="21"/>
      <c r="I15" s="65">
        <f>IF(G$60,G15/G$60*100,0)</f>
        <v>142.36797814389129</v>
      </c>
      <c r="J15" s="63"/>
      <c r="K15" s="69">
        <v>5863496</v>
      </c>
      <c r="L15" s="21"/>
      <c r="M15" s="65">
        <f>(K15/$AR15)</f>
        <v>340.52476915035714</v>
      </c>
      <c r="N15" s="21"/>
      <c r="O15" s="65">
        <f>IF(M$60,M15/M$60*100,0)</f>
        <v>302.85727082264788</v>
      </c>
      <c r="P15" s="21"/>
      <c r="Q15" s="69">
        <v>594160</v>
      </c>
      <c r="R15" s="21"/>
      <c r="S15" s="65">
        <f>(Q15/$AR15)</f>
        <v>34.506068877402868</v>
      </c>
      <c r="T15" s="21"/>
      <c r="U15" s="65">
        <f>IF(S$60,S15/S$60*100,0)</f>
        <v>58.942989321126781</v>
      </c>
      <c r="V15" s="21"/>
      <c r="W15" s="69">
        <f t="shared" si="0"/>
        <v>11257539</v>
      </c>
      <c r="X15" s="21"/>
      <c r="Y15" s="21"/>
      <c r="Z15" s="69">
        <v>4219692</v>
      </c>
      <c r="AA15" s="21"/>
      <c r="AB15" s="65">
        <f t="shared" si="1"/>
        <v>37.483254555014199</v>
      </c>
      <c r="AC15" s="21"/>
      <c r="AD15" s="69">
        <v>559951</v>
      </c>
      <c r="AE15" s="21"/>
      <c r="AF15" s="65">
        <f t="shared" si="2"/>
        <v>4.9740089730091102</v>
      </c>
      <c r="AG15" s="21"/>
      <c r="AH15" s="69">
        <v>0</v>
      </c>
      <c r="AI15" s="21"/>
      <c r="AJ15" s="65">
        <f t="shared" si="3"/>
        <v>0</v>
      </c>
      <c r="AK15" s="21"/>
      <c r="AL15" s="69">
        <v>5882697</v>
      </c>
      <c r="AM15" s="21"/>
      <c r="AN15" s="69">
        <v>469895.49</v>
      </c>
      <c r="AO15" s="21"/>
      <c r="AP15" s="10">
        <v>2</v>
      </c>
      <c r="AQ15" s="21"/>
      <c r="AR15" s="69">
        <v>17219</v>
      </c>
    </row>
    <row r="16" spans="1:44" ht="8.85" customHeight="1" x14ac:dyDescent="0.3">
      <c r="A16" s="10">
        <v>3</v>
      </c>
      <c r="B16" s="21"/>
      <c r="C16" s="10" t="s">
        <v>86</v>
      </c>
      <c r="D16" s="21"/>
      <c r="E16" s="69">
        <v>1225650</v>
      </c>
      <c r="F16" s="21"/>
      <c r="G16" s="65">
        <f>(E16/$AR16)</f>
        <v>184.5580484866737</v>
      </c>
      <c r="H16" s="21"/>
      <c r="I16" s="65">
        <f>IF(G$60,G16/G$60*100,0)</f>
        <v>94.258946485905454</v>
      </c>
      <c r="J16" s="63"/>
      <c r="K16" s="69">
        <v>660264</v>
      </c>
      <c r="L16" s="21"/>
      <c r="M16" s="65">
        <f>(K16/$AR16)</f>
        <v>99.422376148170457</v>
      </c>
      <c r="N16" s="21"/>
      <c r="O16" s="65">
        <f>IF(M$60,M16/M$60*100,0)</f>
        <v>88.424667533193002</v>
      </c>
      <c r="P16" s="21"/>
      <c r="Q16" s="69">
        <v>674006</v>
      </c>
      <c r="R16" s="21"/>
      <c r="S16" s="65">
        <f>(Q16/$AR16)</f>
        <v>101.49164282487577</v>
      </c>
      <c r="T16" s="21"/>
      <c r="U16" s="65">
        <f>IF(S$60,S16/S$60*100,0)</f>
        <v>173.36720796751982</v>
      </c>
      <c r="V16" s="21"/>
      <c r="W16" s="69">
        <f t="shared" si="0"/>
        <v>2559920</v>
      </c>
      <c r="X16" s="21"/>
      <c r="Y16" s="21"/>
      <c r="Z16" s="69">
        <v>1343559</v>
      </c>
      <c r="AA16" s="21"/>
      <c r="AB16" s="65">
        <f t="shared" si="1"/>
        <v>52.484413575424227</v>
      </c>
      <c r="AC16" s="21"/>
      <c r="AD16" s="69">
        <v>0</v>
      </c>
      <c r="AE16" s="21"/>
      <c r="AF16" s="65">
        <f t="shared" si="2"/>
        <v>0</v>
      </c>
      <c r="AG16" s="21"/>
      <c r="AH16" s="69">
        <v>0</v>
      </c>
      <c r="AI16" s="21"/>
      <c r="AJ16" s="65">
        <f t="shared" si="3"/>
        <v>0</v>
      </c>
      <c r="AK16" s="21"/>
      <c r="AL16" s="69">
        <v>773691</v>
      </c>
      <c r="AM16" s="21"/>
      <c r="AN16" s="69">
        <v>0</v>
      </c>
      <c r="AO16" s="21"/>
      <c r="AP16" s="10">
        <v>3</v>
      </c>
      <c r="AQ16" s="21"/>
      <c r="AR16" s="69">
        <v>6641</v>
      </c>
    </row>
    <row r="17" spans="1:44" ht="8.85" customHeight="1" x14ac:dyDescent="0.3">
      <c r="A17" s="10">
        <v>4</v>
      </c>
      <c r="B17" s="21"/>
      <c r="C17" s="10" t="s">
        <v>87</v>
      </c>
      <c r="D17" s="21"/>
      <c r="E17" s="69">
        <v>7208029</v>
      </c>
      <c r="F17" s="21"/>
      <c r="G17" s="65">
        <f>(E17/$AR17)</f>
        <v>141.1954750244858</v>
      </c>
      <c r="H17" s="21"/>
      <c r="I17" s="65">
        <f>IF(G$60,G17/G$60*100,0)</f>
        <v>72.11246994381824</v>
      </c>
      <c r="J17" s="63"/>
      <c r="K17" s="69">
        <v>2521002</v>
      </c>
      <c r="L17" s="21"/>
      <c r="M17" s="65">
        <f>(K17/$AR17)</f>
        <v>49.382997061704209</v>
      </c>
      <c r="N17" s="21"/>
      <c r="O17" s="65">
        <f>IF(M$60,M17/M$60*100,0)</f>
        <v>43.920445941325411</v>
      </c>
      <c r="P17" s="21"/>
      <c r="Q17" s="69">
        <v>3610460</v>
      </c>
      <c r="R17" s="21"/>
      <c r="S17" s="65">
        <f>(Q17/$AR17)</f>
        <v>70.723996082272279</v>
      </c>
      <c r="T17" s="21"/>
      <c r="U17" s="65">
        <f>IF(S$60,S17/S$60*100,0)</f>
        <v>120.81016126860948</v>
      </c>
      <c r="V17" s="21"/>
      <c r="W17" s="69">
        <f t="shared" si="0"/>
        <v>13339491</v>
      </c>
      <c r="X17" s="21"/>
      <c r="Y17" s="21"/>
      <c r="Z17" s="69">
        <v>4263654</v>
      </c>
      <c r="AA17" s="21"/>
      <c r="AB17" s="65">
        <f t="shared" si="1"/>
        <v>31.962643852003048</v>
      </c>
      <c r="AC17" s="21"/>
      <c r="AD17" s="69">
        <v>977710</v>
      </c>
      <c r="AE17" s="21"/>
      <c r="AF17" s="65">
        <f t="shared" si="2"/>
        <v>7.3294400813344378</v>
      </c>
      <c r="AG17" s="21"/>
      <c r="AH17" s="69">
        <v>0</v>
      </c>
      <c r="AI17" s="21"/>
      <c r="AJ17" s="65">
        <f t="shared" si="3"/>
        <v>0</v>
      </c>
      <c r="AK17" s="21"/>
      <c r="AL17" s="69">
        <v>1209134</v>
      </c>
      <c r="AM17" s="21"/>
      <c r="AN17" s="69">
        <v>5021.79</v>
      </c>
      <c r="AO17" s="21"/>
      <c r="AP17" s="10">
        <v>4</v>
      </c>
      <c r="AQ17" s="21"/>
      <c r="AR17" s="69">
        <v>51050</v>
      </c>
    </row>
    <row r="18" spans="1:44" ht="8.85" customHeight="1" x14ac:dyDescent="0.3">
      <c r="A18" s="10">
        <v>5</v>
      </c>
      <c r="B18" s="21"/>
      <c r="C18" s="10" t="s">
        <v>88</v>
      </c>
      <c r="D18" s="21"/>
      <c r="E18" s="69">
        <v>42660831</v>
      </c>
      <c r="F18" s="21"/>
      <c r="G18" s="65">
        <f>(E18/$AR18)</f>
        <v>171.0387656261276</v>
      </c>
      <c r="H18" s="21"/>
      <c r="I18" s="65">
        <f>IF(G$60,G18/G$60*100,0)</f>
        <v>87.354271397882684</v>
      </c>
      <c r="J18" s="63"/>
      <c r="K18" s="69">
        <v>37319847</v>
      </c>
      <c r="L18" s="21"/>
      <c r="M18" s="65">
        <f>(K18/$AR18)</f>
        <v>149.62532174387184</v>
      </c>
      <c r="N18" s="21"/>
      <c r="O18" s="65">
        <f>IF(M$60,M18/M$60*100,0)</f>
        <v>133.07436255628423</v>
      </c>
      <c r="P18" s="21"/>
      <c r="Q18" s="69">
        <v>3443233</v>
      </c>
      <c r="R18" s="21"/>
      <c r="S18" s="65">
        <f>(Q18/$AR18)</f>
        <v>13.80484881044976</v>
      </c>
      <c r="T18" s="21"/>
      <c r="U18" s="65">
        <f>IF(S$60,S18/S$60*100,0)</f>
        <v>23.581331704434767</v>
      </c>
      <c r="V18" s="21"/>
      <c r="W18" s="69">
        <f t="shared" si="0"/>
        <v>83423911</v>
      </c>
      <c r="X18" s="21"/>
      <c r="Y18" s="21"/>
      <c r="Z18" s="69">
        <v>37044136</v>
      </c>
      <c r="AA18" s="21"/>
      <c r="AB18" s="65">
        <f t="shared" si="1"/>
        <v>44.404698312453853</v>
      </c>
      <c r="AC18" s="21"/>
      <c r="AD18" s="69">
        <v>0</v>
      </c>
      <c r="AE18" s="21"/>
      <c r="AF18" s="65">
        <f t="shared" si="2"/>
        <v>0</v>
      </c>
      <c r="AG18" s="21"/>
      <c r="AH18" s="69">
        <v>0</v>
      </c>
      <c r="AI18" s="21"/>
      <c r="AJ18" s="65">
        <f t="shared" si="3"/>
        <v>0</v>
      </c>
      <c r="AK18" s="21"/>
      <c r="AL18" s="69">
        <v>16525591</v>
      </c>
      <c r="AM18" s="21"/>
      <c r="AN18" s="69">
        <v>6748822.0999999996</v>
      </c>
      <c r="AO18" s="21"/>
      <c r="AP18" s="10">
        <v>5</v>
      </c>
      <c r="AQ18" s="21"/>
      <c r="AR18" s="69">
        <v>249422</v>
      </c>
    </row>
    <row r="19" spans="1:44" ht="8.85" customHeight="1" x14ac:dyDescent="0.3">
      <c r="A19" s="29"/>
      <c r="B19" s="21"/>
      <c r="D19" s="21"/>
      <c r="E19" s="21"/>
      <c r="F19" s="21"/>
      <c r="G19" s="21"/>
      <c r="H19" s="21"/>
      <c r="I19" s="21"/>
      <c r="J19" s="21"/>
      <c r="K19" s="21"/>
      <c r="L19" s="21"/>
      <c r="M19" s="65"/>
      <c r="N19" s="21"/>
      <c r="O19" s="65"/>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9"/>
      <c r="AQ19" s="21"/>
      <c r="AR19" s="21"/>
    </row>
    <row r="20" spans="1:44" ht="8.85" customHeight="1" x14ac:dyDescent="0.3">
      <c r="A20" s="10">
        <v>6</v>
      </c>
      <c r="B20" s="21"/>
      <c r="C20" s="10" t="s">
        <v>89</v>
      </c>
      <c r="D20" s="21"/>
      <c r="E20" s="69">
        <v>2852698</v>
      </c>
      <c r="F20" s="21"/>
      <c r="G20" s="65">
        <f>(E20/$AR20)</f>
        <v>157.00044028618603</v>
      </c>
      <c r="H20" s="21"/>
      <c r="I20" s="65">
        <f>IF(G$60,G20/G$60*100,0)</f>
        <v>80.184506828851553</v>
      </c>
      <c r="J20" s="63"/>
      <c r="K20" s="69">
        <v>1858846</v>
      </c>
      <c r="L20" s="21"/>
      <c r="M20" s="65">
        <f>(K20/$AR20)</f>
        <v>102.30302696752889</v>
      </c>
      <c r="N20" s="21"/>
      <c r="O20" s="65">
        <f>IF(M$60,M20/M$60*100,0)</f>
        <v>90.986672193002931</v>
      </c>
      <c r="P20" s="21"/>
      <c r="Q20" s="69">
        <v>744927</v>
      </c>
      <c r="R20" s="21"/>
      <c r="S20" s="65">
        <f>(Q20/$AR20)</f>
        <v>40.997633461750141</v>
      </c>
      <c r="T20" s="21"/>
      <c r="U20" s="65">
        <f>IF(S$60,S20/S$60*100,0)</f>
        <v>70.0318277319016</v>
      </c>
      <c r="V20" s="21"/>
      <c r="W20" s="69">
        <f t="shared" si="0"/>
        <v>5456471</v>
      </c>
      <c r="X20" s="21"/>
      <c r="Y20" s="21"/>
      <c r="Z20" s="69">
        <v>2820783</v>
      </c>
      <c r="AA20" s="21"/>
      <c r="AB20" s="65">
        <f t="shared" si="1"/>
        <v>51.696105413187389</v>
      </c>
      <c r="AC20" s="21"/>
      <c r="AD20" s="69">
        <v>0</v>
      </c>
      <c r="AE20" s="21"/>
      <c r="AF20" s="65">
        <f t="shared" si="2"/>
        <v>0</v>
      </c>
      <c r="AG20" s="21"/>
      <c r="AH20" s="69">
        <v>0</v>
      </c>
      <c r="AI20" s="21"/>
      <c r="AJ20" s="65">
        <f t="shared" si="3"/>
        <v>0</v>
      </c>
      <c r="AK20" s="21"/>
      <c r="AL20" s="69">
        <v>1966333</v>
      </c>
      <c r="AM20" s="21"/>
      <c r="AN20" s="69">
        <v>1958031.93</v>
      </c>
      <c r="AO20" s="21"/>
      <c r="AP20" s="10">
        <v>6</v>
      </c>
      <c r="AQ20" s="21"/>
      <c r="AR20" s="69">
        <v>18170</v>
      </c>
    </row>
    <row r="21" spans="1:44" ht="8.85" customHeight="1" x14ac:dyDescent="0.3">
      <c r="A21" s="10">
        <v>7</v>
      </c>
      <c r="B21" s="21"/>
      <c r="C21" s="10" t="s">
        <v>90</v>
      </c>
      <c r="D21" s="21"/>
      <c r="E21" s="69">
        <v>5014392</v>
      </c>
      <c r="F21" s="21"/>
      <c r="G21" s="65">
        <f>(E21/$AR21)</f>
        <v>874.04427401080704</v>
      </c>
      <c r="H21" s="21"/>
      <c r="I21" s="65">
        <f>IF(G$60,G21/G$60*100,0)</f>
        <v>446.39880582745531</v>
      </c>
      <c r="J21" s="63"/>
      <c r="K21" s="69">
        <v>1354620</v>
      </c>
      <c r="L21" s="21"/>
      <c r="M21" s="65">
        <f>(K21/$AR21)</f>
        <v>236.11992330486316</v>
      </c>
      <c r="N21" s="21"/>
      <c r="O21" s="65">
        <f>IF(M$60,M21/M$60*100,0)</f>
        <v>210.00127461326784</v>
      </c>
      <c r="P21" s="21"/>
      <c r="Q21" s="69">
        <v>566296</v>
      </c>
      <c r="R21" s="21"/>
      <c r="S21" s="65">
        <f>(Q21/$AR21)</f>
        <v>98.709430015687644</v>
      </c>
      <c r="T21" s="21"/>
      <c r="U21" s="65">
        <f>IF(S$60,S21/S$60*100,0)</f>
        <v>168.61465442443941</v>
      </c>
      <c r="V21" s="21"/>
      <c r="W21" s="69">
        <f t="shared" si="0"/>
        <v>6935308</v>
      </c>
      <c r="X21" s="21"/>
      <c r="Y21" s="21"/>
      <c r="Z21" s="69">
        <v>1622908</v>
      </c>
      <c r="AA21" s="21"/>
      <c r="AB21" s="65">
        <f t="shared" si="1"/>
        <v>23.400662234467454</v>
      </c>
      <c r="AC21" s="21"/>
      <c r="AD21" s="69">
        <v>295064</v>
      </c>
      <c r="AE21" s="21"/>
      <c r="AF21" s="65">
        <f t="shared" si="2"/>
        <v>4.2545190494784082</v>
      </c>
      <c r="AG21" s="21"/>
      <c r="AH21" s="69">
        <v>0</v>
      </c>
      <c r="AI21" s="21"/>
      <c r="AJ21" s="65">
        <f t="shared" si="3"/>
        <v>0</v>
      </c>
      <c r="AK21" s="21"/>
      <c r="AL21" s="69">
        <v>1601353</v>
      </c>
      <c r="AM21" s="21"/>
      <c r="AN21" s="69">
        <v>1045.21</v>
      </c>
      <c r="AO21" s="21"/>
      <c r="AP21" s="10">
        <v>7</v>
      </c>
      <c r="AQ21" s="21"/>
      <c r="AR21" s="69">
        <v>5737</v>
      </c>
    </row>
    <row r="22" spans="1:44" ht="8.85" customHeight="1" x14ac:dyDescent="0.3">
      <c r="A22" s="10">
        <v>8</v>
      </c>
      <c r="B22" s="21"/>
      <c r="C22" s="10" t="s">
        <v>91</v>
      </c>
      <c r="D22" s="21"/>
      <c r="E22" s="69">
        <v>11606402</v>
      </c>
      <c r="F22" s="21"/>
      <c r="G22" s="65">
        <f>(E22/$AR22)</f>
        <v>272.51472176567268</v>
      </c>
      <c r="H22" s="21"/>
      <c r="I22" s="65">
        <f>IF(G$60,G22/G$60*100,0)</f>
        <v>139.18087445201132</v>
      </c>
      <c r="J22" s="63"/>
      <c r="K22" s="69">
        <v>4059482</v>
      </c>
      <c r="L22" s="21"/>
      <c r="M22" s="65">
        <f>(K22/$AR22)</f>
        <v>95.315379196994598</v>
      </c>
      <c r="N22" s="21"/>
      <c r="O22" s="65">
        <f>IF(M$60,M22/M$60*100,0)</f>
        <v>84.771970282964944</v>
      </c>
      <c r="P22" s="21"/>
      <c r="Q22" s="69">
        <v>5580425</v>
      </c>
      <c r="R22" s="21"/>
      <c r="S22" s="65">
        <f>(Q22/$AR22)</f>
        <v>131.02664944822729</v>
      </c>
      <c r="T22" s="21"/>
      <c r="U22" s="65">
        <f>IF(S$60,S22/S$60*100,0)</f>
        <v>223.81866872895344</v>
      </c>
      <c r="V22" s="21"/>
      <c r="W22" s="69">
        <f t="shared" si="0"/>
        <v>21246309</v>
      </c>
      <c r="X22" s="21"/>
      <c r="Y22" s="21"/>
      <c r="Z22" s="69">
        <v>11329450</v>
      </c>
      <c r="AA22" s="21"/>
      <c r="AB22" s="65">
        <f t="shared" si="1"/>
        <v>53.324320944404981</v>
      </c>
      <c r="AC22" s="21"/>
      <c r="AD22" s="69">
        <v>1879515</v>
      </c>
      <c r="AE22" s="21"/>
      <c r="AF22" s="65">
        <f t="shared" si="2"/>
        <v>8.8463130231232157</v>
      </c>
      <c r="AG22" s="21"/>
      <c r="AH22" s="69">
        <v>0</v>
      </c>
      <c r="AI22" s="21"/>
      <c r="AJ22" s="65">
        <f t="shared" si="3"/>
        <v>0</v>
      </c>
      <c r="AK22" s="21"/>
      <c r="AL22" s="69">
        <v>3777699</v>
      </c>
      <c r="AM22" s="21"/>
      <c r="AN22" s="69">
        <v>14368.27</v>
      </c>
      <c r="AO22" s="21"/>
      <c r="AP22" s="10">
        <v>8</v>
      </c>
      <c r="AQ22" s="21"/>
      <c r="AR22" s="69">
        <v>42590</v>
      </c>
    </row>
    <row r="23" spans="1:44" ht="8.85" customHeight="1" x14ac:dyDescent="0.3">
      <c r="A23" s="10">
        <v>9</v>
      </c>
      <c r="B23" s="21"/>
      <c r="C23" s="10" t="s">
        <v>93</v>
      </c>
      <c r="D23" s="21"/>
      <c r="E23" s="69">
        <v>0</v>
      </c>
      <c r="F23" s="21"/>
      <c r="G23" s="65">
        <f>(E23/$AR23)</f>
        <v>0</v>
      </c>
      <c r="H23" s="21"/>
      <c r="I23" s="65">
        <f>IF(G$60,G23/G$60*100,0)</f>
        <v>0</v>
      </c>
      <c r="J23" s="63"/>
      <c r="K23" s="69">
        <v>0</v>
      </c>
      <c r="L23" s="21"/>
      <c r="M23" s="65">
        <f>(K23/$AR23)</f>
        <v>0</v>
      </c>
      <c r="N23" s="21"/>
      <c r="O23" s="65">
        <f>IF(M$60,M23/M$60*100,0)</f>
        <v>0</v>
      </c>
      <c r="P23" s="21"/>
      <c r="Q23" s="69">
        <v>0</v>
      </c>
      <c r="R23" s="21"/>
      <c r="S23" s="65">
        <f>(Q23/$AR23)</f>
        <v>0</v>
      </c>
      <c r="T23" s="21"/>
      <c r="U23" s="65">
        <f>IF(S$60,S23/S$60*100,0)</f>
        <v>0</v>
      </c>
      <c r="V23" s="21"/>
      <c r="W23" s="69">
        <f t="shared" si="0"/>
        <v>0</v>
      </c>
      <c r="X23" s="21"/>
      <c r="Y23" s="21"/>
      <c r="Z23" s="69">
        <v>0</v>
      </c>
      <c r="AA23" s="21"/>
      <c r="AB23" s="65">
        <f t="shared" si="1"/>
        <v>0</v>
      </c>
      <c r="AC23" s="21"/>
      <c r="AD23" s="69">
        <v>0</v>
      </c>
      <c r="AE23" s="21"/>
      <c r="AF23" s="65">
        <f t="shared" si="2"/>
        <v>0</v>
      </c>
      <c r="AG23" s="21"/>
      <c r="AH23" s="69">
        <v>0</v>
      </c>
      <c r="AI23" s="21"/>
      <c r="AJ23" s="65">
        <f t="shared" si="3"/>
        <v>0</v>
      </c>
      <c r="AK23" s="21"/>
      <c r="AL23" s="69">
        <v>0</v>
      </c>
      <c r="AM23" s="21"/>
      <c r="AN23" s="69">
        <v>37898.960000000006</v>
      </c>
      <c r="AO23" s="21"/>
      <c r="AP23" s="10">
        <v>9</v>
      </c>
      <c r="AQ23" s="21"/>
      <c r="AR23" s="69">
        <v>5766</v>
      </c>
    </row>
    <row r="24" spans="1:44" ht="8.85" customHeight="1" x14ac:dyDescent="0.3">
      <c r="A24" s="10">
        <v>10</v>
      </c>
      <c r="B24" s="21"/>
      <c r="C24" s="10" t="s">
        <v>94</v>
      </c>
      <c r="D24" s="21"/>
      <c r="E24" s="69">
        <v>20542798</v>
      </c>
      <c r="F24" s="21"/>
      <c r="G24" s="65">
        <f>(E24/$AR24)</f>
        <v>850.77437256688484</v>
      </c>
      <c r="H24" s="21"/>
      <c r="I24" s="65">
        <f>IF(G$60,G24/G$60*100,0)</f>
        <v>434.51421768339867</v>
      </c>
      <c r="J24" s="63"/>
      <c r="K24" s="69">
        <v>2988098</v>
      </c>
      <c r="L24" s="21"/>
      <c r="M24" s="65">
        <f>(K24/$AR24)</f>
        <v>123.75126314917584</v>
      </c>
      <c r="N24" s="21"/>
      <c r="O24" s="65">
        <f>IF(M$60,M24/M$60*100,0)</f>
        <v>110.06238962213655</v>
      </c>
      <c r="P24" s="21"/>
      <c r="Q24" s="69">
        <v>2901329</v>
      </c>
      <c r="R24" s="21"/>
      <c r="S24" s="65">
        <f>(Q24/$AR24)</f>
        <v>120.1577486954361</v>
      </c>
      <c r="T24" s="21"/>
      <c r="U24" s="65">
        <f>IF(S$60,S24/S$60*100,0)</f>
        <v>205.2524998825306</v>
      </c>
      <c r="V24" s="21"/>
      <c r="W24" s="69">
        <f t="shared" si="0"/>
        <v>26432225</v>
      </c>
      <c r="X24" s="21"/>
      <c r="Y24" s="21"/>
      <c r="Z24" s="69">
        <v>2897154</v>
      </c>
      <c r="AA24" s="21"/>
      <c r="AB24" s="65">
        <f t="shared" si="1"/>
        <v>10.960689083117293</v>
      </c>
      <c r="AC24" s="21"/>
      <c r="AD24" s="69">
        <v>0</v>
      </c>
      <c r="AE24" s="21"/>
      <c r="AF24" s="65">
        <f t="shared" si="2"/>
        <v>0</v>
      </c>
      <c r="AG24" s="21"/>
      <c r="AH24" s="69">
        <v>49039</v>
      </c>
      <c r="AI24" s="21"/>
      <c r="AJ24" s="65">
        <f t="shared" si="3"/>
        <v>0.18552732507384451</v>
      </c>
      <c r="AK24" s="21"/>
      <c r="AL24" s="69">
        <v>61579</v>
      </c>
      <c r="AM24" s="21"/>
      <c r="AN24" s="69">
        <v>1148777.8400000001</v>
      </c>
      <c r="AO24" s="21"/>
      <c r="AP24" s="10">
        <v>10</v>
      </c>
      <c r="AQ24" s="21"/>
      <c r="AR24" s="69">
        <v>24146</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9"/>
      <c r="AQ25" s="21"/>
      <c r="AR25" s="21"/>
    </row>
    <row r="26" spans="1:44" ht="8.85" customHeight="1" x14ac:dyDescent="0.3">
      <c r="A26" s="10">
        <v>11</v>
      </c>
      <c r="B26" s="21"/>
      <c r="C26" s="10" t="s">
        <v>95</v>
      </c>
      <c r="D26" s="21"/>
      <c r="E26" s="69">
        <v>4453113</v>
      </c>
      <c r="F26" s="21"/>
      <c r="G26" s="65">
        <f>(E26/$AR26)</f>
        <v>303.80085959885389</v>
      </c>
      <c r="H26" s="21"/>
      <c r="I26" s="65">
        <f>IF(G$60,G26/G$60*100,0)</f>
        <v>155.15957825793842</v>
      </c>
      <c r="J26" s="63"/>
      <c r="K26" s="69">
        <v>1243967</v>
      </c>
      <c r="L26" s="21"/>
      <c r="M26" s="65">
        <f>(K26/$AR26)</f>
        <v>84.866079956337842</v>
      </c>
      <c r="N26" s="21"/>
      <c r="O26" s="65">
        <f>IF(M$60,M26/M$60*100,0)</f>
        <v>75.478531048190391</v>
      </c>
      <c r="P26" s="21"/>
      <c r="Q26" s="69">
        <v>1213602</v>
      </c>
      <c r="R26" s="21"/>
      <c r="S26" s="65">
        <f>(Q26/$AR26)</f>
        <v>82.794514940646749</v>
      </c>
      <c r="T26" s="21"/>
      <c r="U26" s="65">
        <f>IF(S$60,S26/S$60*100,0)</f>
        <v>141.42892449827286</v>
      </c>
      <c r="V26" s="21"/>
      <c r="W26" s="69">
        <f t="shared" si="0"/>
        <v>6910682</v>
      </c>
      <c r="X26" s="21"/>
      <c r="Y26" s="21"/>
      <c r="Z26" s="69">
        <v>1179990</v>
      </c>
      <c r="AA26" s="21"/>
      <c r="AB26" s="65">
        <f t="shared" si="1"/>
        <v>17.074870468645496</v>
      </c>
      <c r="AC26" s="21"/>
      <c r="AD26" s="69">
        <v>0</v>
      </c>
      <c r="AE26" s="21"/>
      <c r="AF26" s="65">
        <f t="shared" si="2"/>
        <v>0</v>
      </c>
      <c r="AG26" s="21"/>
      <c r="AH26" s="69">
        <v>0</v>
      </c>
      <c r="AI26" s="21"/>
      <c r="AJ26" s="65">
        <f t="shared" si="3"/>
        <v>0</v>
      </c>
      <c r="AK26" s="21"/>
      <c r="AL26" s="69">
        <v>1740217</v>
      </c>
      <c r="AM26" s="21"/>
      <c r="AN26" s="69">
        <v>0</v>
      </c>
      <c r="AO26" s="21"/>
      <c r="AP26" s="10">
        <v>11</v>
      </c>
      <c r="AQ26" s="21"/>
      <c r="AR26" s="69">
        <v>14658</v>
      </c>
    </row>
    <row r="27" spans="1:44" ht="8.85" customHeight="1" x14ac:dyDescent="0.3">
      <c r="A27" s="10">
        <v>12</v>
      </c>
      <c r="B27" s="21"/>
      <c r="C27" s="10" t="s">
        <v>96</v>
      </c>
      <c r="D27" s="21"/>
      <c r="E27" s="69">
        <v>1028641</v>
      </c>
      <c r="F27" s="21"/>
      <c r="G27" s="65">
        <f>(E27/$AR27)</f>
        <v>125.75073349633251</v>
      </c>
      <c r="H27" s="21"/>
      <c r="I27" s="65">
        <f>IF(G$60,G27/G$60*100,0)</f>
        <v>64.224409373563773</v>
      </c>
      <c r="J27" s="63"/>
      <c r="K27" s="69">
        <v>1361515</v>
      </c>
      <c r="L27" s="21"/>
      <c r="M27" s="65">
        <f>(K27/$AR27)</f>
        <v>166.44437652811735</v>
      </c>
      <c r="N27" s="21"/>
      <c r="O27" s="65">
        <f>IF(M$60,M27/M$60*100,0)</f>
        <v>148.03296025971312</v>
      </c>
      <c r="P27" s="21"/>
      <c r="Q27" s="69">
        <v>1115066</v>
      </c>
      <c r="R27" s="21"/>
      <c r="S27" s="65">
        <f>(Q27/$AR27)</f>
        <v>136.3161369193154</v>
      </c>
      <c r="T27" s="21"/>
      <c r="U27" s="65">
        <f>IF(S$60,S27/S$60*100,0)</f>
        <v>232.85412868326762</v>
      </c>
      <c r="V27" s="21"/>
      <c r="W27" s="69">
        <f t="shared" si="0"/>
        <v>3505222</v>
      </c>
      <c r="X27" s="21"/>
      <c r="Y27" s="21"/>
      <c r="Z27" s="69">
        <v>1657314</v>
      </c>
      <c r="AA27" s="21"/>
      <c r="AB27" s="65">
        <f t="shared" si="1"/>
        <v>47.281284894366173</v>
      </c>
      <c r="AC27" s="21"/>
      <c r="AD27" s="69">
        <v>0</v>
      </c>
      <c r="AE27" s="21"/>
      <c r="AF27" s="65">
        <f t="shared" si="2"/>
        <v>0</v>
      </c>
      <c r="AG27" s="21"/>
      <c r="AH27" s="69">
        <v>0</v>
      </c>
      <c r="AI27" s="21"/>
      <c r="AJ27" s="65">
        <f t="shared" si="3"/>
        <v>0</v>
      </c>
      <c r="AK27" s="21"/>
      <c r="AL27" s="69">
        <v>1618306</v>
      </c>
      <c r="AM27" s="21"/>
      <c r="AN27" s="69">
        <v>4751.7800000000007</v>
      </c>
      <c r="AO27" s="21"/>
      <c r="AP27" s="10">
        <v>12</v>
      </c>
      <c r="AQ27" s="21"/>
      <c r="AR27" s="69">
        <v>8180</v>
      </c>
    </row>
    <row r="28" spans="1:44" ht="8.85" customHeight="1" x14ac:dyDescent="0.3">
      <c r="A28" s="10">
        <v>13</v>
      </c>
      <c r="B28" s="21"/>
      <c r="C28" s="10" t="s">
        <v>97</v>
      </c>
      <c r="D28" s="21"/>
      <c r="E28" s="69">
        <v>5308699</v>
      </c>
      <c r="F28" s="21"/>
      <c r="G28" s="65">
        <f>(E28/$AR28)</f>
        <v>189.71835465656494</v>
      </c>
      <c r="H28" s="21"/>
      <c r="I28" s="65">
        <f>IF(G$60,G28/G$60*100,0)</f>
        <v>96.894458874051381</v>
      </c>
      <c r="J28" s="63"/>
      <c r="K28" s="69">
        <v>6103645</v>
      </c>
      <c r="L28" s="21"/>
      <c r="M28" s="65">
        <f>(K28/$AR28)</f>
        <v>218.12754627975127</v>
      </c>
      <c r="N28" s="21"/>
      <c r="O28" s="65">
        <f>IF(M$60,M28/M$60*100,0)</f>
        <v>193.99914291802114</v>
      </c>
      <c r="P28" s="21"/>
      <c r="Q28" s="69">
        <v>3333721</v>
      </c>
      <c r="R28" s="21"/>
      <c r="S28" s="65">
        <f>(Q28/$AR28)</f>
        <v>119.13805303409335</v>
      </c>
      <c r="T28" s="21"/>
      <c r="U28" s="65">
        <f>IF(S$60,S28/S$60*100,0)</f>
        <v>203.51066395532405</v>
      </c>
      <c r="V28" s="21"/>
      <c r="W28" s="69">
        <f t="shared" si="0"/>
        <v>14746065</v>
      </c>
      <c r="X28" s="21"/>
      <c r="Y28" s="21"/>
      <c r="Z28" s="69">
        <v>3118161</v>
      </c>
      <c r="AA28" s="21"/>
      <c r="AB28" s="65">
        <f t="shared" si="1"/>
        <v>21.145715823170452</v>
      </c>
      <c r="AC28" s="21"/>
      <c r="AD28" s="69">
        <v>75370</v>
      </c>
      <c r="AE28" s="21"/>
      <c r="AF28" s="65">
        <f t="shared" si="2"/>
        <v>0.51111940710962556</v>
      </c>
      <c r="AG28" s="21"/>
      <c r="AH28" s="69">
        <v>0</v>
      </c>
      <c r="AI28" s="21"/>
      <c r="AJ28" s="65">
        <f t="shared" si="3"/>
        <v>0</v>
      </c>
      <c r="AK28" s="21"/>
      <c r="AL28" s="69">
        <v>5349840</v>
      </c>
      <c r="AM28" s="21"/>
      <c r="AN28" s="69">
        <v>887329.48999999987</v>
      </c>
      <c r="AO28" s="21"/>
      <c r="AP28" s="10">
        <v>13</v>
      </c>
      <c r="AQ28" s="21"/>
      <c r="AR28" s="69">
        <v>27982</v>
      </c>
    </row>
    <row r="29" spans="1:44" ht="8.85" customHeight="1" x14ac:dyDescent="0.3">
      <c r="A29" s="10">
        <v>14</v>
      </c>
      <c r="B29" s="21"/>
      <c r="C29" s="10" t="s">
        <v>98</v>
      </c>
      <c r="D29" s="21"/>
      <c r="E29" s="69">
        <v>3791787</v>
      </c>
      <c r="F29" s="21"/>
      <c r="G29" s="65">
        <f>(E29/$AR29)</f>
        <v>564.25401785714291</v>
      </c>
      <c r="H29" s="21"/>
      <c r="I29" s="65">
        <f>IF(G$60,G29/G$60*100,0)</f>
        <v>288.18027558139221</v>
      </c>
      <c r="J29" s="63"/>
      <c r="K29" s="69">
        <v>1152750</v>
      </c>
      <c r="L29" s="21"/>
      <c r="M29" s="65">
        <f>(K29/$AR29)</f>
        <v>171.54017857142858</v>
      </c>
      <c r="N29" s="21"/>
      <c r="O29" s="65">
        <f>IF(M$60,M29/M$60*100,0)</f>
        <v>152.56508490762172</v>
      </c>
      <c r="P29" s="21"/>
      <c r="Q29" s="69">
        <v>446905</v>
      </c>
      <c r="R29" s="21"/>
      <c r="S29" s="65">
        <f>(Q29/$AR29)</f>
        <v>66.503720238095241</v>
      </c>
      <c r="T29" s="21"/>
      <c r="U29" s="65">
        <f>IF(S$60,S29/S$60*100,0)</f>
        <v>113.60112001562457</v>
      </c>
      <c r="V29" s="21"/>
      <c r="W29" s="69">
        <f t="shared" si="0"/>
        <v>5391442</v>
      </c>
      <c r="X29" s="21"/>
      <c r="Y29" s="21"/>
      <c r="Z29" s="69">
        <v>2023250</v>
      </c>
      <c r="AA29" s="21"/>
      <c r="AB29" s="65">
        <f t="shared" si="1"/>
        <v>37.527066042813779</v>
      </c>
      <c r="AC29" s="21"/>
      <c r="AD29" s="69">
        <v>2134930</v>
      </c>
      <c r="AE29" s="21"/>
      <c r="AF29" s="65">
        <f t="shared" si="2"/>
        <v>39.598497025471104</v>
      </c>
      <c r="AG29" s="21"/>
      <c r="AH29" s="69">
        <v>0</v>
      </c>
      <c r="AI29" s="21"/>
      <c r="AJ29" s="65">
        <f t="shared" si="3"/>
        <v>0</v>
      </c>
      <c r="AK29" s="21"/>
      <c r="AL29" s="69">
        <v>1269007</v>
      </c>
      <c r="AM29" s="21"/>
      <c r="AN29" s="69">
        <v>0</v>
      </c>
      <c r="AO29" s="21"/>
      <c r="AP29" s="10">
        <v>14</v>
      </c>
      <c r="AQ29" s="21"/>
      <c r="AR29" s="69">
        <v>6720</v>
      </c>
    </row>
    <row r="30" spans="1:44" ht="8.85" customHeight="1" x14ac:dyDescent="0.3">
      <c r="A30" s="10">
        <v>15</v>
      </c>
      <c r="B30" s="21"/>
      <c r="C30" s="10" t="s">
        <v>99</v>
      </c>
      <c r="D30" s="21"/>
      <c r="E30" s="69">
        <v>22944803</v>
      </c>
      <c r="F30" s="21"/>
      <c r="G30" s="65">
        <f>(E30/$AR30)</f>
        <v>167.29958147402806</v>
      </c>
      <c r="H30" s="21"/>
      <c r="I30" s="65">
        <f>IF(G$60,G30/G$60*100,0)</f>
        <v>85.44456568857494</v>
      </c>
      <c r="J30" s="63"/>
      <c r="K30" s="69">
        <v>16743516</v>
      </c>
      <c r="L30" s="21"/>
      <c r="M30" s="65">
        <f>(K30/$AR30)</f>
        <v>122.08355936652376</v>
      </c>
      <c r="N30" s="21"/>
      <c r="O30" s="65">
        <f>IF(M$60,M30/M$60*100,0)</f>
        <v>108.57916061235018</v>
      </c>
      <c r="P30" s="21"/>
      <c r="Q30" s="69">
        <v>15681562</v>
      </c>
      <c r="R30" s="21"/>
      <c r="S30" s="65">
        <f>(Q30/$AR30)</f>
        <v>114.34043515034853</v>
      </c>
      <c r="T30" s="21"/>
      <c r="U30" s="65">
        <f>IF(S$60,S30/S$60*100,0)</f>
        <v>195.31541167396065</v>
      </c>
      <c r="V30" s="21"/>
      <c r="W30" s="69">
        <f t="shared" si="0"/>
        <v>55369881</v>
      </c>
      <c r="X30" s="21"/>
      <c r="Y30" s="21"/>
      <c r="Z30" s="69">
        <v>17241504</v>
      </c>
      <c r="AA30" s="21"/>
      <c r="AB30" s="65">
        <f t="shared" si="1"/>
        <v>31.138777415830099</v>
      </c>
      <c r="AC30" s="21"/>
      <c r="AD30" s="69">
        <v>0</v>
      </c>
      <c r="AE30" s="21"/>
      <c r="AF30" s="65">
        <f t="shared" si="2"/>
        <v>0</v>
      </c>
      <c r="AG30" s="21"/>
      <c r="AH30" s="69">
        <v>0</v>
      </c>
      <c r="AI30" s="21"/>
      <c r="AJ30" s="65">
        <f t="shared" si="3"/>
        <v>0</v>
      </c>
      <c r="AK30" s="21"/>
      <c r="AL30" s="69">
        <v>27807125</v>
      </c>
      <c r="AM30" s="21"/>
      <c r="AN30" s="69">
        <v>14507857.16</v>
      </c>
      <c r="AO30" s="21"/>
      <c r="AP30" s="10">
        <v>15</v>
      </c>
      <c r="AQ30" s="21"/>
      <c r="AR30" s="69">
        <v>137148</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9"/>
      <c r="AQ31" s="21"/>
      <c r="AR31" s="21"/>
    </row>
    <row r="32" spans="1:44" ht="8.85" customHeight="1" x14ac:dyDescent="0.3">
      <c r="A32" s="10">
        <v>16</v>
      </c>
      <c r="B32" s="21"/>
      <c r="C32" s="10" t="s">
        <v>100</v>
      </c>
      <c r="D32" s="21"/>
      <c r="E32" s="69">
        <v>11752956</v>
      </c>
      <c r="F32" s="21"/>
      <c r="G32" s="65">
        <f>(E32/$AR32)</f>
        <v>214.43087027914615</v>
      </c>
      <c r="H32" s="21"/>
      <c r="I32" s="65">
        <f>IF(G$60,G32/G$60*100,0)</f>
        <v>109.51583034336001</v>
      </c>
      <c r="J32" s="63"/>
      <c r="K32" s="69">
        <v>3788202</v>
      </c>
      <c r="L32" s="21"/>
      <c r="M32" s="65">
        <f>(K32/$AR32)</f>
        <v>69.11516146688561</v>
      </c>
      <c r="N32" s="21"/>
      <c r="O32" s="65">
        <f>IF(M$60,M32/M$60*100,0)</f>
        <v>61.469916642349062</v>
      </c>
      <c r="P32" s="21"/>
      <c r="Q32" s="69">
        <v>410953</v>
      </c>
      <c r="R32" s="21"/>
      <c r="S32" s="65">
        <f>(Q32/$AR32)</f>
        <v>7.4977741288086115</v>
      </c>
      <c r="T32" s="21"/>
      <c r="U32" s="65">
        <f>IF(S$60,S32/S$60*100,0)</f>
        <v>12.807637461594545</v>
      </c>
      <c r="V32" s="21"/>
      <c r="W32" s="69">
        <f t="shared" si="0"/>
        <v>15952111</v>
      </c>
      <c r="X32" s="21"/>
      <c r="Y32" s="21"/>
      <c r="Z32" s="69">
        <v>6238516</v>
      </c>
      <c r="AA32" s="21"/>
      <c r="AB32" s="65">
        <f t="shared" si="1"/>
        <v>39.107777020859494</v>
      </c>
      <c r="AC32" s="21"/>
      <c r="AD32" s="69">
        <v>980233</v>
      </c>
      <c r="AE32" s="21"/>
      <c r="AF32" s="65">
        <f t="shared" si="2"/>
        <v>6.1448481646096873</v>
      </c>
      <c r="AG32" s="21"/>
      <c r="AH32" s="69">
        <v>0</v>
      </c>
      <c r="AI32" s="21"/>
      <c r="AJ32" s="65">
        <f t="shared" si="3"/>
        <v>0</v>
      </c>
      <c r="AK32" s="21"/>
      <c r="AL32" s="69">
        <v>5666241</v>
      </c>
      <c r="AM32" s="21"/>
      <c r="AN32" s="69">
        <v>32131.17</v>
      </c>
      <c r="AO32" s="21"/>
      <c r="AP32" s="10">
        <v>16</v>
      </c>
      <c r="AQ32" s="21"/>
      <c r="AR32" s="69">
        <v>54810</v>
      </c>
    </row>
    <row r="33" spans="1:44" ht="8.85" customHeight="1" x14ac:dyDescent="0.3">
      <c r="A33" s="10">
        <v>17</v>
      </c>
      <c r="B33" s="21"/>
      <c r="C33" s="10" t="s">
        <v>101</v>
      </c>
      <c r="D33" s="21"/>
      <c r="E33" s="69">
        <v>0</v>
      </c>
      <c r="F33" s="21"/>
      <c r="G33" s="65">
        <v>0</v>
      </c>
      <c r="H33" s="21"/>
      <c r="I33" s="65">
        <f>IF(G$60,G33/G$60*100,0)</f>
        <v>0</v>
      </c>
      <c r="J33" s="63"/>
      <c r="K33" s="69">
        <v>0</v>
      </c>
      <c r="L33" s="21"/>
      <c r="M33" s="65">
        <v>0</v>
      </c>
      <c r="N33" s="21"/>
      <c r="O33" s="65">
        <f>IF(M$60,M33/M$60*100,0)</f>
        <v>0</v>
      </c>
      <c r="P33" s="21"/>
      <c r="Q33" s="69">
        <v>0</v>
      </c>
      <c r="R33" s="21"/>
      <c r="S33" s="65">
        <v>0</v>
      </c>
      <c r="T33" s="21"/>
      <c r="U33" s="65">
        <f>IF(S$60,S33/S$60*100,0)</f>
        <v>0</v>
      </c>
      <c r="V33" s="21"/>
      <c r="W33" s="69">
        <f t="shared" si="0"/>
        <v>0</v>
      </c>
      <c r="X33" s="21"/>
      <c r="Y33" s="21"/>
      <c r="Z33" s="69">
        <v>0</v>
      </c>
      <c r="AA33" s="21"/>
      <c r="AB33" s="65">
        <f t="shared" si="1"/>
        <v>0</v>
      </c>
      <c r="AC33" s="21"/>
      <c r="AD33" s="69">
        <v>0</v>
      </c>
      <c r="AE33" s="21"/>
      <c r="AF33" s="65">
        <f t="shared" si="2"/>
        <v>0</v>
      </c>
      <c r="AG33" s="21"/>
      <c r="AH33" s="69">
        <v>0</v>
      </c>
      <c r="AI33" s="21"/>
      <c r="AJ33" s="65">
        <f t="shared" si="3"/>
        <v>0</v>
      </c>
      <c r="AK33" s="21"/>
      <c r="AL33" s="69">
        <v>0</v>
      </c>
      <c r="AM33" s="21"/>
      <c r="AN33" s="69">
        <v>6556.1900000000005</v>
      </c>
      <c r="AO33" s="21"/>
      <c r="AP33" s="10">
        <v>17</v>
      </c>
      <c r="AQ33" s="21"/>
      <c r="AR33" s="69">
        <v>0</v>
      </c>
    </row>
    <row r="34" spans="1:44" ht="8.85" customHeight="1" x14ac:dyDescent="0.3">
      <c r="A34" s="10">
        <v>18</v>
      </c>
      <c r="B34" s="21"/>
      <c r="C34" s="10" t="s">
        <v>102</v>
      </c>
      <c r="D34" s="21"/>
      <c r="E34" s="69">
        <v>2322829</v>
      </c>
      <c r="F34" s="21"/>
      <c r="G34" s="65">
        <f>(E34/$AR34)</f>
        <v>310.5801577751036</v>
      </c>
      <c r="H34" s="21"/>
      <c r="I34" s="65">
        <f>IF(G$60,G34/G$60*100,0)</f>
        <v>158.62195505075144</v>
      </c>
      <c r="J34" s="63"/>
      <c r="K34" s="69">
        <v>575619</v>
      </c>
      <c r="L34" s="21"/>
      <c r="M34" s="65">
        <f>(K34/$AR34)</f>
        <v>76.964701163257118</v>
      </c>
      <c r="N34" s="21"/>
      <c r="O34" s="65">
        <f>IF(M$60,M34/M$60*100,0)</f>
        <v>68.451171414472341</v>
      </c>
      <c r="P34" s="21"/>
      <c r="Q34" s="69">
        <v>563731</v>
      </c>
      <c r="R34" s="21"/>
      <c r="S34" s="65">
        <f>(Q34/$AR34)</f>
        <v>75.375183848108037</v>
      </c>
      <c r="T34" s="21"/>
      <c r="U34" s="65">
        <f>IF(S$60,S34/S$60*100,0)</f>
        <v>128.75528280031051</v>
      </c>
      <c r="V34" s="21"/>
      <c r="W34" s="69">
        <f t="shared" si="0"/>
        <v>3462179</v>
      </c>
      <c r="X34" s="21"/>
      <c r="Y34" s="21"/>
      <c r="Z34" s="69">
        <v>942416</v>
      </c>
      <c r="AA34" s="21"/>
      <c r="AB34" s="65">
        <f t="shared" si="1"/>
        <v>27.220314143202877</v>
      </c>
      <c r="AC34" s="21"/>
      <c r="AD34" s="69">
        <v>0</v>
      </c>
      <c r="AE34" s="21"/>
      <c r="AF34" s="65">
        <f t="shared" si="2"/>
        <v>0</v>
      </c>
      <c r="AG34" s="21"/>
      <c r="AH34" s="69">
        <v>0</v>
      </c>
      <c r="AI34" s="21"/>
      <c r="AJ34" s="65">
        <f t="shared" si="3"/>
        <v>0</v>
      </c>
      <c r="AK34" s="21"/>
      <c r="AL34" s="69">
        <v>294170</v>
      </c>
      <c r="AM34" s="21"/>
      <c r="AN34" s="69">
        <v>3284.38</v>
      </c>
      <c r="AO34" s="21"/>
      <c r="AP34" s="10">
        <v>18</v>
      </c>
      <c r="AQ34" s="21"/>
      <c r="AR34" s="69">
        <v>7479</v>
      </c>
    </row>
    <row r="35" spans="1:44" ht="8.85" customHeight="1" x14ac:dyDescent="0.3">
      <c r="A35" s="10">
        <v>19</v>
      </c>
      <c r="B35" s="21"/>
      <c r="C35" s="10" t="s">
        <v>103</v>
      </c>
      <c r="D35" s="21"/>
      <c r="E35" s="69">
        <v>13278341</v>
      </c>
      <c r="F35" s="21"/>
      <c r="G35" s="65">
        <f>(E35/$AR35)</f>
        <v>165.16376640338331</v>
      </c>
      <c r="H35" s="21"/>
      <c r="I35" s="65">
        <f>IF(G$60,G35/G$60*100,0)</f>
        <v>84.353745320140931</v>
      </c>
      <c r="J35" s="63"/>
      <c r="K35" s="69">
        <v>9607085</v>
      </c>
      <c r="L35" s="21"/>
      <c r="M35" s="65">
        <f>(K35/$AR35)</f>
        <v>119.49853846632253</v>
      </c>
      <c r="N35" s="21"/>
      <c r="O35" s="65">
        <f>IF(M$60,M35/M$60*100,0)</f>
        <v>106.28008446347607</v>
      </c>
      <c r="P35" s="21"/>
      <c r="Q35" s="69">
        <v>5730932</v>
      </c>
      <c r="R35" s="21"/>
      <c r="S35" s="65">
        <f>(Q35/$AR35)</f>
        <v>71.284681883201685</v>
      </c>
      <c r="T35" s="21"/>
      <c r="U35" s="65">
        <f>IF(S$60,S35/S$60*100,0)</f>
        <v>121.76792024411343</v>
      </c>
      <c r="V35" s="21"/>
      <c r="W35" s="69">
        <f t="shared" si="0"/>
        <v>28616358</v>
      </c>
      <c r="X35" s="21"/>
      <c r="Y35" s="21"/>
      <c r="Z35" s="69">
        <v>12391467</v>
      </c>
      <c r="AA35" s="21"/>
      <c r="AB35" s="65">
        <f t="shared" si="1"/>
        <v>43.302040741872183</v>
      </c>
      <c r="AC35" s="21"/>
      <c r="AD35" s="69">
        <v>53908</v>
      </c>
      <c r="AE35" s="21"/>
      <c r="AF35" s="65">
        <f t="shared" si="2"/>
        <v>0.18838176402461837</v>
      </c>
      <c r="AG35" s="21"/>
      <c r="AH35" s="69">
        <v>9822</v>
      </c>
      <c r="AI35" s="21"/>
      <c r="AJ35" s="65">
        <f t="shared" si="3"/>
        <v>3.4323026011905497E-2</v>
      </c>
      <c r="AK35" s="21"/>
      <c r="AL35" s="69">
        <v>8653533</v>
      </c>
      <c r="AM35" s="21"/>
      <c r="AN35" s="69">
        <v>892513.79</v>
      </c>
      <c r="AO35" s="21"/>
      <c r="AP35" s="10">
        <v>19</v>
      </c>
      <c r="AQ35" s="21"/>
      <c r="AR35" s="69">
        <v>80395</v>
      </c>
    </row>
    <row r="36" spans="1:44" ht="8.85" customHeight="1" x14ac:dyDescent="0.3">
      <c r="A36" s="10">
        <v>20</v>
      </c>
      <c r="B36" s="21"/>
      <c r="C36" s="10" t="s">
        <v>104</v>
      </c>
      <c r="D36" s="21"/>
      <c r="E36" s="69">
        <v>8804815</v>
      </c>
      <c r="F36" s="21"/>
      <c r="G36" s="65">
        <f>(E36/$AR36)</f>
        <v>205.85464790049565</v>
      </c>
      <c r="H36" s="21"/>
      <c r="I36" s="65">
        <f>IF(G$60,G36/G$60*100,0)</f>
        <v>105.13571420716879</v>
      </c>
      <c r="J36" s="63"/>
      <c r="K36" s="69">
        <v>5220995</v>
      </c>
      <c r="L36" s="21"/>
      <c r="M36" s="65">
        <f>(K36/$AR36)</f>
        <v>122.06572056485551</v>
      </c>
      <c r="N36" s="21"/>
      <c r="O36" s="65">
        <f>IF(M$60,M36/M$60*100,0)</f>
        <v>108.56329506811539</v>
      </c>
      <c r="P36" s="21"/>
      <c r="Q36" s="69">
        <v>666007</v>
      </c>
      <c r="R36" s="21"/>
      <c r="S36" s="65">
        <f>(Q36/$AR36)</f>
        <v>15.57109791452352</v>
      </c>
      <c r="T36" s="21"/>
      <c r="U36" s="65">
        <f>IF(S$60,S36/S$60*100,0)</f>
        <v>26.598424217921483</v>
      </c>
      <c r="V36" s="21"/>
      <c r="W36" s="69">
        <f t="shared" si="0"/>
        <v>14691817</v>
      </c>
      <c r="X36" s="21"/>
      <c r="Y36" s="21"/>
      <c r="Z36" s="69">
        <v>4208306</v>
      </c>
      <c r="AA36" s="21"/>
      <c r="AB36" s="65">
        <f t="shared" si="1"/>
        <v>28.643877064354939</v>
      </c>
      <c r="AC36" s="21"/>
      <c r="AD36" s="69">
        <v>199672</v>
      </c>
      <c r="AE36" s="21"/>
      <c r="AF36" s="65">
        <f t="shared" si="2"/>
        <v>1.3590694738438411</v>
      </c>
      <c r="AG36" s="21"/>
      <c r="AH36" s="69">
        <v>0</v>
      </c>
      <c r="AI36" s="21"/>
      <c r="AJ36" s="65">
        <f t="shared" si="3"/>
        <v>0</v>
      </c>
      <c r="AK36" s="21"/>
      <c r="AL36" s="69">
        <v>5603422</v>
      </c>
      <c r="AM36" s="21"/>
      <c r="AN36" s="69">
        <v>6234.66</v>
      </c>
      <c r="AO36" s="21"/>
      <c r="AP36" s="10">
        <v>20</v>
      </c>
      <c r="AQ36" s="21"/>
      <c r="AR36" s="69">
        <v>42772</v>
      </c>
    </row>
    <row r="37" spans="1:44" ht="8.85" customHeight="1" x14ac:dyDescent="0.3">
      <c r="A37" s="29"/>
      <c r="B37" s="21"/>
      <c r="D37" s="21"/>
      <c r="E37" s="21"/>
      <c r="F37" s="21"/>
      <c r="G37" s="21"/>
      <c r="H37" s="21"/>
      <c r="I37" s="21"/>
      <c r="J37" s="21"/>
      <c r="K37" s="21"/>
      <c r="L37" s="21"/>
      <c r="M37" s="21"/>
      <c r="N37" s="21"/>
      <c r="O37" s="21"/>
      <c r="P37" s="21"/>
      <c r="Q37" s="21"/>
      <c r="R37" s="21"/>
      <c r="S37" s="65"/>
      <c r="T37" s="21"/>
      <c r="U37" s="65"/>
      <c r="V37" s="21"/>
      <c r="W37" s="21"/>
      <c r="X37" s="21"/>
      <c r="Y37" s="21"/>
      <c r="Z37" s="21"/>
      <c r="AA37" s="21"/>
      <c r="AB37" s="21"/>
      <c r="AC37" s="21"/>
      <c r="AD37" s="21"/>
      <c r="AE37" s="21"/>
      <c r="AF37" s="21"/>
      <c r="AG37" s="21"/>
      <c r="AH37" s="21"/>
      <c r="AI37" s="21"/>
      <c r="AJ37" s="21"/>
      <c r="AK37" s="21"/>
      <c r="AL37" s="21"/>
      <c r="AM37" s="21"/>
      <c r="AN37" s="21"/>
      <c r="AO37" s="21"/>
      <c r="AP37" s="29"/>
      <c r="AQ37" s="21"/>
      <c r="AR37" s="27"/>
    </row>
    <row r="38" spans="1:44" ht="8.85" customHeight="1" x14ac:dyDescent="0.3">
      <c r="A38" s="10">
        <v>21</v>
      </c>
      <c r="B38" s="21"/>
      <c r="C38" s="10" t="s">
        <v>105</v>
      </c>
      <c r="D38" s="21"/>
      <c r="E38" s="69">
        <v>1213189</v>
      </c>
      <c r="F38" s="21"/>
      <c r="G38" s="65">
        <f>(E38/$AR38)</f>
        <v>70.456414425924848</v>
      </c>
      <c r="H38" s="21"/>
      <c r="I38" s="65">
        <f>IF(G$60,G38/G$60*100,0)</f>
        <v>35.984057327315973</v>
      </c>
      <c r="J38" s="63"/>
      <c r="K38" s="69">
        <v>974183</v>
      </c>
      <c r="L38" s="21"/>
      <c r="M38" s="65">
        <f>(K38/$AR38)</f>
        <v>56.57604971252686</v>
      </c>
      <c r="N38" s="21"/>
      <c r="O38" s="65">
        <f>IF(M$60,M38/M$60*100,0)</f>
        <v>50.317831659102282</v>
      </c>
      <c r="P38" s="21"/>
      <c r="Q38" s="69">
        <v>927213</v>
      </c>
      <c r="R38" s="21"/>
      <c r="S38" s="65">
        <f>(Q38/$AR38)</f>
        <v>53.848249027237351</v>
      </c>
      <c r="T38" s="21"/>
      <c r="U38" s="65">
        <f>IF(S$60,S38/S$60*100,0)</f>
        <v>91.983145882270648</v>
      </c>
      <c r="V38" s="21"/>
      <c r="W38" s="69">
        <f t="shared" si="0"/>
        <v>3114585</v>
      </c>
      <c r="X38" s="21"/>
      <c r="Y38" s="21"/>
      <c r="Z38" s="69">
        <v>733681</v>
      </c>
      <c r="AA38" s="21"/>
      <c r="AB38" s="65">
        <f t="shared" si="1"/>
        <v>23.556300438100099</v>
      </c>
      <c r="AC38" s="21"/>
      <c r="AD38" s="69">
        <v>0</v>
      </c>
      <c r="AE38" s="21"/>
      <c r="AF38" s="65">
        <f t="shared" si="2"/>
        <v>0</v>
      </c>
      <c r="AG38" s="21"/>
      <c r="AH38" s="69">
        <v>0</v>
      </c>
      <c r="AI38" s="21"/>
      <c r="AJ38" s="65">
        <f t="shared" si="3"/>
        <v>0</v>
      </c>
      <c r="AK38" s="21"/>
      <c r="AL38" s="69">
        <v>2236892</v>
      </c>
      <c r="AM38" s="21"/>
      <c r="AN38" s="69">
        <v>4999.8599999999997</v>
      </c>
      <c r="AO38" s="21"/>
      <c r="AP38" s="10">
        <v>21</v>
      </c>
      <c r="AQ38" s="21"/>
      <c r="AR38" s="69">
        <v>17219</v>
      </c>
    </row>
    <row r="39" spans="1:44" ht="8.85" customHeight="1" x14ac:dyDescent="0.3">
      <c r="A39" s="10">
        <v>22</v>
      </c>
      <c r="B39" s="21"/>
      <c r="C39" s="10" t="s">
        <v>106</v>
      </c>
      <c r="D39" s="21"/>
      <c r="E39" s="69">
        <v>4503820</v>
      </c>
      <c r="F39" s="21"/>
      <c r="G39" s="65">
        <f>(E39/$AR39)</f>
        <v>333.98739340007415</v>
      </c>
      <c r="H39" s="21"/>
      <c r="I39" s="65">
        <f>IF(G$60,G39/G$60*100,0)</f>
        <v>170.57668359414734</v>
      </c>
      <c r="J39" s="63"/>
      <c r="K39" s="69">
        <v>1883910</v>
      </c>
      <c r="L39" s="21"/>
      <c r="M39" s="65">
        <f>(K39/$AR39)</f>
        <v>139.70411568409344</v>
      </c>
      <c r="N39" s="21"/>
      <c r="O39" s="65">
        <f>IF(M$60,M39/M$60*100,0)</f>
        <v>124.25060093086518</v>
      </c>
      <c r="P39" s="21"/>
      <c r="Q39" s="69">
        <v>981040</v>
      </c>
      <c r="R39" s="21"/>
      <c r="S39" s="65">
        <f>(Q39/$AR39)</f>
        <v>72.750463477938453</v>
      </c>
      <c r="T39" s="21"/>
      <c r="U39" s="65">
        <f>IF(S$60,S39/S$60*100,0)</f>
        <v>124.27175657483649</v>
      </c>
      <c r="V39" s="21"/>
      <c r="W39" s="69">
        <f t="shared" si="0"/>
        <v>7368770</v>
      </c>
      <c r="X39" s="21"/>
      <c r="Y39" s="21"/>
      <c r="Z39" s="69">
        <v>4398936</v>
      </c>
      <c r="AA39" s="21"/>
      <c r="AB39" s="65">
        <f t="shared" si="1"/>
        <v>59.697018634046117</v>
      </c>
      <c r="AC39" s="21"/>
      <c r="AD39" s="69">
        <v>0</v>
      </c>
      <c r="AE39" s="21"/>
      <c r="AF39" s="65">
        <f t="shared" si="2"/>
        <v>0</v>
      </c>
      <c r="AG39" s="21"/>
      <c r="AH39" s="69">
        <v>1062997</v>
      </c>
      <c r="AI39" s="21"/>
      <c r="AJ39" s="65">
        <f t="shared" si="3"/>
        <v>14.425704696984706</v>
      </c>
      <c r="AK39" s="21"/>
      <c r="AL39" s="69">
        <v>1713245</v>
      </c>
      <c r="AM39" s="21"/>
      <c r="AN39" s="69">
        <v>0</v>
      </c>
      <c r="AO39" s="21"/>
      <c r="AP39" s="10">
        <v>22</v>
      </c>
      <c r="AQ39" s="21"/>
      <c r="AR39" s="69">
        <v>13485</v>
      </c>
    </row>
    <row r="40" spans="1:44" ht="8.85" customHeight="1" x14ac:dyDescent="0.3">
      <c r="A40" s="10">
        <v>23</v>
      </c>
      <c r="B40" s="21"/>
      <c r="C40" s="10" t="s">
        <v>107</v>
      </c>
      <c r="D40" s="21"/>
      <c r="E40" s="69">
        <v>13610352</v>
      </c>
      <c r="F40" s="21"/>
      <c r="G40" s="65">
        <f>(E40/$AR40)</f>
        <v>73.076892513704919</v>
      </c>
      <c r="H40" s="21"/>
      <c r="I40" s="65">
        <f>IF(G$60,G40/G$60*100,0)</f>
        <v>37.322408625831052</v>
      </c>
      <c r="J40" s="63"/>
      <c r="K40" s="69">
        <v>14542819</v>
      </c>
      <c r="L40" s="21"/>
      <c r="M40" s="65">
        <f>(K40/$AR40)</f>
        <v>78.083507385353855</v>
      </c>
      <c r="N40" s="21"/>
      <c r="O40" s="65">
        <f>IF(M$60,M40/M$60*100,0)</f>
        <v>69.446219733127847</v>
      </c>
      <c r="P40" s="21"/>
      <c r="Q40" s="69">
        <v>11431201</v>
      </c>
      <c r="R40" s="21"/>
      <c r="S40" s="65">
        <f>(Q40/$AR40)</f>
        <v>61.376564454729476</v>
      </c>
      <c r="T40" s="21"/>
      <c r="U40" s="65">
        <f>IF(S$60,S40/S$60*100,0)</f>
        <v>104.84295374463011</v>
      </c>
      <c r="V40" s="21"/>
      <c r="W40" s="69">
        <f t="shared" si="0"/>
        <v>39584372</v>
      </c>
      <c r="X40" s="21"/>
      <c r="Y40" s="21"/>
      <c r="Z40" s="69">
        <v>17974867</v>
      </c>
      <c r="AA40" s="21"/>
      <c r="AB40" s="65">
        <f t="shared" si="1"/>
        <v>45.408998783661389</v>
      </c>
      <c r="AC40" s="21"/>
      <c r="AD40" s="69">
        <v>57583</v>
      </c>
      <c r="AE40" s="21"/>
      <c r="AF40" s="65">
        <f t="shared" si="2"/>
        <v>0.1454690249980472</v>
      </c>
      <c r="AG40" s="21"/>
      <c r="AH40" s="69">
        <v>0</v>
      </c>
      <c r="AI40" s="21"/>
      <c r="AJ40" s="65">
        <f t="shared" si="3"/>
        <v>0</v>
      </c>
      <c r="AK40" s="21"/>
      <c r="AL40" s="69">
        <v>20924136</v>
      </c>
      <c r="AM40" s="21"/>
      <c r="AN40" s="69">
        <v>11898863.110000001</v>
      </c>
      <c r="AO40" s="21"/>
      <c r="AP40" s="10">
        <v>23</v>
      </c>
      <c r="AQ40" s="21"/>
      <c r="AR40" s="69">
        <v>186247</v>
      </c>
    </row>
    <row r="41" spans="1:44" ht="8.85" customHeight="1" x14ac:dyDescent="0.3">
      <c r="A41" s="10">
        <v>24</v>
      </c>
      <c r="B41" s="21"/>
      <c r="C41" s="10" t="s">
        <v>108</v>
      </c>
      <c r="D41" s="21"/>
      <c r="E41" s="69">
        <v>38174598</v>
      </c>
      <c r="F41" s="21"/>
      <c r="G41" s="65">
        <f>(E41/$AR41)</f>
        <v>160.39410096426545</v>
      </c>
      <c r="H41" s="21"/>
      <c r="I41" s="65">
        <f>IF(G$60,G41/G$60*100,0)</f>
        <v>81.917744056213678</v>
      </c>
      <c r="J41" s="63"/>
      <c r="K41" s="69">
        <v>35905512</v>
      </c>
      <c r="L41" s="21"/>
      <c r="M41" s="65">
        <f>(K41/$AR41)</f>
        <v>150.86032646372976</v>
      </c>
      <c r="N41" s="21"/>
      <c r="O41" s="65">
        <f>IF(M$60,M41/M$60*100,0)</f>
        <v>134.17275595610209</v>
      </c>
      <c r="P41" s="21"/>
      <c r="Q41" s="69">
        <v>17622374</v>
      </c>
      <c r="R41" s="21"/>
      <c r="S41" s="65">
        <f>(Q41/$AR41)</f>
        <v>74.042032730404827</v>
      </c>
      <c r="T41" s="21"/>
      <c r="U41" s="65">
        <f>IF(S$60,S41/S$60*100,0)</f>
        <v>126.47800478369797</v>
      </c>
      <c r="V41" s="21"/>
      <c r="W41" s="69">
        <f t="shared" si="0"/>
        <v>91702484</v>
      </c>
      <c r="X41" s="21"/>
      <c r="Y41" s="21"/>
      <c r="Z41" s="69">
        <v>27049403</v>
      </c>
      <c r="AA41" s="21"/>
      <c r="AB41" s="65">
        <f t="shared" si="1"/>
        <v>29.496914173011934</v>
      </c>
      <c r="AC41" s="21"/>
      <c r="AD41" s="69">
        <v>6075671</v>
      </c>
      <c r="AE41" s="21"/>
      <c r="AF41" s="65">
        <f t="shared" si="2"/>
        <v>6.6254159483836883</v>
      </c>
      <c r="AG41" s="21"/>
      <c r="AH41" s="69">
        <v>3492</v>
      </c>
      <c r="AI41" s="21"/>
      <c r="AJ41" s="65">
        <f t="shared" si="3"/>
        <v>3.8079666413398353E-3</v>
      </c>
      <c r="AK41" s="21"/>
      <c r="AL41" s="69">
        <v>46586493</v>
      </c>
      <c r="AM41" s="21"/>
      <c r="AN41" s="69">
        <v>2798498.23</v>
      </c>
      <c r="AO41" s="21"/>
      <c r="AP41" s="10">
        <v>24</v>
      </c>
      <c r="AQ41" s="21"/>
      <c r="AR41" s="69">
        <v>238005</v>
      </c>
    </row>
    <row r="42" spans="1:44" ht="8.85" customHeight="1" x14ac:dyDescent="0.3">
      <c r="A42" s="10">
        <v>25</v>
      </c>
      <c r="B42" s="21"/>
      <c r="C42" s="10" t="s">
        <v>109</v>
      </c>
      <c r="D42" s="21"/>
      <c r="E42" s="69">
        <v>1678248</v>
      </c>
      <c r="F42" s="21"/>
      <c r="G42" s="65">
        <f>(E42/$AR42)</f>
        <v>455.17982099267698</v>
      </c>
      <c r="H42" s="21"/>
      <c r="I42" s="65">
        <f>IF(G$60,G42/G$60*100,0)</f>
        <v>232.47303891767564</v>
      </c>
      <c r="J42" s="63"/>
      <c r="K42" s="69">
        <v>528051</v>
      </c>
      <c r="L42" s="21"/>
      <c r="M42" s="65">
        <f>(K42/$AR42)</f>
        <v>143.21969080553296</v>
      </c>
      <c r="N42" s="21"/>
      <c r="O42" s="65">
        <f>IF(M$60,M42/M$60*100,0)</f>
        <v>127.37729708664776</v>
      </c>
      <c r="P42" s="21"/>
      <c r="Q42" s="69">
        <v>330536</v>
      </c>
      <c r="R42" s="21"/>
      <c r="S42" s="65">
        <f>(Q42/$AR42)</f>
        <v>89.649037157580693</v>
      </c>
      <c r="T42" s="21"/>
      <c r="U42" s="65">
        <f>IF(S$60,S42/S$60*100,0)</f>
        <v>153.13776421773304</v>
      </c>
      <c r="V42" s="21"/>
      <c r="W42" s="69">
        <f t="shared" si="0"/>
        <v>2536835</v>
      </c>
      <c r="X42" s="21"/>
      <c r="Y42" s="21"/>
      <c r="Z42" s="69">
        <v>902528</v>
      </c>
      <c r="AA42" s="21"/>
      <c r="AB42" s="65">
        <f t="shared" si="1"/>
        <v>35.576929520445752</v>
      </c>
      <c r="AC42" s="21"/>
      <c r="AD42" s="69">
        <v>0</v>
      </c>
      <c r="AE42" s="21"/>
      <c r="AF42" s="65">
        <f t="shared" si="2"/>
        <v>0</v>
      </c>
      <c r="AG42" s="21"/>
      <c r="AH42" s="69">
        <v>0</v>
      </c>
      <c r="AI42" s="21"/>
      <c r="AJ42" s="65">
        <f t="shared" si="3"/>
        <v>0</v>
      </c>
      <c r="AK42" s="21"/>
      <c r="AL42" s="69">
        <v>407722</v>
      </c>
      <c r="AM42" s="21"/>
      <c r="AN42" s="69">
        <v>15994.019999999999</v>
      </c>
      <c r="AO42" s="21"/>
      <c r="AP42" s="10">
        <v>25</v>
      </c>
      <c r="AQ42" s="21"/>
      <c r="AR42" s="69">
        <v>3687</v>
      </c>
    </row>
    <row r="43" spans="1:4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9"/>
      <c r="AQ43" s="21"/>
      <c r="AR43" s="27"/>
    </row>
    <row r="44" spans="1:44" ht="8.85" customHeight="1" x14ac:dyDescent="0.3">
      <c r="A44" s="10">
        <v>26</v>
      </c>
      <c r="B44" s="21"/>
      <c r="C44" s="10" t="s">
        <v>110</v>
      </c>
      <c r="D44" s="21"/>
      <c r="E44" s="69">
        <v>0</v>
      </c>
      <c r="F44" s="21"/>
      <c r="G44" s="65">
        <v>0</v>
      </c>
      <c r="H44" s="21"/>
      <c r="I44" s="65">
        <f>IF(G$60,G44/G$60*100,0)</f>
        <v>0</v>
      </c>
      <c r="J44" s="63"/>
      <c r="K44" s="69">
        <v>0</v>
      </c>
      <c r="L44" s="21"/>
      <c r="M44" s="65">
        <v>0</v>
      </c>
      <c r="N44" s="21"/>
      <c r="O44" s="65">
        <f>IF(M$60,M44/M$60*100,0)</f>
        <v>0</v>
      </c>
      <c r="P44" s="21"/>
      <c r="Q44" s="69">
        <v>0</v>
      </c>
      <c r="R44" s="21"/>
      <c r="S44" s="65">
        <v>0</v>
      </c>
      <c r="T44" s="21"/>
      <c r="U44" s="65">
        <f>IF(S$60,S44/S$60*100,0)</f>
        <v>0</v>
      </c>
      <c r="V44" s="21"/>
      <c r="W44" s="69">
        <f t="shared" si="0"/>
        <v>0</v>
      </c>
      <c r="X44" s="21"/>
      <c r="Y44" s="21"/>
      <c r="Z44" s="69">
        <v>0</v>
      </c>
      <c r="AA44" s="21"/>
      <c r="AB44" s="65">
        <f t="shared" si="1"/>
        <v>0</v>
      </c>
      <c r="AC44" s="21"/>
      <c r="AD44" s="69">
        <v>0</v>
      </c>
      <c r="AE44" s="21"/>
      <c r="AF44" s="65">
        <f t="shared" si="2"/>
        <v>0</v>
      </c>
      <c r="AG44" s="21"/>
      <c r="AH44" s="69">
        <v>0</v>
      </c>
      <c r="AI44" s="21"/>
      <c r="AJ44" s="65">
        <f t="shared" si="3"/>
        <v>0</v>
      </c>
      <c r="AK44" s="21"/>
      <c r="AL44" s="69">
        <v>0</v>
      </c>
      <c r="AM44" s="21"/>
      <c r="AN44" s="69">
        <v>204176.27999999997</v>
      </c>
      <c r="AO44" s="21"/>
      <c r="AP44" s="10">
        <v>26</v>
      </c>
      <c r="AQ44" s="21"/>
      <c r="AR44" s="69">
        <v>0</v>
      </c>
    </row>
    <row r="45" spans="1:44" ht="8.85" customHeight="1" x14ac:dyDescent="0.3">
      <c r="A45" s="10">
        <v>27</v>
      </c>
      <c r="B45" s="21"/>
      <c r="C45" s="10" t="s">
        <v>111</v>
      </c>
      <c r="D45" s="21"/>
      <c r="E45" s="69">
        <v>1776425</v>
      </c>
      <c r="F45" s="21"/>
      <c r="G45" s="65">
        <f>(E45/$AR45)</f>
        <v>142.57022471910113</v>
      </c>
      <c r="H45" s="21"/>
      <c r="I45" s="65">
        <f>IF(G$60,G45/G$60*100,0)</f>
        <v>72.814592982931416</v>
      </c>
      <c r="J45" s="63"/>
      <c r="K45" s="69">
        <v>1103778</v>
      </c>
      <c r="L45" s="21"/>
      <c r="M45" s="65">
        <f>(K45/$AR45)</f>
        <v>88.585714285714289</v>
      </c>
      <c r="N45" s="21"/>
      <c r="O45" s="65">
        <f>IF(M$60,M45/M$60*100,0)</f>
        <v>78.786714192294582</v>
      </c>
      <c r="P45" s="21"/>
      <c r="Q45" s="69">
        <v>135420</v>
      </c>
      <c r="R45" s="21"/>
      <c r="S45" s="65">
        <f>(Q45/$AR45)</f>
        <v>10.868378812199037</v>
      </c>
      <c r="T45" s="21"/>
      <c r="U45" s="65">
        <f>IF(S$60,S45/S$60*100,0)</f>
        <v>18.565277271701337</v>
      </c>
      <c r="V45" s="21"/>
      <c r="W45" s="69">
        <f t="shared" si="0"/>
        <v>3015623</v>
      </c>
      <c r="X45" s="21"/>
      <c r="Y45" s="21"/>
      <c r="Z45" s="69">
        <v>915000</v>
      </c>
      <c r="AA45" s="21"/>
      <c r="AB45" s="65">
        <f t="shared" si="1"/>
        <v>30.341989035101534</v>
      </c>
      <c r="AC45" s="21"/>
      <c r="AD45" s="69">
        <v>0</v>
      </c>
      <c r="AE45" s="21"/>
      <c r="AF45" s="65">
        <f t="shared" si="2"/>
        <v>0</v>
      </c>
      <c r="AG45" s="21"/>
      <c r="AH45" s="69">
        <v>0</v>
      </c>
      <c r="AI45" s="21"/>
      <c r="AJ45" s="65">
        <f t="shared" si="3"/>
        <v>0</v>
      </c>
      <c r="AK45" s="21"/>
      <c r="AL45" s="69">
        <v>1179540</v>
      </c>
      <c r="AM45" s="21"/>
      <c r="AN45" s="69">
        <v>0</v>
      </c>
      <c r="AO45" s="21"/>
      <c r="AP45" s="10">
        <v>27</v>
      </c>
      <c r="AQ45" s="21"/>
      <c r="AR45" s="69">
        <v>12460</v>
      </c>
    </row>
    <row r="46" spans="1:44" ht="8.85" customHeight="1" x14ac:dyDescent="0.3">
      <c r="A46" s="10">
        <v>28</v>
      </c>
      <c r="B46" s="21"/>
      <c r="C46" s="10" t="s">
        <v>112</v>
      </c>
      <c r="D46" s="21"/>
      <c r="E46" s="69">
        <v>8941133</v>
      </c>
      <c r="F46" s="21"/>
      <c r="G46" s="65">
        <f>(E46/$AR46)</f>
        <v>91.315253025583417</v>
      </c>
      <c r="H46" s="21"/>
      <c r="I46" s="65">
        <f>IF(G$60,G46/G$60*100,0)</f>
        <v>46.637248382624094</v>
      </c>
      <c r="J46" s="63"/>
      <c r="K46" s="69">
        <v>11157549</v>
      </c>
      <c r="L46" s="21"/>
      <c r="M46" s="65">
        <f>(K46/$AR46)</f>
        <v>113.95137619363734</v>
      </c>
      <c r="N46" s="21"/>
      <c r="O46" s="65">
        <f>IF(M$60,M46/M$60*100,0)</f>
        <v>101.346527263195</v>
      </c>
      <c r="P46" s="21"/>
      <c r="Q46" s="69">
        <v>8327140</v>
      </c>
      <c r="R46" s="21"/>
      <c r="S46" s="65">
        <f t="shared" ref="S46:S57" si="4">(Q46/$AR46)</f>
        <v>85.044579482203957</v>
      </c>
      <c r="T46" s="21"/>
      <c r="U46" s="65">
        <f>IF(S$60,S46/S$60*100,0)</f>
        <v>145.27246665070001</v>
      </c>
      <c r="V46" s="21"/>
      <c r="W46" s="69">
        <f t="shared" si="0"/>
        <v>28425822</v>
      </c>
      <c r="X46" s="21"/>
      <c r="Y46" s="21"/>
      <c r="Z46" s="69">
        <v>13117852</v>
      </c>
      <c r="AA46" s="21"/>
      <c r="AB46" s="65">
        <f t="shared" si="1"/>
        <v>46.147661094901672</v>
      </c>
      <c r="AC46" s="21"/>
      <c r="AD46" s="69">
        <v>90000</v>
      </c>
      <c r="AE46" s="21"/>
      <c r="AF46" s="65">
        <f t="shared" si="2"/>
        <v>0.31661353539749876</v>
      </c>
      <c r="AG46" s="21"/>
      <c r="AH46" s="69">
        <v>0</v>
      </c>
      <c r="AI46" s="21"/>
      <c r="AJ46" s="65">
        <f t="shared" si="3"/>
        <v>0</v>
      </c>
      <c r="AK46" s="21"/>
      <c r="AL46" s="69">
        <v>20393220</v>
      </c>
      <c r="AM46" s="21"/>
      <c r="AN46" s="69">
        <v>98724.410000000018</v>
      </c>
      <c r="AO46" s="21"/>
      <c r="AP46" s="10">
        <v>28</v>
      </c>
      <c r="AQ46" s="21"/>
      <c r="AR46" s="69">
        <v>97915</v>
      </c>
    </row>
    <row r="47" spans="1:44" ht="8.85" customHeight="1" x14ac:dyDescent="0.3">
      <c r="A47" s="10">
        <v>29</v>
      </c>
      <c r="B47" s="21"/>
      <c r="C47" s="10" t="s">
        <v>113</v>
      </c>
      <c r="D47" s="21"/>
      <c r="E47" s="69">
        <v>2725394</v>
      </c>
      <c r="F47" s="21"/>
      <c r="G47" s="65">
        <f>(E47/$AR47)</f>
        <v>154.8167461940468</v>
      </c>
      <c r="H47" s="21"/>
      <c r="I47" s="65">
        <f>IF(G$60,G47/G$60*100,0)</f>
        <v>79.069233307808645</v>
      </c>
      <c r="J47" s="63"/>
      <c r="K47" s="69">
        <v>1368681</v>
      </c>
      <c r="L47" s="21"/>
      <c r="M47" s="65">
        <f>(K47/$AR47)</f>
        <v>77.74829584185413</v>
      </c>
      <c r="N47" s="21"/>
      <c r="O47" s="65">
        <f>IF(M$60,M47/M$60*100,0)</f>
        <v>69.148087960024014</v>
      </c>
      <c r="P47" s="21"/>
      <c r="Q47" s="69">
        <v>538598</v>
      </c>
      <c r="R47" s="21"/>
      <c r="S47" s="65">
        <f t="shared" si="4"/>
        <v>30.595205635082937</v>
      </c>
      <c r="T47" s="21"/>
      <c r="U47" s="65">
        <f>IF(S$60,S47/S$60*100,0)</f>
        <v>52.262484186002247</v>
      </c>
      <c r="V47" s="21"/>
      <c r="W47" s="69">
        <f t="shared" si="0"/>
        <v>4632673</v>
      </c>
      <c r="X47" s="21"/>
      <c r="Y47" s="21"/>
      <c r="Z47" s="69">
        <v>2319663</v>
      </c>
      <c r="AA47" s="21"/>
      <c r="AB47" s="65">
        <f t="shared" si="1"/>
        <v>50.071805197560892</v>
      </c>
      <c r="AC47" s="21"/>
      <c r="AD47" s="69">
        <v>0</v>
      </c>
      <c r="AE47" s="21"/>
      <c r="AF47" s="65">
        <f t="shared" si="2"/>
        <v>0</v>
      </c>
      <c r="AG47" s="21"/>
      <c r="AH47" s="69">
        <v>0</v>
      </c>
      <c r="AI47" s="21"/>
      <c r="AJ47" s="65">
        <f t="shared" si="3"/>
        <v>0</v>
      </c>
      <c r="AK47" s="21"/>
      <c r="AL47" s="69">
        <v>1617101</v>
      </c>
      <c r="AM47" s="21"/>
      <c r="AN47" s="69">
        <v>11020.130000000001</v>
      </c>
      <c r="AO47" s="21"/>
      <c r="AP47" s="10">
        <v>29</v>
      </c>
      <c r="AQ47" s="21"/>
      <c r="AR47" s="69">
        <v>17604</v>
      </c>
    </row>
    <row r="48" spans="1:44" ht="8.85" customHeight="1" x14ac:dyDescent="0.3">
      <c r="A48" s="10">
        <v>30</v>
      </c>
      <c r="B48" s="21"/>
      <c r="C48" s="10" t="s">
        <v>114</v>
      </c>
      <c r="D48" s="21"/>
      <c r="E48" s="69">
        <v>69340632</v>
      </c>
      <c r="F48" s="21"/>
      <c r="G48" s="65">
        <f>(E48/$AR48)</f>
        <v>305.99105070385241</v>
      </c>
      <c r="H48" s="21"/>
      <c r="I48" s="65">
        <f>IF(G$60,G48/G$60*100,0)</f>
        <v>156.27816998478403</v>
      </c>
      <c r="J48" s="63"/>
      <c r="K48" s="69">
        <v>30896665</v>
      </c>
      <c r="L48" s="21"/>
      <c r="M48" s="65">
        <f>(K48/$AR48)</f>
        <v>136.34290190194608</v>
      </c>
      <c r="N48" s="21"/>
      <c r="O48" s="65">
        <f>IF(M$60,M48/M$60*100,0)</f>
        <v>121.26119127572453</v>
      </c>
      <c r="P48" s="21"/>
      <c r="Q48" s="69">
        <v>29992900</v>
      </c>
      <c r="R48" s="21"/>
      <c r="S48" s="65">
        <f t="shared" si="4"/>
        <v>132.35470632363973</v>
      </c>
      <c r="T48" s="21"/>
      <c r="U48" s="65">
        <f>IF(S$60,S48/S$60*100,0)</f>
        <v>226.08724480185836</v>
      </c>
      <c r="V48" s="21"/>
      <c r="W48" s="69">
        <f t="shared" si="0"/>
        <v>130230197</v>
      </c>
      <c r="X48" s="21"/>
      <c r="Y48" s="21"/>
      <c r="Z48" s="69">
        <v>24905862</v>
      </c>
      <c r="AA48" s="21"/>
      <c r="AB48" s="65">
        <f t="shared" si="1"/>
        <v>19.124490766146966</v>
      </c>
      <c r="AC48" s="21"/>
      <c r="AD48" s="69">
        <v>55870</v>
      </c>
      <c r="AE48" s="21"/>
      <c r="AF48" s="65">
        <f t="shared" si="2"/>
        <v>4.2900956373428507E-2</v>
      </c>
      <c r="AG48" s="21"/>
      <c r="AH48" s="69">
        <v>1493387</v>
      </c>
      <c r="AI48" s="21"/>
      <c r="AJ48" s="65">
        <f t="shared" si="3"/>
        <v>1.1467286653954765</v>
      </c>
      <c r="AK48" s="21"/>
      <c r="AL48" s="69">
        <v>31989886</v>
      </c>
      <c r="AM48" s="21"/>
      <c r="AN48" s="69">
        <v>3345403.9899999993</v>
      </c>
      <c r="AO48" s="21"/>
      <c r="AP48" s="10">
        <v>30</v>
      </c>
      <c r="AQ48" s="21"/>
      <c r="AR48" s="69">
        <v>226610</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9"/>
      <c r="AQ49" s="21"/>
      <c r="AR49" s="21"/>
    </row>
    <row r="50" spans="1:44" ht="8.85" customHeight="1" x14ac:dyDescent="0.3">
      <c r="A50" s="10">
        <v>31</v>
      </c>
      <c r="B50" s="21"/>
      <c r="C50" s="10" t="s">
        <v>115</v>
      </c>
      <c r="D50" s="21"/>
      <c r="E50" s="69">
        <v>11862183</v>
      </c>
      <c r="F50" s="21"/>
      <c r="G50" s="65">
        <f>(E50/$AR50)</f>
        <v>118.60878303386627</v>
      </c>
      <c r="H50" s="21"/>
      <c r="I50" s="65">
        <f>IF(G$60,G50/G$60*100,0)</f>
        <v>60.57681593634122</v>
      </c>
      <c r="J50" s="63"/>
      <c r="K50" s="69">
        <v>17568250</v>
      </c>
      <c r="L50" s="21"/>
      <c r="M50" s="65">
        <f>(K50/$AR50)</f>
        <v>175.66317705052444</v>
      </c>
      <c r="N50" s="21"/>
      <c r="O50" s="65">
        <f>IF(M$60,M50/M$60*100,0)</f>
        <v>156.23201366026572</v>
      </c>
      <c r="P50" s="21"/>
      <c r="Q50" s="69">
        <v>4642272</v>
      </c>
      <c r="R50" s="21"/>
      <c r="S50" s="65">
        <f t="shared" si="4"/>
        <v>46.417614062453133</v>
      </c>
      <c r="T50" s="21"/>
      <c r="U50" s="65">
        <f>IF(S$60,S50/S$60*100,0)</f>
        <v>79.290195000656553</v>
      </c>
      <c r="V50" s="21"/>
      <c r="W50" s="69">
        <f t="shared" si="0"/>
        <v>34072705</v>
      </c>
      <c r="X50" s="21"/>
      <c r="Y50" s="21"/>
      <c r="Z50" s="69">
        <v>15707289</v>
      </c>
      <c r="AA50" s="21"/>
      <c r="AB50" s="65">
        <f t="shared" si="1"/>
        <v>46.099330828004412</v>
      </c>
      <c r="AC50" s="21"/>
      <c r="AD50" s="69">
        <v>0</v>
      </c>
      <c r="AE50" s="21"/>
      <c r="AF50" s="65">
        <f t="shared" si="2"/>
        <v>0</v>
      </c>
      <c r="AG50" s="21"/>
      <c r="AH50" s="69">
        <v>0</v>
      </c>
      <c r="AI50" s="21"/>
      <c r="AJ50" s="65">
        <f t="shared" si="3"/>
        <v>0</v>
      </c>
      <c r="AK50" s="21"/>
      <c r="AL50" s="69">
        <v>13281593</v>
      </c>
      <c r="AM50" s="21"/>
      <c r="AN50" s="69">
        <v>1747605.2499999998</v>
      </c>
      <c r="AO50" s="21"/>
      <c r="AP50" s="10">
        <v>31</v>
      </c>
      <c r="AQ50" s="21"/>
      <c r="AR50" s="69">
        <v>100011</v>
      </c>
    </row>
    <row r="51" spans="1:44" ht="8.85" customHeight="1" x14ac:dyDescent="0.3">
      <c r="A51" s="10">
        <v>32</v>
      </c>
      <c r="B51" s="21"/>
      <c r="C51" s="10" t="s">
        <v>116</v>
      </c>
      <c r="D51" s="21"/>
      <c r="E51" s="69">
        <v>13102395</v>
      </c>
      <c r="F51" s="21"/>
      <c r="G51" s="65">
        <f>(E51/$AR51)</f>
        <v>516.94133196559619</v>
      </c>
      <c r="H51" s="21"/>
      <c r="I51" s="65">
        <f>IF(G$60,G51/G$60*100,0)</f>
        <v>264.01636637166854</v>
      </c>
      <c r="J51" s="63"/>
      <c r="K51" s="69">
        <v>4706070</v>
      </c>
      <c r="L51" s="21"/>
      <c r="M51" s="65">
        <f>(K51/$AR51)</f>
        <v>185.67308451037638</v>
      </c>
      <c r="N51" s="21"/>
      <c r="O51" s="65">
        <f>IF(M$60,M51/M$60*100,0)</f>
        <v>165.13466488896222</v>
      </c>
      <c r="P51" s="21"/>
      <c r="Q51" s="69">
        <v>1086612</v>
      </c>
      <c r="R51" s="21"/>
      <c r="S51" s="65">
        <f t="shared" si="4"/>
        <v>42.871143375680582</v>
      </c>
      <c r="T51" s="21"/>
      <c r="U51" s="65">
        <f>IF(S$60,S51/S$60*100,0)</f>
        <v>73.232142298077662</v>
      </c>
      <c r="V51" s="21"/>
      <c r="W51" s="69">
        <f t="shared" si="0"/>
        <v>18895077</v>
      </c>
      <c r="X51" s="21"/>
      <c r="Y51" s="21"/>
      <c r="Z51" s="69">
        <v>4377551</v>
      </c>
      <c r="AA51" s="21"/>
      <c r="AB51" s="65">
        <f t="shared" si="1"/>
        <v>23.167680131708384</v>
      </c>
      <c r="AC51" s="21"/>
      <c r="AD51" s="69">
        <v>0</v>
      </c>
      <c r="AE51" s="21"/>
      <c r="AF51" s="65">
        <f t="shared" si="2"/>
        <v>0</v>
      </c>
      <c r="AG51" s="21"/>
      <c r="AH51" s="69">
        <v>0</v>
      </c>
      <c r="AI51" s="21"/>
      <c r="AJ51" s="65">
        <f t="shared" si="3"/>
        <v>0</v>
      </c>
      <c r="AK51" s="21"/>
      <c r="AL51" s="69">
        <v>3074111</v>
      </c>
      <c r="AM51" s="21"/>
      <c r="AN51" s="69">
        <v>805324.86</v>
      </c>
      <c r="AO51" s="21"/>
      <c r="AP51" s="10">
        <v>32</v>
      </c>
      <c r="AQ51" s="21"/>
      <c r="AR51" s="69">
        <v>25346</v>
      </c>
    </row>
    <row r="52" spans="1:44" ht="8.85" customHeight="1" x14ac:dyDescent="0.3">
      <c r="A52" s="10">
        <v>33</v>
      </c>
      <c r="B52" s="21"/>
      <c r="C52" s="10" t="s">
        <v>117</v>
      </c>
      <c r="D52" s="21"/>
      <c r="E52" s="69">
        <v>4256448</v>
      </c>
      <c r="F52" s="21"/>
      <c r="G52" s="65">
        <f>(E52/$AR52)</f>
        <v>165.29895145631068</v>
      </c>
      <c r="H52" s="21"/>
      <c r="I52" s="65">
        <f>IF(G$60,G52/G$60*100,0)</f>
        <v>84.422788099765327</v>
      </c>
      <c r="J52" s="63"/>
      <c r="K52" s="69">
        <v>2455151</v>
      </c>
      <c r="L52" s="21"/>
      <c r="M52" s="65">
        <f>(K52/$AR52)</f>
        <v>95.345669902912618</v>
      </c>
      <c r="N52" s="21"/>
      <c r="O52" s="65">
        <f>IF(M$60,M52/M$60*100,0)</f>
        <v>84.798910351226368</v>
      </c>
      <c r="P52" s="21"/>
      <c r="Q52" s="69">
        <v>1731148</v>
      </c>
      <c r="R52" s="21"/>
      <c r="S52" s="65">
        <f t="shared" si="4"/>
        <v>67.229048543689316</v>
      </c>
      <c r="T52" s="21"/>
      <c r="U52" s="65">
        <f>IF(S$60,S52/S$60*100,0)</f>
        <v>114.84011999336299</v>
      </c>
      <c r="V52" s="21"/>
      <c r="W52" s="69">
        <f t="shared" si="0"/>
        <v>8442747</v>
      </c>
      <c r="X52" s="21"/>
      <c r="Y52" s="21"/>
      <c r="Z52" s="69">
        <v>4304421</v>
      </c>
      <c r="AA52" s="21"/>
      <c r="AB52" s="65">
        <f t="shared" si="1"/>
        <v>50.983654964432787</v>
      </c>
      <c r="AC52" s="21"/>
      <c r="AD52" s="69">
        <v>0</v>
      </c>
      <c r="AE52" s="21"/>
      <c r="AF52" s="65">
        <f t="shared" si="2"/>
        <v>0</v>
      </c>
      <c r="AG52" s="21"/>
      <c r="AH52" s="69">
        <v>0</v>
      </c>
      <c r="AI52" s="21"/>
      <c r="AJ52" s="65">
        <f t="shared" si="3"/>
        <v>0</v>
      </c>
      <c r="AK52" s="21"/>
      <c r="AL52" s="69">
        <v>3951342</v>
      </c>
      <c r="AM52" s="21"/>
      <c r="AN52" s="69">
        <v>274451.87</v>
      </c>
      <c r="AO52" s="21"/>
      <c r="AP52" s="10">
        <v>33</v>
      </c>
      <c r="AQ52" s="21"/>
      <c r="AR52" s="69">
        <v>25750</v>
      </c>
    </row>
    <row r="53" spans="1:44" ht="8.85" customHeight="1" x14ac:dyDescent="0.3">
      <c r="A53" s="10">
        <v>34</v>
      </c>
      <c r="B53" s="21"/>
      <c r="C53" s="10" t="s">
        <v>118</v>
      </c>
      <c r="D53" s="21"/>
      <c r="E53" s="69">
        <v>25472109</v>
      </c>
      <c r="F53" s="21"/>
      <c r="G53" s="65">
        <f>(E53/$AR53)</f>
        <v>270.04907552690725</v>
      </c>
      <c r="H53" s="21"/>
      <c r="I53" s="65">
        <f>IF(G$60,G53/G$60*100,0)</f>
        <v>137.92160010023608</v>
      </c>
      <c r="J53" s="63"/>
      <c r="K53" s="69">
        <v>9644205</v>
      </c>
      <c r="L53" s="21"/>
      <c r="M53" s="65">
        <f>(K53/$AR53)</f>
        <v>102.24550485560408</v>
      </c>
      <c r="N53" s="21"/>
      <c r="O53" s="65">
        <f>IF(M$60,M53/M$60*100,0)</f>
        <v>90.935512948778296</v>
      </c>
      <c r="P53" s="21"/>
      <c r="Q53" s="69">
        <v>4450051</v>
      </c>
      <c r="R53" s="21"/>
      <c r="S53" s="65">
        <f t="shared" si="4"/>
        <v>47.17835333531233</v>
      </c>
      <c r="T53" s="21"/>
      <c r="U53" s="65">
        <f>IF(S$60,S53/S$60*100,0)</f>
        <v>80.589683707863827</v>
      </c>
      <c r="V53" s="21"/>
      <c r="W53" s="69">
        <f t="shared" si="0"/>
        <v>39566365</v>
      </c>
      <c r="X53" s="21"/>
      <c r="Y53" s="21"/>
      <c r="Z53" s="69">
        <v>25076817</v>
      </c>
      <c r="AA53" s="21"/>
      <c r="AB53" s="65">
        <f t="shared" si="1"/>
        <v>63.379127701015747</v>
      </c>
      <c r="AC53" s="21"/>
      <c r="AD53" s="69">
        <v>0</v>
      </c>
      <c r="AE53" s="21"/>
      <c r="AF53" s="65">
        <f t="shared" si="2"/>
        <v>0</v>
      </c>
      <c r="AG53" s="21"/>
      <c r="AH53" s="69">
        <v>0</v>
      </c>
      <c r="AI53" s="21"/>
      <c r="AJ53" s="65">
        <f t="shared" si="3"/>
        <v>0</v>
      </c>
      <c r="AK53" s="21"/>
      <c r="AL53" s="69">
        <v>10235372</v>
      </c>
      <c r="AM53" s="21"/>
      <c r="AN53" s="69">
        <v>3005475.8499999996</v>
      </c>
      <c r="AO53" s="21"/>
      <c r="AP53" s="10">
        <v>34</v>
      </c>
      <c r="AQ53" s="21"/>
      <c r="AR53" s="69">
        <v>94324</v>
      </c>
    </row>
    <row r="54" spans="1:44" ht="8.85" customHeight="1" x14ac:dyDescent="0.3">
      <c r="A54" s="10">
        <v>35</v>
      </c>
      <c r="B54" s="21"/>
      <c r="C54" s="10" t="s">
        <v>119</v>
      </c>
      <c r="D54" s="21"/>
      <c r="E54" s="69">
        <v>91360817</v>
      </c>
      <c r="F54" s="21"/>
      <c r="G54" s="65">
        <f>(E54/$AR54)</f>
        <v>198.83956950399374</v>
      </c>
      <c r="H54" s="21"/>
      <c r="I54" s="65">
        <f>IF(G$60,G54/G$60*100,0)</f>
        <v>101.55291787510825</v>
      </c>
      <c r="J54" s="63"/>
      <c r="K54" s="69">
        <v>36045798</v>
      </c>
      <c r="L54" s="21"/>
      <c r="M54" s="65">
        <f>(K54/$AR54)</f>
        <v>78.450819422377961</v>
      </c>
      <c r="N54" s="21"/>
      <c r="O54" s="65">
        <f>IF(M$60,M54/M$60*100,0)</f>
        <v>69.772901170578024</v>
      </c>
      <c r="P54" s="21"/>
      <c r="Q54" s="69">
        <v>7243478</v>
      </c>
      <c r="R54" s="21"/>
      <c r="S54" s="65">
        <f t="shared" si="4"/>
        <v>15.764855159205171</v>
      </c>
      <c r="T54" s="21"/>
      <c r="U54" s="65">
        <f>IF(S$60,S54/S$60*100,0)</f>
        <v>26.929398784880654</v>
      </c>
      <c r="V54" s="21"/>
      <c r="W54" s="69">
        <f t="shared" si="0"/>
        <v>134650093</v>
      </c>
      <c r="X54" s="21"/>
      <c r="Y54" s="21"/>
      <c r="Z54" s="69">
        <v>51610315</v>
      </c>
      <c r="AA54" s="21"/>
      <c r="AB54" s="65">
        <f t="shared" si="1"/>
        <v>38.329208580643161</v>
      </c>
      <c r="AC54" s="21"/>
      <c r="AD54" s="69">
        <v>17423</v>
      </c>
      <c r="AE54" s="21"/>
      <c r="AF54" s="65">
        <f t="shared" si="2"/>
        <v>1.2939463769995316E-2</v>
      </c>
      <c r="AG54" s="21"/>
      <c r="AH54" s="69">
        <v>1326757</v>
      </c>
      <c r="AI54" s="21"/>
      <c r="AJ54" s="65">
        <f t="shared" si="3"/>
        <v>0.9853368612229626</v>
      </c>
      <c r="AK54" s="21"/>
      <c r="AL54" s="69">
        <v>83081441</v>
      </c>
      <c r="AM54" s="21"/>
      <c r="AN54" s="69">
        <v>1180434.21</v>
      </c>
      <c r="AO54" s="21"/>
      <c r="AP54" s="10">
        <v>35</v>
      </c>
      <c r="AQ54" s="21"/>
      <c r="AR54" s="69">
        <v>459470</v>
      </c>
    </row>
    <row r="55" spans="1:4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9"/>
      <c r="AQ55" s="21"/>
      <c r="AR55" s="96"/>
    </row>
    <row r="56" spans="1:44" ht="8.85" customHeight="1" x14ac:dyDescent="0.3">
      <c r="A56" s="10">
        <v>36</v>
      </c>
      <c r="B56" s="21"/>
      <c r="C56" s="10" t="s">
        <v>120</v>
      </c>
      <c r="D56" s="21"/>
      <c r="E56" s="69">
        <v>6980223</v>
      </c>
      <c r="F56" s="21"/>
      <c r="G56" s="65">
        <f>(E56/$AR56)</f>
        <v>314.48112272481529</v>
      </c>
      <c r="H56" s="21"/>
      <c r="I56" s="65">
        <f>IF(G$60,G56/G$60*100,0)</f>
        <v>160.614286728797</v>
      </c>
      <c r="J56" s="63"/>
      <c r="K56" s="69">
        <v>3142126</v>
      </c>
      <c r="L56" s="21"/>
      <c r="M56" s="65">
        <f>(K56/$AR56)</f>
        <v>141.56271400252297</v>
      </c>
      <c r="N56" s="21"/>
      <c r="O56" s="65">
        <f>IF(M$60,M56/M$60*100,0)</f>
        <v>125.90360848059379</v>
      </c>
      <c r="P56" s="21"/>
      <c r="Q56" s="69">
        <v>557601</v>
      </c>
      <c r="R56" s="21"/>
      <c r="S56" s="65">
        <f t="shared" si="4"/>
        <v>25.121688592539197</v>
      </c>
      <c r="T56" s="21"/>
      <c r="U56" s="65">
        <f>IF(S$60,S56/S$60*100,0)</f>
        <v>42.912666397893084</v>
      </c>
      <c r="V56" s="21"/>
      <c r="W56" s="69">
        <f t="shared" si="0"/>
        <v>10679950</v>
      </c>
      <c r="X56" s="21"/>
      <c r="Y56" s="21"/>
      <c r="Z56" s="69">
        <v>4027345</v>
      </c>
      <c r="AA56" s="21"/>
      <c r="AB56" s="65">
        <f t="shared" si="1"/>
        <v>37.709399388573914</v>
      </c>
      <c r="AC56" s="21"/>
      <c r="AD56" s="69">
        <v>39832</v>
      </c>
      <c r="AE56" s="21"/>
      <c r="AF56" s="65">
        <f t="shared" si="2"/>
        <v>0.37296054756810659</v>
      </c>
      <c r="AG56" s="21"/>
      <c r="AH56" s="69">
        <v>281006</v>
      </c>
      <c r="AI56" s="21"/>
      <c r="AJ56" s="65">
        <f t="shared" si="3"/>
        <v>2.6311546402370798</v>
      </c>
      <c r="AK56" s="21"/>
      <c r="AL56" s="69">
        <v>3399311</v>
      </c>
      <c r="AM56" s="21"/>
      <c r="AN56" s="69">
        <v>0</v>
      </c>
      <c r="AO56" s="21"/>
      <c r="AP56" s="10">
        <v>36</v>
      </c>
      <c r="AQ56" s="21"/>
      <c r="AR56" s="69">
        <v>22196</v>
      </c>
    </row>
    <row r="57" spans="1:44" ht="8.85" customHeight="1" x14ac:dyDescent="0.3">
      <c r="A57" s="10">
        <v>37</v>
      </c>
      <c r="B57" s="21"/>
      <c r="C57" s="10" t="s">
        <v>121</v>
      </c>
      <c r="D57" s="21"/>
      <c r="E57" s="69">
        <v>1495611</v>
      </c>
      <c r="F57" s="21"/>
      <c r="G57" s="65">
        <f>(E57/$AR57)</f>
        <v>93.37647499531748</v>
      </c>
      <c r="H57" s="21"/>
      <c r="I57" s="65">
        <f>IF(G$60,G57/G$60*100,0)</f>
        <v>47.689971972485665</v>
      </c>
      <c r="J57" s="63"/>
      <c r="K57" s="69">
        <v>639774</v>
      </c>
      <c r="L57" s="21"/>
      <c r="M57" s="65">
        <f>(K57/$AR57)</f>
        <v>39.943435100206031</v>
      </c>
      <c r="N57" s="21"/>
      <c r="O57" s="65">
        <f>IF(M$60,M57/M$60*100,0)</f>
        <v>35.525050855811642</v>
      </c>
      <c r="P57" s="21"/>
      <c r="Q57" s="69">
        <v>1235989</v>
      </c>
      <c r="R57" s="21"/>
      <c r="S57" s="65">
        <f t="shared" si="4"/>
        <v>77.167322220141102</v>
      </c>
      <c r="T57" s="21"/>
      <c r="U57" s="65">
        <f>IF(S$60,S57/S$60*100,0)</f>
        <v>131.81659915309575</v>
      </c>
      <c r="V57" s="21"/>
      <c r="W57" s="69">
        <f t="shared" si="0"/>
        <v>3371374</v>
      </c>
      <c r="X57" s="21"/>
      <c r="Y57" s="21"/>
      <c r="Z57" s="69">
        <v>1923840</v>
      </c>
      <c r="AA57" s="21"/>
      <c r="AB57" s="65">
        <f t="shared" si="1"/>
        <v>57.063974510095882</v>
      </c>
      <c r="AC57" s="21"/>
      <c r="AD57" s="69">
        <v>0</v>
      </c>
      <c r="AE57" s="21"/>
      <c r="AF57" s="65">
        <f t="shared" si="2"/>
        <v>0</v>
      </c>
      <c r="AG57" s="21"/>
      <c r="AH57" s="69">
        <v>0</v>
      </c>
      <c r="AI57" s="21"/>
      <c r="AJ57" s="65">
        <f t="shared" si="3"/>
        <v>0</v>
      </c>
      <c r="AK57" s="21"/>
      <c r="AL57" s="69">
        <v>461785</v>
      </c>
      <c r="AM57" s="21"/>
      <c r="AN57" s="69">
        <v>13103.500000000002</v>
      </c>
      <c r="AO57" s="21"/>
      <c r="AP57" s="10">
        <v>37</v>
      </c>
      <c r="AQ57" s="21"/>
      <c r="AR57" s="69">
        <v>16017</v>
      </c>
    </row>
    <row r="58" spans="1:44" ht="8.85" customHeight="1" x14ac:dyDescent="0.3">
      <c r="A58" s="30">
        <v>38</v>
      </c>
      <c r="B58" s="21"/>
      <c r="C58" s="10" t="s">
        <v>122</v>
      </c>
      <c r="D58" s="21"/>
      <c r="E58" s="74">
        <v>5181034</v>
      </c>
      <c r="F58" s="21"/>
      <c r="G58" s="65">
        <f>(E58/$AR58)</f>
        <v>184.24729729729731</v>
      </c>
      <c r="H58" s="21"/>
      <c r="I58" s="65">
        <f>IF(G$60,G58/G$60*100,0)</f>
        <v>94.100237180242317</v>
      </c>
      <c r="J58" s="63"/>
      <c r="K58" s="74">
        <v>1998400</v>
      </c>
      <c r="L58" s="21"/>
      <c r="M58" s="65">
        <f>(K58/$AR58)</f>
        <v>71.066856330014218</v>
      </c>
      <c r="N58" s="21"/>
      <c r="O58" s="65">
        <f>IF(M$60,M58/M$60*100,0)</f>
        <v>63.205722766527714</v>
      </c>
      <c r="P58" s="21"/>
      <c r="Q58" s="74">
        <v>2624286</v>
      </c>
      <c r="R58" s="21"/>
      <c r="S58" s="65">
        <f>(Q58/$AR58)</f>
        <v>93.324537695590323</v>
      </c>
      <c r="T58" s="21"/>
      <c r="U58" s="65">
        <f>IF(S$60,S58/S$60*100,0)</f>
        <v>159.41622467439703</v>
      </c>
      <c r="V58" s="21"/>
      <c r="W58" s="74">
        <f>(E58+K58+Q58)</f>
        <v>9803720</v>
      </c>
      <c r="X58" s="21"/>
      <c r="Y58" s="21"/>
      <c r="Z58" s="74">
        <v>3671933</v>
      </c>
      <c r="AA58" s="21"/>
      <c r="AB58" s="65">
        <f>IF($W58,Z58/$W58*100,0)</f>
        <v>37.45448666424582</v>
      </c>
      <c r="AC58" s="21"/>
      <c r="AD58" s="74">
        <v>3713</v>
      </c>
      <c r="AE58" s="21"/>
      <c r="AF58" s="65">
        <f>IF($W58,AD58/$W58*100,0)</f>
        <v>3.7873378676665591E-2</v>
      </c>
      <c r="AG58" s="21"/>
      <c r="AH58" s="74">
        <v>764455</v>
      </c>
      <c r="AI58" s="21"/>
      <c r="AJ58" s="65">
        <f>IF($W58,AH58/$W58*100,0)</f>
        <v>7.7976013186831121</v>
      </c>
      <c r="AK58" s="21"/>
      <c r="AL58" s="74">
        <v>611915</v>
      </c>
      <c r="AM58" s="21"/>
      <c r="AN58" s="74">
        <v>0</v>
      </c>
      <c r="AO58" s="21"/>
      <c r="AP58" s="30">
        <v>38</v>
      </c>
      <c r="AQ58" s="21"/>
      <c r="AR58" s="74">
        <v>28120</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75">
        <f>SUM(E14:E58)</f>
        <v>498272749</v>
      </c>
      <c r="F60" s="21"/>
      <c r="G60" s="78">
        <f>(E60/$AR60)</f>
        <v>195.79897226442128</v>
      </c>
      <c r="H60" s="21"/>
      <c r="I60" s="70">
        <f>IF(G$60,G60/G$60*100,0)</f>
        <v>100</v>
      </c>
      <c r="J60" s="76"/>
      <c r="K60" s="75">
        <f>SUM(K14:K58)</f>
        <v>286132659</v>
      </c>
      <c r="L60" s="21"/>
      <c r="M60" s="78">
        <f>(K60/$AR60)</f>
        <v>112.43737626816535</v>
      </c>
      <c r="N60" s="21"/>
      <c r="O60" s="70">
        <f>IF(M$60,M60/M$60*100,0)</f>
        <v>100</v>
      </c>
      <c r="P60" s="21"/>
      <c r="Q60" s="75">
        <f>SUM(Q14:Q58)</f>
        <v>148977285</v>
      </c>
      <c r="R60" s="21"/>
      <c r="S60" s="78">
        <f>(Q60/$AR60)</f>
        <v>58.541430074763696</v>
      </c>
      <c r="T60" s="21"/>
      <c r="U60" s="70">
        <f>IF(S$60,S60/S$60*100,0)</f>
        <v>100</v>
      </c>
      <c r="V60" s="21"/>
      <c r="W60" s="75">
        <f>(E60+K60+Q60)</f>
        <v>933382693</v>
      </c>
      <c r="X60" s="21"/>
      <c r="Y60" s="21"/>
      <c r="Z60" s="75">
        <f>SUM(Z14:Z58)</f>
        <v>326230497</v>
      </c>
      <c r="AA60" s="21"/>
      <c r="AB60" s="70">
        <f>IF($W60,Z60/$W60*100,0)</f>
        <v>34.951419117431612</v>
      </c>
      <c r="AC60" s="21"/>
      <c r="AD60" s="75">
        <f>SUM(AD14:AD58)</f>
        <v>13496445</v>
      </c>
      <c r="AE60" s="21"/>
      <c r="AF60" s="70">
        <f>IF($W60,AD60/$W60*100,0)</f>
        <v>1.4459712078676821</v>
      </c>
      <c r="AG60" s="21"/>
      <c r="AH60" s="75">
        <f>SUM(AH14:AH58)</f>
        <v>4990955</v>
      </c>
      <c r="AI60" s="21"/>
      <c r="AJ60" s="70">
        <f>IF($W60,AH60/$W60*100,0)</f>
        <v>0.53471689987720827</v>
      </c>
      <c r="AK60" s="21"/>
      <c r="AL60" s="75">
        <f>SUM(AL14:AL58)</f>
        <v>357534640</v>
      </c>
      <c r="AM60" s="21"/>
      <c r="AN60" s="75">
        <f>SUM(AN14:AN58)</f>
        <v>52144484.420000002</v>
      </c>
      <c r="AO60" s="21"/>
      <c r="AP60" s="30">
        <f>AP58</f>
        <v>38</v>
      </c>
      <c r="AQ60" s="21"/>
      <c r="AR60" s="74">
        <f>SUM(AR14:AR58)</f>
        <v>2544818</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s="8" customFormat="1" ht="10.5" customHeight="1" x14ac:dyDescent="0.3">
      <c r="A75" s="122" t="s">
        <v>491</v>
      </c>
      <c r="AQ75" s="113" t="s">
        <v>492</v>
      </c>
    </row>
    <row r="76" spans="1:44" s="8" customFormat="1" ht="10.5" customHeight="1" x14ac:dyDescent="0.3">
      <c r="A76" s="38"/>
      <c r="W76" s="11" t="s">
        <v>42</v>
      </c>
      <c r="Z76" s="38" t="s">
        <v>478</v>
      </c>
      <c r="AP76" s="11" t="s">
        <v>479</v>
      </c>
    </row>
    <row r="77" spans="1:44" s="8" customFormat="1" ht="10.5" customHeight="1" x14ac:dyDescent="0.3">
      <c r="A77" s="12"/>
      <c r="W77" s="11" t="s">
        <v>480</v>
      </c>
      <c r="Z77" s="38" t="s">
        <v>481</v>
      </c>
      <c r="AP77" s="11" t="s">
        <v>124</v>
      </c>
    </row>
    <row r="78" spans="1:44" s="8" customFormat="1" ht="10.5" customHeight="1" x14ac:dyDescent="0.3">
      <c r="A78" s="13"/>
      <c r="W78" s="11" t="s">
        <v>48</v>
      </c>
      <c r="Z78" s="14" t="s">
        <v>49</v>
      </c>
    </row>
    <row r="79" spans="1:44" ht="8.4" customHeight="1" x14ac:dyDescent="0.3"/>
    <row r="80" spans="1:44" ht="9.6" customHeight="1" x14ac:dyDescent="0.3">
      <c r="Z80" s="16" t="s">
        <v>482</v>
      </c>
      <c r="AA80" s="16"/>
      <c r="AB80" s="16"/>
      <c r="AC80" s="16"/>
      <c r="AD80" s="16"/>
      <c r="AE80" s="16"/>
      <c r="AF80" s="16"/>
      <c r="AG80" s="16"/>
      <c r="AH80" s="16"/>
      <c r="AI80" s="16"/>
      <c r="AJ80" s="16"/>
      <c r="AK80" s="16"/>
      <c r="AL80" s="16"/>
      <c r="AN80" s="19" t="s">
        <v>296</v>
      </c>
    </row>
    <row r="81" spans="1:44" ht="8.85" customHeight="1" x14ac:dyDescent="0.3"/>
    <row r="82" spans="1:44" ht="9.6" customHeight="1" x14ac:dyDescent="0.3">
      <c r="E82" s="17" t="s">
        <v>483</v>
      </c>
      <c r="F82" s="17"/>
      <c r="G82" s="17"/>
      <c r="H82" s="17"/>
      <c r="I82" s="17"/>
      <c r="Q82" s="17" t="s">
        <v>484</v>
      </c>
      <c r="R82" s="17"/>
      <c r="S82" s="17"/>
      <c r="T82" s="17"/>
      <c r="U82" s="17"/>
      <c r="AD82" s="16" t="s">
        <v>396</v>
      </c>
      <c r="AE82" s="16"/>
      <c r="AF82" s="16"/>
      <c r="AG82" s="16"/>
      <c r="AH82" s="16"/>
      <c r="AI82" s="16"/>
      <c r="AJ82" s="16"/>
      <c r="AN82" s="18" t="s">
        <v>485</v>
      </c>
    </row>
    <row r="83" spans="1:44" ht="9.6" customHeight="1" x14ac:dyDescent="0.3">
      <c r="E83" s="16" t="s">
        <v>486</v>
      </c>
      <c r="F83" s="16"/>
      <c r="G83" s="16"/>
      <c r="H83" s="16"/>
      <c r="I83" s="16"/>
      <c r="K83" s="16" t="s">
        <v>487</v>
      </c>
      <c r="L83" s="16"/>
      <c r="M83" s="16"/>
      <c r="N83" s="16"/>
      <c r="O83" s="16"/>
      <c r="Q83" s="16" t="s">
        <v>488</v>
      </c>
      <c r="R83" s="16"/>
      <c r="S83" s="16"/>
      <c r="T83" s="16"/>
      <c r="U83" s="16"/>
      <c r="AN83" s="18" t="s">
        <v>489</v>
      </c>
    </row>
    <row r="84" spans="1:44" ht="9.6" customHeight="1" x14ac:dyDescent="0.3">
      <c r="Z84" s="16" t="s">
        <v>431</v>
      </c>
      <c r="AA84" s="16"/>
      <c r="AB84" s="16"/>
      <c r="AD84" s="16" t="s">
        <v>59</v>
      </c>
      <c r="AE84" s="16"/>
      <c r="AF84" s="16"/>
      <c r="AH84" s="16" t="s">
        <v>60</v>
      </c>
      <c r="AI84" s="16"/>
      <c r="AJ84" s="16"/>
      <c r="AN84" s="19" t="s">
        <v>490</v>
      </c>
    </row>
    <row r="85" spans="1:44" ht="9.6" customHeight="1" x14ac:dyDescent="0.3">
      <c r="I85" s="18" t="s">
        <v>64</v>
      </c>
      <c r="O85" s="18" t="s">
        <v>64</v>
      </c>
      <c r="U85" s="18" t="s">
        <v>64</v>
      </c>
      <c r="AB85" s="18" t="s">
        <v>271</v>
      </c>
      <c r="AF85" s="18" t="s">
        <v>271</v>
      </c>
      <c r="AJ85" s="18" t="s">
        <v>271</v>
      </c>
      <c r="AL85" s="18" t="s">
        <v>408</v>
      </c>
    </row>
    <row r="86" spans="1:44" ht="9.6" customHeight="1" x14ac:dyDescent="0.3">
      <c r="A86" s="19" t="s">
        <v>71</v>
      </c>
      <c r="C86" s="19" t="s">
        <v>73</v>
      </c>
      <c r="E86" s="19" t="s">
        <v>74</v>
      </c>
      <c r="G86" s="19" t="s">
        <v>434</v>
      </c>
      <c r="I86" s="19" t="s">
        <v>80</v>
      </c>
      <c r="K86" s="19" t="s">
        <v>74</v>
      </c>
      <c r="M86" s="19" t="s">
        <v>434</v>
      </c>
      <c r="O86" s="19" t="s">
        <v>80</v>
      </c>
      <c r="Q86" s="19" t="s">
        <v>74</v>
      </c>
      <c r="S86" s="19" t="s">
        <v>434</v>
      </c>
      <c r="U86" s="19" t="s">
        <v>80</v>
      </c>
      <c r="W86" s="19" t="s">
        <v>65</v>
      </c>
      <c r="Z86" s="19" t="s">
        <v>74</v>
      </c>
      <c r="AB86" s="19" t="s">
        <v>372</v>
      </c>
      <c r="AD86" s="19" t="s">
        <v>74</v>
      </c>
      <c r="AF86" s="19" t="s">
        <v>372</v>
      </c>
      <c r="AH86" s="19" t="s">
        <v>74</v>
      </c>
      <c r="AJ86" s="19" t="s">
        <v>372</v>
      </c>
      <c r="AL86" s="19" t="s">
        <v>417</v>
      </c>
      <c r="AN86" s="19" t="s">
        <v>309</v>
      </c>
      <c r="AP86" s="19" t="s">
        <v>71</v>
      </c>
    </row>
    <row r="87" spans="1:44" ht="8.85" customHeight="1" x14ac:dyDescent="0.3"/>
    <row r="88" spans="1:44" ht="8.85" customHeight="1" x14ac:dyDescent="0.3">
      <c r="B88" s="10" t="s">
        <v>284</v>
      </c>
    </row>
    <row r="89" spans="1:44" ht="8.85" customHeight="1" x14ac:dyDescent="0.3">
      <c r="A89" s="10">
        <v>1</v>
      </c>
      <c r="B89" s="21"/>
      <c r="C89" s="10" t="s">
        <v>125</v>
      </c>
      <c r="D89" s="21"/>
      <c r="E89" s="63">
        <v>212211</v>
      </c>
      <c r="F89" s="21"/>
      <c r="G89" s="64">
        <f>(E89/$AR89)</f>
        <v>6.3511507497081974</v>
      </c>
      <c r="H89" s="21"/>
      <c r="I89" s="65">
        <f>IF(G$219,G89/G$219*100,0)</f>
        <v>18.929169236535685</v>
      </c>
      <c r="J89" s="63"/>
      <c r="K89" s="63">
        <v>8061615</v>
      </c>
      <c r="L89" s="21"/>
      <c r="M89" s="64">
        <f>(K89/$AR89)</f>
        <v>241.27181037320804</v>
      </c>
      <c r="N89" s="21"/>
      <c r="O89" s="65">
        <f>IF(M$219,M89/M$219*100,0)</f>
        <v>327.58271061193858</v>
      </c>
      <c r="P89" s="21"/>
      <c r="Q89" s="63">
        <v>1039029</v>
      </c>
      <c r="R89" s="21"/>
      <c r="S89" s="64">
        <f>(Q89/$AR89)</f>
        <v>31.096549247298956</v>
      </c>
      <c r="T89" s="21"/>
      <c r="U89" s="65">
        <f>IF(S$219,S89/S$219*100,0)</f>
        <v>60.951831906423863</v>
      </c>
      <c r="V89" s="21"/>
      <c r="W89" s="63">
        <f>(E89+K89+Q89)</f>
        <v>9312855</v>
      </c>
      <c r="X89" s="21"/>
      <c r="Y89" s="21"/>
      <c r="Z89" s="63">
        <v>19948</v>
      </c>
      <c r="AA89" s="21"/>
      <c r="AB89" s="65">
        <f>IF($W89,Z89/$W89*100,0)</f>
        <v>0.214198545988314</v>
      </c>
      <c r="AC89" s="21"/>
      <c r="AD89" s="63">
        <v>0</v>
      </c>
      <c r="AE89" s="21"/>
      <c r="AF89" s="65">
        <f>IF($W89,AD89/$W89*100,0)</f>
        <v>0</v>
      </c>
      <c r="AG89" s="21"/>
      <c r="AH89" s="63">
        <v>0</v>
      </c>
      <c r="AI89" s="21"/>
      <c r="AJ89" s="65">
        <f>IF($W89,AH89/$W89*100,0)</f>
        <v>0</v>
      </c>
      <c r="AK89" s="21"/>
      <c r="AL89" s="63">
        <v>3751337</v>
      </c>
      <c r="AM89" s="21"/>
      <c r="AN89" s="63">
        <v>7062233.0699999984</v>
      </c>
      <c r="AO89" s="21"/>
      <c r="AP89" s="10">
        <v>1</v>
      </c>
      <c r="AQ89" s="21"/>
      <c r="AR89" s="69">
        <v>33413</v>
      </c>
    </row>
    <row r="90" spans="1:44" ht="8.85" customHeight="1" x14ac:dyDescent="0.3">
      <c r="A90" s="10">
        <v>2</v>
      </c>
      <c r="B90" s="21"/>
      <c r="C90" s="10" t="s">
        <v>126</v>
      </c>
      <c r="D90" s="21"/>
      <c r="E90" s="69">
        <v>8707332</v>
      </c>
      <c r="F90" s="21"/>
      <c r="G90" s="65">
        <f>(E90/$AR90)</f>
        <v>77.470812758574667</v>
      </c>
      <c r="H90" s="21"/>
      <c r="I90" s="65">
        <f>IF(G$219,G90/G$219*100,0)</f>
        <v>230.89644434379139</v>
      </c>
      <c r="J90" s="69"/>
      <c r="K90" s="69">
        <v>2428794</v>
      </c>
      <c r="L90" s="21"/>
      <c r="M90" s="65">
        <f>(K90/$AR90)</f>
        <v>21.609448818897636</v>
      </c>
      <c r="N90" s="21"/>
      <c r="O90" s="65">
        <f>IF(M$219,M90/M$219*100,0)</f>
        <v>29.3398628210008</v>
      </c>
      <c r="P90" s="21"/>
      <c r="Q90" s="69">
        <v>1022886</v>
      </c>
      <c r="R90" s="21"/>
      <c r="S90" s="65">
        <f>(Q90/$AR90)</f>
        <v>9.1008140931536108</v>
      </c>
      <c r="T90" s="21"/>
      <c r="U90" s="65">
        <f>IF(S$219,S90/S$219*100,0)</f>
        <v>17.838355195173122</v>
      </c>
      <c r="V90" s="21"/>
      <c r="W90" s="69">
        <f>(E90+K90+Q90)</f>
        <v>12159012</v>
      </c>
      <c r="X90" s="21"/>
      <c r="Y90" s="21"/>
      <c r="Z90" s="69">
        <v>0</v>
      </c>
      <c r="AA90" s="21"/>
      <c r="AB90" s="65">
        <f>IF($W90,Z90/$W90*100,0)</f>
        <v>0</v>
      </c>
      <c r="AC90" s="21"/>
      <c r="AD90" s="69">
        <v>0</v>
      </c>
      <c r="AE90" s="21"/>
      <c r="AF90" s="65">
        <f>IF($W90,AD90/$W90*100,0)</f>
        <v>0</v>
      </c>
      <c r="AG90" s="21"/>
      <c r="AH90" s="69">
        <v>0</v>
      </c>
      <c r="AI90" s="21"/>
      <c r="AJ90" s="65">
        <f>IF($W90,AH90/$W90*100,0)</f>
        <v>0</v>
      </c>
      <c r="AK90" s="21"/>
      <c r="AL90" s="69">
        <v>175</v>
      </c>
      <c r="AM90" s="21"/>
      <c r="AN90" s="69">
        <v>17133705.789999999</v>
      </c>
      <c r="AO90" s="21"/>
      <c r="AP90" s="10">
        <v>2</v>
      </c>
      <c r="AQ90" s="21"/>
      <c r="AR90" s="69">
        <v>112395</v>
      </c>
    </row>
    <row r="91" spans="1:44" ht="8.85" customHeight="1" x14ac:dyDescent="0.3">
      <c r="A91" s="10">
        <v>3</v>
      </c>
      <c r="B91" s="21"/>
      <c r="C91" s="10" t="s">
        <v>127</v>
      </c>
      <c r="D91" s="21"/>
      <c r="E91" s="69">
        <v>0</v>
      </c>
      <c r="F91" s="21"/>
      <c r="G91" s="65">
        <f>(E91/$AR91)</f>
        <v>0</v>
      </c>
      <c r="H91" s="21"/>
      <c r="I91" s="65">
        <f>IF(G$219,G91/G$219*100,0)</f>
        <v>0</v>
      </c>
      <c r="J91" s="69"/>
      <c r="K91" s="69">
        <v>2148953</v>
      </c>
      <c r="L91" s="21"/>
      <c r="M91" s="65">
        <f>(K91/$AR91)</f>
        <v>141.16488208631677</v>
      </c>
      <c r="N91" s="21"/>
      <c r="O91" s="65">
        <f>IF(M$219,M91/M$219*100,0)</f>
        <v>191.66422569433084</v>
      </c>
      <c r="P91" s="21"/>
      <c r="Q91" s="69">
        <v>1614671</v>
      </c>
      <c r="R91" s="21"/>
      <c r="S91" s="65">
        <f>(Q91/$AR91)</f>
        <v>106.06785784667937</v>
      </c>
      <c r="T91" s="21"/>
      <c r="U91" s="65">
        <f>IF(S$219,S91/S$219*100,0)</f>
        <v>207.90185402024358</v>
      </c>
      <c r="V91" s="21"/>
      <c r="W91" s="69">
        <f>(E91+K91+Q91)</f>
        <v>3763624</v>
      </c>
      <c r="X91" s="21"/>
      <c r="Y91" s="21"/>
      <c r="Z91" s="69">
        <v>19484</v>
      </c>
      <c r="AA91" s="21"/>
      <c r="AB91" s="65">
        <f>IF($W91,Z91/$W91*100,0)</f>
        <v>0.5176925218884777</v>
      </c>
      <c r="AC91" s="21"/>
      <c r="AD91" s="69">
        <v>0</v>
      </c>
      <c r="AE91" s="21"/>
      <c r="AF91" s="65">
        <f>IF($W91,AD91/$W91*100,0)</f>
        <v>0</v>
      </c>
      <c r="AG91" s="21"/>
      <c r="AH91" s="69">
        <v>0</v>
      </c>
      <c r="AI91" s="21"/>
      <c r="AJ91" s="65">
        <f>IF($W91,AH91/$W91*100,0)</f>
        <v>0</v>
      </c>
      <c r="AK91" s="21"/>
      <c r="AL91" s="69">
        <v>919967</v>
      </c>
      <c r="AM91" s="21"/>
      <c r="AN91" s="69">
        <v>6355583.5699999994</v>
      </c>
      <c r="AO91" s="21"/>
      <c r="AP91" s="10">
        <v>3</v>
      </c>
      <c r="AQ91" s="21"/>
      <c r="AR91" s="69">
        <v>15223</v>
      </c>
    </row>
    <row r="92" spans="1:44" ht="8.85" customHeight="1" x14ac:dyDescent="0.3">
      <c r="A92" s="10">
        <v>4</v>
      </c>
      <c r="B92" s="21"/>
      <c r="C92" s="10" t="s">
        <v>128</v>
      </c>
      <c r="D92" s="21"/>
      <c r="E92" s="69">
        <v>4514</v>
      </c>
      <c r="F92" s="21"/>
      <c r="G92" s="65">
        <f>(E92/$AR92)</f>
        <v>0.34029400678477195</v>
      </c>
      <c r="H92" s="21"/>
      <c r="I92" s="65">
        <f>IF(G$219,G92/G$219*100,0)</f>
        <v>1.0142229492669064</v>
      </c>
      <c r="J92" s="69"/>
      <c r="K92" s="69">
        <v>225214</v>
      </c>
      <c r="L92" s="21"/>
      <c r="M92" s="65">
        <f>(K92/$AR92)</f>
        <v>16.978062570674709</v>
      </c>
      <c r="N92" s="21"/>
      <c r="O92" s="65">
        <f>IF(M$219,M92/M$219*100,0)</f>
        <v>23.051676651481365</v>
      </c>
      <c r="P92" s="21"/>
      <c r="Q92" s="69">
        <v>951930</v>
      </c>
      <c r="R92" s="21"/>
      <c r="S92" s="65">
        <f>(Q92/$AR92)</f>
        <v>71.762532981530342</v>
      </c>
      <c r="T92" s="21"/>
      <c r="U92" s="65">
        <f>IF(S$219,S92/S$219*100,0)</f>
        <v>140.66055409184563</v>
      </c>
      <c r="V92" s="21"/>
      <c r="W92" s="69">
        <f>(E92+K92+Q92)</f>
        <v>1181658</v>
      </c>
      <c r="X92" s="21"/>
      <c r="Y92" s="21"/>
      <c r="Z92" s="69">
        <v>0</v>
      </c>
      <c r="AA92" s="21"/>
      <c r="AB92" s="65">
        <f>IF($W92,Z92/$W92*100,0)</f>
        <v>0</v>
      </c>
      <c r="AC92" s="21"/>
      <c r="AD92" s="69">
        <v>0</v>
      </c>
      <c r="AE92" s="21"/>
      <c r="AF92" s="65">
        <f>IF($W92,AD92/$W92*100,0)</f>
        <v>0</v>
      </c>
      <c r="AG92" s="21"/>
      <c r="AH92" s="69">
        <v>0</v>
      </c>
      <c r="AI92" s="21"/>
      <c r="AJ92" s="65">
        <f>IF($W92,AH92/$W92*100,0)</f>
        <v>0</v>
      </c>
      <c r="AK92" s="21"/>
      <c r="AL92" s="69">
        <v>3564966</v>
      </c>
      <c r="AM92" s="21"/>
      <c r="AN92" s="69">
        <v>2658091.7700000009</v>
      </c>
      <c r="AO92" s="21"/>
      <c r="AP92" s="10">
        <v>4</v>
      </c>
      <c r="AQ92" s="21"/>
      <c r="AR92" s="69">
        <v>13265</v>
      </c>
    </row>
    <row r="93" spans="1:44" ht="8.85" customHeight="1" x14ac:dyDescent="0.3">
      <c r="A93" s="10">
        <v>5</v>
      </c>
      <c r="B93" s="21"/>
      <c r="C93" s="10" t="s">
        <v>129</v>
      </c>
      <c r="D93" s="21"/>
      <c r="E93" s="69">
        <v>0</v>
      </c>
      <c r="F93" s="21"/>
      <c r="G93" s="65">
        <f>(E93/$AR93)</f>
        <v>0</v>
      </c>
      <c r="H93" s="21"/>
      <c r="I93" s="65">
        <f>IF(G$219,G93/G$219*100,0)</f>
        <v>0</v>
      </c>
      <c r="J93" s="69"/>
      <c r="K93" s="69">
        <v>1750049</v>
      </c>
      <c r="L93" s="21"/>
      <c r="M93" s="65">
        <f>(K93/$AR93)</f>
        <v>55.899607116619286</v>
      </c>
      <c r="N93" s="21"/>
      <c r="O93" s="65">
        <f>IF(M$219,M93/M$219*100,0)</f>
        <v>75.896743979660471</v>
      </c>
      <c r="P93" s="21"/>
      <c r="Q93" s="69">
        <v>1025240</v>
      </c>
      <c r="R93" s="21"/>
      <c r="S93" s="65">
        <f>(Q93/$AR93)</f>
        <v>32.747947743316189</v>
      </c>
      <c r="T93" s="21"/>
      <c r="U93" s="65">
        <f>IF(S$219,S93/S$219*100,0)</f>
        <v>64.18871078771987</v>
      </c>
      <c r="V93" s="21"/>
      <c r="W93" s="69">
        <f>(E93+K93+Q93)</f>
        <v>2775289</v>
      </c>
      <c r="X93" s="21"/>
      <c r="Y93" s="21"/>
      <c r="Z93" s="69">
        <v>12175</v>
      </c>
      <c r="AA93" s="21"/>
      <c r="AB93" s="70">
        <f>IF($W93,Z93/$W93*100,0)</f>
        <v>0.43869305142635595</v>
      </c>
      <c r="AC93" s="21"/>
      <c r="AD93" s="69">
        <v>0</v>
      </c>
      <c r="AE93" s="21"/>
      <c r="AF93" s="70">
        <f>IF($W93,AD93/$W93*100,0)</f>
        <v>0</v>
      </c>
      <c r="AG93" s="21"/>
      <c r="AH93" s="69">
        <v>0</v>
      </c>
      <c r="AI93" s="21"/>
      <c r="AJ93" s="70">
        <f>IF($W93,AH93/$W93*100,0)</f>
        <v>0</v>
      </c>
      <c r="AK93" s="21"/>
      <c r="AL93" s="69">
        <v>575330</v>
      </c>
      <c r="AM93" s="21"/>
      <c r="AN93" s="69">
        <v>5832279.1499999994</v>
      </c>
      <c r="AO93" s="21"/>
      <c r="AP93" s="10">
        <v>5</v>
      </c>
      <c r="AQ93" s="21"/>
      <c r="AR93" s="69">
        <v>31307</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9"/>
      <c r="AQ94" s="21"/>
      <c r="AR94" s="21"/>
    </row>
    <row r="95" spans="1:44" ht="8.85" customHeight="1" x14ac:dyDescent="0.3">
      <c r="A95" s="10">
        <v>6</v>
      </c>
      <c r="B95" s="21"/>
      <c r="C95" s="10" t="s">
        <v>130</v>
      </c>
      <c r="D95" s="21"/>
      <c r="E95" s="69">
        <v>0</v>
      </c>
      <c r="F95" s="21"/>
      <c r="G95" s="65">
        <f>(E95/$AR95)</f>
        <v>0</v>
      </c>
      <c r="H95" s="21"/>
      <c r="I95" s="65">
        <f>IF(G$219,G95/G$219*100,0)</f>
        <v>0</v>
      </c>
      <c r="J95" s="69"/>
      <c r="K95" s="69">
        <v>1728155</v>
      </c>
      <c r="L95" s="21"/>
      <c r="M95" s="65">
        <f>(K95/$AR95)</f>
        <v>107.21229604814195</v>
      </c>
      <c r="N95" s="21"/>
      <c r="O95" s="65">
        <f>IF(M$219,M95/M$219*100,0)</f>
        <v>145.56567754871028</v>
      </c>
      <c r="P95" s="21"/>
      <c r="Q95" s="69">
        <v>766443</v>
      </c>
      <c r="R95" s="21"/>
      <c r="S95" s="65">
        <f>(Q95/$AR95)</f>
        <v>47.549041503815374</v>
      </c>
      <c r="T95" s="21"/>
      <c r="U95" s="65">
        <f>IF(S$219,S95/S$219*100,0)</f>
        <v>93.200089887911403</v>
      </c>
      <c r="V95" s="21"/>
      <c r="W95" s="69">
        <f>(E95+K95+Q95)</f>
        <v>2494598</v>
      </c>
      <c r="X95" s="21"/>
      <c r="Y95" s="21"/>
      <c r="Z95" s="69">
        <v>7760</v>
      </c>
      <c r="AA95" s="21"/>
      <c r="AB95" s="70">
        <f>IF($W95,Z95/$W95*100,0)</f>
        <v>0.31107216473355626</v>
      </c>
      <c r="AC95" s="21"/>
      <c r="AD95" s="69">
        <v>0</v>
      </c>
      <c r="AE95" s="21"/>
      <c r="AF95" s="70">
        <f>IF($W95,AD95/$W95*100,0)</f>
        <v>0</v>
      </c>
      <c r="AG95" s="21"/>
      <c r="AH95" s="69">
        <v>0</v>
      </c>
      <c r="AI95" s="21"/>
      <c r="AJ95" s="70">
        <f>IF($W95,AH95/$W95*100,0)</f>
        <v>0</v>
      </c>
      <c r="AK95" s="21"/>
      <c r="AL95" s="69">
        <v>722026</v>
      </c>
      <c r="AM95" s="21"/>
      <c r="AN95" s="69">
        <v>3253553.7</v>
      </c>
      <c r="AO95" s="21"/>
      <c r="AP95" s="10">
        <v>6</v>
      </c>
      <c r="AQ95" s="21"/>
      <c r="AR95" s="69">
        <v>16119</v>
      </c>
    </row>
    <row r="96" spans="1:44" ht="8.85" customHeight="1" x14ac:dyDescent="0.3">
      <c r="A96" s="10">
        <v>7</v>
      </c>
      <c r="B96" s="21"/>
      <c r="C96" s="10" t="s">
        <v>131</v>
      </c>
      <c r="D96" s="21"/>
      <c r="E96" s="69">
        <v>73127651</v>
      </c>
      <c r="F96" s="21"/>
      <c r="G96" s="65">
        <f>(E96/$AR96)</f>
        <v>306.43115867634918</v>
      </c>
      <c r="H96" s="21"/>
      <c r="I96" s="65">
        <f>IF(G$219,G96/G$219*100,0)</f>
        <v>913.29705285279772</v>
      </c>
      <c r="J96" s="69"/>
      <c r="K96" s="69">
        <v>16262301</v>
      </c>
      <c r="L96" s="21"/>
      <c r="M96" s="65">
        <f>(K96/$AR96)</f>
        <v>68.144890065914353</v>
      </c>
      <c r="N96" s="21"/>
      <c r="O96" s="65">
        <f>IF(M$219,M96/M$219*100,0)</f>
        <v>92.52256932798997</v>
      </c>
      <c r="P96" s="21"/>
      <c r="Q96" s="69">
        <v>16464306</v>
      </c>
      <c r="R96" s="21"/>
      <c r="S96" s="65">
        <f>(Q96/$AR96)</f>
        <v>68.991363668743688</v>
      </c>
      <c r="T96" s="21"/>
      <c r="U96" s="65">
        <f>IF(S$219,S96/S$219*100,0)</f>
        <v>135.22883095131471</v>
      </c>
      <c r="V96" s="21"/>
      <c r="W96" s="69">
        <f>(E96+K96+Q96)</f>
        <v>105854258</v>
      </c>
      <c r="X96" s="21"/>
      <c r="Y96" s="21"/>
      <c r="Z96" s="69">
        <v>13144017</v>
      </c>
      <c r="AA96" s="21"/>
      <c r="AB96" s="70">
        <f>IF($W96,Z96/$W96*100,0)</f>
        <v>12.417088597418537</v>
      </c>
      <c r="AC96" s="21"/>
      <c r="AD96" s="69">
        <v>1307412</v>
      </c>
      <c r="AE96" s="21"/>
      <c r="AF96" s="70">
        <f>IF($W96,AD96/$W96*100,0)</f>
        <v>1.2351057243252321</v>
      </c>
      <c r="AG96" s="21"/>
      <c r="AH96" s="69">
        <v>1632923</v>
      </c>
      <c r="AI96" s="21"/>
      <c r="AJ96" s="70">
        <f>IF($W96,AH96/$W96*100,0)</f>
        <v>1.5426143745677194</v>
      </c>
      <c r="AK96" s="21"/>
      <c r="AL96" s="69">
        <v>23220004</v>
      </c>
      <c r="AM96" s="21"/>
      <c r="AN96" s="69">
        <v>7994977.4500000011</v>
      </c>
      <c r="AO96" s="21"/>
      <c r="AP96" s="10">
        <v>7</v>
      </c>
      <c r="AQ96" s="21"/>
      <c r="AR96" s="69">
        <v>238643</v>
      </c>
    </row>
    <row r="97" spans="1:44" ht="8.85" customHeight="1" x14ac:dyDescent="0.3">
      <c r="A97" s="10">
        <v>8</v>
      </c>
      <c r="B97" s="21"/>
      <c r="C97" s="10" t="s">
        <v>132</v>
      </c>
      <c r="D97" s="21"/>
      <c r="E97" s="69">
        <v>283085</v>
      </c>
      <c r="F97" s="21"/>
      <c r="G97" s="65">
        <f>(E97/$AR97)</f>
        <v>3.6533224928052448</v>
      </c>
      <c r="H97" s="21"/>
      <c r="I97" s="65">
        <f>IF(G$219,G97/G$219*100,0)</f>
        <v>10.888477138592592</v>
      </c>
      <c r="J97" s="69"/>
      <c r="K97" s="69">
        <v>2481630</v>
      </c>
      <c r="L97" s="21"/>
      <c r="M97" s="65">
        <f>(K97/$AR97)</f>
        <v>32.026404429130046</v>
      </c>
      <c r="N97" s="21"/>
      <c r="O97" s="65">
        <f>IF(M$219,M97/M$219*100,0)</f>
        <v>43.48330771763306</v>
      </c>
      <c r="P97" s="21"/>
      <c r="Q97" s="69">
        <v>2225103</v>
      </c>
      <c r="R97" s="21"/>
      <c r="S97" s="65">
        <f>(Q97/$AR97)</f>
        <v>28.715823299392156</v>
      </c>
      <c r="T97" s="21"/>
      <c r="U97" s="65">
        <f>IF(S$219,S97/S$219*100,0)</f>
        <v>56.285410348260747</v>
      </c>
      <c r="V97" s="21"/>
      <c r="W97" s="69">
        <f>(E97+K97+Q97)</f>
        <v>4989818</v>
      </c>
      <c r="X97" s="21"/>
      <c r="Y97" s="21"/>
      <c r="Z97" s="69">
        <v>44331</v>
      </c>
      <c r="AA97" s="21"/>
      <c r="AB97" s="70">
        <f>IF($W97,Z97/$W97*100,0)</f>
        <v>0.88842919721721314</v>
      </c>
      <c r="AC97" s="21"/>
      <c r="AD97" s="69">
        <v>45072</v>
      </c>
      <c r="AE97" s="21"/>
      <c r="AF97" s="70">
        <f>IF($W97,AD97/$W97*100,0)</f>
        <v>0.90327943824804835</v>
      </c>
      <c r="AG97" s="21"/>
      <c r="AH97" s="69">
        <v>0</v>
      </c>
      <c r="AI97" s="21"/>
      <c r="AJ97" s="70">
        <f>IF($W97,AH97/$W97*100,0)</f>
        <v>0</v>
      </c>
      <c r="AK97" s="21"/>
      <c r="AL97" s="69">
        <v>1683472</v>
      </c>
      <c r="AM97" s="21"/>
      <c r="AN97" s="69">
        <v>20063751.039999999</v>
      </c>
      <c r="AO97" s="21"/>
      <c r="AP97" s="10">
        <v>8</v>
      </c>
      <c r="AQ97" s="21"/>
      <c r="AR97" s="69">
        <v>77487</v>
      </c>
    </row>
    <row r="98" spans="1:44" ht="8.85" customHeight="1" x14ac:dyDescent="0.3">
      <c r="A98" s="10">
        <v>9</v>
      </c>
      <c r="B98" s="21"/>
      <c r="C98" s="10" t="s">
        <v>133</v>
      </c>
      <c r="D98" s="21"/>
      <c r="E98" s="69">
        <v>0</v>
      </c>
      <c r="F98" s="21"/>
      <c r="G98" s="65">
        <f>(E98/$AR98)</f>
        <v>0</v>
      </c>
      <c r="H98" s="21"/>
      <c r="I98" s="65">
        <f>IF(G$219,G98/G$219*100,0)</f>
        <v>0</v>
      </c>
      <c r="J98" s="69"/>
      <c r="K98" s="69">
        <v>1014919</v>
      </c>
      <c r="L98" s="21"/>
      <c r="M98" s="65">
        <f>(K98/$AR98)</f>
        <v>241.13067236873366</v>
      </c>
      <c r="N98" s="21"/>
      <c r="O98" s="65">
        <f>IF(M$219,M98/M$219*100,0)</f>
        <v>327.39108287886626</v>
      </c>
      <c r="P98" s="21"/>
      <c r="Q98" s="69">
        <v>335548</v>
      </c>
      <c r="R98" s="21"/>
      <c r="S98" s="65">
        <f>(Q98/$AR98)</f>
        <v>79.721549061534802</v>
      </c>
      <c r="T98" s="21"/>
      <c r="U98" s="65">
        <f>IF(S$219,S98/S$219*100,0)</f>
        <v>156.26088988444465</v>
      </c>
      <c r="V98" s="21"/>
      <c r="W98" s="69">
        <f>(E98+K98+Q98)</f>
        <v>1350467</v>
      </c>
      <c r="X98" s="21"/>
      <c r="Y98" s="21"/>
      <c r="Z98" s="69">
        <v>5608</v>
      </c>
      <c r="AA98" s="21"/>
      <c r="AB98" s="70">
        <f>IF($W98,Z98/$W98*100,0)</f>
        <v>0.41526375690779554</v>
      </c>
      <c r="AC98" s="21"/>
      <c r="AD98" s="69">
        <v>0</v>
      </c>
      <c r="AE98" s="21"/>
      <c r="AF98" s="70">
        <f>IF($W98,AD98/$W98*100,0)</f>
        <v>0</v>
      </c>
      <c r="AG98" s="21"/>
      <c r="AH98" s="69">
        <v>0</v>
      </c>
      <c r="AI98" s="21"/>
      <c r="AJ98" s="70">
        <f>IF($W98,AH98/$W98*100,0)</f>
        <v>0</v>
      </c>
      <c r="AK98" s="21"/>
      <c r="AL98" s="69">
        <v>871</v>
      </c>
      <c r="AM98" s="21"/>
      <c r="AN98" s="69">
        <v>3545688.4300000006</v>
      </c>
      <c r="AO98" s="21"/>
      <c r="AP98" s="10">
        <v>9</v>
      </c>
      <c r="AQ98" s="21"/>
      <c r="AR98" s="69">
        <v>4209</v>
      </c>
    </row>
    <row r="99" spans="1:44" ht="8.85" customHeight="1" x14ac:dyDescent="0.3">
      <c r="A99" s="10">
        <v>10</v>
      </c>
      <c r="B99" s="21"/>
      <c r="C99" s="10" t="s">
        <v>134</v>
      </c>
      <c r="D99" s="21"/>
      <c r="E99" s="69">
        <v>0</v>
      </c>
      <c r="F99" s="21"/>
      <c r="G99" s="65">
        <f>(E99/$AR99)</f>
        <v>0</v>
      </c>
      <c r="H99" s="21"/>
      <c r="I99" s="65">
        <f>IF(G$219,G99/G$219*100,0)</f>
        <v>0</v>
      </c>
      <c r="J99" s="69"/>
      <c r="K99" s="69">
        <v>8571283</v>
      </c>
      <c r="L99" s="21"/>
      <c r="M99" s="65">
        <f>(K99/$AR99)</f>
        <v>107.86643930432156</v>
      </c>
      <c r="N99" s="21"/>
      <c r="O99" s="65">
        <f>IF(M$219,M99/M$219*100,0)</f>
        <v>146.45382946607009</v>
      </c>
      <c r="P99" s="21"/>
      <c r="Q99" s="69">
        <v>1651218</v>
      </c>
      <c r="R99" s="21"/>
      <c r="S99" s="65">
        <f>(Q99/$AR99)</f>
        <v>20.779970300269312</v>
      </c>
      <c r="T99" s="21"/>
      <c r="U99" s="65">
        <f>IF(S$219,S99/S$219*100,0)</f>
        <v>40.73047612742787</v>
      </c>
      <c r="V99" s="21"/>
      <c r="W99" s="69">
        <f>(E99+K99+Q99)</f>
        <v>10222501</v>
      </c>
      <c r="X99" s="21"/>
      <c r="Y99" s="21"/>
      <c r="Z99" s="69">
        <v>33210</v>
      </c>
      <c r="AA99" s="21"/>
      <c r="AB99" s="70">
        <f>IF($W99,Z99/$W99*100,0)</f>
        <v>0.32487157496976521</v>
      </c>
      <c r="AC99" s="21"/>
      <c r="AD99" s="69">
        <v>0</v>
      </c>
      <c r="AE99" s="21"/>
      <c r="AF99" s="70">
        <f>IF($W99,AD99/$W99*100,0)</f>
        <v>0</v>
      </c>
      <c r="AG99" s="21"/>
      <c r="AH99" s="69">
        <v>0</v>
      </c>
      <c r="AI99" s="21"/>
      <c r="AJ99" s="70">
        <f>IF($W99,AH99/$W99*100,0)</f>
        <v>0</v>
      </c>
      <c r="AK99" s="21"/>
      <c r="AL99" s="69">
        <v>2653067</v>
      </c>
      <c r="AM99" s="21"/>
      <c r="AN99" s="69">
        <v>12529038.720000003</v>
      </c>
      <c r="AO99" s="21"/>
      <c r="AP99" s="10">
        <v>10</v>
      </c>
      <c r="AQ99" s="21"/>
      <c r="AR99" s="69">
        <v>79462</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9"/>
      <c r="AQ100" s="21"/>
      <c r="AR100" s="21"/>
    </row>
    <row r="101" spans="1:44" ht="8.85" customHeight="1" x14ac:dyDescent="0.3">
      <c r="A101" s="10">
        <v>11</v>
      </c>
      <c r="B101" s="21"/>
      <c r="C101" s="10" t="s">
        <v>135</v>
      </c>
      <c r="D101" s="21"/>
      <c r="E101" s="69">
        <v>8521</v>
      </c>
      <c r="F101" s="21"/>
      <c r="G101" s="65">
        <f>(E101/$AR101)</f>
        <v>1.3590111642743221</v>
      </c>
      <c r="H101" s="21"/>
      <c r="I101" s="65">
        <f>IF(G$219,G101/G$219*100,0)</f>
        <v>4.0504395717692532</v>
      </c>
      <c r="J101" s="69"/>
      <c r="K101" s="69">
        <v>1073392</v>
      </c>
      <c r="L101" s="21"/>
      <c r="M101" s="65">
        <f>(K101/$AR101)</f>
        <v>171.19489633173845</v>
      </c>
      <c r="N101" s="21"/>
      <c r="O101" s="65">
        <f>IF(M$219,M101/M$219*100,0)</f>
        <v>232.43696848186849</v>
      </c>
      <c r="P101" s="21"/>
      <c r="Q101" s="69">
        <v>591440</v>
      </c>
      <c r="R101" s="21"/>
      <c r="S101" s="65">
        <f>(Q101/$AR101)</f>
        <v>94.328548644338113</v>
      </c>
      <c r="T101" s="21"/>
      <c r="U101" s="65">
        <f>IF(S$219,S101/S$219*100,0)</f>
        <v>184.89182819685448</v>
      </c>
      <c r="V101" s="21"/>
      <c r="W101" s="69">
        <f>(E101+K101+Q101)</f>
        <v>1673353</v>
      </c>
      <c r="X101" s="21"/>
      <c r="Y101" s="21"/>
      <c r="Z101" s="69">
        <v>13774</v>
      </c>
      <c r="AA101" s="21"/>
      <c r="AB101" s="70">
        <f>IF($W101,Z101/$W101*100,0)</f>
        <v>0.82313773603059259</v>
      </c>
      <c r="AC101" s="21"/>
      <c r="AD101" s="69">
        <v>0</v>
      </c>
      <c r="AE101" s="21"/>
      <c r="AF101" s="70">
        <f>IF($W101,AD101/$W101*100,0)</f>
        <v>0</v>
      </c>
      <c r="AG101" s="21"/>
      <c r="AH101" s="69">
        <v>0</v>
      </c>
      <c r="AI101" s="21"/>
      <c r="AJ101" s="70">
        <f>IF($W101,AH101/$W101*100,0)</f>
        <v>0</v>
      </c>
      <c r="AK101" s="21"/>
      <c r="AL101" s="69">
        <v>1135656</v>
      </c>
      <c r="AM101" s="21"/>
      <c r="AN101" s="69">
        <v>6350818.5099999998</v>
      </c>
      <c r="AO101" s="21"/>
      <c r="AP101" s="10">
        <v>11</v>
      </c>
      <c r="AQ101" s="21"/>
      <c r="AR101" s="69">
        <v>6270</v>
      </c>
    </row>
    <row r="102" spans="1:44" ht="8.85" customHeight="1" x14ac:dyDescent="0.3">
      <c r="A102" s="10">
        <v>12</v>
      </c>
      <c r="B102" s="21"/>
      <c r="C102" s="10" t="s">
        <v>136</v>
      </c>
      <c r="D102" s="21"/>
      <c r="E102" s="69">
        <v>0</v>
      </c>
      <c r="F102" s="21"/>
      <c r="G102" s="65">
        <f>(E102/$AR102)</f>
        <v>0</v>
      </c>
      <c r="H102" s="21"/>
      <c r="I102" s="65">
        <f>IF(G$219,G102/G$219*100,0)</f>
        <v>0</v>
      </c>
      <c r="J102" s="69"/>
      <c r="K102" s="69">
        <v>844547</v>
      </c>
      <c r="L102" s="21"/>
      <c r="M102" s="65">
        <f>(K102/$AR102)</f>
        <v>25.138320038099774</v>
      </c>
      <c r="N102" s="21"/>
      <c r="O102" s="65">
        <f>IF(M$219,M102/M$219*100,0)</f>
        <v>34.131127899165357</v>
      </c>
      <c r="P102" s="21"/>
      <c r="Q102" s="69">
        <v>1099614</v>
      </c>
      <c r="R102" s="21"/>
      <c r="S102" s="65">
        <f>(Q102/$AR102)</f>
        <v>32.730503631384686</v>
      </c>
      <c r="T102" s="21"/>
      <c r="U102" s="65">
        <f>IF(S$219,S102/S$219*100,0)</f>
        <v>64.154518872412808</v>
      </c>
      <c r="V102" s="21"/>
      <c r="W102" s="69">
        <f>(E102+K102+Q102)</f>
        <v>1944161</v>
      </c>
      <c r="X102" s="21"/>
      <c r="Y102" s="21"/>
      <c r="Z102" s="69">
        <v>0</v>
      </c>
      <c r="AA102" s="21"/>
      <c r="AB102" s="70">
        <f>IF($W102,Z102/$W102*100,0)</f>
        <v>0</v>
      </c>
      <c r="AC102" s="21"/>
      <c r="AD102" s="69">
        <v>0</v>
      </c>
      <c r="AE102" s="21"/>
      <c r="AF102" s="70">
        <f>IF($W102,AD102/$W102*100,0)</f>
        <v>0</v>
      </c>
      <c r="AG102" s="21"/>
      <c r="AH102" s="69">
        <v>0</v>
      </c>
      <c r="AI102" s="21"/>
      <c r="AJ102" s="70">
        <f>IF($W102,AH102/$W102*100,0)</f>
        <v>0</v>
      </c>
      <c r="AK102" s="21"/>
      <c r="AL102" s="69">
        <v>250986</v>
      </c>
      <c r="AM102" s="21"/>
      <c r="AN102" s="69">
        <v>8572305.6500000004</v>
      </c>
      <c r="AO102" s="21"/>
      <c r="AP102" s="10">
        <v>12</v>
      </c>
      <c r="AQ102" s="21"/>
      <c r="AR102" s="69">
        <v>33596</v>
      </c>
    </row>
    <row r="103" spans="1:44" ht="8.85" customHeight="1" x14ac:dyDescent="0.3">
      <c r="A103" s="10">
        <v>13</v>
      </c>
      <c r="B103" s="21"/>
      <c r="C103" s="10" t="s">
        <v>137</v>
      </c>
      <c r="D103" s="21"/>
      <c r="E103" s="69">
        <v>0</v>
      </c>
      <c r="F103" s="21"/>
      <c r="G103" s="65">
        <f>(E103/$AR103)</f>
        <v>0</v>
      </c>
      <c r="H103" s="21"/>
      <c r="I103" s="65">
        <f>IF(G$219,G103/G$219*100,0)</f>
        <v>0</v>
      </c>
      <c r="J103" s="69"/>
      <c r="K103" s="69">
        <v>1029296</v>
      </c>
      <c r="L103" s="21"/>
      <c r="M103" s="65">
        <f>(K103/$AR103)</f>
        <v>64.943908133005237</v>
      </c>
      <c r="N103" s="21"/>
      <c r="O103" s="65">
        <f>IF(M$219,M103/M$219*100,0)</f>
        <v>88.176490370070198</v>
      </c>
      <c r="P103" s="21"/>
      <c r="Q103" s="69">
        <v>812279</v>
      </c>
      <c r="R103" s="21"/>
      <c r="S103" s="65">
        <f>(Q103/$AR103)</f>
        <v>51.251119944475995</v>
      </c>
      <c r="T103" s="21"/>
      <c r="U103" s="65">
        <f>IF(S$219,S103/S$219*100,0)</f>
        <v>100.45647261465854</v>
      </c>
      <c r="V103" s="21"/>
      <c r="W103" s="69">
        <f>(E103+K103+Q103)</f>
        <v>1841575</v>
      </c>
      <c r="X103" s="21"/>
      <c r="Y103" s="21"/>
      <c r="Z103" s="69">
        <v>8853</v>
      </c>
      <c r="AA103" s="21"/>
      <c r="AB103" s="70">
        <f>IF($W103,Z103/$W103*100,0)</f>
        <v>0.48072981008104476</v>
      </c>
      <c r="AC103" s="21"/>
      <c r="AD103" s="69">
        <v>0</v>
      </c>
      <c r="AE103" s="21"/>
      <c r="AF103" s="70">
        <f>IF($W103,AD103/$W103*100,0)</f>
        <v>0</v>
      </c>
      <c r="AG103" s="21"/>
      <c r="AH103" s="69">
        <v>0</v>
      </c>
      <c r="AI103" s="21"/>
      <c r="AJ103" s="70">
        <f>IF($W103,AH103/$W103*100,0)</f>
        <v>0</v>
      </c>
      <c r="AK103" s="21"/>
      <c r="AL103" s="69">
        <v>723169</v>
      </c>
      <c r="AM103" s="21"/>
      <c r="AN103" s="69">
        <v>6427118.6699999999</v>
      </c>
      <c r="AO103" s="21"/>
      <c r="AP103" s="10">
        <v>13</v>
      </c>
      <c r="AQ103" s="21"/>
      <c r="AR103" s="69">
        <v>15849</v>
      </c>
    </row>
    <row r="104" spans="1:44" ht="8.85" customHeight="1" x14ac:dyDescent="0.3">
      <c r="A104" s="10">
        <v>14</v>
      </c>
      <c r="B104" s="21"/>
      <c r="C104" s="10" t="s">
        <v>138</v>
      </c>
      <c r="D104" s="21"/>
      <c r="E104" s="69">
        <v>2603459</v>
      </c>
      <c r="F104" s="21"/>
      <c r="G104" s="65">
        <f>(E104/$AR104)</f>
        <v>127.90267747482191</v>
      </c>
      <c r="H104" s="21"/>
      <c r="I104" s="65">
        <f>IF(G$219,G104/G$219*100,0)</f>
        <v>381.20515842553118</v>
      </c>
      <c r="J104" s="69"/>
      <c r="K104" s="69">
        <v>3049017</v>
      </c>
      <c r="L104" s="21"/>
      <c r="M104" s="65">
        <f>(K104/$AR104)</f>
        <v>149.79204126750184</v>
      </c>
      <c r="N104" s="21"/>
      <c r="O104" s="65">
        <f>IF(M$219,M104/M$219*100,0)</f>
        <v>203.37760482918191</v>
      </c>
      <c r="P104" s="21"/>
      <c r="Q104" s="69">
        <v>1729745</v>
      </c>
      <c r="R104" s="21"/>
      <c r="S104" s="65">
        <f>(Q104/$AR104)</f>
        <v>84.97887496929502</v>
      </c>
      <c r="T104" s="21"/>
      <c r="U104" s="65">
        <f>IF(S$219,S104/S$219*100,0)</f>
        <v>166.56568745084735</v>
      </c>
      <c r="V104" s="21"/>
      <c r="W104" s="69">
        <f>(E104+K104+Q104)</f>
        <v>7382221</v>
      </c>
      <c r="X104" s="21"/>
      <c r="Y104" s="21"/>
      <c r="Z104" s="69">
        <v>524937</v>
      </c>
      <c r="AA104" s="21"/>
      <c r="AB104" s="70">
        <f>IF($W104,Z104/$W104*100,0)</f>
        <v>7.1108274867414556</v>
      </c>
      <c r="AC104" s="21"/>
      <c r="AD104" s="69">
        <v>0</v>
      </c>
      <c r="AE104" s="21"/>
      <c r="AF104" s="70">
        <f>IF($W104,AD104/$W104*100,0)</f>
        <v>0</v>
      </c>
      <c r="AG104" s="21"/>
      <c r="AH104" s="69">
        <v>0</v>
      </c>
      <c r="AI104" s="21"/>
      <c r="AJ104" s="70">
        <f>IF($W104,AH104/$W104*100,0)</f>
        <v>0</v>
      </c>
      <c r="AK104" s="21"/>
      <c r="AL104" s="69">
        <v>912329</v>
      </c>
      <c r="AM104" s="21"/>
      <c r="AN104" s="69">
        <v>6183218.5300000003</v>
      </c>
      <c r="AO104" s="21"/>
      <c r="AP104" s="10">
        <v>14</v>
      </c>
      <c r="AQ104" s="21"/>
      <c r="AR104" s="69">
        <v>20355</v>
      </c>
    </row>
    <row r="105" spans="1:44" ht="8.85" customHeight="1" x14ac:dyDescent="0.3">
      <c r="A105" s="10">
        <v>15</v>
      </c>
      <c r="B105" s="21"/>
      <c r="C105" s="10" t="s">
        <v>139</v>
      </c>
      <c r="D105" s="21"/>
      <c r="E105" s="69">
        <v>4833</v>
      </c>
      <c r="F105" s="21"/>
      <c r="G105" s="65">
        <f>(E105/$AR105)</f>
        <v>0.28726818830242512</v>
      </c>
      <c r="H105" s="21"/>
      <c r="I105" s="65">
        <f>IF(G$219,G105/G$219*100,0)</f>
        <v>0.85618313388316947</v>
      </c>
      <c r="J105" s="69"/>
      <c r="K105" s="69">
        <v>1022139</v>
      </c>
      <c r="L105" s="21"/>
      <c r="M105" s="65">
        <f>(K105/$AR105)</f>
        <v>60.754814550641939</v>
      </c>
      <c r="N105" s="21"/>
      <c r="O105" s="65">
        <f>IF(M$219,M105/M$219*100,0)</f>
        <v>82.488819570091692</v>
      </c>
      <c r="P105" s="21"/>
      <c r="Q105" s="69">
        <v>1312203</v>
      </c>
      <c r="R105" s="21"/>
      <c r="S105" s="65">
        <f>(Q105/$AR105)</f>
        <v>77.995898716119825</v>
      </c>
      <c r="T105" s="21"/>
      <c r="U105" s="65">
        <f>IF(S$219,S105/S$219*100,0)</f>
        <v>152.87847118111756</v>
      </c>
      <c r="V105" s="21"/>
      <c r="W105" s="69">
        <f>(E105+K105+Q105)</f>
        <v>2339175</v>
      </c>
      <c r="X105" s="21"/>
      <c r="Y105" s="21"/>
      <c r="Z105" s="69">
        <v>6029</v>
      </c>
      <c r="AA105" s="21"/>
      <c r="AB105" s="70">
        <f>IF($W105,Z105/$W105*100,0)</f>
        <v>0.25774044267743967</v>
      </c>
      <c r="AC105" s="21"/>
      <c r="AD105" s="69">
        <v>0</v>
      </c>
      <c r="AE105" s="21"/>
      <c r="AF105" s="70">
        <f>IF($W105,AD105/$W105*100,0)</f>
        <v>0</v>
      </c>
      <c r="AG105" s="21"/>
      <c r="AH105" s="69">
        <v>0</v>
      </c>
      <c r="AI105" s="21"/>
      <c r="AJ105" s="70">
        <f>IF($W105,AH105/$W105*100,0)</f>
        <v>0</v>
      </c>
      <c r="AK105" s="21"/>
      <c r="AL105" s="69">
        <v>18224</v>
      </c>
      <c r="AM105" s="21"/>
      <c r="AN105" s="69">
        <v>4707076.8000000007</v>
      </c>
      <c r="AO105" s="21"/>
      <c r="AP105" s="10">
        <v>15</v>
      </c>
      <c r="AQ105" s="21"/>
      <c r="AR105" s="69">
        <v>16824</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9"/>
      <c r="AQ106" s="21"/>
      <c r="AR106" s="21"/>
    </row>
    <row r="107" spans="1:44" ht="8.85" customHeight="1" x14ac:dyDescent="0.3">
      <c r="A107" s="10">
        <v>16</v>
      </c>
      <c r="B107" s="21"/>
      <c r="C107" s="10" t="s">
        <v>140</v>
      </c>
      <c r="D107" s="21"/>
      <c r="E107" s="69">
        <v>40246</v>
      </c>
      <c r="F107" s="21"/>
      <c r="G107" s="65">
        <f>(E107/$AR107)</f>
        <v>0.72260126400459634</v>
      </c>
      <c r="H107" s="21"/>
      <c r="I107" s="65">
        <f>IF(G$219,G107/G$219*100,0)</f>
        <v>2.1536635101136672</v>
      </c>
      <c r="J107" s="69"/>
      <c r="K107" s="69">
        <v>4691724</v>
      </c>
      <c r="L107" s="21"/>
      <c r="M107" s="65">
        <f>(K107/$AR107)</f>
        <v>84.238078138465951</v>
      </c>
      <c r="N107" s="21"/>
      <c r="O107" s="65">
        <f>IF(M$219,M107/M$219*100,0)</f>
        <v>114.37282262960645</v>
      </c>
      <c r="P107" s="21"/>
      <c r="Q107" s="69">
        <v>2468852</v>
      </c>
      <c r="R107" s="21"/>
      <c r="S107" s="65">
        <f>(Q107/$AR107)</f>
        <v>44.327276644642346</v>
      </c>
      <c r="T107" s="21"/>
      <c r="U107" s="65">
        <f>IF(S$219,S107/S$219*100,0)</f>
        <v>86.885161868835624</v>
      </c>
      <c r="V107" s="21"/>
      <c r="W107" s="69">
        <f>(E107+K107+Q107)</f>
        <v>7200822</v>
      </c>
      <c r="X107" s="21"/>
      <c r="Y107" s="21"/>
      <c r="Z107" s="69">
        <v>22793</v>
      </c>
      <c r="AA107" s="21"/>
      <c r="AB107" s="70">
        <f>IF($W107,Z107/$W107*100,0)</f>
        <v>0.31653330689190762</v>
      </c>
      <c r="AC107" s="21"/>
      <c r="AD107" s="69">
        <v>0</v>
      </c>
      <c r="AE107" s="21"/>
      <c r="AF107" s="70">
        <f>IF($W107,AD107/$W107*100,0)</f>
        <v>0</v>
      </c>
      <c r="AG107" s="21"/>
      <c r="AH107" s="69">
        <v>0</v>
      </c>
      <c r="AI107" s="21"/>
      <c r="AJ107" s="70">
        <f>IF($W107,AH107/$W107*100,0)</f>
        <v>0</v>
      </c>
      <c r="AK107" s="21"/>
      <c r="AL107" s="69">
        <v>2190810</v>
      </c>
      <c r="AM107" s="21"/>
      <c r="AN107" s="69">
        <v>11657575.149999999</v>
      </c>
      <c r="AO107" s="21"/>
      <c r="AP107" s="10">
        <v>16</v>
      </c>
      <c r="AQ107" s="21"/>
      <c r="AR107" s="69">
        <v>55696</v>
      </c>
    </row>
    <row r="108" spans="1:44" ht="8.85" customHeight="1" x14ac:dyDescent="0.3">
      <c r="A108" s="10">
        <v>17</v>
      </c>
      <c r="B108" s="21"/>
      <c r="C108" s="10" t="s">
        <v>141</v>
      </c>
      <c r="D108" s="21"/>
      <c r="E108" s="69">
        <v>2658156</v>
      </c>
      <c r="F108" s="21"/>
      <c r="G108" s="65">
        <f>(E108/$AR108)</f>
        <v>86.060672774953858</v>
      </c>
      <c r="H108" s="21"/>
      <c r="I108" s="65">
        <f>IF(G$219,G108/G$219*100,0)</f>
        <v>256.49793301506304</v>
      </c>
      <c r="J108" s="69"/>
      <c r="K108" s="69">
        <v>1882603</v>
      </c>
      <c r="L108" s="21"/>
      <c r="M108" s="65">
        <f>(K108/$AR108)</f>
        <v>60.951306374850262</v>
      </c>
      <c r="N108" s="21"/>
      <c r="O108" s="65">
        <f>IF(M$219,M108/M$219*100,0)</f>
        <v>82.755603013576788</v>
      </c>
      <c r="P108" s="21"/>
      <c r="Q108" s="69">
        <v>3058898</v>
      </c>
      <c r="R108" s="21"/>
      <c r="S108" s="65">
        <f>(Q108/$AR108)</f>
        <v>99.035128047398587</v>
      </c>
      <c r="T108" s="21"/>
      <c r="U108" s="65">
        <f>IF(S$219,S108/S$219*100,0)</f>
        <v>194.1171166476139</v>
      </c>
      <c r="V108" s="21"/>
      <c r="W108" s="69">
        <f>(E108+K108+Q108)</f>
        <v>7599657</v>
      </c>
      <c r="X108" s="21"/>
      <c r="Y108" s="21"/>
      <c r="Z108" s="69">
        <v>0</v>
      </c>
      <c r="AA108" s="21"/>
      <c r="AB108" s="70">
        <f>IF($W108,Z108/$W108*100,0)</f>
        <v>0</v>
      </c>
      <c r="AC108" s="21"/>
      <c r="AD108" s="69">
        <v>0</v>
      </c>
      <c r="AE108" s="21"/>
      <c r="AF108" s="70">
        <f>IF($W108,AD108/$W108*100,0)</f>
        <v>0</v>
      </c>
      <c r="AG108" s="21"/>
      <c r="AH108" s="69">
        <v>0</v>
      </c>
      <c r="AI108" s="21"/>
      <c r="AJ108" s="70">
        <f>IF($W108,AH108/$W108*100,0)</f>
        <v>0</v>
      </c>
      <c r="AK108" s="21"/>
      <c r="AL108" s="69">
        <v>67142</v>
      </c>
      <c r="AM108" s="21"/>
      <c r="AN108" s="69">
        <v>6436023.4700000007</v>
      </c>
      <c r="AO108" s="21"/>
      <c r="AP108" s="10">
        <v>17</v>
      </c>
      <c r="AQ108" s="21"/>
      <c r="AR108" s="69">
        <v>30887</v>
      </c>
    </row>
    <row r="109" spans="1:44" ht="8.85" customHeight="1" x14ac:dyDescent="0.3">
      <c r="A109" s="10">
        <v>18</v>
      </c>
      <c r="B109" s="21"/>
      <c r="C109" s="10" t="s">
        <v>142</v>
      </c>
      <c r="D109" s="21"/>
      <c r="E109" s="69">
        <v>0</v>
      </c>
      <c r="F109" s="21"/>
      <c r="G109" s="65">
        <f>(E109/$AR109)</f>
        <v>0</v>
      </c>
      <c r="H109" s="21"/>
      <c r="I109" s="65">
        <f>IF(G$219,G109/G$219*100,0)</f>
        <v>0</v>
      </c>
      <c r="J109" s="69"/>
      <c r="K109" s="69">
        <v>848031</v>
      </c>
      <c r="L109" s="21"/>
      <c r="M109" s="65">
        <f>(K109/$AR109)</f>
        <v>29.086983364774483</v>
      </c>
      <c r="N109" s="21"/>
      <c r="O109" s="65">
        <f>IF(M$219,M109/M$219*100,0)</f>
        <v>39.492358595139336</v>
      </c>
      <c r="P109" s="21"/>
      <c r="Q109" s="69">
        <v>755949</v>
      </c>
      <c r="R109" s="21"/>
      <c r="S109" s="65">
        <f>(Q109/$AR109)</f>
        <v>25.928622877722518</v>
      </c>
      <c r="T109" s="21"/>
      <c r="U109" s="65">
        <f>IF(S$219,S109/S$219*100,0)</f>
        <v>50.822264896330005</v>
      </c>
      <c r="V109" s="21"/>
      <c r="W109" s="69">
        <f>(E109+K109+Q109)</f>
        <v>1603980</v>
      </c>
      <c r="X109" s="21"/>
      <c r="Y109" s="21"/>
      <c r="Z109" s="69">
        <v>9077</v>
      </c>
      <c r="AA109" s="21"/>
      <c r="AB109" s="70">
        <f>IF($W109,Z109/$W109*100,0)</f>
        <v>0.56590481178069552</v>
      </c>
      <c r="AC109" s="21"/>
      <c r="AD109" s="69">
        <v>0</v>
      </c>
      <c r="AE109" s="21"/>
      <c r="AF109" s="70">
        <f>IF($W109,AD109/$W109*100,0)</f>
        <v>0</v>
      </c>
      <c r="AG109" s="21"/>
      <c r="AH109" s="69">
        <v>0</v>
      </c>
      <c r="AI109" s="21"/>
      <c r="AJ109" s="70">
        <f>IF($W109,AH109/$W109*100,0)</f>
        <v>0</v>
      </c>
      <c r="AK109" s="21"/>
      <c r="AL109" s="69">
        <v>872122</v>
      </c>
      <c r="AM109" s="21"/>
      <c r="AN109" s="69">
        <v>12016182.630000003</v>
      </c>
      <c r="AO109" s="21"/>
      <c r="AP109" s="10">
        <v>18</v>
      </c>
      <c r="AQ109" s="21"/>
      <c r="AR109" s="69">
        <v>29155</v>
      </c>
    </row>
    <row r="110" spans="1:44" ht="8.85" customHeight="1" x14ac:dyDescent="0.3">
      <c r="A110" s="10">
        <v>19</v>
      </c>
      <c r="B110" s="21"/>
      <c r="C110" s="10" t="s">
        <v>143</v>
      </c>
      <c r="D110" s="21"/>
      <c r="E110" s="69">
        <v>0</v>
      </c>
      <c r="F110" s="21"/>
      <c r="G110" s="65">
        <f>(E110/$AR110)</f>
        <v>0</v>
      </c>
      <c r="H110" s="21"/>
      <c r="I110" s="65">
        <f>IF(G$219,G110/G$219*100,0)</f>
        <v>0</v>
      </c>
      <c r="J110" s="69"/>
      <c r="K110" s="69">
        <v>323210</v>
      </c>
      <c r="L110" s="21"/>
      <c r="M110" s="65">
        <f>(K110/$AR110)</f>
        <v>47.720360253949508</v>
      </c>
      <c r="N110" s="21"/>
      <c r="O110" s="65">
        <f>IF(M$219,M110/M$219*100,0)</f>
        <v>64.791510202481945</v>
      </c>
      <c r="P110" s="21"/>
      <c r="Q110" s="69">
        <v>1209553</v>
      </c>
      <c r="R110" s="21"/>
      <c r="S110" s="65">
        <f>(Q110/$AR110)</f>
        <v>178.58452679757863</v>
      </c>
      <c r="T110" s="21"/>
      <c r="U110" s="65">
        <f>IF(S$219,S110/S$219*100,0)</f>
        <v>350.04057755378551</v>
      </c>
      <c r="V110" s="21"/>
      <c r="W110" s="69">
        <f>(E110+K110+Q110)</f>
        <v>1532763</v>
      </c>
      <c r="X110" s="21"/>
      <c r="Y110" s="21"/>
      <c r="Z110" s="69">
        <v>0</v>
      </c>
      <c r="AA110" s="21"/>
      <c r="AB110" s="70">
        <f>IF($W110,Z110/$W110*100,0)</f>
        <v>0</v>
      </c>
      <c r="AC110" s="21"/>
      <c r="AD110" s="69">
        <v>0</v>
      </c>
      <c r="AE110" s="21"/>
      <c r="AF110" s="70">
        <f>IF($W110,AD110/$W110*100,0)</f>
        <v>0</v>
      </c>
      <c r="AG110" s="21"/>
      <c r="AH110" s="69">
        <v>0</v>
      </c>
      <c r="AI110" s="21"/>
      <c r="AJ110" s="70">
        <f>IF($W110,AH110/$W110*100,0)</f>
        <v>0</v>
      </c>
      <c r="AK110" s="21"/>
      <c r="AL110" s="69">
        <v>3266747</v>
      </c>
      <c r="AM110" s="21"/>
      <c r="AN110" s="69">
        <v>1692985.5299999998</v>
      </c>
      <c r="AO110" s="21"/>
      <c r="AP110" s="10">
        <v>19</v>
      </c>
      <c r="AQ110" s="21"/>
      <c r="AR110" s="69">
        <v>6773</v>
      </c>
    </row>
    <row r="111" spans="1:44" ht="8.85" customHeight="1" x14ac:dyDescent="0.3">
      <c r="A111" s="10">
        <v>20</v>
      </c>
      <c r="B111" s="21"/>
      <c r="C111" s="10" t="s">
        <v>144</v>
      </c>
      <c r="D111" s="21"/>
      <c r="E111" s="69">
        <v>0</v>
      </c>
      <c r="F111" s="21"/>
      <c r="G111" s="65">
        <f>(E111/$AR111)</f>
        <v>0</v>
      </c>
      <c r="H111" s="21"/>
      <c r="I111" s="65">
        <f>IF(G$219,G111/G$219*100,0)</f>
        <v>0</v>
      </c>
      <c r="J111" s="69"/>
      <c r="K111" s="69">
        <v>722221</v>
      </c>
      <c r="L111" s="21"/>
      <c r="M111" s="65">
        <f>(K111/$AR111)</f>
        <v>62.643854627461188</v>
      </c>
      <c r="N111" s="21"/>
      <c r="O111" s="65">
        <f>IF(M$219,M111/M$219*100,0)</f>
        <v>85.053631712305176</v>
      </c>
      <c r="P111" s="21"/>
      <c r="Q111" s="69">
        <v>678495</v>
      </c>
      <c r="R111" s="21"/>
      <c r="S111" s="65">
        <f>(Q111/$AR111)</f>
        <v>58.851157949518608</v>
      </c>
      <c r="T111" s="21"/>
      <c r="U111" s="65">
        <f>IF(S$219,S111/S$219*100,0)</f>
        <v>115.35318141928666</v>
      </c>
      <c r="V111" s="21"/>
      <c r="W111" s="69">
        <f>(E111+K111+Q111)</f>
        <v>1400716</v>
      </c>
      <c r="X111" s="21"/>
      <c r="Y111" s="21"/>
      <c r="Z111" s="69">
        <v>8683</v>
      </c>
      <c r="AA111" s="21"/>
      <c r="AB111" s="70">
        <f>IF($W111,Z111/$W111*100,0)</f>
        <v>0.61989725254798256</v>
      </c>
      <c r="AC111" s="21"/>
      <c r="AD111" s="69">
        <v>0</v>
      </c>
      <c r="AE111" s="21"/>
      <c r="AF111" s="70">
        <f>IF($W111,AD111/$W111*100,0)</f>
        <v>0</v>
      </c>
      <c r="AG111" s="21"/>
      <c r="AH111" s="69">
        <v>0</v>
      </c>
      <c r="AI111" s="21"/>
      <c r="AJ111" s="70">
        <f>IF($W111,AH111/$W111*100,0)</f>
        <v>0</v>
      </c>
      <c r="AK111" s="21"/>
      <c r="AL111" s="69">
        <v>8266</v>
      </c>
      <c r="AM111" s="21"/>
      <c r="AN111" s="69">
        <v>4709463.9800000004</v>
      </c>
      <c r="AO111" s="21"/>
      <c r="AP111" s="10">
        <v>20</v>
      </c>
      <c r="AQ111" s="21"/>
      <c r="AR111" s="69">
        <v>11529</v>
      </c>
    </row>
    <row r="112" spans="1:44" ht="8.85" customHeight="1" x14ac:dyDescent="0.3">
      <c r="A112" s="29"/>
      <c r="B112" s="21"/>
      <c r="D112" s="21"/>
      <c r="E112" s="21"/>
      <c r="F112" s="21"/>
      <c r="G112" s="21"/>
      <c r="H112" s="21"/>
      <c r="I112" s="21"/>
      <c r="J112" s="27"/>
      <c r="K112" s="21"/>
      <c r="L112" s="21"/>
      <c r="M112" s="21"/>
      <c r="N112" s="21"/>
      <c r="O112" s="21"/>
      <c r="P112" s="21"/>
      <c r="Q112" s="21"/>
      <c r="R112" s="21"/>
      <c r="S112" s="21"/>
      <c r="T112" s="21"/>
      <c r="U112" s="21"/>
      <c r="V112" s="21"/>
      <c r="W112" s="27"/>
      <c r="X112" s="21"/>
      <c r="Y112" s="21"/>
      <c r="Z112" s="21"/>
      <c r="AA112" s="21"/>
      <c r="AB112" s="21"/>
      <c r="AC112" s="21"/>
      <c r="AD112" s="21"/>
      <c r="AE112" s="21"/>
      <c r="AF112" s="21"/>
      <c r="AG112" s="21"/>
      <c r="AH112" s="21"/>
      <c r="AI112" s="21"/>
      <c r="AJ112" s="21"/>
      <c r="AK112" s="21"/>
      <c r="AL112" s="21"/>
      <c r="AM112" s="21"/>
      <c r="AN112" s="21"/>
      <c r="AO112" s="21"/>
      <c r="AP112" s="29"/>
      <c r="AQ112" s="21"/>
      <c r="AR112" s="27"/>
    </row>
    <row r="113" spans="1:44" ht="8.85" customHeight="1" x14ac:dyDescent="0.3">
      <c r="A113" s="10">
        <v>21</v>
      </c>
      <c r="B113" s="21"/>
      <c r="C113" s="10" t="s">
        <v>145</v>
      </c>
      <c r="D113" s="21"/>
      <c r="E113" s="69">
        <v>7213977</v>
      </c>
      <c r="F113" s="21"/>
      <c r="G113" s="65">
        <f>(E113/$AR113)</f>
        <v>19.788826162809837</v>
      </c>
      <c r="H113" s="21"/>
      <c r="I113" s="65">
        <f>IF(G$219,G113/G$219*100,0)</f>
        <v>58.979239226123362</v>
      </c>
      <c r="J113" s="69"/>
      <c r="K113" s="69">
        <v>10181630</v>
      </c>
      <c r="L113" s="21"/>
      <c r="M113" s="65">
        <f>(K113/$AR113)</f>
        <v>27.929463335418106</v>
      </c>
      <c r="N113" s="21"/>
      <c r="O113" s="65">
        <f>IF(M$219,M113/M$219*100,0)</f>
        <v>37.920755396996803</v>
      </c>
      <c r="P113" s="21"/>
      <c r="Q113" s="69">
        <v>9031490</v>
      </c>
      <c r="R113" s="21"/>
      <c r="S113" s="65">
        <f>(Q113/$AR113)</f>
        <v>24.774487858937643</v>
      </c>
      <c r="T113" s="21"/>
      <c r="U113" s="65">
        <f>IF(S$219,S113/S$219*100,0)</f>
        <v>48.56006393303813</v>
      </c>
      <c r="V113" s="21"/>
      <c r="W113" s="69">
        <f>(E113+K113+Q113)</f>
        <v>26427097</v>
      </c>
      <c r="X113" s="21"/>
      <c r="Y113" s="21"/>
      <c r="Z113" s="69">
        <v>1779100</v>
      </c>
      <c r="AA113" s="21"/>
      <c r="AB113" s="70">
        <f>IF($W113,Z113/$W113*100,0)</f>
        <v>6.7321053084264229</v>
      </c>
      <c r="AC113" s="21"/>
      <c r="AD113" s="69">
        <v>0</v>
      </c>
      <c r="AE113" s="21"/>
      <c r="AF113" s="70">
        <f>IF($W113,AD113/$W113*100,0)</f>
        <v>0</v>
      </c>
      <c r="AG113" s="21"/>
      <c r="AH113" s="69">
        <v>0</v>
      </c>
      <c r="AI113" s="21"/>
      <c r="AJ113" s="70">
        <f>IF($W113,AH113/$W113*100,0)</f>
        <v>0</v>
      </c>
      <c r="AK113" s="21"/>
      <c r="AL113" s="69">
        <v>9874311</v>
      </c>
      <c r="AM113" s="21"/>
      <c r="AN113" s="69">
        <v>47621336.040000007</v>
      </c>
      <c r="AO113" s="21"/>
      <c r="AP113" s="10">
        <v>21</v>
      </c>
      <c r="AQ113" s="21"/>
      <c r="AR113" s="69">
        <v>364548</v>
      </c>
    </row>
    <row r="114" spans="1:44" ht="8.85" customHeight="1" x14ac:dyDescent="0.3">
      <c r="A114" s="10">
        <v>22</v>
      </c>
      <c r="B114" s="21"/>
      <c r="C114" s="10" t="s">
        <v>146</v>
      </c>
      <c r="D114" s="21"/>
      <c r="E114" s="69">
        <v>0</v>
      </c>
      <c r="F114" s="21"/>
      <c r="G114" s="65">
        <f>(E114/$AR114)</f>
        <v>0</v>
      </c>
      <c r="H114" s="21"/>
      <c r="I114" s="65">
        <f>IF(G$219,G114/G$219*100,0)</f>
        <v>0</v>
      </c>
      <c r="J114" s="69"/>
      <c r="K114" s="69">
        <v>261422</v>
      </c>
      <c r="L114" s="21"/>
      <c r="M114" s="65">
        <f>(K114/$AR114)</f>
        <v>17.683961306906582</v>
      </c>
      <c r="N114" s="21"/>
      <c r="O114" s="65">
        <f>IF(M$219,M114/M$219*100,0)</f>
        <v>24.010098694548425</v>
      </c>
      <c r="P114" s="21"/>
      <c r="Q114" s="69">
        <v>846085</v>
      </c>
      <c r="R114" s="21"/>
      <c r="S114" s="65">
        <f>(Q114/$AR114)</f>
        <v>57.233646756409392</v>
      </c>
      <c r="T114" s="21"/>
      <c r="U114" s="65">
        <f>IF(S$219,S114/S$219*100,0)</f>
        <v>112.18272447999409</v>
      </c>
      <c r="V114" s="21"/>
      <c r="W114" s="69">
        <f>(E114+K114+Q114)</f>
        <v>1107507</v>
      </c>
      <c r="X114" s="21"/>
      <c r="Y114" s="21"/>
      <c r="Z114" s="69">
        <v>5608</v>
      </c>
      <c r="AA114" s="21"/>
      <c r="AB114" s="70">
        <f>IF($W114,Z114/$W114*100,0)</f>
        <v>0.50636248800233319</v>
      </c>
      <c r="AC114" s="21"/>
      <c r="AD114" s="69">
        <v>0</v>
      </c>
      <c r="AE114" s="21"/>
      <c r="AF114" s="70">
        <f>IF($W114,AD114/$W114*100,0)</f>
        <v>0</v>
      </c>
      <c r="AG114" s="21"/>
      <c r="AH114" s="69">
        <v>0</v>
      </c>
      <c r="AI114" s="21"/>
      <c r="AJ114" s="70">
        <f>IF($W114,AH114/$W114*100,0)</f>
        <v>0</v>
      </c>
      <c r="AK114" s="21"/>
      <c r="AL114" s="69">
        <v>0</v>
      </c>
      <c r="AM114" s="21"/>
      <c r="AN114" s="69">
        <v>4101769.45</v>
      </c>
      <c r="AO114" s="21"/>
      <c r="AP114" s="10">
        <v>22</v>
      </c>
      <c r="AQ114" s="21"/>
      <c r="AR114" s="69">
        <v>14783</v>
      </c>
    </row>
    <row r="115" spans="1:44" ht="8.85" customHeight="1" x14ac:dyDescent="0.3">
      <c r="A115" s="10">
        <v>23</v>
      </c>
      <c r="B115" s="21"/>
      <c r="C115" s="10" t="s">
        <v>147</v>
      </c>
      <c r="D115" s="21"/>
      <c r="E115" s="69">
        <v>0</v>
      </c>
      <c r="F115" s="21"/>
      <c r="G115" s="65">
        <f>(E115/$AR115)</f>
        <v>0</v>
      </c>
      <c r="H115" s="21"/>
      <c r="I115" s="65">
        <f>IF(G$219,G115/G$219*100,0)</f>
        <v>0</v>
      </c>
      <c r="J115" s="69"/>
      <c r="K115" s="69">
        <v>378653</v>
      </c>
      <c r="L115" s="21"/>
      <c r="M115" s="65">
        <f>(K115/$AR115)</f>
        <v>77.402493867538837</v>
      </c>
      <c r="N115" s="21"/>
      <c r="O115" s="65">
        <f>IF(M$219,M115/M$219*100,0)</f>
        <v>105.09192395925233</v>
      </c>
      <c r="P115" s="21"/>
      <c r="Q115" s="69">
        <v>211206</v>
      </c>
      <c r="R115" s="21"/>
      <c r="S115" s="65">
        <f>(Q115/$AR115)</f>
        <v>43.173753066230582</v>
      </c>
      <c r="T115" s="21"/>
      <c r="U115" s="65">
        <f>IF(S$219,S115/S$219*100,0)</f>
        <v>84.624159379707109</v>
      </c>
      <c r="V115" s="21"/>
      <c r="W115" s="69">
        <f>(E115+K115+Q115)</f>
        <v>589859</v>
      </c>
      <c r="X115" s="21"/>
      <c r="Y115" s="21"/>
      <c r="Z115" s="69">
        <v>6640</v>
      </c>
      <c r="AA115" s="21"/>
      <c r="AB115" s="70">
        <f>IF($W115,Z115/$W115*100,0)</f>
        <v>1.1256927503013432</v>
      </c>
      <c r="AC115" s="21"/>
      <c r="AD115" s="69">
        <v>0</v>
      </c>
      <c r="AE115" s="21"/>
      <c r="AF115" s="70">
        <f>IF($W115,AD115/$W115*100,0)</f>
        <v>0</v>
      </c>
      <c r="AG115" s="21"/>
      <c r="AH115" s="69">
        <v>0</v>
      </c>
      <c r="AI115" s="21"/>
      <c r="AJ115" s="70">
        <f>IF($W115,AH115/$W115*100,0)</f>
        <v>0</v>
      </c>
      <c r="AK115" s="21"/>
      <c r="AL115" s="69">
        <v>19470</v>
      </c>
      <c r="AM115" s="21"/>
      <c r="AN115" s="69">
        <v>2647817.4900000002</v>
      </c>
      <c r="AO115" s="21"/>
      <c r="AP115" s="10">
        <v>23</v>
      </c>
      <c r="AQ115" s="21"/>
      <c r="AR115" s="69">
        <v>4892</v>
      </c>
    </row>
    <row r="116" spans="1:44" ht="8.85" customHeight="1" x14ac:dyDescent="0.3">
      <c r="A116" s="10">
        <v>24</v>
      </c>
      <c r="B116" s="21"/>
      <c r="C116" s="10" t="s">
        <v>148</v>
      </c>
      <c r="D116" s="21"/>
      <c r="E116" s="69">
        <v>217252</v>
      </c>
      <c r="F116" s="21"/>
      <c r="G116" s="65">
        <f>(E116/$AR116)</f>
        <v>4.1340386664636934</v>
      </c>
      <c r="H116" s="21"/>
      <c r="I116" s="65">
        <f>IF(G$219,G116/G$219*100,0)</f>
        <v>12.321218725829947</v>
      </c>
      <c r="J116" s="69"/>
      <c r="K116" s="69">
        <v>2873998</v>
      </c>
      <c r="L116" s="21"/>
      <c r="M116" s="65">
        <f>(K116/$AR116)</f>
        <v>54.688651240675902</v>
      </c>
      <c r="N116" s="21"/>
      <c r="O116" s="65">
        <f>IF(M$219,M116/M$219*100,0)</f>
        <v>74.252589166632887</v>
      </c>
      <c r="P116" s="21"/>
      <c r="Q116" s="69">
        <v>1154200</v>
      </c>
      <c r="R116" s="21"/>
      <c r="S116" s="65">
        <f>(Q116/$AR116)</f>
        <v>21.963008068199116</v>
      </c>
      <c r="T116" s="21"/>
      <c r="U116" s="65">
        <f>IF(S$219,S116/S$219*100,0)</f>
        <v>43.049328891326475</v>
      </c>
      <c r="V116" s="21"/>
      <c r="W116" s="69">
        <f>(E116+K116+Q116)</f>
        <v>4245450</v>
      </c>
      <c r="X116" s="21"/>
      <c r="Y116" s="21"/>
      <c r="Z116" s="69">
        <v>0</v>
      </c>
      <c r="AA116" s="21"/>
      <c r="AB116" s="70">
        <f>IF($W116,Z116/$W116*100,0)</f>
        <v>0</v>
      </c>
      <c r="AC116" s="21"/>
      <c r="AD116" s="69">
        <v>0</v>
      </c>
      <c r="AE116" s="21"/>
      <c r="AF116" s="70">
        <f>IF($W116,AD116/$W116*100,0)</f>
        <v>0</v>
      </c>
      <c r="AG116" s="21"/>
      <c r="AH116" s="69">
        <v>0</v>
      </c>
      <c r="AI116" s="21"/>
      <c r="AJ116" s="70">
        <f>IF($W116,AH116/$W116*100,0)</f>
        <v>0</v>
      </c>
      <c r="AK116" s="21"/>
      <c r="AL116" s="69">
        <v>1566031</v>
      </c>
      <c r="AM116" s="21"/>
      <c r="AN116" s="69">
        <v>6400337.8499999996</v>
      </c>
      <c r="AO116" s="21"/>
      <c r="AP116" s="10">
        <v>24</v>
      </c>
      <c r="AQ116" s="21"/>
      <c r="AR116" s="69">
        <v>52552</v>
      </c>
    </row>
    <row r="117" spans="1:44" ht="8.85" customHeight="1" x14ac:dyDescent="0.3">
      <c r="A117" s="10">
        <v>25</v>
      </c>
      <c r="B117" s="21"/>
      <c r="C117" s="10" t="s">
        <v>149</v>
      </c>
      <c r="D117" s="21"/>
      <c r="E117" s="69">
        <v>0</v>
      </c>
      <c r="F117" s="21"/>
      <c r="G117" s="65">
        <f>(E117/$AR117)</f>
        <v>0</v>
      </c>
      <c r="H117" s="21"/>
      <c r="I117" s="65">
        <f>IF(G$219,G117/G$219*100,0)</f>
        <v>0</v>
      </c>
      <c r="J117" s="69"/>
      <c r="K117" s="69">
        <v>1003155</v>
      </c>
      <c r="L117" s="21"/>
      <c r="M117" s="65">
        <f>(K117/$AR117)</f>
        <v>103.68527131782946</v>
      </c>
      <c r="N117" s="21"/>
      <c r="O117" s="65">
        <f>IF(M$219,M117/M$219*100,0)</f>
        <v>140.77691950953485</v>
      </c>
      <c r="P117" s="21"/>
      <c r="Q117" s="69">
        <v>787803</v>
      </c>
      <c r="R117" s="21"/>
      <c r="S117" s="65">
        <f>(Q117/$AR117)</f>
        <v>81.426666666666662</v>
      </c>
      <c r="T117" s="21"/>
      <c r="U117" s="65">
        <f>IF(S$219,S117/S$219*100,0)</f>
        <v>159.60306270311224</v>
      </c>
      <c r="V117" s="21"/>
      <c r="W117" s="69">
        <f>(E117+K117+Q117)</f>
        <v>1790958</v>
      </c>
      <c r="X117" s="21"/>
      <c r="Y117" s="21"/>
      <c r="Z117" s="69">
        <v>5608</v>
      </c>
      <c r="AA117" s="21"/>
      <c r="AB117" s="70">
        <f>IF($W117,Z117/$W117*100,0)</f>
        <v>0.31312850440937195</v>
      </c>
      <c r="AC117" s="21"/>
      <c r="AD117" s="69">
        <v>0</v>
      </c>
      <c r="AE117" s="21"/>
      <c r="AF117" s="70">
        <f>IF($W117,AD117/$W117*100,0)</f>
        <v>0</v>
      </c>
      <c r="AG117" s="21"/>
      <c r="AH117" s="69">
        <v>0</v>
      </c>
      <c r="AI117" s="21"/>
      <c r="AJ117" s="70">
        <f>IF($W117,AH117/$W117*100,0)</f>
        <v>0</v>
      </c>
      <c r="AK117" s="21"/>
      <c r="AL117" s="69">
        <v>1423</v>
      </c>
      <c r="AM117" s="21"/>
      <c r="AN117" s="69">
        <v>2824888.5300000007</v>
      </c>
      <c r="AO117" s="21"/>
      <c r="AP117" s="10">
        <v>25</v>
      </c>
      <c r="AQ117" s="21"/>
      <c r="AR117" s="69">
        <v>9675</v>
      </c>
    </row>
    <row r="118" spans="1:44" ht="8.85" customHeight="1" x14ac:dyDescent="0.3">
      <c r="A118" s="29"/>
      <c r="B118" s="21"/>
      <c r="D118" s="21"/>
      <c r="E118" s="21"/>
      <c r="F118" s="21"/>
      <c r="G118" s="21"/>
      <c r="H118" s="21"/>
      <c r="I118" s="21"/>
      <c r="J118" s="27"/>
      <c r="K118" s="21"/>
      <c r="L118" s="21"/>
      <c r="M118" s="21"/>
      <c r="N118" s="21"/>
      <c r="O118" s="21"/>
      <c r="P118" s="21"/>
      <c r="Q118" s="21"/>
      <c r="R118" s="21"/>
      <c r="S118" s="21"/>
      <c r="T118" s="21"/>
      <c r="U118" s="21"/>
      <c r="V118" s="21"/>
      <c r="W118" s="27"/>
      <c r="X118" s="21"/>
      <c r="Y118" s="21"/>
      <c r="Z118" s="21"/>
      <c r="AA118" s="21"/>
      <c r="AB118" s="21"/>
      <c r="AC118" s="21"/>
      <c r="AD118" s="21"/>
      <c r="AE118" s="21"/>
      <c r="AF118" s="21"/>
      <c r="AG118" s="21"/>
      <c r="AH118" s="21"/>
      <c r="AI118" s="21"/>
      <c r="AJ118" s="21"/>
      <c r="AK118" s="21"/>
      <c r="AL118" s="21"/>
      <c r="AM118" s="21"/>
      <c r="AN118" s="21"/>
      <c r="AO118" s="21"/>
      <c r="AP118" s="29"/>
      <c r="AQ118" s="21"/>
      <c r="AR118" s="27"/>
    </row>
    <row r="119" spans="1:44" ht="8.85" customHeight="1" x14ac:dyDescent="0.3">
      <c r="A119" s="10">
        <v>26</v>
      </c>
      <c r="B119" s="21"/>
      <c r="C119" s="10" t="s">
        <v>150</v>
      </c>
      <c r="D119" s="21"/>
      <c r="E119" s="69">
        <v>1115858</v>
      </c>
      <c r="F119" s="21"/>
      <c r="G119" s="65">
        <f>(E119/$AR119)</f>
        <v>79.004389691305576</v>
      </c>
      <c r="H119" s="21"/>
      <c r="I119" s="65">
        <f>IF(G$219,G119/G$219*100,0)</f>
        <v>235.46716521642134</v>
      </c>
      <c r="J119" s="69"/>
      <c r="K119" s="69">
        <v>1830881</v>
      </c>
      <c r="L119" s="21"/>
      <c r="M119" s="65">
        <f>(K119/$AR119)</f>
        <v>129.62907108467857</v>
      </c>
      <c r="N119" s="21"/>
      <c r="O119" s="65">
        <f>IF(M$219,M119/M$219*100,0)</f>
        <v>176.00167385630937</v>
      </c>
      <c r="P119" s="21"/>
      <c r="Q119" s="69">
        <v>761222</v>
      </c>
      <c r="R119" s="21"/>
      <c r="S119" s="65">
        <f>(Q119/$AR119)</f>
        <v>53.895638629283489</v>
      </c>
      <c r="T119" s="21"/>
      <c r="U119" s="65">
        <f>IF(S$219,S119/S$219*100,0)</f>
        <v>105.63994995382934</v>
      </c>
      <c r="V119" s="21"/>
      <c r="W119" s="69">
        <f>(E119+K119+Q119)</f>
        <v>3707961</v>
      </c>
      <c r="X119" s="21"/>
      <c r="Y119" s="21"/>
      <c r="Z119" s="69">
        <v>107672</v>
      </c>
      <c r="AA119" s="21"/>
      <c r="AB119" s="70">
        <f>IF($W119,Z119/$W119*100,0)</f>
        <v>2.9038061619310449</v>
      </c>
      <c r="AC119" s="21"/>
      <c r="AD119" s="69">
        <v>0</v>
      </c>
      <c r="AE119" s="21"/>
      <c r="AF119" s="70">
        <f>IF($W119,AD119/$W119*100,0)</f>
        <v>0</v>
      </c>
      <c r="AG119" s="21"/>
      <c r="AH119" s="69">
        <v>0</v>
      </c>
      <c r="AI119" s="21"/>
      <c r="AJ119" s="70">
        <f>IF($W119,AH119/$W119*100,0)</f>
        <v>0</v>
      </c>
      <c r="AK119" s="21"/>
      <c r="AL119" s="69">
        <v>234064</v>
      </c>
      <c r="AM119" s="21"/>
      <c r="AN119" s="69">
        <v>3790851.9600000004</v>
      </c>
      <c r="AO119" s="21"/>
      <c r="AP119" s="10">
        <v>26</v>
      </c>
      <c r="AQ119" s="21"/>
      <c r="AR119" s="69">
        <v>14124</v>
      </c>
    </row>
    <row r="120" spans="1:44" ht="8.85" customHeight="1" x14ac:dyDescent="0.3">
      <c r="A120" s="10">
        <v>27</v>
      </c>
      <c r="B120" s="21"/>
      <c r="C120" s="10" t="s">
        <v>151</v>
      </c>
      <c r="D120" s="21"/>
      <c r="E120" s="69">
        <v>44191</v>
      </c>
      <c r="F120" s="21"/>
      <c r="G120" s="65">
        <f>(E120/$AR120)</f>
        <v>1.581243067234408</v>
      </c>
      <c r="H120" s="21"/>
      <c r="I120" s="65">
        <f>IF(G$219,G120/G$219*100,0)</f>
        <v>4.7127865174911943</v>
      </c>
      <c r="J120" s="69"/>
      <c r="K120" s="69">
        <v>1759983</v>
      </c>
      <c r="L120" s="21"/>
      <c r="M120" s="65">
        <f>(K120/$AR120)</f>
        <v>62.975739793179947</v>
      </c>
      <c r="N120" s="21"/>
      <c r="O120" s="65">
        <f>IF(M$219,M120/M$219*100,0)</f>
        <v>85.504243170104047</v>
      </c>
      <c r="P120" s="21"/>
      <c r="Q120" s="69">
        <v>3193535</v>
      </c>
      <c r="R120" s="21"/>
      <c r="S120" s="65">
        <f>(Q120/$AR120)</f>
        <v>114.27112033491967</v>
      </c>
      <c r="T120" s="21"/>
      <c r="U120" s="65">
        <f>IF(S$219,S120/S$219*100,0)</f>
        <v>223.98093315829053</v>
      </c>
      <c r="V120" s="21"/>
      <c r="W120" s="69">
        <f>(E120+K120+Q120)</f>
        <v>4997709</v>
      </c>
      <c r="X120" s="21"/>
      <c r="Y120" s="21"/>
      <c r="Z120" s="69">
        <v>9794</v>
      </c>
      <c r="AA120" s="21"/>
      <c r="AB120" s="70">
        <f>IF($W120,Z120/$W120*100,0)</f>
        <v>0.19596979335931722</v>
      </c>
      <c r="AC120" s="21"/>
      <c r="AD120" s="69">
        <v>0</v>
      </c>
      <c r="AE120" s="21"/>
      <c r="AF120" s="70">
        <f>IF($W120,AD120/$W120*100,0)</f>
        <v>0</v>
      </c>
      <c r="AG120" s="21"/>
      <c r="AH120" s="69">
        <v>0</v>
      </c>
      <c r="AI120" s="21"/>
      <c r="AJ120" s="70">
        <f>IF($W120,AH120/$W120*100,0)</f>
        <v>0</v>
      </c>
      <c r="AK120" s="21"/>
      <c r="AL120" s="69">
        <v>714822</v>
      </c>
      <c r="AM120" s="21"/>
      <c r="AN120" s="69">
        <v>9021113.2000000011</v>
      </c>
      <c r="AO120" s="21"/>
      <c r="AP120" s="10">
        <v>27</v>
      </c>
      <c r="AQ120" s="21"/>
      <c r="AR120" s="69">
        <v>27947</v>
      </c>
    </row>
    <row r="121" spans="1:44" ht="8.85" customHeight="1" x14ac:dyDescent="0.3">
      <c r="A121" s="10">
        <v>28</v>
      </c>
      <c r="B121" s="21"/>
      <c r="C121" s="10" t="s">
        <v>152</v>
      </c>
      <c r="D121" s="21"/>
      <c r="E121" s="69">
        <v>0</v>
      </c>
      <c r="F121" s="21"/>
      <c r="G121" s="65">
        <f>(E121/$AR121)</f>
        <v>0</v>
      </c>
      <c r="H121" s="21"/>
      <c r="I121" s="65">
        <f>IF(G$219,G121/G$219*100,0)</f>
        <v>0</v>
      </c>
      <c r="J121" s="69"/>
      <c r="K121" s="69">
        <v>741045</v>
      </c>
      <c r="L121" s="21"/>
      <c r="M121" s="65">
        <f>(K121/$AR121)</f>
        <v>69.916501556750632</v>
      </c>
      <c r="N121" s="21"/>
      <c r="O121" s="65">
        <f>IF(M$219,M121/M$219*100,0)</f>
        <v>94.927944798177307</v>
      </c>
      <c r="P121" s="21"/>
      <c r="Q121" s="69">
        <v>1381064</v>
      </c>
      <c r="R121" s="21"/>
      <c r="S121" s="65">
        <f>(Q121/$AR121)</f>
        <v>130.30134918388526</v>
      </c>
      <c r="T121" s="21"/>
      <c r="U121" s="65">
        <f>IF(S$219,S121/S$219*100,0)</f>
        <v>255.40151961800922</v>
      </c>
      <c r="V121" s="21"/>
      <c r="W121" s="69">
        <f>(E121+K121+Q121)</f>
        <v>2122109</v>
      </c>
      <c r="X121" s="21"/>
      <c r="Y121" s="21"/>
      <c r="Z121" s="69">
        <v>6863</v>
      </c>
      <c r="AA121" s="21"/>
      <c r="AB121" s="70">
        <f>IF($W121,Z121/$W121*100,0)</f>
        <v>0.32340468844908532</v>
      </c>
      <c r="AC121" s="21"/>
      <c r="AD121" s="69">
        <v>0</v>
      </c>
      <c r="AE121" s="21"/>
      <c r="AF121" s="70">
        <f>IF($W121,AD121/$W121*100,0)</f>
        <v>0</v>
      </c>
      <c r="AG121" s="21"/>
      <c r="AH121" s="69">
        <v>0</v>
      </c>
      <c r="AI121" s="21"/>
      <c r="AJ121" s="70">
        <f>IF($W121,AH121/$W121*100,0)</f>
        <v>0</v>
      </c>
      <c r="AK121" s="21"/>
      <c r="AL121" s="69">
        <v>758646</v>
      </c>
      <c r="AM121" s="21"/>
      <c r="AN121" s="69">
        <v>2846742.4</v>
      </c>
      <c r="AO121" s="21"/>
      <c r="AP121" s="10">
        <v>28</v>
      </c>
      <c r="AQ121" s="21"/>
      <c r="AR121" s="69">
        <v>10599</v>
      </c>
    </row>
    <row r="122" spans="1:44" ht="8.85" customHeight="1" x14ac:dyDescent="0.3">
      <c r="A122" s="10">
        <v>29</v>
      </c>
      <c r="B122" s="21"/>
      <c r="C122" s="10" t="s">
        <v>94</v>
      </c>
      <c r="D122" s="21"/>
      <c r="E122" s="69">
        <v>23605508</v>
      </c>
      <c r="F122" s="21"/>
      <c r="G122" s="65">
        <f>(E122/$AR122)</f>
        <v>20.521014788200389</v>
      </c>
      <c r="H122" s="21"/>
      <c r="I122" s="65">
        <f>IF(G$219,G122/G$219*100,0)</f>
        <v>61.161477209329938</v>
      </c>
      <c r="J122" s="69"/>
      <c r="K122" s="69">
        <v>158967123</v>
      </c>
      <c r="L122" s="21"/>
      <c r="M122" s="65">
        <f>(K122/$AR122)</f>
        <v>138.19514843402948</v>
      </c>
      <c r="N122" s="21"/>
      <c r="O122" s="65">
        <f>IF(M$219,M122/M$219*100,0)</f>
        <v>187.63212016941705</v>
      </c>
      <c r="P122" s="21"/>
      <c r="Q122" s="69">
        <v>70154481</v>
      </c>
      <c r="R122" s="21"/>
      <c r="S122" s="65">
        <f>(Q122/$AR122)</f>
        <v>60.987509443114853</v>
      </c>
      <c r="T122" s="21"/>
      <c r="U122" s="65">
        <f>IF(S$219,S122/S$219*100,0)</f>
        <v>119.5406086510084</v>
      </c>
      <c r="V122" s="21"/>
      <c r="W122" s="69">
        <f>(E122+K122+Q122)</f>
        <v>252727112</v>
      </c>
      <c r="X122" s="21"/>
      <c r="Y122" s="21"/>
      <c r="Z122" s="69">
        <v>1997528</v>
      </c>
      <c r="AA122" s="21"/>
      <c r="AB122" s="70">
        <f>IF($W122,Z122/$W122*100,0)</f>
        <v>0.79038927964325412</v>
      </c>
      <c r="AC122" s="21"/>
      <c r="AD122" s="69">
        <v>0</v>
      </c>
      <c r="AE122" s="21"/>
      <c r="AF122" s="70">
        <f>IF($W122,AD122/$W122*100,0)</f>
        <v>0</v>
      </c>
      <c r="AG122" s="21"/>
      <c r="AH122" s="69">
        <v>0</v>
      </c>
      <c r="AI122" s="21"/>
      <c r="AJ122" s="70">
        <f>IF($W122,AH122/$W122*100,0)</f>
        <v>0</v>
      </c>
      <c r="AK122" s="21"/>
      <c r="AL122" s="69">
        <v>160964209</v>
      </c>
      <c r="AM122" s="21"/>
      <c r="AN122" s="69">
        <v>107695579.97999999</v>
      </c>
      <c r="AO122" s="21"/>
      <c r="AP122" s="10">
        <v>29</v>
      </c>
      <c r="AQ122" s="21"/>
      <c r="AR122" s="69">
        <v>1150309</v>
      </c>
    </row>
    <row r="123" spans="1:44" ht="8.85" customHeight="1" x14ac:dyDescent="0.3">
      <c r="A123" s="10">
        <v>30</v>
      </c>
      <c r="B123" s="21"/>
      <c r="C123" s="10" t="s">
        <v>153</v>
      </c>
      <c r="D123" s="21"/>
      <c r="E123" s="69">
        <v>0</v>
      </c>
      <c r="F123" s="21"/>
      <c r="G123" s="65">
        <f>(E123/$AR123)</f>
        <v>0</v>
      </c>
      <c r="H123" s="21"/>
      <c r="I123" s="65">
        <f>IF(G$219,G123/G$219*100,0)</f>
        <v>0</v>
      </c>
      <c r="J123" s="69"/>
      <c r="K123" s="69">
        <v>9164616</v>
      </c>
      <c r="L123" s="21"/>
      <c r="M123" s="65">
        <f>(K123/$AR123)</f>
        <v>125.59085676697912</v>
      </c>
      <c r="N123" s="21"/>
      <c r="O123" s="65">
        <f>IF(M$219,M123/M$219*100,0)</f>
        <v>170.51885682029632</v>
      </c>
      <c r="P123" s="21"/>
      <c r="Q123" s="69">
        <v>6246750</v>
      </c>
      <c r="R123" s="21"/>
      <c r="S123" s="65">
        <f>(Q123/$AR123)</f>
        <v>85.604752507811213</v>
      </c>
      <c r="T123" s="21"/>
      <c r="U123" s="65">
        <f>IF(S$219,S123/S$219*100,0)</f>
        <v>167.79245966336089</v>
      </c>
      <c r="V123" s="21"/>
      <c r="W123" s="69">
        <f>(E123+K123+Q123)</f>
        <v>15411366</v>
      </c>
      <c r="X123" s="21"/>
      <c r="Y123" s="21"/>
      <c r="Z123" s="69">
        <v>15888</v>
      </c>
      <c r="AA123" s="21"/>
      <c r="AB123" s="70">
        <f>IF($W123,Z123/$W123*100,0)</f>
        <v>0.10309274336875783</v>
      </c>
      <c r="AC123" s="21"/>
      <c r="AD123" s="69">
        <v>0</v>
      </c>
      <c r="AE123" s="21"/>
      <c r="AF123" s="70">
        <f>IF($W123,AD123/$W123*100,0)</f>
        <v>0</v>
      </c>
      <c r="AG123" s="21"/>
      <c r="AH123" s="69">
        <v>0</v>
      </c>
      <c r="AI123" s="21"/>
      <c r="AJ123" s="70">
        <f>IF($W123,AH123/$W123*100,0)</f>
        <v>0</v>
      </c>
      <c r="AK123" s="21"/>
      <c r="AL123" s="69">
        <v>2270226</v>
      </c>
      <c r="AM123" s="21"/>
      <c r="AN123" s="69">
        <v>13445050.639999999</v>
      </c>
      <c r="AO123" s="21"/>
      <c r="AP123" s="10">
        <v>30</v>
      </c>
      <c r="AQ123" s="21"/>
      <c r="AR123" s="69">
        <v>72972</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9"/>
      <c r="AQ124" s="21"/>
      <c r="AR124" s="21"/>
    </row>
    <row r="125" spans="1:44" ht="8.85" customHeight="1" x14ac:dyDescent="0.3">
      <c r="A125" s="10">
        <v>31</v>
      </c>
      <c r="B125" s="21"/>
      <c r="C125" s="10" t="s">
        <v>154</v>
      </c>
      <c r="D125" s="21"/>
      <c r="E125" s="69">
        <v>0</v>
      </c>
      <c r="F125" s="21"/>
      <c r="G125" s="65">
        <f>(E125/$AR125)</f>
        <v>0</v>
      </c>
      <c r="H125" s="21"/>
      <c r="I125" s="65">
        <f>IF(G$219,G125/G$219*100,0)</f>
        <v>0</v>
      </c>
      <c r="J125" s="69"/>
      <c r="K125" s="69">
        <v>1893450</v>
      </c>
      <c r="L125" s="21"/>
      <c r="M125" s="65">
        <f>(K125/$AR125)</f>
        <v>122.34750581545619</v>
      </c>
      <c r="N125" s="21"/>
      <c r="O125" s="65">
        <f>IF(M$219,M125/M$219*100,0)</f>
        <v>166.11525204557262</v>
      </c>
      <c r="P125" s="21"/>
      <c r="Q125" s="69">
        <v>304171</v>
      </c>
      <c r="R125" s="21"/>
      <c r="S125" s="65">
        <f>(Q125/$AR125)</f>
        <v>19.654368053760663</v>
      </c>
      <c r="T125" s="21"/>
      <c r="U125" s="65">
        <f>IF(S$219,S125/S$219*100,0)</f>
        <v>38.524201779201036</v>
      </c>
      <c r="V125" s="21"/>
      <c r="W125" s="69">
        <f>(E125+K125+Q125)</f>
        <v>2197621</v>
      </c>
      <c r="X125" s="21"/>
      <c r="Y125" s="21"/>
      <c r="Z125" s="69">
        <v>6304</v>
      </c>
      <c r="AA125" s="21"/>
      <c r="AB125" s="70">
        <f>IF($W125,Z125/$W125*100,0)</f>
        <v>0.28685564981404893</v>
      </c>
      <c r="AC125" s="21"/>
      <c r="AD125" s="69">
        <v>0</v>
      </c>
      <c r="AE125" s="21"/>
      <c r="AF125" s="70">
        <f>IF($W125,AD125/$W125*100,0)</f>
        <v>0</v>
      </c>
      <c r="AG125" s="21"/>
      <c r="AH125" s="69">
        <v>0</v>
      </c>
      <c r="AI125" s="21"/>
      <c r="AJ125" s="70">
        <f>IF($W125,AH125/$W125*100,0)</f>
        <v>0</v>
      </c>
      <c r="AK125" s="21"/>
      <c r="AL125" s="69">
        <v>205103</v>
      </c>
      <c r="AM125" s="21"/>
      <c r="AN125" s="69">
        <v>5428411.8300000001</v>
      </c>
      <c r="AO125" s="21"/>
      <c r="AP125" s="10">
        <v>31</v>
      </c>
      <c r="AQ125" s="21"/>
      <c r="AR125" s="69">
        <v>15476</v>
      </c>
    </row>
    <row r="126" spans="1:44" ht="8.85" customHeight="1" x14ac:dyDescent="0.3">
      <c r="A126" s="10">
        <v>32</v>
      </c>
      <c r="B126" s="21"/>
      <c r="C126" s="10" t="s">
        <v>155</v>
      </c>
      <c r="D126" s="21"/>
      <c r="E126" s="69">
        <v>0</v>
      </c>
      <c r="F126" s="21"/>
      <c r="G126" s="65">
        <f>(E126/$AR126)</f>
        <v>0</v>
      </c>
      <c r="H126" s="21"/>
      <c r="I126" s="65">
        <f>IF(G$219,G126/G$219*100,0)</f>
        <v>0</v>
      </c>
      <c r="J126" s="69"/>
      <c r="K126" s="69">
        <v>369495</v>
      </c>
      <c r="L126" s="21"/>
      <c r="M126" s="65">
        <f>(K126/$AR126)</f>
        <v>13.559947154024002</v>
      </c>
      <c r="N126" s="21"/>
      <c r="O126" s="65">
        <f>IF(M$219,M126/M$219*100,0)</f>
        <v>18.410788386752561</v>
      </c>
      <c r="P126" s="21"/>
      <c r="Q126" s="69">
        <v>2114134</v>
      </c>
      <c r="R126" s="21"/>
      <c r="S126" s="65">
        <f>(Q126/$AR126)</f>
        <v>77.585746265918019</v>
      </c>
      <c r="T126" s="21"/>
      <c r="U126" s="65">
        <f>IF(S$219,S126/S$219*100,0)</f>
        <v>152.0745381465581</v>
      </c>
      <c r="V126" s="21"/>
      <c r="W126" s="69">
        <f>(E126+K126+Q126)</f>
        <v>2483629</v>
      </c>
      <c r="X126" s="21"/>
      <c r="Y126" s="21"/>
      <c r="Z126" s="69">
        <v>4649</v>
      </c>
      <c r="AA126" s="21"/>
      <c r="AB126" s="70">
        <f>IF($W126,Z126/$W126*100,0)</f>
        <v>0.18718576727844619</v>
      </c>
      <c r="AC126" s="21"/>
      <c r="AD126" s="69">
        <v>0</v>
      </c>
      <c r="AE126" s="21"/>
      <c r="AF126" s="70">
        <f>IF($W126,AD126/$W126*100,0)</f>
        <v>0</v>
      </c>
      <c r="AG126" s="21"/>
      <c r="AH126" s="69">
        <v>0</v>
      </c>
      <c r="AI126" s="21"/>
      <c r="AJ126" s="70">
        <f>IF($W126,AH126/$W126*100,0)</f>
        <v>0</v>
      </c>
      <c r="AK126" s="21"/>
      <c r="AL126" s="69">
        <v>146403</v>
      </c>
      <c r="AM126" s="21"/>
      <c r="AN126" s="69">
        <v>2819762.8100000005</v>
      </c>
      <c r="AO126" s="21"/>
      <c r="AP126" s="10">
        <v>32</v>
      </c>
      <c r="AQ126" s="21"/>
      <c r="AR126" s="69">
        <v>27249</v>
      </c>
    </row>
    <row r="127" spans="1:44" ht="8.85" customHeight="1" x14ac:dyDescent="0.3">
      <c r="A127" s="10">
        <v>33</v>
      </c>
      <c r="B127" s="21"/>
      <c r="C127" s="10" t="s">
        <v>96</v>
      </c>
      <c r="D127" s="21"/>
      <c r="E127" s="69">
        <v>0</v>
      </c>
      <c r="F127" s="21"/>
      <c r="G127" s="65">
        <f>(E127/$AR127)</f>
        <v>0</v>
      </c>
      <c r="H127" s="21"/>
      <c r="I127" s="65">
        <f>IF(G$219,G127/G$219*100,0)</f>
        <v>0</v>
      </c>
      <c r="J127" s="69"/>
      <c r="K127" s="69">
        <v>6354736</v>
      </c>
      <c r="L127" s="21"/>
      <c r="M127" s="65">
        <f>(K127/$AR127)</f>
        <v>116.649888943958</v>
      </c>
      <c r="N127" s="21"/>
      <c r="O127" s="65">
        <f>IF(M$219,M127/M$219*100,0)</f>
        <v>158.37940932152372</v>
      </c>
      <c r="P127" s="21"/>
      <c r="Q127" s="69">
        <v>1598278</v>
      </c>
      <c r="R127" s="21"/>
      <c r="S127" s="65">
        <f>(Q127/$AR127)</f>
        <v>29.33858325531876</v>
      </c>
      <c r="T127" s="21"/>
      <c r="U127" s="65">
        <f>IF(S$219,S127/S$219*100,0)</f>
        <v>57.506071838698858</v>
      </c>
      <c r="V127" s="21"/>
      <c r="W127" s="69">
        <f>(E127+K127+Q127)</f>
        <v>7953014</v>
      </c>
      <c r="X127" s="21"/>
      <c r="Y127" s="21"/>
      <c r="Z127" s="69">
        <v>13292</v>
      </c>
      <c r="AA127" s="21"/>
      <c r="AB127" s="70">
        <f>IF($W127,Z127/$W127*100,0)</f>
        <v>0.1671316057031963</v>
      </c>
      <c r="AC127" s="21"/>
      <c r="AD127" s="69">
        <v>0</v>
      </c>
      <c r="AE127" s="21"/>
      <c r="AF127" s="70">
        <f>IF($W127,AD127/$W127*100,0)</f>
        <v>0</v>
      </c>
      <c r="AG127" s="21"/>
      <c r="AH127" s="69">
        <v>0</v>
      </c>
      <c r="AI127" s="21"/>
      <c r="AJ127" s="70">
        <f>IF($W127,AH127/$W127*100,0)</f>
        <v>0</v>
      </c>
      <c r="AK127" s="21"/>
      <c r="AL127" s="69">
        <v>1421389</v>
      </c>
      <c r="AM127" s="21"/>
      <c r="AN127" s="69">
        <v>13205406.290000003</v>
      </c>
      <c r="AO127" s="21"/>
      <c r="AP127" s="10">
        <v>33</v>
      </c>
      <c r="AQ127" s="21"/>
      <c r="AR127" s="69">
        <v>54477</v>
      </c>
    </row>
    <row r="128" spans="1:44" ht="8.85" customHeight="1" x14ac:dyDescent="0.3">
      <c r="A128" s="10">
        <v>34</v>
      </c>
      <c r="B128" s="21"/>
      <c r="C128" s="10" t="s">
        <v>156</v>
      </c>
      <c r="D128" s="21"/>
      <c r="E128" s="69">
        <v>538949</v>
      </c>
      <c r="F128" s="21"/>
      <c r="G128" s="65">
        <f>(E128/$AR128)</f>
        <v>5.8953718592415143</v>
      </c>
      <c r="H128" s="21"/>
      <c r="I128" s="65">
        <f>IF(G$219,G128/G$219*100,0)</f>
        <v>17.57075151160911</v>
      </c>
      <c r="J128" s="69"/>
      <c r="K128" s="69">
        <v>10202772</v>
      </c>
      <c r="L128" s="21"/>
      <c r="M128" s="65">
        <f>(K128/$AR128)</f>
        <v>111.60450234633939</v>
      </c>
      <c r="N128" s="21"/>
      <c r="O128" s="65">
        <f>IF(M$219,M128/M$219*100,0)</f>
        <v>151.52912119554469</v>
      </c>
      <c r="P128" s="21"/>
      <c r="Q128" s="69">
        <v>2502443</v>
      </c>
      <c r="R128" s="21"/>
      <c r="S128" s="65">
        <f>(Q128/$AR128)</f>
        <v>27.373335958608166</v>
      </c>
      <c r="T128" s="21"/>
      <c r="U128" s="65">
        <f>IF(S$219,S128/S$219*100,0)</f>
        <v>53.654023113579861</v>
      </c>
      <c r="V128" s="21"/>
      <c r="W128" s="69">
        <f>(E128+K128+Q128)</f>
        <v>13244164</v>
      </c>
      <c r="X128" s="21"/>
      <c r="Y128" s="21"/>
      <c r="Z128" s="69">
        <v>14931</v>
      </c>
      <c r="AA128" s="21"/>
      <c r="AB128" s="70">
        <f>IF($W128,Z128/$W128*100,0)</f>
        <v>0.1127364475402147</v>
      </c>
      <c r="AC128" s="21"/>
      <c r="AD128" s="69">
        <v>0</v>
      </c>
      <c r="AE128" s="21"/>
      <c r="AF128" s="70">
        <f>IF($W128,AD128/$W128*100,0)</f>
        <v>0</v>
      </c>
      <c r="AG128" s="21"/>
      <c r="AH128" s="69">
        <v>0</v>
      </c>
      <c r="AI128" s="21"/>
      <c r="AJ128" s="70">
        <f>IF($W128,AH128/$W128*100,0)</f>
        <v>0</v>
      </c>
      <c r="AK128" s="21"/>
      <c r="AL128" s="69">
        <v>8973486</v>
      </c>
      <c r="AM128" s="21"/>
      <c r="AN128" s="69">
        <v>11713393.08</v>
      </c>
      <c r="AO128" s="21"/>
      <c r="AP128" s="10">
        <v>34</v>
      </c>
      <c r="AQ128" s="21"/>
      <c r="AR128" s="69">
        <v>91419</v>
      </c>
    </row>
    <row r="129" spans="1:44" ht="8.85" customHeight="1" x14ac:dyDescent="0.3">
      <c r="A129" s="10">
        <v>35</v>
      </c>
      <c r="B129" s="21"/>
      <c r="C129" s="10" t="s">
        <v>157</v>
      </c>
      <c r="D129" s="21"/>
      <c r="E129" s="69">
        <v>40534</v>
      </c>
      <c r="F129" s="21"/>
      <c r="G129" s="65">
        <f>(E129/$AR129)</f>
        <v>2.4146065407756003</v>
      </c>
      <c r="H129" s="21"/>
      <c r="I129" s="65">
        <f>IF(G$219,G129/G$219*100,0)</f>
        <v>7.1965691968636269</v>
      </c>
      <c r="J129" s="69"/>
      <c r="K129" s="69">
        <v>62740</v>
      </c>
      <c r="L129" s="21"/>
      <c r="M129" s="65">
        <f>(K129/$AR129)</f>
        <v>3.7374158575087866</v>
      </c>
      <c r="N129" s="21"/>
      <c r="O129" s="65">
        <f>IF(M$219,M129/M$219*100,0)</f>
        <v>5.074413025678215</v>
      </c>
      <c r="P129" s="21"/>
      <c r="Q129" s="69">
        <v>2284586</v>
      </c>
      <c r="R129" s="21"/>
      <c r="S129" s="65">
        <f>(Q129/$AR129)</f>
        <v>136.09257163281112</v>
      </c>
      <c r="T129" s="21"/>
      <c r="U129" s="65">
        <f>IF(S$219,S129/S$219*100,0)</f>
        <v>266.75279896519589</v>
      </c>
      <c r="V129" s="21"/>
      <c r="W129" s="69">
        <f>(E129+K129+Q129)</f>
        <v>2387860</v>
      </c>
      <c r="X129" s="21"/>
      <c r="Y129" s="21"/>
      <c r="Z129" s="69">
        <v>8704</v>
      </c>
      <c r="AA129" s="21"/>
      <c r="AB129" s="70">
        <f>IF($W129,Z129/$W129*100,0)</f>
        <v>0.36451048218907306</v>
      </c>
      <c r="AC129" s="21"/>
      <c r="AD129" s="69">
        <v>0</v>
      </c>
      <c r="AE129" s="21"/>
      <c r="AF129" s="70">
        <f>IF($W129,AD129/$W129*100,0)</f>
        <v>0</v>
      </c>
      <c r="AG129" s="21"/>
      <c r="AH129" s="69">
        <v>0</v>
      </c>
      <c r="AI129" s="21"/>
      <c r="AJ129" s="70">
        <f>IF($W129,AH129/$W129*100,0)</f>
        <v>0</v>
      </c>
      <c r="AK129" s="21"/>
      <c r="AL129" s="69">
        <v>24420</v>
      </c>
      <c r="AM129" s="21"/>
      <c r="AN129" s="69">
        <v>4616409.07</v>
      </c>
      <c r="AO129" s="21"/>
      <c r="AP129" s="10">
        <v>35</v>
      </c>
      <c r="AQ129" s="21"/>
      <c r="AR129" s="69">
        <v>16787</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44" ht="8.85" customHeight="1" x14ac:dyDescent="0.3">
      <c r="A131" s="10">
        <v>36</v>
      </c>
      <c r="B131" s="21"/>
      <c r="C131" s="10" t="s">
        <v>158</v>
      </c>
      <c r="D131" s="21"/>
      <c r="E131" s="69">
        <v>321316</v>
      </c>
      <c r="F131" s="21"/>
      <c r="G131" s="65">
        <f>(E131/$AR131)</f>
        <v>8.3003797370256525</v>
      </c>
      <c r="H131" s="21"/>
      <c r="I131" s="65">
        <f>IF(G$219,G131/G$219*100,0)</f>
        <v>24.738712551719697</v>
      </c>
      <c r="J131" s="69"/>
      <c r="K131" s="69">
        <v>26414</v>
      </c>
      <c r="L131" s="21"/>
      <c r="M131" s="65">
        <f>(K131/$AR131)</f>
        <v>0.68233835343959082</v>
      </c>
      <c r="N131" s="21"/>
      <c r="O131" s="65">
        <f>IF(M$219,M131/M$219*100,0)</f>
        <v>0.92643333271498141</v>
      </c>
      <c r="P131" s="21"/>
      <c r="Q131" s="69">
        <v>2178051</v>
      </c>
      <c r="R131" s="21"/>
      <c r="S131" s="65">
        <f>(Q131/$AR131)</f>
        <v>56.264395133166282</v>
      </c>
      <c r="T131" s="21"/>
      <c r="U131" s="65">
        <f>IF(S$219,S131/S$219*100,0)</f>
        <v>110.2829104027111</v>
      </c>
      <c r="V131" s="21"/>
      <c r="W131" s="69">
        <f>(E131+K131+Q131)</f>
        <v>2525781</v>
      </c>
      <c r="X131" s="21"/>
      <c r="Y131" s="21"/>
      <c r="Z131" s="69">
        <v>8332</v>
      </c>
      <c r="AA131" s="21"/>
      <c r="AB131" s="70">
        <f>IF($W131,Z131/$W131*100,0)</f>
        <v>0.32987816441726342</v>
      </c>
      <c r="AC131" s="21"/>
      <c r="AD131" s="69">
        <v>0</v>
      </c>
      <c r="AE131" s="21"/>
      <c r="AF131" s="70">
        <f>IF($W131,AD131/$W131*100,0)</f>
        <v>0</v>
      </c>
      <c r="AG131" s="21"/>
      <c r="AH131" s="69">
        <v>0</v>
      </c>
      <c r="AI131" s="21"/>
      <c r="AJ131" s="70">
        <f>IF($W131,AH131/$W131*100,0)</f>
        <v>0</v>
      </c>
      <c r="AK131" s="21"/>
      <c r="AL131" s="69">
        <v>551085</v>
      </c>
      <c r="AM131" s="21"/>
      <c r="AN131" s="69">
        <v>2578528.11</v>
      </c>
      <c r="AO131" s="21"/>
      <c r="AP131" s="10">
        <v>36</v>
      </c>
      <c r="AQ131" s="21"/>
      <c r="AR131" s="69">
        <v>38711</v>
      </c>
    </row>
    <row r="132" spans="1:44" ht="8.85" customHeight="1" x14ac:dyDescent="0.3">
      <c r="A132" s="10">
        <v>37</v>
      </c>
      <c r="B132" s="21"/>
      <c r="C132" s="10" t="s">
        <v>159</v>
      </c>
      <c r="D132" s="21"/>
      <c r="E132" s="69">
        <v>0</v>
      </c>
      <c r="F132" s="21"/>
      <c r="G132" s="65">
        <f>(E132/$AR132)</f>
        <v>0</v>
      </c>
      <c r="H132" s="21"/>
      <c r="I132" s="65">
        <f>IF(G$219,G132/G$219*100,0)</f>
        <v>0</v>
      </c>
      <c r="J132" s="69"/>
      <c r="K132" s="69">
        <v>986410</v>
      </c>
      <c r="L132" s="21"/>
      <c r="M132" s="65">
        <f>(K132/$AR132)</f>
        <v>39.892020867877221</v>
      </c>
      <c r="N132" s="21"/>
      <c r="O132" s="65">
        <f>IF(M$219,M132/M$219*100,0)</f>
        <v>54.162715103240942</v>
      </c>
      <c r="P132" s="21"/>
      <c r="Q132" s="69">
        <v>2507111</v>
      </c>
      <c r="R132" s="21"/>
      <c r="S132" s="65">
        <f>(Q132/$AR132)</f>
        <v>101.39163667246329</v>
      </c>
      <c r="T132" s="21"/>
      <c r="U132" s="65">
        <f>IF(S$219,S132/S$219*100,0)</f>
        <v>198.73607023177914</v>
      </c>
      <c r="V132" s="21"/>
      <c r="W132" s="69">
        <f>(E132+K132+Q132)</f>
        <v>3493521</v>
      </c>
      <c r="X132" s="21"/>
      <c r="Y132" s="21"/>
      <c r="Z132" s="69">
        <v>6512</v>
      </c>
      <c r="AA132" s="21"/>
      <c r="AB132" s="70">
        <f>IF($W132,Z132/$W132*100,0)</f>
        <v>0.1864021999581511</v>
      </c>
      <c r="AC132" s="21"/>
      <c r="AD132" s="69">
        <v>0</v>
      </c>
      <c r="AE132" s="21"/>
      <c r="AF132" s="70">
        <f>IF($W132,AD132/$W132*100,0)</f>
        <v>0</v>
      </c>
      <c r="AG132" s="21"/>
      <c r="AH132" s="69">
        <v>0</v>
      </c>
      <c r="AI132" s="21"/>
      <c r="AJ132" s="70">
        <f>IF($W132,AH132/$W132*100,0)</f>
        <v>0</v>
      </c>
      <c r="AK132" s="21"/>
      <c r="AL132" s="69">
        <v>77566</v>
      </c>
      <c r="AM132" s="21"/>
      <c r="AN132" s="69">
        <v>6679312.3300000001</v>
      </c>
      <c r="AO132" s="21"/>
      <c r="AP132" s="10">
        <v>37</v>
      </c>
      <c r="AQ132" s="21"/>
      <c r="AR132" s="69">
        <v>24727</v>
      </c>
    </row>
    <row r="133" spans="1:44" ht="8.85" customHeight="1" x14ac:dyDescent="0.3">
      <c r="A133" s="10">
        <v>38</v>
      </c>
      <c r="B133" s="21"/>
      <c r="C133" s="10" t="s">
        <v>160</v>
      </c>
      <c r="D133" s="21"/>
      <c r="E133" s="69">
        <v>0</v>
      </c>
      <c r="F133" s="21"/>
      <c r="G133" s="65">
        <f>(E133/$AR133)</f>
        <v>0</v>
      </c>
      <c r="H133" s="21"/>
      <c r="I133" s="65">
        <f>IF(G$219,G133/G$219*100,0)</f>
        <v>0</v>
      </c>
      <c r="J133" s="69"/>
      <c r="K133" s="69">
        <v>2646420</v>
      </c>
      <c r="L133" s="21"/>
      <c r="M133" s="65">
        <f>(K133/$AR133)</f>
        <v>172.59636079045197</v>
      </c>
      <c r="N133" s="21"/>
      <c r="O133" s="65">
        <f>IF(M$219,M133/M$219*100,0)</f>
        <v>234.33978309374345</v>
      </c>
      <c r="P133" s="21"/>
      <c r="Q133" s="69">
        <v>417621</v>
      </c>
      <c r="R133" s="21"/>
      <c r="S133" s="65">
        <f>(Q133/$AR133)</f>
        <v>27.2367442770495</v>
      </c>
      <c r="T133" s="21"/>
      <c r="U133" s="65">
        <f>IF(S$219,S133/S$219*100,0)</f>
        <v>53.386292017503258</v>
      </c>
      <c r="V133" s="21"/>
      <c r="W133" s="69">
        <f>(E133+K133+Q133)</f>
        <v>3064041</v>
      </c>
      <c r="X133" s="21"/>
      <c r="Y133" s="21"/>
      <c r="Z133" s="69">
        <v>6526</v>
      </c>
      <c r="AA133" s="21"/>
      <c r="AB133" s="70">
        <f>IF($W133,Z133/$W133*100,0)</f>
        <v>0.21298670611783591</v>
      </c>
      <c r="AC133" s="21"/>
      <c r="AD133" s="69">
        <v>0</v>
      </c>
      <c r="AE133" s="21"/>
      <c r="AF133" s="70">
        <f>IF($W133,AD133/$W133*100,0)</f>
        <v>0</v>
      </c>
      <c r="AG133" s="21"/>
      <c r="AH133" s="69">
        <v>0</v>
      </c>
      <c r="AI133" s="21"/>
      <c r="AJ133" s="70">
        <f>IF($W133,AH133/$W133*100,0)</f>
        <v>0</v>
      </c>
      <c r="AK133" s="21"/>
      <c r="AL133" s="69">
        <v>2856614</v>
      </c>
      <c r="AM133" s="21"/>
      <c r="AN133" s="69">
        <v>7261870.3899999997</v>
      </c>
      <c r="AO133" s="21"/>
      <c r="AP133" s="10">
        <v>38</v>
      </c>
      <c r="AQ133" s="21"/>
      <c r="AR133" s="69">
        <v>15333</v>
      </c>
    </row>
    <row r="134" spans="1:44" ht="8.85" customHeight="1" x14ac:dyDescent="0.3">
      <c r="A134" s="10">
        <v>39</v>
      </c>
      <c r="B134" s="21"/>
      <c r="C134" s="10" t="s">
        <v>161</v>
      </c>
      <c r="D134" s="21"/>
      <c r="E134" s="69">
        <v>0</v>
      </c>
      <c r="F134" s="21"/>
      <c r="G134" s="65">
        <f>(E134/$AR134)</f>
        <v>0</v>
      </c>
      <c r="H134" s="21"/>
      <c r="I134" s="65">
        <f>IF(G$219,G134/G$219*100,0)</f>
        <v>0</v>
      </c>
      <c r="J134" s="69"/>
      <c r="K134" s="69">
        <v>2383534</v>
      </c>
      <c r="L134" s="21"/>
      <c r="M134" s="65">
        <f>(K134/$AR134)</f>
        <v>115.9757687816271</v>
      </c>
      <c r="N134" s="21"/>
      <c r="O134" s="65">
        <f>IF(M$219,M134/M$219*100,0)</f>
        <v>157.46413409847577</v>
      </c>
      <c r="P134" s="21"/>
      <c r="Q134" s="69">
        <v>820184</v>
      </c>
      <c r="R134" s="21"/>
      <c r="S134" s="65">
        <f>(Q134/$AR134)</f>
        <v>39.907746204748932</v>
      </c>
      <c r="T134" s="21"/>
      <c r="U134" s="65">
        <f>IF(S$219,S134/S$219*100,0)</f>
        <v>78.222513343578285</v>
      </c>
      <c r="V134" s="21"/>
      <c r="W134" s="69">
        <f>(E134+K134+Q134)</f>
        <v>3203718</v>
      </c>
      <c r="X134" s="21"/>
      <c r="Y134" s="21"/>
      <c r="Z134" s="69">
        <v>5608</v>
      </c>
      <c r="AA134" s="21"/>
      <c r="AB134" s="70">
        <f>IF($W134,Z134/$W134*100,0)</f>
        <v>0.17504661771104699</v>
      </c>
      <c r="AC134" s="21"/>
      <c r="AD134" s="69">
        <v>0</v>
      </c>
      <c r="AE134" s="21"/>
      <c r="AF134" s="70">
        <f>IF($W134,AD134/$W134*100,0)</f>
        <v>0</v>
      </c>
      <c r="AG134" s="21"/>
      <c r="AH134" s="69">
        <v>0</v>
      </c>
      <c r="AI134" s="21"/>
      <c r="AJ134" s="70">
        <f>IF($W134,AH134/$W134*100,0)</f>
        <v>0</v>
      </c>
      <c r="AK134" s="21"/>
      <c r="AL134" s="69">
        <v>2017949</v>
      </c>
      <c r="AM134" s="21"/>
      <c r="AN134" s="69">
        <v>2668412.23</v>
      </c>
      <c r="AO134" s="21"/>
      <c r="AP134" s="10">
        <v>39</v>
      </c>
      <c r="AQ134" s="21"/>
      <c r="AR134" s="69">
        <v>20552</v>
      </c>
    </row>
    <row r="135" spans="1:44" ht="8.85" customHeight="1" x14ac:dyDescent="0.3">
      <c r="A135" s="10">
        <v>40</v>
      </c>
      <c r="B135" s="21"/>
      <c r="C135" s="10" t="s">
        <v>162</v>
      </c>
      <c r="D135" s="21"/>
      <c r="E135" s="100">
        <v>24542</v>
      </c>
      <c r="F135" s="21"/>
      <c r="G135" s="65">
        <f>(E135/$AR135)</f>
        <v>2.1545079448687559</v>
      </c>
      <c r="H135" s="21"/>
      <c r="I135" s="65">
        <f>IF(G$219,G135/G$219*100,0)</f>
        <v>6.4213631697775622</v>
      </c>
      <c r="J135" s="100"/>
      <c r="K135" s="100">
        <v>2136672</v>
      </c>
      <c r="L135" s="21"/>
      <c r="M135" s="65">
        <f>(K135/$AR135)</f>
        <v>187.57545430603108</v>
      </c>
      <c r="N135" s="21"/>
      <c r="O135" s="65">
        <f>IF(M$219,M135/M$219*100,0)</f>
        <v>254.67739339621912</v>
      </c>
      <c r="P135" s="21"/>
      <c r="Q135" s="100">
        <v>997741</v>
      </c>
      <c r="R135" s="21"/>
      <c r="S135" s="65">
        <f>(Q135/$AR135)</f>
        <v>87.590290580282684</v>
      </c>
      <c r="T135" s="21"/>
      <c r="U135" s="65">
        <f>IF(S$219,S135/S$219*100,0)</f>
        <v>171.68428000248093</v>
      </c>
      <c r="V135" s="21"/>
      <c r="W135" s="100">
        <f>(E135+K135+Q135)</f>
        <v>3158955</v>
      </c>
      <c r="X135" s="21"/>
      <c r="Y135" s="21"/>
      <c r="Z135" s="100">
        <v>20561</v>
      </c>
      <c r="AA135" s="21"/>
      <c r="AB135" s="70">
        <f>IF($W135,Z135/$W135*100,0)</f>
        <v>0.65087980044033544</v>
      </c>
      <c r="AC135" s="21"/>
      <c r="AD135" s="100">
        <v>0</v>
      </c>
      <c r="AE135" s="21"/>
      <c r="AF135" s="70">
        <f>IF($W135,AD135/$W135*100,0)</f>
        <v>0</v>
      </c>
      <c r="AG135" s="21"/>
      <c r="AH135" s="100">
        <v>0</v>
      </c>
      <c r="AI135" s="21"/>
      <c r="AJ135" s="70">
        <f>IF($W135,AH135/$W135*100,0)</f>
        <v>0</v>
      </c>
      <c r="AK135" s="21"/>
      <c r="AL135" s="100">
        <v>1514938</v>
      </c>
      <c r="AM135" s="21"/>
      <c r="AN135" s="69">
        <v>3944080.8699999996</v>
      </c>
      <c r="AO135" s="21"/>
      <c r="AP135" s="10">
        <v>40</v>
      </c>
      <c r="AQ135" s="21"/>
      <c r="AR135" s="69">
        <v>11391</v>
      </c>
    </row>
    <row r="136" spans="1:44" ht="8.85" customHeight="1" x14ac:dyDescent="0.3">
      <c r="A136" s="29"/>
      <c r="B136" s="21"/>
      <c r="D136" s="21"/>
      <c r="E136" s="21"/>
      <c r="F136" s="21"/>
      <c r="G136" s="21"/>
      <c r="H136" s="21"/>
      <c r="I136" s="21"/>
      <c r="J136" s="27"/>
      <c r="K136" s="21"/>
      <c r="L136" s="21"/>
      <c r="M136" s="21"/>
      <c r="N136" s="21"/>
      <c r="O136" s="21"/>
      <c r="P136" s="21"/>
      <c r="Q136" s="21"/>
      <c r="R136" s="21"/>
      <c r="S136" s="21"/>
      <c r="T136" s="21"/>
      <c r="U136" s="21"/>
      <c r="V136" s="21"/>
      <c r="W136" s="27"/>
      <c r="X136" s="21"/>
      <c r="Y136" s="21"/>
      <c r="Z136" s="21"/>
      <c r="AA136" s="21"/>
      <c r="AB136" s="21"/>
      <c r="AC136" s="21"/>
      <c r="AD136" s="21"/>
      <c r="AE136" s="21"/>
      <c r="AF136" s="21"/>
      <c r="AG136" s="21"/>
      <c r="AH136" s="21"/>
      <c r="AI136" s="21"/>
      <c r="AJ136" s="21"/>
      <c r="AK136" s="21"/>
      <c r="AL136" s="21"/>
      <c r="AM136" s="21"/>
      <c r="AN136" s="27"/>
      <c r="AO136" s="21"/>
      <c r="AP136" s="29"/>
      <c r="AQ136" s="21"/>
      <c r="AR136" s="27"/>
    </row>
    <row r="137" spans="1:44" ht="8.85" customHeight="1" x14ac:dyDescent="0.3">
      <c r="A137" s="10">
        <v>41</v>
      </c>
      <c r="B137" s="21"/>
      <c r="C137" s="10" t="s">
        <v>163</v>
      </c>
      <c r="D137" s="21"/>
      <c r="E137" s="69">
        <v>0</v>
      </c>
      <c r="F137" s="21"/>
      <c r="G137" s="65">
        <f>(E137/$AR137)</f>
        <v>0</v>
      </c>
      <c r="H137" s="21"/>
      <c r="I137" s="65">
        <f>IF(G$219,G137/G$219*100,0)</f>
        <v>0</v>
      </c>
      <c r="J137" s="69"/>
      <c r="K137" s="69">
        <v>2822295</v>
      </c>
      <c r="L137" s="21"/>
      <c r="M137" s="65">
        <f>(K137/$AR137)</f>
        <v>82.954999706072542</v>
      </c>
      <c r="N137" s="21"/>
      <c r="O137" s="65">
        <f>IF(M$219,M137/M$219*100,0)</f>
        <v>112.6307446381453</v>
      </c>
      <c r="P137" s="21"/>
      <c r="Q137" s="69">
        <v>724319</v>
      </c>
      <c r="R137" s="21"/>
      <c r="S137" s="65">
        <f>(Q137/$AR137)</f>
        <v>21.289724296043737</v>
      </c>
      <c r="T137" s="21"/>
      <c r="U137" s="65">
        <f>IF(S$219,S137/S$219*100,0)</f>
        <v>41.729636504258735</v>
      </c>
      <c r="V137" s="21"/>
      <c r="W137" s="69">
        <f>(E137+K137+Q137)</f>
        <v>3546614</v>
      </c>
      <c r="X137" s="21"/>
      <c r="Y137" s="21"/>
      <c r="Z137" s="69">
        <v>16000</v>
      </c>
      <c r="AA137" s="21"/>
      <c r="AB137" s="70">
        <f>IF($W137,Z137/$W137*100,0)</f>
        <v>0.45113451872687588</v>
      </c>
      <c r="AC137" s="21"/>
      <c r="AD137" s="69">
        <v>0</v>
      </c>
      <c r="AE137" s="21"/>
      <c r="AF137" s="70">
        <f>IF($W137,AD137/$W137*100,0)</f>
        <v>0</v>
      </c>
      <c r="AG137" s="21"/>
      <c r="AH137" s="69">
        <v>0</v>
      </c>
      <c r="AI137" s="21"/>
      <c r="AJ137" s="70">
        <f>IF($W137,AH137/$W137*100,0)</f>
        <v>0</v>
      </c>
      <c r="AK137" s="21"/>
      <c r="AL137" s="69">
        <v>303768</v>
      </c>
      <c r="AM137" s="21"/>
      <c r="AN137" s="69">
        <v>9593118.9000000004</v>
      </c>
      <c r="AO137" s="21"/>
      <c r="AP137" s="10">
        <v>41</v>
      </c>
      <c r="AQ137" s="21"/>
      <c r="AR137" s="69">
        <v>34022</v>
      </c>
    </row>
    <row r="138" spans="1:44" ht="8.85" customHeight="1" x14ac:dyDescent="0.3">
      <c r="A138" s="10">
        <v>42</v>
      </c>
      <c r="B138" s="21"/>
      <c r="C138" s="10" t="s">
        <v>164</v>
      </c>
      <c r="D138" s="21"/>
      <c r="E138" s="69">
        <v>7175700</v>
      </c>
      <c r="F138" s="21"/>
      <c r="G138" s="65">
        <f>(E138/$AR138)</f>
        <v>65.246092435828658</v>
      </c>
      <c r="H138" s="21"/>
      <c r="I138" s="65">
        <f>IF(G$219,G138/G$219*100,0)</f>
        <v>194.461503814438</v>
      </c>
      <c r="J138" s="69"/>
      <c r="K138" s="69">
        <v>4409885</v>
      </c>
      <c r="L138" s="21"/>
      <c r="M138" s="65">
        <f>(K138/$AR138)</f>
        <v>40.097518617190552</v>
      </c>
      <c r="N138" s="21"/>
      <c r="O138" s="65">
        <f>IF(M$219,M138/M$219*100,0)</f>
        <v>54.441726188873297</v>
      </c>
      <c r="P138" s="21"/>
      <c r="Q138" s="69">
        <v>3856649</v>
      </c>
      <c r="R138" s="21"/>
      <c r="S138" s="65">
        <f>(Q138/$AR138)</f>
        <v>35.067140090380889</v>
      </c>
      <c r="T138" s="21"/>
      <c r="U138" s="65">
        <f>IF(S$219,S138/S$219*100,0)</f>
        <v>68.734521352512061</v>
      </c>
      <c r="V138" s="21"/>
      <c r="W138" s="69">
        <f>(E138+K138+Q138)</f>
        <v>15442234</v>
      </c>
      <c r="X138" s="21"/>
      <c r="Y138" s="21"/>
      <c r="Z138" s="69">
        <v>3219275</v>
      </c>
      <c r="AA138" s="21"/>
      <c r="AB138" s="70">
        <f>IF($W138,Z138/$W138*100,0)</f>
        <v>20.847210319439533</v>
      </c>
      <c r="AC138" s="21"/>
      <c r="AD138" s="69">
        <v>1340353</v>
      </c>
      <c r="AE138" s="21"/>
      <c r="AF138" s="70">
        <f>IF($W138,AD138/$W138*100,0)</f>
        <v>8.6797868753963954</v>
      </c>
      <c r="AG138" s="21"/>
      <c r="AH138" s="69">
        <v>0</v>
      </c>
      <c r="AI138" s="21"/>
      <c r="AJ138" s="70">
        <f>IF($W138,AH138/$W138*100,0)</f>
        <v>0</v>
      </c>
      <c r="AK138" s="21"/>
      <c r="AL138" s="69">
        <v>2606115</v>
      </c>
      <c r="AM138" s="21"/>
      <c r="AN138" s="69">
        <v>19419284.91</v>
      </c>
      <c r="AO138" s="21"/>
      <c r="AP138" s="10">
        <v>42</v>
      </c>
      <c r="AQ138" s="21"/>
      <c r="AR138" s="69">
        <v>109979</v>
      </c>
    </row>
    <row r="139" spans="1:44" ht="8.85" customHeight="1" x14ac:dyDescent="0.3">
      <c r="A139" s="10">
        <v>43</v>
      </c>
      <c r="B139" s="21"/>
      <c r="C139" s="10" t="s">
        <v>165</v>
      </c>
      <c r="D139" s="21"/>
      <c r="E139" s="69">
        <v>41869167</v>
      </c>
      <c r="F139" s="21"/>
      <c r="G139" s="65">
        <f>(E139/$AR139)</f>
        <v>125.21095789634228</v>
      </c>
      <c r="H139" s="21"/>
      <c r="I139" s="65">
        <f>IF(G$219,G139/G$219*100,0)</f>
        <v>373.18267282468503</v>
      </c>
      <c r="J139" s="69"/>
      <c r="K139" s="69">
        <v>19275422</v>
      </c>
      <c r="L139" s="21"/>
      <c r="M139" s="65">
        <f>(K139/$AR139)</f>
        <v>57.643708375574555</v>
      </c>
      <c r="N139" s="21"/>
      <c r="O139" s="65">
        <f>IF(M$219,M139/M$219*100,0)</f>
        <v>78.264767898851417</v>
      </c>
      <c r="P139" s="21"/>
      <c r="Q139" s="69">
        <v>10814452</v>
      </c>
      <c r="R139" s="21"/>
      <c r="S139" s="65">
        <f>(Q139/$AR139)</f>
        <v>32.340932267508798</v>
      </c>
      <c r="T139" s="21"/>
      <c r="U139" s="65">
        <f>IF(S$219,S139/S$219*100,0)</f>
        <v>63.390926484791791</v>
      </c>
      <c r="V139" s="21"/>
      <c r="W139" s="69">
        <f>(E139+K139+Q139)</f>
        <v>71959041</v>
      </c>
      <c r="X139" s="21"/>
      <c r="Y139" s="21"/>
      <c r="Z139" s="69">
        <v>50083400</v>
      </c>
      <c r="AA139" s="21"/>
      <c r="AB139" s="70">
        <f>IF($W139,Z139/$W139*100,0)</f>
        <v>69.599871404623087</v>
      </c>
      <c r="AC139" s="21"/>
      <c r="AD139" s="69">
        <v>0</v>
      </c>
      <c r="AE139" s="21"/>
      <c r="AF139" s="70">
        <f>IF($W139,AD139/$W139*100,0)</f>
        <v>0</v>
      </c>
      <c r="AG139" s="21"/>
      <c r="AH139" s="69">
        <v>0</v>
      </c>
      <c r="AI139" s="21"/>
      <c r="AJ139" s="70">
        <f>IF($W139,AH139/$W139*100,0)</f>
        <v>0</v>
      </c>
      <c r="AK139" s="21"/>
      <c r="AL139" s="69">
        <v>13633302</v>
      </c>
      <c r="AM139" s="21"/>
      <c r="AN139" s="69">
        <v>14275363.209999999</v>
      </c>
      <c r="AO139" s="21"/>
      <c r="AP139" s="10">
        <v>43</v>
      </c>
      <c r="AQ139" s="21"/>
      <c r="AR139" s="69">
        <v>334389</v>
      </c>
    </row>
    <row r="140" spans="1:44" ht="8.85" customHeight="1" x14ac:dyDescent="0.3">
      <c r="A140" s="10">
        <v>44</v>
      </c>
      <c r="B140" s="21"/>
      <c r="C140" s="10" t="s">
        <v>166</v>
      </c>
      <c r="D140" s="21"/>
      <c r="E140" s="69">
        <v>5126</v>
      </c>
      <c r="F140" s="21"/>
      <c r="G140" s="65">
        <f>(E140/$AR140)</f>
        <v>0.10061238910261443</v>
      </c>
      <c r="H140" s="21"/>
      <c r="I140" s="65">
        <f>IF(G$219,G140/G$219*100,0)</f>
        <v>0.29986832554762921</v>
      </c>
      <c r="J140" s="69"/>
      <c r="K140" s="69">
        <v>1884103</v>
      </c>
      <c r="L140" s="21"/>
      <c r="M140" s="65">
        <f>(K140/$AR140)</f>
        <v>36.980902096255008</v>
      </c>
      <c r="N140" s="21"/>
      <c r="O140" s="65">
        <f>IF(M$219,M140/M$219*100,0)</f>
        <v>50.210192938939237</v>
      </c>
      <c r="P140" s="21"/>
      <c r="Q140" s="69">
        <v>2150436</v>
      </c>
      <c r="R140" s="21"/>
      <c r="S140" s="65">
        <f>(Q140/$AR140)</f>
        <v>42.208447829159141</v>
      </c>
      <c r="T140" s="21"/>
      <c r="U140" s="65">
        <f>IF(S$219,S140/S$219*100,0)</f>
        <v>82.732080548694071</v>
      </c>
      <c r="V140" s="21"/>
      <c r="W140" s="69">
        <f>(E140+K140+Q140)</f>
        <v>4039665</v>
      </c>
      <c r="X140" s="21"/>
      <c r="Y140" s="21"/>
      <c r="Z140" s="69">
        <v>18217</v>
      </c>
      <c r="AA140" s="21"/>
      <c r="AB140" s="70">
        <f>IF($W140,Z140/$W140*100,0)</f>
        <v>0.45095323498359391</v>
      </c>
      <c r="AC140" s="21"/>
      <c r="AD140" s="69">
        <v>0</v>
      </c>
      <c r="AE140" s="21"/>
      <c r="AF140" s="70">
        <f>IF($W140,AD140/$W140*100,0)</f>
        <v>0</v>
      </c>
      <c r="AG140" s="21"/>
      <c r="AH140" s="69">
        <v>0</v>
      </c>
      <c r="AI140" s="21"/>
      <c r="AJ140" s="70">
        <f>IF($W140,AH140/$W140*100,0)</f>
        <v>0</v>
      </c>
      <c r="AK140" s="21"/>
      <c r="AL140" s="69">
        <v>74309</v>
      </c>
      <c r="AM140" s="21"/>
      <c r="AN140" s="69">
        <v>8358564.7599999998</v>
      </c>
      <c r="AO140" s="21"/>
      <c r="AP140" s="10">
        <v>44</v>
      </c>
      <c r="AQ140" s="21"/>
      <c r="AR140" s="69">
        <v>50948</v>
      </c>
    </row>
    <row r="141" spans="1:44" ht="8.85" customHeight="1" x14ac:dyDescent="0.3">
      <c r="A141" s="10">
        <v>45</v>
      </c>
      <c r="B141" s="21"/>
      <c r="C141" s="10" t="s">
        <v>167</v>
      </c>
      <c r="D141" s="21"/>
      <c r="E141" s="69">
        <v>0</v>
      </c>
      <c r="F141" s="21"/>
      <c r="G141" s="65">
        <f>(E141/$AR141)</f>
        <v>0</v>
      </c>
      <c r="H141" s="21"/>
      <c r="I141" s="65">
        <f>IF(G$219,G141/G$219*100,0)</f>
        <v>0</v>
      </c>
      <c r="J141" s="69"/>
      <c r="K141" s="69">
        <v>384512</v>
      </c>
      <c r="L141" s="21"/>
      <c r="M141" s="65">
        <f>(K141/$AR141)</f>
        <v>172.27240143369175</v>
      </c>
      <c r="N141" s="21"/>
      <c r="O141" s="65">
        <f>IF(M$219,M141/M$219*100,0)</f>
        <v>233.89993276870359</v>
      </c>
      <c r="P141" s="21"/>
      <c r="Q141" s="69">
        <v>35282</v>
      </c>
      <c r="R141" s="21"/>
      <c r="S141" s="65">
        <f>(Q141/$AR141)</f>
        <v>15.807347670250897</v>
      </c>
      <c r="T141" s="21"/>
      <c r="U141" s="65">
        <f>IF(S$219,S141/S$219*100,0)</f>
        <v>30.983720747318028</v>
      </c>
      <c r="V141" s="21"/>
      <c r="W141" s="69">
        <f>(E141+K141+Q141)</f>
        <v>419794</v>
      </c>
      <c r="X141" s="21"/>
      <c r="Y141" s="21"/>
      <c r="Z141" s="69">
        <v>6640</v>
      </c>
      <c r="AA141" s="21"/>
      <c r="AB141" s="70">
        <f>IF($W141,Z141/$W141*100,0)</f>
        <v>1.5817281809649495</v>
      </c>
      <c r="AC141" s="21"/>
      <c r="AD141" s="69">
        <v>0</v>
      </c>
      <c r="AE141" s="21"/>
      <c r="AF141" s="70">
        <f>IF($W141,AD141/$W141*100,0)</f>
        <v>0</v>
      </c>
      <c r="AG141" s="21"/>
      <c r="AH141" s="69">
        <v>0</v>
      </c>
      <c r="AI141" s="21"/>
      <c r="AJ141" s="70">
        <f>IF($W141,AH141/$W141*100,0)</f>
        <v>0</v>
      </c>
      <c r="AK141" s="21"/>
      <c r="AL141" s="69">
        <v>348540</v>
      </c>
      <c r="AM141" s="21"/>
      <c r="AN141" s="69">
        <v>3272846.85</v>
      </c>
      <c r="AO141" s="21"/>
      <c r="AP141" s="10">
        <v>45</v>
      </c>
      <c r="AQ141" s="21"/>
      <c r="AR141" s="69">
        <v>2232</v>
      </c>
    </row>
    <row r="142" spans="1:44"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9"/>
      <c r="AQ142" s="21"/>
      <c r="AR142" s="21"/>
    </row>
    <row r="143" spans="1:44" ht="8.85" customHeight="1" x14ac:dyDescent="0.3">
      <c r="A143" s="10">
        <v>46</v>
      </c>
      <c r="B143" s="21"/>
      <c r="C143" s="10" t="s">
        <v>168</v>
      </c>
      <c r="D143" s="21"/>
      <c r="E143" s="69">
        <v>573995</v>
      </c>
      <c r="F143" s="21"/>
      <c r="G143" s="65">
        <f>(E143/$AR143)</f>
        <v>14.868025695487749</v>
      </c>
      <c r="H143" s="21"/>
      <c r="I143" s="65">
        <f>IF(G$219,G143/G$219*100,0)</f>
        <v>44.313130910328255</v>
      </c>
      <c r="J143" s="69"/>
      <c r="K143" s="69">
        <v>3851517</v>
      </c>
      <c r="L143" s="21"/>
      <c r="M143" s="65">
        <f>(K143/$AR143)</f>
        <v>99.764725690307202</v>
      </c>
      <c r="N143" s="21"/>
      <c r="O143" s="65">
        <f>IF(M$219,M143/M$219*100,0)</f>
        <v>135.45386514294756</v>
      </c>
      <c r="P143" s="21"/>
      <c r="Q143" s="69">
        <v>2241740</v>
      </c>
      <c r="R143" s="21"/>
      <c r="S143" s="65">
        <f>(Q143/$AR143)</f>
        <v>58.067139822825467</v>
      </c>
      <c r="T143" s="21"/>
      <c r="U143" s="65">
        <f>IF(S$219,S143/S$219*100,0)</f>
        <v>113.81644045520878</v>
      </c>
      <c r="V143" s="21"/>
      <c r="W143" s="69">
        <f>(E143+K143+Q143)</f>
        <v>6667252</v>
      </c>
      <c r="X143" s="21"/>
      <c r="Y143" s="21"/>
      <c r="Z143" s="69">
        <v>8777</v>
      </c>
      <c r="AA143" s="21"/>
      <c r="AB143" s="70">
        <f>IF($W143,Z143/$W143*100,0)</f>
        <v>0.13164344170581824</v>
      </c>
      <c r="AC143" s="21"/>
      <c r="AD143" s="69">
        <v>0</v>
      </c>
      <c r="AE143" s="21"/>
      <c r="AF143" s="70">
        <f>IF($W143,AD143/$W143*100,0)</f>
        <v>0</v>
      </c>
      <c r="AG143" s="21"/>
      <c r="AH143" s="69">
        <v>0</v>
      </c>
      <c r="AI143" s="21"/>
      <c r="AJ143" s="70">
        <f>IF($W143,AH143/$W143*100,0)</f>
        <v>0</v>
      </c>
      <c r="AK143" s="21"/>
      <c r="AL143" s="69">
        <v>1501177</v>
      </c>
      <c r="AM143" s="21"/>
      <c r="AN143" s="69">
        <v>6846737.4699999997</v>
      </c>
      <c r="AO143" s="21"/>
      <c r="AP143" s="10">
        <v>46</v>
      </c>
      <c r="AQ143" s="21"/>
      <c r="AR143" s="69">
        <v>38606</v>
      </c>
    </row>
    <row r="144" spans="1:44" ht="8.85" customHeight="1" x14ac:dyDescent="0.3">
      <c r="A144" s="10">
        <v>47</v>
      </c>
      <c r="B144" s="21"/>
      <c r="C144" s="10" t="s">
        <v>169</v>
      </c>
      <c r="D144" s="21"/>
      <c r="E144" s="69">
        <v>0</v>
      </c>
      <c r="F144" s="21"/>
      <c r="G144" s="65">
        <f>(E144/$AR144)</f>
        <v>0</v>
      </c>
      <c r="H144" s="21"/>
      <c r="I144" s="65">
        <f>IF(G$219,G144/G$219*100,0)</f>
        <v>0</v>
      </c>
      <c r="J144" s="69"/>
      <c r="K144" s="69">
        <v>2387967</v>
      </c>
      <c r="L144" s="21"/>
      <c r="M144" s="65">
        <f>(K144/$AR144)</f>
        <v>30.515590257367034</v>
      </c>
      <c r="N144" s="21"/>
      <c r="O144" s="65">
        <f>IF(M$219,M144/M$219*100,0)</f>
        <v>41.432025386508244</v>
      </c>
      <c r="P144" s="21"/>
      <c r="Q144" s="69">
        <v>7211067</v>
      </c>
      <c r="R144" s="21"/>
      <c r="S144" s="65">
        <f>(Q144/$AR144)</f>
        <v>92.14950034503029</v>
      </c>
      <c r="T144" s="21"/>
      <c r="U144" s="65">
        <f>IF(S$219,S144/S$219*100,0)</f>
        <v>180.62071166237516</v>
      </c>
      <c r="V144" s="21"/>
      <c r="W144" s="69">
        <f>(E144+K144+Q144)</f>
        <v>9599034</v>
      </c>
      <c r="X144" s="21"/>
      <c r="Y144" s="21"/>
      <c r="Z144" s="69">
        <v>12632</v>
      </c>
      <c r="AA144" s="21"/>
      <c r="AB144" s="70">
        <f>IF($W144,Z144/$W144*100,0)</f>
        <v>0.13159657523871673</v>
      </c>
      <c r="AC144" s="21"/>
      <c r="AD144" s="69">
        <v>0</v>
      </c>
      <c r="AE144" s="21"/>
      <c r="AF144" s="70">
        <f>IF($W144,AD144/$W144*100,0)</f>
        <v>0</v>
      </c>
      <c r="AG144" s="21"/>
      <c r="AH144" s="69">
        <v>0</v>
      </c>
      <c r="AI144" s="21"/>
      <c r="AJ144" s="70">
        <f>IF($W144,AH144/$W144*100,0)</f>
        <v>0</v>
      </c>
      <c r="AK144" s="21"/>
      <c r="AL144" s="69">
        <v>2491751</v>
      </c>
      <c r="AM144" s="21"/>
      <c r="AN144" s="69">
        <v>8879971.8300000001</v>
      </c>
      <c r="AO144" s="21"/>
      <c r="AP144" s="10">
        <v>47</v>
      </c>
      <c r="AQ144" s="21"/>
      <c r="AR144" s="69">
        <v>78254</v>
      </c>
    </row>
    <row r="145" spans="1:44" ht="8.85" customHeight="1" x14ac:dyDescent="0.3">
      <c r="A145" s="10">
        <v>48</v>
      </c>
      <c r="B145" s="21"/>
      <c r="C145" s="10" t="s">
        <v>170</v>
      </c>
      <c r="D145" s="21"/>
      <c r="E145" s="69">
        <v>0</v>
      </c>
      <c r="F145" s="21"/>
      <c r="G145" s="65">
        <f>(E145/$AR145)</f>
        <v>0</v>
      </c>
      <c r="H145" s="21"/>
      <c r="I145" s="65">
        <f>IF(G$219,G145/G$219*100,0)</f>
        <v>0</v>
      </c>
      <c r="J145" s="69"/>
      <c r="K145" s="69">
        <v>398884</v>
      </c>
      <c r="L145" s="21"/>
      <c r="M145" s="65">
        <f>(K145/$AR145)</f>
        <v>60.3638014527845</v>
      </c>
      <c r="N145" s="21"/>
      <c r="O145" s="65">
        <f>IF(M$219,M145/M$219*100,0)</f>
        <v>81.957928164739442</v>
      </c>
      <c r="P145" s="21"/>
      <c r="Q145" s="69">
        <v>594739</v>
      </c>
      <c r="R145" s="21"/>
      <c r="S145" s="65">
        <f>(Q145/$AR145)</f>
        <v>90.00287530266344</v>
      </c>
      <c r="T145" s="21"/>
      <c r="U145" s="65">
        <f>IF(S$219,S145/S$219*100,0)</f>
        <v>176.41314741761158</v>
      </c>
      <c r="V145" s="21"/>
      <c r="W145" s="69">
        <f>(E145+K145+Q145)</f>
        <v>993623</v>
      </c>
      <c r="X145" s="21"/>
      <c r="Y145" s="21"/>
      <c r="Z145" s="69">
        <v>0</v>
      </c>
      <c r="AA145" s="21"/>
      <c r="AB145" s="70">
        <f>IF($W145,Z145/$W145*100,0)</f>
        <v>0</v>
      </c>
      <c r="AC145" s="21"/>
      <c r="AD145" s="69">
        <v>0</v>
      </c>
      <c r="AE145" s="21"/>
      <c r="AF145" s="70">
        <f>IF($W145,AD145/$W145*100,0)</f>
        <v>0</v>
      </c>
      <c r="AG145" s="21"/>
      <c r="AH145" s="69">
        <v>0</v>
      </c>
      <c r="AI145" s="21"/>
      <c r="AJ145" s="70">
        <f>IF($W145,AH145/$W145*100,0)</f>
        <v>0</v>
      </c>
      <c r="AK145" s="21"/>
      <c r="AL145" s="69">
        <v>2520414</v>
      </c>
      <c r="AM145" s="21"/>
      <c r="AN145" s="69">
        <v>3121146.54</v>
      </c>
      <c r="AO145" s="21"/>
      <c r="AP145" s="10">
        <v>48</v>
      </c>
      <c r="AQ145" s="21"/>
      <c r="AR145" s="69">
        <v>6608</v>
      </c>
    </row>
    <row r="146" spans="1:44" ht="8.85" customHeight="1" x14ac:dyDescent="0.3">
      <c r="A146" s="10">
        <v>49</v>
      </c>
      <c r="B146" s="21"/>
      <c r="C146" s="10" t="s">
        <v>171</v>
      </c>
      <c r="D146" s="21"/>
      <c r="E146" s="69">
        <v>351920</v>
      </c>
      <c r="F146" s="21"/>
      <c r="G146" s="65">
        <f>(E146/$AR146)</f>
        <v>13.169180107023912</v>
      </c>
      <c r="H146" s="21"/>
      <c r="I146" s="65">
        <f>IF(G$219,G146/G$219*100,0)</f>
        <v>39.249838143698284</v>
      </c>
      <c r="J146" s="69"/>
      <c r="K146" s="69">
        <v>619667</v>
      </c>
      <c r="L146" s="21"/>
      <c r="M146" s="65">
        <f>(K146/$AR146)</f>
        <v>23.188526737267523</v>
      </c>
      <c r="N146" s="21"/>
      <c r="O146" s="65">
        <f>IF(M$219,M146/M$219*100,0)</f>
        <v>31.4838290969073</v>
      </c>
      <c r="P146" s="21"/>
      <c r="Q146" s="69">
        <v>2467151</v>
      </c>
      <c r="R146" s="21"/>
      <c r="S146" s="65">
        <f>(Q146/$AR146)</f>
        <v>92.323129888111367</v>
      </c>
      <c r="T146" s="21"/>
      <c r="U146" s="65">
        <f>IF(S$219,S146/S$219*100,0)</f>
        <v>180.9610400582915</v>
      </c>
      <c r="V146" s="21"/>
      <c r="W146" s="69">
        <f>(E146+K146+Q146)</f>
        <v>3438738</v>
      </c>
      <c r="X146" s="21"/>
      <c r="Y146" s="21"/>
      <c r="Z146" s="69">
        <v>0</v>
      </c>
      <c r="AA146" s="21"/>
      <c r="AB146" s="70">
        <f>IF($W146,Z146/$W146*100,0)</f>
        <v>0</v>
      </c>
      <c r="AC146" s="21"/>
      <c r="AD146" s="69">
        <v>0</v>
      </c>
      <c r="AE146" s="21"/>
      <c r="AF146" s="70">
        <f>IF($W146,AD146/$W146*100,0)</f>
        <v>0</v>
      </c>
      <c r="AG146" s="21"/>
      <c r="AH146" s="69">
        <v>0</v>
      </c>
      <c r="AI146" s="21"/>
      <c r="AJ146" s="70">
        <f>IF($W146,AH146/$W146*100,0)</f>
        <v>0</v>
      </c>
      <c r="AK146" s="21"/>
      <c r="AL146" s="69">
        <v>0</v>
      </c>
      <c r="AM146" s="21"/>
      <c r="AN146" s="69">
        <v>2598384.8600000003</v>
      </c>
      <c r="AO146" s="21"/>
      <c r="AP146" s="10">
        <v>49</v>
      </c>
      <c r="AQ146" s="21"/>
      <c r="AR146" s="69">
        <v>26723</v>
      </c>
    </row>
    <row r="147" spans="1:44" ht="8.85" customHeight="1" x14ac:dyDescent="0.3">
      <c r="A147" s="10">
        <v>50</v>
      </c>
      <c r="B147" s="21"/>
      <c r="C147" s="10" t="s">
        <v>172</v>
      </c>
      <c r="D147" s="21"/>
      <c r="E147" s="100">
        <v>0</v>
      </c>
      <c r="F147" s="21"/>
      <c r="G147" s="65">
        <v>0</v>
      </c>
      <c r="H147" s="21"/>
      <c r="I147" s="65">
        <f>IF(G$219,G147/G$219*100,0)</f>
        <v>0</v>
      </c>
      <c r="J147" s="100"/>
      <c r="K147" s="100">
        <v>0</v>
      </c>
      <c r="L147" s="21"/>
      <c r="M147" s="65">
        <v>0</v>
      </c>
      <c r="N147" s="21"/>
      <c r="O147" s="65">
        <f>IF(M$219,M147/M$219*100,0)</f>
        <v>0</v>
      </c>
      <c r="P147" s="21"/>
      <c r="Q147" s="100">
        <v>0</v>
      </c>
      <c r="R147" s="21"/>
      <c r="S147" s="65">
        <v>0</v>
      </c>
      <c r="T147" s="21"/>
      <c r="U147" s="65">
        <f>IF(S$219,S147/S$219*100,0)</f>
        <v>0</v>
      </c>
      <c r="V147" s="21"/>
      <c r="W147" s="100">
        <f>(E147+K147+Q147)</f>
        <v>0</v>
      </c>
      <c r="X147" s="21"/>
      <c r="Y147" s="21"/>
      <c r="Z147" s="100">
        <v>0</v>
      </c>
      <c r="AA147" s="21"/>
      <c r="AB147" s="70">
        <f>IF($W147,Z147/$W147*100,0)</f>
        <v>0</v>
      </c>
      <c r="AC147" s="21"/>
      <c r="AD147" s="100">
        <v>0</v>
      </c>
      <c r="AE147" s="21"/>
      <c r="AF147" s="70">
        <f>IF($W147,AD147/$W147*100,0)</f>
        <v>0</v>
      </c>
      <c r="AG147" s="21"/>
      <c r="AH147" s="100">
        <v>0</v>
      </c>
      <c r="AI147" s="21"/>
      <c r="AJ147" s="70">
        <f>IF($W147,AH147/$W147*100,0)</f>
        <v>0</v>
      </c>
      <c r="AK147" s="21"/>
      <c r="AL147" s="100">
        <v>0</v>
      </c>
      <c r="AM147" s="21"/>
      <c r="AN147" s="69">
        <v>5499346.9400000013</v>
      </c>
      <c r="AO147" s="21"/>
      <c r="AP147" s="10">
        <v>50</v>
      </c>
      <c r="AQ147" s="21"/>
      <c r="AR147" s="69">
        <v>0</v>
      </c>
    </row>
    <row r="148" spans="1:4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4" ht="1.6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4" s="8" customFormat="1" ht="9.6" customHeight="1" x14ac:dyDescent="0.3">
      <c r="A151" s="122" t="s">
        <v>493</v>
      </c>
      <c r="AQ151" s="113" t="s">
        <v>494</v>
      </c>
    </row>
    <row r="152" spans="1:44" s="8" customFormat="1" ht="10.5" customHeight="1" x14ac:dyDescent="0.3">
      <c r="A152" s="38"/>
      <c r="W152" s="11" t="s">
        <v>42</v>
      </c>
      <c r="Z152" s="38" t="s">
        <v>478</v>
      </c>
      <c r="AP152" s="11" t="s">
        <v>479</v>
      </c>
    </row>
    <row r="153" spans="1:44" s="8" customFormat="1" ht="10.5" customHeight="1" x14ac:dyDescent="0.3">
      <c r="A153" s="12"/>
      <c r="W153" s="11" t="s">
        <v>480</v>
      </c>
      <c r="Z153" s="38" t="s">
        <v>481</v>
      </c>
      <c r="AP153" s="11" t="s">
        <v>173</v>
      </c>
    </row>
    <row r="154" spans="1:44" s="8" customFormat="1" ht="10.5" customHeight="1" x14ac:dyDescent="0.3">
      <c r="A154" s="13"/>
      <c r="W154" s="11" t="s">
        <v>48</v>
      </c>
      <c r="Z154" s="14" t="s">
        <v>49</v>
      </c>
    </row>
    <row r="155" spans="1:44" ht="8.85" customHeight="1" x14ac:dyDescent="0.3"/>
    <row r="156" spans="1:44" ht="9.6" customHeight="1" x14ac:dyDescent="0.3">
      <c r="Z156" s="16" t="s">
        <v>482</v>
      </c>
      <c r="AA156" s="16"/>
      <c r="AB156" s="16"/>
      <c r="AC156" s="16"/>
      <c r="AD156" s="16"/>
      <c r="AE156" s="16"/>
      <c r="AF156" s="16"/>
      <c r="AG156" s="16"/>
      <c r="AH156" s="16"/>
      <c r="AI156" s="16"/>
      <c r="AJ156" s="16"/>
      <c r="AK156" s="16"/>
      <c r="AL156" s="16"/>
      <c r="AN156" s="19" t="s">
        <v>296</v>
      </c>
    </row>
    <row r="157" spans="1:44" ht="8.85" customHeight="1" x14ac:dyDescent="0.3"/>
    <row r="158" spans="1:44" ht="9.6" customHeight="1" x14ac:dyDescent="0.3">
      <c r="E158" s="17" t="s">
        <v>483</v>
      </c>
      <c r="F158" s="17"/>
      <c r="G158" s="17"/>
      <c r="H158" s="17"/>
      <c r="I158" s="17"/>
      <c r="Q158" s="17" t="s">
        <v>484</v>
      </c>
      <c r="R158" s="17"/>
      <c r="S158" s="17"/>
      <c r="T158" s="17"/>
      <c r="U158" s="17"/>
      <c r="AD158" s="16" t="s">
        <v>396</v>
      </c>
      <c r="AE158" s="16"/>
      <c r="AF158" s="16"/>
      <c r="AG158" s="16"/>
      <c r="AH158" s="16"/>
      <c r="AI158" s="16"/>
      <c r="AJ158" s="16"/>
      <c r="AN158" s="18" t="s">
        <v>485</v>
      </c>
    </row>
    <row r="159" spans="1:44" ht="9.6" customHeight="1" x14ac:dyDescent="0.3">
      <c r="E159" s="16" t="s">
        <v>486</v>
      </c>
      <c r="F159" s="16"/>
      <c r="G159" s="16"/>
      <c r="H159" s="16"/>
      <c r="I159" s="16"/>
      <c r="K159" s="16" t="s">
        <v>487</v>
      </c>
      <c r="L159" s="16"/>
      <c r="M159" s="16"/>
      <c r="N159" s="16"/>
      <c r="O159" s="16"/>
      <c r="Q159" s="16" t="s">
        <v>488</v>
      </c>
      <c r="R159" s="16"/>
      <c r="S159" s="16"/>
      <c r="T159" s="16"/>
      <c r="U159" s="16"/>
      <c r="AN159" s="18" t="s">
        <v>489</v>
      </c>
    </row>
    <row r="160" spans="1:44" ht="9.6" customHeight="1" x14ac:dyDescent="0.3">
      <c r="Z160" s="16" t="s">
        <v>431</v>
      </c>
      <c r="AA160" s="16"/>
      <c r="AB160" s="16"/>
      <c r="AD160" s="16" t="s">
        <v>59</v>
      </c>
      <c r="AE160" s="16"/>
      <c r="AF160" s="16"/>
      <c r="AH160" s="16" t="s">
        <v>60</v>
      </c>
      <c r="AI160" s="16"/>
      <c r="AJ160" s="16"/>
      <c r="AN160" s="19" t="s">
        <v>490</v>
      </c>
    </row>
    <row r="161" spans="1:44" ht="9.6" customHeight="1" x14ac:dyDescent="0.3">
      <c r="I161" s="18" t="s">
        <v>64</v>
      </c>
      <c r="O161" s="18" t="s">
        <v>64</v>
      </c>
      <c r="U161" s="18" t="s">
        <v>64</v>
      </c>
      <c r="AB161" s="18" t="s">
        <v>271</v>
      </c>
      <c r="AF161" s="18" t="s">
        <v>271</v>
      </c>
      <c r="AJ161" s="18" t="s">
        <v>271</v>
      </c>
      <c r="AL161" s="18" t="s">
        <v>408</v>
      </c>
    </row>
    <row r="162" spans="1:44" ht="9.6" customHeight="1" x14ac:dyDescent="0.3">
      <c r="A162" s="19" t="s">
        <v>71</v>
      </c>
      <c r="C162" s="19" t="s">
        <v>73</v>
      </c>
      <c r="E162" s="19" t="s">
        <v>74</v>
      </c>
      <c r="G162" s="19" t="s">
        <v>434</v>
      </c>
      <c r="I162" s="19" t="s">
        <v>80</v>
      </c>
      <c r="K162" s="19" t="s">
        <v>74</v>
      </c>
      <c r="M162" s="19" t="s">
        <v>434</v>
      </c>
      <c r="O162" s="19" t="s">
        <v>80</v>
      </c>
      <c r="Q162" s="19" t="s">
        <v>74</v>
      </c>
      <c r="S162" s="19" t="s">
        <v>434</v>
      </c>
      <c r="U162" s="19" t="s">
        <v>80</v>
      </c>
      <c r="W162" s="19" t="s">
        <v>65</v>
      </c>
      <c r="Z162" s="19" t="s">
        <v>74</v>
      </c>
      <c r="AB162" s="19" t="s">
        <v>372</v>
      </c>
      <c r="AD162" s="19" t="s">
        <v>74</v>
      </c>
      <c r="AF162" s="19" t="s">
        <v>372</v>
      </c>
      <c r="AH162" s="19" t="s">
        <v>74</v>
      </c>
      <c r="AJ162" s="19" t="s">
        <v>372</v>
      </c>
      <c r="AL162" s="19" t="s">
        <v>417</v>
      </c>
      <c r="AN162" s="19" t="s">
        <v>309</v>
      </c>
      <c r="AP162" s="19" t="s">
        <v>71</v>
      </c>
    </row>
    <row r="163" spans="1:44" ht="8.85" customHeight="1" x14ac:dyDescent="0.3"/>
    <row r="164" spans="1:44" ht="8.85" customHeight="1" x14ac:dyDescent="0.3">
      <c r="B164" s="10" t="s">
        <v>284</v>
      </c>
    </row>
    <row r="165" spans="1:44" ht="8.85" customHeight="1" x14ac:dyDescent="0.3">
      <c r="A165" s="10">
        <v>51</v>
      </c>
      <c r="B165" s="21"/>
      <c r="C165" s="10" t="s">
        <v>174</v>
      </c>
      <c r="D165" s="21"/>
      <c r="E165" s="63">
        <v>0</v>
      </c>
      <c r="F165" s="21"/>
      <c r="G165" s="64">
        <f>(E165/$AR165)</f>
        <v>0</v>
      </c>
      <c r="H165" s="21"/>
      <c r="I165" s="65">
        <f>IF(G$219,G165/G$219*100,0)</f>
        <v>0</v>
      </c>
      <c r="J165" s="63"/>
      <c r="K165" s="63">
        <v>1332588</v>
      </c>
      <c r="L165" s="21"/>
      <c r="M165" s="64">
        <f>(K165/$AR165)</f>
        <v>122.04304423482004</v>
      </c>
      <c r="N165" s="21"/>
      <c r="O165" s="65">
        <f>IF(M$219,M165/M$219*100,0)</f>
        <v>165.7018744955484</v>
      </c>
      <c r="P165" s="21"/>
      <c r="Q165" s="63">
        <v>318384</v>
      </c>
      <c r="R165" s="21"/>
      <c r="S165" s="64">
        <f>(Q165/$AR165)</f>
        <v>29.158714167964099</v>
      </c>
      <c r="T165" s="21"/>
      <c r="U165" s="65">
        <f>IF(S$219,S165/S$219*100,0)</f>
        <v>57.153513415241143</v>
      </c>
      <c r="V165" s="21"/>
      <c r="W165" s="63">
        <f>(E165+K165+Q165)</f>
        <v>1650972</v>
      </c>
      <c r="X165" s="21"/>
      <c r="Y165" s="21"/>
      <c r="Z165" s="63">
        <v>0</v>
      </c>
      <c r="AA165" s="21"/>
      <c r="AB165" s="65">
        <f>IF($W165,Z165/$W165*100,0)</f>
        <v>0</v>
      </c>
      <c r="AC165" s="21"/>
      <c r="AD165" s="63">
        <v>0</v>
      </c>
      <c r="AE165" s="21"/>
      <c r="AF165" s="65">
        <f>IF($W165,AD165/$W165*100,0)</f>
        <v>0</v>
      </c>
      <c r="AG165" s="21"/>
      <c r="AH165" s="63">
        <v>0</v>
      </c>
      <c r="AI165" s="21"/>
      <c r="AJ165" s="65">
        <f>IF($W165,AH165/$W165*100,0)</f>
        <v>0</v>
      </c>
      <c r="AK165" s="21"/>
      <c r="AL165" s="63">
        <v>11484</v>
      </c>
      <c r="AM165" s="21"/>
      <c r="AN165" s="63">
        <v>2094771.0299999998</v>
      </c>
      <c r="AO165" s="21"/>
      <c r="AP165" s="10">
        <v>51</v>
      </c>
      <c r="AQ165" s="21"/>
      <c r="AR165" s="69">
        <v>10919</v>
      </c>
    </row>
    <row r="166" spans="1:44" ht="8.85" customHeight="1" x14ac:dyDescent="0.3">
      <c r="A166" s="10">
        <v>52</v>
      </c>
      <c r="B166" s="21"/>
      <c r="C166" s="10" t="s">
        <v>175</v>
      </c>
      <c r="D166" s="21"/>
      <c r="E166" s="69">
        <v>483</v>
      </c>
      <c r="F166" s="21"/>
      <c r="G166" s="65">
        <f>(E166/$AR166)</f>
        <v>2.1783249898525234E-2</v>
      </c>
      <c r="H166" s="21"/>
      <c r="I166" s="65">
        <f>IF(G$219,G166/G$219*100,0)</f>
        <v>6.4923482389372941E-2</v>
      </c>
      <c r="J166" s="69"/>
      <c r="K166" s="69">
        <v>1592786</v>
      </c>
      <c r="L166" s="21"/>
      <c r="M166" s="65">
        <f>(K166/$AR166)</f>
        <v>71.834483380688226</v>
      </c>
      <c r="N166" s="21"/>
      <c r="O166" s="65">
        <f>IF(M$219,M166/M$219*100,0)</f>
        <v>97.532052106934316</v>
      </c>
      <c r="P166" s="21"/>
      <c r="Q166" s="69">
        <v>290226</v>
      </c>
      <c r="R166" s="21"/>
      <c r="S166" s="65">
        <f>(Q166/$AR166)</f>
        <v>13.089162494926262</v>
      </c>
      <c r="T166" s="21"/>
      <c r="U166" s="65">
        <f>IF(S$219,S166/S$219*100,0)</f>
        <v>25.655850938377373</v>
      </c>
      <c r="V166" s="21"/>
      <c r="W166" s="69">
        <f>(E166+K166+Q166)</f>
        <v>1883495</v>
      </c>
      <c r="X166" s="21"/>
      <c r="Y166" s="21"/>
      <c r="Z166" s="69">
        <v>9488</v>
      </c>
      <c r="AA166" s="21"/>
      <c r="AB166" s="65">
        <f>IF($W166,Z166/$W166*100,0)</f>
        <v>0.5037443688462141</v>
      </c>
      <c r="AC166" s="21"/>
      <c r="AD166" s="69">
        <v>0</v>
      </c>
      <c r="AE166" s="21"/>
      <c r="AF166" s="65">
        <f>IF($W166,AD166/$W166*100,0)</f>
        <v>0</v>
      </c>
      <c r="AG166" s="21"/>
      <c r="AH166" s="69">
        <v>0</v>
      </c>
      <c r="AI166" s="21"/>
      <c r="AJ166" s="65">
        <f>IF($W166,AH166/$W166*100,0)</f>
        <v>0</v>
      </c>
      <c r="AK166" s="21"/>
      <c r="AL166" s="69">
        <v>163456</v>
      </c>
      <c r="AM166" s="21"/>
      <c r="AN166" s="69">
        <v>5135372.9800000004</v>
      </c>
      <c r="AO166" s="21"/>
      <c r="AP166" s="10">
        <v>52</v>
      </c>
      <c r="AQ166" s="21"/>
      <c r="AR166" s="69">
        <v>22173</v>
      </c>
    </row>
    <row r="167" spans="1:44" ht="8.85" customHeight="1" x14ac:dyDescent="0.3">
      <c r="A167" s="10">
        <v>53</v>
      </c>
      <c r="B167" s="21"/>
      <c r="C167" s="10" t="s">
        <v>176</v>
      </c>
      <c r="D167" s="21"/>
      <c r="E167" s="69">
        <v>15925711</v>
      </c>
      <c r="F167" s="21"/>
      <c r="G167" s="65">
        <f>(E167/$AR167)</f>
        <v>37.831976510776585</v>
      </c>
      <c r="H167" s="21"/>
      <c r="I167" s="65">
        <f>IF(G$219,G167/G$219*100,0)</f>
        <v>112.75561140759179</v>
      </c>
      <c r="J167" s="69"/>
      <c r="K167" s="69">
        <v>8272260</v>
      </c>
      <c r="L167" s="21"/>
      <c r="M167" s="65">
        <f>(K167/$AR167)</f>
        <v>19.650987388320477</v>
      </c>
      <c r="N167" s="21"/>
      <c r="O167" s="65">
        <f>IF(M$219,M167/M$219*100,0)</f>
        <v>26.680795012519511</v>
      </c>
      <c r="P167" s="21"/>
      <c r="Q167" s="69">
        <v>19664380</v>
      </c>
      <c r="R167" s="21"/>
      <c r="S167" s="65">
        <f>(Q167/$AR167)</f>
        <v>46.713290367945575</v>
      </c>
      <c r="T167" s="21"/>
      <c r="U167" s="65">
        <f>IF(S$219,S167/S$219*100,0)</f>
        <v>91.561947908104315</v>
      </c>
      <c r="V167" s="21"/>
      <c r="W167" s="69">
        <f>(E167+K167+Q167)</f>
        <v>43862351</v>
      </c>
      <c r="X167" s="21"/>
      <c r="Y167" s="21"/>
      <c r="Z167" s="69">
        <v>65394</v>
      </c>
      <c r="AA167" s="21"/>
      <c r="AB167" s="65">
        <f>IF($W167,Z167/$W167*100,0)</f>
        <v>0.1490891356917918</v>
      </c>
      <c r="AC167" s="21"/>
      <c r="AD167" s="69">
        <v>898773</v>
      </c>
      <c r="AE167" s="21"/>
      <c r="AF167" s="65">
        <f>IF($W167,AD167/$W167*100,0)</f>
        <v>2.0490762111679786</v>
      </c>
      <c r="AG167" s="21"/>
      <c r="AH167" s="69">
        <v>0</v>
      </c>
      <c r="AI167" s="21"/>
      <c r="AJ167" s="65">
        <f>IF($W167,AH167/$W167*100,0)</f>
        <v>0</v>
      </c>
      <c r="AK167" s="21"/>
      <c r="AL167" s="69">
        <v>12036182</v>
      </c>
      <c r="AM167" s="21"/>
      <c r="AN167" s="69">
        <v>35539144.080000006</v>
      </c>
      <c r="AO167" s="21"/>
      <c r="AP167" s="10">
        <v>53</v>
      </c>
      <c r="AQ167" s="21"/>
      <c r="AR167" s="69">
        <v>420959</v>
      </c>
    </row>
    <row r="168" spans="1:44" ht="8.85" customHeight="1" x14ac:dyDescent="0.3">
      <c r="A168" s="10">
        <v>54</v>
      </c>
      <c r="B168" s="21"/>
      <c r="C168" s="10" t="s">
        <v>177</v>
      </c>
      <c r="D168" s="21"/>
      <c r="E168" s="69">
        <v>0</v>
      </c>
      <c r="F168" s="21"/>
      <c r="G168" s="65">
        <f>(E168/$AR168)</f>
        <v>0</v>
      </c>
      <c r="H168" s="21"/>
      <c r="I168" s="65">
        <f>IF(G$219,G168/G$219*100,0)</f>
        <v>0</v>
      </c>
      <c r="J168" s="69"/>
      <c r="K168" s="69">
        <v>1494246</v>
      </c>
      <c r="L168" s="21"/>
      <c r="M168" s="65">
        <f>(K168/$AR168)</f>
        <v>39.744813278008301</v>
      </c>
      <c r="N168" s="21"/>
      <c r="O168" s="65">
        <f>IF(M$219,M168/M$219*100,0)</f>
        <v>53.962846493487817</v>
      </c>
      <c r="P168" s="21"/>
      <c r="Q168" s="69">
        <v>2870582</v>
      </c>
      <c r="R168" s="21"/>
      <c r="S168" s="65">
        <f>(Q168/$AR168)</f>
        <v>76.353388658367905</v>
      </c>
      <c r="T168" s="21"/>
      <c r="U168" s="65">
        <f>IF(S$219,S168/S$219*100,0)</f>
        <v>149.65901438066882</v>
      </c>
      <c r="V168" s="21"/>
      <c r="W168" s="69">
        <f>(E168+K168+Q168)</f>
        <v>4364828</v>
      </c>
      <c r="X168" s="21"/>
      <c r="Y168" s="21"/>
      <c r="Z168" s="69">
        <v>9268</v>
      </c>
      <c r="AA168" s="21"/>
      <c r="AB168" s="65">
        <f>IF($W168,Z168/$W168*100,0)</f>
        <v>0.21233368187704074</v>
      </c>
      <c r="AC168" s="21"/>
      <c r="AD168" s="69">
        <v>0</v>
      </c>
      <c r="AE168" s="21"/>
      <c r="AF168" s="65">
        <f>IF($W168,AD168/$W168*100,0)</f>
        <v>0</v>
      </c>
      <c r="AG168" s="21"/>
      <c r="AH168" s="69">
        <v>0</v>
      </c>
      <c r="AI168" s="21"/>
      <c r="AJ168" s="65">
        <f>IF($W168,AH168/$W168*100,0)</f>
        <v>0</v>
      </c>
      <c r="AK168" s="21"/>
      <c r="AL168" s="69">
        <v>471371</v>
      </c>
      <c r="AM168" s="21"/>
      <c r="AN168" s="69">
        <v>9300158.9800000004</v>
      </c>
      <c r="AO168" s="21"/>
      <c r="AP168" s="10">
        <v>54</v>
      </c>
      <c r="AQ168" s="21"/>
      <c r="AR168" s="69">
        <v>37596</v>
      </c>
    </row>
    <row r="169" spans="1:44" ht="8.85" customHeight="1" x14ac:dyDescent="0.3">
      <c r="A169" s="10">
        <v>55</v>
      </c>
      <c r="B169" s="21"/>
      <c r="C169" s="10" t="s">
        <v>178</v>
      </c>
      <c r="D169" s="21"/>
      <c r="E169" s="69">
        <v>0</v>
      </c>
      <c r="F169" s="21"/>
      <c r="G169" s="65">
        <f>(E169/$AR169)</f>
        <v>0</v>
      </c>
      <c r="H169" s="21"/>
      <c r="I169" s="65">
        <f>IF(G$219,G169/G$219*100,0)</f>
        <v>0</v>
      </c>
      <c r="J169" s="69"/>
      <c r="K169" s="69">
        <v>250809</v>
      </c>
      <c r="L169" s="21"/>
      <c r="M169" s="65">
        <f>(K169/$AR169)</f>
        <v>21.01281836461126</v>
      </c>
      <c r="N169" s="21"/>
      <c r="O169" s="65">
        <f>IF(M$219,M169/M$219*100,0)</f>
        <v>28.529797935482513</v>
      </c>
      <c r="P169" s="21"/>
      <c r="Q169" s="69">
        <v>217473</v>
      </c>
      <c r="R169" s="21"/>
      <c r="S169" s="65">
        <f>(Q169/$AR169)</f>
        <v>18.21992292225201</v>
      </c>
      <c r="T169" s="21"/>
      <c r="U169" s="65">
        <f>IF(S$219,S169/S$219*100,0)</f>
        <v>35.712569599714179</v>
      </c>
      <c r="V169" s="21"/>
      <c r="W169" s="69">
        <f>(E169+K169+Q169)</f>
        <v>468282</v>
      </c>
      <c r="X169" s="21"/>
      <c r="Y169" s="21"/>
      <c r="Z169" s="69">
        <v>0</v>
      </c>
      <c r="AA169" s="21"/>
      <c r="AB169" s="70">
        <f>IF($W169,Z169/$W169*100,0)</f>
        <v>0</v>
      </c>
      <c r="AC169" s="21"/>
      <c r="AD169" s="69">
        <v>0</v>
      </c>
      <c r="AE169" s="21"/>
      <c r="AF169" s="70">
        <f>IF($W169,AD169/$W169*100,0)</f>
        <v>0</v>
      </c>
      <c r="AG169" s="21"/>
      <c r="AH169" s="69">
        <v>0</v>
      </c>
      <c r="AI169" s="21"/>
      <c r="AJ169" s="70">
        <f>IF($W169,AH169/$W169*100,0)</f>
        <v>0</v>
      </c>
      <c r="AK169" s="21"/>
      <c r="AL169" s="69">
        <v>656827</v>
      </c>
      <c r="AM169" s="21"/>
      <c r="AN169" s="69">
        <v>3641579.77</v>
      </c>
      <c r="AO169" s="21"/>
      <c r="AP169" s="10">
        <v>55</v>
      </c>
      <c r="AQ169" s="21"/>
      <c r="AR169" s="69">
        <v>11936</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9"/>
      <c r="AQ170" s="21"/>
      <c r="AR170" s="21"/>
    </row>
    <row r="171" spans="1:44" ht="8.85" customHeight="1" x14ac:dyDescent="0.3">
      <c r="A171" s="10">
        <v>56</v>
      </c>
      <c r="B171" s="21"/>
      <c r="C171" s="10" t="s">
        <v>179</v>
      </c>
      <c r="D171" s="21"/>
      <c r="E171" s="69">
        <v>0</v>
      </c>
      <c r="F171" s="21"/>
      <c r="G171" s="65">
        <f>(E171/$AR171)</f>
        <v>0</v>
      </c>
      <c r="H171" s="21"/>
      <c r="I171" s="65">
        <f>IF(G$219,G171/G$219*100,0)</f>
        <v>0</v>
      </c>
      <c r="J171" s="69"/>
      <c r="K171" s="69">
        <v>537027</v>
      </c>
      <c r="L171" s="21"/>
      <c r="M171" s="65">
        <f>(K171/$AR171)</f>
        <v>38.810941678109415</v>
      </c>
      <c r="N171" s="21"/>
      <c r="O171" s="65">
        <f>IF(M$219,M171/M$219*100,0)</f>
        <v>52.694898159261882</v>
      </c>
      <c r="P171" s="21"/>
      <c r="Q171" s="69">
        <v>606965</v>
      </c>
      <c r="R171" s="21"/>
      <c r="S171" s="65">
        <f>(Q171/$AR171)</f>
        <v>43.865360988653613</v>
      </c>
      <c r="T171" s="21"/>
      <c r="U171" s="65">
        <f>IF(S$219,S171/S$219*100,0)</f>
        <v>85.979768630670577</v>
      </c>
      <c r="V171" s="21"/>
      <c r="W171" s="69">
        <f>(E171+K171+Q171)</f>
        <v>1143992</v>
      </c>
      <c r="X171" s="21"/>
      <c r="Y171" s="21"/>
      <c r="Z171" s="69">
        <v>5608</v>
      </c>
      <c r="AA171" s="21"/>
      <c r="AB171" s="70">
        <f>IF($W171,Z171/$W171*100,0)</f>
        <v>0.49021321827425363</v>
      </c>
      <c r="AC171" s="21"/>
      <c r="AD171" s="69">
        <v>0</v>
      </c>
      <c r="AE171" s="21"/>
      <c r="AF171" s="70">
        <f>IF($W171,AD171/$W171*100,0)</f>
        <v>0</v>
      </c>
      <c r="AG171" s="21"/>
      <c r="AH171" s="69">
        <v>0</v>
      </c>
      <c r="AI171" s="21"/>
      <c r="AJ171" s="70">
        <f>IF($W171,AH171/$W171*100,0)</f>
        <v>0</v>
      </c>
      <c r="AK171" s="21"/>
      <c r="AL171" s="69">
        <v>210900</v>
      </c>
      <c r="AM171" s="21"/>
      <c r="AN171" s="69">
        <v>3118099.5299999993</v>
      </c>
      <c r="AO171" s="21"/>
      <c r="AP171" s="10">
        <v>56</v>
      </c>
      <c r="AQ171" s="21"/>
      <c r="AR171" s="69">
        <v>13837</v>
      </c>
    </row>
    <row r="172" spans="1:44" ht="8.85" customHeight="1" x14ac:dyDescent="0.3">
      <c r="A172" s="10">
        <v>57</v>
      </c>
      <c r="B172" s="21"/>
      <c r="C172" s="10" t="s">
        <v>180</v>
      </c>
      <c r="D172" s="21"/>
      <c r="E172" s="69">
        <v>744233</v>
      </c>
      <c r="F172" s="21"/>
      <c r="G172" s="65">
        <f>(E172/$AR172)</f>
        <v>87.218211648892535</v>
      </c>
      <c r="H172" s="21"/>
      <c r="I172" s="65">
        <f>IF(G$219,G172/G$219*100,0)</f>
        <v>259.94789824280718</v>
      </c>
      <c r="J172" s="69"/>
      <c r="K172" s="69">
        <v>679949</v>
      </c>
      <c r="L172" s="21"/>
      <c r="M172" s="65">
        <f>(K172/$AR172)</f>
        <v>79.684636118598377</v>
      </c>
      <c r="N172" s="21"/>
      <c r="O172" s="65">
        <f>IF(M$219,M172/M$219*100,0)</f>
        <v>108.19046391486387</v>
      </c>
      <c r="P172" s="21"/>
      <c r="Q172" s="69">
        <v>764119</v>
      </c>
      <c r="R172" s="21"/>
      <c r="S172" s="65">
        <f>(Q172/$AR172)</f>
        <v>89.548693308332361</v>
      </c>
      <c r="T172" s="21"/>
      <c r="U172" s="65">
        <f>IF(S$219,S172/S$219*100,0)</f>
        <v>175.5229128017628</v>
      </c>
      <c r="V172" s="21"/>
      <c r="W172" s="69">
        <f>(E172+K172+Q172)</f>
        <v>2188301</v>
      </c>
      <c r="X172" s="21"/>
      <c r="Y172" s="21"/>
      <c r="Z172" s="69">
        <v>0</v>
      </c>
      <c r="AA172" s="21"/>
      <c r="AB172" s="70">
        <f>IF($W172,Z172/$W172*100,0)</f>
        <v>0</v>
      </c>
      <c r="AC172" s="21"/>
      <c r="AD172" s="69">
        <v>0</v>
      </c>
      <c r="AE172" s="21"/>
      <c r="AF172" s="70">
        <f>IF($W172,AD172/$W172*100,0)</f>
        <v>0</v>
      </c>
      <c r="AG172" s="21"/>
      <c r="AH172" s="69">
        <v>0</v>
      </c>
      <c r="AI172" s="21"/>
      <c r="AJ172" s="70">
        <f>IF($W172,AH172/$W172*100,0)</f>
        <v>0</v>
      </c>
      <c r="AK172" s="21"/>
      <c r="AL172" s="69">
        <v>652326</v>
      </c>
      <c r="AM172" s="21"/>
      <c r="AN172" s="69">
        <v>2037083.1199999999</v>
      </c>
      <c r="AO172" s="21"/>
      <c r="AP172" s="10">
        <v>57</v>
      </c>
      <c r="AQ172" s="21"/>
      <c r="AR172" s="69">
        <v>8533</v>
      </c>
    </row>
    <row r="173" spans="1:44" ht="8.85" customHeight="1" x14ac:dyDescent="0.3">
      <c r="A173" s="10">
        <v>58</v>
      </c>
      <c r="B173" s="21"/>
      <c r="C173" s="10" t="s">
        <v>181</v>
      </c>
      <c r="D173" s="21"/>
      <c r="E173" s="69">
        <v>0</v>
      </c>
      <c r="F173" s="21"/>
      <c r="G173" s="65">
        <f>(E173/$AR173)</f>
        <v>0</v>
      </c>
      <c r="H173" s="21"/>
      <c r="I173" s="65">
        <f>IF(G$219,G173/G$219*100,0)</f>
        <v>0</v>
      </c>
      <c r="J173" s="69"/>
      <c r="K173" s="69">
        <v>2112686</v>
      </c>
      <c r="L173" s="21"/>
      <c r="M173" s="65">
        <f>(K173/$AR173)</f>
        <v>69.68191563046274</v>
      </c>
      <c r="N173" s="21"/>
      <c r="O173" s="65">
        <f>IF(M$219,M173/M$219*100,0)</f>
        <v>94.609439733346363</v>
      </c>
      <c r="P173" s="21"/>
      <c r="Q173" s="69">
        <v>1944621</v>
      </c>
      <c r="R173" s="21"/>
      <c r="S173" s="65">
        <f>(Q173/$AR173)</f>
        <v>64.138691909363772</v>
      </c>
      <c r="T173" s="21"/>
      <c r="U173" s="65">
        <f>IF(S$219,S173/S$219*100,0)</f>
        <v>125.71718928900178</v>
      </c>
      <c r="V173" s="21"/>
      <c r="W173" s="69">
        <f>(E173+K173+Q173)</f>
        <v>4057307</v>
      </c>
      <c r="X173" s="21"/>
      <c r="Y173" s="21"/>
      <c r="Z173" s="69">
        <v>11318</v>
      </c>
      <c r="AA173" s="21"/>
      <c r="AB173" s="70">
        <f>IF($W173,Z173/$W173*100,0)</f>
        <v>0.27895350290229454</v>
      </c>
      <c r="AC173" s="21"/>
      <c r="AD173" s="69">
        <v>0</v>
      </c>
      <c r="AE173" s="21"/>
      <c r="AF173" s="70">
        <f>IF($W173,AD173/$W173*100,0)</f>
        <v>0</v>
      </c>
      <c r="AG173" s="21"/>
      <c r="AH173" s="69">
        <v>0</v>
      </c>
      <c r="AI173" s="21"/>
      <c r="AJ173" s="70">
        <f>IF($W173,AH173/$W173*100,0)</f>
        <v>0</v>
      </c>
      <c r="AK173" s="21"/>
      <c r="AL173" s="69">
        <v>116203</v>
      </c>
      <c r="AM173" s="21"/>
      <c r="AN173" s="69">
        <v>9585237.6899999995</v>
      </c>
      <c r="AO173" s="21"/>
      <c r="AP173" s="10">
        <v>58</v>
      </c>
      <c r="AQ173" s="21"/>
      <c r="AR173" s="69">
        <v>30319</v>
      </c>
    </row>
    <row r="174" spans="1:44" ht="8.85" customHeight="1" x14ac:dyDescent="0.3">
      <c r="A174" s="10">
        <v>59</v>
      </c>
      <c r="B174" s="21"/>
      <c r="C174" s="10" t="s">
        <v>182</v>
      </c>
      <c r="D174" s="21"/>
      <c r="E174" s="69">
        <v>0</v>
      </c>
      <c r="F174" s="21"/>
      <c r="G174" s="65">
        <f>(E174/$AR174)</f>
        <v>0</v>
      </c>
      <c r="H174" s="21"/>
      <c r="I174" s="65">
        <f>IF(G$219,G174/G$219*100,0)</f>
        <v>0</v>
      </c>
      <c r="J174" s="69"/>
      <c r="K174" s="69">
        <v>857839</v>
      </c>
      <c r="L174" s="21"/>
      <c r="M174" s="65">
        <f>(K174/$AR174)</f>
        <v>80.737788235294119</v>
      </c>
      <c r="N174" s="21"/>
      <c r="O174" s="65">
        <f>IF(M$219,M174/M$219*100,0)</f>
        <v>109.62036334878546</v>
      </c>
      <c r="P174" s="21"/>
      <c r="Q174" s="69">
        <v>1145973</v>
      </c>
      <c r="R174" s="21"/>
      <c r="S174" s="65">
        <f>(Q174/$AR174)</f>
        <v>107.85628235294118</v>
      </c>
      <c r="T174" s="21"/>
      <c r="U174" s="65">
        <f>IF(S$219,S174/S$219*100,0)</f>
        <v>211.40731531809053</v>
      </c>
      <c r="V174" s="21"/>
      <c r="W174" s="69">
        <f>(E174+K174+Q174)</f>
        <v>2003812</v>
      </c>
      <c r="X174" s="21"/>
      <c r="Y174" s="21"/>
      <c r="Z174" s="69">
        <v>5608</v>
      </c>
      <c r="AA174" s="21"/>
      <c r="AB174" s="70">
        <f>IF($W174,Z174/$W174*100,0)</f>
        <v>0.27986657430936634</v>
      </c>
      <c r="AC174" s="21"/>
      <c r="AD174" s="69">
        <v>0</v>
      </c>
      <c r="AE174" s="21"/>
      <c r="AF174" s="70">
        <f>IF($W174,AD174/$W174*100,0)</f>
        <v>0</v>
      </c>
      <c r="AG174" s="21"/>
      <c r="AH174" s="69">
        <v>0</v>
      </c>
      <c r="AI174" s="21"/>
      <c r="AJ174" s="70">
        <f>IF($W174,AH174/$W174*100,0)</f>
        <v>0</v>
      </c>
      <c r="AK174" s="21"/>
      <c r="AL174" s="69">
        <v>559147</v>
      </c>
      <c r="AM174" s="21"/>
      <c r="AN174" s="69">
        <v>2293477.7600000002</v>
      </c>
      <c r="AO174" s="21"/>
      <c r="AP174" s="10">
        <v>59</v>
      </c>
      <c r="AQ174" s="21"/>
      <c r="AR174" s="69">
        <v>10625</v>
      </c>
    </row>
    <row r="175" spans="1:44" ht="8.85" customHeight="1" x14ac:dyDescent="0.3">
      <c r="A175" s="10">
        <v>60</v>
      </c>
      <c r="B175" s="21"/>
      <c r="C175" s="10" t="s">
        <v>183</v>
      </c>
      <c r="D175" s="21"/>
      <c r="E175" s="69">
        <v>0</v>
      </c>
      <c r="F175" s="21"/>
      <c r="G175" s="65">
        <f>(E175/$AR175)</f>
        <v>0</v>
      </c>
      <c r="H175" s="21"/>
      <c r="I175" s="65">
        <f>IF(G$219,G175/G$219*100,0)</f>
        <v>0</v>
      </c>
      <c r="J175" s="69"/>
      <c r="K175" s="69">
        <v>3389506</v>
      </c>
      <c r="L175" s="21"/>
      <c r="M175" s="65">
        <f>(K175/$AR175)</f>
        <v>33.45248364142396</v>
      </c>
      <c r="N175" s="21"/>
      <c r="O175" s="65">
        <f>IF(M$219,M175/M$219*100,0)</f>
        <v>45.41954259392449</v>
      </c>
      <c r="P175" s="21"/>
      <c r="Q175" s="69">
        <v>4840943</v>
      </c>
      <c r="R175" s="21"/>
      <c r="S175" s="65">
        <f>(Q175/$AR175)</f>
        <v>47.777335846747533</v>
      </c>
      <c r="T175" s="21"/>
      <c r="U175" s="65">
        <f>IF(S$219,S175/S$219*100,0)</f>
        <v>93.647565853972068</v>
      </c>
      <c r="V175" s="21"/>
      <c r="W175" s="69">
        <f>(E175+K175+Q175)</f>
        <v>8230449</v>
      </c>
      <c r="X175" s="21"/>
      <c r="Y175" s="21"/>
      <c r="Z175" s="69">
        <v>28971</v>
      </c>
      <c r="AA175" s="21"/>
      <c r="AB175" s="70">
        <f>IF($W175,Z175/$W175*100,0)</f>
        <v>0.35199780716702089</v>
      </c>
      <c r="AC175" s="21"/>
      <c r="AD175" s="69">
        <v>0</v>
      </c>
      <c r="AE175" s="21"/>
      <c r="AF175" s="70">
        <f>IF($W175,AD175/$W175*100,0)</f>
        <v>0</v>
      </c>
      <c r="AG175" s="21"/>
      <c r="AH175" s="69">
        <v>0</v>
      </c>
      <c r="AI175" s="21"/>
      <c r="AJ175" s="70">
        <f>IF($W175,AH175/$W175*100,0)</f>
        <v>0</v>
      </c>
      <c r="AK175" s="21"/>
      <c r="AL175" s="69">
        <v>1831615</v>
      </c>
      <c r="AM175" s="21"/>
      <c r="AN175" s="69">
        <v>10822175.02</v>
      </c>
      <c r="AO175" s="21"/>
      <c r="AP175" s="10">
        <v>60</v>
      </c>
      <c r="AQ175" s="21"/>
      <c r="AR175" s="69">
        <v>101323</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9"/>
      <c r="AQ176" s="21"/>
      <c r="AR176" s="21"/>
    </row>
    <row r="177" spans="1:44" ht="8.85" customHeight="1" x14ac:dyDescent="0.3">
      <c r="A177" s="10">
        <v>61</v>
      </c>
      <c r="B177" s="21"/>
      <c r="C177" s="10" t="s">
        <v>184</v>
      </c>
      <c r="D177" s="21"/>
      <c r="E177" s="69">
        <v>0</v>
      </c>
      <c r="F177" s="21"/>
      <c r="G177" s="65">
        <f>(E177/$AR177)</f>
        <v>0</v>
      </c>
      <c r="H177" s="21"/>
      <c r="I177" s="65">
        <f>IF(G$219,G177/G$219*100,0)</f>
        <v>0</v>
      </c>
      <c r="J177" s="69"/>
      <c r="K177" s="69">
        <v>1901548</v>
      </c>
      <c r="L177" s="21"/>
      <c r="M177" s="65">
        <f>(K177/$AR177)</f>
        <v>128.70037225042302</v>
      </c>
      <c r="N177" s="21"/>
      <c r="O177" s="65">
        <f>IF(M$219,M177/M$219*100,0)</f>
        <v>174.74074875694944</v>
      </c>
      <c r="P177" s="21"/>
      <c r="Q177" s="69">
        <v>995197</v>
      </c>
      <c r="R177" s="21"/>
      <c r="S177" s="65">
        <f>(Q177/$AR177)</f>
        <v>67.356818950930631</v>
      </c>
      <c r="T177" s="21"/>
      <c r="U177" s="65">
        <f>IF(S$219,S177/S$219*100,0)</f>
        <v>132.02498688194976</v>
      </c>
      <c r="V177" s="21"/>
      <c r="W177" s="69">
        <f>(E177+K177+Q177)</f>
        <v>2896745</v>
      </c>
      <c r="X177" s="21"/>
      <c r="Y177" s="21"/>
      <c r="Z177" s="69">
        <v>0</v>
      </c>
      <c r="AA177" s="21"/>
      <c r="AB177" s="70">
        <f>IF($W177,Z177/$W177*100,0)</f>
        <v>0</v>
      </c>
      <c r="AC177" s="21"/>
      <c r="AD177" s="69">
        <v>0</v>
      </c>
      <c r="AE177" s="21"/>
      <c r="AF177" s="70">
        <f>IF($W177,AD177/$W177*100,0)</f>
        <v>0</v>
      </c>
      <c r="AG177" s="21"/>
      <c r="AH177" s="69">
        <v>0</v>
      </c>
      <c r="AI177" s="21"/>
      <c r="AJ177" s="70">
        <f>IF($W177,AH177/$W177*100,0)</f>
        <v>0</v>
      </c>
      <c r="AK177" s="21"/>
      <c r="AL177" s="69">
        <v>1230181</v>
      </c>
      <c r="AM177" s="21"/>
      <c r="AN177" s="69">
        <v>6794575.4400000004</v>
      </c>
      <c r="AO177" s="21"/>
      <c r="AP177" s="10">
        <v>61</v>
      </c>
      <c r="AQ177" s="21"/>
      <c r="AR177" s="69">
        <v>14775</v>
      </c>
    </row>
    <row r="178" spans="1:44" ht="8.85" customHeight="1" x14ac:dyDescent="0.3">
      <c r="A178" s="10">
        <v>62</v>
      </c>
      <c r="B178" s="21"/>
      <c r="C178" s="10" t="s">
        <v>185</v>
      </c>
      <c r="D178" s="21"/>
      <c r="E178" s="69">
        <v>0</v>
      </c>
      <c r="F178" s="21"/>
      <c r="G178" s="65">
        <f>(E178/$AR178)</f>
        <v>0</v>
      </c>
      <c r="H178" s="21"/>
      <c r="I178" s="65">
        <f>IF(G$219,G178/G$219*100,0)</f>
        <v>0</v>
      </c>
      <c r="J178" s="69"/>
      <c r="K178" s="69">
        <v>916702</v>
      </c>
      <c r="L178" s="21"/>
      <c r="M178" s="65">
        <f>(K178/$AR178)</f>
        <v>39.952146437132271</v>
      </c>
      <c r="N178" s="21"/>
      <c r="O178" s="65">
        <f>IF(M$219,M178/M$219*100,0)</f>
        <v>54.244349575677596</v>
      </c>
      <c r="P178" s="21"/>
      <c r="Q178" s="69">
        <v>972173</v>
      </c>
      <c r="R178" s="21"/>
      <c r="S178" s="65">
        <f>(Q178/$AR178)</f>
        <v>42.369710176509045</v>
      </c>
      <c r="T178" s="21"/>
      <c r="U178" s="65">
        <f>IF(S$219,S178/S$219*100,0)</f>
        <v>83.048168208785825</v>
      </c>
      <c r="V178" s="21"/>
      <c r="W178" s="69">
        <f>(E178+K178+Q178)</f>
        <v>1888875</v>
      </c>
      <c r="X178" s="21"/>
      <c r="Y178" s="21"/>
      <c r="Z178" s="69">
        <v>5404</v>
      </c>
      <c r="AA178" s="21"/>
      <c r="AB178" s="70">
        <f>IF($W178,Z178/$W178*100,0)</f>
        <v>0.28609622129574486</v>
      </c>
      <c r="AC178" s="21"/>
      <c r="AD178" s="69">
        <v>0</v>
      </c>
      <c r="AE178" s="21"/>
      <c r="AF178" s="70">
        <f>IF($W178,AD178/$W178*100,0)</f>
        <v>0</v>
      </c>
      <c r="AG178" s="21"/>
      <c r="AH178" s="69">
        <v>0</v>
      </c>
      <c r="AI178" s="21"/>
      <c r="AJ178" s="70">
        <f>IF($W178,AH178/$W178*100,0)</f>
        <v>0</v>
      </c>
      <c r="AK178" s="21"/>
      <c r="AL178" s="69">
        <v>59534</v>
      </c>
      <c r="AM178" s="21"/>
      <c r="AN178" s="69">
        <v>4439442.59</v>
      </c>
      <c r="AO178" s="21"/>
      <c r="AP178" s="10">
        <v>62</v>
      </c>
      <c r="AQ178" s="21"/>
      <c r="AR178" s="69">
        <v>22945</v>
      </c>
    </row>
    <row r="179" spans="1:44" ht="8.85" customHeight="1" x14ac:dyDescent="0.3">
      <c r="A179" s="10">
        <v>63</v>
      </c>
      <c r="B179" s="21"/>
      <c r="C179" s="10" t="s">
        <v>186</v>
      </c>
      <c r="D179" s="21"/>
      <c r="E179" s="69">
        <v>0</v>
      </c>
      <c r="F179" s="21"/>
      <c r="G179" s="65">
        <f>(E179/$AR179)</f>
        <v>0</v>
      </c>
      <c r="H179" s="21"/>
      <c r="I179" s="65">
        <f>IF(G$219,G179/G$219*100,0)</f>
        <v>0</v>
      </c>
      <c r="J179" s="69"/>
      <c r="K179" s="69">
        <v>2069634</v>
      </c>
      <c r="L179" s="21"/>
      <c r="M179" s="65">
        <f>(K179/$AR179)</f>
        <v>168.5095261358085</v>
      </c>
      <c r="N179" s="21"/>
      <c r="O179" s="65">
        <f>IF(M$219,M179/M$219*100,0)</f>
        <v>228.79095261943297</v>
      </c>
      <c r="P179" s="21"/>
      <c r="Q179" s="69">
        <v>963843</v>
      </c>
      <c r="R179" s="21"/>
      <c r="S179" s="65">
        <f>(Q179/$AR179)</f>
        <v>78.476062530532488</v>
      </c>
      <c r="T179" s="21"/>
      <c r="U179" s="65">
        <f>IF(S$219,S179/S$219*100,0)</f>
        <v>153.81963233282218</v>
      </c>
      <c r="V179" s="21"/>
      <c r="W179" s="69">
        <f>(E179+K179+Q179)</f>
        <v>3033477</v>
      </c>
      <c r="X179" s="21"/>
      <c r="Y179" s="21"/>
      <c r="Z179" s="69">
        <v>0</v>
      </c>
      <c r="AA179" s="21"/>
      <c r="AB179" s="70">
        <f>IF($W179,Z179/$W179*100,0)</f>
        <v>0</v>
      </c>
      <c r="AC179" s="21"/>
      <c r="AD179" s="69">
        <v>0</v>
      </c>
      <c r="AE179" s="21"/>
      <c r="AF179" s="70">
        <f>IF($W179,AD179/$W179*100,0)</f>
        <v>0</v>
      </c>
      <c r="AG179" s="21"/>
      <c r="AH179" s="69">
        <v>91000</v>
      </c>
      <c r="AI179" s="21"/>
      <c r="AJ179" s="70">
        <f>IF($W179,AH179/$W179*100,0)</f>
        <v>2.9998579188172516</v>
      </c>
      <c r="AK179" s="21"/>
      <c r="AL179" s="69">
        <v>817127</v>
      </c>
      <c r="AM179" s="21"/>
      <c r="AN179" s="69">
        <v>2074894.3800000004</v>
      </c>
      <c r="AO179" s="21"/>
      <c r="AP179" s="10">
        <v>63</v>
      </c>
      <c r="AQ179" s="21"/>
      <c r="AR179" s="69">
        <v>12282</v>
      </c>
    </row>
    <row r="180" spans="1:44" ht="8.85" customHeight="1" x14ac:dyDescent="0.3">
      <c r="A180" s="10">
        <v>64</v>
      </c>
      <c r="B180" s="21"/>
      <c r="C180" s="10" t="s">
        <v>187</v>
      </c>
      <c r="D180" s="21"/>
      <c r="E180" s="69">
        <v>16982</v>
      </c>
      <c r="F180" s="21"/>
      <c r="G180" s="65">
        <f>(E180/$AR180)</f>
        <v>1.4344116901765351</v>
      </c>
      <c r="H180" s="21"/>
      <c r="I180" s="65">
        <f>IF(G$219,G180/G$219*100,0)</f>
        <v>4.2751656681215335</v>
      </c>
      <c r="J180" s="69"/>
      <c r="K180" s="69">
        <v>1403504</v>
      </c>
      <c r="L180" s="21"/>
      <c r="M180" s="65">
        <f>(K180/$AR180)</f>
        <v>118.54920179069178</v>
      </c>
      <c r="N180" s="21"/>
      <c r="O180" s="65">
        <f>IF(M$219,M180/M$219*100,0)</f>
        <v>160.95816914294966</v>
      </c>
      <c r="P180" s="21"/>
      <c r="Q180" s="69">
        <v>290342</v>
      </c>
      <c r="R180" s="21"/>
      <c r="S180" s="65">
        <f>(Q180/$AR180)</f>
        <v>24.524199679026946</v>
      </c>
      <c r="T180" s="21"/>
      <c r="U180" s="65">
        <f>IF(S$219,S180/S$219*100,0)</f>
        <v>48.069478210848821</v>
      </c>
      <c r="V180" s="21"/>
      <c r="W180" s="69">
        <f>(E180+K180+Q180)</f>
        <v>1710828</v>
      </c>
      <c r="X180" s="21"/>
      <c r="Y180" s="21"/>
      <c r="Z180" s="69">
        <v>0</v>
      </c>
      <c r="AA180" s="21"/>
      <c r="AB180" s="70">
        <f>IF($W180,Z180/$W180*100,0)</f>
        <v>0</v>
      </c>
      <c r="AC180" s="21"/>
      <c r="AD180" s="69">
        <v>0</v>
      </c>
      <c r="AE180" s="21"/>
      <c r="AF180" s="70">
        <f>IF($W180,AD180/$W180*100,0)</f>
        <v>0</v>
      </c>
      <c r="AG180" s="21"/>
      <c r="AH180" s="69">
        <v>0</v>
      </c>
      <c r="AI180" s="21"/>
      <c r="AJ180" s="70">
        <f>IF($W180,AH180/$W180*100,0)</f>
        <v>0</v>
      </c>
      <c r="AK180" s="21"/>
      <c r="AL180" s="69">
        <v>0</v>
      </c>
      <c r="AM180" s="21"/>
      <c r="AN180" s="69">
        <v>2261183.39</v>
      </c>
      <c r="AO180" s="21"/>
      <c r="AP180" s="10">
        <v>64</v>
      </c>
      <c r="AQ180" s="21"/>
      <c r="AR180" s="69">
        <v>11839</v>
      </c>
    </row>
    <row r="181" spans="1:44" ht="8.85" customHeight="1" x14ac:dyDescent="0.3">
      <c r="A181" s="10">
        <v>65</v>
      </c>
      <c r="B181" s="21"/>
      <c r="C181" s="10" t="s">
        <v>188</v>
      </c>
      <c r="D181" s="21"/>
      <c r="E181" s="69">
        <v>0</v>
      </c>
      <c r="F181" s="21"/>
      <c r="G181" s="65">
        <f>(E181/$AR181)</f>
        <v>0</v>
      </c>
      <c r="H181" s="21"/>
      <c r="I181" s="65">
        <f>IF(G$219,G181/G$219*100,0)</f>
        <v>0</v>
      </c>
      <c r="J181" s="69"/>
      <c r="K181" s="69">
        <v>1244976</v>
      </c>
      <c r="L181" s="21"/>
      <c r="M181" s="65">
        <f>(K181/$AR181)</f>
        <v>79.591868047564247</v>
      </c>
      <c r="N181" s="21"/>
      <c r="O181" s="65">
        <f>IF(M$219,M181/M$219*100,0)</f>
        <v>108.06450963897645</v>
      </c>
      <c r="P181" s="21"/>
      <c r="Q181" s="69">
        <v>468514</v>
      </c>
      <c r="R181" s="21"/>
      <c r="S181" s="65">
        <f>(Q181/$AR181)</f>
        <v>29.952307889016751</v>
      </c>
      <c r="T181" s="21"/>
      <c r="U181" s="65">
        <f>IF(S$219,S181/S$219*100,0)</f>
        <v>58.709023343462398</v>
      </c>
      <c r="V181" s="21"/>
      <c r="W181" s="69">
        <f>(E181+K181+Q181)</f>
        <v>1713490</v>
      </c>
      <c r="X181" s="21"/>
      <c r="Y181" s="21"/>
      <c r="Z181" s="69">
        <v>5051</v>
      </c>
      <c r="AA181" s="21"/>
      <c r="AB181" s="70">
        <f>IF($W181,Z181/$W181*100,0)</f>
        <v>0.29477849301717551</v>
      </c>
      <c r="AC181" s="21"/>
      <c r="AD181" s="69">
        <v>0</v>
      </c>
      <c r="AE181" s="21"/>
      <c r="AF181" s="70">
        <f>IF($W181,AD181/$W181*100,0)</f>
        <v>0</v>
      </c>
      <c r="AG181" s="21"/>
      <c r="AH181" s="69">
        <v>0</v>
      </c>
      <c r="AI181" s="21"/>
      <c r="AJ181" s="70">
        <f>IF($W181,AH181/$W181*100,0)</f>
        <v>0</v>
      </c>
      <c r="AK181" s="21"/>
      <c r="AL181" s="69">
        <v>525197</v>
      </c>
      <c r="AM181" s="21"/>
      <c r="AN181" s="69">
        <v>3557350.8099999996</v>
      </c>
      <c r="AO181" s="21"/>
      <c r="AP181" s="10">
        <v>65</v>
      </c>
      <c r="AQ181" s="21"/>
      <c r="AR181" s="69">
        <v>15642</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9"/>
      <c r="AQ182" s="21"/>
      <c r="AR182" s="21"/>
    </row>
    <row r="183" spans="1:44" ht="8.85" customHeight="1" x14ac:dyDescent="0.3">
      <c r="A183" s="10">
        <v>66</v>
      </c>
      <c r="B183" s="21"/>
      <c r="C183" s="10" t="s">
        <v>189</v>
      </c>
      <c r="D183" s="21"/>
      <c r="E183" s="69">
        <v>0</v>
      </c>
      <c r="F183" s="21"/>
      <c r="G183" s="65">
        <f>(E183/$AR183)</f>
        <v>0</v>
      </c>
      <c r="H183" s="21"/>
      <c r="I183" s="65">
        <f>IF(G$219,G183/G$219*100,0)</f>
        <v>0</v>
      </c>
      <c r="J183" s="69"/>
      <c r="K183" s="69">
        <v>4340547</v>
      </c>
      <c r="L183" s="21"/>
      <c r="M183" s="65">
        <f>(K183/$AR183)</f>
        <v>119.72601643956529</v>
      </c>
      <c r="N183" s="21"/>
      <c r="O183" s="65">
        <f>IF(M$219,M183/M$219*100,0)</f>
        <v>162.55596928366859</v>
      </c>
      <c r="P183" s="21"/>
      <c r="Q183" s="69">
        <v>1641623</v>
      </c>
      <c r="R183" s="21"/>
      <c r="S183" s="65">
        <f>(Q183/$AR183)</f>
        <v>45.281155182876375</v>
      </c>
      <c r="T183" s="21"/>
      <c r="U183" s="65">
        <f>IF(S$219,S183/S$219*100,0)</f>
        <v>88.754843416431655</v>
      </c>
      <c r="V183" s="21"/>
      <c r="W183" s="69">
        <f>(E183+K183+Q183)</f>
        <v>5982170</v>
      </c>
      <c r="X183" s="21"/>
      <c r="Y183" s="21"/>
      <c r="Z183" s="69">
        <v>8447</v>
      </c>
      <c r="AA183" s="21"/>
      <c r="AB183" s="70">
        <f>IF($W183,Z183/$W183*100,0)</f>
        <v>0.14120294140754944</v>
      </c>
      <c r="AC183" s="21"/>
      <c r="AD183" s="69">
        <v>0</v>
      </c>
      <c r="AE183" s="21"/>
      <c r="AF183" s="70">
        <f>IF($W183,AD183/$W183*100,0)</f>
        <v>0</v>
      </c>
      <c r="AG183" s="21"/>
      <c r="AH183" s="69">
        <v>0</v>
      </c>
      <c r="AI183" s="21"/>
      <c r="AJ183" s="70">
        <f>IF($W183,AH183/$W183*100,0)</f>
        <v>0</v>
      </c>
      <c r="AK183" s="21"/>
      <c r="AL183" s="69">
        <v>624120</v>
      </c>
      <c r="AM183" s="21"/>
      <c r="AN183" s="69">
        <v>4697130.0899999989</v>
      </c>
      <c r="AO183" s="21"/>
      <c r="AP183" s="10">
        <v>66</v>
      </c>
      <c r="AQ183" s="21"/>
      <c r="AR183" s="69">
        <v>36254</v>
      </c>
    </row>
    <row r="184" spans="1:44" ht="8.85" customHeight="1" x14ac:dyDescent="0.3">
      <c r="A184" s="10">
        <v>67</v>
      </c>
      <c r="B184" s="21"/>
      <c r="C184" s="10" t="s">
        <v>190</v>
      </c>
      <c r="D184" s="21"/>
      <c r="E184" s="69">
        <v>0</v>
      </c>
      <c r="F184" s="21"/>
      <c r="G184" s="65">
        <f>(E184/$AR184)</f>
        <v>0</v>
      </c>
      <c r="H184" s="21"/>
      <c r="I184" s="65">
        <f>IF(G$219,G184/G$219*100,0)</f>
        <v>0</v>
      </c>
      <c r="J184" s="69"/>
      <c r="K184" s="69">
        <v>1975691</v>
      </c>
      <c r="L184" s="21"/>
      <c r="M184" s="65">
        <f>(K184/$AR184)</f>
        <v>83.330844826858993</v>
      </c>
      <c r="N184" s="21"/>
      <c r="O184" s="65">
        <f>IF(M$219,M184/M$219*100,0)</f>
        <v>113.14104197974957</v>
      </c>
      <c r="P184" s="21"/>
      <c r="Q184" s="69">
        <v>353651</v>
      </c>
      <c r="R184" s="21"/>
      <c r="S184" s="65">
        <f>(Q184/$AR184)</f>
        <v>14.916318697541017</v>
      </c>
      <c r="T184" s="21"/>
      <c r="U184" s="65">
        <f>IF(S$219,S184/S$219*100,0)</f>
        <v>29.237229593702857</v>
      </c>
      <c r="V184" s="21"/>
      <c r="W184" s="69">
        <f>(E184+K184+Q184)</f>
        <v>2329342</v>
      </c>
      <c r="X184" s="21"/>
      <c r="Y184" s="21"/>
      <c r="Z184" s="69">
        <v>11214</v>
      </c>
      <c r="AA184" s="21"/>
      <c r="AB184" s="70">
        <f>IF($W184,Z184/$W184*100,0)</f>
        <v>0.48142350930005129</v>
      </c>
      <c r="AC184" s="21"/>
      <c r="AD184" s="69">
        <v>0</v>
      </c>
      <c r="AE184" s="21"/>
      <c r="AF184" s="70">
        <f>IF($W184,AD184/$W184*100,0)</f>
        <v>0</v>
      </c>
      <c r="AG184" s="21"/>
      <c r="AH184" s="69">
        <v>0</v>
      </c>
      <c r="AI184" s="21"/>
      <c r="AJ184" s="70">
        <f>IF($W184,AH184/$W184*100,0)</f>
        <v>0</v>
      </c>
      <c r="AK184" s="21"/>
      <c r="AL184" s="69">
        <v>2387101</v>
      </c>
      <c r="AM184" s="21"/>
      <c r="AN184" s="69">
        <v>4031528.11</v>
      </c>
      <c r="AO184" s="21"/>
      <c r="AP184" s="10">
        <v>67</v>
      </c>
      <c r="AQ184" s="21"/>
      <c r="AR184" s="69">
        <v>23709</v>
      </c>
    </row>
    <row r="185" spans="1:44" ht="8.85" customHeight="1" x14ac:dyDescent="0.3">
      <c r="A185" s="10">
        <v>68</v>
      </c>
      <c r="B185" s="21"/>
      <c r="C185" s="10" t="s">
        <v>191</v>
      </c>
      <c r="D185" s="21"/>
      <c r="E185" s="69">
        <v>0</v>
      </c>
      <c r="F185" s="21"/>
      <c r="G185" s="65">
        <f>(E185/$AR185)</f>
        <v>0</v>
      </c>
      <c r="H185" s="21"/>
      <c r="I185" s="65">
        <f>IF(G$219,G185/G$219*100,0)</f>
        <v>0</v>
      </c>
      <c r="J185" s="69"/>
      <c r="K185" s="69">
        <v>721456</v>
      </c>
      <c r="L185" s="21"/>
      <c r="M185" s="65">
        <f>(K185/$AR185)</f>
        <v>40.973194002726032</v>
      </c>
      <c r="N185" s="21"/>
      <c r="O185" s="65">
        <f>IF(M$219,M185/M$219*100,0)</f>
        <v>55.630659599561213</v>
      </c>
      <c r="P185" s="21"/>
      <c r="Q185" s="69">
        <v>1194977</v>
      </c>
      <c r="R185" s="21"/>
      <c r="S185" s="65">
        <f>(Q185/$AR185)</f>
        <v>67.865572467060431</v>
      </c>
      <c r="T185" s="21"/>
      <c r="U185" s="65">
        <f>IF(S$219,S185/S$219*100,0)</f>
        <v>133.02218623517504</v>
      </c>
      <c r="V185" s="21"/>
      <c r="W185" s="69">
        <f>(E185+K185+Q185)</f>
        <v>1916433</v>
      </c>
      <c r="X185" s="21"/>
      <c r="Y185" s="21"/>
      <c r="Z185" s="69">
        <v>7757</v>
      </c>
      <c r="AA185" s="21"/>
      <c r="AB185" s="70">
        <f>IF($W185,Z185/$W185*100,0)</f>
        <v>0.4047623892930251</v>
      </c>
      <c r="AC185" s="21"/>
      <c r="AD185" s="69">
        <v>0</v>
      </c>
      <c r="AE185" s="21"/>
      <c r="AF185" s="70">
        <f>IF($W185,AD185/$W185*100,0)</f>
        <v>0</v>
      </c>
      <c r="AG185" s="21"/>
      <c r="AH185" s="69">
        <v>0</v>
      </c>
      <c r="AI185" s="21"/>
      <c r="AJ185" s="70">
        <f>IF($W185,AH185/$W185*100,0)</f>
        <v>0</v>
      </c>
      <c r="AK185" s="21"/>
      <c r="AL185" s="69">
        <v>265054</v>
      </c>
      <c r="AM185" s="21"/>
      <c r="AN185" s="69">
        <v>6143612.5800000001</v>
      </c>
      <c r="AO185" s="21"/>
      <c r="AP185" s="10">
        <v>68</v>
      </c>
      <c r="AQ185" s="21"/>
      <c r="AR185" s="69">
        <v>17608</v>
      </c>
    </row>
    <row r="186" spans="1:44" ht="8.85" customHeight="1" x14ac:dyDescent="0.3">
      <c r="A186" s="10">
        <v>69</v>
      </c>
      <c r="B186" s="21"/>
      <c r="C186" s="10" t="s">
        <v>192</v>
      </c>
      <c r="D186" s="21"/>
      <c r="E186" s="69">
        <v>0</v>
      </c>
      <c r="F186" s="21"/>
      <c r="G186" s="65">
        <f>(E186/$AR186)</f>
        <v>0</v>
      </c>
      <c r="H186" s="21"/>
      <c r="I186" s="65">
        <f>IF(G$219,G186/G$219*100,0)</f>
        <v>0</v>
      </c>
      <c r="J186" s="69"/>
      <c r="K186" s="69">
        <v>3028714</v>
      </c>
      <c r="L186" s="21"/>
      <c r="M186" s="65">
        <f>(K186/$AR186)</f>
        <v>50.060560982463102</v>
      </c>
      <c r="N186" s="21"/>
      <c r="O186" s="65">
        <f>IF(M$219,M186/M$219*100,0)</f>
        <v>67.968878071677679</v>
      </c>
      <c r="P186" s="21"/>
      <c r="Q186" s="69">
        <v>2103191</v>
      </c>
      <c r="R186" s="21"/>
      <c r="S186" s="65">
        <f>(Q186/$AR186)</f>
        <v>34.762913009702316</v>
      </c>
      <c r="T186" s="21"/>
      <c r="U186" s="65">
        <f>IF(S$219,S186/S$219*100,0)</f>
        <v>68.138210882966547</v>
      </c>
      <c r="V186" s="21"/>
      <c r="W186" s="69">
        <f>(E186+K186+Q186)</f>
        <v>5131905</v>
      </c>
      <c r="X186" s="21"/>
      <c r="Y186" s="21"/>
      <c r="Z186" s="69">
        <v>5233</v>
      </c>
      <c r="AA186" s="21"/>
      <c r="AB186" s="70">
        <f>IF($W186,Z186/$W186*100,0)</f>
        <v>0.10196993124385584</v>
      </c>
      <c r="AC186" s="21"/>
      <c r="AD186" s="69">
        <v>0</v>
      </c>
      <c r="AE186" s="21"/>
      <c r="AF186" s="70">
        <f>IF($W186,AD186/$W186*100,0)</f>
        <v>0</v>
      </c>
      <c r="AG186" s="21"/>
      <c r="AH186" s="69">
        <v>0</v>
      </c>
      <c r="AI186" s="21"/>
      <c r="AJ186" s="70">
        <f>IF($W186,AH186/$W186*100,0)</f>
        <v>0</v>
      </c>
      <c r="AK186" s="21"/>
      <c r="AL186" s="69">
        <v>5192819</v>
      </c>
      <c r="AM186" s="21"/>
      <c r="AN186" s="69">
        <v>16208478.110000001</v>
      </c>
      <c r="AO186" s="21"/>
      <c r="AP186" s="10">
        <v>69</v>
      </c>
      <c r="AQ186" s="21"/>
      <c r="AR186" s="69">
        <v>60501</v>
      </c>
    </row>
    <row r="187" spans="1:44" ht="8.85" customHeight="1" x14ac:dyDescent="0.3">
      <c r="A187" s="10">
        <v>70</v>
      </c>
      <c r="B187" s="21"/>
      <c r="C187" s="10" t="s">
        <v>193</v>
      </c>
      <c r="D187" s="21"/>
      <c r="E187" s="69">
        <v>0</v>
      </c>
      <c r="F187" s="21"/>
      <c r="G187" s="65">
        <f>(E187/$AR187)</f>
        <v>0</v>
      </c>
      <c r="H187" s="21"/>
      <c r="I187" s="65">
        <f>IF(G$219,G187/G$219*100,0)</f>
        <v>0</v>
      </c>
      <c r="J187" s="69"/>
      <c r="K187" s="69">
        <v>536887</v>
      </c>
      <c r="L187" s="21"/>
      <c r="M187" s="65">
        <f>(K187/$AR187)</f>
        <v>17.699765931493754</v>
      </c>
      <c r="N187" s="21"/>
      <c r="O187" s="65">
        <f>IF(M$219,M187/M$219*100,0)</f>
        <v>24.031557155669358</v>
      </c>
      <c r="P187" s="21"/>
      <c r="Q187" s="69">
        <v>1879469</v>
      </c>
      <c r="R187" s="21"/>
      <c r="S187" s="65">
        <f>(Q187/$AR187)</f>
        <v>61.961197375795336</v>
      </c>
      <c r="T187" s="21"/>
      <c r="U187" s="65">
        <f>IF(S$219,S187/S$219*100,0)</f>
        <v>121.44911826505211</v>
      </c>
      <c r="V187" s="21"/>
      <c r="W187" s="69">
        <f>(E187+K187+Q187)</f>
        <v>2416356</v>
      </c>
      <c r="X187" s="21"/>
      <c r="Y187" s="21"/>
      <c r="Z187" s="69">
        <v>7178</v>
      </c>
      <c r="AA187" s="21"/>
      <c r="AB187" s="70">
        <f>IF($W187,Z187/$W187*100,0)</f>
        <v>0.29705887708599227</v>
      </c>
      <c r="AC187" s="21"/>
      <c r="AD187" s="69">
        <v>0</v>
      </c>
      <c r="AE187" s="21"/>
      <c r="AF187" s="70">
        <f>IF($W187,AD187/$W187*100,0)</f>
        <v>0</v>
      </c>
      <c r="AG187" s="21"/>
      <c r="AH187" s="69">
        <v>0</v>
      </c>
      <c r="AI187" s="21"/>
      <c r="AJ187" s="70">
        <f>IF($W187,AH187/$W187*100,0)</f>
        <v>0</v>
      </c>
      <c r="AK187" s="21"/>
      <c r="AL187" s="69">
        <v>109135</v>
      </c>
      <c r="AM187" s="21"/>
      <c r="AN187" s="69">
        <v>2717017.5300000003</v>
      </c>
      <c r="AO187" s="21"/>
      <c r="AP187" s="10">
        <v>70</v>
      </c>
      <c r="AQ187" s="21"/>
      <c r="AR187" s="69">
        <v>30333</v>
      </c>
    </row>
    <row r="188" spans="1:44" ht="8.85" customHeight="1" x14ac:dyDescent="0.3">
      <c r="A188" s="29"/>
      <c r="B188" s="21"/>
      <c r="D188" s="21"/>
      <c r="E188" s="21"/>
      <c r="F188" s="21"/>
      <c r="G188" s="21"/>
      <c r="H188" s="21"/>
      <c r="I188" s="21"/>
      <c r="J188" s="27"/>
      <c r="K188" s="21"/>
      <c r="L188" s="21"/>
      <c r="M188" s="21"/>
      <c r="N188" s="21"/>
      <c r="O188" s="21"/>
      <c r="P188" s="21"/>
      <c r="Q188" s="21"/>
      <c r="R188" s="21"/>
      <c r="S188" s="21"/>
      <c r="T188" s="21"/>
      <c r="U188" s="21"/>
      <c r="V188" s="21"/>
      <c r="W188" s="27"/>
      <c r="X188" s="21"/>
      <c r="Y188" s="21"/>
      <c r="Z188" s="21"/>
      <c r="AA188" s="21"/>
      <c r="AB188" s="21"/>
      <c r="AC188" s="21"/>
      <c r="AD188" s="21"/>
      <c r="AE188" s="21"/>
      <c r="AF188" s="21"/>
      <c r="AG188" s="21"/>
      <c r="AH188" s="21"/>
      <c r="AI188" s="21"/>
      <c r="AJ188" s="21"/>
      <c r="AK188" s="21"/>
      <c r="AL188" s="21"/>
      <c r="AM188" s="21"/>
      <c r="AN188" s="21"/>
      <c r="AO188" s="21"/>
      <c r="AP188" s="29"/>
      <c r="AQ188" s="21"/>
      <c r="AR188" s="27"/>
    </row>
    <row r="189" spans="1:44" ht="8.85" customHeight="1" x14ac:dyDescent="0.3">
      <c r="A189" s="10">
        <v>71</v>
      </c>
      <c r="B189" s="21"/>
      <c r="C189" s="10" t="s">
        <v>194</v>
      </c>
      <c r="D189" s="21"/>
      <c r="E189" s="69">
        <v>0</v>
      </c>
      <c r="F189" s="21"/>
      <c r="G189" s="65">
        <f>(E189/$AR189)</f>
        <v>0</v>
      </c>
      <c r="H189" s="21"/>
      <c r="I189" s="65">
        <f>IF(G$219,G189/G$219*100,0)</f>
        <v>0</v>
      </c>
      <c r="J189" s="69"/>
      <c r="K189" s="69">
        <v>1450799</v>
      </c>
      <c r="L189" s="21"/>
      <c r="M189" s="65">
        <f>(K189/$AR189)</f>
        <v>64.71869563277869</v>
      </c>
      <c r="N189" s="21"/>
      <c r="O189" s="65">
        <f>IF(M$219,M189/M$219*100,0)</f>
        <v>87.870711915580273</v>
      </c>
      <c r="P189" s="21"/>
      <c r="Q189" s="69">
        <v>845140</v>
      </c>
      <c r="R189" s="21"/>
      <c r="S189" s="65">
        <f>(Q189/$AR189)</f>
        <v>37.700852031940045</v>
      </c>
      <c r="T189" s="21"/>
      <c r="U189" s="65">
        <f>IF(S$219,S189/S$219*100,0)</f>
        <v>73.896816572963203</v>
      </c>
      <c r="V189" s="21"/>
      <c r="W189" s="69">
        <f>(E189+K189+Q189)</f>
        <v>2295939</v>
      </c>
      <c r="X189" s="21"/>
      <c r="Y189" s="21"/>
      <c r="Z189" s="69">
        <v>6640</v>
      </c>
      <c r="AA189" s="21"/>
      <c r="AB189" s="70">
        <f>IF($W189,Z189/$W189*100,0)</f>
        <v>0.28920628988836378</v>
      </c>
      <c r="AC189" s="21"/>
      <c r="AD189" s="69">
        <v>0</v>
      </c>
      <c r="AE189" s="21"/>
      <c r="AF189" s="70">
        <f>IF($W189,AD189/$W189*100,0)</f>
        <v>0</v>
      </c>
      <c r="AG189" s="21"/>
      <c r="AH189" s="69">
        <v>0</v>
      </c>
      <c r="AI189" s="21"/>
      <c r="AJ189" s="70">
        <f>IF($W189,AH189/$W189*100,0)</f>
        <v>0</v>
      </c>
      <c r="AK189" s="21"/>
      <c r="AL189" s="69">
        <v>578095</v>
      </c>
      <c r="AM189" s="21"/>
      <c r="AN189" s="69">
        <v>3817942.290000001</v>
      </c>
      <c r="AO189" s="21"/>
      <c r="AP189" s="10">
        <v>71</v>
      </c>
      <c r="AQ189" s="21"/>
      <c r="AR189" s="69">
        <v>22417</v>
      </c>
    </row>
    <row r="190" spans="1:44" ht="8.85" customHeight="1" x14ac:dyDescent="0.3">
      <c r="A190" s="10">
        <v>72</v>
      </c>
      <c r="B190" s="21"/>
      <c r="C190" s="10" t="s">
        <v>195</v>
      </c>
      <c r="D190" s="21"/>
      <c r="E190" s="69">
        <v>0</v>
      </c>
      <c r="F190" s="21"/>
      <c r="G190" s="65">
        <f>(E190/$AR190)</f>
        <v>0</v>
      </c>
      <c r="H190" s="21"/>
      <c r="I190" s="65">
        <f>IF(G$219,G190/G$219*100,0)</f>
        <v>0</v>
      </c>
      <c r="J190" s="69"/>
      <c r="K190" s="69">
        <v>168723</v>
      </c>
      <c r="L190" s="21"/>
      <c r="M190" s="65">
        <f>(K190/$AR190)</f>
        <v>3.9228784003720065</v>
      </c>
      <c r="N190" s="21"/>
      <c r="O190" s="65">
        <f>IF(M$219,M190/M$219*100,0)</f>
        <v>5.3262216493800034</v>
      </c>
      <c r="P190" s="21"/>
      <c r="Q190" s="69">
        <v>2452861</v>
      </c>
      <c r="R190" s="21"/>
      <c r="S190" s="65">
        <f>(Q190/$AR190)</f>
        <v>57.030016275284815</v>
      </c>
      <c r="T190" s="21"/>
      <c r="U190" s="65">
        <f>IF(S$219,S190/S$219*100,0)</f>
        <v>111.78359174157274</v>
      </c>
      <c r="V190" s="21"/>
      <c r="W190" s="69">
        <f>(E190+K190+Q190)</f>
        <v>2621584</v>
      </c>
      <c r="X190" s="21"/>
      <c r="Y190" s="21"/>
      <c r="Z190" s="69">
        <v>8461</v>
      </c>
      <c r="AA190" s="21"/>
      <c r="AB190" s="70">
        <f>IF($W190,Z190/$W190*100,0)</f>
        <v>0.3227438067977223</v>
      </c>
      <c r="AC190" s="21"/>
      <c r="AD190" s="69">
        <v>0</v>
      </c>
      <c r="AE190" s="21"/>
      <c r="AF190" s="70">
        <f>IF($W190,AD190/$W190*100,0)</f>
        <v>0</v>
      </c>
      <c r="AG190" s="21"/>
      <c r="AH190" s="69">
        <v>0</v>
      </c>
      <c r="AI190" s="21"/>
      <c r="AJ190" s="70">
        <f>IF($W190,AH190/$W190*100,0)</f>
        <v>0</v>
      </c>
      <c r="AK190" s="21"/>
      <c r="AL190" s="69">
        <v>490568</v>
      </c>
      <c r="AM190" s="21"/>
      <c r="AN190" s="69">
        <v>10492589.050000001</v>
      </c>
      <c r="AO190" s="21"/>
      <c r="AP190" s="10">
        <v>72</v>
      </c>
      <c r="AQ190" s="21"/>
      <c r="AR190" s="69">
        <v>43010</v>
      </c>
    </row>
    <row r="191" spans="1:44" ht="8.85" customHeight="1" x14ac:dyDescent="0.3">
      <c r="A191" s="10">
        <v>73</v>
      </c>
      <c r="B191" s="21"/>
      <c r="C191" s="10" t="s">
        <v>196</v>
      </c>
      <c r="D191" s="21"/>
      <c r="E191" s="69">
        <v>3661000</v>
      </c>
      <c r="F191" s="21"/>
      <c r="G191" s="65">
        <f>(E191/$AR191)</f>
        <v>7.5922223789101704</v>
      </c>
      <c r="H191" s="21"/>
      <c r="I191" s="65">
        <f>IF(G$219,G191/G$219*100,0)</f>
        <v>22.628098112520334</v>
      </c>
      <c r="J191" s="69"/>
      <c r="K191" s="69">
        <v>21143000</v>
      </c>
      <c r="L191" s="21"/>
      <c r="M191" s="65">
        <f>(K191/$AR191)</f>
        <v>43.846587751242211</v>
      </c>
      <c r="N191" s="21"/>
      <c r="O191" s="65">
        <f>IF(M$219,M191/M$219*100,0)</f>
        <v>59.531961253236929</v>
      </c>
      <c r="P191" s="21"/>
      <c r="Q191" s="69">
        <v>32604000</v>
      </c>
      <c r="R191" s="21"/>
      <c r="S191" s="65">
        <f>(Q191/$AR191)</f>
        <v>67.614536586175149</v>
      </c>
      <c r="T191" s="21"/>
      <c r="U191" s="65">
        <f>IF(S$219,S191/S$219*100,0)</f>
        <v>132.53013495667091</v>
      </c>
      <c r="V191" s="21"/>
      <c r="W191" s="69">
        <f>(E191+K191+Q191)</f>
        <v>57408000</v>
      </c>
      <c r="X191" s="21"/>
      <c r="Y191" s="21"/>
      <c r="Z191" s="69">
        <v>83000</v>
      </c>
      <c r="AA191" s="21"/>
      <c r="AB191" s="70">
        <f>IF($W191,Z191/$W191*100,0)</f>
        <v>0.14457915273132665</v>
      </c>
      <c r="AC191" s="21"/>
      <c r="AD191" s="69">
        <v>0</v>
      </c>
      <c r="AE191" s="21"/>
      <c r="AF191" s="70">
        <f>IF($W191,AD191/$W191*100,0)</f>
        <v>0</v>
      </c>
      <c r="AG191" s="21"/>
      <c r="AH191" s="69">
        <v>10000</v>
      </c>
      <c r="AI191" s="21"/>
      <c r="AJ191" s="70">
        <f>IF($W191,AH191/$W191*100,0)</f>
        <v>1.741917502787068E-2</v>
      </c>
      <c r="AK191" s="21"/>
      <c r="AL191" s="69">
        <v>20201000</v>
      </c>
      <c r="AM191" s="21"/>
      <c r="AN191" s="69">
        <v>37672195.339999996</v>
      </c>
      <c r="AO191" s="21"/>
      <c r="AP191" s="10">
        <v>73</v>
      </c>
      <c r="AQ191" s="21"/>
      <c r="AR191" s="69">
        <v>482204</v>
      </c>
    </row>
    <row r="192" spans="1:44" ht="8.85" customHeight="1" x14ac:dyDescent="0.3">
      <c r="A192" s="10">
        <v>74</v>
      </c>
      <c r="B192" s="21"/>
      <c r="C192" s="10" t="s">
        <v>197</v>
      </c>
      <c r="D192" s="21"/>
      <c r="E192" s="69">
        <v>12030</v>
      </c>
      <c r="F192" s="21"/>
      <c r="G192" s="65">
        <f>(E192/$AR192)</f>
        <v>0.35591715976331362</v>
      </c>
      <c r="H192" s="21"/>
      <c r="I192" s="65">
        <f>IF(G$219,G192/G$219*100,0)</f>
        <v>1.0607866852564338</v>
      </c>
      <c r="J192" s="69"/>
      <c r="K192" s="69">
        <v>4857387</v>
      </c>
      <c r="L192" s="21"/>
      <c r="M192" s="65">
        <f>(K192/$AR192)</f>
        <v>143.70967455621303</v>
      </c>
      <c r="N192" s="21"/>
      <c r="O192" s="65">
        <f>IF(M$219,M192/M$219*100,0)</f>
        <v>195.11937453224928</v>
      </c>
      <c r="P192" s="21"/>
      <c r="Q192" s="69">
        <v>1928285</v>
      </c>
      <c r="R192" s="21"/>
      <c r="S192" s="65">
        <f>(Q192/$AR192)</f>
        <v>57.049852071005915</v>
      </c>
      <c r="T192" s="21"/>
      <c r="U192" s="65">
        <f>IF(S$219,S192/S$219*100,0)</f>
        <v>111.82247155672222</v>
      </c>
      <c r="V192" s="21"/>
      <c r="W192" s="69">
        <f>(E192+K192+Q192)</f>
        <v>6797702</v>
      </c>
      <c r="X192" s="21"/>
      <c r="Y192" s="21"/>
      <c r="Z192" s="69">
        <v>11189</v>
      </c>
      <c r="AA192" s="21"/>
      <c r="AB192" s="70">
        <f>IF($W192,Z192/$W192*100,0)</f>
        <v>0.1645997426777461</v>
      </c>
      <c r="AC192" s="21"/>
      <c r="AD192" s="69">
        <v>0</v>
      </c>
      <c r="AE192" s="21"/>
      <c r="AF192" s="70">
        <f>IF($W192,AD192/$W192*100,0)</f>
        <v>0</v>
      </c>
      <c r="AG192" s="21"/>
      <c r="AH192" s="69">
        <v>0</v>
      </c>
      <c r="AI192" s="21"/>
      <c r="AJ192" s="70">
        <f>IF($W192,AH192/$W192*100,0)</f>
        <v>0</v>
      </c>
      <c r="AK192" s="21"/>
      <c r="AL192" s="69">
        <v>4753377</v>
      </c>
      <c r="AM192" s="21"/>
      <c r="AN192" s="69">
        <v>5509157.8600000003</v>
      </c>
      <c r="AO192" s="21"/>
      <c r="AP192" s="10">
        <v>74</v>
      </c>
      <c r="AQ192" s="21"/>
      <c r="AR192" s="69">
        <v>33800</v>
      </c>
    </row>
    <row r="193" spans="1:44" ht="8.85" customHeight="1" x14ac:dyDescent="0.3">
      <c r="A193" s="10">
        <v>75</v>
      </c>
      <c r="B193" s="21"/>
      <c r="C193" s="10" t="s">
        <v>198</v>
      </c>
      <c r="D193" s="21"/>
      <c r="E193" s="69">
        <v>0</v>
      </c>
      <c r="F193" s="21"/>
      <c r="G193" s="65">
        <f>(E193/$AR193)</f>
        <v>0</v>
      </c>
      <c r="H193" s="21"/>
      <c r="I193" s="65">
        <f>IF(G$219,G193/G$219*100,0)</f>
        <v>0</v>
      </c>
      <c r="J193" s="69"/>
      <c r="K193" s="69">
        <v>611282</v>
      </c>
      <c r="L193" s="21"/>
      <c r="M193" s="65">
        <f>(K193/$AR193)</f>
        <v>83.190255851932505</v>
      </c>
      <c r="N193" s="21"/>
      <c r="O193" s="65">
        <f>IF(M$219,M193/M$219*100,0)</f>
        <v>112.950159682239</v>
      </c>
      <c r="P193" s="21"/>
      <c r="Q193" s="69">
        <v>263714</v>
      </c>
      <c r="R193" s="21"/>
      <c r="S193" s="65">
        <f>(Q193/$AR193)</f>
        <v>35.889221556886227</v>
      </c>
      <c r="T193" s="21"/>
      <c r="U193" s="65">
        <f>IF(S$219,S193/S$219*100,0)</f>
        <v>70.345869639466201</v>
      </c>
      <c r="V193" s="21"/>
      <c r="W193" s="69">
        <f>(E193+K193+Q193)</f>
        <v>874996</v>
      </c>
      <c r="X193" s="21"/>
      <c r="Y193" s="21"/>
      <c r="Z193" s="69">
        <v>2293</v>
      </c>
      <c r="AA193" s="21"/>
      <c r="AB193" s="70">
        <f>IF($W193,Z193/$W193*100,0)</f>
        <v>0.26205834083812957</v>
      </c>
      <c r="AC193" s="21"/>
      <c r="AD193" s="69">
        <v>0</v>
      </c>
      <c r="AE193" s="21"/>
      <c r="AF193" s="70">
        <f>IF($W193,AD193/$W193*100,0)</f>
        <v>0</v>
      </c>
      <c r="AG193" s="21"/>
      <c r="AH193" s="69">
        <v>0</v>
      </c>
      <c r="AI193" s="21"/>
      <c r="AJ193" s="70">
        <f>IF($W193,AH193/$W193*100,0)</f>
        <v>0</v>
      </c>
      <c r="AK193" s="21"/>
      <c r="AL193" s="69">
        <v>7137</v>
      </c>
      <c r="AM193" s="21"/>
      <c r="AN193" s="69">
        <v>3017577.6999999997</v>
      </c>
      <c r="AO193" s="21"/>
      <c r="AP193" s="10">
        <v>75</v>
      </c>
      <c r="AQ193" s="21"/>
      <c r="AR193" s="69">
        <v>7348</v>
      </c>
    </row>
    <row r="194" spans="1:44" ht="8.85" customHeight="1" x14ac:dyDescent="0.3">
      <c r="A194" s="29"/>
      <c r="B194" s="21"/>
      <c r="D194" s="21"/>
      <c r="E194" s="21"/>
      <c r="F194" s="21"/>
      <c r="G194" s="21"/>
      <c r="H194" s="21"/>
      <c r="I194" s="21"/>
      <c r="J194" s="27"/>
      <c r="K194" s="21"/>
      <c r="L194" s="21"/>
      <c r="M194" s="21"/>
      <c r="N194" s="21"/>
      <c r="O194" s="21"/>
      <c r="P194" s="21"/>
      <c r="Q194" s="21"/>
      <c r="R194" s="21"/>
      <c r="S194" s="21"/>
      <c r="T194" s="21"/>
      <c r="U194" s="21"/>
      <c r="V194" s="21"/>
      <c r="W194" s="27"/>
      <c r="X194" s="21"/>
      <c r="Y194" s="21"/>
      <c r="Z194" s="21"/>
      <c r="AA194" s="21"/>
      <c r="AB194" s="21"/>
      <c r="AC194" s="21"/>
      <c r="AD194" s="21"/>
      <c r="AE194" s="21"/>
      <c r="AF194" s="21"/>
      <c r="AG194" s="21"/>
      <c r="AH194" s="21"/>
      <c r="AI194" s="21"/>
      <c r="AJ194" s="21"/>
      <c r="AK194" s="21"/>
      <c r="AL194" s="21"/>
      <c r="AM194" s="21"/>
      <c r="AN194" s="21"/>
      <c r="AO194" s="21"/>
      <c r="AP194" s="29"/>
      <c r="AQ194" s="21"/>
      <c r="AR194" s="27"/>
    </row>
    <row r="195" spans="1:44" ht="8.85" customHeight="1" x14ac:dyDescent="0.3">
      <c r="A195" s="10">
        <v>76</v>
      </c>
      <c r="B195" s="21"/>
      <c r="C195" s="10" t="s">
        <v>114</v>
      </c>
      <c r="D195" s="21"/>
      <c r="E195" s="69">
        <v>2612</v>
      </c>
      <c r="F195" s="21"/>
      <c r="G195" s="65">
        <f>(E195/$AR195)</f>
        <v>0.29272666143673653</v>
      </c>
      <c r="H195" s="21"/>
      <c r="I195" s="65">
        <f>IF(G$219,G195/G$219*100,0)</f>
        <v>0.87245173870839932</v>
      </c>
      <c r="J195" s="69"/>
      <c r="K195" s="69">
        <v>716885</v>
      </c>
      <c r="L195" s="21"/>
      <c r="M195" s="65">
        <f>(K195/$AR195)</f>
        <v>80.341252941835705</v>
      </c>
      <c r="N195" s="21"/>
      <c r="O195" s="65">
        <f>IF(M$219,M195/M$219*100,0)</f>
        <v>109.08197427596558</v>
      </c>
      <c r="P195" s="21"/>
      <c r="Q195" s="69">
        <v>406815</v>
      </c>
      <c r="R195" s="21"/>
      <c r="S195" s="65">
        <f>(Q195/$AR195)</f>
        <v>45.591729239045165</v>
      </c>
      <c r="T195" s="21"/>
      <c r="U195" s="65">
        <f>IF(S$219,S195/S$219*100,0)</f>
        <v>89.363594487669587</v>
      </c>
      <c r="V195" s="21"/>
      <c r="W195" s="69">
        <f>(E195+K195+Q195)</f>
        <v>1126312</v>
      </c>
      <c r="X195" s="21"/>
      <c r="Y195" s="21"/>
      <c r="Z195" s="69">
        <v>0</v>
      </c>
      <c r="AA195" s="21"/>
      <c r="AB195" s="70">
        <f>IF($W195,Z195/$W195*100,0)</f>
        <v>0</v>
      </c>
      <c r="AC195" s="21"/>
      <c r="AD195" s="69">
        <v>0</v>
      </c>
      <c r="AE195" s="21"/>
      <c r="AF195" s="70">
        <f>IF($W195,AD195/$W195*100,0)</f>
        <v>0</v>
      </c>
      <c r="AG195" s="21"/>
      <c r="AH195" s="69">
        <v>0</v>
      </c>
      <c r="AI195" s="21"/>
      <c r="AJ195" s="70">
        <f>IF($W195,AH195/$W195*100,0)</f>
        <v>0</v>
      </c>
      <c r="AK195" s="21"/>
      <c r="AL195" s="69">
        <v>0</v>
      </c>
      <c r="AM195" s="21"/>
      <c r="AN195" s="69">
        <v>2758519.3200000003</v>
      </c>
      <c r="AO195" s="21"/>
      <c r="AP195" s="10">
        <v>76</v>
      </c>
      <c r="AQ195" s="21"/>
      <c r="AR195" s="69">
        <v>8923</v>
      </c>
    </row>
    <row r="196" spans="1:44" ht="8.85" customHeight="1" x14ac:dyDescent="0.3">
      <c r="A196" s="10">
        <v>77</v>
      </c>
      <c r="B196" s="21"/>
      <c r="C196" s="10" t="s">
        <v>115</v>
      </c>
      <c r="D196" s="21"/>
      <c r="E196" s="69">
        <v>0</v>
      </c>
      <c r="F196" s="21"/>
      <c r="G196" s="65">
        <f>(E196/$AR196)</f>
        <v>0</v>
      </c>
      <c r="H196" s="21"/>
      <c r="I196" s="65">
        <f>IF(G$219,G196/G$219*100,0)</f>
        <v>0</v>
      </c>
      <c r="J196" s="69"/>
      <c r="K196" s="69">
        <v>10144090</v>
      </c>
      <c r="L196" s="21"/>
      <c r="M196" s="65">
        <f>(K196/$AR196)</f>
        <v>104.6548504575514</v>
      </c>
      <c r="N196" s="21"/>
      <c r="O196" s="65">
        <f>IF(M$219,M196/M$219*100,0)</f>
        <v>142.09334915065872</v>
      </c>
      <c r="P196" s="21"/>
      <c r="Q196" s="69">
        <v>11254946</v>
      </c>
      <c r="R196" s="21"/>
      <c r="S196" s="65">
        <f>(Q196/$AR196)</f>
        <v>116.11536279132149</v>
      </c>
      <c r="T196" s="21"/>
      <c r="U196" s="65">
        <f>IF(S$219,S196/S$219*100,0)</f>
        <v>227.5958022970924</v>
      </c>
      <c r="V196" s="21"/>
      <c r="W196" s="69">
        <f>(E196+K196+Q196)</f>
        <v>21399036</v>
      </c>
      <c r="X196" s="21"/>
      <c r="Y196" s="21"/>
      <c r="Z196" s="69">
        <v>542</v>
      </c>
      <c r="AA196" s="21"/>
      <c r="AB196" s="70">
        <f>IF($W196,Z196/$W196*100,0)</f>
        <v>2.5328243758270235E-3</v>
      </c>
      <c r="AC196" s="21"/>
      <c r="AD196" s="69">
        <v>0</v>
      </c>
      <c r="AE196" s="21"/>
      <c r="AF196" s="70">
        <f>IF($W196,AD196/$W196*100,0)</f>
        <v>0</v>
      </c>
      <c r="AG196" s="21"/>
      <c r="AH196" s="69">
        <v>0</v>
      </c>
      <c r="AI196" s="21"/>
      <c r="AJ196" s="70">
        <f>IF($W196,AH196/$W196*100,0)</f>
        <v>0</v>
      </c>
      <c r="AK196" s="21"/>
      <c r="AL196" s="69">
        <v>3017165</v>
      </c>
      <c r="AM196" s="21"/>
      <c r="AN196" s="69">
        <v>20644450.380000003</v>
      </c>
      <c r="AO196" s="21"/>
      <c r="AP196" s="10">
        <v>77</v>
      </c>
      <c r="AQ196" s="21"/>
      <c r="AR196" s="69">
        <v>96929</v>
      </c>
    </row>
    <row r="197" spans="1:44" ht="8.85" customHeight="1" x14ac:dyDescent="0.3">
      <c r="A197" s="10">
        <v>78</v>
      </c>
      <c r="B197" s="21"/>
      <c r="C197" s="10" t="s">
        <v>199</v>
      </c>
      <c r="D197" s="21"/>
      <c r="E197" s="69">
        <v>783170</v>
      </c>
      <c r="F197" s="21"/>
      <c r="G197" s="65">
        <f>(E197/$AR197)</f>
        <v>34.577041942604858</v>
      </c>
      <c r="H197" s="21"/>
      <c r="I197" s="65">
        <f>IF(G$219,G197/G$219*100,0)</f>
        <v>103.05450215623233</v>
      </c>
      <c r="J197" s="69"/>
      <c r="K197" s="69">
        <v>3381270</v>
      </c>
      <c r="L197" s="21"/>
      <c r="M197" s="65">
        <f>(K197/$AR197)</f>
        <v>149.28344370860927</v>
      </c>
      <c r="N197" s="21"/>
      <c r="O197" s="65">
        <f>IF(M$219,M197/M$219*100,0)</f>
        <v>202.68706511509379</v>
      </c>
      <c r="P197" s="21"/>
      <c r="Q197" s="69">
        <v>846177</v>
      </c>
      <c r="R197" s="21"/>
      <c r="S197" s="65">
        <f>(Q197/$AR197)</f>
        <v>37.358807947019869</v>
      </c>
      <c r="T197" s="21"/>
      <c r="U197" s="65">
        <f>IF(S$219,S197/S$219*100,0)</f>
        <v>73.226381618819474</v>
      </c>
      <c r="V197" s="21"/>
      <c r="W197" s="69">
        <f>(E197+K197+Q197)</f>
        <v>5010617</v>
      </c>
      <c r="X197" s="21"/>
      <c r="Y197" s="21"/>
      <c r="Z197" s="69">
        <v>0</v>
      </c>
      <c r="AA197" s="21"/>
      <c r="AB197" s="70">
        <f>IF($W197,Z197/$W197*100,0)</f>
        <v>0</v>
      </c>
      <c r="AC197" s="21"/>
      <c r="AD197" s="69">
        <v>278</v>
      </c>
      <c r="AE197" s="21"/>
      <c r="AF197" s="70">
        <f>IF($W197,AD197/$W197*100,0)</f>
        <v>5.5482189119623396E-3</v>
      </c>
      <c r="AG197" s="21"/>
      <c r="AH197" s="69">
        <v>0</v>
      </c>
      <c r="AI197" s="21"/>
      <c r="AJ197" s="70">
        <f>IF($W197,AH197/$W197*100,0)</f>
        <v>0</v>
      </c>
      <c r="AK197" s="21"/>
      <c r="AL197" s="69">
        <v>2841506</v>
      </c>
      <c r="AM197" s="21"/>
      <c r="AN197" s="69">
        <v>11533037.950000001</v>
      </c>
      <c r="AO197" s="21"/>
      <c r="AP197" s="10">
        <v>78</v>
      </c>
      <c r="AQ197" s="21"/>
      <c r="AR197" s="69">
        <v>22650</v>
      </c>
    </row>
    <row r="198" spans="1:44" ht="8.85" customHeight="1" x14ac:dyDescent="0.3">
      <c r="A198" s="10">
        <v>79</v>
      </c>
      <c r="B198" s="21"/>
      <c r="C198" s="10" t="s">
        <v>200</v>
      </c>
      <c r="D198" s="21"/>
      <c r="E198" s="69">
        <v>1050031</v>
      </c>
      <c r="F198" s="21"/>
      <c r="G198" s="65">
        <f>(E198/$AR198)</f>
        <v>12.536635743878124</v>
      </c>
      <c r="H198" s="21"/>
      <c r="I198" s="65">
        <f>IF(G$219,G198/G$219*100,0)</f>
        <v>37.364583050335334</v>
      </c>
      <c r="J198" s="69"/>
      <c r="K198" s="69">
        <v>6246946</v>
      </c>
      <c r="L198" s="21"/>
      <c r="M198" s="65">
        <f>(K198/$AR198)</f>
        <v>74.58416609954989</v>
      </c>
      <c r="N198" s="21"/>
      <c r="O198" s="65">
        <f>IF(M$219,M198/M$219*100,0)</f>
        <v>101.26538720718577</v>
      </c>
      <c r="P198" s="21"/>
      <c r="Q198" s="69">
        <v>2253094</v>
      </c>
      <c r="R198" s="21"/>
      <c r="S198" s="65">
        <f>(Q198/$AR198)</f>
        <v>26.900366536528288</v>
      </c>
      <c r="T198" s="21"/>
      <c r="U198" s="65">
        <f>IF(S$219,S198/S$219*100,0)</f>
        <v>52.726963571306207</v>
      </c>
      <c r="V198" s="21"/>
      <c r="W198" s="69">
        <f>(E198+K198+Q198)</f>
        <v>9550071</v>
      </c>
      <c r="X198" s="21"/>
      <c r="Y198" s="21"/>
      <c r="Z198" s="69">
        <v>0</v>
      </c>
      <c r="AA198" s="21"/>
      <c r="AB198" s="70">
        <f>IF($W198,Z198/$W198*100,0)</f>
        <v>0</v>
      </c>
      <c r="AC198" s="21"/>
      <c r="AD198" s="69">
        <v>0</v>
      </c>
      <c r="AE198" s="21"/>
      <c r="AF198" s="70">
        <f>IF($W198,AD198/$W198*100,0)</f>
        <v>0</v>
      </c>
      <c r="AG198" s="21"/>
      <c r="AH198" s="69">
        <v>0</v>
      </c>
      <c r="AI198" s="21"/>
      <c r="AJ198" s="70">
        <f>IF($W198,AH198/$W198*100,0)</f>
        <v>0</v>
      </c>
      <c r="AK198" s="21"/>
      <c r="AL198" s="69">
        <v>6725762</v>
      </c>
      <c r="AM198" s="21"/>
      <c r="AN198" s="69">
        <v>14196434.430000002</v>
      </c>
      <c r="AO198" s="21"/>
      <c r="AP198" s="10">
        <v>79</v>
      </c>
      <c r="AQ198" s="21"/>
      <c r="AR198" s="69">
        <v>83757</v>
      </c>
    </row>
    <row r="199" spans="1:44" ht="8.85" customHeight="1" x14ac:dyDescent="0.3">
      <c r="A199" s="10">
        <v>80</v>
      </c>
      <c r="B199" s="21"/>
      <c r="C199" s="10" t="s">
        <v>201</v>
      </c>
      <c r="D199" s="21"/>
      <c r="E199" s="69">
        <v>90255</v>
      </c>
      <c r="F199" s="21"/>
      <c r="G199" s="65">
        <f>(E199/$AR199)</f>
        <v>3.5008339474807029</v>
      </c>
      <c r="H199" s="21"/>
      <c r="I199" s="65">
        <f>IF(G$219,G199/G$219*100,0)</f>
        <v>10.433995487182566</v>
      </c>
      <c r="J199" s="69"/>
      <c r="K199" s="69">
        <v>1921483</v>
      </c>
      <c r="L199" s="21"/>
      <c r="M199" s="65">
        <f>(K199/$AR199)</f>
        <v>74.530972421550757</v>
      </c>
      <c r="N199" s="21"/>
      <c r="O199" s="65">
        <f>IF(M$219,M199/M$219*100,0)</f>
        <v>101.19316439259578</v>
      </c>
      <c r="P199" s="21"/>
      <c r="Q199" s="69">
        <v>779166</v>
      </c>
      <c r="R199" s="21"/>
      <c r="S199" s="65">
        <f>(Q199/$AR199)</f>
        <v>30.222489430200536</v>
      </c>
      <c r="T199" s="21"/>
      <c r="U199" s="65">
        <f>IF(S$219,S199/S$219*100,0)</f>
        <v>59.238601714087643</v>
      </c>
      <c r="V199" s="21"/>
      <c r="W199" s="69">
        <f>(E199+K199+Q199)</f>
        <v>2790904</v>
      </c>
      <c r="X199" s="21"/>
      <c r="Y199" s="21"/>
      <c r="Z199" s="69">
        <v>11637</v>
      </c>
      <c r="AA199" s="21"/>
      <c r="AB199" s="70">
        <f>IF($W199,Z199/$W199*100,0)</f>
        <v>0.4169616726336699</v>
      </c>
      <c r="AC199" s="21"/>
      <c r="AD199" s="69">
        <v>0</v>
      </c>
      <c r="AE199" s="21"/>
      <c r="AF199" s="70">
        <f>IF($W199,AD199/$W199*100,0)</f>
        <v>0</v>
      </c>
      <c r="AG199" s="21"/>
      <c r="AH199" s="69">
        <v>0</v>
      </c>
      <c r="AI199" s="21"/>
      <c r="AJ199" s="70">
        <f>IF($W199,AH199/$W199*100,0)</f>
        <v>0</v>
      </c>
      <c r="AK199" s="21"/>
      <c r="AL199" s="69">
        <v>348836</v>
      </c>
      <c r="AM199" s="21"/>
      <c r="AN199" s="69">
        <v>5393547.3099999996</v>
      </c>
      <c r="AO199" s="21"/>
      <c r="AP199" s="10">
        <v>80</v>
      </c>
      <c r="AQ199" s="21"/>
      <c r="AR199" s="69">
        <v>25781</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9"/>
      <c r="AQ200" s="21"/>
      <c r="AR200" s="21"/>
    </row>
    <row r="201" spans="1:44" ht="8.85" customHeight="1" x14ac:dyDescent="0.3">
      <c r="A201" s="10">
        <v>81</v>
      </c>
      <c r="B201" s="21"/>
      <c r="C201" s="10" t="s">
        <v>202</v>
      </c>
      <c r="D201" s="21"/>
      <c r="E201" s="69">
        <v>1453</v>
      </c>
      <c r="F201" s="21"/>
      <c r="G201" s="65">
        <f>(E201/$AR201)</f>
        <v>6.7343344456803858E-2</v>
      </c>
      <c r="H201" s="21"/>
      <c r="I201" s="65">
        <f>IF(G$219,G201/G$219*100,0)</f>
        <v>0.20071221962976171</v>
      </c>
      <c r="J201" s="69"/>
      <c r="K201" s="69">
        <v>1349163</v>
      </c>
      <c r="L201" s="21"/>
      <c r="M201" s="65">
        <f>(K201/$AR201)</f>
        <v>62.530728587319246</v>
      </c>
      <c r="N201" s="21"/>
      <c r="O201" s="65">
        <f>IF(M$219,M201/M$219*100,0)</f>
        <v>84.900036748960019</v>
      </c>
      <c r="P201" s="21"/>
      <c r="Q201" s="69">
        <v>533879</v>
      </c>
      <c r="R201" s="21"/>
      <c r="S201" s="65">
        <f>(Q201/$AR201)</f>
        <v>24.744113830181682</v>
      </c>
      <c r="T201" s="21"/>
      <c r="U201" s="65">
        <f>IF(S$219,S201/S$219*100,0)</f>
        <v>48.500528301597768</v>
      </c>
      <c r="V201" s="21"/>
      <c r="W201" s="69">
        <f>(E201+K201+Q201)</f>
        <v>1884495</v>
      </c>
      <c r="X201" s="21"/>
      <c r="Y201" s="21"/>
      <c r="Z201" s="69">
        <v>0</v>
      </c>
      <c r="AA201" s="21"/>
      <c r="AB201" s="70">
        <f>IF($W201,Z201/$W201*100,0)</f>
        <v>0</v>
      </c>
      <c r="AC201" s="21"/>
      <c r="AD201" s="69">
        <v>0</v>
      </c>
      <c r="AE201" s="21"/>
      <c r="AF201" s="70">
        <f>IF($W201,AD201/$W201*100,0)</f>
        <v>0</v>
      </c>
      <c r="AG201" s="21"/>
      <c r="AH201" s="69">
        <v>0</v>
      </c>
      <c r="AI201" s="21"/>
      <c r="AJ201" s="70">
        <f>IF($W201,AH201/$W201*100,0)</f>
        <v>0</v>
      </c>
      <c r="AK201" s="21"/>
      <c r="AL201" s="69">
        <v>36410</v>
      </c>
      <c r="AM201" s="21"/>
      <c r="AN201" s="69">
        <v>5536466.6000000006</v>
      </c>
      <c r="AO201" s="21"/>
      <c r="AP201" s="10">
        <v>81</v>
      </c>
      <c r="AQ201" s="21"/>
      <c r="AR201" s="69">
        <v>21576</v>
      </c>
    </row>
    <row r="202" spans="1:44" ht="8.85" customHeight="1" x14ac:dyDescent="0.3">
      <c r="A202" s="10">
        <v>82</v>
      </c>
      <c r="B202" s="21"/>
      <c r="C202" s="10" t="s">
        <v>203</v>
      </c>
      <c r="D202" s="21"/>
      <c r="E202" s="69">
        <v>0</v>
      </c>
      <c r="F202" s="21"/>
      <c r="G202" s="65">
        <f>(E202/$AR202)</f>
        <v>0</v>
      </c>
      <c r="H202" s="21"/>
      <c r="I202" s="65">
        <f>IF(G$219,G202/G$219*100,0)</f>
        <v>0</v>
      </c>
      <c r="J202" s="69"/>
      <c r="K202" s="69">
        <v>3721858</v>
      </c>
      <c r="L202" s="21"/>
      <c r="M202" s="65">
        <f>(K202/$AR202)</f>
        <v>84.231611822749286</v>
      </c>
      <c r="N202" s="21"/>
      <c r="O202" s="65">
        <f>IF(M$219,M202/M$219*100,0)</f>
        <v>114.36404309905596</v>
      </c>
      <c r="P202" s="21"/>
      <c r="Q202" s="69">
        <v>1449966</v>
      </c>
      <c r="R202" s="21"/>
      <c r="S202" s="65">
        <f>(Q202/$AR202)</f>
        <v>32.815054542162677</v>
      </c>
      <c r="T202" s="21"/>
      <c r="U202" s="65">
        <f>IF(S$219,S202/S$219*100,0)</f>
        <v>64.320245714329928</v>
      </c>
      <c r="V202" s="21"/>
      <c r="W202" s="69">
        <f>(E202+K202+Q202)</f>
        <v>5171824</v>
      </c>
      <c r="X202" s="21"/>
      <c r="Y202" s="21"/>
      <c r="Z202" s="69">
        <v>0</v>
      </c>
      <c r="AA202" s="21"/>
      <c r="AB202" s="70">
        <f>IF($W202,Z202/$W202*100,0)</f>
        <v>0</v>
      </c>
      <c r="AC202" s="21"/>
      <c r="AD202" s="69">
        <v>0</v>
      </c>
      <c r="AE202" s="21"/>
      <c r="AF202" s="70">
        <f>IF($W202,AD202/$W202*100,0)</f>
        <v>0</v>
      </c>
      <c r="AG202" s="21"/>
      <c r="AH202" s="69">
        <v>0</v>
      </c>
      <c r="AI202" s="21"/>
      <c r="AJ202" s="70">
        <f>IF($W202,AH202/$W202*100,0)</f>
        <v>0</v>
      </c>
      <c r="AK202" s="21"/>
      <c r="AL202" s="69">
        <v>1672786</v>
      </c>
      <c r="AM202" s="21"/>
      <c r="AN202" s="69">
        <v>10708132.440000001</v>
      </c>
      <c r="AO202" s="21"/>
      <c r="AP202" s="10">
        <v>82</v>
      </c>
      <c r="AQ202" s="21"/>
      <c r="AR202" s="69">
        <v>44186</v>
      </c>
    </row>
    <row r="203" spans="1:44" ht="8.85" customHeight="1" x14ac:dyDescent="0.3">
      <c r="A203" s="10">
        <v>83</v>
      </c>
      <c r="B203" s="21"/>
      <c r="C203" s="10" t="s">
        <v>204</v>
      </c>
      <c r="D203" s="21"/>
      <c r="E203" s="69">
        <v>0</v>
      </c>
      <c r="F203" s="21"/>
      <c r="G203" s="65">
        <f>(E203/$AR203)</f>
        <v>0</v>
      </c>
      <c r="H203" s="21"/>
      <c r="I203" s="65">
        <f>IF(G$219,G203/G$219*100,0)</f>
        <v>0</v>
      </c>
      <c r="J203" s="69"/>
      <c r="K203" s="69">
        <v>1570324</v>
      </c>
      <c r="L203" s="21"/>
      <c r="M203" s="65">
        <f>(K203/$AR203)</f>
        <v>52.695436241610736</v>
      </c>
      <c r="N203" s="21"/>
      <c r="O203" s="65">
        <f>IF(M$219,M203/M$219*100,0)</f>
        <v>71.546335289662565</v>
      </c>
      <c r="P203" s="21"/>
      <c r="Q203" s="69">
        <v>1027156</v>
      </c>
      <c r="R203" s="21"/>
      <c r="S203" s="65">
        <f>(Q203/$AR203)</f>
        <v>34.468322147651008</v>
      </c>
      <c r="T203" s="21"/>
      <c r="U203" s="65">
        <f>IF(S$219,S203/S$219*100,0)</f>
        <v>67.560788206189002</v>
      </c>
      <c r="V203" s="21"/>
      <c r="W203" s="69">
        <f>(E203+K203+Q203)</f>
        <v>2597480</v>
      </c>
      <c r="X203" s="21"/>
      <c r="Y203" s="21"/>
      <c r="Z203" s="69">
        <v>7905</v>
      </c>
      <c r="AA203" s="21"/>
      <c r="AB203" s="70">
        <f>IF($W203,Z203/$W203*100,0)</f>
        <v>0.30433343086376025</v>
      </c>
      <c r="AC203" s="21"/>
      <c r="AD203" s="69">
        <v>0</v>
      </c>
      <c r="AE203" s="21"/>
      <c r="AF203" s="70">
        <f>IF($W203,AD203/$W203*100,0)</f>
        <v>0</v>
      </c>
      <c r="AG203" s="21"/>
      <c r="AH203" s="69">
        <v>0</v>
      </c>
      <c r="AI203" s="21"/>
      <c r="AJ203" s="70">
        <f>IF($W203,AH203/$W203*100,0)</f>
        <v>0</v>
      </c>
      <c r="AK203" s="21"/>
      <c r="AL203" s="69">
        <v>835377</v>
      </c>
      <c r="AM203" s="21"/>
      <c r="AN203" s="69">
        <v>7267947.9899999993</v>
      </c>
      <c r="AO203" s="21"/>
      <c r="AP203" s="10">
        <v>83</v>
      </c>
      <c r="AQ203" s="21"/>
      <c r="AR203" s="69">
        <v>29800</v>
      </c>
    </row>
    <row r="204" spans="1:44" ht="8.85" customHeight="1" x14ac:dyDescent="0.3">
      <c r="A204" s="10">
        <v>84</v>
      </c>
      <c r="B204" s="21"/>
      <c r="C204" s="10" t="s">
        <v>205</v>
      </c>
      <c r="D204" s="21"/>
      <c r="E204" s="69">
        <v>51980</v>
      </c>
      <c r="F204" s="21"/>
      <c r="G204" s="65">
        <f>(E204/$AR204)</f>
        <v>2.8884196488108467</v>
      </c>
      <c r="H204" s="21"/>
      <c r="I204" s="65">
        <f>IF(G$219,G204/G$219*100,0)</f>
        <v>8.608736670435281</v>
      </c>
      <c r="J204" s="69"/>
      <c r="K204" s="69">
        <v>1509165</v>
      </c>
      <c r="L204" s="21"/>
      <c r="M204" s="65">
        <f>(K204/$AR204)</f>
        <v>83.861135807957325</v>
      </c>
      <c r="N204" s="21"/>
      <c r="O204" s="65">
        <f>IF(M$219,M204/M$219*100,0)</f>
        <v>113.86103557010125</v>
      </c>
      <c r="P204" s="21"/>
      <c r="Q204" s="69">
        <v>649377</v>
      </c>
      <c r="R204" s="21"/>
      <c r="S204" s="65">
        <f>(Q204/$AR204)</f>
        <v>36.084518781951544</v>
      </c>
      <c r="T204" s="21"/>
      <c r="U204" s="65">
        <f>IF(S$219,S204/S$219*100,0)</f>
        <v>70.728668500500788</v>
      </c>
      <c r="V204" s="21"/>
      <c r="W204" s="69">
        <f>(E204+K204+Q204)</f>
        <v>2210522</v>
      </c>
      <c r="X204" s="21"/>
      <c r="Y204" s="21"/>
      <c r="Z204" s="69">
        <v>1279</v>
      </c>
      <c r="AA204" s="21"/>
      <c r="AB204" s="70">
        <f>IF($W204,Z204/$W204*100,0)</f>
        <v>5.7859636773576556E-2</v>
      </c>
      <c r="AC204" s="21"/>
      <c r="AD204" s="69">
        <v>0</v>
      </c>
      <c r="AE204" s="21"/>
      <c r="AF204" s="70">
        <f>IF($W204,AD204/$W204*100,0)</f>
        <v>0</v>
      </c>
      <c r="AG204" s="21"/>
      <c r="AH204" s="69">
        <v>0</v>
      </c>
      <c r="AI204" s="21"/>
      <c r="AJ204" s="70">
        <f>IF($W204,AH204/$W204*100,0)</f>
        <v>0</v>
      </c>
      <c r="AK204" s="21"/>
      <c r="AL204" s="69">
        <v>1267137</v>
      </c>
      <c r="AM204" s="21"/>
      <c r="AN204" s="69">
        <v>6060393.2699999986</v>
      </c>
      <c r="AO204" s="21"/>
      <c r="AP204" s="10">
        <v>84</v>
      </c>
      <c r="AQ204" s="21"/>
      <c r="AR204" s="69">
        <v>17996</v>
      </c>
    </row>
    <row r="205" spans="1:44" ht="8.85" customHeight="1" x14ac:dyDescent="0.3">
      <c r="A205" s="10">
        <v>85</v>
      </c>
      <c r="B205" s="21"/>
      <c r="C205" s="10" t="s">
        <v>206</v>
      </c>
      <c r="D205" s="21"/>
      <c r="E205" s="69">
        <v>5162848</v>
      </c>
      <c r="F205" s="21"/>
      <c r="G205" s="65">
        <f>(E205/$AR205)</f>
        <v>36.869058500914079</v>
      </c>
      <c r="H205" s="21"/>
      <c r="I205" s="65">
        <f>IF(G$219,G205/G$219*100,0)</f>
        <v>109.88570031778922</v>
      </c>
      <c r="J205" s="69"/>
      <c r="K205" s="69">
        <v>6600745</v>
      </c>
      <c r="L205" s="21"/>
      <c r="M205" s="65">
        <f>(K205/$AR205)</f>
        <v>47.137404307586834</v>
      </c>
      <c r="N205" s="21"/>
      <c r="O205" s="65">
        <f>IF(M$219,M205/M$219*100,0)</f>
        <v>64.000011648293466</v>
      </c>
      <c r="P205" s="21"/>
      <c r="Q205" s="69">
        <v>4387398</v>
      </c>
      <c r="R205" s="21"/>
      <c r="S205" s="65">
        <f>(Q205/$AR205)</f>
        <v>31.331395680987203</v>
      </c>
      <c r="T205" s="21"/>
      <c r="U205" s="65">
        <f>IF(S$219,S205/S$219*100,0)</f>
        <v>61.412150517217391</v>
      </c>
      <c r="V205" s="21"/>
      <c r="W205" s="69">
        <f>(E205+K205+Q205)</f>
        <v>16150991</v>
      </c>
      <c r="X205" s="21"/>
      <c r="Y205" s="21"/>
      <c r="Z205" s="69">
        <v>19797</v>
      </c>
      <c r="AA205" s="21"/>
      <c r="AB205" s="70">
        <f>IF($W205,Z205/$W205*100,0)</f>
        <v>0.12257452189775847</v>
      </c>
      <c r="AC205" s="21"/>
      <c r="AD205" s="69">
        <v>0</v>
      </c>
      <c r="AE205" s="21"/>
      <c r="AF205" s="70">
        <f>IF($W205,AD205/$W205*100,0)</f>
        <v>0</v>
      </c>
      <c r="AG205" s="21"/>
      <c r="AH205" s="69">
        <v>0</v>
      </c>
      <c r="AI205" s="21"/>
      <c r="AJ205" s="70">
        <f>IF($W205,AH205/$W205*100,0)</f>
        <v>0</v>
      </c>
      <c r="AK205" s="21"/>
      <c r="AL205" s="69">
        <v>5132371</v>
      </c>
      <c r="AM205" s="21"/>
      <c r="AN205" s="69">
        <v>12199694.359999998</v>
      </c>
      <c r="AO205" s="21"/>
      <c r="AP205" s="10">
        <v>85</v>
      </c>
      <c r="AQ205" s="21"/>
      <c r="AR205" s="69">
        <v>140032</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row>
    <row r="207" spans="1:44" ht="8.85" customHeight="1" x14ac:dyDescent="0.3">
      <c r="A207" s="10">
        <v>86</v>
      </c>
      <c r="B207" s="21"/>
      <c r="C207" s="10" t="s">
        <v>207</v>
      </c>
      <c r="D207" s="21"/>
      <c r="E207" s="69">
        <v>383696</v>
      </c>
      <c r="F207" s="21"/>
      <c r="G207" s="65">
        <f>(E207/$AR207)</f>
        <v>2.4450604421163979</v>
      </c>
      <c r="H207" s="21"/>
      <c r="I207" s="65">
        <f>IF(G$219,G207/G$219*100,0)</f>
        <v>7.2873349612283294</v>
      </c>
      <c r="J207" s="69"/>
      <c r="K207" s="69">
        <v>4151857</v>
      </c>
      <c r="L207" s="21"/>
      <c r="M207" s="65">
        <f>(K207/$AR207)</f>
        <v>26.457250823631369</v>
      </c>
      <c r="N207" s="21"/>
      <c r="O207" s="65">
        <f>IF(M$219,M207/M$219*100,0)</f>
        <v>35.921883815348224</v>
      </c>
      <c r="P207" s="21"/>
      <c r="Q207" s="69">
        <v>5457665</v>
      </c>
      <c r="R207" s="21"/>
      <c r="S207" s="65">
        <f>(Q207/$AR207)</f>
        <v>34.778368285890892</v>
      </c>
      <c r="T207" s="21"/>
      <c r="U207" s="65">
        <f>IF(S$219,S207/S$219*100,0)</f>
        <v>68.168504514225177</v>
      </c>
      <c r="V207" s="21"/>
      <c r="W207" s="69">
        <f>(E207+K207+Q207)</f>
        <v>9993218</v>
      </c>
      <c r="X207" s="21"/>
      <c r="Y207" s="21"/>
      <c r="Z207" s="69">
        <v>6832272</v>
      </c>
      <c r="AA207" s="21"/>
      <c r="AB207" s="70">
        <f>IF($W207,Z207/$W207*100,0)</f>
        <v>68.369087915424245</v>
      </c>
      <c r="AC207" s="21"/>
      <c r="AD207" s="69">
        <v>200092</v>
      </c>
      <c r="AE207" s="21"/>
      <c r="AF207" s="70">
        <f>IF($W207,AD207/$W207*100,0)</f>
        <v>2.0022779449022328</v>
      </c>
      <c r="AG207" s="21"/>
      <c r="AH207" s="69">
        <v>0</v>
      </c>
      <c r="AI207" s="21"/>
      <c r="AJ207" s="70">
        <f>IF($W207,AH207/$W207*100,0)</f>
        <v>0</v>
      </c>
      <c r="AK207" s="21"/>
      <c r="AL207" s="69">
        <v>4190558</v>
      </c>
      <c r="AM207" s="21"/>
      <c r="AN207" s="69">
        <v>12767832.370000003</v>
      </c>
      <c r="AO207" s="21"/>
      <c r="AP207" s="10">
        <v>86</v>
      </c>
      <c r="AQ207" s="21"/>
      <c r="AR207" s="69">
        <v>156927</v>
      </c>
    </row>
    <row r="208" spans="1:44" ht="8.85" customHeight="1" x14ac:dyDescent="0.3">
      <c r="A208" s="10">
        <v>87</v>
      </c>
      <c r="B208" s="21"/>
      <c r="C208" s="10" t="s">
        <v>208</v>
      </c>
      <c r="D208" s="21"/>
      <c r="E208" s="69">
        <v>0</v>
      </c>
      <c r="F208" s="21"/>
      <c r="G208" s="65">
        <f>(E208/$AR208)</f>
        <v>0</v>
      </c>
      <c r="H208" s="21"/>
      <c r="I208" s="65">
        <f>IF(G$219,G208/G$219*100,0)</f>
        <v>0</v>
      </c>
      <c r="J208" s="69"/>
      <c r="K208" s="69">
        <v>766985</v>
      </c>
      <c r="L208" s="21"/>
      <c r="M208" s="65">
        <f>(K208/$AR208)</f>
        <v>116.90062490474013</v>
      </c>
      <c r="N208" s="21"/>
      <c r="O208" s="65">
        <f>IF(M$219,M208/M$219*100,0)</f>
        <v>158.7198418219217</v>
      </c>
      <c r="P208" s="21"/>
      <c r="Q208" s="69">
        <v>1473902</v>
      </c>
      <c r="R208" s="21"/>
      <c r="S208" s="65">
        <f>(Q208/$AR208)</f>
        <v>224.64593811918914</v>
      </c>
      <c r="T208" s="21"/>
      <c r="U208" s="65">
        <f>IF(S$219,S208/S$219*100,0)</f>
        <v>440.32478812391213</v>
      </c>
      <c r="V208" s="21"/>
      <c r="W208" s="69">
        <f>(E208+K208+Q208)</f>
        <v>2240887</v>
      </c>
      <c r="X208" s="21"/>
      <c r="Y208" s="21"/>
      <c r="Z208" s="69">
        <v>5608</v>
      </c>
      <c r="AA208" s="21"/>
      <c r="AB208" s="70">
        <f>IF($W208,Z208/$W208*100,0)</f>
        <v>0.25025804514016098</v>
      </c>
      <c r="AC208" s="21"/>
      <c r="AD208" s="69">
        <v>0</v>
      </c>
      <c r="AE208" s="21"/>
      <c r="AF208" s="70">
        <f>IF($W208,AD208/$W208*100,0)</f>
        <v>0</v>
      </c>
      <c r="AG208" s="21"/>
      <c r="AH208" s="69">
        <v>0</v>
      </c>
      <c r="AI208" s="21"/>
      <c r="AJ208" s="70">
        <f>IF($W208,AH208/$W208*100,0)</f>
        <v>0</v>
      </c>
      <c r="AK208" s="21"/>
      <c r="AL208" s="69">
        <v>13971</v>
      </c>
      <c r="AM208" s="21"/>
      <c r="AN208" s="69">
        <v>11717912.689999998</v>
      </c>
      <c r="AO208" s="21"/>
      <c r="AP208" s="10">
        <v>87</v>
      </c>
      <c r="AQ208" s="21"/>
      <c r="AR208" s="69">
        <v>6561</v>
      </c>
    </row>
    <row r="209" spans="1:44" ht="8.85" customHeight="1" x14ac:dyDescent="0.3">
      <c r="A209" s="10">
        <v>88</v>
      </c>
      <c r="B209" s="21"/>
      <c r="C209" s="10" t="s">
        <v>209</v>
      </c>
      <c r="D209" s="21"/>
      <c r="E209" s="69">
        <v>0</v>
      </c>
      <c r="F209" s="21"/>
      <c r="G209" s="65">
        <f>(E209/$AR209)</f>
        <v>0</v>
      </c>
      <c r="H209" s="21"/>
      <c r="I209" s="65">
        <f>IF(G$219,G209/G$219*100,0)</f>
        <v>0</v>
      </c>
      <c r="J209" s="69"/>
      <c r="K209" s="69">
        <v>2344</v>
      </c>
      <c r="L209" s="21"/>
      <c r="M209" s="65">
        <f>(K209/$AR209)</f>
        <v>0.21645581309446857</v>
      </c>
      <c r="N209" s="21"/>
      <c r="O209" s="65">
        <f>IF(M$219,M209/M$219*100,0)</f>
        <v>0.29388921097543619</v>
      </c>
      <c r="P209" s="21"/>
      <c r="Q209" s="69">
        <v>649539</v>
      </c>
      <c r="R209" s="21"/>
      <c r="S209" s="65">
        <f>(Q209/$AR209)</f>
        <v>59.981438729337889</v>
      </c>
      <c r="T209" s="21"/>
      <c r="U209" s="65">
        <f>IF(S$219,S209/S$219*100,0)</f>
        <v>117.56862608328231</v>
      </c>
      <c r="V209" s="21"/>
      <c r="W209" s="69">
        <f>(E209+K209+Q209)</f>
        <v>651883</v>
      </c>
      <c r="X209" s="21"/>
      <c r="Y209" s="21"/>
      <c r="Z209" s="69">
        <v>0</v>
      </c>
      <c r="AA209" s="21"/>
      <c r="AB209" s="70">
        <f>IF($W209,Z209/$W209*100,0)</f>
        <v>0</v>
      </c>
      <c r="AC209" s="21"/>
      <c r="AD209" s="69">
        <v>0</v>
      </c>
      <c r="AE209" s="21"/>
      <c r="AF209" s="70">
        <f>IF($W209,AD209/$W209*100,0)</f>
        <v>0</v>
      </c>
      <c r="AG209" s="21"/>
      <c r="AH209" s="69">
        <v>0</v>
      </c>
      <c r="AI209" s="21"/>
      <c r="AJ209" s="70">
        <f>IF($W209,AH209/$W209*100,0)</f>
        <v>0</v>
      </c>
      <c r="AK209" s="21"/>
      <c r="AL209" s="69">
        <v>5809808</v>
      </c>
      <c r="AM209" s="21"/>
      <c r="AN209" s="69">
        <v>5574927.7800000003</v>
      </c>
      <c r="AO209" s="21"/>
      <c r="AP209" s="10">
        <v>88</v>
      </c>
      <c r="AQ209" s="21"/>
      <c r="AR209" s="69">
        <v>10829</v>
      </c>
    </row>
    <row r="210" spans="1:44" ht="8.85" customHeight="1" x14ac:dyDescent="0.3">
      <c r="A210" s="10">
        <v>89</v>
      </c>
      <c r="B210" s="21"/>
      <c r="C210" s="10" t="s">
        <v>210</v>
      </c>
      <c r="D210" s="21"/>
      <c r="E210" s="69">
        <v>805001</v>
      </c>
      <c r="F210" s="21"/>
      <c r="G210" s="65">
        <f>(E210/$AR210)</f>
        <v>19.911474436666751</v>
      </c>
      <c r="H210" s="21"/>
      <c r="I210" s="65">
        <f>IF(G$219,G210/G$219*100,0)</f>
        <v>59.344783994921855</v>
      </c>
      <c r="J210" s="69"/>
      <c r="K210" s="69">
        <v>3757368</v>
      </c>
      <c r="L210" s="21"/>
      <c r="M210" s="65">
        <f>(K210/$AR210)</f>
        <v>92.93744589279973</v>
      </c>
      <c r="N210" s="21"/>
      <c r="O210" s="65">
        <f>IF(M$219,M210/M$219*100,0)</f>
        <v>126.18424173060558</v>
      </c>
      <c r="P210" s="21"/>
      <c r="Q210" s="69">
        <v>1213139</v>
      </c>
      <c r="R210" s="21"/>
      <c r="S210" s="65">
        <f>(Q210/$AR210)</f>
        <v>30.006653639714067</v>
      </c>
      <c r="T210" s="21"/>
      <c r="U210" s="65">
        <f>IF(S$219,S210/S$219*100,0)</f>
        <v>58.815545550636841</v>
      </c>
      <c r="V210" s="21"/>
      <c r="W210" s="69">
        <f>(E210+K210+Q210)</f>
        <v>5775508</v>
      </c>
      <c r="X210" s="21"/>
      <c r="Y210" s="21"/>
      <c r="Z210" s="69">
        <v>0</v>
      </c>
      <c r="AA210" s="21"/>
      <c r="AB210" s="70">
        <f>IF($W210,Z210/$W210*100,0)</f>
        <v>0</v>
      </c>
      <c r="AC210" s="21"/>
      <c r="AD210" s="69">
        <v>0</v>
      </c>
      <c r="AE210" s="21"/>
      <c r="AF210" s="70">
        <f>IF($W210,AD210/$W210*100,0)</f>
        <v>0</v>
      </c>
      <c r="AG210" s="21"/>
      <c r="AH210" s="69">
        <v>0</v>
      </c>
      <c r="AI210" s="21"/>
      <c r="AJ210" s="70">
        <f>IF($W210,AH210/$W210*100,0)</f>
        <v>0</v>
      </c>
      <c r="AK210" s="21"/>
      <c r="AL210" s="69">
        <v>1007871</v>
      </c>
      <c r="AM210" s="21"/>
      <c r="AN210" s="69">
        <v>6243691.5799999991</v>
      </c>
      <c r="AO210" s="21"/>
      <c r="AP210" s="10">
        <v>89</v>
      </c>
      <c r="AQ210" s="21"/>
      <c r="AR210" s="69">
        <v>40429</v>
      </c>
    </row>
    <row r="211" spans="1:44" ht="8.85" customHeight="1" x14ac:dyDescent="0.3">
      <c r="A211" s="10">
        <v>90</v>
      </c>
      <c r="B211" s="21"/>
      <c r="C211" s="10" t="s">
        <v>211</v>
      </c>
      <c r="D211" s="21"/>
      <c r="E211" s="100">
        <v>2340190</v>
      </c>
      <c r="F211" s="21"/>
      <c r="G211" s="65">
        <f>(E211/$AR211)</f>
        <v>57.460407100940408</v>
      </c>
      <c r="H211" s="21"/>
      <c r="I211" s="65">
        <f>IF(G$219,G211/G$219*100,0)</f>
        <v>171.25680262965116</v>
      </c>
      <c r="J211" s="100"/>
      <c r="K211" s="100">
        <v>3735112</v>
      </c>
      <c r="L211" s="21"/>
      <c r="M211" s="65">
        <f>(K211/$AR211)</f>
        <v>91.71095342156309</v>
      </c>
      <c r="N211" s="21"/>
      <c r="O211" s="65">
        <f>IF(M$219,M211/M$219*100,0)</f>
        <v>124.51899236868738</v>
      </c>
      <c r="P211" s="21"/>
      <c r="Q211" s="100">
        <v>1769655</v>
      </c>
      <c r="R211" s="21"/>
      <c r="S211" s="65">
        <f>(Q211/$AR211)</f>
        <v>43.451641417241632</v>
      </c>
      <c r="T211" s="21"/>
      <c r="U211" s="65">
        <f>IF(S$219,S211/S$219*100,0)</f>
        <v>85.168843740819938</v>
      </c>
      <c r="V211" s="21"/>
      <c r="W211" s="100">
        <f>(E211+K211+Q211)</f>
        <v>7844957</v>
      </c>
      <c r="X211" s="21"/>
      <c r="Y211" s="21"/>
      <c r="Z211" s="100">
        <v>43231</v>
      </c>
      <c r="AA211" s="21"/>
      <c r="AB211" s="70">
        <f>IF($W211,Z211/$W211*100,0)</f>
        <v>0.5510673927212093</v>
      </c>
      <c r="AC211" s="21"/>
      <c r="AD211" s="100">
        <v>0</v>
      </c>
      <c r="AE211" s="21"/>
      <c r="AF211" s="70">
        <f>IF($W211,AD211/$W211*100,0)</f>
        <v>0</v>
      </c>
      <c r="AG211" s="21"/>
      <c r="AH211" s="100">
        <v>0</v>
      </c>
      <c r="AI211" s="21"/>
      <c r="AJ211" s="70">
        <f>IF($W211,AH211/$W211*100,0)</f>
        <v>0</v>
      </c>
      <c r="AK211" s="21"/>
      <c r="AL211" s="100">
        <v>989098</v>
      </c>
      <c r="AM211" s="21"/>
      <c r="AN211" s="69">
        <v>4100359.8600000003</v>
      </c>
      <c r="AO211" s="21"/>
      <c r="AP211" s="10">
        <v>90</v>
      </c>
      <c r="AQ211" s="21"/>
      <c r="AR211" s="69">
        <v>40727</v>
      </c>
    </row>
    <row r="212" spans="1:44" ht="8.85" customHeight="1" x14ac:dyDescent="0.3">
      <c r="A212" s="21"/>
      <c r="B212" s="21"/>
      <c r="D212" s="21"/>
      <c r="E212" s="21"/>
      <c r="F212" s="21"/>
      <c r="G212" s="21"/>
      <c r="H212" s="21"/>
      <c r="I212" s="21"/>
      <c r="J212" s="27"/>
      <c r="K212" s="21"/>
      <c r="L212" s="21"/>
      <c r="M212" s="21"/>
      <c r="N212" s="21"/>
      <c r="O212" s="21"/>
      <c r="P212" s="21"/>
      <c r="Q212" s="21"/>
      <c r="R212" s="21"/>
      <c r="S212" s="21"/>
      <c r="T212" s="21"/>
      <c r="U212" s="21"/>
      <c r="V212" s="21"/>
      <c r="W212" s="27"/>
      <c r="X212" s="21"/>
      <c r="Y212" s="21"/>
      <c r="Z212" s="21"/>
      <c r="AA212" s="21"/>
      <c r="AB212" s="21"/>
      <c r="AC212" s="21"/>
      <c r="AD212" s="21"/>
      <c r="AE212" s="21"/>
      <c r="AF212" s="21"/>
      <c r="AG212" s="21"/>
      <c r="AH212" s="21"/>
      <c r="AI212" s="21"/>
      <c r="AJ212" s="21"/>
      <c r="AK212" s="21"/>
      <c r="AL212" s="21"/>
      <c r="AM212" s="21"/>
      <c r="AN212" s="27"/>
      <c r="AO212" s="21"/>
      <c r="AP212" s="21"/>
      <c r="AQ212" s="21"/>
      <c r="AR212" s="27"/>
    </row>
    <row r="213" spans="1:44" ht="8.85" customHeight="1" x14ac:dyDescent="0.3">
      <c r="A213" s="10">
        <v>91</v>
      </c>
      <c r="B213" s="21"/>
      <c r="C213" s="10" t="s">
        <v>212</v>
      </c>
      <c r="D213" s="21"/>
      <c r="E213" s="69">
        <v>0</v>
      </c>
      <c r="F213" s="21"/>
      <c r="G213" s="65">
        <f>(E213/$AR213)</f>
        <v>0</v>
      </c>
      <c r="H213" s="21"/>
      <c r="I213" s="65">
        <f>IF(G$219,G213/G$219*100,0)</f>
        <v>0</v>
      </c>
      <c r="J213" s="69"/>
      <c r="K213" s="69">
        <v>2834564</v>
      </c>
      <c r="L213" s="21"/>
      <c r="M213" s="65">
        <f>(K213/$AR213)</f>
        <v>52.55518679892463</v>
      </c>
      <c r="N213" s="21"/>
      <c r="O213" s="65">
        <f>IF(M$219,M213/M$219*100,0)</f>
        <v>71.355913986295789</v>
      </c>
      <c r="P213" s="21"/>
      <c r="Q213" s="69">
        <v>1376817</v>
      </c>
      <c r="R213" s="21"/>
      <c r="S213" s="65">
        <f>(Q213/$AR213)</f>
        <v>25.527338462964678</v>
      </c>
      <c r="T213" s="21"/>
      <c r="U213" s="65">
        <f>IF(S$219,S213/S$219*100,0)</f>
        <v>50.035713951385141</v>
      </c>
      <c r="V213" s="21"/>
      <c r="W213" s="69">
        <f>(E213+K213+Q213)</f>
        <v>4211381</v>
      </c>
      <c r="X213" s="21"/>
      <c r="Y213" s="21"/>
      <c r="Z213" s="69">
        <v>12176</v>
      </c>
      <c r="AA213" s="21"/>
      <c r="AB213" s="70">
        <f>IF($W213,Z213/$W213*100,0)</f>
        <v>0.28912131198768293</v>
      </c>
      <c r="AC213" s="21"/>
      <c r="AD213" s="69">
        <v>0</v>
      </c>
      <c r="AE213" s="21"/>
      <c r="AF213" s="70">
        <f>IF($W213,AD213/$W213*100,0)</f>
        <v>0</v>
      </c>
      <c r="AG213" s="21"/>
      <c r="AH213" s="69">
        <v>0</v>
      </c>
      <c r="AI213" s="21"/>
      <c r="AJ213" s="70">
        <f>IF($W213,AH213/$W213*100,0)</f>
        <v>0</v>
      </c>
      <c r="AK213" s="21"/>
      <c r="AL213" s="69">
        <v>665974</v>
      </c>
      <c r="AM213" s="21"/>
      <c r="AN213" s="69">
        <v>17228516.990000002</v>
      </c>
      <c r="AO213" s="21"/>
      <c r="AP213" s="10">
        <v>91</v>
      </c>
      <c r="AQ213" s="21"/>
      <c r="AR213" s="69">
        <v>53935</v>
      </c>
    </row>
    <row r="214" spans="1:44" ht="8.85" customHeight="1" x14ac:dyDescent="0.3">
      <c r="A214" s="10">
        <v>92</v>
      </c>
      <c r="B214" s="21"/>
      <c r="C214" s="10" t="s">
        <v>213</v>
      </c>
      <c r="D214" s="21"/>
      <c r="E214" s="69">
        <v>10509</v>
      </c>
      <c r="F214" s="21"/>
      <c r="G214" s="65">
        <f>(E214/$AR214)</f>
        <v>0.5687611625263842</v>
      </c>
      <c r="H214" s="21"/>
      <c r="I214" s="65">
        <f>IF(G$219,G214/G$219*100,0)</f>
        <v>1.6951536382797017</v>
      </c>
      <c r="J214" s="69"/>
      <c r="K214" s="69">
        <v>2298125</v>
      </c>
      <c r="L214" s="21"/>
      <c r="M214" s="65">
        <f>(K214/$AR214)</f>
        <v>124.37760458948964</v>
      </c>
      <c r="N214" s="21"/>
      <c r="O214" s="65">
        <f>IF(M$219,M214/M$219*100,0)</f>
        <v>168.87158424277033</v>
      </c>
      <c r="P214" s="21"/>
      <c r="Q214" s="69">
        <v>1289538</v>
      </c>
      <c r="R214" s="21"/>
      <c r="S214" s="65">
        <f>(Q214/$AR214)</f>
        <v>69.791524598149053</v>
      </c>
      <c r="T214" s="21"/>
      <c r="U214" s="65">
        <f>IF(S$219,S214/S$219*100,0)</f>
        <v>136.79721315601995</v>
      </c>
      <c r="V214" s="21"/>
      <c r="W214" s="69">
        <f>(E214+K214+Q214)</f>
        <v>3598172</v>
      </c>
      <c r="X214" s="21"/>
      <c r="Y214" s="21"/>
      <c r="Z214" s="69">
        <v>0</v>
      </c>
      <c r="AA214" s="21"/>
      <c r="AB214" s="70">
        <f>IF($W214,Z214/$W214*100,0)</f>
        <v>0</v>
      </c>
      <c r="AC214" s="21"/>
      <c r="AD214" s="69">
        <v>0</v>
      </c>
      <c r="AE214" s="21"/>
      <c r="AF214" s="70">
        <f>IF($W214,AD214/$W214*100,0)</f>
        <v>0</v>
      </c>
      <c r="AG214" s="21"/>
      <c r="AH214" s="69">
        <v>0</v>
      </c>
      <c r="AI214" s="21"/>
      <c r="AJ214" s="70">
        <f>IF($W214,AH214/$W214*100,0)</f>
        <v>0</v>
      </c>
      <c r="AK214" s="21"/>
      <c r="AL214" s="69">
        <v>512255</v>
      </c>
      <c r="AM214" s="21"/>
      <c r="AN214" s="69">
        <v>3146453.87</v>
      </c>
      <c r="AO214" s="21"/>
      <c r="AP214" s="10">
        <v>92</v>
      </c>
      <c r="AQ214" s="21"/>
      <c r="AR214" s="69">
        <v>18477</v>
      </c>
    </row>
    <row r="215" spans="1:44" ht="8.85" customHeight="1" x14ac:dyDescent="0.3">
      <c r="A215" s="10">
        <v>93</v>
      </c>
      <c r="B215" s="21"/>
      <c r="C215" s="10" t="s">
        <v>214</v>
      </c>
      <c r="D215" s="21"/>
      <c r="E215" s="69">
        <v>235139</v>
      </c>
      <c r="F215" s="21"/>
      <c r="G215" s="65">
        <f>(E215/$AR215)</f>
        <v>6.5081372820370884</v>
      </c>
      <c r="H215" s="21"/>
      <c r="I215" s="65">
        <f>IF(G$219,G215/G$219*100,0)</f>
        <v>19.397056829732396</v>
      </c>
      <c r="J215" s="69"/>
      <c r="K215" s="69">
        <v>3364895</v>
      </c>
      <c r="L215" s="21"/>
      <c r="M215" s="65">
        <f>(K215/$AR215)</f>
        <v>93.132991973429284</v>
      </c>
      <c r="N215" s="21"/>
      <c r="O215" s="65">
        <f>IF(M$219,M215/M$219*100,0)</f>
        <v>126.44974110677838</v>
      </c>
      <c r="P215" s="21"/>
      <c r="Q215" s="69">
        <v>990843</v>
      </c>
      <c r="R215" s="21"/>
      <c r="S215" s="65">
        <f>(Q215/$AR215)</f>
        <v>27.424384168281208</v>
      </c>
      <c r="T215" s="21"/>
      <c r="U215" s="65">
        <f>IF(S$219,S215/S$219*100,0)</f>
        <v>53.754081865127205</v>
      </c>
      <c r="V215" s="21"/>
      <c r="W215" s="69">
        <f>(E215+K215+Q215)</f>
        <v>4590877</v>
      </c>
      <c r="X215" s="21"/>
      <c r="Y215" s="21"/>
      <c r="Z215" s="69">
        <v>11983</v>
      </c>
      <c r="AA215" s="21"/>
      <c r="AB215" s="70">
        <f>IF($W215,Z215/$W215*100,0)</f>
        <v>0.26101766612348792</v>
      </c>
      <c r="AC215" s="21"/>
      <c r="AD215" s="69">
        <v>0</v>
      </c>
      <c r="AE215" s="21"/>
      <c r="AF215" s="70">
        <f>IF($W215,AD215/$W215*100,0)</f>
        <v>0</v>
      </c>
      <c r="AG215" s="21"/>
      <c r="AH215" s="69">
        <v>0</v>
      </c>
      <c r="AI215" s="21"/>
      <c r="AJ215" s="70">
        <f>IF($W215,AH215/$W215*100,0)</f>
        <v>0</v>
      </c>
      <c r="AK215" s="21"/>
      <c r="AL215" s="69">
        <v>417057</v>
      </c>
      <c r="AM215" s="21"/>
      <c r="AN215" s="69">
        <v>6992291.8300000001</v>
      </c>
      <c r="AO215" s="21"/>
      <c r="AP215" s="10">
        <v>93</v>
      </c>
      <c r="AQ215" s="21"/>
      <c r="AR215" s="69">
        <v>36130</v>
      </c>
    </row>
    <row r="216" spans="1:44" ht="8.85" customHeight="1" x14ac:dyDescent="0.3">
      <c r="A216" s="10">
        <v>94</v>
      </c>
      <c r="B216" s="21"/>
      <c r="C216" s="10" t="s">
        <v>215</v>
      </c>
      <c r="D216" s="21"/>
      <c r="E216" s="69">
        <v>146976</v>
      </c>
      <c r="F216" s="21"/>
      <c r="G216" s="65">
        <f>(E216/$AR216)</f>
        <v>5.1953340402969248</v>
      </c>
      <c r="H216" s="21"/>
      <c r="I216" s="65">
        <f>IF(G$219,G216/G$219*100,0)</f>
        <v>15.484336802056472</v>
      </c>
      <c r="J216" s="69"/>
      <c r="K216" s="69">
        <v>2146475</v>
      </c>
      <c r="L216" s="21"/>
      <c r="M216" s="65">
        <f>(K216/$AR216)</f>
        <v>75.873983739837399</v>
      </c>
      <c r="N216" s="21"/>
      <c r="O216" s="65">
        <f>IF(M$219,M216/M$219*100,0)</f>
        <v>103.01661524392533</v>
      </c>
      <c r="P216" s="21"/>
      <c r="Q216" s="69">
        <v>594964</v>
      </c>
      <c r="R216" s="21"/>
      <c r="S216" s="65">
        <f>(Q216/$AR216)</f>
        <v>21.03089430894309</v>
      </c>
      <c r="T216" s="21"/>
      <c r="U216" s="65">
        <f>IF(S$219,S216/S$219*100,0)</f>
        <v>41.222308127060394</v>
      </c>
      <c r="V216" s="21"/>
      <c r="W216" s="69">
        <f>(E216+K216+Q216)</f>
        <v>2888415</v>
      </c>
      <c r="X216" s="21"/>
      <c r="Y216" s="21"/>
      <c r="Z216" s="69">
        <v>18940</v>
      </c>
      <c r="AA216" s="21"/>
      <c r="AB216" s="70">
        <f>IF($W216,Z216/$W216*100,0)</f>
        <v>0.65572294839903544</v>
      </c>
      <c r="AC216" s="21"/>
      <c r="AD216" s="69">
        <v>75807</v>
      </c>
      <c r="AE216" s="21"/>
      <c r="AF216" s="70">
        <f>IF($W216,AD216/$W216*100,0)</f>
        <v>2.6245189835948093</v>
      </c>
      <c r="AG216" s="21"/>
      <c r="AH216" s="69">
        <v>0</v>
      </c>
      <c r="AI216" s="21"/>
      <c r="AJ216" s="70">
        <f>IF($W216,AH216/$W216*100,0)</f>
        <v>0</v>
      </c>
      <c r="AK216" s="21"/>
      <c r="AL216" s="69">
        <v>842927</v>
      </c>
      <c r="AM216" s="21"/>
      <c r="AN216" s="69">
        <v>10317407.15</v>
      </c>
      <c r="AO216" s="21"/>
      <c r="AP216" s="10">
        <v>94</v>
      </c>
      <c r="AQ216" s="21"/>
      <c r="AR216" s="69">
        <v>28290</v>
      </c>
    </row>
    <row r="217" spans="1:44" ht="8.85" customHeight="1" x14ac:dyDescent="0.3">
      <c r="A217" s="30">
        <v>95</v>
      </c>
      <c r="B217" s="21"/>
      <c r="C217" s="10" t="s">
        <v>216</v>
      </c>
      <c r="D217" s="21"/>
      <c r="E217" s="74">
        <v>0</v>
      </c>
      <c r="F217" s="21"/>
      <c r="G217" s="65">
        <f>(E217/$AR217)</f>
        <v>0</v>
      </c>
      <c r="H217" s="21"/>
      <c r="I217" s="65">
        <f>IF(G$219,G217/G$219*100,0)</f>
        <v>0</v>
      </c>
      <c r="J217" s="69"/>
      <c r="K217" s="74">
        <v>6270476</v>
      </c>
      <c r="L217" s="21"/>
      <c r="M217" s="65">
        <f>(K217/$AR217)</f>
        <v>89.520679563137989</v>
      </c>
      <c r="N217" s="21"/>
      <c r="O217" s="65">
        <f>IF(M$219,M217/M$219*100,0)</f>
        <v>121.54518516586698</v>
      </c>
      <c r="P217" s="21"/>
      <c r="Q217" s="74">
        <v>6989814</v>
      </c>
      <c r="R217" s="21"/>
      <c r="S217" s="65">
        <f>(Q217/$AR217)</f>
        <v>99.790334784781209</v>
      </c>
      <c r="T217" s="21"/>
      <c r="U217" s="65">
        <f>IF(S$219,S217/S$219*100,0)</f>
        <v>195.59738488398557</v>
      </c>
      <c r="V217" s="21"/>
      <c r="W217" s="74">
        <f>(E217+K217+Q217)</f>
        <v>13260290</v>
      </c>
      <c r="X217" s="21"/>
      <c r="Y217" s="21"/>
      <c r="Z217" s="74">
        <v>11695</v>
      </c>
      <c r="AA217" s="21"/>
      <c r="AB217" s="70">
        <f>IF($W217,Z217/$W217*100,0)</f>
        <v>8.8195657862686266E-2</v>
      </c>
      <c r="AC217" s="21"/>
      <c r="AD217" s="74">
        <v>0</v>
      </c>
      <c r="AE217" s="21"/>
      <c r="AF217" s="70">
        <f>IF($W217,AD217/$W217*100,0)</f>
        <v>0</v>
      </c>
      <c r="AG217" s="21"/>
      <c r="AH217" s="74">
        <v>0</v>
      </c>
      <c r="AI217" s="21"/>
      <c r="AJ217" s="70">
        <f>IF($W217,AH217/$W217*100,0)</f>
        <v>0</v>
      </c>
      <c r="AK217" s="21"/>
      <c r="AL217" s="74">
        <v>6901922</v>
      </c>
      <c r="AM217" s="21"/>
      <c r="AN217" s="74">
        <v>2973532.7500000005</v>
      </c>
      <c r="AO217" s="21"/>
      <c r="AP217" s="30">
        <v>95</v>
      </c>
      <c r="AQ217" s="21"/>
      <c r="AR217" s="74">
        <v>70045</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75">
        <f>SUM(E89:E217)</f>
        <v>202172342</v>
      </c>
      <c r="F219" s="21"/>
      <c r="G219" s="78">
        <f>(E219/$AR219)</f>
        <v>33.552189588171018</v>
      </c>
      <c r="H219" s="21"/>
      <c r="I219" s="70">
        <f>IF(G$219,G219/G$219*100,0)</f>
        <v>100</v>
      </c>
      <c r="J219" s="76"/>
      <c r="K219" s="75">
        <f>SUM(K89:K217)</f>
        <v>443799170</v>
      </c>
      <c r="L219" s="21"/>
      <c r="M219" s="78">
        <f>(K219/$AR219)</f>
        <v>73.652180825569801</v>
      </c>
      <c r="N219" s="21"/>
      <c r="O219" s="70">
        <f>IF(M$219,M219/M$219*100,0)</f>
        <v>100</v>
      </c>
      <c r="P219" s="21"/>
      <c r="Q219" s="75">
        <f>SUM(Q89:Q217)</f>
        <v>307415889</v>
      </c>
      <c r="R219" s="21"/>
      <c r="S219" s="78">
        <f>(Q219/$AR219)</f>
        <v>51.018235670159761</v>
      </c>
      <c r="T219" s="21"/>
      <c r="U219" s="70">
        <f>IF(S$219,S219/S$219*100,0)</f>
        <v>100</v>
      </c>
      <c r="V219" s="21"/>
      <c r="W219" s="75">
        <f>SUM(W89:W217)</f>
        <v>953387401</v>
      </c>
      <c r="X219" s="21"/>
      <c r="Y219" s="21"/>
      <c r="Z219" s="75">
        <f>SUM(Z89:Z217)</f>
        <v>78550327</v>
      </c>
      <c r="AA219" s="21"/>
      <c r="AB219" s="70">
        <f>IF($W219,Z219/$W219*100,0)</f>
        <v>8.2390775164019594</v>
      </c>
      <c r="AC219" s="21"/>
      <c r="AD219" s="75">
        <f>SUM(AD89:AD217)</f>
        <v>3867787</v>
      </c>
      <c r="AE219" s="21"/>
      <c r="AF219" s="70">
        <f>IF($W219,AD219/$W219*100,0)</f>
        <v>0.40568891469963952</v>
      </c>
      <c r="AG219" s="21"/>
      <c r="AH219" s="75">
        <f>SUM(AH89:AH217)</f>
        <v>1733923</v>
      </c>
      <c r="AI219" s="21"/>
      <c r="AJ219" s="70">
        <f>IF($W219,AH219/$W219*100,0)</f>
        <v>0.18186972034466817</v>
      </c>
      <c r="AK219" s="21"/>
      <c r="AL219" s="75">
        <f>SUM(AL89:AL217)</f>
        <v>361386944</v>
      </c>
      <c r="AM219" s="21"/>
      <c r="AN219" s="75">
        <f>SUM(AN89:AN217)</f>
        <v>872720838.58000028</v>
      </c>
      <c r="AO219" s="21"/>
      <c r="AP219" s="30">
        <f>AP217</f>
        <v>95</v>
      </c>
      <c r="AQ219" s="21"/>
      <c r="AR219" s="74">
        <f>SUM(AR89:AR217)</f>
        <v>6025608</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ht="8.8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4" ht="1.6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4" s="8" customFormat="1" ht="9.6" customHeight="1" x14ac:dyDescent="0.3">
      <c r="A227" s="122" t="s">
        <v>495</v>
      </c>
      <c r="AQ227" s="113" t="s">
        <v>496</v>
      </c>
    </row>
    <row r="228" spans="1:44" s="8" customFormat="1" ht="10.5" customHeight="1" x14ac:dyDescent="0.3">
      <c r="W228" s="11" t="s">
        <v>42</v>
      </c>
      <c r="Z228" s="38" t="s">
        <v>478</v>
      </c>
      <c r="AP228" s="11" t="s">
        <v>479</v>
      </c>
    </row>
    <row r="229" spans="1:44" s="8" customFormat="1" ht="10.5" customHeight="1" x14ac:dyDescent="0.3">
      <c r="A229" s="12"/>
      <c r="W229" s="11" t="s">
        <v>480</v>
      </c>
      <c r="Z229" s="38" t="s">
        <v>481</v>
      </c>
      <c r="AP229" s="11" t="s">
        <v>217</v>
      </c>
    </row>
    <row r="230" spans="1:44" s="8" customFormat="1" ht="10.5" customHeight="1" x14ac:dyDescent="0.3">
      <c r="A230" s="13"/>
      <c r="W230" s="11" t="s">
        <v>48</v>
      </c>
      <c r="Z230" s="14" t="s">
        <v>49</v>
      </c>
    </row>
    <row r="231" spans="1:44" ht="9.6" customHeight="1" x14ac:dyDescent="0.3"/>
    <row r="232" spans="1:44" ht="9.6" customHeight="1" x14ac:dyDescent="0.3">
      <c r="Z232" s="16" t="s">
        <v>482</v>
      </c>
      <c r="AA232" s="16"/>
      <c r="AB232" s="16"/>
      <c r="AC232" s="16"/>
      <c r="AD232" s="16"/>
      <c r="AE232" s="16"/>
      <c r="AF232" s="16"/>
      <c r="AG232" s="16"/>
      <c r="AH232" s="16"/>
      <c r="AI232" s="16"/>
      <c r="AJ232" s="16"/>
      <c r="AK232" s="16"/>
      <c r="AL232" s="16"/>
      <c r="AN232" s="19" t="s">
        <v>296</v>
      </c>
    </row>
    <row r="233" spans="1:44" ht="9.6" customHeight="1" x14ac:dyDescent="0.3"/>
    <row r="234" spans="1:44" ht="9.6" customHeight="1" x14ac:dyDescent="0.3">
      <c r="E234" s="17" t="s">
        <v>483</v>
      </c>
      <c r="F234" s="17"/>
      <c r="G234" s="17"/>
      <c r="H234" s="17"/>
      <c r="I234" s="17"/>
      <c r="Q234" s="17" t="s">
        <v>484</v>
      </c>
      <c r="R234" s="17"/>
      <c r="S234" s="17"/>
      <c r="T234" s="17"/>
      <c r="U234" s="17"/>
      <c r="AD234" s="16" t="s">
        <v>396</v>
      </c>
      <c r="AE234" s="16"/>
      <c r="AF234" s="16"/>
      <c r="AG234" s="16"/>
      <c r="AH234" s="16"/>
      <c r="AI234" s="16"/>
      <c r="AJ234" s="16"/>
      <c r="AN234" s="18" t="s">
        <v>485</v>
      </c>
    </row>
    <row r="235" spans="1:44" ht="9.6" customHeight="1" x14ac:dyDescent="0.3">
      <c r="E235" s="16" t="s">
        <v>486</v>
      </c>
      <c r="F235" s="16"/>
      <c r="G235" s="16"/>
      <c r="H235" s="16"/>
      <c r="I235" s="16"/>
      <c r="K235" s="16" t="s">
        <v>487</v>
      </c>
      <c r="L235" s="16"/>
      <c r="M235" s="16"/>
      <c r="N235" s="16"/>
      <c r="O235" s="16"/>
      <c r="Q235" s="16" t="s">
        <v>488</v>
      </c>
      <c r="R235" s="16"/>
      <c r="S235" s="16"/>
      <c r="T235" s="16"/>
      <c r="U235" s="16"/>
      <c r="AN235" s="18" t="s">
        <v>489</v>
      </c>
    </row>
    <row r="236" spans="1:44" ht="9.6" customHeight="1" x14ac:dyDescent="0.3">
      <c r="Z236" s="16" t="s">
        <v>431</v>
      </c>
      <c r="AA236" s="16"/>
      <c r="AB236" s="16"/>
      <c r="AD236" s="16" t="s">
        <v>59</v>
      </c>
      <c r="AE236" s="16"/>
      <c r="AF236" s="16"/>
      <c r="AH236" s="16" t="s">
        <v>60</v>
      </c>
      <c r="AI236" s="16"/>
      <c r="AJ236" s="16"/>
      <c r="AN236" s="19" t="s">
        <v>490</v>
      </c>
    </row>
    <row r="237" spans="1:44" ht="9.6" customHeight="1" x14ac:dyDescent="0.3">
      <c r="I237" s="18" t="s">
        <v>64</v>
      </c>
      <c r="O237" s="18" t="s">
        <v>64</v>
      </c>
      <c r="U237" s="18" t="s">
        <v>64</v>
      </c>
      <c r="AB237" s="18" t="s">
        <v>271</v>
      </c>
      <c r="AF237" s="18" t="s">
        <v>271</v>
      </c>
      <c r="AJ237" s="18" t="s">
        <v>271</v>
      </c>
      <c r="AL237" s="18" t="s">
        <v>408</v>
      </c>
    </row>
    <row r="238" spans="1:44" ht="9.6" customHeight="1" x14ac:dyDescent="0.3">
      <c r="A238" s="19" t="s">
        <v>71</v>
      </c>
      <c r="C238" s="19" t="s">
        <v>73</v>
      </c>
      <c r="E238" s="19" t="s">
        <v>74</v>
      </c>
      <c r="G238" s="19" t="s">
        <v>434</v>
      </c>
      <c r="I238" s="19" t="s">
        <v>80</v>
      </c>
      <c r="K238" s="19" t="s">
        <v>74</v>
      </c>
      <c r="M238" s="19" t="s">
        <v>434</v>
      </c>
      <c r="O238" s="19" t="s">
        <v>80</v>
      </c>
      <c r="Q238" s="19" t="s">
        <v>74</v>
      </c>
      <c r="S238" s="19" t="s">
        <v>434</v>
      </c>
      <c r="U238" s="19" t="s">
        <v>80</v>
      </c>
      <c r="W238" s="19" t="s">
        <v>65</v>
      </c>
      <c r="Z238" s="19" t="s">
        <v>74</v>
      </c>
      <c r="AB238" s="19" t="s">
        <v>372</v>
      </c>
      <c r="AD238" s="19" t="s">
        <v>74</v>
      </c>
      <c r="AF238" s="19" t="s">
        <v>372</v>
      </c>
      <c r="AH238" s="19" t="s">
        <v>74</v>
      </c>
      <c r="AJ238" s="19" t="s">
        <v>372</v>
      </c>
      <c r="AL238" s="19" t="s">
        <v>417</v>
      </c>
      <c r="AN238" s="19" t="s">
        <v>309</v>
      </c>
      <c r="AP238" s="19" t="s">
        <v>71</v>
      </c>
    </row>
    <row r="239" spans="1:44" ht="8.85" customHeight="1" x14ac:dyDescent="0.3"/>
    <row r="240" spans="1:44" ht="8.85" customHeight="1" x14ac:dyDescent="0.3">
      <c r="B240" s="10" t="s">
        <v>289</v>
      </c>
    </row>
    <row r="241" spans="1:44" ht="8.85" customHeight="1" x14ac:dyDescent="0.3">
      <c r="A241" s="10">
        <v>1</v>
      </c>
      <c r="B241" s="18"/>
      <c r="C241" s="10" t="s">
        <v>218</v>
      </c>
      <c r="D241" s="21"/>
      <c r="E241" s="63">
        <v>2529343</v>
      </c>
      <c r="F241" s="21"/>
      <c r="G241" s="64">
        <f>(E241/$AR241)</f>
        <v>301.97504775549186</v>
      </c>
      <c r="H241" s="21"/>
      <c r="I241" s="65">
        <f>IF(G$287,G241/G$287*100,0)</f>
        <v>137.93455770541897</v>
      </c>
      <c r="J241" s="63"/>
      <c r="K241" s="63">
        <v>261492</v>
      </c>
      <c r="L241" s="21"/>
      <c r="M241" s="64">
        <f>(K241/$AR241)</f>
        <v>31.219197707736388</v>
      </c>
      <c r="N241" s="21"/>
      <c r="O241" s="65">
        <f>IF(M$287,M241/M$287*100,0)</f>
        <v>37.58681855673791</v>
      </c>
      <c r="P241" s="21"/>
      <c r="Q241" s="63">
        <v>121295</v>
      </c>
      <c r="R241" s="21"/>
      <c r="S241" s="64">
        <f>(Q241/$AR241)</f>
        <v>14.481255969436486</v>
      </c>
      <c r="T241" s="21"/>
      <c r="U241" s="65">
        <f>IF(S$287,S241/S$287*100,0)</f>
        <v>23.574138057765555</v>
      </c>
      <c r="V241" s="21"/>
      <c r="W241" s="63">
        <f>(E241+K241+Q241)</f>
        <v>2912130</v>
      </c>
      <c r="X241" s="21"/>
      <c r="Y241" s="21"/>
      <c r="Z241" s="63">
        <v>1798271</v>
      </c>
      <c r="AA241" s="21"/>
      <c r="AB241" s="65">
        <f>IF($W241,Z241/$W241*100,0)</f>
        <v>61.751055069656914</v>
      </c>
      <c r="AC241" s="21"/>
      <c r="AD241" s="63">
        <v>0</v>
      </c>
      <c r="AE241" s="21"/>
      <c r="AF241" s="65">
        <f>IF($W241,AD241/$W241*100,0)</f>
        <v>0</v>
      </c>
      <c r="AG241" s="21"/>
      <c r="AH241" s="63">
        <v>0</v>
      </c>
      <c r="AI241" s="21"/>
      <c r="AJ241" s="65">
        <f>IF($W241,AH241/$W241*100,0)</f>
        <v>0</v>
      </c>
      <c r="AK241" s="21"/>
      <c r="AL241" s="63">
        <v>437315</v>
      </c>
      <c r="AM241" s="21"/>
      <c r="AN241" s="63">
        <v>0</v>
      </c>
      <c r="AO241" s="21"/>
      <c r="AP241" s="10">
        <v>1</v>
      </c>
      <c r="AQ241" s="21"/>
      <c r="AR241" s="69">
        <v>8376</v>
      </c>
    </row>
    <row r="242" spans="1:44" ht="8.85" customHeight="1" x14ac:dyDescent="0.3">
      <c r="A242" s="10">
        <v>2</v>
      </c>
      <c r="B242" s="18"/>
      <c r="C242" s="10" t="s">
        <v>219</v>
      </c>
      <c r="D242" s="21"/>
      <c r="E242" s="69">
        <v>2396206</v>
      </c>
      <c r="F242" s="21"/>
      <c r="G242" s="65">
        <f>(E242/$AR242)</f>
        <v>316.74897554527428</v>
      </c>
      <c r="H242" s="21"/>
      <c r="I242" s="65">
        <f>IF(G$287,G242/G$287*100,0)</f>
        <v>144.68291393684331</v>
      </c>
      <c r="J242" s="69"/>
      <c r="K242" s="69">
        <v>276517</v>
      </c>
      <c r="L242" s="21"/>
      <c r="M242" s="65">
        <f>(K242/$AR242)</f>
        <v>36.552148050231331</v>
      </c>
      <c r="N242" s="21"/>
      <c r="O242" s="65">
        <f>IF(M$287,M242/M$287*100,0)</f>
        <v>44.007503635578928</v>
      </c>
      <c r="P242" s="21"/>
      <c r="Q242" s="69">
        <v>237105</v>
      </c>
      <c r="R242" s="21"/>
      <c r="S242" s="65">
        <f>(Q242/$AR242)</f>
        <v>31.342366159947126</v>
      </c>
      <c r="T242" s="21"/>
      <c r="U242" s="65">
        <f>IF(S$287,S242/S$287*100,0)</f>
        <v>51.022457476827867</v>
      </c>
      <c r="V242" s="21"/>
      <c r="W242" s="69">
        <f>(E242+K242+Q242)</f>
        <v>2909828</v>
      </c>
      <c r="X242" s="21"/>
      <c r="Y242" s="21"/>
      <c r="Z242" s="69">
        <v>1715280</v>
      </c>
      <c r="AA242" s="21"/>
      <c r="AB242" s="65">
        <f>IF($W242,Z242/$W242*100,0)</f>
        <v>58.947814097603022</v>
      </c>
      <c r="AC242" s="21"/>
      <c r="AD242" s="69">
        <v>0</v>
      </c>
      <c r="AE242" s="21"/>
      <c r="AF242" s="65">
        <f>IF($W242,AD242/$W242*100,0)</f>
        <v>0</v>
      </c>
      <c r="AG242" s="21"/>
      <c r="AH242" s="69">
        <v>0</v>
      </c>
      <c r="AI242" s="21"/>
      <c r="AJ242" s="65">
        <f>IF($W242,AH242/$W242*100,0)</f>
        <v>0</v>
      </c>
      <c r="AK242" s="21"/>
      <c r="AL242" s="69">
        <v>0</v>
      </c>
      <c r="AM242" s="21"/>
      <c r="AN242" s="69">
        <v>0</v>
      </c>
      <c r="AO242" s="21"/>
      <c r="AP242" s="10">
        <v>2</v>
      </c>
      <c r="AQ242" s="21"/>
      <c r="AR242" s="69">
        <v>7565</v>
      </c>
    </row>
    <row r="243" spans="1:44" ht="8.85" customHeight="1" x14ac:dyDescent="0.3">
      <c r="A243" s="10">
        <v>3</v>
      </c>
      <c r="B243" s="18"/>
      <c r="C243" s="10" t="s">
        <v>134</v>
      </c>
      <c r="D243" s="21"/>
      <c r="E243" s="69">
        <v>2096274</v>
      </c>
      <c r="F243" s="21"/>
      <c r="G243" s="65">
        <f>(E243/$AR243)</f>
        <v>314.89770166741778</v>
      </c>
      <c r="H243" s="21"/>
      <c r="I243" s="65">
        <f>IF(G$287,G243/G$287*100,0)</f>
        <v>143.83729889205165</v>
      </c>
      <c r="J243" s="69"/>
      <c r="K243" s="69">
        <v>1441807</v>
      </c>
      <c r="L243" s="21"/>
      <c r="M243" s="65">
        <f>(K243/$AR243)</f>
        <v>216.58509839266938</v>
      </c>
      <c r="N243" s="21"/>
      <c r="O243" s="65">
        <f>IF(M$287,M243/M$287*100,0)</f>
        <v>260.76085848167537</v>
      </c>
      <c r="P243" s="21"/>
      <c r="Q243" s="69">
        <v>1588331</v>
      </c>
      <c r="R243" s="21"/>
      <c r="S243" s="65">
        <f>(Q243/$AR243)</f>
        <v>238.59561363977767</v>
      </c>
      <c r="T243" s="21"/>
      <c r="U243" s="65">
        <f>IF(S$287,S243/S$287*100,0)</f>
        <v>388.41147120060782</v>
      </c>
      <c r="V243" s="21"/>
      <c r="W243" s="69">
        <f>(E243+K243+Q243)</f>
        <v>5126412</v>
      </c>
      <c r="X243" s="21"/>
      <c r="Y243" s="21"/>
      <c r="Z243" s="69">
        <v>1476729</v>
      </c>
      <c r="AA243" s="21"/>
      <c r="AB243" s="65">
        <f>IF($W243,Z243/$W243*100,0)</f>
        <v>28.806287906629429</v>
      </c>
      <c r="AC243" s="21"/>
      <c r="AD243" s="69">
        <v>0</v>
      </c>
      <c r="AE243" s="21"/>
      <c r="AF243" s="65">
        <f>IF($W243,AD243/$W243*100,0)</f>
        <v>0</v>
      </c>
      <c r="AG243" s="21"/>
      <c r="AH243" s="69">
        <v>0</v>
      </c>
      <c r="AI243" s="21"/>
      <c r="AJ243" s="65">
        <f>IF($W243,AH243/$W243*100,0)</f>
        <v>0</v>
      </c>
      <c r="AK243" s="21"/>
      <c r="AL243" s="69">
        <v>857863</v>
      </c>
      <c r="AM243" s="21"/>
      <c r="AN243" s="69">
        <v>0</v>
      </c>
      <c r="AO243" s="21"/>
      <c r="AP243" s="10">
        <v>3</v>
      </c>
      <c r="AQ243" s="21"/>
      <c r="AR243" s="69">
        <v>6657</v>
      </c>
    </row>
    <row r="244" spans="1:44" ht="8.85" customHeight="1" x14ac:dyDescent="0.3">
      <c r="A244" s="10">
        <v>4</v>
      </c>
      <c r="B244" s="18"/>
      <c r="C244" s="10" t="s">
        <v>220</v>
      </c>
      <c r="D244" s="21"/>
      <c r="E244" s="69">
        <v>709545</v>
      </c>
      <c r="F244" s="21"/>
      <c r="G244" s="65">
        <f>(E244/$AR244)</f>
        <v>155.12571053782247</v>
      </c>
      <c r="H244" s="21"/>
      <c r="I244" s="65">
        <f>IF(G$287,G244/G$287*100,0)</f>
        <v>70.857497766168521</v>
      </c>
      <c r="J244" s="69"/>
      <c r="K244" s="69">
        <v>294045</v>
      </c>
      <c r="L244" s="21"/>
      <c r="M244" s="65">
        <f>(K244/$AR244)</f>
        <v>64.286182772190642</v>
      </c>
      <c r="N244" s="21"/>
      <c r="O244" s="65">
        <f>IF(M$287,M244/M$287*100,0)</f>
        <v>77.398308252003446</v>
      </c>
      <c r="P244" s="21"/>
      <c r="Q244" s="69">
        <v>60122</v>
      </c>
      <c r="R244" s="21"/>
      <c r="S244" s="65">
        <f>(Q244/$AR244)</f>
        <v>13.144293834717971</v>
      </c>
      <c r="T244" s="21"/>
      <c r="U244" s="65">
        <f>IF(S$287,S244/S$287*100,0)</f>
        <v>21.397688031028981</v>
      </c>
      <c r="V244" s="21"/>
      <c r="W244" s="69">
        <f>(E244+K244+Q244)</f>
        <v>1063712</v>
      </c>
      <c r="X244" s="21"/>
      <c r="Y244" s="21"/>
      <c r="Z244" s="69">
        <v>560334</v>
      </c>
      <c r="AA244" s="21"/>
      <c r="AB244" s="65">
        <f>IF($W244,Z244/$W244*100,0)</f>
        <v>52.677228422730963</v>
      </c>
      <c r="AC244" s="21"/>
      <c r="AD244" s="69">
        <v>0</v>
      </c>
      <c r="AE244" s="21"/>
      <c r="AF244" s="65">
        <f>IF($W244,AD244/$W244*100,0)</f>
        <v>0</v>
      </c>
      <c r="AG244" s="21"/>
      <c r="AH244" s="69">
        <v>0</v>
      </c>
      <c r="AI244" s="21"/>
      <c r="AJ244" s="65">
        <f>IF($W244,AH244/$W244*100,0)</f>
        <v>0</v>
      </c>
      <c r="AK244" s="21"/>
      <c r="AL244" s="69">
        <v>8806</v>
      </c>
      <c r="AM244" s="21"/>
      <c r="AN244" s="69">
        <v>0</v>
      </c>
      <c r="AO244" s="21"/>
      <c r="AP244" s="10">
        <v>4</v>
      </c>
      <c r="AQ244" s="21"/>
      <c r="AR244" s="69">
        <v>4574</v>
      </c>
    </row>
    <row r="245" spans="1:44" ht="8.85" customHeight="1" x14ac:dyDescent="0.3">
      <c r="A245" s="10">
        <v>5</v>
      </c>
      <c r="B245" s="18"/>
      <c r="C245" s="10" t="s">
        <v>221</v>
      </c>
      <c r="D245" s="21"/>
      <c r="E245" s="69">
        <v>1204279</v>
      </c>
      <c r="F245" s="21"/>
      <c r="G245" s="65">
        <f>(E245/$AR245)</f>
        <v>229.21183859916255</v>
      </c>
      <c r="H245" s="21"/>
      <c r="I245" s="65">
        <f>IF(G$287,G245/G$287*100,0)</f>
        <v>104.69816566970435</v>
      </c>
      <c r="J245" s="69"/>
      <c r="K245" s="69">
        <v>269223</v>
      </c>
      <c r="L245" s="21"/>
      <c r="M245" s="65">
        <f>(K245/$AR245)</f>
        <v>51.241530262657022</v>
      </c>
      <c r="N245" s="21"/>
      <c r="O245" s="65">
        <f>IF(M$287,M245/M$287*100,0)</f>
        <v>61.693004368104035</v>
      </c>
      <c r="P245" s="21"/>
      <c r="Q245" s="69">
        <v>420386</v>
      </c>
      <c r="R245" s="21"/>
      <c r="S245" s="65">
        <f>(Q245/$AR245)</f>
        <v>80.012561857632278</v>
      </c>
      <c r="T245" s="21"/>
      <c r="U245" s="65">
        <f>IF(S$287,S245/S$287*100,0)</f>
        <v>130.25301006820951</v>
      </c>
      <c r="V245" s="21"/>
      <c r="W245" s="69">
        <f>(E245+K245+Q245)</f>
        <v>1893888</v>
      </c>
      <c r="X245" s="21"/>
      <c r="Y245" s="21"/>
      <c r="Z245" s="69">
        <v>911689</v>
      </c>
      <c r="AA245" s="21"/>
      <c r="AB245" s="70">
        <f>IF($W245,Z245/$W245*100,0)</f>
        <v>48.138485485942148</v>
      </c>
      <c r="AC245" s="21"/>
      <c r="AD245" s="69">
        <v>0</v>
      </c>
      <c r="AE245" s="21"/>
      <c r="AF245" s="70">
        <f>IF($W245,AD245/$W245*100,0)</f>
        <v>0</v>
      </c>
      <c r="AG245" s="21"/>
      <c r="AH245" s="69">
        <v>0</v>
      </c>
      <c r="AI245" s="21"/>
      <c r="AJ245" s="70">
        <f>IF($W245,AH245/$W245*100,0)</f>
        <v>0</v>
      </c>
      <c r="AK245" s="21"/>
      <c r="AL245" s="69">
        <v>301808</v>
      </c>
      <c r="AM245" s="21"/>
      <c r="AN245" s="69">
        <v>0</v>
      </c>
      <c r="AO245" s="21"/>
      <c r="AP245" s="10">
        <v>5</v>
      </c>
      <c r="AQ245" s="21"/>
      <c r="AR245" s="69">
        <v>5254</v>
      </c>
    </row>
    <row r="246" spans="1:44" ht="8.85" customHeight="1" x14ac:dyDescent="0.3">
      <c r="A246" s="41"/>
      <c r="D246" s="21"/>
      <c r="E246" s="21"/>
      <c r="F246" s="21"/>
      <c r="G246" s="21"/>
      <c r="H246" s="21"/>
      <c r="I246" s="21"/>
      <c r="J246" s="21"/>
      <c r="K246" s="21"/>
      <c r="L246" s="21"/>
      <c r="M246" s="65"/>
      <c r="N246" s="21"/>
      <c r="O246" s="65"/>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9"/>
      <c r="AQ246" s="21"/>
      <c r="AR246" s="21"/>
    </row>
    <row r="247" spans="1:44" ht="8.85" customHeight="1" x14ac:dyDescent="0.3">
      <c r="A247" s="10">
        <v>6</v>
      </c>
      <c r="B247" s="18"/>
      <c r="C247" s="10" t="s">
        <v>222</v>
      </c>
      <c r="D247" s="21"/>
      <c r="E247" s="69">
        <v>4732745</v>
      </c>
      <c r="F247" s="21"/>
      <c r="G247" s="65">
        <f>(E247/$AR247)</f>
        <v>105.58035515102843</v>
      </c>
      <c r="H247" s="21"/>
      <c r="I247" s="65">
        <f>IF(G$287,G247/G$287*100,0)</f>
        <v>48.226433602321727</v>
      </c>
      <c r="J247" s="69"/>
      <c r="K247" s="69">
        <v>3273126</v>
      </c>
      <c r="L247" s="21"/>
      <c r="M247" s="65">
        <f>(K247/$AR247)</f>
        <v>73.018471422834963</v>
      </c>
      <c r="N247" s="21"/>
      <c r="O247" s="65">
        <f>IF(M$287,M247/M$287*100,0)</f>
        <v>87.911677370886792</v>
      </c>
      <c r="P247" s="21"/>
      <c r="Q247" s="69">
        <v>702483</v>
      </c>
      <c r="R247" s="21"/>
      <c r="S247" s="65">
        <f>(Q247/$AR247)</f>
        <v>15.671329139338777</v>
      </c>
      <c r="T247" s="21"/>
      <c r="U247" s="65">
        <f>IF(S$287,S247/S$287*100,0)</f>
        <v>25.511466509477955</v>
      </c>
      <c r="V247" s="21"/>
      <c r="W247" s="69">
        <f>(E247+K247+Q247)</f>
        <v>8708354</v>
      </c>
      <c r="X247" s="21"/>
      <c r="Y247" s="21"/>
      <c r="Z247" s="69">
        <v>3491172</v>
      </c>
      <c r="AA247" s="21"/>
      <c r="AB247" s="70">
        <f>IF($W247,Z247/$W247*100,0)</f>
        <v>40.089918255505005</v>
      </c>
      <c r="AC247" s="21"/>
      <c r="AD247" s="69">
        <v>0</v>
      </c>
      <c r="AE247" s="21"/>
      <c r="AF247" s="70">
        <f>IF($W247,AD247/$W247*100,0)</f>
        <v>0</v>
      </c>
      <c r="AG247" s="21"/>
      <c r="AH247" s="69">
        <v>0</v>
      </c>
      <c r="AI247" s="21"/>
      <c r="AJ247" s="70">
        <f>IF($W247,AH247/$W247*100,0)</f>
        <v>0</v>
      </c>
      <c r="AK247" s="21"/>
      <c r="AL247" s="69">
        <v>4129769</v>
      </c>
      <c r="AM247" s="21"/>
      <c r="AN247" s="69">
        <v>4009.86</v>
      </c>
      <c r="AO247" s="21"/>
      <c r="AP247" s="10">
        <v>6</v>
      </c>
      <c r="AQ247" s="21"/>
      <c r="AR247" s="69">
        <v>44826</v>
      </c>
    </row>
    <row r="248" spans="1:44" ht="8.85" customHeight="1" x14ac:dyDescent="0.3">
      <c r="A248" s="10">
        <v>7</v>
      </c>
      <c r="B248" s="18"/>
      <c r="C248" s="10" t="s">
        <v>223</v>
      </c>
      <c r="D248" s="21"/>
      <c r="E248" s="69">
        <v>1246621</v>
      </c>
      <c r="F248" s="21"/>
      <c r="G248" s="65">
        <f>(E248/$AR248)</f>
        <v>371.90363961813841</v>
      </c>
      <c r="H248" s="21"/>
      <c r="I248" s="65">
        <f>IF(G$287,G248/G$287*100,0)</f>
        <v>169.8761683160642</v>
      </c>
      <c r="J248" s="69"/>
      <c r="K248" s="69">
        <v>412130</v>
      </c>
      <c r="L248" s="21"/>
      <c r="M248" s="65">
        <f>(K248/$AR248)</f>
        <v>122.95047732696898</v>
      </c>
      <c r="N248" s="21"/>
      <c r="O248" s="65">
        <f>IF(M$287,M248/M$287*100,0)</f>
        <v>148.0280603626114</v>
      </c>
      <c r="P248" s="21"/>
      <c r="Q248" s="69">
        <v>703065</v>
      </c>
      <c r="R248" s="21"/>
      <c r="S248" s="65">
        <f>(Q248/$AR248)</f>
        <v>209.74492840095465</v>
      </c>
      <c r="T248" s="21"/>
      <c r="U248" s="65">
        <f>IF(S$287,S248/S$287*100,0)</f>
        <v>341.44523855361876</v>
      </c>
      <c r="V248" s="21"/>
      <c r="W248" s="69">
        <f>(E248+K248+Q248)</f>
        <v>2361816</v>
      </c>
      <c r="X248" s="21"/>
      <c r="Y248" s="21"/>
      <c r="Z248" s="69">
        <v>1132181</v>
      </c>
      <c r="AA248" s="21"/>
      <c r="AB248" s="70">
        <f>IF($W248,Z248/$W248*100,0)</f>
        <v>47.936884160324091</v>
      </c>
      <c r="AC248" s="21"/>
      <c r="AD248" s="69">
        <v>0</v>
      </c>
      <c r="AE248" s="21"/>
      <c r="AF248" s="70">
        <f>IF($W248,AD248/$W248*100,0)</f>
        <v>0</v>
      </c>
      <c r="AG248" s="21"/>
      <c r="AH248" s="69">
        <v>0</v>
      </c>
      <c r="AI248" s="21"/>
      <c r="AJ248" s="70">
        <f>IF($W248,AH248/$W248*100,0)</f>
        <v>0</v>
      </c>
      <c r="AK248" s="21"/>
      <c r="AL248" s="69">
        <v>666270</v>
      </c>
      <c r="AM248" s="21"/>
      <c r="AN248" s="69">
        <v>0</v>
      </c>
      <c r="AO248" s="21"/>
      <c r="AP248" s="10">
        <v>7</v>
      </c>
      <c r="AQ248" s="21"/>
      <c r="AR248" s="69">
        <v>3352</v>
      </c>
    </row>
    <row r="249" spans="1:44" ht="8.85" customHeight="1" x14ac:dyDescent="0.3">
      <c r="A249" s="10">
        <v>8</v>
      </c>
      <c r="B249" s="18"/>
      <c r="C249" s="10" t="s">
        <v>224</v>
      </c>
      <c r="D249" s="21"/>
      <c r="E249" s="69">
        <v>940695</v>
      </c>
      <c r="F249" s="21"/>
      <c r="G249" s="65">
        <f>(E249/$AR249)</f>
        <v>184.59478021978023</v>
      </c>
      <c r="H249" s="21"/>
      <c r="I249" s="65">
        <f>IF(G$287,G249/G$287*100,0)</f>
        <v>84.318222825353786</v>
      </c>
      <c r="J249" s="69"/>
      <c r="K249" s="69">
        <v>335214</v>
      </c>
      <c r="L249" s="21"/>
      <c r="M249" s="65">
        <f>(K249/$AR249)</f>
        <v>65.779827315541596</v>
      </c>
      <c r="N249" s="21"/>
      <c r="O249" s="65">
        <f>IF(M$287,M249/M$287*100,0)</f>
        <v>79.196603870128229</v>
      </c>
      <c r="P249" s="21"/>
      <c r="Q249" s="69">
        <v>128623</v>
      </c>
      <c r="R249" s="21"/>
      <c r="S249" s="65">
        <f>(Q249/$AR249)</f>
        <v>25.239992150706435</v>
      </c>
      <c r="T249" s="21"/>
      <c r="U249" s="65">
        <f>IF(S$287,S249/S$287*100,0)</f>
        <v>41.088360069974392</v>
      </c>
      <c r="V249" s="21"/>
      <c r="W249" s="69">
        <f>(E249+K249+Q249)</f>
        <v>1404532</v>
      </c>
      <c r="X249" s="21"/>
      <c r="Y249" s="21"/>
      <c r="Z249" s="69">
        <v>1123310</v>
      </c>
      <c r="AA249" s="21"/>
      <c r="AB249" s="70">
        <f>IF($W249,Z249/$W249*100,0)</f>
        <v>79.977529881839644</v>
      </c>
      <c r="AC249" s="21"/>
      <c r="AD249" s="69">
        <v>0</v>
      </c>
      <c r="AE249" s="21"/>
      <c r="AF249" s="70">
        <f>IF($W249,AD249/$W249*100,0)</f>
        <v>0</v>
      </c>
      <c r="AG249" s="21"/>
      <c r="AH249" s="69">
        <v>0</v>
      </c>
      <c r="AI249" s="21"/>
      <c r="AJ249" s="70">
        <f>IF($W249,AH249/$W249*100,0)</f>
        <v>0</v>
      </c>
      <c r="AK249" s="21"/>
      <c r="AL249" s="69">
        <v>398977</v>
      </c>
      <c r="AM249" s="21"/>
      <c r="AN249" s="69">
        <v>0</v>
      </c>
      <c r="AO249" s="21"/>
      <c r="AP249" s="10">
        <v>8</v>
      </c>
      <c r="AQ249" s="21"/>
      <c r="AR249" s="69">
        <v>5096</v>
      </c>
    </row>
    <row r="250" spans="1:44" ht="8.85" customHeight="1" x14ac:dyDescent="0.3">
      <c r="A250" s="10">
        <v>9</v>
      </c>
      <c r="B250" s="18"/>
      <c r="C250" s="10" t="s">
        <v>225</v>
      </c>
      <c r="D250" s="21"/>
      <c r="E250" s="69">
        <v>3109515</v>
      </c>
      <c r="F250" s="21"/>
      <c r="G250" s="65">
        <f>(E250/$AR250)</f>
        <v>471.42434808975139</v>
      </c>
      <c r="H250" s="21"/>
      <c r="I250" s="65">
        <f>IF(G$287,G250/G$287*100,0)</f>
        <v>215.33470870737781</v>
      </c>
      <c r="J250" s="69"/>
      <c r="K250" s="69">
        <v>688327</v>
      </c>
      <c r="L250" s="21"/>
      <c r="M250" s="65">
        <f>(K250/$AR250)</f>
        <v>104.35521528198909</v>
      </c>
      <c r="N250" s="21"/>
      <c r="O250" s="65">
        <f>IF(M$287,M250/M$287*100,0)</f>
        <v>125.64001736923069</v>
      </c>
      <c r="P250" s="21"/>
      <c r="Q250" s="69">
        <v>407934</v>
      </c>
      <c r="R250" s="21"/>
      <c r="S250" s="65">
        <f>(Q250/$AR250)</f>
        <v>61.8456640388114</v>
      </c>
      <c r="T250" s="21"/>
      <c r="U250" s="65">
        <f>IF(S$287,S250/S$287*100,0)</f>
        <v>100.67898981982157</v>
      </c>
      <c r="V250" s="21"/>
      <c r="W250" s="69">
        <f>(E250+K250+Q250)</f>
        <v>4205776</v>
      </c>
      <c r="X250" s="21"/>
      <c r="Y250" s="21"/>
      <c r="Z250" s="69">
        <v>1880736</v>
      </c>
      <c r="AA250" s="21"/>
      <c r="AB250" s="70">
        <f>IF($W250,Z250/$W250*100,0)</f>
        <v>44.717930769494139</v>
      </c>
      <c r="AC250" s="21"/>
      <c r="AD250" s="69">
        <v>37756</v>
      </c>
      <c r="AE250" s="21"/>
      <c r="AF250" s="70">
        <f>IF($W250,AD250/$W250*100,0)</f>
        <v>0.89771780522785816</v>
      </c>
      <c r="AG250" s="21"/>
      <c r="AH250" s="69">
        <v>0</v>
      </c>
      <c r="AI250" s="21"/>
      <c r="AJ250" s="70">
        <f>IF($W250,AH250/$W250*100,0)</f>
        <v>0</v>
      </c>
      <c r="AK250" s="21"/>
      <c r="AL250" s="69">
        <v>756214</v>
      </c>
      <c r="AM250" s="21"/>
      <c r="AN250" s="69">
        <v>0</v>
      </c>
      <c r="AO250" s="21"/>
      <c r="AP250" s="10">
        <v>9</v>
      </c>
      <c r="AQ250" s="21"/>
      <c r="AR250" s="69">
        <v>6596</v>
      </c>
    </row>
    <row r="251" spans="1:44" ht="8.85" customHeight="1" x14ac:dyDescent="0.3">
      <c r="A251" s="10">
        <v>10</v>
      </c>
      <c r="B251" s="18"/>
      <c r="C251" s="10" t="s">
        <v>226</v>
      </c>
      <c r="D251" s="21"/>
      <c r="E251" s="69">
        <v>267376</v>
      </c>
      <c r="F251" s="21"/>
      <c r="G251" s="65">
        <f>(E251/$AR251)</f>
        <v>64.118944844124698</v>
      </c>
      <c r="H251" s="21"/>
      <c r="I251" s="65">
        <f>IF(G$287,G251/G$287*100,0)</f>
        <v>29.287910916313947</v>
      </c>
      <c r="J251" s="69"/>
      <c r="K251" s="69">
        <v>221327</v>
      </c>
      <c r="L251" s="21"/>
      <c r="M251" s="65">
        <f>(K251/$AR251)</f>
        <v>53.076019184652282</v>
      </c>
      <c r="N251" s="21"/>
      <c r="O251" s="65">
        <f>IF(M$287,M251/M$287*100,0)</f>
        <v>63.901664657868437</v>
      </c>
      <c r="P251" s="21"/>
      <c r="Q251" s="69">
        <v>0</v>
      </c>
      <c r="R251" s="21"/>
      <c r="S251" s="65">
        <f>(Q251/$AR251)</f>
        <v>0</v>
      </c>
      <c r="T251" s="21"/>
      <c r="U251" s="65">
        <f>IF(S$287,S251/S$287*100,0)</f>
        <v>0</v>
      </c>
      <c r="V251" s="21"/>
      <c r="W251" s="69">
        <f>(E251+K251+Q251)</f>
        <v>488703</v>
      </c>
      <c r="X251" s="21"/>
      <c r="Y251" s="21"/>
      <c r="Z251" s="69">
        <v>475093</v>
      </c>
      <c r="AA251" s="21"/>
      <c r="AB251" s="70">
        <f>IF($W251,Z251/$W251*100,0)</f>
        <v>97.215077460134268</v>
      </c>
      <c r="AC251" s="21"/>
      <c r="AD251" s="69">
        <v>0</v>
      </c>
      <c r="AE251" s="21"/>
      <c r="AF251" s="70">
        <f>IF($W251,AD251/$W251*100,0)</f>
        <v>0</v>
      </c>
      <c r="AG251" s="21"/>
      <c r="AH251" s="69">
        <v>0</v>
      </c>
      <c r="AI251" s="21"/>
      <c r="AJ251" s="70">
        <f>IF($W251,AH251/$W251*100,0)</f>
        <v>0</v>
      </c>
      <c r="AK251" s="21"/>
      <c r="AL251" s="69">
        <v>236538</v>
      </c>
      <c r="AM251" s="21"/>
      <c r="AN251" s="69">
        <v>0</v>
      </c>
      <c r="AO251" s="21"/>
      <c r="AP251" s="10">
        <v>10</v>
      </c>
      <c r="AQ251" s="21"/>
      <c r="AR251" s="69">
        <v>4170</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9"/>
      <c r="AQ252" s="21"/>
      <c r="AR252" s="21"/>
    </row>
    <row r="253" spans="1:44" ht="8.85" customHeight="1" x14ac:dyDescent="0.3">
      <c r="A253" s="10">
        <v>11</v>
      </c>
      <c r="B253" s="18"/>
      <c r="C253" s="10" t="s">
        <v>227</v>
      </c>
      <c r="D253" s="21"/>
      <c r="E253" s="69">
        <v>3390874</v>
      </c>
      <c r="F253" s="21"/>
      <c r="G253" s="65">
        <f>(E253/$AR253)</f>
        <v>145.23188281651534</v>
      </c>
      <c r="H253" s="21"/>
      <c r="I253" s="65">
        <f>IF(G$287,G253/G$287*100,0)</f>
        <v>66.33824771257764</v>
      </c>
      <c r="J253" s="69"/>
      <c r="K253" s="69">
        <v>3085728</v>
      </c>
      <c r="L253" s="21"/>
      <c r="M253" s="65">
        <f>(K253/$AR253)</f>
        <v>132.16241219804695</v>
      </c>
      <c r="N253" s="21"/>
      <c r="O253" s="65">
        <f>IF(M$287,M253/M$287*100,0)</f>
        <v>159.11890670008441</v>
      </c>
      <c r="P253" s="21"/>
      <c r="Q253" s="69">
        <v>621307</v>
      </c>
      <c r="R253" s="21"/>
      <c r="S253" s="65">
        <f>(Q253/$AR253)</f>
        <v>26.610716121295187</v>
      </c>
      <c r="T253" s="21"/>
      <c r="U253" s="65">
        <f>IF(S$287,S253/S$287*100,0)</f>
        <v>43.31977122588156</v>
      </c>
      <c r="V253" s="21"/>
      <c r="W253" s="69">
        <f>(E253+K253+Q253)</f>
        <v>7097909</v>
      </c>
      <c r="X253" s="21"/>
      <c r="Y253" s="21"/>
      <c r="Z253" s="69">
        <v>4131312</v>
      </c>
      <c r="AA253" s="21"/>
      <c r="AB253" s="70">
        <f>IF($W253,Z253/$W253*100,0)</f>
        <v>58.204634632537555</v>
      </c>
      <c r="AC253" s="21"/>
      <c r="AD253" s="69">
        <v>0</v>
      </c>
      <c r="AE253" s="21"/>
      <c r="AF253" s="70">
        <f>IF($W253,AD253/$W253*100,0)</f>
        <v>0</v>
      </c>
      <c r="AG253" s="21"/>
      <c r="AH253" s="69">
        <v>0</v>
      </c>
      <c r="AI253" s="21"/>
      <c r="AJ253" s="70">
        <f>IF($W253,AH253/$W253*100,0)</f>
        <v>0</v>
      </c>
      <c r="AK253" s="21"/>
      <c r="AL253" s="69">
        <v>4524885</v>
      </c>
      <c r="AM253" s="21"/>
      <c r="AN253" s="69">
        <v>134939.85</v>
      </c>
      <c r="AO253" s="21"/>
      <c r="AP253" s="10">
        <v>11</v>
      </c>
      <c r="AQ253" s="21"/>
      <c r="AR253" s="69">
        <v>23348</v>
      </c>
    </row>
    <row r="254" spans="1:44" ht="8.85" customHeight="1" x14ac:dyDescent="0.3">
      <c r="A254" s="10">
        <v>12</v>
      </c>
      <c r="B254" s="18"/>
      <c r="C254" s="10" t="s">
        <v>228</v>
      </c>
      <c r="D254" s="21"/>
      <c r="E254" s="69">
        <v>925357</v>
      </c>
      <c r="F254" s="21"/>
      <c r="G254" s="65">
        <f>(E254/$AR254)</f>
        <v>260.29732770745431</v>
      </c>
      <c r="H254" s="21"/>
      <c r="I254" s="65">
        <f>IF(G$287,G254/G$287*100,0)</f>
        <v>118.89723020526368</v>
      </c>
      <c r="J254" s="69"/>
      <c r="K254" s="69">
        <v>0</v>
      </c>
      <c r="L254" s="21"/>
      <c r="M254" s="65">
        <f>(K254/$AR254)</f>
        <v>0</v>
      </c>
      <c r="N254" s="21"/>
      <c r="O254" s="65">
        <f>IF(M$287,M254/M$287*100,0)</f>
        <v>0</v>
      </c>
      <c r="P254" s="21"/>
      <c r="Q254" s="69">
        <v>113170</v>
      </c>
      <c r="R254" s="21"/>
      <c r="S254" s="65">
        <f>(Q254/$AR254)</f>
        <v>31.834036568213783</v>
      </c>
      <c r="T254" s="21"/>
      <c r="U254" s="65">
        <f>IF(S$287,S254/S$287*100,0)</f>
        <v>51.822851179408566</v>
      </c>
      <c r="V254" s="21"/>
      <c r="W254" s="69">
        <f>(E254+K254+Q254)</f>
        <v>1038527</v>
      </c>
      <c r="X254" s="21"/>
      <c r="Y254" s="21"/>
      <c r="Z254" s="69">
        <v>634523</v>
      </c>
      <c r="AA254" s="21"/>
      <c r="AB254" s="70">
        <f>IF($W254,Z254/$W254*100,0)</f>
        <v>61.0983633550211</v>
      </c>
      <c r="AC254" s="21"/>
      <c r="AD254" s="69">
        <v>0</v>
      </c>
      <c r="AE254" s="21"/>
      <c r="AF254" s="70">
        <f>IF($W254,AD254/$W254*100,0)</f>
        <v>0</v>
      </c>
      <c r="AG254" s="21"/>
      <c r="AH254" s="69">
        <v>0</v>
      </c>
      <c r="AI254" s="21"/>
      <c r="AJ254" s="70">
        <f>IF($W254,AH254/$W254*100,0)</f>
        <v>0</v>
      </c>
      <c r="AK254" s="21"/>
      <c r="AL254" s="69">
        <v>600</v>
      </c>
      <c r="AM254" s="21"/>
      <c r="AN254" s="69">
        <v>0</v>
      </c>
      <c r="AO254" s="21"/>
      <c r="AP254" s="10">
        <v>12</v>
      </c>
      <c r="AQ254" s="21"/>
      <c r="AR254" s="69">
        <v>3555</v>
      </c>
    </row>
    <row r="255" spans="1:44" ht="8.85" customHeight="1" x14ac:dyDescent="0.3">
      <c r="A255" s="10">
        <v>13</v>
      </c>
      <c r="B255" s="18"/>
      <c r="C255" s="10" t="s">
        <v>229</v>
      </c>
      <c r="D255" s="21"/>
      <c r="E255" s="69">
        <v>969327</v>
      </c>
      <c r="F255" s="21"/>
      <c r="G255" s="65">
        <f>(E255/$AR255)</f>
        <v>248.03659160696009</v>
      </c>
      <c r="H255" s="21"/>
      <c r="I255" s="65">
        <f>IF(G$287,G255/G$287*100,0)</f>
        <v>113.29683631929642</v>
      </c>
      <c r="J255" s="69"/>
      <c r="K255" s="69">
        <v>157499</v>
      </c>
      <c r="L255" s="21"/>
      <c r="M255" s="65">
        <f>(K255/$AR255)</f>
        <v>40.301688843398161</v>
      </c>
      <c r="N255" s="21"/>
      <c r="O255" s="65">
        <f>IF(M$287,M255/M$287*100,0)</f>
        <v>48.521819178957685</v>
      </c>
      <c r="P255" s="21"/>
      <c r="Q255" s="69">
        <v>360458</v>
      </c>
      <c r="R255" s="21"/>
      <c r="S255" s="65">
        <f>(Q255/$AR255)</f>
        <v>92.235926305015354</v>
      </c>
      <c r="T255" s="21"/>
      <c r="U255" s="65">
        <f>IF(S$287,S255/S$287*100,0)</f>
        <v>150.15151069696435</v>
      </c>
      <c r="V255" s="21"/>
      <c r="W255" s="69">
        <f>(E255+K255+Q255)</f>
        <v>1487284</v>
      </c>
      <c r="X255" s="21"/>
      <c r="Y255" s="21"/>
      <c r="Z255" s="69">
        <v>754609</v>
      </c>
      <c r="AA255" s="21"/>
      <c r="AB255" s="70">
        <f>IF($W255,Z255/$W255*100,0)</f>
        <v>50.737384386573112</v>
      </c>
      <c r="AC255" s="21"/>
      <c r="AD255" s="69">
        <v>0</v>
      </c>
      <c r="AE255" s="21"/>
      <c r="AF255" s="70">
        <f>IF($W255,AD255/$W255*100,0)</f>
        <v>0</v>
      </c>
      <c r="AG255" s="21"/>
      <c r="AH255" s="69">
        <v>0</v>
      </c>
      <c r="AI255" s="21"/>
      <c r="AJ255" s="70">
        <f>IF($W255,AH255/$W255*100,0)</f>
        <v>0</v>
      </c>
      <c r="AK255" s="21"/>
      <c r="AL255" s="69">
        <v>9896</v>
      </c>
      <c r="AM255" s="21"/>
      <c r="AN255" s="69">
        <v>0</v>
      </c>
      <c r="AO255" s="21"/>
      <c r="AP255" s="10">
        <v>13</v>
      </c>
      <c r="AQ255" s="21"/>
      <c r="AR255" s="69">
        <v>3908</v>
      </c>
    </row>
    <row r="256" spans="1:44" ht="8.85" customHeight="1" x14ac:dyDescent="0.3">
      <c r="A256" s="10">
        <v>14</v>
      </c>
      <c r="B256" s="18"/>
      <c r="C256" s="10" t="s">
        <v>148</v>
      </c>
      <c r="D256" s="21"/>
      <c r="E256" s="69">
        <v>2864789</v>
      </c>
      <c r="F256" s="21"/>
      <c r="G256" s="65">
        <f>(E256/$AR256)</f>
        <v>142.79677998205563</v>
      </c>
      <c r="H256" s="21"/>
      <c r="I256" s="65">
        <f>IF(G$287,G256/G$287*100,0)</f>
        <v>65.225954379287472</v>
      </c>
      <c r="J256" s="69"/>
      <c r="K256" s="69">
        <v>761553</v>
      </c>
      <c r="L256" s="21"/>
      <c r="M256" s="65">
        <f>(K256/$AR256)</f>
        <v>37.959974080350911</v>
      </c>
      <c r="N256" s="21"/>
      <c r="O256" s="65">
        <f>IF(M$287,M256/M$287*100,0)</f>
        <v>45.702476775149528</v>
      </c>
      <c r="P256" s="21"/>
      <c r="Q256" s="69">
        <v>732139</v>
      </c>
      <c r="R256" s="21"/>
      <c r="S256" s="65">
        <f>(Q256/$AR256)</f>
        <v>36.493819160602136</v>
      </c>
      <c r="T256" s="21"/>
      <c r="U256" s="65">
        <f>IF(S$287,S256/S$287*100,0)</f>
        <v>59.408543911032197</v>
      </c>
      <c r="V256" s="21"/>
      <c r="W256" s="69">
        <f>(E256+K256+Q256)</f>
        <v>4358481</v>
      </c>
      <c r="X256" s="21"/>
      <c r="Y256" s="21"/>
      <c r="Z256" s="69">
        <v>2077372</v>
      </c>
      <c r="AA256" s="21"/>
      <c r="AB256" s="70">
        <f>IF($W256,Z256/$W256*100,0)</f>
        <v>47.662752229503816</v>
      </c>
      <c r="AC256" s="21"/>
      <c r="AD256" s="69">
        <v>0</v>
      </c>
      <c r="AE256" s="21"/>
      <c r="AF256" s="70">
        <f>IF($W256,AD256/$W256*100,0)</f>
        <v>0</v>
      </c>
      <c r="AG256" s="21"/>
      <c r="AH256" s="69">
        <v>20723</v>
      </c>
      <c r="AI256" s="21"/>
      <c r="AJ256" s="70">
        <f>IF($W256,AH256/$W256*100,0)</f>
        <v>0.47546381411321975</v>
      </c>
      <c r="AK256" s="21"/>
      <c r="AL256" s="69">
        <v>194676</v>
      </c>
      <c r="AM256" s="21"/>
      <c r="AN256" s="69">
        <v>393</v>
      </c>
      <c r="AO256" s="21"/>
      <c r="AP256" s="10">
        <v>14</v>
      </c>
      <c r="AQ256" s="21"/>
      <c r="AR256" s="69">
        <v>20062</v>
      </c>
    </row>
    <row r="257" spans="1:44" ht="8.85" customHeight="1" x14ac:dyDescent="0.3">
      <c r="A257" s="10">
        <v>15</v>
      </c>
      <c r="B257" s="18"/>
      <c r="C257" s="10" t="s">
        <v>230</v>
      </c>
      <c r="D257" s="21"/>
      <c r="E257" s="69">
        <v>640873</v>
      </c>
      <c r="F257" s="21"/>
      <c r="G257" s="65">
        <f>(E257/$AR257)</f>
        <v>112.84962141222046</v>
      </c>
      <c r="H257" s="21"/>
      <c r="I257" s="65">
        <f>IF(G$287,G257/G$287*100,0)</f>
        <v>51.546850418324077</v>
      </c>
      <c r="J257" s="69"/>
      <c r="K257" s="69">
        <v>0</v>
      </c>
      <c r="L257" s="21"/>
      <c r="M257" s="65">
        <f>(K257/$AR257)</f>
        <v>0</v>
      </c>
      <c r="N257" s="21"/>
      <c r="O257" s="65">
        <f>IF(M$287,M257/M$287*100,0)</f>
        <v>0</v>
      </c>
      <c r="P257" s="21"/>
      <c r="Q257" s="69">
        <v>1074040</v>
      </c>
      <c r="R257" s="21"/>
      <c r="S257" s="65">
        <f>(Q257/$AR257)</f>
        <v>189.12484592357811</v>
      </c>
      <c r="T257" s="21"/>
      <c r="U257" s="65">
        <f>IF(S$287,S257/S$287*100,0)</f>
        <v>307.87766181095708</v>
      </c>
      <c r="V257" s="21"/>
      <c r="W257" s="69">
        <f>(E257+K257+Q257)</f>
        <v>1714913</v>
      </c>
      <c r="X257" s="21"/>
      <c r="Y257" s="21"/>
      <c r="Z257" s="69">
        <v>518190</v>
      </c>
      <c r="AA257" s="21"/>
      <c r="AB257" s="70">
        <f>IF($W257,Z257/$W257*100,0)</f>
        <v>30.216693208343514</v>
      </c>
      <c r="AC257" s="21"/>
      <c r="AD257" s="69">
        <v>0</v>
      </c>
      <c r="AE257" s="21"/>
      <c r="AF257" s="70">
        <f>IF($W257,AD257/$W257*100,0)</f>
        <v>0</v>
      </c>
      <c r="AG257" s="21"/>
      <c r="AH257" s="69">
        <v>0</v>
      </c>
      <c r="AI257" s="21"/>
      <c r="AJ257" s="70">
        <f>IF($W257,AH257/$W257*100,0)</f>
        <v>0</v>
      </c>
      <c r="AK257" s="21"/>
      <c r="AL257" s="69">
        <v>0</v>
      </c>
      <c r="AM257" s="21"/>
      <c r="AN257" s="69">
        <v>0</v>
      </c>
      <c r="AO257" s="21"/>
      <c r="AP257" s="10">
        <v>15</v>
      </c>
      <c r="AQ257" s="21"/>
      <c r="AR257" s="69">
        <v>5679</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9"/>
      <c r="AQ258" s="21"/>
      <c r="AR258" s="21"/>
    </row>
    <row r="259" spans="1:44" ht="8.85" customHeight="1" x14ac:dyDescent="0.3">
      <c r="A259" s="10">
        <v>16</v>
      </c>
      <c r="B259" s="18"/>
      <c r="C259" s="10" t="s">
        <v>231</v>
      </c>
      <c r="D259" s="21"/>
      <c r="E259" s="69">
        <v>1807220</v>
      </c>
      <c r="F259" s="21"/>
      <c r="G259" s="65">
        <f>(E259/$AR259)</f>
        <v>241.83326642579954</v>
      </c>
      <c r="H259" s="21"/>
      <c r="I259" s="65">
        <f>IF(G$287,G259/G$287*100,0)</f>
        <v>110.4633144057273</v>
      </c>
      <c r="J259" s="69"/>
      <c r="K259" s="69">
        <v>919665</v>
      </c>
      <c r="L259" s="21"/>
      <c r="M259" s="65">
        <f>(K259/$AR259)</f>
        <v>123.06503412284223</v>
      </c>
      <c r="N259" s="21"/>
      <c r="O259" s="65">
        <f>IF(M$287,M259/M$287*100,0)</f>
        <v>148.1659827250385</v>
      </c>
      <c r="P259" s="21"/>
      <c r="Q259" s="69">
        <v>1250723</v>
      </c>
      <c r="R259" s="21"/>
      <c r="S259" s="65">
        <f>(Q259/$AR259)</f>
        <v>167.36558276461929</v>
      </c>
      <c r="T259" s="21"/>
      <c r="U259" s="65">
        <f>IF(S$287,S259/S$287*100,0)</f>
        <v>272.45560485490506</v>
      </c>
      <c r="V259" s="21"/>
      <c r="W259" s="69">
        <f>(E259+K259+Q259)</f>
        <v>3977608</v>
      </c>
      <c r="X259" s="21"/>
      <c r="Y259" s="21"/>
      <c r="Z259" s="69">
        <v>1743045</v>
      </c>
      <c r="AA259" s="21"/>
      <c r="AB259" s="70">
        <f>IF($W259,Z259/$W259*100,0)</f>
        <v>43.821437406602158</v>
      </c>
      <c r="AC259" s="21"/>
      <c r="AD259" s="69">
        <v>0</v>
      </c>
      <c r="AE259" s="21"/>
      <c r="AF259" s="70">
        <f>IF($W259,AD259/$W259*100,0)</f>
        <v>0</v>
      </c>
      <c r="AG259" s="21"/>
      <c r="AH259" s="69">
        <v>0</v>
      </c>
      <c r="AI259" s="21"/>
      <c r="AJ259" s="70">
        <f>IF($W259,AH259/$W259*100,0)</f>
        <v>0</v>
      </c>
      <c r="AK259" s="21"/>
      <c r="AL259" s="69">
        <v>447215</v>
      </c>
      <c r="AM259" s="21"/>
      <c r="AN259" s="69">
        <v>0</v>
      </c>
      <c r="AO259" s="21"/>
      <c r="AP259" s="10">
        <v>16</v>
      </c>
      <c r="AQ259" s="21"/>
      <c r="AR259" s="69">
        <v>7473</v>
      </c>
    </row>
    <row r="260" spans="1:44" ht="8.85" customHeight="1" x14ac:dyDescent="0.3">
      <c r="A260" s="10">
        <v>17</v>
      </c>
      <c r="B260" s="18"/>
      <c r="C260" s="10" t="s">
        <v>232</v>
      </c>
      <c r="D260" s="21"/>
      <c r="E260" s="69">
        <v>2331042</v>
      </c>
      <c r="F260" s="21"/>
      <c r="G260" s="65">
        <f>(E260/$AR260)</f>
        <v>155.28892145759775</v>
      </c>
      <c r="H260" s="21"/>
      <c r="I260" s="65">
        <f>IF(G$287,G260/G$287*100,0)</f>
        <v>70.932048382847697</v>
      </c>
      <c r="J260" s="69"/>
      <c r="K260" s="69">
        <v>960466</v>
      </c>
      <c r="L260" s="21"/>
      <c r="M260" s="65">
        <f>(K260/$AR260)</f>
        <v>63.9841449603624</v>
      </c>
      <c r="N260" s="21"/>
      <c r="O260" s="65">
        <f>IF(M$287,M260/M$287*100,0)</f>
        <v>77.034665325085783</v>
      </c>
      <c r="P260" s="21"/>
      <c r="Q260" s="69">
        <v>365719</v>
      </c>
      <c r="R260" s="21"/>
      <c r="S260" s="65">
        <f>(Q260/$AR260)</f>
        <v>24.363400173206315</v>
      </c>
      <c r="T260" s="21"/>
      <c r="U260" s="65">
        <f>IF(S$287,S260/S$287*100,0)</f>
        <v>39.66134984782709</v>
      </c>
      <c r="V260" s="21"/>
      <c r="W260" s="69">
        <f>(E260+K260+Q260)</f>
        <v>3657227</v>
      </c>
      <c r="X260" s="21"/>
      <c r="Y260" s="21"/>
      <c r="Z260" s="69">
        <v>2770995</v>
      </c>
      <c r="AA260" s="21"/>
      <c r="AB260" s="70">
        <f>IF($W260,Z260/$W260*100,0)</f>
        <v>75.767651283335709</v>
      </c>
      <c r="AC260" s="21"/>
      <c r="AD260" s="69">
        <v>0</v>
      </c>
      <c r="AE260" s="21"/>
      <c r="AF260" s="70">
        <f>IF($W260,AD260/$W260*100,0)</f>
        <v>0</v>
      </c>
      <c r="AG260" s="21"/>
      <c r="AH260" s="69">
        <v>0</v>
      </c>
      <c r="AI260" s="21"/>
      <c r="AJ260" s="70">
        <f>IF($W260,AH260/$W260*100,0)</f>
        <v>0</v>
      </c>
      <c r="AK260" s="21"/>
      <c r="AL260" s="69">
        <v>1099514</v>
      </c>
      <c r="AM260" s="21"/>
      <c r="AN260" s="69">
        <v>0</v>
      </c>
      <c r="AO260" s="21"/>
      <c r="AP260" s="10">
        <v>17</v>
      </c>
      <c r="AQ260" s="21"/>
      <c r="AR260" s="69">
        <v>15011</v>
      </c>
    </row>
    <row r="261" spans="1:44" ht="8.85" customHeight="1" x14ac:dyDescent="0.3">
      <c r="A261" s="10">
        <v>18</v>
      </c>
      <c r="B261" s="18"/>
      <c r="C261" s="10" t="s">
        <v>233</v>
      </c>
      <c r="D261" s="21"/>
      <c r="E261" s="69">
        <v>2989297</v>
      </c>
      <c r="F261" s="21"/>
      <c r="G261" s="65">
        <f>(E261/$AR261)</f>
        <v>121.2450618535794</v>
      </c>
      <c r="H261" s="21"/>
      <c r="I261" s="65">
        <f>IF(G$287,G261/G$287*100,0)</f>
        <v>55.381675092178185</v>
      </c>
      <c r="J261" s="69"/>
      <c r="K261" s="69">
        <v>2575751</v>
      </c>
      <c r="L261" s="21"/>
      <c r="M261" s="65">
        <f>(K261/$AR261)</f>
        <v>104.47175015209896</v>
      </c>
      <c r="N261" s="21"/>
      <c r="O261" s="65">
        <f>IF(M$287,M261/M$287*100,0)</f>
        <v>125.78032126362795</v>
      </c>
      <c r="P261" s="21"/>
      <c r="Q261" s="69">
        <v>3715731</v>
      </c>
      <c r="R261" s="21"/>
      <c r="S261" s="65">
        <f>(Q261/$AR261)</f>
        <v>150.70902453863314</v>
      </c>
      <c r="T261" s="21"/>
      <c r="U261" s="65">
        <f>IF(S$287,S261/S$287*100,0)</f>
        <v>245.34027701211662</v>
      </c>
      <c r="V261" s="21"/>
      <c r="W261" s="69">
        <f>(E261+K261+Q261)</f>
        <v>9280779</v>
      </c>
      <c r="X261" s="21"/>
      <c r="Y261" s="21"/>
      <c r="Z261" s="69">
        <v>2254815</v>
      </c>
      <c r="AA261" s="21"/>
      <c r="AB261" s="70">
        <f>IF($W261,Z261/$W261*100,0)</f>
        <v>24.295535967401012</v>
      </c>
      <c r="AC261" s="21"/>
      <c r="AD261" s="69">
        <v>0</v>
      </c>
      <c r="AE261" s="21"/>
      <c r="AF261" s="70">
        <f>IF($W261,AD261/$W261*100,0)</f>
        <v>0</v>
      </c>
      <c r="AG261" s="21"/>
      <c r="AH261" s="69">
        <v>0</v>
      </c>
      <c r="AI261" s="21"/>
      <c r="AJ261" s="70">
        <f>IF($W261,AH261/$W261*100,0)</f>
        <v>0</v>
      </c>
      <c r="AK261" s="21"/>
      <c r="AL261" s="69">
        <v>1531258</v>
      </c>
      <c r="AM261" s="21"/>
      <c r="AN261" s="69">
        <v>0</v>
      </c>
      <c r="AO261" s="21"/>
      <c r="AP261" s="10">
        <v>18</v>
      </c>
      <c r="AQ261" s="21"/>
      <c r="AR261" s="69">
        <v>24655</v>
      </c>
    </row>
    <row r="262" spans="1:44" ht="8.85" customHeight="1" x14ac:dyDescent="0.3">
      <c r="A262" s="10">
        <v>19</v>
      </c>
      <c r="B262" s="18"/>
      <c r="C262" s="10" t="s">
        <v>234</v>
      </c>
      <c r="D262" s="21"/>
      <c r="E262" s="69">
        <v>9046974</v>
      </c>
      <c r="F262" s="21"/>
      <c r="G262" s="65">
        <f>(E262/$AR262)</f>
        <v>187.5020518134715</v>
      </c>
      <c r="H262" s="21"/>
      <c r="I262" s="65">
        <f>IF(G$287,G262/G$287*100,0)</f>
        <v>85.64619089551708</v>
      </c>
      <c r="J262" s="69"/>
      <c r="K262" s="69">
        <v>4453697</v>
      </c>
      <c r="L262" s="21"/>
      <c r="M262" s="65">
        <f>(K262/$AR262)</f>
        <v>92.304601036269432</v>
      </c>
      <c r="N262" s="21"/>
      <c r="O262" s="65">
        <f>IF(M$287,M262/M$287*100,0)</f>
        <v>111.13150067410555</v>
      </c>
      <c r="P262" s="21"/>
      <c r="Q262" s="69">
        <v>1020270</v>
      </c>
      <c r="R262" s="21"/>
      <c r="S262" s="65">
        <f>(Q262/$AR262)</f>
        <v>21.145492227979275</v>
      </c>
      <c r="T262" s="21"/>
      <c r="U262" s="65">
        <f>IF(S$287,S262/S$287*100,0)</f>
        <v>34.422894957031119</v>
      </c>
      <c r="V262" s="21"/>
      <c r="W262" s="69">
        <f>(E262+K262+Q262)</f>
        <v>14520941</v>
      </c>
      <c r="X262" s="21"/>
      <c r="Y262" s="21"/>
      <c r="Z262" s="69">
        <v>3913356</v>
      </c>
      <c r="AA262" s="21"/>
      <c r="AB262" s="70">
        <f>IF($W262,Z262/$W262*100,0)</f>
        <v>26.949741067056195</v>
      </c>
      <c r="AC262" s="21"/>
      <c r="AD262" s="69">
        <v>0</v>
      </c>
      <c r="AE262" s="21"/>
      <c r="AF262" s="70">
        <f>IF($W262,AD262/$W262*100,0)</f>
        <v>0</v>
      </c>
      <c r="AG262" s="21"/>
      <c r="AH262" s="69">
        <v>0</v>
      </c>
      <c r="AI262" s="21"/>
      <c r="AJ262" s="70">
        <f>IF($W262,AH262/$W262*100,0)</f>
        <v>0</v>
      </c>
      <c r="AK262" s="21"/>
      <c r="AL262" s="69">
        <v>0</v>
      </c>
      <c r="AM262" s="21"/>
      <c r="AN262" s="69">
        <v>0</v>
      </c>
      <c r="AO262" s="21"/>
      <c r="AP262" s="10">
        <v>19</v>
      </c>
      <c r="AQ262" s="21"/>
      <c r="AR262" s="69">
        <v>48250</v>
      </c>
    </row>
    <row r="263" spans="1:44" ht="8.85" customHeight="1" x14ac:dyDescent="0.3">
      <c r="A263" s="10">
        <v>20</v>
      </c>
      <c r="B263" s="18"/>
      <c r="C263" s="10" t="s">
        <v>235</v>
      </c>
      <c r="D263" s="21"/>
      <c r="E263" s="69">
        <v>1660637</v>
      </c>
      <c r="F263" s="21"/>
      <c r="G263" s="65">
        <f>(E263/$AR263)</f>
        <v>343.74601531773959</v>
      </c>
      <c r="H263" s="21"/>
      <c r="I263" s="65">
        <f>IF(G$287,G263/G$287*100,0)</f>
        <v>157.01447830962479</v>
      </c>
      <c r="J263" s="69"/>
      <c r="K263" s="69">
        <v>372063</v>
      </c>
      <c r="L263" s="21"/>
      <c r="M263" s="65">
        <f>(K263/$AR263)</f>
        <v>77.015731732560553</v>
      </c>
      <c r="N263" s="21"/>
      <c r="O263" s="65">
        <f>IF(M$287,M263/M$287*100,0)</f>
        <v>92.724238519710738</v>
      </c>
      <c r="P263" s="21"/>
      <c r="Q263" s="69">
        <v>551461</v>
      </c>
      <c r="R263" s="21"/>
      <c r="S263" s="65">
        <f>(Q263/$AR263)</f>
        <v>114.15048644173049</v>
      </c>
      <c r="T263" s="21"/>
      <c r="U263" s="65">
        <f>IF(S$287,S263/S$287*100,0)</f>
        <v>185.82637669121772</v>
      </c>
      <c r="V263" s="21"/>
      <c r="W263" s="69">
        <f>(E263+K263+Q263)</f>
        <v>2584161</v>
      </c>
      <c r="X263" s="21"/>
      <c r="Y263" s="21"/>
      <c r="Z263" s="69">
        <v>1196441</v>
      </c>
      <c r="AA263" s="21"/>
      <c r="AB263" s="70">
        <f>IF($W263,Z263/$W263*100,0)</f>
        <v>46.299011555394578</v>
      </c>
      <c r="AC263" s="21"/>
      <c r="AD263" s="69">
        <v>0</v>
      </c>
      <c r="AE263" s="21"/>
      <c r="AF263" s="70">
        <f>IF($W263,AD263/$W263*100,0)</f>
        <v>0</v>
      </c>
      <c r="AG263" s="21"/>
      <c r="AH263" s="69">
        <v>0</v>
      </c>
      <c r="AI263" s="21"/>
      <c r="AJ263" s="70">
        <f>IF($W263,AH263/$W263*100,0)</f>
        <v>0</v>
      </c>
      <c r="AK263" s="21"/>
      <c r="AL263" s="69">
        <v>268364</v>
      </c>
      <c r="AM263" s="21"/>
      <c r="AN263" s="69">
        <v>0</v>
      </c>
      <c r="AO263" s="21"/>
      <c r="AP263" s="10">
        <v>20</v>
      </c>
      <c r="AQ263" s="21"/>
      <c r="AR263" s="69">
        <v>4831</v>
      </c>
    </row>
    <row r="264" spans="1:44" ht="8.85" customHeight="1" x14ac:dyDescent="0.3">
      <c r="A264" s="41"/>
      <c r="D264" s="21"/>
      <c r="E264" s="21"/>
      <c r="F264" s="21"/>
      <c r="G264" s="21"/>
      <c r="H264" s="21"/>
      <c r="I264" s="21"/>
      <c r="J264" s="27"/>
      <c r="K264" s="21"/>
      <c r="L264" s="21"/>
      <c r="M264" s="21"/>
      <c r="N264" s="21"/>
      <c r="O264" s="21"/>
      <c r="P264" s="21"/>
      <c r="Q264" s="21"/>
      <c r="R264" s="21"/>
      <c r="S264" s="21"/>
      <c r="T264" s="21"/>
      <c r="U264" s="21"/>
      <c r="V264" s="21"/>
      <c r="W264" s="27"/>
      <c r="X264" s="21"/>
      <c r="Y264" s="21"/>
      <c r="Z264" s="21"/>
      <c r="AA264" s="21"/>
      <c r="AB264" s="21"/>
      <c r="AC264" s="21"/>
      <c r="AD264" s="21"/>
      <c r="AE264" s="21"/>
      <c r="AF264" s="21"/>
      <c r="AG264" s="21"/>
      <c r="AH264" s="21"/>
      <c r="AI264" s="21"/>
      <c r="AJ264" s="21"/>
      <c r="AK264" s="21"/>
      <c r="AL264" s="21"/>
      <c r="AM264" s="21"/>
      <c r="AN264" s="21"/>
      <c r="AO264" s="21"/>
      <c r="AP264" s="29"/>
      <c r="AQ264" s="21"/>
      <c r="AR264" s="27"/>
    </row>
    <row r="265" spans="1:44" ht="8.85" customHeight="1" x14ac:dyDescent="0.3">
      <c r="A265" s="10">
        <v>21</v>
      </c>
      <c r="B265" s="18"/>
      <c r="C265" s="10" t="s">
        <v>236</v>
      </c>
      <c r="D265" s="21"/>
      <c r="E265" s="69">
        <v>2375697</v>
      </c>
      <c r="F265" s="21"/>
      <c r="G265" s="65">
        <f>(E265/$AR265)</f>
        <v>413.09285341679708</v>
      </c>
      <c r="H265" s="21"/>
      <c r="I265" s="65">
        <f>IF(G$287,G265/G$287*100,0)</f>
        <v>188.69035852740956</v>
      </c>
      <c r="J265" s="69"/>
      <c r="K265" s="69">
        <v>277386</v>
      </c>
      <c r="L265" s="21"/>
      <c r="M265" s="65">
        <f>(K265/$AR265)</f>
        <v>48.232655190401672</v>
      </c>
      <c r="N265" s="21"/>
      <c r="O265" s="65">
        <f>IF(M$287,M265/M$287*100,0)</f>
        <v>58.070424362701523</v>
      </c>
      <c r="P265" s="21"/>
      <c r="Q265" s="69">
        <v>0</v>
      </c>
      <c r="R265" s="21"/>
      <c r="S265" s="65">
        <f>(Q265/$AR265)</f>
        <v>0</v>
      </c>
      <c r="T265" s="21"/>
      <c r="U265" s="65">
        <f>IF(S$287,S265/S$287*100,0)</f>
        <v>0</v>
      </c>
      <c r="V265" s="21"/>
      <c r="W265" s="69">
        <f>(E265+K265+Q265)</f>
        <v>2653083</v>
      </c>
      <c r="X265" s="21"/>
      <c r="Y265" s="21"/>
      <c r="Z265" s="69">
        <v>1361254</v>
      </c>
      <c r="AA265" s="21"/>
      <c r="AB265" s="70">
        <f>IF($W265,Z265/$W265*100,0)</f>
        <v>51.308383491960107</v>
      </c>
      <c r="AC265" s="21"/>
      <c r="AD265" s="69">
        <v>77336</v>
      </c>
      <c r="AE265" s="21"/>
      <c r="AF265" s="70">
        <f>IF($W265,AD265/$W265*100,0)</f>
        <v>2.9149483826928897</v>
      </c>
      <c r="AG265" s="21"/>
      <c r="AH265" s="69">
        <v>0</v>
      </c>
      <c r="AI265" s="21"/>
      <c r="AJ265" s="70">
        <f>IF($W265,AH265/$W265*100,0)</f>
        <v>0</v>
      </c>
      <c r="AK265" s="21"/>
      <c r="AL265" s="69">
        <v>480433</v>
      </c>
      <c r="AM265" s="21"/>
      <c r="AN265" s="69">
        <v>0</v>
      </c>
      <c r="AO265" s="21"/>
      <c r="AP265" s="10">
        <v>21</v>
      </c>
      <c r="AQ265" s="21"/>
      <c r="AR265" s="69">
        <v>5751</v>
      </c>
    </row>
    <row r="266" spans="1:44" ht="8.85" customHeight="1" x14ac:dyDescent="0.3">
      <c r="A266" s="10">
        <v>22</v>
      </c>
      <c r="B266" s="18"/>
      <c r="C266" s="10" t="s">
        <v>189</v>
      </c>
      <c r="D266" s="21"/>
      <c r="E266" s="69">
        <v>1467268</v>
      </c>
      <c r="F266" s="21"/>
      <c r="G266" s="65">
        <f>(E266/$AR266)</f>
        <v>300.66967213114754</v>
      </c>
      <c r="H266" s="21"/>
      <c r="I266" s="65">
        <f>IF(G$287,G266/G$287*100,0)</f>
        <v>137.33829516412067</v>
      </c>
      <c r="J266" s="69"/>
      <c r="K266" s="69">
        <v>193850</v>
      </c>
      <c r="L266" s="21"/>
      <c r="M266" s="65">
        <f>(K266/$AR266)</f>
        <v>39.723360655737707</v>
      </c>
      <c r="N266" s="21"/>
      <c r="O266" s="65">
        <f>IF(M$287,M266/M$287*100,0)</f>
        <v>47.825532334582633</v>
      </c>
      <c r="P266" s="21"/>
      <c r="Q266" s="69">
        <v>167969</v>
      </c>
      <c r="R266" s="21"/>
      <c r="S266" s="65">
        <f>(Q266/$AR266)</f>
        <v>34.419877049180329</v>
      </c>
      <c r="T266" s="21"/>
      <c r="U266" s="65">
        <f>IF(S$287,S266/S$287*100,0)</f>
        <v>56.032359016458166</v>
      </c>
      <c r="V266" s="21"/>
      <c r="W266" s="69">
        <f>(E266+K266+Q266)</f>
        <v>1829087</v>
      </c>
      <c r="X266" s="21"/>
      <c r="Y266" s="21"/>
      <c r="Z266" s="69">
        <v>987096</v>
      </c>
      <c r="AA266" s="21"/>
      <c r="AB266" s="70">
        <f>IF($W266,Z266/$W266*100,0)</f>
        <v>53.966596449485451</v>
      </c>
      <c r="AC266" s="21"/>
      <c r="AD266" s="69">
        <v>0</v>
      </c>
      <c r="AE266" s="21"/>
      <c r="AF266" s="70">
        <f>IF($W266,AD266/$W266*100,0)</f>
        <v>0</v>
      </c>
      <c r="AG266" s="21"/>
      <c r="AH266" s="69">
        <v>0</v>
      </c>
      <c r="AI266" s="21"/>
      <c r="AJ266" s="70">
        <f>IF($W266,AH266/$W266*100,0)</f>
        <v>0</v>
      </c>
      <c r="AK266" s="21"/>
      <c r="AL266" s="69">
        <v>150908</v>
      </c>
      <c r="AM266" s="21"/>
      <c r="AN266" s="69">
        <v>0</v>
      </c>
      <c r="AO266" s="21"/>
      <c r="AP266" s="10">
        <v>22</v>
      </c>
      <c r="AQ266" s="21"/>
      <c r="AR266" s="69">
        <v>4880</v>
      </c>
    </row>
    <row r="267" spans="1:44" ht="8.85" customHeight="1" x14ac:dyDescent="0.3">
      <c r="A267" s="10">
        <v>23</v>
      </c>
      <c r="B267" s="18"/>
      <c r="C267" s="10" t="s">
        <v>197</v>
      </c>
      <c r="D267" s="21"/>
      <c r="E267" s="69">
        <v>1865908</v>
      </c>
      <c r="F267" s="21"/>
      <c r="G267" s="65">
        <f>(E267/$AR267)</f>
        <v>207.6692264885921</v>
      </c>
      <c r="H267" s="21"/>
      <c r="I267" s="65">
        <f>IF(G$287,G267/G$287*100,0)</f>
        <v>94.858045781067304</v>
      </c>
      <c r="J267" s="69"/>
      <c r="K267" s="69">
        <v>2490</v>
      </c>
      <c r="L267" s="21"/>
      <c r="M267" s="65">
        <f>(K267/$AR267)</f>
        <v>0.27712854757929883</v>
      </c>
      <c r="N267" s="21"/>
      <c r="O267" s="65">
        <f>IF(M$287,M267/M$287*100,0)</f>
        <v>0.3336530468293919</v>
      </c>
      <c r="P267" s="21"/>
      <c r="Q267" s="69">
        <v>263903</v>
      </c>
      <c r="R267" s="21"/>
      <c r="S267" s="65">
        <f>(Q267/$AR267)</f>
        <v>29.371508069003895</v>
      </c>
      <c r="T267" s="21"/>
      <c r="U267" s="65">
        <f>IF(S$287,S267/S$287*100,0)</f>
        <v>47.81408378146476</v>
      </c>
      <c r="V267" s="21"/>
      <c r="W267" s="69">
        <f>(E267+K267+Q267)</f>
        <v>2132301</v>
      </c>
      <c r="X267" s="21"/>
      <c r="Y267" s="21"/>
      <c r="Z267" s="69">
        <v>2098130</v>
      </c>
      <c r="AA267" s="21"/>
      <c r="AB267" s="70">
        <f>IF($W267,Z267/$W267*100,0)</f>
        <v>98.397458895343576</v>
      </c>
      <c r="AC267" s="21"/>
      <c r="AD267" s="69">
        <v>159322</v>
      </c>
      <c r="AE267" s="21"/>
      <c r="AF267" s="70">
        <f>IF($W267,AD267/$W267*100,0)</f>
        <v>7.4718344173735325</v>
      </c>
      <c r="AG267" s="21"/>
      <c r="AH267" s="69">
        <v>0</v>
      </c>
      <c r="AI267" s="21"/>
      <c r="AJ267" s="70">
        <f>IF($W267,AH267/$W267*100,0)</f>
        <v>0</v>
      </c>
      <c r="AK267" s="21"/>
      <c r="AL267" s="69">
        <v>72721</v>
      </c>
      <c r="AM267" s="21"/>
      <c r="AN267" s="69">
        <v>0</v>
      </c>
      <c r="AO267" s="21"/>
      <c r="AP267" s="10">
        <v>23</v>
      </c>
      <c r="AQ267" s="21"/>
      <c r="AR267" s="69">
        <v>8985</v>
      </c>
    </row>
    <row r="268" spans="1:44" ht="8.85" customHeight="1" x14ac:dyDescent="0.3">
      <c r="A268" s="10">
        <v>24</v>
      </c>
      <c r="B268" s="18"/>
      <c r="C268" s="37" t="s">
        <v>237</v>
      </c>
      <c r="D268" s="21"/>
      <c r="E268" s="69">
        <v>2643937</v>
      </c>
      <c r="F268" s="21"/>
      <c r="G268" s="65">
        <f>(E268/$AR268)</f>
        <v>296.10673087691794</v>
      </c>
      <c r="H268" s="21"/>
      <c r="I268" s="65">
        <f>IF(G$287,G268/G$287*100,0)</f>
        <v>135.25405910416785</v>
      </c>
      <c r="J268" s="69"/>
      <c r="K268" s="69">
        <v>585804</v>
      </c>
      <c r="L268" s="21"/>
      <c r="M268" s="65">
        <f>(K268/$AR268)</f>
        <v>65.606898868854302</v>
      </c>
      <c r="N268" s="21"/>
      <c r="O268" s="65">
        <f>IF(M$287,M268/M$287*100,0)</f>
        <v>78.988404088385494</v>
      </c>
      <c r="P268" s="21"/>
      <c r="Q268" s="69">
        <v>452461</v>
      </c>
      <c r="R268" s="21"/>
      <c r="S268" s="65">
        <f>(Q268/$AR268)</f>
        <v>50.673199686415053</v>
      </c>
      <c r="T268" s="21"/>
      <c r="U268" s="65">
        <f>IF(S$287,S268/S$287*100,0)</f>
        <v>82.491256818986784</v>
      </c>
      <c r="V268" s="21"/>
      <c r="W268" s="69">
        <f>(E268+K268+Q268)</f>
        <v>3682202</v>
      </c>
      <c r="X268" s="21"/>
      <c r="Y268" s="21"/>
      <c r="Z268" s="69">
        <v>682551</v>
      </c>
      <c r="AA268" s="21"/>
      <c r="AB268" s="70">
        <f>IF($W268,Z268/$W268*100,0)</f>
        <v>18.53648985036671</v>
      </c>
      <c r="AC268" s="21"/>
      <c r="AD268" s="69">
        <v>0</v>
      </c>
      <c r="AE268" s="21"/>
      <c r="AF268" s="70">
        <f>IF($W268,AD268/$W268*100,0)</f>
        <v>0</v>
      </c>
      <c r="AG268" s="21"/>
      <c r="AH268" s="69">
        <v>0</v>
      </c>
      <c r="AI268" s="21"/>
      <c r="AJ268" s="70">
        <f>IF($W268,AH268/$W268*100,0)</f>
        <v>0</v>
      </c>
      <c r="AK268" s="21"/>
      <c r="AL268" s="69">
        <v>0</v>
      </c>
      <c r="AM268" s="21"/>
      <c r="AN268" s="69">
        <v>0</v>
      </c>
      <c r="AO268" s="21"/>
      <c r="AP268" s="10">
        <v>24</v>
      </c>
      <c r="AQ268" s="21"/>
      <c r="AR268" s="69">
        <v>8929</v>
      </c>
    </row>
    <row r="269" spans="1:44" ht="8.85" customHeight="1" x14ac:dyDescent="0.3">
      <c r="A269" s="10">
        <v>25</v>
      </c>
      <c r="B269" s="18"/>
      <c r="C269" s="10" t="s">
        <v>238</v>
      </c>
      <c r="D269" s="21"/>
      <c r="E269" s="69">
        <v>1093880</v>
      </c>
      <c r="F269" s="21"/>
      <c r="G269" s="65">
        <f>(E269/$AR269)</f>
        <v>207.92244820376354</v>
      </c>
      <c r="H269" s="21"/>
      <c r="I269" s="65">
        <f>IF(G$287,G269/G$287*100,0)</f>
        <v>94.973711050576128</v>
      </c>
      <c r="J269" s="69"/>
      <c r="K269" s="69">
        <v>467862</v>
      </c>
      <c r="L269" s="21"/>
      <c r="M269" s="65">
        <f>(K269/$AR269)</f>
        <v>88.930241398973578</v>
      </c>
      <c r="N269" s="21"/>
      <c r="O269" s="65">
        <f>IF(M$287,M269/M$287*100,0)</f>
        <v>107.06889007726792</v>
      </c>
      <c r="P269" s="21"/>
      <c r="Q269" s="69">
        <v>0</v>
      </c>
      <c r="R269" s="21"/>
      <c r="S269" s="65">
        <f>(Q269/$AR269)</f>
        <v>0</v>
      </c>
      <c r="T269" s="21"/>
      <c r="U269" s="65">
        <f>IF(S$287,S269/S$287*100,0)</f>
        <v>0</v>
      </c>
      <c r="V269" s="21"/>
      <c r="W269" s="69">
        <f>(E269+K269+Q269)</f>
        <v>1561742</v>
      </c>
      <c r="X269" s="21"/>
      <c r="Y269" s="21"/>
      <c r="Z269" s="69">
        <v>786384</v>
      </c>
      <c r="AA269" s="21"/>
      <c r="AB269" s="70">
        <f>IF($W269,Z269/$W269*100,0)</f>
        <v>50.353003248936126</v>
      </c>
      <c r="AC269" s="21"/>
      <c r="AD269" s="69">
        <v>0</v>
      </c>
      <c r="AE269" s="21"/>
      <c r="AF269" s="70">
        <f>IF($W269,AD269/$W269*100,0)</f>
        <v>0</v>
      </c>
      <c r="AG269" s="21"/>
      <c r="AH269" s="69">
        <v>0</v>
      </c>
      <c r="AI269" s="21"/>
      <c r="AJ269" s="70">
        <f>IF($W269,AH269/$W269*100,0)</f>
        <v>0</v>
      </c>
      <c r="AK269" s="21"/>
      <c r="AL269" s="69">
        <v>467522</v>
      </c>
      <c r="AM269" s="21"/>
      <c r="AN269" s="69">
        <v>0</v>
      </c>
      <c r="AO269" s="21"/>
      <c r="AP269" s="10">
        <v>25</v>
      </c>
      <c r="AQ269" s="21"/>
      <c r="AR269" s="69">
        <v>5261</v>
      </c>
    </row>
    <row r="270" spans="1:44" ht="8.85" customHeight="1" x14ac:dyDescent="0.3">
      <c r="A270" s="41"/>
      <c r="D270" s="21"/>
      <c r="E270" s="21"/>
      <c r="F270" s="21"/>
      <c r="G270" s="21"/>
      <c r="H270" s="21"/>
      <c r="I270" s="21"/>
      <c r="J270" s="27"/>
      <c r="K270" s="21"/>
      <c r="L270" s="21"/>
      <c r="M270" s="21"/>
      <c r="N270" s="21"/>
      <c r="O270" s="21"/>
      <c r="P270" s="21"/>
      <c r="Q270" s="21"/>
      <c r="R270" s="21"/>
      <c r="S270" s="21"/>
      <c r="T270" s="21"/>
      <c r="U270" s="21"/>
      <c r="V270" s="21"/>
      <c r="W270" s="27"/>
      <c r="X270" s="21"/>
      <c r="Y270" s="21"/>
      <c r="Z270" s="21"/>
      <c r="AA270" s="21"/>
      <c r="AB270" s="21"/>
      <c r="AC270" s="21"/>
      <c r="AD270" s="21"/>
      <c r="AE270" s="21"/>
      <c r="AF270" s="21"/>
      <c r="AG270" s="21"/>
      <c r="AH270" s="21"/>
      <c r="AI270" s="21"/>
      <c r="AJ270" s="21"/>
      <c r="AK270" s="21"/>
      <c r="AL270" s="21"/>
      <c r="AM270" s="21"/>
      <c r="AN270" s="21"/>
      <c r="AO270" s="21"/>
      <c r="AP270" s="29"/>
      <c r="AQ270" s="21"/>
      <c r="AR270" s="27"/>
    </row>
    <row r="271" spans="1:44" ht="8.85" customHeight="1" x14ac:dyDescent="0.3">
      <c r="A271" s="10">
        <v>26</v>
      </c>
      <c r="B271" s="18"/>
      <c r="C271" s="10" t="s">
        <v>239</v>
      </c>
      <c r="D271" s="21"/>
      <c r="E271" s="69">
        <v>2461500</v>
      </c>
      <c r="F271" s="21"/>
      <c r="G271" s="65">
        <f>(E271/$AR271)</f>
        <v>502.03956761166631</v>
      </c>
      <c r="H271" s="21"/>
      <c r="I271" s="65">
        <f>IF(G$287,G271/G$287*100,0)</f>
        <v>229.31896600014889</v>
      </c>
      <c r="J271" s="69"/>
      <c r="K271" s="69">
        <v>127628</v>
      </c>
      <c r="L271" s="21"/>
      <c r="M271" s="65">
        <f>(K271/$AR271)</f>
        <v>26.030593514174996</v>
      </c>
      <c r="N271" s="21"/>
      <c r="O271" s="65">
        <f>IF(M$287,M271/M$287*100,0)</f>
        <v>31.339921176098528</v>
      </c>
      <c r="P271" s="21"/>
      <c r="Q271" s="69">
        <v>280431</v>
      </c>
      <c r="R271" s="21"/>
      <c r="S271" s="65">
        <f>(Q271/$AR271)</f>
        <v>57.195798490719966</v>
      </c>
      <c r="T271" s="21"/>
      <c r="U271" s="65">
        <f>IF(S$287,S271/S$287*100,0)</f>
        <v>93.109441114094167</v>
      </c>
      <c r="V271" s="21"/>
      <c r="W271" s="69">
        <f>(E271+K271+Q271)</f>
        <v>2869559</v>
      </c>
      <c r="X271" s="21"/>
      <c r="Y271" s="21"/>
      <c r="Z271" s="69">
        <v>1607036</v>
      </c>
      <c r="AA271" s="21"/>
      <c r="AB271" s="70">
        <f>IF($W271,Z271/$W271*100,0)</f>
        <v>56.002891036566936</v>
      </c>
      <c r="AC271" s="21"/>
      <c r="AD271" s="69">
        <v>0</v>
      </c>
      <c r="AE271" s="21"/>
      <c r="AF271" s="70">
        <f>IF($W271,AD271/$W271*100,0)</f>
        <v>0</v>
      </c>
      <c r="AG271" s="21"/>
      <c r="AH271" s="69">
        <v>0</v>
      </c>
      <c r="AI271" s="21"/>
      <c r="AJ271" s="70">
        <f>IF($W271,AH271/$W271*100,0)</f>
        <v>0</v>
      </c>
      <c r="AK271" s="21"/>
      <c r="AL271" s="69">
        <v>122048</v>
      </c>
      <c r="AM271" s="21"/>
      <c r="AN271" s="69">
        <v>0</v>
      </c>
      <c r="AO271" s="21"/>
      <c r="AP271" s="10">
        <v>26</v>
      </c>
      <c r="AQ271" s="21"/>
      <c r="AR271" s="69">
        <v>4903</v>
      </c>
    </row>
    <row r="272" spans="1:44" ht="8.85" customHeight="1" x14ac:dyDescent="0.3">
      <c r="A272" s="10">
        <v>27</v>
      </c>
      <c r="B272" s="18"/>
      <c r="C272" s="10" t="s">
        <v>240</v>
      </c>
      <c r="D272" s="21"/>
      <c r="E272" s="69">
        <v>2324280</v>
      </c>
      <c r="F272" s="21"/>
      <c r="G272" s="65">
        <f>(E272/$AR272)</f>
        <v>272.38720262510253</v>
      </c>
      <c r="H272" s="21"/>
      <c r="I272" s="65">
        <f>IF(G$287,G272/G$287*100,0)</f>
        <v>124.41957902803765</v>
      </c>
      <c r="J272" s="69"/>
      <c r="K272" s="69">
        <v>0</v>
      </c>
      <c r="L272" s="21"/>
      <c r="M272" s="65">
        <f>(K272/$AR272)</f>
        <v>0</v>
      </c>
      <c r="N272" s="21"/>
      <c r="O272" s="65">
        <f>IF(M$287,M272/M$287*100,0)</f>
        <v>0</v>
      </c>
      <c r="P272" s="21"/>
      <c r="Q272" s="69">
        <v>347672</v>
      </c>
      <c r="R272" s="21"/>
      <c r="S272" s="65">
        <f>(Q272/$AR272)</f>
        <v>40.744404078284305</v>
      </c>
      <c r="T272" s="21"/>
      <c r="U272" s="65">
        <f>IF(S$287,S272/S$287*100,0)</f>
        <v>66.328100880895974</v>
      </c>
      <c r="V272" s="21"/>
      <c r="W272" s="69">
        <f>(E272+K272+Q272)</f>
        <v>2671952</v>
      </c>
      <c r="X272" s="21"/>
      <c r="Y272" s="21"/>
      <c r="Z272" s="69">
        <v>1320081</v>
      </c>
      <c r="AA272" s="21"/>
      <c r="AB272" s="70">
        <f>IF($W272,Z272/$W272*100,0)</f>
        <v>49.405116558980097</v>
      </c>
      <c r="AC272" s="21"/>
      <c r="AD272" s="69">
        <v>335</v>
      </c>
      <c r="AE272" s="21"/>
      <c r="AF272" s="70">
        <f>IF($W272,AD272/$W272*100,0)</f>
        <v>1.253765037695288E-2</v>
      </c>
      <c r="AG272" s="21"/>
      <c r="AH272" s="69">
        <v>0</v>
      </c>
      <c r="AI272" s="21"/>
      <c r="AJ272" s="70">
        <f>IF($W272,AH272/$W272*100,0)</f>
        <v>0</v>
      </c>
      <c r="AK272" s="21"/>
      <c r="AL272" s="69">
        <v>213404</v>
      </c>
      <c r="AM272" s="21"/>
      <c r="AN272" s="69">
        <v>0</v>
      </c>
      <c r="AO272" s="21"/>
      <c r="AP272" s="10">
        <v>27</v>
      </c>
      <c r="AQ272" s="21"/>
      <c r="AR272" s="69">
        <v>8533</v>
      </c>
    </row>
    <row r="273" spans="1:44" ht="8.85" customHeight="1" x14ac:dyDescent="0.3">
      <c r="A273" s="10">
        <v>28</v>
      </c>
      <c r="B273" s="18"/>
      <c r="C273" s="10" t="s">
        <v>241</v>
      </c>
      <c r="D273" s="21"/>
      <c r="E273" s="69">
        <v>3941625</v>
      </c>
      <c r="F273" s="21"/>
      <c r="G273" s="65">
        <f>(E273/$AR273)</f>
        <v>494.80605071554106</v>
      </c>
      <c r="H273" s="21"/>
      <c r="I273" s="65">
        <f>IF(G$287,G273/G$287*100,0)</f>
        <v>226.01487858915993</v>
      </c>
      <c r="J273" s="69"/>
      <c r="K273" s="69">
        <v>233684</v>
      </c>
      <c r="L273" s="21"/>
      <c r="M273" s="65">
        <f>(K273/$AR273)</f>
        <v>29.335174491589253</v>
      </c>
      <c r="N273" s="21"/>
      <c r="O273" s="65">
        <f>IF(M$287,M273/M$287*100,0)</f>
        <v>35.318520714975762</v>
      </c>
      <c r="P273" s="21"/>
      <c r="Q273" s="69">
        <v>891458</v>
      </c>
      <c r="R273" s="21"/>
      <c r="S273" s="65">
        <f>(Q273/$AR273)</f>
        <v>111.90785839819232</v>
      </c>
      <c r="T273" s="21"/>
      <c r="U273" s="65">
        <f>IF(S$287,S273/S$287*100,0)</f>
        <v>182.17558678582785</v>
      </c>
      <c r="V273" s="21"/>
      <c r="W273" s="69">
        <f>(E273+K273+Q273)</f>
        <v>5066767</v>
      </c>
      <c r="X273" s="21"/>
      <c r="Y273" s="21"/>
      <c r="Z273" s="69">
        <v>3386745</v>
      </c>
      <c r="AA273" s="21"/>
      <c r="AB273" s="70">
        <f>IF($W273,Z273/$W273*100,0)</f>
        <v>66.842327661800908</v>
      </c>
      <c r="AC273" s="21"/>
      <c r="AD273" s="69">
        <v>40000</v>
      </c>
      <c r="AE273" s="21"/>
      <c r="AF273" s="70">
        <f>IF($W273,AD273/$W273*100,0)</f>
        <v>0.7894580508635981</v>
      </c>
      <c r="AG273" s="21"/>
      <c r="AH273" s="69">
        <v>0</v>
      </c>
      <c r="AI273" s="21"/>
      <c r="AJ273" s="70">
        <f>IF($W273,AH273/$W273*100,0)</f>
        <v>0</v>
      </c>
      <c r="AK273" s="21"/>
      <c r="AL273" s="69">
        <v>9654</v>
      </c>
      <c r="AM273" s="21"/>
      <c r="AN273" s="69">
        <v>0</v>
      </c>
      <c r="AO273" s="21"/>
      <c r="AP273" s="10">
        <v>28</v>
      </c>
      <c r="AQ273" s="21"/>
      <c r="AR273" s="69">
        <v>7966</v>
      </c>
    </row>
    <row r="274" spans="1:44" ht="8.85" customHeight="1" x14ac:dyDescent="0.3">
      <c r="A274" s="10">
        <v>29</v>
      </c>
      <c r="B274" s="18"/>
      <c r="C274" s="10" t="s">
        <v>242</v>
      </c>
      <c r="D274" s="21"/>
      <c r="E274" s="69">
        <v>1754256</v>
      </c>
      <c r="F274" s="21"/>
      <c r="G274" s="65">
        <f>(E274/$AR274)</f>
        <v>374.04179104477612</v>
      </c>
      <c r="H274" s="21"/>
      <c r="I274" s="65">
        <f>IF(G$287,G274/G$287*100,0)</f>
        <v>170.85282176320356</v>
      </c>
      <c r="J274" s="69"/>
      <c r="K274" s="69">
        <v>1002330</v>
      </c>
      <c r="L274" s="21"/>
      <c r="M274" s="65">
        <f>(K274/$AR274)</f>
        <v>213.71641791044777</v>
      </c>
      <c r="N274" s="21"/>
      <c r="O274" s="65">
        <f>IF(M$287,M274/M$287*100,0)</f>
        <v>257.30706784323758</v>
      </c>
      <c r="P274" s="21"/>
      <c r="Q274" s="69">
        <v>553395</v>
      </c>
      <c r="R274" s="21"/>
      <c r="S274" s="65">
        <f>(Q274/$AR274)</f>
        <v>117.99466950959489</v>
      </c>
      <c r="T274" s="21"/>
      <c r="U274" s="65">
        <f>IF(S$287,S274/S$287*100,0)</f>
        <v>192.08434924224684</v>
      </c>
      <c r="V274" s="21"/>
      <c r="W274" s="69">
        <f>(E274+K274+Q274)</f>
        <v>3309981</v>
      </c>
      <c r="X274" s="21"/>
      <c r="Y274" s="21"/>
      <c r="Z274" s="69">
        <v>1484377</v>
      </c>
      <c r="AA274" s="21"/>
      <c r="AB274" s="70">
        <f>IF($W274,Z274/$W274*100,0)</f>
        <v>44.845484007310013</v>
      </c>
      <c r="AC274" s="21"/>
      <c r="AD274" s="69">
        <v>0</v>
      </c>
      <c r="AE274" s="21"/>
      <c r="AF274" s="70">
        <f>IF($W274,AD274/$W274*100,0)</f>
        <v>0</v>
      </c>
      <c r="AG274" s="21"/>
      <c r="AH274" s="69">
        <v>0</v>
      </c>
      <c r="AI274" s="21"/>
      <c r="AJ274" s="70">
        <f>IF($W274,AH274/$W274*100,0)</f>
        <v>0</v>
      </c>
      <c r="AK274" s="21"/>
      <c r="AL274" s="69">
        <v>744080</v>
      </c>
      <c r="AM274" s="21"/>
      <c r="AN274" s="69">
        <v>244.87</v>
      </c>
      <c r="AO274" s="21"/>
      <c r="AP274" s="10">
        <v>29</v>
      </c>
      <c r="AQ274" s="21"/>
      <c r="AR274" s="69">
        <v>4690</v>
      </c>
    </row>
    <row r="275" spans="1:44" ht="8.85" customHeight="1" x14ac:dyDescent="0.3">
      <c r="A275" s="10">
        <v>30</v>
      </c>
      <c r="B275" s="18"/>
      <c r="C275" s="10" t="s">
        <v>243</v>
      </c>
      <c r="D275" s="21"/>
      <c r="E275" s="69">
        <v>1393268</v>
      </c>
      <c r="F275" s="21"/>
      <c r="G275" s="65">
        <f>(E275/$AR275)</f>
        <v>196.70591557249753</v>
      </c>
      <c r="H275" s="21"/>
      <c r="I275" s="65">
        <f>IF(G$287,G275/G$287*100,0)</f>
        <v>89.850282876686762</v>
      </c>
      <c r="J275" s="69"/>
      <c r="K275" s="69">
        <v>462929</v>
      </c>
      <c r="L275" s="21"/>
      <c r="M275" s="65">
        <f>(K275/$AR275)</f>
        <v>65.357758012141744</v>
      </c>
      <c r="N275" s="21"/>
      <c r="O275" s="65">
        <f>IF(M$287,M275/M$287*100,0)</f>
        <v>78.688447239270047</v>
      </c>
      <c r="P275" s="21"/>
      <c r="Q275" s="69">
        <v>0</v>
      </c>
      <c r="R275" s="21"/>
      <c r="S275" s="65">
        <f>(Q275/$AR275)</f>
        <v>0</v>
      </c>
      <c r="T275" s="21"/>
      <c r="U275" s="65">
        <f>IF(S$287,S275/S$287*100,0)</f>
        <v>0</v>
      </c>
      <c r="V275" s="21"/>
      <c r="W275" s="69">
        <f>(E275+K275+Q275)</f>
        <v>1856197</v>
      </c>
      <c r="X275" s="21"/>
      <c r="Y275" s="21"/>
      <c r="Z275" s="69">
        <v>1205392</v>
      </c>
      <c r="AA275" s="21"/>
      <c r="AB275" s="70">
        <f>IF($W275,Z275/$W275*100,0)</f>
        <v>64.938796905716373</v>
      </c>
      <c r="AC275" s="21"/>
      <c r="AD275" s="69">
        <v>0</v>
      </c>
      <c r="AE275" s="21"/>
      <c r="AF275" s="70">
        <f>IF($W275,AD275/$W275*100,0)</f>
        <v>0</v>
      </c>
      <c r="AG275" s="21"/>
      <c r="AH275" s="69">
        <v>0</v>
      </c>
      <c r="AI275" s="21"/>
      <c r="AJ275" s="70">
        <f>IF($W275,AH275/$W275*100,0)</f>
        <v>0</v>
      </c>
      <c r="AK275" s="21"/>
      <c r="AL275" s="69">
        <v>348453</v>
      </c>
      <c r="AM275" s="21"/>
      <c r="AN275" s="69">
        <v>0</v>
      </c>
      <c r="AO275" s="21"/>
      <c r="AP275" s="10">
        <v>30</v>
      </c>
      <c r="AQ275" s="21"/>
      <c r="AR275" s="69">
        <v>7083</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9"/>
      <c r="AQ276" s="21"/>
      <c r="AR276" s="21"/>
    </row>
    <row r="277" spans="1:44" ht="8.85" customHeight="1" x14ac:dyDescent="0.3">
      <c r="A277" s="10">
        <v>31</v>
      </c>
      <c r="B277" s="18"/>
      <c r="C277" s="10" t="s">
        <v>210</v>
      </c>
      <c r="D277" s="21"/>
      <c r="E277" s="69">
        <v>1520393</v>
      </c>
      <c r="F277" s="21"/>
      <c r="G277" s="65">
        <f>(E277/$AR277)</f>
        <v>338.91952741863577</v>
      </c>
      <c r="H277" s="21"/>
      <c r="I277" s="65">
        <f>IF(G$287,G277/G$287*100,0)</f>
        <v>154.80986081363721</v>
      </c>
      <c r="J277" s="69"/>
      <c r="K277" s="69">
        <v>230737</v>
      </c>
      <c r="L277" s="21"/>
      <c r="M277" s="65">
        <f>(K277/$AR277)</f>
        <v>51.434908604547481</v>
      </c>
      <c r="N277" s="21"/>
      <c r="O277" s="65">
        <f>IF(M$287,M277/M$287*100,0)</f>
        <v>61.925825106083408</v>
      </c>
      <c r="P277" s="21"/>
      <c r="Q277" s="69">
        <v>82651</v>
      </c>
      <c r="R277" s="21"/>
      <c r="S277" s="65">
        <f>(Q277/$AR277)</f>
        <v>18.42420864913063</v>
      </c>
      <c r="T277" s="21"/>
      <c r="U277" s="65">
        <f>IF(S$287,S277/S$287*100,0)</f>
        <v>29.992898351936603</v>
      </c>
      <c r="V277" s="21"/>
      <c r="W277" s="69">
        <f t="shared" ref="W277:W285" si="5">(E277+K277+Q277)</f>
        <v>1833781</v>
      </c>
      <c r="X277" s="21"/>
      <c r="Y277" s="21"/>
      <c r="Z277" s="69">
        <v>1122684</v>
      </c>
      <c r="AA277" s="21"/>
      <c r="AB277" s="70">
        <f t="shared" ref="AB277:AB285" si="6">IF($W277,Z277/$W277*100,0)</f>
        <v>61.222359703803228</v>
      </c>
      <c r="AC277" s="21"/>
      <c r="AD277" s="69">
        <v>1650</v>
      </c>
      <c r="AE277" s="21"/>
      <c r="AF277" s="70">
        <f t="shared" ref="AF277:AF285" si="7">IF($W277,AD277/$W277*100,0)</f>
        <v>8.9978029001282045E-2</v>
      </c>
      <c r="AG277" s="21"/>
      <c r="AH277" s="69">
        <v>0</v>
      </c>
      <c r="AI277" s="21"/>
      <c r="AJ277" s="70">
        <f t="shared" ref="AJ277:AJ285" si="8">IF($W277,AH277/$W277*100,0)</f>
        <v>0</v>
      </c>
      <c r="AK277" s="21"/>
      <c r="AL277" s="69">
        <v>402420</v>
      </c>
      <c r="AM277" s="21"/>
      <c r="AN277" s="69">
        <v>250.44</v>
      </c>
      <c r="AO277" s="21"/>
      <c r="AP277" s="10">
        <v>31</v>
      </c>
      <c r="AQ277" s="21"/>
      <c r="AR277" s="69">
        <v>4486</v>
      </c>
    </row>
    <row r="278" spans="1:44" ht="8.85" customHeight="1" x14ac:dyDescent="0.3">
      <c r="A278" s="10">
        <v>32</v>
      </c>
      <c r="B278" s="18"/>
      <c r="C278" s="10" t="s">
        <v>244</v>
      </c>
      <c r="D278" s="21"/>
      <c r="E278" s="69">
        <v>7089769</v>
      </c>
      <c r="F278" s="21"/>
      <c r="G278" s="65">
        <f>(E278/$AR278)</f>
        <v>430.38723972561161</v>
      </c>
      <c r="H278" s="21"/>
      <c r="I278" s="65">
        <f>IF(G$287,G278/G$287*100,0)</f>
        <v>196.58999640816754</v>
      </c>
      <c r="J278" s="69"/>
      <c r="K278" s="69">
        <v>4146487</v>
      </c>
      <c r="L278" s="21"/>
      <c r="M278" s="65">
        <f>(K278/$AR278)</f>
        <v>251.7141382868937</v>
      </c>
      <c r="N278" s="21"/>
      <c r="O278" s="65">
        <f>IF(M$287,M278/M$287*100,0)</f>
        <v>303.05498983436581</v>
      </c>
      <c r="P278" s="21"/>
      <c r="Q278" s="69">
        <v>2635017</v>
      </c>
      <c r="R278" s="21"/>
      <c r="S278" s="65">
        <f>(Q278/$AR278)</f>
        <v>159.95975232198143</v>
      </c>
      <c r="T278" s="21"/>
      <c r="U278" s="65">
        <f>IF(S$287,S278/S$287*100,0)</f>
        <v>260.39960158725881</v>
      </c>
      <c r="V278" s="21"/>
      <c r="W278" s="69">
        <f t="shared" si="5"/>
        <v>13871273</v>
      </c>
      <c r="X278" s="21"/>
      <c r="Y278" s="21"/>
      <c r="Z278" s="69">
        <v>2946737</v>
      </c>
      <c r="AA278" s="21"/>
      <c r="AB278" s="70">
        <f t="shared" si="6"/>
        <v>21.243450402857761</v>
      </c>
      <c r="AC278" s="21"/>
      <c r="AD278" s="69">
        <v>123734</v>
      </c>
      <c r="AE278" s="21"/>
      <c r="AF278" s="70">
        <f t="shared" si="7"/>
        <v>0.89201618337408539</v>
      </c>
      <c r="AG278" s="21"/>
      <c r="AH278" s="69">
        <v>0</v>
      </c>
      <c r="AI278" s="21"/>
      <c r="AJ278" s="70">
        <f t="shared" si="8"/>
        <v>0</v>
      </c>
      <c r="AK278" s="21"/>
      <c r="AL278" s="69">
        <v>0</v>
      </c>
      <c r="AM278" s="21"/>
      <c r="AN278" s="69">
        <v>0</v>
      </c>
      <c r="AO278" s="21"/>
      <c r="AP278" s="10">
        <v>32</v>
      </c>
      <c r="AQ278" s="21"/>
      <c r="AR278" s="69">
        <v>16473</v>
      </c>
    </row>
    <row r="279" spans="1:44" ht="8.85" customHeight="1" x14ac:dyDescent="0.3">
      <c r="A279" s="10">
        <v>33</v>
      </c>
      <c r="B279" s="18"/>
      <c r="C279" s="10" t="s">
        <v>245</v>
      </c>
      <c r="D279" s="21"/>
      <c r="E279" s="69">
        <v>909020</v>
      </c>
      <c r="F279" s="21"/>
      <c r="G279" s="65">
        <f>(E279/$AR279)</f>
        <v>112.7956322124333</v>
      </c>
      <c r="H279" s="21"/>
      <c r="I279" s="65">
        <f>IF(G$287,G279/G$287*100,0)</f>
        <v>51.522189518528336</v>
      </c>
      <c r="J279" s="69"/>
      <c r="K279" s="69">
        <v>1322084</v>
      </c>
      <c r="L279" s="21"/>
      <c r="M279" s="65">
        <f>(K279/$AR279)</f>
        <v>164.05062662861397</v>
      </c>
      <c r="N279" s="21"/>
      <c r="O279" s="65">
        <f>IF(M$287,M279/M$287*100,0)</f>
        <v>197.51119791527657</v>
      </c>
      <c r="P279" s="21"/>
      <c r="Q279" s="69">
        <v>211998</v>
      </c>
      <c r="R279" s="21"/>
      <c r="S279" s="65">
        <f>(Q279/$AR279)</f>
        <v>26.305745129668693</v>
      </c>
      <c r="T279" s="21"/>
      <c r="U279" s="65">
        <f>IF(S$287,S279/S$287*100,0)</f>
        <v>42.823306811787212</v>
      </c>
      <c r="V279" s="21"/>
      <c r="W279" s="69">
        <f t="shared" si="5"/>
        <v>2443102</v>
      </c>
      <c r="X279" s="21"/>
      <c r="Y279" s="21"/>
      <c r="Z279" s="69">
        <v>1263699</v>
      </c>
      <c r="AA279" s="21"/>
      <c r="AB279" s="70">
        <f t="shared" si="6"/>
        <v>51.725183803214115</v>
      </c>
      <c r="AC279" s="21"/>
      <c r="AD279" s="69">
        <v>0</v>
      </c>
      <c r="AE279" s="21"/>
      <c r="AF279" s="70">
        <f t="shared" si="7"/>
        <v>0</v>
      </c>
      <c r="AG279" s="21"/>
      <c r="AH279" s="69">
        <v>0</v>
      </c>
      <c r="AI279" s="21"/>
      <c r="AJ279" s="70">
        <f t="shared" si="8"/>
        <v>0</v>
      </c>
      <c r="AK279" s="21"/>
      <c r="AL279" s="69">
        <v>264602</v>
      </c>
      <c r="AM279" s="21"/>
      <c r="AN279" s="69">
        <v>0</v>
      </c>
      <c r="AO279" s="21"/>
      <c r="AP279" s="10">
        <v>33</v>
      </c>
      <c r="AQ279" s="21"/>
      <c r="AR279" s="69">
        <v>8059</v>
      </c>
    </row>
    <row r="280" spans="1:44" ht="8.85" customHeight="1" x14ac:dyDescent="0.3">
      <c r="A280" s="10">
        <v>34</v>
      </c>
      <c r="B280" s="18"/>
      <c r="C280" s="10" t="s">
        <v>246</v>
      </c>
      <c r="D280" s="21"/>
      <c r="E280" s="69">
        <v>1790199</v>
      </c>
      <c r="F280" s="21"/>
      <c r="G280" s="65">
        <f>(E280/$AR280)</f>
        <v>178.00526996122105</v>
      </c>
      <c r="H280" s="21"/>
      <c r="I280" s="65">
        <f>IF(G$287,G280/G$287*100,0)</f>
        <v>81.308301344206654</v>
      </c>
      <c r="J280" s="69"/>
      <c r="K280" s="69">
        <v>595747</v>
      </c>
      <c r="L280" s="21"/>
      <c r="M280" s="65">
        <f>(K280/$AR280)</f>
        <v>59.237048821716215</v>
      </c>
      <c r="N280" s="21"/>
      <c r="O280" s="65">
        <f>IF(M$287,M280/M$287*100,0)</f>
        <v>71.319328150022216</v>
      </c>
      <c r="P280" s="21"/>
      <c r="Q280" s="69">
        <v>1353858</v>
      </c>
      <c r="R280" s="21"/>
      <c r="S280" s="65">
        <f>(Q280/$AR280)</f>
        <v>134.61847469424282</v>
      </c>
      <c r="T280" s="21"/>
      <c r="U280" s="65">
        <f>IF(S$287,S280/S$287*100,0)</f>
        <v>219.14635817955167</v>
      </c>
      <c r="V280" s="21"/>
      <c r="W280" s="69">
        <f t="shared" si="5"/>
        <v>3739804</v>
      </c>
      <c r="X280" s="21"/>
      <c r="Y280" s="21"/>
      <c r="Z280" s="69">
        <v>1463227</v>
      </c>
      <c r="AA280" s="21"/>
      <c r="AB280" s="70">
        <f t="shared" si="6"/>
        <v>39.125767018806336</v>
      </c>
      <c r="AC280" s="21"/>
      <c r="AD280" s="69">
        <v>0</v>
      </c>
      <c r="AE280" s="21"/>
      <c r="AF280" s="70">
        <f t="shared" si="7"/>
        <v>0</v>
      </c>
      <c r="AG280" s="21"/>
      <c r="AH280" s="69">
        <v>0</v>
      </c>
      <c r="AI280" s="21"/>
      <c r="AJ280" s="70">
        <f t="shared" si="8"/>
        <v>0</v>
      </c>
      <c r="AK280" s="21"/>
      <c r="AL280" s="69">
        <v>0</v>
      </c>
      <c r="AM280" s="21"/>
      <c r="AN280" s="69">
        <v>290</v>
      </c>
      <c r="AO280" s="21"/>
      <c r="AP280" s="10">
        <v>34</v>
      </c>
      <c r="AQ280" s="21"/>
      <c r="AR280" s="69">
        <v>10057</v>
      </c>
    </row>
    <row r="281" spans="1:44" ht="8.85" customHeight="1" x14ac:dyDescent="0.3">
      <c r="A281" s="10">
        <v>35</v>
      </c>
      <c r="B281" s="18"/>
      <c r="C281" s="10" t="s">
        <v>247</v>
      </c>
      <c r="D281" s="21"/>
      <c r="E281" s="69">
        <v>484209</v>
      </c>
      <c r="F281" s="21"/>
      <c r="G281" s="65">
        <f>(E281/$AR281)</f>
        <v>141.83040421792617</v>
      </c>
      <c r="H281" s="21"/>
      <c r="I281" s="65">
        <f>IF(G$287,G281/G$287*100,0)</f>
        <v>64.784538392790608</v>
      </c>
      <c r="J281" s="69"/>
      <c r="K281" s="69">
        <v>164041</v>
      </c>
      <c r="L281" s="21"/>
      <c r="M281" s="65">
        <f>(K281/$AR281)</f>
        <v>48.049502050380788</v>
      </c>
      <c r="N281" s="21"/>
      <c r="O281" s="65">
        <f>IF(M$287,M281/M$287*100,0)</f>
        <v>57.849914408970207</v>
      </c>
      <c r="P281" s="21"/>
      <c r="Q281" s="69">
        <v>393384</v>
      </c>
      <c r="R281" s="21"/>
      <c r="S281" s="65">
        <f>(Q281/$AR281)</f>
        <v>115.22671353251319</v>
      </c>
      <c r="T281" s="21"/>
      <c r="U281" s="65">
        <f>IF(S$287,S281/S$287*100,0)</f>
        <v>187.57837431305148</v>
      </c>
      <c r="V281" s="21"/>
      <c r="W281" s="69">
        <f t="shared" si="5"/>
        <v>1041634</v>
      </c>
      <c r="X281" s="21"/>
      <c r="Y281" s="21"/>
      <c r="Z281" s="69">
        <v>0</v>
      </c>
      <c r="AA281" s="21"/>
      <c r="AB281" s="70">
        <f t="shared" si="6"/>
        <v>0</v>
      </c>
      <c r="AC281" s="21"/>
      <c r="AD281" s="69">
        <v>0</v>
      </c>
      <c r="AE281" s="21"/>
      <c r="AF281" s="70">
        <f t="shared" si="7"/>
        <v>0</v>
      </c>
      <c r="AG281" s="21"/>
      <c r="AH281" s="69">
        <v>0</v>
      </c>
      <c r="AI281" s="21"/>
      <c r="AJ281" s="70">
        <f t="shared" si="8"/>
        <v>0</v>
      </c>
      <c r="AK281" s="21"/>
      <c r="AL281" s="69">
        <v>185630</v>
      </c>
      <c r="AM281" s="21"/>
      <c r="AN281" s="69">
        <v>1173.67</v>
      </c>
      <c r="AO281" s="21"/>
      <c r="AP281" s="10">
        <v>35</v>
      </c>
      <c r="AQ281" s="21"/>
      <c r="AR281" s="69">
        <v>3414</v>
      </c>
    </row>
    <row r="282" spans="1:44" ht="8.85" customHeight="1" x14ac:dyDescent="0.3">
      <c r="B282" s="18"/>
      <c r="D282" s="21"/>
      <c r="E282" s="69"/>
      <c r="F282" s="21"/>
      <c r="G282" s="70"/>
      <c r="H282" s="21"/>
      <c r="I282" s="70"/>
      <c r="J282" s="69"/>
      <c r="K282" s="69"/>
      <c r="L282" s="21"/>
      <c r="M282" s="70"/>
      <c r="N282" s="21"/>
      <c r="O282" s="70"/>
      <c r="P282" s="21"/>
      <c r="Q282" s="69"/>
      <c r="R282" s="21"/>
      <c r="S282" s="70"/>
      <c r="T282" s="21"/>
      <c r="U282" s="70"/>
      <c r="V282" s="21"/>
      <c r="W282" s="69"/>
      <c r="X282" s="21"/>
      <c r="Y282" s="21"/>
      <c r="Z282" s="69"/>
      <c r="AA282" s="21"/>
      <c r="AB282" s="70"/>
      <c r="AC282" s="21"/>
      <c r="AD282" s="69"/>
      <c r="AE282" s="21"/>
      <c r="AF282" s="70"/>
      <c r="AG282" s="21"/>
      <c r="AH282" s="69"/>
      <c r="AI282" s="21"/>
      <c r="AJ282" s="70"/>
      <c r="AK282" s="21"/>
      <c r="AL282" s="69"/>
      <c r="AM282" s="21"/>
      <c r="AN282" s="69"/>
      <c r="AO282" s="21"/>
      <c r="AQ282" s="21"/>
      <c r="AR282" s="69"/>
    </row>
    <row r="283" spans="1:44" ht="8.85" customHeight="1" x14ac:dyDescent="0.3">
      <c r="A283" s="10">
        <v>36</v>
      </c>
      <c r="B283" s="18"/>
      <c r="C283" s="10" t="s">
        <v>214</v>
      </c>
      <c r="D283" s="21"/>
      <c r="E283" s="69">
        <v>703976</v>
      </c>
      <c r="F283" s="21"/>
      <c r="G283" s="65">
        <f>(E283/$AR283)</f>
        <v>236.94917536183104</v>
      </c>
      <c r="H283" s="21"/>
      <c r="I283" s="65">
        <f>IF(G$287,G283/G$287*100,0)</f>
        <v>108.23238524217942</v>
      </c>
      <c r="J283" s="69"/>
      <c r="K283" s="69">
        <v>271016</v>
      </c>
      <c r="L283" s="21"/>
      <c r="M283" s="65">
        <f>(K283/$AR283)</f>
        <v>91.220464490070682</v>
      </c>
      <c r="N283" s="21"/>
      <c r="O283" s="65">
        <f>IF(M$287,M283/M$287*100,0)</f>
        <v>109.82623831489373</v>
      </c>
      <c r="P283" s="21"/>
      <c r="Q283" s="69">
        <v>112815</v>
      </c>
      <c r="R283" s="21"/>
      <c r="S283" s="65">
        <f>(Q283/$AR283)</f>
        <v>37.972063278357453</v>
      </c>
      <c r="T283" s="21"/>
      <c r="U283" s="65">
        <f>IF(S$287,S283/S$287*100,0)</f>
        <v>61.814987867868062</v>
      </c>
      <c r="V283" s="21"/>
      <c r="W283" s="69">
        <f>(E283+K283+Q283)</f>
        <v>1087807</v>
      </c>
      <c r="X283" s="21"/>
      <c r="Y283" s="21"/>
      <c r="Z283" s="69">
        <v>902938</v>
      </c>
      <c r="AA283" s="21"/>
      <c r="AB283" s="70">
        <f>IF($W283,Z283/$W283*100,0)</f>
        <v>83.005349294498004</v>
      </c>
      <c r="AC283" s="21"/>
      <c r="AD283" s="69">
        <v>543222</v>
      </c>
      <c r="AE283" s="21"/>
      <c r="AF283" s="70">
        <f>IF($W283,AD283/$W283*100,0)</f>
        <v>49.937351019068636</v>
      </c>
      <c r="AG283" s="21"/>
      <c r="AH283" s="69">
        <v>0</v>
      </c>
      <c r="AI283" s="21"/>
      <c r="AJ283" s="70">
        <f>IF($W283,AH283/$W283*100,0)</f>
        <v>0</v>
      </c>
      <c r="AK283" s="21"/>
      <c r="AL283" s="69">
        <v>287124</v>
      </c>
      <c r="AM283" s="21"/>
      <c r="AN283" s="69">
        <v>0</v>
      </c>
      <c r="AO283" s="21"/>
      <c r="AP283" s="10">
        <v>36</v>
      </c>
      <c r="AQ283" s="21"/>
      <c r="AR283" s="69">
        <v>2971</v>
      </c>
    </row>
    <row r="284" spans="1:44" ht="8.85" customHeight="1" x14ac:dyDescent="0.3">
      <c r="A284" s="10">
        <v>37</v>
      </c>
      <c r="B284" s="18"/>
      <c r="C284" s="10" t="s">
        <v>248</v>
      </c>
      <c r="D284" s="21"/>
      <c r="E284" s="69">
        <v>1222402</v>
      </c>
      <c r="F284" s="21"/>
      <c r="G284" s="65">
        <f>(E284/$AR284)</f>
        <v>210.50490786981229</v>
      </c>
      <c r="H284" s="21"/>
      <c r="I284" s="65">
        <f>IF(G$287,G284/G$287*100,0)</f>
        <v>96.153313254387811</v>
      </c>
      <c r="J284" s="69"/>
      <c r="K284" s="69">
        <v>429317</v>
      </c>
      <c r="L284" s="21"/>
      <c r="M284" s="65">
        <f>(K284/$AR284)</f>
        <v>73.930945410711217</v>
      </c>
      <c r="N284" s="21"/>
      <c r="O284" s="65">
        <f>IF(M$287,M284/M$287*100,0)</f>
        <v>89.010264033527037</v>
      </c>
      <c r="P284" s="21"/>
      <c r="Q284" s="69">
        <v>283365</v>
      </c>
      <c r="R284" s="21"/>
      <c r="S284" s="65">
        <f>(Q284/$AR284)</f>
        <v>48.797141381091784</v>
      </c>
      <c r="T284" s="21"/>
      <c r="U284" s="65">
        <f>IF(S$287,S284/S$287*100,0)</f>
        <v>79.437208358863515</v>
      </c>
      <c r="V284" s="21"/>
      <c r="W284" s="69">
        <f>(E284+K284+Q284)</f>
        <v>1935084</v>
      </c>
      <c r="X284" s="21"/>
      <c r="Y284" s="21"/>
      <c r="Z284" s="69">
        <v>840409</v>
      </c>
      <c r="AA284" s="21"/>
      <c r="AB284" s="70">
        <f>IF($W284,Z284/$W284*100,0)</f>
        <v>43.430104326220466</v>
      </c>
      <c r="AC284" s="21"/>
      <c r="AD284" s="69">
        <v>0</v>
      </c>
      <c r="AE284" s="21"/>
      <c r="AF284" s="70">
        <f>IF($W284,AD284/$W284*100,0)</f>
        <v>0</v>
      </c>
      <c r="AG284" s="21"/>
      <c r="AH284" s="69">
        <v>0</v>
      </c>
      <c r="AI284" s="21"/>
      <c r="AJ284" s="70">
        <f>IF($W284,AH284/$W284*100,0)</f>
        <v>0</v>
      </c>
      <c r="AK284" s="21"/>
      <c r="AL284" s="69">
        <v>325299</v>
      </c>
      <c r="AM284" s="21"/>
      <c r="AN284" s="69">
        <v>0</v>
      </c>
      <c r="AO284" s="21"/>
      <c r="AP284" s="10">
        <v>37</v>
      </c>
      <c r="AQ284" s="21"/>
      <c r="AR284" s="69">
        <v>5807</v>
      </c>
    </row>
    <row r="285" spans="1:44" ht="8.85" customHeight="1" x14ac:dyDescent="0.3">
      <c r="A285" s="30">
        <v>38</v>
      </c>
      <c r="B285" s="18"/>
      <c r="C285" s="10" t="s">
        <v>249</v>
      </c>
      <c r="D285" s="21"/>
      <c r="E285" s="74">
        <v>2236912</v>
      </c>
      <c r="F285" s="21"/>
      <c r="G285" s="65">
        <f>(E285/$AR285)</f>
        <v>270.64875983061103</v>
      </c>
      <c r="H285" s="21"/>
      <c r="I285" s="65">
        <f>IF(G$287,G285/G$287*100,0)</f>
        <v>123.62550236595358</v>
      </c>
      <c r="J285" s="100"/>
      <c r="K285" s="74">
        <v>268678</v>
      </c>
      <c r="L285" s="21"/>
      <c r="M285" s="65">
        <f>(K285/$AR285)</f>
        <v>32.507924984875984</v>
      </c>
      <c r="N285" s="21"/>
      <c r="O285" s="65">
        <f>IF(M$287,M285/M$287*100,0)</f>
        <v>39.138400976902446</v>
      </c>
      <c r="P285" s="21"/>
      <c r="Q285" s="74">
        <v>1122822</v>
      </c>
      <c r="R285" s="21"/>
      <c r="S285" s="65">
        <f>(Q285/$AR285)</f>
        <v>135.85263157894738</v>
      </c>
      <c r="T285" s="21"/>
      <c r="U285" s="65">
        <f>IF(S$287,S285/S$287*100,0)</f>
        <v>221.15545081946993</v>
      </c>
      <c r="V285" s="21"/>
      <c r="W285" s="74">
        <f t="shared" si="5"/>
        <v>3628412</v>
      </c>
      <c r="X285" s="21"/>
      <c r="Y285" s="21"/>
      <c r="Z285" s="74">
        <v>2777069</v>
      </c>
      <c r="AA285" s="21"/>
      <c r="AB285" s="70">
        <f t="shared" si="6"/>
        <v>76.536760434041113</v>
      </c>
      <c r="AC285" s="21"/>
      <c r="AD285" s="74">
        <v>0</v>
      </c>
      <c r="AE285" s="21"/>
      <c r="AF285" s="70">
        <f t="shared" si="7"/>
        <v>0</v>
      </c>
      <c r="AG285" s="21"/>
      <c r="AH285" s="74">
        <v>0</v>
      </c>
      <c r="AI285" s="21"/>
      <c r="AJ285" s="70">
        <f t="shared" si="8"/>
        <v>0</v>
      </c>
      <c r="AK285" s="21"/>
      <c r="AL285" s="74">
        <v>23678</v>
      </c>
      <c r="AM285" s="21"/>
      <c r="AN285" s="74">
        <v>46711.06</v>
      </c>
      <c r="AO285" s="21"/>
      <c r="AP285" s="30">
        <v>38</v>
      </c>
      <c r="AQ285" s="21"/>
      <c r="AR285" s="74">
        <v>8265</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row>
    <row r="287" spans="1:44" ht="8.85" customHeight="1" x14ac:dyDescent="0.3">
      <c r="A287" s="30">
        <f>A285</f>
        <v>38</v>
      </c>
      <c r="B287" s="21"/>
      <c r="C287" s="18" t="s">
        <v>65</v>
      </c>
      <c r="D287" s="21"/>
      <c r="E287" s="75">
        <f>SUM(E241:E285)</f>
        <v>83137488</v>
      </c>
      <c r="F287" s="21"/>
      <c r="G287" s="78">
        <f>(E287/$AR287)</f>
        <v>218.92631750805134</v>
      </c>
      <c r="H287" s="21"/>
      <c r="I287" s="70">
        <f>IF(G$287,G287/G$287*100,0)</f>
        <v>100</v>
      </c>
      <c r="J287" s="76"/>
      <c r="K287" s="75">
        <f>SUM(K241:K285)</f>
        <v>31541700</v>
      </c>
      <c r="L287" s="21"/>
      <c r="M287" s="78">
        <f>(K287/$AR287)</f>
        <v>83.058899120739639</v>
      </c>
      <c r="N287" s="21"/>
      <c r="O287" s="70">
        <f>IF(M$287,M287/M$287*100,0)</f>
        <v>100</v>
      </c>
      <c r="P287" s="21"/>
      <c r="Q287" s="75">
        <f>SUM(Q241:Q285)</f>
        <v>23327561</v>
      </c>
      <c r="R287" s="21"/>
      <c r="S287" s="78">
        <f>(Q287/$AR287)</f>
        <v>61.428570300012375</v>
      </c>
      <c r="T287" s="21"/>
      <c r="U287" s="70">
        <f>IF(S$287,S287/S$287*100,0)</f>
        <v>100</v>
      </c>
      <c r="V287" s="21"/>
      <c r="W287" s="75">
        <f>SUM(W241:W285)</f>
        <v>138006749</v>
      </c>
      <c r="X287" s="21"/>
      <c r="Y287" s="21"/>
      <c r="Z287" s="75">
        <f>SUM(Z241:Z285)</f>
        <v>60795262</v>
      </c>
      <c r="AA287" s="21"/>
      <c r="AB287" s="70">
        <f>IF($W287,Z287/$W287*100,0)</f>
        <v>44.052383264241662</v>
      </c>
      <c r="AC287" s="21"/>
      <c r="AD287" s="75">
        <f>SUM(AD241:AD285)</f>
        <v>983355</v>
      </c>
      <c r="AE287" s="21"/>
      <c r="AF287" s="70">
        <f>IF($W287,AD287/$W287*100,0)</f>
        <v>0.71254123955923343</v>
      </c>
      <c r="AG287" s="21"/>
      <c r="AH287" s="75">
        <f>SUM(AH241:AH285)</f>
        <v>20723</v>
      </c>
      <c r="AI287" s="21"/>
      <c r="AJ287" s="70">
        <f>IF($W287,AH287/$W287*100,0)</f>
        <v>1.5015932300528289E-2</v>
      </c>
      <c r="AK287" s="21"/>
      <c r="AL287" s="75">
        <f>SUM(AL241:AL285)</f>
        <v>19967944</v>
      </c>
      <c r="AM287" s="21"/>
      <c r="AN287" s="75">
        <f>SUM(AN241:AN285)</f>
        <v>188012.75</v>
      </c>
      <c r="AO287" s="21"/>
      <c r="AP287" s="30">
        <f>AP285</f>
        <v>38</v>
      </c>
      <c r="AQ287" s="21"/>
      <c r="AR287" s="74">
        <f>SUM(AR241:AR285)</f>
        <v>379751</v>
      </c>
    </row>
    <row r="288" spans="1:4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row>
    <row r="289" spans="1:44" ht="12" thickBot="1" x14ac:dyDescent="0.35">
      <c r="A289" s="42">
        <f>(A60+A219+A287)</f>
        <v>171</v>
      </c>
      <c r="B289" s="21"/>
      <c r="C289" s="18" t="s">
        <v>250</v>
      </c>
      <c r="D289" s="21"/>
      <c r="E289" s="86">
        <f>E60+E219+E287</f>
        <v>783582579</v>
      </c>
      <c r="F289" s="21"/>
      <c r="G289" s="78">
        <f>(E289/$AR289)</f>
        <v>87.549394721467522</v>
      </c>
      <c r="H289" s="21"/>
      <c r="I289" s="21"/>
      <c r="J289" s="21"/>
      <c r="K289" s="86">
        <f>(K60+K219+K287)</f>
        <v>761473529</v>
      </c>
      <c r="L289" s="21"/>
      <c r="M289" s="78">
        <f>(K289/$AR289)</f>
        <v>85.079158657979619</v>
      </c>
      <c r="N289" s="21"/>
      <c r="O289" s="21"/>
      <c r="P289" s="21"/>
      <c r="Q289" s="86">
        <f>(Q60+Q219+Q287)</f>
        <v>479720735</v>
      </c>
      <c r="R289" s="21"/>
      <c r="S289" s="78">
        <f>(Q289/$AR289)</f>
        <v>53.599022119897739</v>
      </c>
      <c r="T289" s="21"/>
      <c r="U289" s="21"/>
      <c r="V289" s="21"/>
      <c r="W289" s="86">
        <f>(W60+W219+W287)</f>
        <v>2024776843</v>
      </c>
      <c r="X289" s="21"/>
      <c r="Y289" s="21"/>
      <c r="Z289" s="86">
        <f>(Z60+Z219+Z287)</f>
        <v>465576086</v>
      </c>
      <c r="AA289" s="21"/>
      <c r="AB289" s="70">
        <f>IF($W289,Z289/$W289*100,0)</f>
        <v>22.993945609837262</v>
      </c>
      <c r="AC289" s="21"/>
      <c r="AD289" s="86">
        <f>(AD60+AD219+AD287)</f>
        <v>18347587</v>
      </c>
      <c r="AE289" s="21"/>
      <c r="AF289" s="70">
        <f>IF($W289,AD289/$W289*100,0)</f>
        <v>0.90615353802720278</v>
      </c>
      <c r="AG289" s="21"/>
      <c r="AH289" s="86">
        <f>(AH60+AH219+AH287)</f>
        <v>6745601</v>
      </c>
      <c r="AI289" s="21"/>
      <c r="AJ289" s="70">
        <f>IF($W289,AH289/$W289*100,0)</f>
        <v>0.3331528125344132</v>
      </c>
      <c r="AK289" s="21"/>
      <c r="AL289" s="86">
        <f>(AL60+AL219+AL287)</f>
        <v>738889528</v>
      </c>
      <c r="AM289" s="21"/>
      <c r="AN289" s="86">
        <f>(AN60+AN219+AN287)</f>
        <v>925053335.75000024</v>
      </c>
      <c r="AO289" s="21"/>
      <c r="AP289" s="42">
        <f>(AP60+AP219+AP287)</f>
        <v>171</v>
      </c>
      <c r="AR289" s="123">
        <f>(AR60+AR219+AR287)</f>
        <v>8950177</v>
      </c>
    </row>
    <row r="290" spans="1:44" ht="8.85" customHeight="1" thickTop="1" x14ac:dyDescent="0.3">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row>
    <row r="291" spans="1:44" ht="8.85" customHeight="1" x14ac:dyDescent="0.3">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row>
    <row r="292" spans="1:44" ht="12.15" customHeight="1" x14ac:dyDescent="0.3">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row>
    <row r="293" spans="1:44" ht="3.9" customHeight="1" x14ac:dyDescent="0.3">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row>
    <row r="294" spans="1:44" ht="8.85" customHeight="1" x14ac:dyDescent="0.3">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row>
    <row r="295" spans="1:44" ht="8.85" customHeight="1" x14ac:dyDescent="0.3">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row>
    <row r="296" spans="1:44" ht="8.85" customHeight="1" x14ac:dyDescent="0.3">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row>
    <row r="297" spans="1:44" ht="8.85" customHeight="1" x14ac:dyDescent="0.3">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row>
    <row r="298" spans="1:44" ht="8.85" customHeight="1" x14ac:dyDescent="0.3">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row>
    <row r="299" spans="1:44" ht="8.85" customHeight="1" x14ac:dyDescent="0.3">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4" ht="8.85" customHeight="1" x14ac:dyDescent="0.3">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4" ht="0.6" customHeight="1" x14ac:dyDescent="0.3">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4" ht="8.85" hidden="1" customHeight="1" x14ac:dyDescent="0.3">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4" ht="8.85" hidden="1" customHeight="1" x14ac:dyDescent="0.3">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4" ht="8.85" customHeight="1" x14ac:dyDescent="0.3">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row>
    <row r="305" spans="1:43" s="8" customFormat="1" ht="11.25" customHeight="1" x14ac:dyDescent="0.3">
      <c r="A305" s="122" t="s">
        <v>497</v>
      </c>
      <c r="AQ305" s="113" t="s">
        <v>498</v>
      </c>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ignoredErrors>
    <ignoredError sqref="A75 AQ75 A151 AQ151 A227 AQ227 A305 AQ30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71064-1F1A-4F00-9075-AAC90130D11A}">
  <sheetPr transitionEvaluation="1" transitionEntry="1"/>
  <dimension ref="A1:BB4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2.33203125" style="10" customWidth="1"/>
    <col min="6" max="6" width="1.44140625" style="10" customWidth="1"/>
    <col min="7" max="7" width="9.44140625" style="10" customWidth="1"/>
    <col min="8" max="8" width="1.44140625" style="10" customWidth="1"/>
    <col min="9" max="9" width="9.6640625" style="10" customWidth="1"/>
    <col min="10" max="10" width="2.21875" style="10" customWidth="1"/>
    <col min="11" max="11" width="13.21875" style="10" customWidth="1"/>
    <col min="12" max="12" width="1.44140625" style="10" customWidth="1"/>
    <col min="13" max="13" width="9.6640625" style="10" customWidth="1"/>
    <col min="14" max="14" width="1.44140625" style="10" customWidth="1"/>
    <col min="15" max="15" width="8.44140625" style="10" customWidth="1"/>
    <col min="16" max="16" width="2.21875" style="10" customWidth="1"/>
    <col min="17" max="17" width="12" style="10" customWidth="1"/>
    <col min="18" max="18" width="1.44140625" style="10" customWidth="1"/>
    <col min="19" max="19" width="9.44140625" style="10" customWidth="1"/>
    <col min="20" max="20" width="1.44140625" style="10" customWidth="1"/>
    <col min="21" max="21" width="9.6640625" style="10" customWidth="1"/>
    <col min="22" max="22" width="1.44140625" style="10" customWidth="1"/>
    <col min="23" max="23" width="13.77734375" style="10" customWidth="1"/>
    <col min="24" max="24" width="1.44140625" style="10" customWidth="1"/>
    <col min="25" max="25" width="13.109375" style="10" customWidth="1"/>
    <col min="26" max="27" width="1.44140625" style="10" customWidth="1"/>
    <col min="28" max="28" width="13.109375" style="10" customWidth="1"/>
    <col min="29" max="29" width="2.21875" style="10" customWidth="1"/>
    <col min="30" max="30" width="11.5546875" style="10" customWidth="1"/>
    <col min="31" max="31" width="3" style="10" customWidth="1"/>
    <col min="32" max="32" width="13.109375" style="10" customWidth="1"/>
    <col min="33" max="33" width="2.21875" style="10" customWidth="1"/>
    <col min="34" max="34" width="11.5546875" style="10" customWidth="1"/>
    <col min="35" max="35" width="3" style="10" customWidth="1"/>
    <col min="36" max="36" width="13.109375" style="10" customWidth="1"/>
    <col min="37" max="37" width="2.21875" style="10" customWidth="1"/>
    <col min="38" max="38" width="11.5546875" style="10" customWidth="1"/>
    <col min="39" max="39" width="3" style="10" customWidth="1"/>
    <col min="40" max="40" width="13.109375" style="10" customWidth="1"/>
    <col min="41" max="41" width="3" style="10" customWidth="1"/>
    <col min="42" max="42" width="13.109375" style="10" customWidth="1"/>
    <col min="43" max="43" width="2.21875" style="10" customWidth="1"/>
    <col min="44" max="44" width="13.109375" style="10" customWidth="1"/>
    <col min="45" max="45" width="3" style="10" customWidth="1"/>
    <col min="46" max="46" width="5.33203125" style="10" customWidth="1"/>
    <col min="47" max="47" width="18" style="10" customWidth="1"/>
    <col min="48" max="48" width="7.6640625" style="10" hidden="1" customWidth="1"/>
    <col min="49" max="49" width="1.44140625" style="10" hidden="1" customWidth="1"/>
    <col min="50" max="50" width="11.5546875" style="10" hidden="1" customWidth="1"/>
    <col min="51" max="51" width="1.44140625" style="10" hidden="1" customWidth="1"/>
    <col min="52" max="52" width="11.5546875" style="10" hidden="1" customWidth="1"/>
    <col min="53" max="53" width="1.44140625" style="10" hidden="1" customWidth="1"/>
    <col min="54" max="54" width="11.5546875" style="10" hidden="1" customWidth="1"/>
    <col min="55" max="256" width="11.5546875" style="10"/>
    <col min="257" max="257" width="4.5546875" style="10" customWidth="1"/>
    <col min="258" max="258" width="1.44140625" style="10" customWidth="1"/>
    <col min="259" max="259" width="17.77734375" style="10" customWidth="1"/>
    <col min="260" max="260" width="1.44140625" style="10" customWidth="1"/>
    <col min="261" max="261" width="12.33203125" style="10" customWidth="1"/>
    <col min="262" max="262" width="1.44140625" style="10" customWidth="1"/>
    <col min="263" max="263" width="9.44140625" style="10" customWidth="1"/>
    <col min="264" max="264" width="1.44140625" style="10" customWidth="1"/>
    <col min="265" max="265" width="9.6640625" style="10" customWidth="1"/>
    <col min="266" max="266" width="2.21875" style="10" customWidth="1"/>
    <col min="267" max="267" width="13.21875" style="10" customWidth="1"/>
    <col min="268" max="268" width="1.44140625" style="10" customWidth="1"/>
    <col min="269" max="269" width="9.6640625" style="10" customWidth="1"/>
    <col min="270" max="270" width="1.44140625" style="10" customWidth="1"/>
    <col min="271" max="271" width="8.44140625" style="10" customWidth="1"/>
    <col min="272" max="272" width="2.21875" style="10" customWidth="1"/>
    <col min="273" max="273" width="12" style="10" customWidth="1"/>
    <col min="274" max="274" width="1.44140625" style="10" customWidth="1"/>
    <col min="275" max="275" width="9.44140625" style="10" customWidth="1"/>
    <col min="276" max="276" width="1.44140625" style="10" customWidth="1"/>
    <col min="277" max="277" width="9.6640625" style="10" customWidth="1"/>
    <col min="278" max="278" width="1.44140625" style="10" customWidth="1"/>
    <col min="279" max="279" width="13.77734375" style="10" customWidth="1"/>
    <col min="280" max="280" width="1.44140625" style="10" customWidth="1"/>
    <col min="281" max="281" width="13.109375" style="10" customWidth="1"/>
    <col min="282" max="283" width="1.44140625" style="10" customWidth="1"/>
    <col min="284" max="284" width="13.109375" style="10" customWidth="1"/>
    <col min="285" max="285" width="2.21875" style="10" customWidth="1"/>
    <col min="286" max="286" width="11.5546875" style="10"/>
    <col min="287" max="287" width="3" style="10" customWidth="1"/>
    <col min="288" max="288" width="13.109375" style="10" customWidth="1"/>
    <col min="289" max="289" width="2.21875" style="10" customWidth="1"/>
    <col min="290" max="290" width="11.5546875" style="10"/>
    <col min="291" max="291" width="3" style="10" customWidth="1"/>
    <col min="292" max="292" width="13.109375" style="10" customWidth="1"/>
    <col min="293" max="293" width="2.21875" style="10" customWidth="1"/>
    <col min="294" max="294" width="11.5546875" style="10"/>
    <col min="295" max="295" width="3" style="10" customWidth="1"/>
    <col min="296" max="296" width="13.109375" style="10" customWidth="1"/>
    <col min="297" max="297" width="3" style="10" customWidth="1"/>
    <col min="298" max="298" width="13.109375" style="10" customWidth="1"/>
    <col min="299" max="299" width="2.21875" style="10" customWidth="1"/>
    <col min="300" max="300" width="13.109375" style="10" customWidth="1"/>
    <col min="301" max="301" width="3" style="10" customWidth="1"/>
    <col min="302" max="302" width="5.33203125" style="10" customWidth="1"/>
    <col min="303" max="303" width="18" style="10" customWidth="1"/>
    <col min="304" max="304" width="7.6640625" style="10" customWidth="1"/>
    <col min="305" max="305" width="1.44140625" style="10" customWidth="1"/>
    <col min="306" max="306" width="11.5546875" style="10"/>
    <col min="307" max="307" width="1.44140625" style="10" customWidth="1"/>
    <col min="308" max="308" width="11.5546875" style="10"/>
    <col min="309" max="309" width="1.44140625" style="10" customWidth="1"/>
    <col min="310" max="512" width="11.5546875" style="10"/>
    <col min="513" max="513" width="4.5546875" style="10" customWidth="1"/>
    <col min="514" max="514" width="1.44140625" style="10" customWidth="1"/>
    <col min="515" max="515" width="17.77734375" style="10" customWidth="1"/>
    <col min="516" max="516" width="1.44140625" style="10" customWidth="1"/>
    <col min="517" max="517" width="12.33203125" style="10" customWidth="1"/>
    <col min="518" max="518" width="1.44140625" style="10" customWidth="1"/>
    <col min="519" max="519" width="9.44140625" style="10" customWidth="1"/>
    <col min="520" max="520" width="1.44140625" style="10" customWidth="1"/>
    <col min="521" max="521" width="9.6640625" style="10" customWidth="1"/>
    <col min="522" max="522" width="2.21875" style="10" customWidth="1"/>
    <col min="523" max="523" width="13.21875" style="10" customWidth="1"/>
    <col min="524" max="524" width="1.44140625" style="10" customWidth="1"/>
    <col min="525" max="525" width="9.6640625" style="10" customWidth="1"/>
    <col min="526" max="526" width="1.44140625" style="10" customWidth="1"/>
    <col min="527" max="527" width="8.44140625" style="10" customWidth="1"/>
    <col min="528" max="528" width="2.21875" style="10" customWidth="1"/>
    <col min="529" max="529" width="12" style="10" customWidth="1"/>
    <col min="530" max="530" width="1.44140625" style="10" customWidth="1"/>
    <col min="531" max="531" width="9.44140625" style="10" customWidth="1"/>
    <col min="532" max="532" width="1.44140625" style="10" customWidth="1"/>
    <col min="533" max="533" width="9.6640625" style="10" customWidth="1"/>
    <col min="534" max="534" width="1.44140625" style="10" customWidth="1"/>
    <col min="535" max="535" width="13.77734375" style="10" customWidth="1"/>
    <col min="536" max="536" width="1.44140625" style="10" customWidth="1"/>
    <col min="537" max="537" width="13.109375" style="10" customWidth="1"/>
    <col min="538" max="539" width="1.44140625" style="10" customWidth="1"/>
    <col min="540" max="540" width="13.109375" style="10" customWidth="1"/>
    <col min="541" max="541" width="2.21875" style="10" customWidth="1"/>
    <col min="542" max="542" width="11.5546875" style="10"/>
    <col min="543" max="543" width="3" style="10" customWidth="1"/>
    <col min="544" max="544" width="13.109375" style="10" customWidth="1"/>
    <col min="545" max="545" width="2.21875" style="10" customWidth="1"/>
    <col min="546" max="546" width="11.5546875" style="10"/>
    <col min="547" max="547" width="3" style="10" customWidth="1"/>
    <col min="548" max="548" width="13.109375" style="10" customWidth="1"/>
    <col min="549" max="549" width="2.21875" style="10" customWidth="1"/>
    <col min="550" max="550" width="11.5546875" style="10"/>
    <col min="551" max="551" width="3" style="10" customWidth="1"/>
    <col min="552" max="552" width="13.109375" style="10" customWidth="1"/>
    <col min="553" max="553" width="3" style="10" customWidth="1"/>
    <col min="554" max="554" width="13.109375" style="10" customWidth="1"/>
    <col min="555" max="555" width="2.21875" style="10" customWidth="1"/>
    <col min="556" max="556" width="13.109375" style="10" customWidth="1"/>
    <col min="557" max="557" width="3" style="10" customWidth="1"/>
    <col min="558" max="558" width="5.33203125" style="10" customWidth="1"/>
    <col min="559" max="559" width="18" style="10" customWidth="1"/>
    <col min="560" max="560" width="7.6640625" style="10" customWidth="1"/>
    <col min="561" max="561" width="1.44140625" style="10" customWidth="1"/>
    <col min="562" max="562" width="11.5546875" style="10"/>
    <col min="563" max="563" width="1.44140625" style="10" customWidth="1"/>
    <col min="564" max="564" width="11.5546875" style="10"/>
    <col min="565" max="565" width="1.44140625" style="10" customWidth="1"/>
    <col min="566" max="768" width="11.5546875" style="10"/>
    <col min="769" max="769" width="4.5546875" style="10" customWidth="1"/>
    <col min="770" max="770" width="1.44140625" style="10" customWidth="1"/>
    <col min="771" max="771" width="17.77734375" style="10" customWidth="1"/>
    <col min="772" max="772" width="1.44140625" style="10" customWidth="1"/>
    <col min="773" max="773" width="12.33203125" style="10" customWidth="1"/>
    <col min="774" max="774" width="1.44140625" style="10" customWidth="1"/>
    <col min="775" max="775" width="9.44140625" style="10" customWidth="1"/>
    <col min="776" max="776" width="1.44140625" style="10" customWidth="1"/>
    <col min="777" max="777" width="9.6640625" style="10" customWidth="1"/>
    <col min="778" max="778" width="2.21875" style="10" customWidth="1"/>
    <col min="779" max="779" width="13.21875" style="10" customWidth="1"/>
    <col min="780" max="780" width="1.44140625" style="10" customWidth="1"/>
    <col min="781" max="781" width="9.6640625" style="10" customWidth="1"/>
    <col min="782" max="782" width="1.44140625" style="10" customWidth="1"/>
    <col min="783" max="783" width="8.44140625" style="10" customWidth="1"/>
    <col min="784" max="784" width="2.21875" style="10" customWidth="1"/>
    <col min="785" max="785" width="12" style="10" customWidth="1"/>
    <col min="786" max="786" width="1.44140625" style="10" customWidth="1"/>
    <col min="787" max="787" width="9.44140625" style="10" customWidth="1"/>
    <col min="788" max="788" width="1.44140625" style="10" customWidth="1"/>
    <col min="789" max="789" width="9.6640625" style="10" customWidth="1"/>
    <col min="790" max="790" width="1.44140625" style="10" customWidth="1"/>
    <col min="791" max="791" width="13.77734375" style="10" customWidth="1"/>
    <col min="792" max="792" width="1.44140625" style="10" customWidth="1"/>
    <col min="793" max="793" width="13.109375" style="10" customWidth="1"/>
    <col min="794" max="795" width="1.44140625" style="10" customWidth="1"/>
    <col min="796" max="796" width="13.109375" style="10" customWidth="1"/>
    <col min="797" max="797" width="2.21875" style="10" customWidth="1"/>
    <col min="798" max="798" width="11.5546875" style="10"/>
    <col min="799" max="799" width="3" style="10" customWidth="1"/>
    <col min="800" max="800" width="13.109375" style="10" customWidth="1"/>
    <col min="801" max="801" width="2.21875" style="10" customWidth="1"/>
    <col min="802" max="802" width="11.5546875" style="10"/>
    <col min="803" max="803" width="3" style="10" customWidth="1"/>
    <col min="804" max="804" width="13.109375" style="10" customWidth="1"/>
    <col min="805" max="805" width="2.21875" style="10" customWidth="1"/>
    <col min="806" max="806" width="11.5546875" style="10"/>
    <col min="807" max="807" width="3" style="10" customWidth="1"/>
    <col min="808" max="808" width="13.109375" style="10" customWidth="1"/>
    <col min="809" max="809" width="3" style="10" customWidth="1"/>
    <col min="810" max="810" width="13.109375" style="10" customWidth="1"/>
    <col min="811" max="811" width="2.21875" style="10" customWidth="1"/>
    <col min="812" max="812" width="13.109375" style="10" customWidth="1"/>
    <col min="813" max="813" width="3" style="10" customWidth="1"/>
    <col min="814" max="814" width="5.33203125" style="10" customWidth="1"/>
    <col min="815" max="815" width="18" style="10" customWidth="1"/>
    <col min="816" max="816" width="7.6640625" style="10" customWidth="1"/>
    <col min="817" max="817" width="1.44140625" style="10" customWidth="1"/>
    <col min="818" max="818" width="11.5546875" style="10"/>
    <col min="819" max="819" width="1.44140625" style="10" customWidth="1"/>
    <col min="820" max="820" width="11.5546875" style="10"/>
    <col min="821" max="821" width="1.44140625" style="10" customWidth="1"/>
    <col min="822"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2.33203125" style="10" customWidth="1"/>
    <col min="1030" max="1030" width="1.44140625" style="10" customWidth="1"/>
    <col min="1031" max="1031" width="9.44140625" style="10" customWidth="1"/>
    <col min="1032" max="1032" width="1.44140625" style="10" customWidth="1"/>
    <col min="1033" max="1033" width="9.6640625" style="10" customWidth="1"/>
    <col min="1034" max="1034" width="2.21875" style="10" customWidth="1"/>
    <col min="1035" max="1035" width="13.21875" style="10" customWidth="1"/>
    <col min="1036" max="1036" width="1.44140625" style="10" customWidth="1"/>
    <col min="1037" max="1037" width="9.6640625" style="10" customWidth="1"/>
    <col min="1038" max="1038" width="1.44140625" style="10" customWidth="1"/>
    <col min="1039" max="1039" width="8.44140625" style="10" customWidth="1"/>
    <col min="1040" max="1040" width="2.21875" style="10" customWidth="1"/>
    <col min="1041" max="1041" width="12" style="10" customWidth="1"/>
    <col min="1042" max="1042" width="1.44140625" style="10" customWidth="1"/>
    <col min="1043" max="1043" width="9.44140625" style="10" customWidth="1"/>
    <col min="1044" max="1044" width="1.44140625" style="10" customWidth="1"/>
    <col min="1045" max="1045" width="9.6640625" style="10" customWidth="1"/>
    <col min="1046" max="1046" width="1.44140625" style="10" customWidth="1"/>
    <col min="1047" max="1047" width="13.77734375" style="10" customWidth="1"/>
    <col min="1048" max="1048" width="1.44140625" style="10" customWidth="1"/>
    <col min="1049" max="1049" width="13.109375" style="10" customWidth="1"/>
    <col min="1050" max="1051" width="1.44140625" style="10" customWidth="1"/>
    <col min="1052" max="1052" width="13.109375" style="10" customWidth="1"/>
    <col min="1053" max="1053" width="2.21875" style="10" customWidth="1"/>
    <col min="1054" max="1054" width="11.5546875" style="10"/>
    <col min="1055" max="1055" width="3" style="10" customWidth="1"/>
    <col min="1056" max="1056" width="13.109375" style="10" customWidth="1"/>
    <col min="1057" max="1057" width="2.21875" style="10" customWidth="1"/>
    <col min="1058" max="1058" width="11.5546875" style="10"/>
    <col min="1059" max="1059" width="3" style="10" customWidth="1"/>
    <col min="1060" max="1060" width="13.109375" style="10" customWidth="1"/>
    <col min="1061" max="1061" width="2.21875" style="10" customWidth="1"/>
    <col min="1062" max="1062" width="11.5546875" style="10"/>
    <col min="1063" max="1063" width="3" style="10" customWidth="1"/>
    <col min="1064" max="1064" width="13.109375" style="10" customWidth="1"/>
    <col min="1065" max="1065" width="3" style="10" customWidth="1"/>
    <col min="1066" max="1066" width="13.109375" style="10" customWidth="1"/>
    <col min="1067" max="1067" width="2.21875" style="10" customWidth="1"/>
    <col min="1068" max="1068" width="13.109375" style="10" customWidth="1"/>
    <col min="1069" max="1069" width="3" style="10" customWidth="1"/>
    <col min="1070" max="1070" width="5.33203125" style="10" customWidth="1"/>
    <col min="1071" max="1071" width="18" style="10" customWidth="1"/>
    <col min="1072" max="1072" width="7.6640625" style="10" customWidth="1"/>
    <col min="1073" max="1073" width="1.44140625" style="10" customWidth="1"/>
    <col min="1074" max="1074" width="11.5546875" style="10"/>
    <col min="1075" max="1075" width="1.44140625" style="10" customWidth="1"/>
    <col min="1076" max="1076" width="11.5546875" style="10"/>
    <col min="1077" max="1077" width="1.44140625" style="10" customWidth="1"/>
    <col min="1078"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2.33203125" style="10" customWidth="1"/>
    <col min="1286" max="1286" width="1.44140625" style="10" customWidth="1"/>
    <col min="1287" max="1287" width="9.44140625" style="10" customWidth="1"/>
    <col min="1288" max="1288" width="1.44140625" style="10" customWidth="1"/>
    <col min="1289" max="1289" width="9.6640625" style="10" customWidth="1"/>
    <col min="1290" max="1290" width="2.21875" style="10" customWidth="1"/>
    <col min="1291" max="1291" width="13.21875" style="10" customWidth="1"/>
    <col min="1292" max="1292" width="1.44140625" style="10" customWidth="1"/>
    <col min="1293" max="1293" width="9.6640625" style="10" customWidth="1"/>
    <col min="1294" max="1294" width="1.44140625" style="10" customWidth="1"/>
    <col min="1295" max="1295" width="8.44140625" style="10" customWidth="1"/>
    <col min="1296" max="1296" width="2.21875" style="10" customWidth="1"/>
    <col min="1297" max="1297" width="12" style="10" customWidth="1"/>
    <col min="1298" max="1298" width="1.44140625" style="10" customWidth="1"/>
    <col min="1299" max="1299" width="9.44140625" style="10" customWidth="1"/>
    <col min="1300" max="1300" width="1.44140625" style="10" customWidth="1"/>
    <col min="1301" max="1301" width="9.6640625" style="10" customWidth="1"/>
    <col min="1302" max="1302" width="1.44140625" style="10" customWidth="1"/>
    <col min="1303" max="1303" width="13.77734375" style="10" customWidth="1"/>
    <col min="1304" max="1304" width="1.44140625" style="10" customWidth="1"/>
    <col min="1305" max="1305" width="13.109375" style="10" customWidth="1"/>
    <col min="1306" max="1307" width="1.44140625" style="10" customWidth="1"/>
    <col min="1308" max="1308" width="13.109375" style="10" customWidth="1"/>
    <col min="1309" max="1309" width="2.21875" style="10" customWidth="1"/>
    <col min="1310" max="1310" width="11.5546875" style="10"/>
    <col min="1311" max="1311" width="3" style="10" customWidth="1"/>
    <col min="1312" max="1312" width="13.109375" style="10" customWidth="1"/>
    <col min="1313" max="1313" width="2.21875" style="10" customWidth="1"/>
    <col min="1314" max="1314" width="11.5546875" style="10"/>
    <col min="1315" max="1315" width="3" style="10" customWidth="1"/>
    <col min="1316" max="1316" width="13.109375" style="10" customWidth="1"/>
    <col min="1317" max="1317" width="2.21875" style="10" customWidth="1"/>
    <col min="1318" max="1318" width="11.5546875" style="10"/>
    <col min="1319" max="1319" width="3" style="10" customWidth="1"/>
    <col min="1320" max="1320" width="13.109375" style="10" customWidth="1"/>
    <col min="1321" max="1321" width="3" style="10" customWidth="1"/>
    <col min="1322" max="1322" width="13.109375" style="10" customWidth="1"/>
    <col min="1323" max="1323" width="2.21875" style="10" customWidth="1"/>
    <col min="1324" max="1324" width="13.109375" style="10" customWidth="1"/>
    <col min="1325" max="1325" width="3" style="10" customWidth="1"/>
    <col min="1326" max="1326" width="5.33203125" style="10" customWidth="1"/>
    <col min="1327" max="1327" width="18" style="10" customWidth="1"/>
    <col min="1328" max="1328" width="7.6640625" style="10" customWidth="1"/>
    <col min="1329" max="1329" width="1.44140625" style="10" customWidth="1"/>
    <col min="1330" max="1330" width="11.5546875" style="10"/>
    <col min="1331" max="1331" width="1.44140625" style="10" customWidth="1"/>
    <col min="1332" max="1332" width="11.5546875" style="10"/>
    <col min="1333" max="1333" width="1.44140625" style="10" customWidth="1"/>
    <col min="1334"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2.33203125" style="10" customWidth="1"/>
    <col min="1542" max="1542" width="1.44140625" style="10" customWidth="1"/>
    <col min="1543" max="1543" width="9.44140625" style="10" customWidth="1"/>
    <col min="1544" max="1544" width="1.44140625" style="10" customWidth="1"/>
    <col min="1545" max="1545" width="9.6640625" style="10" customWidth="1"/>
    <col min="1546" max="1546" width="2.21875" style="10" customWidth="1"/>
    <col min="1547" max="1547" width="13.21875" style="10" customWidth="1"/>
    <col min="1548" max="1548" width="1.44140625" style="10" customWidth="1"/>
    <col min="1549" max="1549" width="9.6640625" style="10" customWidth="1"/>
    <col min="1550" max="1550" width="1.44140625" style="10" customWidth="1"/>
    <col min="1551" max="1551" width="8.44140625" style="10" customWidth="1"/>
    <col min="1552" max="1552" width="2.21875" style="10" customWidth="1"/>
    <col min="1553" max="1553" width="12" style="10" customWidth="1"/>
    <col min="1554" max="1554" width="1.44140625" style="10" customWidth="1"/>
    <col min="1555" max="1555" width="9.44140625" style="10" customWidth="1"/>
    <col min="1556" max="1556" width="1.44140625" style="10" customWidth="1"/>
    <col min="1557" max="1557" width="9.6640625" style="10" customWidth="1"/>
    <col min="1558" max="1558" width="1.44140625" style="10" customWidth="1"/>
    <col min="1559" max="1559" width="13.77734375" style="10" customWidth="1"/>
    <col min="1560" max="1560" width="1.44140625" style="10" customWidth="1"/>
    <col min="1561" max="1561" width="13.109375" style="10" customWidth="1"/>
    <col min="1562" max="1563" width="1.44140625" style="10" customWidth="1"/>
    <col min="1564" max="1564" width="13.109375" style="10" customWidth="1"/>
    <col min="1565" max="1565" width="2.21875" style="10" customWidth="1"/>
    <col min="1566" max="1566" width="11.5546875" style="10"/>
    <col min="1567" max="1567" width="3" style="10" customWidth="1"/>
    <col min="1568" max="1568" width="13.109375" style="10" customWidth="1"/>
    <col min="1569" max="1569" width="2.21875" style="10" customWidth="1"/>
    <col min="1570" max="1570" width="11.5546875" style="10"/>
    <col min="1571" max="1571" width="3" style="10" customWidth="1"/>
    <col min="1572" max="1572" width="13.109375" style="10" customWidth="1"/>
    <col min="1573" max="1573" width="2.21875" style="10" customWidth="1"/>
    <col min="1574" max="1574" width="11.5546875" style="10"/>
    <col min="1575" max="1575" width="3" style="10" customWidth="1"/>
    <col min="1576" max="1576" width="13.109375" style="10" customWidth="1"/>
    <col min="1577" max="1577" width="3" style="10" customWidth="1"/>
    <col min="1578" max="1578" width="13.109375" style="10" customWidth="1"/>
    <col min="1579" max="1579" width="2.21875" style="10" customWidth="1"/>
    <col min="1580" max="1580" width="13.109375" style="10" customWidth="1"/>
    <col min="1581" max="1581" width="3" style="10" customWidth="1"/>
    <col min="1582" max="1582" width="5.33203125" style="10" customWidth="1"/>
    <col min="1583" max="1583" width="18" style="10" customWidth="1"/>
    <col min="1584" max="1584" width="7.6640625" style="10" customWidth="1"/>
    <col min="1585" max="1585" width="1.44140625" style="10" customWidth="1"/>
    <col min="1586" max="1586" width="11.5546875" style="10"/>
    <col min="1587" max="1587" width="1.44140625" style="10" customWidth="1"/>
    <col min="1588" max="1588" width="11.5546875" style="10"/>
    <col min="1589" max="1589" width="1.44140625" style="10" customWidth="1"/>
    <col min="1590"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2.33203125" style="10" customWidth="1"/>
    <col min="1798" max="1798" width="1.44140625" style="10" customWidth="1"/>
    <col min="1799" max="1799" width="9.44140625" style="10" customWidth="1"/>
    <col min="1800" max="1800" width="1.44140625" style="10" customWidth="1"/>
    <col min="1801" max="1801" width="9.6640625" style="10" customWidth="1"/>
    <col min="1802" max="1802" width="2.21875" style="10" customWidth="1"/>
    <col min="1803" max="1803" width="13.21875" style="10" customWidth="1"/>
    <col min="1804" max="1804" width="1.44140625" style="10" customWidth="1"/>
    <col min="1805" max="1805" width="9.6640625" style="10" customWidth="1"/>
    <col min="1806" max="1806" width="1.44140625" style="10" customWidth="1"/>
    <col min="1807" max="1807" width="8.44140625" style="10" customWidth="1"/>
    <col min="1808" max="1808" width="2.21875" style="10" customWidth="1"/>
    <col min="1809" max="1809" width="12" style="10" customWidth="1"/>
    <col min="1810" max="1810" width="1.44140625" style="10" customWidth="1"/>
    <col min="1811" max="1811" width="9.44140625" style="10" customWidth="1"/>
    <col min="1812" max="1812" width="1.44140625" style="10" customWidth="1"/>
    <col min="1813" max="1813" width="9.6640625" style="10" customWidth="1"/>
    <col min="1814" max="1814" width="1.44140625" style="10" customWidth="1"/>
    <col min="1815" max="1815" width="13.77734375" style="10" customWidth="1"/>
    <col min="1816" max="1816" width="1.44140625" style="10" customWidth="1"/>
    <col min="1817" max="1817" width="13.109375" style="10" customWidth="1"/>
    <col min="1818" max="1819" width="1.44140625" style="10" customWidth="1"/>
    <col min="1820" max="1820" width="13.109375" style="10" customWidth="1"/>
    <col min="1821" max="1821" width="2.21875" style="10" customWidth="1"/>
    <col min="1822" max="1822" width="11.5546875" style="10"/>
    <col min="1823" max="1823" width="3" style="10" customWidth="1"/>
    <col min="1824" max="1824" width="13.109375" style="10" customWidth="1"/>
    <col min="1825" max="1825" width="2.21875" style="10" customWidth="1"/>
    <col min="1826" max="1826" width="11.5546875" style="10"/>
    <col min="1827" max="1827" width="3" style="10" customWidth="1"/>
    <col min="1828" max="1828" width="13.109375" style="10" customWidth="1"/>
    <col min="1829" max="1829" width="2.21875" style="10" customWidth="1"/>
    <col min="1830" max="1830" width="11.5546875" style="10"/>
    <col min="1831" max="1831" width="3" style="10" customWidth="1"/>
    <col min="1832" max="1832" width="13.109375" style="10" customWidth="1"/>
    <col min="1833" max="1833" width="3" style="10" customWidth="1"/>
    <col min="1834" max="1834" width="13.109375" style="10" customWidth="1"/>
    <col min="1835" max="1835" width="2.21875" style="10" customWidth="1"/>
    <col min="1836" max="1836" width="13.109375" style="10" customWidth="1"/>
    <col min="1837" max="1837" width="3" style="10" customWidth="1"/>
    <col min="1838" max="1838" width="5.33203125" style="10" customWidth="1"/>
    <col min="1839" max="1839" width="18" style="10" customWidth="1"/>
    <col min="1840" max="1840" width="7.6640625" style="10" customWidth="1"/>
    <col min="1841" max="1841" width="1.44140625" style="10" customWidth="1"/>
    <col min="1842" max="1842" width="11.5546875" style="10"/>
    <col min="1843" max="1843" width="1.44140625" style="10" customWidth="1"/>
    <col min="1844" max="1844" width="11.5546875" style="10"/>
    <col min="1845" max="1845" width="1.44140625" style="10" customWidth="1"/>
    <col min="1846"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2.33203125" style="10" customWidth="1"/>
    <col min="2054" max="2054" width="1.44140625" style="10" customWidth="1"/>
    <col min="2055" max="2055" width="9.44140625" style="10" customWidth="1"/>
    <col min="2056" max="2056" width="1.44140625" style="10" customWidth="1"/>
    <col min="2057" max="2057" width="9.6640625" style="10" customWidth="1"/>
    <col min="2058" max="2058" width="2.21875" style="10" customWidth="1"/>
    <col min="2059" max="2059" width="13.21875" style="10" customWidth="1"/>
    <col min="2060" max="2060" width="1.44140625" style="10" customWidth="1"/>
    <col min="2061" max="2061" width="9.6640625" style="10" customWidth="1"/>
    <col min="2062" max="2062" width="1.44140625" style="10" customWidth="1"/>
    <col min="2063" max="2063" width="8.44140625" style="10" customWidth="1"/>
    <col min="2064" max="2064" width="2.21875" style="10" customWidth="1"/>
    <col min="2065" max="2065" width="12" style="10" customWidth="1"/>
    <col min="2066" max="2066" width="1.44140625" style="10" customWidth="1"/>
    <col min="2067" max="2067" width="9.44140625" style="10" customWidth="1"/>
    <col min="2068" max="2068" width="1.44140625" style="10" customWidth="1"/>
    <col min="2069" max="2069" width="9.6640625" style="10" customWidth="1"/>
    <col min="2070" max="2070" width="1.44140625" style="10" customWidth="1"/>
    <col min="2071" max="2071" width="13.77734375" style="10" customWidth="1"/>
    <col min="2072" max="2072" width="1.44140625" style="10" customWidth="1"/>
    <col min="2073" max="2073" width="13.109375" style="10" customWidth="1"/>
    <col min="2074" max="2075" width="1.44140625" style="10" customWidth="1"/>
    <col min="2076" max="2076" width="13.109375" style="10" customWidth="1"/>
    <col min="2077" max="2077" width="2.21875" style="10" customWidth="1"/>
    <col min="2078" max="2078" width="11.5546875" style="10"/>
    <col min="2079" max="2079" width="3" style="10" customWidth="1"/>
    <col min="2080" max="2080" width="13.109375" style="10" customWidth="1"/>
    <col min="2081" max="2081" width="2.21875" style="10" customWidth="1"/>
    <col min="2082" max="2082" width="11.5546875" style="10"/>
    <col min="2083" max="2083" width="3" style="10" customWidth="1"/>
    <col min="2084" max="2084" width="13.109375" style="10" customWidth="1"/>
    <col min="2085" max="2085" width="2.21875" style="10" customWidth="1"/>
    <col min="2086" max="2086" width="11.5546875" style="10"/>
    <col min="2087" max="2087" width="3" style="10" customWidth="1"/>
    <col min="2088" max="2088" width="13.109375" style="10" customWidth="1"/>
    <col min="2089" max="2089" width="3" style="10" customWidth="1"/>
    <col min="2090" max="2090" width="13.109375" style="10" customWidth="1"/>
    <col min="2091" max="2091" width="2.21875" style="10" customWidth="1"/>
    <col min="2092" max="2092" width="13.109375" style="10" customWidth="1"/>
    <col min="2093" max="2093" width="3" style="10" customWidth="1"/>
    <col min="2094" max="2094" width="5.33203125" style="10" customWidth="1"/>
    <col min="2095" max="2095" width="18" style="10" customWidth="1"/>
    <col min="2096" max="2096" width="7.6640625" style="10" customWidth="1"/>
    <col min="2097" max="2097" width="1.44140625" style="10" customWidth="1"/>
    <col min="2098" max="2098" width="11.5546875" style="10"/>
    <col min="2099" max="2099" width="1.44140625" style="10" customWidth="1"/>
    <col min="2100" max="2100" width="11.5546875" style="10"/>
    <col min="2101" max="2101" width="1.44140625" style="10" customWidth="1"/>
    <col min="2102"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2.33203125" style="10" customWidth="1"/>
    <col min="2310" max="2310" width="1.44140625" style="10" customWidth="1"/>
    <col min="2311" max="2311" width="9.44140625" style="10" customWidth="1"/>
    <col min="2312" max="2312" width="1.44140625" style="10" customWidth="1"/>
    <col min="2313" max="2313" width="9.6640625" style="10" customWidth="1"/>
    <col min="2314" max="2314" width="2.21875" style="10" customWidth="1"/>
    <col min="2315" max="2315" width="13.21875" style="10" customWidth="1"/>
    <col min="2316" max="2316" width="1.44140625" style="10" customWidth="1"/>
    <col min="2317" max="2317" width="9.6640625" style="10" customWidth="1"/>
    <col min="2318" max="2318" width="1.44140625" style="10" customWidth="1"/>
    <col min="2319" max="2319" width="8.44140625" style="10" customWidth="1"/>
    <col min="2320" max="2320" width="2.21875" style="10" customWidth="1"/>
    <col min="2321" max="2321" width="12" style="10" customWidth="1"/>
    <col min="2322" max="2322" width="1.44140625" style="10" customWidth="1"/>
    <col min="2323" max="2323" width="9.44140625" style="10" customWidth="1"/>
    <col min="2324" max="2324" width="1.44140625" style="10" customWidth="1"/>
    <col min="2325" max="2325" width="9.6640625" style="10" customWidth="1"/>
    <col min="2326" max="2326" width="1.44140625" style="10" customWidth="1"/>
    <col min="2327" max="2327" width="13.77734375" style="10" customWidth="1"/>
    <col min="2328" max="2328" width="1.44140625" style="10" customWidth="1"/>
    <col min="2329" max="2329" width="13.109375" style="10" customWidth="1"/>
    <col min="2330" max="2331" width="1.44140625" style="10" customWidth="1"/>
    <col min="2332" max="2332" width="13.109375" style="10" customWidth="1"/>
    <col min="2333" max="2333" width="2.21875" style="10" customWidth="1"/>
    <col min="2334" max="2334" width="11.5546875" style="10"/>
    <col min="2335" max="2335" width="3" style="10" customWidth="1"/>
    <col min="2336" max="2336" width="13.109375" style="10" customWidth="1"/>
    <col min="2337" max="2337" width="2.21875" style="10" customWidth="1"/>
    <col min="2338" max="2338" width="11.5546875" style="10"/>
    <col min="2339" max="2339" width="3" style="10" customWidth="1"/>
    <col min="2340" max="2340" width="13.109375" style="10" customWidth="1"/>
    <col min="2341" max="2341" width="2.21875" style="10" customWidth="1"/>
    <col min="2342" max="2342" width="11.5546875" style="10"/>
    <col min="2343" max="2343" width="3" style="10" customWidth="1"/>
    <col min="2344" max="2344" width="13.109375" style="10" customWidth="1"/>
    <col min="2345" max="2345" width="3" style="10" customWidth="1"/>
    <col min="2346" max="2346" width="13.109375" style="10" customWidth="1"/>
    <col min="2347" max="2347" width="2.21875" style="10" customWidth="1"/>
    <col min="2348" max="2348" width="13.109375" style="10" customWidth="1"/>
    <col min="2349" max="2349" width="3" style="10" customWidth="1"/>
    <col min="2350" max="2350" width="5.33203125" style="10" customWidth="1"/>
    <col min="2351" max="2351" width="18" style="10" customWidth="1"/>
    <col min="2352" max="2352" width="7.6640625" style="10" customWidth="1"/>
    <col min="2353" max="2353" width="1.44140625" style="10" customWidth="1"/>
    <col min="2354" max="2354" width="11.5546875" style="10"/>
    <col min="2355" max="2355" width="1.44140625" style="10" customWidth="1"/>
    <col min="2356" max="2356" width="11.5546875" style="10"/>
    <col min="2357" max="2357" width="1.44140625" style="10" customWidth="1"/>
    <col min="2358"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2.33203125" style="10" customWidth="1"/>
    <col min="2566" max="2566" width="1.44140625" style="10" customWidth="1"/>
    <col min="2567" max="2567" width="9.44140625" style="10" customWidth="1"/>
    <col min="2568" max="2568" width="1.44140625" style="10" customWidth="1"/>
    <col min="2569" max="2569" width="9.6640625" style="10" customWidth="1"/>
    <col min="2570" max="2570" width="2.21875" style="10" customWidth="1"/>
    <col min="2571" max="2571" width="13.21875" style="10" customWidth="1"/>
    <col min="2572" max="2572" width="1.44140625" style="10" customWidth="1"/>
    <col min="2573" max="2573" width="9.6640625" style="10" customWidth="1"/>
    <col min="2574" max="2574" width="1.44140625" style="10" customWidth="1"/>
    <col min="2575" max="2575" width="8.44140625" style="10" customWidth="1"/>
    <col min="2576" max="2576" width="2.21875" style="10" customWidth="1"/>
    <col min="2577" max="2577" width="12" style="10" customWidth="1"/>
    <col min="2578" max="2578" width="1.44140625" style="10" customWidth="1"/>
    <col min="2579" max="2579" width="9.44140625" style="10" customWidth="1"/>
    <col min="2580" max="2580" width="1.44140625" style="10" customWidth="1"/>
    <col min="2581" max="2581" width="9.6640625" style="10" customWidth="1"/>
    <col min="2582" max="2582" width="1.44140625" style="10" customWidth="1"/>
    <col min="2583" max="2583" width="13.77734375" style="10" customWidth="1"/>
    <col min="2584" max="2584" width="1.44140625" style="10" customWidth="1"/>
    <col min="2585" max="2585" width="13.109375" style="10" customWidth="1"/>
    <col min="2586" max="2587" width="1.44140625" style="10" customWidth="1"/>
    <col min="2588" max="2588" width="13.109375" style="10" customWidth="1"/>
    <col min="2589" max="2589" width="2.21875" style="10" customWidth="1"/>
    <col min="2590" max="2590" width="11.5546875" style="10"/>
    <col min="2591" max="2591" width="3" style="10" customWidth="1"/>
    <col min="2592" max="2592" width="13.109375" style="10" customWidth="1"/>
    <col min="2593" max="2593" width="2.21875" style="10" customWidth="1"/>
    <col min="2594" max="2594" width="11.5546875" style="10"/>
    <col min="2595" max="2595" width="3" style="10" customWidth="1"/>
    <col min="2596" max="2596" width="13.109375" style="10" customWidth="1"/>
    <col min="2597" max="2597" width="2.21875" style="10" customWidth="1"/>
    <col min="2598" max="2598" width="11.5546875" style="10"/>
    <col min="2599" max="2599" width="3" style="10" customWidth="1"/>
    <col min="2600" max="2600" width="13.109375" style="10" customWidth="1"/>
    <col min="2601" max="2601" width="3" style="10" customWidth="1"/>
    <col min="2602" max="2602" width="13.109375" style="10" customWidth="1"/>
    <col min="2603" max="2603" width="2.21875" style="10" customWidth="1"/>
    <col min="2604" max="2604" width="13.109375" style="10" customWidth="1"/>
    <col min="2605" max="2605" width="3" style="10" customWidth="1"/>
    <col min="2606" max="2606" width="5.33203125" style="10" customWidth="1"/>
    <col min="2607" max="2607" width="18" style="10" customWidth="1"/>
    <col min="2608" max="2608" width="7.6640625" style="10" customWidth="1"/>
    <col min="2609" max="2609" width="1.44140625" style="10" customWidth="1"/>
    <col min="2610" max="2610" width="11.5546875" style="10"/>
    <col min="2611" max="2611" width="1.44140625" style="10" customWidth="1"/>
    <col min="2612" max="2612" width="11.5546875" style="10"/>
    <col min="2613" max="2613" width="1.44140625" style="10" customWidth="1"/>
    <col min="2614"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2.33203125" style="10" customWidth="1"/>
    <col min="2822" max="2822" width="1.44140625" style="10" customWidth="1"/>
    <col min="2823" max="2823" width="9.44140625" style="10" customWidth="1"/>
    <col min="2824" max="2824" width="1.44140625" style="10" customWidth="1"/>
    <col min="2825" max="2825" width="9.6640625" style="10" customWidth="1"/>
    <col min="2826" max="2826" width="2.21875" style="10" customWidth="1"/>
    <col min="2827" max="2827" width="13.21875" style="10" customWidth="1"/>
    <col min="2828" max="2828" width="1.44140625" style="10" customWidth="1"/>
    <col min="2829" max="2829" width="9.6640625" style="10" customWidth="1"/>
    <col min="2830" max="2830" width="1.44140625" style="10" customWidth="1"/>
    <col min="2831" max="2831" width="8.44140625" style="10" customWidth="1"/>
    <col min="2832" max="2832" width="2.21875" style="10" customWidth="1"/>
    <col min="2833" max="2833" width="12" style="10" customWidth="1"/>
    <col min="2834" max="2834" width="1.44140625" style="10" customWidth="1"/>
    <col min="2835" max="2835" width="9.44140625" style="10" customWidth="1"/>
    <col min="2836" max="2836" width="1.44140625" style="10" customWidth="1"/>
    <col min="2837" max="2837" width="9.6640625" style="10" customWidth="1"/>
    <col min="2838" max="2838" width="1.44140625" style="10" customWidth="1"/>
    <col min="2839" max="2839" width="13.77734375" style="10" customWidth="1"/>
    <col min="2840" max="2840" width="1.44140625" style="10" customWidth="1"/>
    <col min="2841" max="2841" width="13.109375" style="10" customWidth="1"/>
    <col min="2842" max="2843" width="1.44140625" style="10" customWidth="1"/>
    <col min="2844" max="2844" width="13.109375" style="10" customWidth="1"/>
    <col min="2845" max="2845" width="2.21875" style="10" customWidth="1"/>
    <col min="2846" max="2846" width="11.5546875" style="10"/>
    <col min="2847" max="2847" width="3" style="10" customWidth="1"/>
    <col min="2848" max="2848" width="13.109375" style="10" customWidth="1"/>
    <col min="2849" max="2849" width="2.21875" style="10" customWidth="1"/>
    <col min="2850" max="2850" width="11.5546875" style="10"/>
    <col min="2851" max="2851" width="3" style="10" customWidth="1"/>
    <col min="2852" max="2852" width="13.109375" style="10" customWidth="1"/>
    <col min="2853" max="2853" width="2.21875" style="10" customWidth="1"/>
    <col min="2854" max="2854" width="11.5546875" style="10"/>
    <col min="2855" max="2855" width="3" style="10" customWidth="1"/>
    <col min="2856" max="2856" width="13.109375" style="10" customWidth="1"/>
    <col min="2857" max="2857" width="3" style="10" customWidth="1"/>
    <col min="2858" max="2858" width="13.109375" style="10" customWidth="1"/>
    <col min="2859" max="2859" width="2.21875" style="10" customWidth="1"/>
    <col min="2860" max="2860" width="13.109375" style="10" customWidth="1"/>
    <col min="2861" max="2861" width="3" style="10" customWidth="1"/>
    <col min="2862" max="2862" width="5.33203125" style="10" customWidth="1"/>
    <col min="2863" max="2863" width="18" style="10" customWidth="1"/>
    <col min="2864" max="2864" width="7.6640625" style="10" customWidth="1"/>
    <col min="2865" max="2865" width="1.44140625" style="10" customWidth="1"/>
    <col min="2866" max="2866" width="11.5546875" style="10"/>
    <col min="2867" max="2867" width="1.44140625" style="10" customWidth="1"/>
    <col min="2868" max="2868" width="11.5546875" style="10"/>
    <col min="2869" max="2869" width="1.44140625" style="10" customWidth="1"/>
    <col min="2870"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2.33203125" style="10" customWidth="1"/>
    <col min="3078" max="3078" width="1.44140625" style="10" customWidth="1"/>
    <col min="3079" max="3079" width="9.44140625" style="10" customWidth="1"/>
    <col min="3080" max="3080" width="1.44140625" style="10" customWidth="1"/>
    <col min="3081" max="3081" width="9.6640625" style="10" customWidth="1"/>
    <col min="3082" max="3082" width="2.21875" style="10" customWidth="1"/>
    <col min="3083" max="3083" width="13.21875" style="10" customWidth="1"/>
    <col min="3084" max="3084" width="1.44140625" style="10" customWidth="1"/>
    <col min="3085" max="3085" width="9.6640625" style="10" customWidth="1"/>
    <col min="3086" max="3086" width="1.44140625" style="10" customWidth="1"/>
    <col min="3087" max="3087" width="8.44140625" style="10" customWidth="1"/>
    <col min="3088" max="3088" width="2.21875" style="10" customWidth="1"/>
    <col min="3089" max="3089" width="12" style="10" customWidth="1"/>
    <col min="3090" max="3090" width="1.44140625" style="10" customWidth="1"/>
    <col min="3091" max="3091" width="9.44140625" style="10" customWidth="1"/>
    <col min="3092" max="3092" width="1.44140625" style="10" customWidth="1"/>
    <col min="3093" max="3093" width="9.6640625" style="10" customWidth="1"/>
    <col min="3094" max="3094" width="1.44140625" style="10" customWidth="1"/>
    <col min="3095" max="3095" width="13.77734375" style="10" customWidth="1"/>
    <col min="3096" max="3096" width="1.44140625" style="10" customWidth="1"/>
    <col min="3097" max="3097" width="13.109375" style="10" customWidth="1"/>
    <col min="3098" max="3099" width="1.44140625" style="10" customWidth="1"/>
    <col min="3100" max="3100" width="13.109375" style="10" customWidth="1"/>
    <col min="3101" max="3101" width="2.21875" style="10" customWidth="1"/>
    <col min="3102" max="3102" width="11.5546875" style="10"/>
    <col min="3103" max="3103" width="3" style="10" customWidth="1"/>
    <col min="3104" max="3104" width="13.109375" style="10" customWidth="1"/>
    <col min="3105" max="3105" width="2.21875" style="10" customWidth="1"/>
    <col min="3106" max="3106" width="11.5546875" style="10"/>
    <col min="3107" max="3107" width="3" style="10" customWidth="1"/>
    <col min="3108" max="3108" width="13.109375" style="10" customWidth="1"/>
    <col min="3109" max="3109" width="2.21875" style="10" customWidth="1"/>
    <col min="3110" max="3110" width="11.5546875" style="10"/>
    <col min="3111" max="3111" width="3" style="10" customWidth="1"/>
    <col min="3112" max="3112" width="13.109375" style="10" customWidth="1"/>
    <col min="3113" max="3113" width="3" style="10" customWidth="1"/>
    <col min="3114" max="3114" width="13.109375" style="10" customWidth="1"/>
    <col min="3115" max="3115" width="2.21875" style="10" customWidth="1"/>
    <col min="3116" max="3116" width="13.109375" style="10" customWidth="1"/>
    <col min="3117" max="3117" width="3" style="10" customWidth="1"/>
    <col min="3118" max="3118" width="5.33203125" style="10" customWidth="1"/>
    <col min="3119" max="3119" width="18" style="10" customWidth="1"/>
    <col min="3120" max="3120" width="7.6640625" style="10" customWidth="1"/>
    <col min="3121" max="3121" width="1.44140625" style="10" customWidth="1"/>
    <col min="3122" max="3122" width="11.5546875" style="10"/>
    <col min="3123" max="3123" width="1.44140625" style="10" customWidth="1"/>
    <col min="3124" max="3124" width="11.5546875" style="10"/>
    <col min="3125" max="3125" width="1.44140625" style="10" customWidth="1"/>
    <col min="3126"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2.33203125" style="10" customWidth="1"/>
    <col min="3334" max="3334" width="1.44140625" style="10" customWidth="1"/>
    <col min="3335" max="3335" width="9.44140625" style="10" customWidth="1"/>
    <col min="3336" max="3336" width="1.44140625" style="10" customWidth="1"/>
    <col min="3337" max="3337" width="9.6640625" style="10" customWidth="1"/>
    <col min="3338" max="3338" width="2.21875" style="10" customWidth="1"/>
    <col min="3339" max="3339" width="13.21875" style="10" customWidth="1"/>
    <col min="3340" max="3340" width="1.44140625" style="10" customWidth="1"/>
    <col min="3341" max="3341" width="9.6640625" style="10" customWidth="1"/>
    <col min="3342" max="3342" width="1.44140625" style="10" customWidth="1"/>
    <col min="3343" max="3343" width="8.44140625" style="10" customWidth="1"/>
    <col min="3344" max="3344" width="2.21875" style="10" customWidth="1"/>
    <col min="3345" max="3345" width="12" style="10" customWidth="1"/>
    <col min="3346" max="3346" width="1.44140625" style="10" customWidth="1"/>
    <col min="3347" max="3347" width="9.44140625" style="10" customWidth="1"/>
    <col min="3348" max="3348" width="1.44140625" style="10" customWidth="1"/>
    <col min="3349" max="3349" width="9.6640625" style="10" customWidth="1"/>
    <col min="3350" max="3350" width="1.44140625" style="10" customWidth="1"/>
    <col min="3351" max="3351" width="13.77734375" style="10" customWidth="1"/>
    <col min="3352" max="3352" width="1.44140625" style="10" customWidth="1"/>
    <col min="3353" max="3353" width="13.109375" style="10" customWidth="1"/>
    <col min="3354" max="3355" width="1.44140625" style="10" customWidth="1"/>
    <col min="3356" max="3356" width="13.109375" style="10" customWidth="1"/>
    <col min="3357" max="3357" width="2.21875" style="10" customWidth="1"/>
    <col min="3358" max="3358" width="11.5546875" style="10"/>
    <col min="3359" max="3359" width="3" style="10" customWidth="1"/>
    <col min="3360" max="3360" width="13.109375" style="10" customWidth="1"/>
    <col min="3361" max="3361" width="2.21875" style="10" customWidth="1"/>
    <col min="3362" max="3362" width="11.5546875" style="10"/>
    <col min="3363" max="3363" width="3" style="10" customWidth="1"/>
    <col min="3364" max="3364" width="13.109375" style="10" customWidth="1"/>
    <col min="3365" max="3365" width="2.21875" style="10" customWidth="1"/>
    <col min="3366" max="3366" width="11.5546875" style="10"/>
    <col min="3367" max="3367" width="3" style="10" customWidth="1"/>
    <col min="3368" max="3368" width="13.109375" style="10" customWidth="1"/>
    <col min="3369" max="3369" width="3" style="10" customWidth="1"/>
    <col min="3370" max="3370" width="13.109375" style="10" customWidth="1"/>
    <col min="3371" max="3371" width="2.21875" style="10" customWidth="1"/>
    <col min="3372" max="3372" width="13.109375" style="10" customWidth="1"/>
    <col min="3373" max="3373" width="3" style="10" customWidth="1"/>
    <col min="3374" max="3374" width="5.33203125" style="10" customWidth="1"/>
    <col min="3375" max="3375" width="18" style="10" customWidth="1"/>
    <col min="3376" max="3376" width="7.6640625" style="10" customWidth="1"/>
    <col min="3377" max="3377" width="1.44140625" style="10" customWidth="1"/>
    <col min="3378" max="3378" width="11.5546875" style="10"/>
    <col min="3379" max="3379" width="1.44140625" style="10" customWidth="1"/>
    <col min="3380" max="3380" width="11.5546875" style="10"/>
    <col min="3381" max="3381" width="1.44140625" style="10" customWidth="1"/>
    <col min="3382"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2.33203125" style="10" customWidth="1"/>
    <col min="3590" max="3590" width="1.44140625" style="10" customWidth="1"/>
    <col min="3591" max="3591" width="9.44140625" style="10" customWidth="1"/>
    <col min="3592" max="3592" width="1.44140625" style="10" customWidth="1"/>
    <col min="3593" max="3593" width="9.6640625" style="10" customWidth="1"/>
    <col min="3594" max="3594" width="2.21875" style="10" customWidth="1"/>
    <col min="3595" max="3595" width="13.21875" style="10" customWidth="1"/>
    <col min="3596" max="3596" width="1.44140625" style="10" customWidth="1"/>
    <col min="3597" max="3597" width="9.6640625" style="10" customWidth="1"/>
    <col min="3598" max="3598" width="1.44140625" style="10" customWidth="1"/>
    <col min="3599" max="3599" width="8.44140625" style="10" customWidth="1"/>
    <col min="3600" max="3600" width="2.21875" style="10" customWidth="1"/>
    <col min="3601" max="3601" width="12" style="10" customWidth="1"/>
    <col min="3602" max="3602" width="1.44140625" style="10" customWidth="1"/>
    <col min="3603" max="3603" width="9.44140625" style="10" customWidth="1"/>
    <col min="3604" max="3604" width="1.44140625" style="10" customWidth="1"/>
    <col min="3605" max="3605" width="9.6640625" style="10" customWidth="1"/>
    <col min="3606" max="3606" width="1.44140625" style="10" customWidth="1"/>
    <col min="3607" max="3607" width="13.77734375" style="10" customWidth="1"/>
    <col min="3608" max="3608" width="1.44140625" style="10" customWidth="1"/>
    <col min="3609" max="3609" width="13.109375" style="10" customWidth="1"/>
    <col min="3610" max="3611" width="1.44140625" style="10" customWidth="1"/>
    <col min="3612" max="3612" width="13.109375" style="10" customWidth="1"/>
    <col min="3613" max="3613" width="2.21875" style="10" customWidth="1"/>
    <col min="3614" max="3614" width="11.5546875" style="10"/>
    <col min="3615" max="3615" width="3" style="10" customWidth="1"/>
    <col min="3616" max="3616" width="13.109375" style="10" customWidth="1"/>
    <col min="3617" max="3617" width="2.21875" style="10" customWidth="1"/>
    <col min="3618" max="3618" width="11.5546875" style="10"/>
    <col min="3619" max="3619" width="3" style="10" customWidth="1"/>
    <col min="3620" max="3620" width="13.109375" style="10" customWidth="1"/>
    <col min="3621" max="3621" width="2.21875" style="10" customWidth="1"/>
    <col min="3622" max="3622" width="11.5546875" style="10"/>
    <col min="3623" max="3623" width="3" style="10" customWidth="1"/>
    <col min="3624" max="3624" width="13.109375" style="10" customWidth="1"/>
    <col min="3625" max="3625" width="3" style="10" customWidth="1"/>
    <col min="3626" max="3626" width="13.109375" style="10" customWidth="1"/>
    <col min="3627" max="3627" width="2.21875" style="10" customWidth="1"/>
    <col min="3628" max="3628" width="13.109375" style="10" customWidth="1"/>
    <col min="3629" max="3629" width="3" style="10" customWidth="1"/>
    <col min="3630" max="3630" width="5.33203125" style="10" customWidth="1"/>
    <col min="3631" max="3631" width="18" style="10" customWidth="1"/>
    <col min="3632" max="3632" width="7.6640625" style="10" customWidth="1"/>
    <col min="3633" max="3633" width="1.44140625" style="10" customWidth="1"/>
    <col min="3634" max="3634" width="11.5546875" style="10"/>
    <col min="3635" max="3635" width="1.44140625" style="10" customWidth="1"/>
    <col min="3636" max="3636" width="11.5546875" style="10"/>
    <col min="3637" max="3637" width="1.44140625" style="10" customWidth="1"/>
    <col min="3638"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2.33203125" style="10" customWidth="1"/>
    <col min="3846" max="3846" width="1.44140625" style="10" customWidth="1"/>
    <col min="3847" max="3847" width="9.44140625" style="10" customWidth="1"/>
    <col min="3848" max="3848" width="1.44140625" style="10" customWidth="1"/>
    <col min="3849" max="3849" width="9.6640625" style="10" customWidth="1"/>
    <col min="3850" max="3850" width="2.21875" style="10" customWidth="1"/>
    <col min="3851" max="3851" width="13.21875" style="10" customWidth="1"/>
    <col min="3852" max="3852" width="1.44140625" style="10" customWidth="1"/>
    <col min="3853" max="3853" width="9.6640625" style="10" customWidth="1"/>
    <col min="3854" max="3854" width="1.44140625" style="10" customWidth="1"/>
    <col min="3855" max="3855" width="8.44140625" style="10" customWidth="1"/>
    <col min="3856" max="3856" width="2.21875" style="10" customWidth="1"/>
    <col min="3857" max="3857" width="12" style="10" customWidth="1"/>
    <col min="3858" max="3858" width="1.44140625" style="10" customWidth="1"/>
    <col min="3859" max="3859" width="9.44140625" style="10" customWidth="1"/>
    <col min="3860" max="3860" width="1.44140625" style="10" customWidth="1"/>
    <col min="3861" max="3861" width="9.6640625" style="10" customWidth="1"/>
    <col min="3862" max="3862" width="1.44140625" style="10" customWidth="1"/>
    <col min="3863" max="3863" width="13.77734375" style="10" customWidth="1"/>
    <col min="3864" max="3864" width="1.44140625" style="10" customWidth="1"/>
    <col min="3865" max="3865" width="13.109375" style="10" customWidth="1"/>
    <col min="3866" max="3867" width="1.44140625" style="10" customWidth="1"/>
    <col min="3868" max="3868" width="13.109375" style="10" customWidth="1"/>
    <col min="3869" max="3869" width="2.21875" style="10" customWidth="1"/>
    <col min="3870" max="3870" width="11.5546875" style="10"/>
    <col min="3871" max="3871" width="3" style="10" customWidth="1"/>
    <col min="3872" max="3872" width="13.109375" style="10" customWidth="1"/>
    <col min="3873" max="3873" width="2.21875" style="10" customWidth="1"/>
    <col min="3874" max="3874" width="11.5546875" style="10"/>
    <col min="3875" max="3875" width="3" style="10" customWidth="1"/>
    <col min="3876" max="3876" width="13.109375" style="10" customWidth="1"/>
    <col min="3877" max="3877" width="2.21875" style="10" customWidth="1"/>
    <col min="3878" max="3878" width="11.5546875" style="10"/>
    <col min="3879" max="3879" width="3" style="10" customWidth="1"/>
    <col min="3880" max="3880" width="13.109375" style="10" customWidth="1"/>
    <col min="3881" max="3881" width="3" style="10" customWidth="1"/>
    <col min="3882" max="3882" width="13.109375" style="10" customWidth="1"/>
    <col min="3883" max="3883" width="2.21875" style="10" customWidth="1"/>
    <col min="3884" max="3884" width="13.109375" style="10" customWidth="1"/>
    <col min="3885" max="3885" width="3" style="10" customWidth="1"/>
    <col min="3886" max="3886" width="5.33203125" style="10" customWidth="1"/>
    <col min="3887" max="3887" width="18" style="10" customWidth="1"/>
    <col min="3888" max="3888" width="7.6640625" style="10" customWidth="1"/>
    <col min="3889" max="3889" width="1.44140625" style="10" customWidth="1"/>
    <col min="3890" max="3890" width="11.5546875" style="10"/>
    <col min="3891" max="3891" width="1.44140625" style="10" customWidth="1"/>
    <col min="3892" max="3892" width="11.5546875" style="10"/>
    <col min="3893" max="3893" width="1.44140625" style="10" customWidth="1"/>
    <col min="3894"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2.33203125" style="10" customWidth="1"/>
    <col min="4102" max="4102" width="1.44140625" style="10" customWidth="1"/>
    <col min="4103" max="4103" width="9.44140625" style="10" customWidth="1"/>
    <col min="4104" max="4104" width="1.44140625" style="10" customWidth="1"/>
    <col min="4105" max="4105" width="9.6640625" style="10" customWidth="1"/>
    <col min="4106" max="4106" width="2.21875" style="10" customWidth="1"/>
    <col min="4107" max="4107" width="13.21875" style="10" customWidth="1"/>
    <col min="4108" max="4108" width="1.44140625" style="10" customWidth="1"/>
    <col min="4109" max="4109" width="9.6640625" style="10" customWidth="1"/>
    <col min="4110" max="4110" width="1.44140625" style="10" customWidth="1"/>
    <col min="4111" max="4111" width="8.44140625" style="10" customWidth="1"/>
    <col min="4112" max="4112" width="2.21875" style="10" customWidth="1"/>
    <col min="4113" max="4113" width="12" style="10" customWidth="1"/>
    <col min="4114" max="4114" width="1.44140625" style="10" customWidth="1"/>
    <col min="4115" max="4115" width="9.44140625" style="10" customWidth="1"/>
    <col min="4116" max="4116" width="1.44140625" style="10" customWidth="1"/>
    <col min="4117" max="4117" width="9.6640625" style="10" customWidth="1"/>
    <col min="4118" max="4118" width="1.44140625" style="10" customWidth="1"/>
    <col min="4119" max="4119" width="13.77734375" style="10" customWidth="1"/>
    <col min="4120" max="4120" width="1.44140625" style="10" customWidth="1"/>
    <col min="4121" max="4121" width="13.109375" style="10" customWidth="1"/>
    <col min="4122" max="4123" width="1.44140625" style="10" customWidth="1"/>
    <col min="4124" max="4124" width="13.109375" style="10" customWidth="1"/>
    <col min="4125" max="4125" width="2.21875" style="10" customWidth="1"/>
    <col min="4126" max="4126" width="11.5546875" style="10"/>
    <col min="4127" max="4127" width="3" style="10" customWidth="1"/>
    <col min="4128" max="4128" width="13.109375" style="10" customWidth="1"/>
    <col min="4129" max="4129" width="2.21875" style="10" customWidth="1"/>
    <col min="4130" max="4130" width="11.5546875" style="10"/>
    <col min="4131" max="4131" width="3" style="10" customWidth="1"/>
    <col min="4132" max="4132" width="13.109375" style="10" customWidth="1"/>
    <col min="4133" max="4133" width="2.21875" style="10" customWidth="1"/>
    <col min="4134" max="4134" width="11.5546875" style="10"/>
    <col min="4135" max="4135" width="3" style="10" customWidth="1"/>
    <col min="4136" max="4136" width="13.109375" style="10" customWidth="1"/>
    <col min="4137" max="4137" width="3" style="10" customWidth="1"/>
    <col min="4138" max="4138" width="13.109375" style="10" customWidth="1"/>
    <col min="4139" max="4139" width="2.21875" style="10" customWidth="1"/>
    <col min="4140" max="4140" width="13.109375" style="10" customWidth="1"/>
    <col min="4141" max="4141" width="3" style="10" customWidth="1"/>
    <col min="4142" max="4142" width="5.33203125" style="10" customWidth="1"/>
    <col min="4143" max="4143" width="18" style="10" customWidth="1"/>
    <col min="4144" max="4144" width="7.6640625" style="10" customWidth="1"/>
    <col min="4145" max="4145" width="1.44140625" style="10" customWidth="1"/>
    <col min="4146" max="4146" width="11.5546875" style="10"/>
    <col min="4147" max="4147" width="1.44140625" style="10" customWidth="1"/>
    <col min="4148" max="4148" width="11.5546875" style="10"/>
    <col min="4149" max="4149" width="1.44140625" style="10" customWidth="1"/>
    <col min="4150"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2.33203125" style="10" customWidth="1"/>
    <col min="4358" max="4358" width="1.44140625" style="10" customWidth="1"/>
    <col min="4359" max="4359" width="9.44140625" style="10" customWidth="1"/>
    <col min="4360" max="4360" width="1.44140625" style="10" customWidth="1"/>
    <col min="4361" max="4361" width="9.6640625" style="10" customWidth="1"/>
    <col min="4362" max="4362" width="2.21875" style="10" customWidth="1"/>
    <col min="4363" max="4363" width="13.21875" style="10" customWidth="1"/>
    <col min="4364" max="4364" width="1.44140625" style="10" customWidth="1"/>
    <col min="4365" max="4365" width="9.6640625" style="10" customWidth="1"/>
    <col min="4366" max="4366" width="1.44140625" style="10" customWidth="1"/>
    <col min="4367" max="4367" width="8.44140625" style="10" customWidth="1"/>
    <col min="4368" max="4368" width="2.21875" style="10" customWidth="1"/>
    <col min="4369" max="4369" width="12" style="10" customWidth="1"/>
    <col min="4370" max="4370" width="1.44140625" style="10" customWidth="1"/>
    <col min="4371" max="4371" width="9.44140625" style="10" customWidth="1"/>
    <col min="4372" max="4372" width="1.44140625" style="10" customWidth="1"/>
    <col min="4373" max="4373" width="9.6640625" style="10" customWidth="1"/>
    <col min="4374" max="4374" width="1.44140625" style="10" customWidth="1"/>
    <col min="4375" max="4375" width="13.77734375" style="10" customWidth="1"/>
    <col min="4376" max="4376" width="1.44140625" style="10" customWidth="1"/>
    <col min="4377" max="4377" width="13.109375" style="10" customWidth="1"/>
    <col min="4378" max="4379" width="1.44140625" style="10" customWidth="1"/>
    <col min="4380" max="4380" width="13.109375" style="10" customWidth="1"/>
    <col min="4381" max="4381" width="2.21875" style="10" customWidth="1"/>
    <col min="4382" max="4382" width="11.5546875" style="10"/>
    <col min="4383" max="4383" width="3" style="10" customWidth="1"/>
    <col min="4384" max="4384" width="13.109375" style="10" customWidth="1"/>
    <col min="4385" max="4385" width="2.21875" style="10" customWidth="1"/>
    <col min="4386" max="4386" width="11.5546875" style="10"/>
    <col min="4387" max="4387" width="3" style="10" customWidth="1"/>
    <col min="4388" max="4388" width="13.109375" style="10" customWidth="1"/>
    <col min="4389" max="4389" width="2.21875" style="10" customWidth="1"/>
    <col min="4390" max="4390" width="11.5546875" style="10"/>
    <col min="4391" max="4391" width="3" style="10" customWidth="1"/>
    <col min="4392" max="4392" width="13.109375" style="10" customWidth="1"/>
    <col min="4393" max="4393" width="3" style="10" customWidth="1"/>
    <col min="4394" max="4394" width="13.109375" style="10" customWidth="1"/>
    <col min="4395" max="4395" width="2.21875" style="10" customWidth="1"/>
    <col min="4396" max="4396" width="13.109375" style="10" customWidth="1"/>
    <col min="4397" max="4397" width="3" style="10" customWidth="1"/>
    <col min="4398" max="4398" width="5.33203125" style="10" customWidth="1"/>
    <col min="4399" max="4399" width="18" style="10" customWidth="1"/>
    <col min="4400" max="4400" width="7.6640625" style="10" customWidth="1"/>
    <col min="4401" max="4401" width="1.44140625" style="10" customWidth="1"/>
    <col min="4402" max="4402" width="11.5546875" style="10"/>
    <col min="4403" max="4403" width="1.44140625" style="10" customWidth="1"/>
    <col min="4404" max="4404" width="11.5546875" style="10"/>
    <col min="4405" max="4405" width="1.44140625" style="10" customWidth="1"/>
    <col min="4406"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2.33203125" style="10" customWidth="1"/>
    <col min="4614" max="4614" width="1.44140625" style="10" customWidth="1"/>
    <col min="4615" max="4615" width="9.44140625" style="10" customWidth="1"/>
    <col min="4616" max="4616" width="1.44140625" style="10" customWidth="1"/>
    <col min="4617" max="4617" width="9.6640625" style="10" customWidth="1"/>
    <col min="4618" max="4618" width="2.21875" style="10" customWidth="1"/>
    <col min="4619" max="4619" width="13.21875" style="10" customWidth="1"/>
    <col min="4620" max="4620" width="1.44140625" style="10" customWidth="1"/>
    <col min="4621" max="4621" width="9.6640625" style="10" customWidth="1"/>
    <col min="4622" max="4622" width="1.44140625" style="10" customWidth="1"/>
    <col min="4623" max="4623" width="8.44140625" style="10" customWidth="1"/>
    <col min="4624" max="4624" width="2.21875" style="10" customWidth="1"/>
    <col min="4625" max="4625" width="12" style="10" customWidth="1"/>
    <col min="4626" max="4626" width="1.44140625" style="10" customWidth="1"/>
    <col min="4627" max="4627" width="9.44140625" style="10" customWidth="1"/>
    <col min="4628" max="4628" width="1.44140625" style="10" customWidth="1"/>
    <col min="4629" max="4629" width="9.6640625" style="10" customWidth="1"/>
    <col min="4630" max="4630" width="1.44140625" style="10" customWidth="1"/>
    <col min="4631" max="4631" width="13.77734375" style="10" customWidth="1"/>
    <col min="4632" max="4632" width="1.44140625" style="10" customWidth="1"/>
    <col min="4633" max="4633" width="13.109375" style="10" customWidth="1"/>
    <col min="4634" max="4635" width="1.44140625" style="10" customWidth="1"/>
    <col min="4636" max="4636" width="13.109375" style="10" customWidth="1"/>
    <col min="4637" max="4637" width="2.21875" style="10" customWidth="1"/>
    <col min="4638" max="4638" width="11.5546875" style="10"/>
    <col min="4639" max="4639" width="3" style="10" customWidth="1"/>
    <col min="4640" max="4640" width="13.109375" style="10" customWidth="1"/>
    <col min="4641" max="4641" width="2.21875" style="10" customWidth="1"/>
    <col min="4642" max="4642" width="11.5546875" style="10"/>
    <col min="4643" max="4643" width="3" style="10" customWidth="1"/>
    <col min="4644" max="4644" width="13.109375" style="10" customWidth="1"/>
    <col min="4645" max="4645" width="2.21875" style="10" customWidth="1"/>
    <col min="4646" max="4646" width="11.5546875" style="10"/>
    <col min="4647" max="4647" width="3" style="10" customWidth="1"/>
    <col min="4648" max="4648" width="13.109375" style="10" customWidth="1"/>
    <col min="4649" max="4649" width="3" style="10" customWidth="1"/>
    <col min="4650" max="4650" width="13.109375" style="10" customWidth="1"/>
    <col min="4651" max="4651" width="2.21875" style="10" customWidth="1"/>
    <col min="4652" max="4652" width="13.109375" style="10" customWidth="1"/>
    <col min="4653" max="4653" width="3" style="10" customWidth="1"/>
    <col min="4654" max="4654" width="5.33203125" style="10" customWidth="1"/>
    <col min="4655" max="4655" width="18" style="10" customWidth="1"/>
    <col min="4656" max="4656" width="7.6640625" style="10" customWidth="1"/>
    <col min="4657" max="4657" width="1.44140625" style="10" customWidth="1"/>
    <col min="4658" max="4658" width="11.5546875" style="10"/>
    <col min="4659" max="4659" width="1.44140625" style="10" customWidth="1"/>
    <col min="4660" max="4660" width="11.5546875" style="10"/>
    <col min="4661" max="4661" width="1.44140625" style="10" customWidth="1"/>
    <col min="4662"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2.33203125" style="10" customWidth="1"/>
    <col min="4870" max="4870" width="1.44140625" style="10" customWidth="1"/>
    <col min="4871" max="4871" width="9.44140625" style="10" customWidth="1"/>
    <col min="4872" max="4872" width="1.44140625" style="10" customWidth="1"/>
    <col min="4873" max="4873" width="9.6640625" style="10" customWidth="1"/>
    <col min="4874" max="4874" width="2.21875" style="10" customWidth="1"/>
    <col min="4875" max="4875" width="13.21875" style="10" customWidth="1"/>
    <col min="4876" max="4876" width="1.44140625" style="10" customWidth="1"/>
    <col min="4877" max="4877" width="9.6640625" style="10" customWidth="1"/>
    <col min="4878" max="4878" width="1.44140625" style="10" customWidth="1"/>
    <col min="4879" max="4879" width="8.44140625" style="10" customWidth="1"/>
    <col min="4880" max="4880" width="2.21875" style="10" customWidth="1"/>
    <col min="4881" max="4881" width="12" style="10" customWidth="1"/>
    <col min="4882" max="4882" width="1.44140625" style="10" customWidth="1"/>
    <col min="4883" max="4883" width="9.44140625" style="10" customWidth="1"/>
    <col min="4884" max="4884" width="1.44140625" style="10" customWidth="1"/>
    <col min="4885" max="4885" width="9.6640625" style="10" customWidth="1"/>
    <col min="4886" max="4886" width="1.44140625" style="10" customWidth="1"/>
    <col min="4887" max="4887" width="13.77734375" style="10" customWidth="1"/>
    <col min="4888" max="4888" width="1.44140625" style="10" customWidth="1"/>
    <col min="4889" max="4889" width="13.109375" style="10" customWidth="1"/>
    <col min="4890" max="4891" width="1.44140625" style="10" customWidth="1"/>
    <col min="4892" max="4892" width="13.109375" style="10" customWidth="1"/>
    <col min="4893" max="4893" width="2.21875" style="10" customWidth="1"/>
    <col min="4894" max="4894" width="11.5546875" style="10"/>
    <col min="4895" max="4895" width="3" style="10" customWidth="1"/>
    <col min="4896" max="4896" width="13.109375" style="10" customWidth="1"/>
    <col min="4897" max="4897" width="2.21875" style="10" customWidth="1"/>
    <col min="4898" max="4898" width="11.5546875" style="10"/>
    <col min="4899" max="4899" width="3" style="10" customWidth="1"/>
    <col min="4900" max="4900" width="13.109375" style="10" customWidth="1"/>
    <col min="4901" max="4901" width="2.21875" style="10" customWidth="1"/>
    <col min="4902" max="4902" width="11.5546875" style="10"/>
    <col min="4903" max="4903" width="3" style="10" customWidth="1"/>
    <col min="4904" max="4904" width="13.109375" style="10" customWidth="1"/>
    <col min="4905" max="4905" width="3" style="10" customWidth="1"/>
    <col min="4906" max="4906" width="13.109375" style="10" customWidth="1"/>
    <col min="4907" max="4907" width="2.21875" style="10" customWidth="1"/>
    <col min="4908" max="4908" width="13.109375" style="10" customWidth="1"/>
    <col min="4909" max="4909" width="3" style="10" customWidth="1"/>
    <col min="4910" max="4910" width="5.33203125" style="10" customWidth="1"/>
    <col min="4911" max="4911" width="18" style="10" customWidth="1"/>
    <col min="4912" max="4912" width="7.6640625" style="10" customWidth="1"/>
    <col min="4913" max="4913" width="1.44140625" style="10" customWidth="1"/>
    <col min="4914" max="4914" width="11.5546875" style="10"/>
    <col min="4915" max="4915" width="1.44140625" style="10" customWidth="1"/>
    <col min="4916" max="4916" width="11.5546875" style="10"/>
    <col min="4917" max="4917" width="1.44140625" style="10" customWidth="1"/>
    <col min="4918"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2.33203125" style="10" customWidth="1"/>
    <col min="5126" max="5126" width="1.44140625" style="10" customWidth="1"/>
    <col min="5127" max="5127" width="9.44140625" style="10" customWidth="1"/>
    <col min="5128" max="5128" width="1.44140625" style="10" customWidth="1"/>
    <col min="5129" max="5129" width="9.6640625" style="10" customWidth="1"/>
    <col min="5130" max="5130" width="2.21875" style="10" customWidth="1"/>
    <col min="5131" max="5131" width="13.21875" style="10" customWidth="1"/>
    <col min="5132" max="5132" width="1.44140625" style="10" customWidth="1"/>
    <col min="5133" max="5133" width="9.6640625" style="10" customWidth="1"/>
    <col min="5134" max="5134" width="1.44140625" style="10" customWidth="1"/>
    <col min="5135" max="5135" width="8.44140625" style="10" customWidth="1"/>
    <col min="5136" max="5136" width="2.21875" style="10" customWidth="1"/>
    <col min="5137" max="5137" width="12" style="10" customWidth="1"/>
    <col min="5138" max="5138" width="1.44140625" style="10" customWidth="1"/>
    <col min="5139" max="5139" width="9.44140625" style="10" customWidth="1"/>
    <col min="5140" max="5140" width="1.44140625" style="10" customWidth="1"/>
    <col min="5141" max="5141" width="9.6640625" style="10" customWidth="1"/>
    <col min="5142" max="5142" width="1.44140625" style="10" customWidth="1"/>
    <col min="5143" max="5143" width="13.77734375" style="10" customWidth="1"/>
    <col min="5144" max="5144" width="1.44140625" style="10" customWidth="1"/>
    <col min="5145" max="5145" width="13.109375" style="10" customWidth="1"/>
    <col min="5146" max="5147" width="1.44140625" style="10" customWidth="1"/>
    <col min="5148" max="5148" width="13.109375" style="10" customWidth="1"/>
    <col min="5149" max="5149" width="2.21875" style="10" customWidth="1"/>
    <col min="5150" max="5150" width="11.5546875" style="10"/>
    <col min="5151" max="5151" width="3" style="10" customWidth="1"/>
    <col min="5152" max="5152" width="13.109375" style="10" customWidth="1"/>
    <col min="5153" max="5153" width="2.21875" style="10" customWidth="1"/>
    <col min="5154" max="5154" width="11.5546875" style="10"/>
    <col min="5155" max="5155" width="3" style="10" customWidth="1"/>
    <col min="5156" max="5156" width="13.109375" style="10" customWidth="1"/>
    <col min="5157" max="5157" width="2.21875" style="10" customWidth="1"/>
    <col min="5158" max="5158" width="11.5546875" style="10"/>
    <col min="5159" max="5159" width="3" style="10" customWidth="1"/>
    <col min="5160" max="5160" width="13.109375" style="10" customWidth="1"/>
    <col min="5161" max="5161" width="3" style="10" customWidth="1"/>
    <col min="5162" max="5162" width="13.109375" style="10" customWidth="1"/>
    <col min="5163" max="5163" width="2.21875" style="10" customWidth="1"/>
    <col min="5164" max="5164" width="13.109375" style="10" customWidth="1"/>
    <col min="5165" max="5165" width="3" style="10" customWidth="1"/>
    <col min="5166" max="5166" width="5.33203125" style="10" customWidth="1"/>
    <col min="5167" max="5167" width="18" style="10" customWidth="1"/>
    <col min="5168" max="5168" width="7.6640625" style="10" customWidth="1"/>
    <col min="5169" max="5169" width="1.44140625" style="10" customWidth="1"/>
    <col min="5170" max="5170" width="11.5546875" style="10"/>
    <col min="5171" max="5171" width="1.44140625" style="10" customWidth="1"/>
    <col min="5172" max="5172" width="11.5546875" style="10"/>
    <col min="5173" max="5173" width="1.44140625" style="10" customWidth="1"/>
    <col min="5174"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2.33203125" style="10" customWidth="1"/>
    <col min="5382" max="5382" width="1.44140625" style="10" customWidth="1"/>
    <col min="5383" max="5383" width="9.44140625" style="10" customWidth="1"/>
    <col min="5384" max="5384" width="1.44140625" style="10" customWidth="1"/>
    <col min="5385" max="5385" width="9.6640625" style="10" customWidth="1"/>
    <col min="5386" max="5386" width="2.21875" style="10" customWidth="1"/>
    <col min="5387" max="5387" width="13.21875" style="10" customWidth="1"/>
    <col min="5388" max="5388" width="1.44140625" style="10" customWidth="1"/>
    <col min="5389" max="5389" width="9.6640625" style="10" customWidth="1"/>
    <col min="5390" max="5390" width="1.44140625" style="10" customWidth="1"/>
    <col min="5391" max="5391" width="8.44140625" style="10" customWidth="1"/>
    <col min="5392" max="5392" width="2.21875" style="10" customWidth="1"/>
    <col min="5393" max="5393" width="12" style="10" customWidth="1"/>
    <col min="5394" max="5394" width="1.44140625" style="10" customWidth="1"/>
    <col min="5395" max="5395" width="9.44140625" style="10" customWidth="1"/>
    <col min="5396" max="5396" width="1.44140625" style="10" customWidth="1"/>
    <col min="5397" max="5397" width="9.6640625" style="10" customWidth="1"/>
    <col min="5398" max="5398" width="1.44140625" style="10" customWidth="1"/>
    <col min="5399" max="5399" width="13.77734375" style="10" customWidth="1"/>
    <col min="5400" max="5400" width="1.44140625" style="10" customWidth="1"/>
    <col min="5401" max="5401" width="13.109375" style="10" customWidth="1"/>
    <col min="5402" max="5403" width="1.44140625" style="10" customWidth="1"/>
    <col min="5404" max="5404" width="13.109375" style="10" customWidth="1"/>
    <col min="5405" max="5405" width="2.21875" style="10" customWidth="1"/>
    <col min="5406" max="5406" width="11.5546875" style="10"/>
    <col min="5407" max="5407" width="3" style="10" customWidth="1"/>
    <col min="5408" max="5408" width="13.109375" style="10" customWidth="1"/>
    <col min="5409" max="5409" width="2.21875" style="10" customWidth="1"/>
    <col min="5410" max="5410" width="11.5546875" style="10"/>
    <col min="5411" max="5411" width="3" style="10" customWidth="1"/>
    <col min="5412" max="5412" width="13.109375" style="10" customWidth="1"/>
    <col min="5413" max="5413" width="2.21875" style="10" customWidth="1"/>
    <col min="5414" max="5414" width="11.5546875" style="10"/>
    <col min="5415" max="5415" width="3" style="10" customWidth="1"/>
    <col min="5416" max="5416" width="13.109375" style="10" customWidth="1"/>
    <col min="5417" max="5417" width="3" style="10" customWidth="1"/>
    <col min="5418" max="5418" width="13.109375" style="10" customWidth="1"/>
    <col min="5419" max="5419" width="2.21875" style="10" customWidth="1"/>
    <col min="5420" max="5420" width="13.109375" style="10" customWidth="1"/>
    <col min="5421" max="5421" width="3" style="10" customWidth="1"/>
    <col min="5422" max="5422" width="5.33203125" style="10" customWidth="1"/>
    <col min="5423" max="5423" width="18" style="10" customWidth="1"/>
    <col min="5424" max="5424" width="7.6640625" style="10" customWidth="1"/>
    <col min="5425" max="5425" width="1.44140625" style="10" customWidth="1"/>
    <col min="5426" max="5426" width="11.5546875" style="10"/>
    <col min="5427" max="5427" width="1.44140625" style="10" customWidth="1"/>
    <col min="5428" max="5428" width="11.5546875" style="10"/>
    <col min="5429" max="5429" width="1.44140625" style="10" customWidth="1"/>
    <col min="5430"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2.33203125" style="10" customWidth="1"/>
    <col min="5638" max="5638" width="1.44140625" style="10" customWidth="1"/>
    <col min="5639" max="5639" width="9.44140625" style="10" customWidth="1"/>
    <col min="5640" max="5640" width="1.44140625" style="10" customWidth="1"/>
    <col min="5641" max="5641" width="9.6640625" style="10" customWidth="1"/>
    <col min="5642" max="5642" width="2.21875" style="10" customWidth="1"/>
    <col min="5643" max="5643" width="13.21875" style="10" customWidth="1"/>
    <col min="5644" max="5644" width="1.44140625" style="10" customWidth="1"/>
    <col min="5645" max="5645" width="9.6640625" style="10" customWidth="1"/>
    <col min="5646" max="5646" width="1.44140625" style="10" customWidth="1"/>
    <col min="5647" max="5647" width="8.44140625" style="10" customWidth="1"/>
    <col min="5648" max="5648" width="2.21875" style="10" customWidth="1"/>
    <col min="5649" max="5649" width="12" style="10" customWidth="1"/>
    <col min="5650" max="5650" width="1.44140625" style="10" customWidth="1"/>
    <col min="5651" max="5651" width="9.44140625" style="10" customWidth="1"/>
    <col min="5652" max="5652" width="1.44140625" style="10" customWidth="1"/>
    <col min="5653" max="5653" width="9.6640625" style="10" customWidth="1"/>
    <col min="5654" max="5654" width="1.44140625" style="10" customWidth="1"/>
    <col min="5655" max="5655" width="13.77734375" style="10" customWidth="1"/>
    <col min="5656" max="5656" width="1.44140625" style="10" customWidth="1"/>
    <col min="5657" max="5657" width="13.109375" style="10" customWidth="1"/>
    <col min="5658" max="5659" width="1.44140625" style="10" customWidth="1"/>
    <col min="5660" max="5660" width="13.109375" style="10" customWidth="1"/>
    <col min="5661" max="5661" width="2.21875" style="10" customWidth="1"/>
    <col min="5662" max="5662" width="11.5546875" style="10"/>
    <col min="5663" max="5663" width="3" style="10" customWidth="1"/>
    <col min="5664" max="5664" width="13.109375" style="10" customWidth="1"/>
    <col min="5665" max="5665" width="2.21875" style="10" customWidth="1"/>
    <col min="5666" max="5666" width="11.5546875" style="10"/>
    <col min="5667" max="5667" width="3" style="10" customWidth="1"/>
    <col min="5668" max="5668" width="13.109375" style="10" customWidth="1"/>
    <col min="5669" max="5669" width="2.21875" style="10" customWidth="1"/>
    <col min="5670" max="5670" width="11.5546875" style="10"/>
    <col min="5671" max="5671" width="3" style="10" customWidth="1"/>
    <col min="5672" max="5672" width="13.109375" style="10" customWidth="1"/>
    <col min="5673" max="5673" width="3" style="10" customWidth="1"/>
    <col min="5674" max="5674" width="13.109375" style="10" customWidth="1"/>
    <col min="5675" max="5675" width="2.21875" style="10" customWidth="1"/>
    <col min="5676" max="5676" width="13.109375" style="10" customWidth="1"/>
    <col min="5677" max="5677" width="3" style="10" customWidth="1"/>
    <col min="5678" max="5678" width="5.33203125" style="10" customWidth="1"/>
    <col min="5679" max="5679" width="18" style="10" customWidth="1"/>
    <col min="5680" max="5680" width="7.6640625" style="10" customWidth="1"/>
    <col min="5681" max="5681" width="1.44140625" style="10" customWidth="1"/>
    <col min="5682" max="5682" width="11.5546875" style="10"/>
    <col min="5683" max="5683" width="1.44140625" style="10" customWidth="1"/>
    <col min="5684" max="5684" width="11.5546875" style="10"/>
    <col min="5685" max="5685" width="1.44140625" style="10" customWidth="1"/>
    <col min="5686"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2.33203125" style="10" customWidth="1"/>
    <col min="5894" max="5894" width="1.44140625" style="10" customWidth="1"/>
    <col min="5895" max="5895" width="9.44140625" style="10" customWidth="1"/>
    <col min="5896" max="5896" width="1.44140625" style="10" customWidth="1"/>
    <col min="5897" max="5897" width="9.6640625" style="10" customWidth="1"/>
    <col min="5898" max="5898" width="2.21875" style="10" customWidth="1"/>
    <col min="5899" max="5899" width="13.21875" style="10" customWidth="1"/>
    <col min="5900" max="5900" width="1.44140625" style="10" customWidth="1"/>
    <col min="5901" max="5901" width="9.6640625" style="10" customWidth="1"/>
    <col min="5902" max="5902" width="1.44140625" style="10" customWidth="1"/>
    <col min="5903" max="5903" width="8.44140625" style="10" customWidth="1"/>
    <col min="5904" max="5904" width="2.21875" style="10" customWidth="1"/>
    <col min="5905" max="5905" width="12" style="10" customWidth="1"/>
    <col min="5906" max="5906" width="1.44140625" style="10" customWidth="1"/>
    <col min="5907" max="5907" width="9.44140625" style="10" customWidth="1"/>
    <col min="5908" max="5908" width="1.44140625" style="10" customWidth="1"/>
    <col min="5909" max="5909" width="9.6640625" style="10" customWidth="1"/>
    <col min="5910" max="5910" width="1.44140625" style="10" customWidth="1"/>
    <col min="5911" max="5911" width="13.77734375" style="10" customWidth="1"/>
    <col min="5912" max="5912" width="1.44140625" style="10" customWidth="1"/>
    <col min="5913" max="5913" width="13.109375" style="10" customWidth="1"/>
    <col min="5914" max="5915" width="1.44140625" style="10" customWidth="1"/>
    <col min="5916" max="5916" width="13.109375" style="10" customWidth="1"/>
    <col min="5917" max="5917" width="2.21875" style="10" customWidth="1"/>
    <col min="5918" max="5918" width="11.5546875" style="10"/>
    <col min="5919" max="5919" width="3" style="10" customWidth="1"/>
    <col min="5920" max="5920" width="13.109375" style="10" customWidth="1"/>
    <col min="5921" max="5921" width="2.21875" style="10" customWidth="1"/>
    <col min="5922" max="5922" width="11.5546875" style="10"/>
    <col min="5923" max="5923" width="3" style="10" customWidth="1"/>
    <col min="5924" max="5924" width="13.109375" style="10" customWidth="1"/>
    <col min="5925" max="5925" width="2.21875" style="10" customWidth="1"/>
    <col min="5926" max="5926" width="11.5546875" style="10"/>
    <col min="5927" max="5927" width="3" style="10" customWidth="1"/>
    <col min="5928" max="5928" width="13.109375" style="10" customWidth="1"/>
    <col min="5929" max="5929" width="3" style="10" customWidth="1"/>
    <col min="5930" max="5930" width="13.109375" style="10" customWidth="1"/>
    <col min="5931" max="5931" width="2.21875" style="10" customWidth="1"/>
    <col min="5932" max="5932" width="13.109375" style="10" customWidth="1"/>
    <col min="5933" max="5933" width="3" style="10" customWidth="1"/>
    <col min="5934" max="5934" width="5.33203125" style="10" customWidth="1"/>
    <col min="5935" max="5935" width="18" style="10" customWidth="1"/>
    <col min="5936" max="5936" width="7.6640625" style="10" customWidth="1"/>
    <col min="5937" max="5937" width="1.44140625" style="10" customWidth="1"/>
    <col min="5938" max="5938" width="11.5546875" style="10"/>
    <col min="5939" max="5939" width="1.44140625" style="10" customWidth="1"/>
    <col min="5940" max="5940" width="11.5546875" style="10"/>
    <col min="5941" max="5941" width="1.44140625" style="10" customWidth="1"/>
    <col min="5942"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2.33203125" style="10" customWidth="1"/>
    <col min="6150" max="6150" width="1.44140625" style="10" customWidth="1"/>
    <col min="6151" max="6151" width="9.44140625" style="10" customWidth="1"/>
    <col min="6152" max="6152" width="1.44140625" style="10" customWidth="1"/>
    <col min="6153" max="6153" width="9.6640625" style="10" customWidth="1"/>
    <col min="6154" max="6154" width="2.21875" style="10" customWidth="1"/>
    <col min="6155" max="6155" width="13.21875" style="10" customWidth="1"/>
    <col min="6156" max="6156" width="1.44140625" style="10" customWidth="1"/>
    <col min="6157" max="6157" width="9.6640625" style="10" customWidth="1"/>
    <col min="6158" max="6158" width="1.44140625" style="10" customWidth="1"/>
    <col min="6159" max="6159" width="8.44140625" style="10" customWidth="1"/>
    <col min="6160" max="6160" width="2.21875" style="10" customWidth="1"/>
    <col min="6161" max="6161" width="12" style="10" customWidth="1"/>
    <col min="6162" max="6162" width="1.44140625" style="10" customWidth="1"/>
    <col min="6163" max="6163" width="9.44140625" style="10" customWidth="1"/>
    <col min="6164" max="6164" width="1.44140625" style="10" customWidth="1"/>
    <col min="6165" max="6165" width="9.6640625" style="10" customWidth="1"/>
    <col min="6166" max="6166" width="1.44140625" style="10" customWidth="1"/>
    <col min="6167" max="6167" width="13.77734375" style="10" customWidth="1"/>
    <col min="6168" max="6168" width="1.44140625" style="10" customWidth="1"/>
    <col min="6169" max="6169" width="13.109375" style="10" customWidth="1"/>
    <col min="6170" max="6171" width="1.44140625" style="10" customWidth="1"/>
    <col min="6172" max="6172" width="13.109375" style="10" customWidth="1"/>
    <col min="6173" max="6173" width="2.21875" style="10" customWidth="1"/>
    <col min="6174" max="6174" width="11.5546875" style="10"/>
    <col min="6175" max="6175" width="3" style="10" customWidth="1"/>
    <col min="6176" max="6176" width="13.109375" style="10" customWidth="1"/>
    <col min="6177" max="6177" width="2.21875" style="10" customWidth="1"/>
    <col min="6178" max="6178" width="11.5546875" style="10"/>
    <col min="6179" max="6179" width="3" style="10" customWidth="1"/>
    <col min="6180" max="6180" width="13.109375" style="10" customWidth="1"/>
    <col min="6181" max="6181" width="2.21875" style="10" customWidth="1"/>
    <col min="6182" max="6182" width="11.5546875" style="10"/>
    <col min="6183" max="6183" width="3" style="10" customWidth="1"/>
    <col min="6184" max="6184" width="13.109375" style="10" customWidth="1"/>
    <col min="6185" max="6185" width="3" style="10" customWidth="1"/>
    <col min="6186" max="6186" width="13.109375" style="10" customWidth="1"/>
    <col min="6187" max="6187" width="2.21875" style="10" customWidth="1"/>
    <col min="6188" max="6188" width="13.109375" style="10" customWidth="1"/>
    <col min="6189" max="6189" width="3" style="10" customWidth="1"/>
    <col min="6190" max="6190" width="5.33203125" style="10" customWidth="1"/>
    <col min="6191" max="6191" width="18" style="10" customWidth="1"/>
    <col min="6192" max="6192" width="7.6640625" style="10" customWidth="1"/>
    <col min="6193" max="6193" width="1.44140625" style="10" customWidth="1"/>
    <col min="6194" max="6194" width="11.5546875" style="10"/>
    <col min="6195" max="6195" width="1.44140625" style="10" customWidth="1"/>
    <col min="6196" max="6196" width="11.5546875" style="10"/>
    <col min="6197" max="6197" width="1.44140625" style="10" customWidth="1"/>
    <col min="6198"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2.33203125" style="10" customWidth="1"/>
    <col min="6406" max="6406" width="1.44140625" style="10" customWidth="1"/>
    <col min="6407" max="6407" width="9.44140625" style="10" customWidth="1"/>
    <col min="6408" max="6408" width="1.44140625" style="10" customWidth="1"/>
    <col min="6409" max="6409" width="9.6640625" style="10" customWidth="1"/>
    <col min="6410" max="6410" width="2.21875" style="10" customWidth="1"/>
    <col min="6411" max="6411" width="13.21875" style="10" customWidth="1"/>
    <col min="6412" max="6412" width="1.44140625" style="10" customWidth="1"/>
    <col min="6413" max="6413" width="9.6640625" style="10" customWidth="1"/>
    <col min="6414" max="6414" width="1.44140625" style="10" customWidth="1"/>
    <col min="6415" max="6415" width="8.44140625" style="10" customWidth="1"/>
    <col min="6416" max="6416" width="2.21875" style="10" customWidth="1"/>
    <col min="6417" max="6417" width="12" style="10" customWidth="1"/>
    <col min="6418" max="6418" width="1.44140625" style="10" customWidth="1"/>
    <col min="6419" max="6419" width="9.44140625" style="10" customWidth="1"/>
    <col min="6420" max="6420" width="1.44140625" style="10" customWidth="1"/>
    <col min="6421" max="6421" width="9.6640625" style="10" customWidth="1"/>
    <col min="6422" max="6422" width="1.44140625" style="10" customWidth="1"/>
    <col min="6423" max="6423" width="13.77734375" style="10" customWidth="1"/>
    <col min="6424" max="6424" width="1.44140625" style="10" customWidth="1"/>
    <col min="6425" max="6425" width="13.109375" style="10" customWidth="1"/>
    <col min="6426" max="6427" width="1.44140625" style="10" customWidth="1"/>
    <col min="6428" max="6428" width="13.109375" style="10" customWidth="1"/>
    <col min="6429" max="6429" width="2.21875" style="10" customWidth="1"/>
    <col min="6430" max="6430" width="11.5546875" style="10"/>
    <col min="6431" max="6431" width="3" style="10" customWidth="1"/>
    <col min="6432" max="6432" width="13.109375" style="10" customWidth="1"/>
    <col min="6433" max="6433" width="2.21875" style="10" customWidth="1"/>
    <col min="6434" max="6434" width="11.5546875" style="10"/>
    <col min="6435" max="6435" width="3" style="10" customWidth="1"/>
    <col min="6436" max="6436" width="13.109375" style="10" customWidth="1"/>
    <col min="6437" max="6437" width="2.21875" style="10" customWidth="1"/>
    <col min="6438" max="6438" width="11.5546875" style="10"/>
    <col min="6439" max="6439" width="3" style="10" customWidth="1"/>
    <col min="6440" max="6440" width="13.109375" style="10" customWidth="1"/>
    <col min="6441" max="6441" width="3" style="10" customWidth="1"/>
    <col min="6442" max="6442" width="13.109375" style="10" customWidth="1"/>
    <col min="6443" max="6443" width="2.21875" style="10" customWidth="1"/>
    <col min="6444" max="6444" width="13.109375" style="10" customWidth="1"/>
    <col min="6445" max="6445" width="3" style="10" customWidth="1"/>
    <col min="6446" max="6446" width="5.33203125" style="10" customWidth="1"/>
    <col min="6447" max="6447" width="18" style="10" customWidth="1"/>
    <col min="6448" max="6448" width="7.6640625" style="10" customWidth="1"/>
    <col min="6449" max="6449" width="1.44140625" style="10" customWidth="1"/>
    <col min="6450" max="6450" width="11.5546875" style="10"/>
    <col min="6451" max="6451" width="1.44140625" style="10" customWidth="1"/>
    <col min="6452" max="6452" width="11.5546875" style="10"/>
    <col min="6453" max="6453" width="1.44140625" style="10" customWidth="1"/>
    <col min="6454"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2.33203125" style="10" customWidth="1"/>
    <col min="6662" max="6662" width="1.44140625" style="10" customWidth="1"/>
    <col min="6663" max="6663" width="9.44140625" style="10" customWidth="1"/>
    <col min="6664" max="6664" width="1.44140625" style="10" customWidth="1"/>
    <col min="6665" max="6665" width="9.6640625" style="10" customWidth="1"/>
    <col min="6666" max="6666" width="2.21875" style="10" customWidth="1"/>
    <col min="6667" max="6667" width="13.21875" style="10" customWidth="1"/>
    <col min="6668" max="6668" width="1.44140625" style="10" customWidth="1"/>
    <col min="6669" max="6669" width="9.6640625" style="10" customWidth="1"/>
    <col min="6670" max="6670" width="1.44140625" style="10" customWidth="1"/>
    <col min="6671" max="6671" width="8.44140625" style="10" customWidth="1"/>
    <col min="6672" max="6672" width="2.21875" style="10" customWidth="1"/>
    <col min="6673" max="6673" width="12" style="10" customWidth="1"/>
    <col min="6674" max="6674" width="1.44140625" style="10" customWidth="1"/>
    <col min="6675" max="6675" width="9.44140625" style="10" customWidth="1"/>
    <col min="6676" max="6676" width="1.44140625" style="10" customWidth="1"/>
    <col min="6677" max="6677" width="9.6640625" style="10" customWidth="1"/>
    <col min="6678" max="6678" width="1.44140625" style="10" customWidth="1"/>
    <col min="6679" max="6679" width="13.77734375" style="10" customWidth="1"/>
    <col min="6680" max="6680" width="1.44140625" style="10" customWidth="1"/>
    <col min="6681" max="6681" width="13.109375" style="10" customWidth="1"/>
    <col min="6682" max="6683" width="1.44140625" style="10" customWidth="1"/>
    <col min="6684" max="6684" width="13.109375" style="10" customWidth="1"/>
    <col min="6685" max="6685" width="2.21875" style="10" customWidth="1"/>
    <col min="6686" max="6686" width="11.5546875" style="10"/>
    <col min="6687" max="6687" width="3" style="10" customWidth="1"/>
    <col min="6688" max="6688" width="13.109375" style="10" customWidth="1"/>
    <col min="6689" max="6689" width="2.21875" style="10" customWidth="1"/>
    <col min="6690" max="6690" width="11.5546875" style="10"/>
    <col min="6691" max="6691" width="3" style="10" customWidth="1"/>
    <col min="6692" max="6692" width="13.109375" style="10" customWidth="1"/>
    <col min="6693" max="6693" width="2.21875" style="10" customWidth="1"/>
    <col min="6694" max="6694" width="11.5546875" style="10"/>
    <col min="6695" max="6695" width="3" style="10" customWidth="1"/>
    <col min="6696" max="6696" width="13.109375" style="10" customWidth="1"/>
    <col min="6697" max="6697" width="3" style="10" customWidth="1"/>
    <col min="6698" max="6698" width="13.109375" style="10" customWidth="1"/>
    <col min="6699" max="6699" width="2.21875" style="10" customWidth="1"/>
    <col min="6700" max="6700" width="13.109375" style="10" customWidth="1"/>
    <col min="6701" max="6701" width="3" style="10" customWidth="1"/>
    <col min="6702" max="6702" width="5.33203125" style="10" customWidth="1"/>
    <col min="6703" max="6703" width="18" style="10" customWidth="1"/>
    <col min="6704" max="6704" width="7.6640625" style="10" customWidth="1"/>
    <col min="6705" max="6705" width="1.44140625" style="10" customWidth="1"/>
    <col min="6706" max="6706" width="11.5546875" style="10"/>
    <col min="6707" max="6707" width="1.44140625" style="10" customWidth="1"/>
    <col min="6708" max="6708" width="11.5546875" style="10"/>
    <col min="6709" max="6709" width="1.44140625" style="10" customWidth="1"/>
    <col min="6710"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2.33203125" style="10" customWidth="1"/>
    <col min="6918" max="6918" width="1.44140625" style="10" customWidth="1"/>
    <col min="6919" max="6919" width="9.44140625" style="10" customWidth="1"/>
    <col min="6920" max="6920" width="1.44140625" style="10" customWidth="1"/>
    <col min="6921" max="6921" width="9.6640625" style="10" customWidth="1"/>
    <col min="6922" max="6922" width="2.21875" style="10" customWidth="1"/>
    <col min="6923" max="6923" width="13.21875" style="10" customWidth="1"/>
    <col min="6924" max="6924" width="1.44140625" style="10" customWidth="1"/>
    <col min="6925" max="6925" width="9.6640625" style="10" customWidth="1"/>
    <col min="6926" max="6926" width="1.44140625" style="10" customWidth="1"/>
    <col min="6927" max="6927" width="8.44140625" style="10" customWidth="1"/>
    <col min="6928" max="6928" width="2.21875" style="10" customWidth="1"/>
    <col min="6929" max="6929" width="12" style="10" customWidth="1"/>
    <col min="6930" max="6930" width="1.44140625" style="10" customWidth="1"/>
    <col min="6931" max="6931" width="9.44140625" style="10" customWidth="1"/>
    <col min="6932" max="6932" width="1.44140625" style="10" customWidth="1"/>
    <col min="6933" max="6933" width="9.6640625" style="10" customWidth="1"/>
    <col min="6934" max="6934" width="1.44140625" style="10" customWidth="1"/>
    <col min="6935" max="6935" width="13.77734375" style="10" customWidth="1"/>
    <col min="6936" max="6936" width="1.44140625" style="10" customWidth="1"/>
    <col min="6937" max="6937" width="13.109375" style="10" customWidth="1"/>
    <col min="6938" max="6939" width="1.44140625" style="10" customWidth="1"/>
    <col min="6940" max="6940" width="13.109375" style="10" customWidth="1"/>
    <col min="6941" max="6941" width="2.21875" style="10" customWidth="1"/>
    <col min="6942" max="6942" width="11.5546875" style="10"/>
    <col min="6943" max="6943" width="3" style="10" customWidth="1"/>
    <col min="6944" max="6944" width="13.109375" style="10" customWidth="1"/>
    <col min="6945" max="6945" width="2.21875" style="10" customWidth="1"/>
    <col min="6946" max="6946" width="11.5546875" style="10"/>
    <col min="6947" max="6947" width="3" style="10" customWidth="1"/>
    <col min="6948" max="6948" width="13.109375" style="10" customWidth="1"/>
    <col min="6949" max="6949" width="2.21875" style="10" customWidth="1"/>
    <col min="6950" max="6950" width="11.5546875" style="10"/>
    <col min="6951" max="6951" width="3" style="10" customWidth="1"/>
    <col min="6952" max="6952" width="13.109375" style="10" customWidth="1"/>
    <col min="6953" max="6953" width="3" style="10" customWidth="1"/>
    <col min="6954" max="6954" width="13.109375" style="10" customWidth="1"/>
    <col min="6955" max="6955" width="2.21875" style="10" customWidth="1"/>
    <col min="6956" max="6956" width="13.109375" style="10" customWidth="1"/>
    <col min="6957" max="6957" width="3" style="10" customWidth="1"/>
    <col min="6958" max="6958" width="5.33203125" style="10" customWidth="1"/>
    <col min="6959" max="6959" width="18" style="10" customWidth="1"/>
    <col min="6960" max="6960" width="7.6640625" style="10" customWidth="1"/>
    <col min="6961" max="6961" width="1.44140625" style="10" customWidth="1"/>
    <col min="6962" max="6962" width="11.5546875" style="10"/>
    <col min="6963" max="6963" width="1.44140625" style="10" customWidth="1"/>
    <col min="6964" max="6964" width="11.5546875" style="10"/>
    <col min="6965" max="6965" width="1.44140625" style="10" customWidth="1"/>
    <col min="6966"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2.33203125" style="10" customWidth="1"/>
    <col min="7174" max="7174" width="1.44140625" style="10" customWidth="1"/>
    <col min="7175" max="7175" width="9.44140625" style="10" customWidth="1"/>
    <col min="7176" max="7176" width="1.44140625" style="10" customWidth="1"/>
    <col min="7177" max="7177" width="9.6640625" style="10" customWidth="1"/>
    <col min="7178" max="7178" width="2.21875" style="10" customWidth="1"/>
    <col min="7179" max="7179" width="13.21875" style="10" customWidth="1"/>
    <col min="7180" max="7180" width="1.44140625" style="10" customWidth="1"/>
    <col min="7181" max="7181" width="9.6640625" style="10" customWidth="1"/>
    <col min="7182" max="7182" width="1.44140625" style="10" customWidth="1"/>
    <col min="7183" max="7183" width="8.44140625" style="10" customWidth="1"/>
    <col min="7184" max="7184" width="2.21875" style="10" customWidth="1"/>
    <col min="7185" max="7185" width="12" style="10" customWidth="1"/>
    <col min="7186" max="7186" width="1.44140625" style="10" customWidth="1"/>
    <col min="7187" max="7187" width="9.44140625" style="10" customWidth="1"/>
    <col min="7188" max="7188" width="1.44140625" style="10" customWidth="1"/>
    <col min="7189" max="7189" width="9.6640625" style="10" customWidth="1"/>
    <col min="7190" max="7190" width="1.44140625" style="10" customWidth="1"/>
    <col min="7191" max="7191" width="13.77734375" style="10" customWidth="1"/>
    <col min="7192" max="7192" width="1.44140625" style="10" customWidth="1"/>
    <col min="7193" max="7193" width="13.109375" style="10" customWidth="1"/>
    <col min="7194" max="7195" width="1.44140625" style="10" customWidth="1"/>
    <col min="7196" max="7196" width="13.109375" style="10" customWidth="1"/>
    <col min="7197" max="7197" width="2.21875" style="10" customWidth="1"/>
    <col min="7198" max="7198" width="11.5546875" style="10"/>
    <col min="7199" max="7199" width="3" style="10" customWidth="1"/>
    <col min="7200" max="7200" width="13.109375" style="10" customWidth="1"/>
    <col min="7201" max="7201" width="2.21875" style="10" customWidth="1"/>
    <col min="7202" max="7202" width="11.5546875" style="10"/>
    <col min="7203" max="7203" width="3" style="10" customWidth="1"/>
    <col min="7204" max="7204" width="13.109375" style="10" customWidth="1"/>
    <col min="7205" max="7205" width="2.21875" style="10" customWidth="1"/>
    <col min="7206" max="7206" width="11.5546875" style="10"/>
    <col min="7207" max="7207" width="3" style="10" customWidth="1"/>
    <col min="7208" max="7208" width="13.109375" style="10" customWidth="1"/>
    <col min="7209" max="7209" width="3" style="10" customWidth="1"/>
    <col min="7210" max="7210" width="13.109375" style="10" customWidth="1"/>
    <col min="7211" max="7211" width="2.21875" style="10" customWidth="1"/>
    <col min="7212" max="7212" width="13.109375" style="10" customWidth="1"/>
    <col min="7213" max="7213" width="3" style="10" customWidth="1"/>
    <col min="7214" max="7214" width="5.33203125" style="10" customWidth="1"/>
    <col min="7215" max="7215" width="18" style="10" customWidth="1"/>
    <col min="7216" max="7216" width="7.6640625" style="10" customWidth="1"/>
    <col min="7217" max="7217" width="1.44140625" style="10" customWidth="1"/>
    <col min="7218" max="7218" width="11.5546875" style="10"/>
    <col min="7219" max="7219" width="1.44140625" style="10" customWidth="1"/>
    <col min="7220" max="7220" width="11.5546875" style="10"/>
    <col min="7221" max="7221" width="1.44140625" style="10" customWidth="1"/>
    <col min="7222"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2.33203125" style="10" customWidth="1"/>
    <col min="7430" max="7430" width="1.44140625" style="10" customWidth="1"/>
    <col min="7431" max="7431" width="9.44140625" style="10" customWidth="1"/>
    <col min="7432" max="7432" width="1.44140625" style="10" customWidth="1"/>
    <col min="7433" max="7433" width="9.6640625" style="10" customWidth="1"/>
    <col min="7434" max="7434" width="2.21875" style="10" customWidth="1"/>
    <col min="7435" max="7435" width="13.21875" style="10" customWidth="1"/>
    <col min="7436" max="7436" width="1.44140625" style="10" customWidth="1"/>
    <col min="7437" max="7437" width="9.6640625" style="10" customWidth="1"/>
    <col min="7438" max="7438" width="1.44140625" style="10" customWidth="1"/>
    <col min="7439" max="7439" width="8.44140625" style="10" customWidth="1"/>
    <col min="7440" max="7440" width="2.21875" style="10" customWidth="1"/>
    <col min="7441" max="7441" width="12" style="10" customWidth="1"/>
    <col min="7442" max="7442" width="1.44140625" style="10" customWidth="1"/>
    <col min="7443" max="7443" width="9.44140625" style="10" customWidth="1"/>
    <col min="7444" max="7444" width="1.44140625" style="10" customWidth="1"/>
    <col min="7445" max="7445" width="9.6640625" style="10" customWidth="1"/>
    <col min="7446" max="7446" width="1.44140625" style="10" customWidth="1"/>
    <col min="7447" max="7447" width="13.77734375" style="10" customWidth="1"/>
    <col min="7448" max="7448" width="1.44140625" style="10" customWidth="1"/>
    <col min="7449" max="7449" width="13.109375" style="10" customWidth="1"/>
    <col min="7450" max="7451" width="1.44140625" style="10" customWidth="1"/>
    <col min="7452" max="7452" width="13.109375" style="10" customWidth="1"/>
    <col min="7453" max="7453" width="2.21875" style="10" customWidth="1"/>
    <col min="7454" max="7454" width="11.5546875" style="10"/>
    <col min="7455" max="7455" width="3" style="10" customWidth="1"/>
    <col min="7456" max="7456" width="13.109375" style="10" customWidth="1"/>
    <col min="7457" max="7457" width="2.21875" style="10" customWidth="1"/>
    <col min="7458" max="7458" width="11.5546875" style="10"/>
    <col min="7459" max="7459" width="3" style="10" customWidth="1"/>
    <col min="7460" max="7460" width="13.109375" style="10" customWidth="1"/>
    <col min="7461" max="7461" width="2.21875" style="10" customWidth="1"/>
    <col min="7462" max="7462" width="11.5546875" style="10"/>
    <col min="7463" max="7463" width="3" style="10" customWidth="1"/>
    <col min="7464" max="7464" width="13.109375" style="10" customWidth="1"/>
    <col min="7465" max="7465" width="3" style="10" customWidth="1"/>
    <col min="7466" max="7466" width="13.109375" style="10" customWidth="1"/>
    <col min="7467" max="7467" width="2.21875" style="10" customWidth="1"/>
    <col min="7468" max="7468" width="13.109375" style="10" customWidth="1"/>
    <col min="7469" max="7469" width="3" style="10" customWidth="1"/>
    <col min="7470" max="7470" width="5.33203125" style="10" customWidth="1"/>
    <col min="7471" max="7471" width="18" style="10" customWidth="1"/>
    <col min="7472" max="7472" width="7.6640625" style="10" customWidth="1"/>
    <col min="7473" max="7473" width="1.44140625" style="10" customWidth="1"/>
    <col min="7474" max="7474" width="11.5546875" style="10"/>
    <col min="7475" max="7475" width="1.44140625" style="10" customWidth="1"/>
    <col min="7476" max="7476" width="11.5546875" style="10"/>
    <col min="7477" max="7477" width="1.44140625" style="10" customWidth="1"/>
    <col min="7478"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2.33203125" style="10" customWidth="1"/>
    <col min="7686" max="7686" width="1.44140625" style="10" customWidth="1"/>
    <col min="7687" max="7687" width="9.44140625" style="10" customWidth="1"/>
    <col min="7688" max="7688" width="1.44140625" style="10" customWidth="1"/>
    <col min="7689" max="7689" width="9.6640625" style="10" customWidth="1"/>
    <col min="7690" max="7690" width="2.21875" style="10" customWidth="1"/>
    <col min="7691" max="7691" width="13.21875" style="10" customWidth="1"/>
    <col min="7692" max="7692" width="1.44140625" style="10" customWidth="1"/>
    <col min="7693" max="7693" width="9.6640625" style="10" customWidth="1"/>
    <col min="7694" max="7694" width="1.44140625" style="10" customWidth="1"/>
    <col min="7695" max="7695" width="8.44140625" style="10" customWidth="1"/>
    <col min="7696" max="7696" width="2.21875" style="10" customWidth="1"/>
    <col min="7697" max="7697" width="12" style="10" customWidth="1"/>
    <col min="7698" max="7698" width="1.44140625" style="10" customWidth="1"/>
    <col min="7699" max="7699" width="9.44140625" style="10" customWidth="1"/>
    <col min="7700" max="7700" width="1.44140625" style="10" customWidth="1"/>
    <col min="7701" max="7701" width="9.6640625" style="10" customWidth="1"/>
    <col min="7702" max="7702" width="1.44140625" style="10" customWidth="1"/>
    <col min="7703" max="7703" width="13.77734375" style="10" customWidth="1"/>
    <col min="7704" max="7704" width="1.44140625" style="10" customWidth="1"/>
    <col min="7705" max="7705" width="13.109375" style="10" customWidth="1"/>
    <col min="7706" max="7707" width="1.44140625" style="10" customWidth="1"/>
    <col min="7708" max="7708" width="13.109375" style="10" customWidth="1"/>
    <col min="7709" max="7709" width="2.21875" style="10" customWidth="1"/>
    <col min="7710" max="7710" width="11.5546875" style="10"/>
    <col min="7711" max="7711" width="3" style="10" customWidth="1"/>
    <col min="7712" max="7712" width="13.109375" style="10" customWidth="1"/>
    <col min="7713" max="7713" width="2.21875" style="10" customWidth="1"/>
    <col min="7714" max="7714" width="11.5546875" style="10"/>
    <col min="7715" max="7715" width="3" style="10" customWidth="1"/>
    <col min="7716" max="7716" width="13.109375" style="10" customWidth="1"/>
    <col min="7717" max="7717" width="2.21875" style="10" customWidth="1"/>
    <col min="7718" max="7718" width="11.5546875" style="10"/>
    <col min="7719" max="7719" width="3" style="10" customWidth="1"/>
    <col min="7720" max="7720" width="13.109375" style="10" customWidth="1"/>
    <col min="7721" max="7721" width="3" style="10" customWidth="1"/>
    <col min="7722" max="7722" width="13.109375" style="10" customWidth="1"/>
    <col min="7723" max="7723" width="2.21875" style="10" customWidth="1"/>
    <col min="7724" max="7724" width="13.109375" style="10" customWidth="1"/>
    <col min="7725" max="7725" width="3" style="10" customWidth="1"/>
    <col min="7726" max="7726" width="5.33203125" style="10" customWidth="1"/>
    <col min="7727" max="7727" width="18" style="10" customWidth="1"/>
    <col min="7728" max="7728" width="7.6640625" style="10" customWidth="1"/>
    <col min="7729" max="7729" width="1.44140625" style="10" customWidth="1"/>
    <col min="7730" max="7730" width="11.5546875" style="10"/>
    <col min="7731" max="7731" width="1.44140625" style="10" customWidth="1"/>
    <col min="7732" max="7732" width="11.5546875" style="10"/>
    <col min="7733" max="7733" width="1.44140625" style="10" customWidth="1"/>
    <col min="7734"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2.33203125" style="10" customWidth="1"/>
    <col min="7942" max="7942" width="1.44140625" style="10" customWidth="1"/>
    <col min="7943" max="7943" width="9.44140625" style="10" customWidth="1"/>
    <col min="7944" max="7944" width="1.44140625" style="10" customWidth="1"/>
    <col min="7945" max="7945" width="9.6640625" style="10" customWidth="1"/>
    <col min="7946" max="7946" width="2.21875" style="10" customWidth="1"/>
    <col min="7947" max="7947" width="13.21875" style="10" customWidth="1"/>
    <col min="7948" max="7948" width="1.44140625" style="10" customWidth="1"/>
    <col min="7949" max="7949" width="9.6640625" style="10" customWidth="1"/>
    <col min="7950" max="7950" width="1.44140625" style="10" customWidth="1"/>
    <col min="7951" max="7951" width="8.44140625" style="10" customWidth="1"/>
    <col min="7952" max="7952" width="2.21875" style="10" customWidth="1"/>
    <col min="7953" max="7953" width="12" style="10" customWidth="1"/>
    <col min="7954" max="7954" width="1.44140625" style="10" customWidth="1"/>
    <col min="7955" max="7955" width="9.44140625" style="10" customWidth="1"/>
    <col min="7956" max="7956" width="1.44140625" style="10" customWidth="1"/>
    <col min="7957" max="7957" width="9.6640625" style="10" customWidth="1"/>
    <col min="7958" max="7958" width="1.44140625" style="10" customWidth="1"/>
    <col min="7959" max="7959" width="13.77734375" style="10" customWidth="1"/>
    <col min="7960" max="7960" width="1.44140625" style="10" customWidth="1"/>
    <col min="7961" max="7961" width="13.109375" style="10" customWidth="1"/>
    <col min="7962" max="7963" width="1.44140625" style="10" customWidth="1"/>
    <col min="7964" max="7964" width="13.109375" style="10" customWidth="1"/>
    <col min="7965" max="7965" width="2.21875" style="10" customWidth="1"/>
    <col min="7966" max="7966" width="11.5546875" style="10"/>
    <col min="7967" max="7967" width="3" style="10" customWidth="1"/>
    <col min="7968" max="7968" width="13.109375" style="10" customWidth="1"/>
    <col min="7969" max="7969" width="2.21875" style="10" customWidth="1"/>
    <col min="7970" max="7970" width="11.5546875" style="10"/>
    <col min="7971" max="7971" width="3" style="10" customWidth="1"/>
    <col min="7972" max="7972" width="13.109375" style="10" customWidth="1"/>
    <col min="7973" max="7973" width="2.21875" style="10" customWidth="1"/>
    <col min="7974" max="7974" width="11.5546875" style="10"/>
    <col min="7975" max="7975" width="3" style="10" customWidth="1"/>
    <col min="7976" max="7976" width="13.109375" style="10" customWidth="1"/>
    <col min="7977" max="7977" width="3" style="10" customWidth="1"/>
    <col min="7978" max="7978" width="13.109375" style="10" customWidth="1"/>
    <col min="7979" max="7979" width="2.21875" style="10" customWidth="1"/>
    <col min="7980" max="7980" width="13.109375" style="10" customWidth="1"/>
    <col min="7981" max="7981" width="3" style="10" customWidth="1"/>
    <col min="7982" max="7982" width="5.33203125" style="10" customWidth="1"/>
    <col min="7983" max="7983" width="18" style="10" customWidth="1"/>
    <col min="7984" max="7984" width="7.6640625" style="10" customWidth="1"/>
    <col min="7985" max="7985" width="1.44140625" style="10" customWidth="1"/>
    <col min="7986" max="7986" width="11.5546875" style="10"/>
    <col min="7987" max="7987" width="1.44140625" style="10" customWidth="1"/>
    <col min="7988" max="7988" width="11.5546875" style="10"/>
    <col min="7989" max="7989" width="1.44140625" style="10" customWidth="1"/>
    <col min="7990"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2.33203125" style="10" customWidth="1"/>
    <col min="8198" max="8198" width="1.44140625" style="10" customWidth="1"/>
    <col min="8199" max="8199" width="9.44140625" style="10" customWidth="1"/>
    <col min="8200" max="8200" width="1.44140625" style="10" customWidth="1"/>
    <col min="8201" max="8201" width="9.6640625" style="10" customWidth="1"/>
    <col min="8202" max="8202" width="2.21875" style="10" customWidth="1"/>
    <col min="8203" max="8203" width="13.21875" style="10" customWidth="1"/>
    <col min="8204" max="8204" width="1.44140625" style="10" customWidth="1"/>
    <col min="8205" max="8205" width="9.6640625" style="10" customWidth="1"/>
    <col min="8206" max="8206" width="1.44140625" style="10" customWidth="1"/>
    <col min="8207" max="8207" width="8.44140625" style="10" customWidth="1"/>
    <col min="8208" max="8208" width="2.21875" style="10" customWidth="1"/>
    <col min="8209" max="8209" width="12" style="10" customWidth="1"/>
    <col min="8210" max="8210" width="1.44140625" style="10" customWidth="1"/>
    <col min="8211" max="8211" width="9.44140625" style="10" customWidth="1"/>
    <col min="8212" max="8212" width="1.44140625" style="10" customWidth="1"/>
    <col min="8213" max="8213" width="9.6640625" style="10" customWidth="1"/>
    <col min="8214" max="8214" width="1.44140625" style="10" customWidth="1"/>
    <col min="8215" max="8215" width="13.77734375" style="10" customWidth="1"/>
    <col min="8216" max="8216" width="1.44140625" style="10" customWidth="1"/>
    <col min="8217" max="8217" width="13.109375" style="10" customWidth="1"/>
    <col min="8218" max="8219" width="1.44140625" style="10" customWidth="1"/>
    <col min="8220" max="8220" width="13.109375" style="10" customWidth="1"/>
    <col min="8221" max="8221" width="2.21875" style="10" customWidth="1"/>
    <col min="8222" max="8222" width="11.5546875" style="10"/>
    <col min="8223" max="8223" width="3" style="10" customWidth="1"/>
    <col min="8224" max="8224" width="13.109375" style="10" customWidth="1"/>
    <col min="8225" max="8225" width="2.21875" style="10" customWidth="1"/>
    <col min="8226" max="8226" width="11.5546875" style="10"/>
    <col min="8227" max="8227" width="3" style="10" customWidth="1"/>
    <col min="8228" max="8228" width="13.109375" style="10" customWidth="1"/>
    <col min="8229" max="8229" width="2.21875" style="10" customWidth="1"/>
    <col min="8230" max="8230" width="11.5546875" style="10"/>
    <col min="8231" max="8231" width="3" style="10" customWidth="1"/>
    <col min="8232" max="8232" width="13.109375" style="10" customWidth="1"/>
    <col min="8233" max="8233" width="3" style="10" customWidth="1"/>
    <col min="8234" max="8234" width="13.109375" style="10" customWidth="1"/>
    <col min="8235" max="8235" width="2.21875" style="10" customWidth="1"/>
    <col min="8236" max="8236" width="13.109375" style="10" customWidth="1"/>
    <col min="8237" max="8237" width="3" style="10" customWidth="1"/>
    <col min="8238" max="8238" width="5.33203125" style="10" customWidth="1"/>
    <col min="8239" max="8239" width="18" style="10" customWidth="1"/>
    <col min="8240" max="8240" width="7.6640625" style="10" customWidth="1"/>
    <col min="8241" max="8241" width="1.44140625" style="10" customWidth="1"/>
    <col min="8242" max="8242" width="11.5546875" style="10"/>
    <col min="8243" max="8243" width="1.44140625" style="10" customWidth="1"/>
    <col min="8244" max="8244" width="11.5546875" style="10"/>
    <col min="8245" max="8245" width="1.44140625" style="10" customWidth="1"/>
    <col min="8246"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2.33203125" style="10" customWidth="1"/>
    <col min="8454" max="8454" width="1.44140625" style="10" customWidth="1"/>
    <col min="8455" max="8455" width="9.44140625" style="10" customWidth="1"/>
    <col min="8456" max="8456" width="1.44140625" style="10" customWidth="1"/>
    <col min="8457" max="8457" width="9.6640625" style="10" customWidth="1"/>
    <col min="8458" max="8458" width="2.21875" style="10" customWidth="1"/>
    <col min="8459" max="8459" width="13.21875" style="10" customWidth="1"/>
    <col min="8460" max="8460" width="1.44140625" style="10" customWidth="1"/>
    <col min="8461" max="8461" width="9.6640625" style="10" customWidth="1"/>
    <col min="8462" max="8462" width="1.44140625" style="10" customWidth="1"/>
    <col min="8463" max="8463" width="8.44140625" style="10" customWidth="1"/>
    <col min="8464" max="8464" width="2.21875" style="10" customWidth="1"/>
    <col min="8465" max="8465" width="12" style="10" customWidth="1"/>
    <col min="8466" max="8466" width="1.44140625" style="10" customWidth="1"/>
    <col min="8467" max="8467" width="9.44140625" style="10" customWidth="1"/>
    <col min="8468" max="8468" width="1.44140625" style="10" customWidth="1"/>
    <col min="8469" max="8469" width="9.6640625" style="10" customWidth="1"/>
    <col min="8470" max="8470" width="1.44140625" style="10" customWidth="1"/>
    <col min="8471" max="8471" width="13.77734375" style="10" customWidth="1"/>
    <col min="8472" max="8472" width="1.44140625" style="10" customWidth="1"/>
    <col min="8473" max="8473" width="13.109375" style="10" customWidth="1"/>
    <col min="8474" max="8475" width="1.44140625" style="10" customWidth="1"/>
    <col min="8476" max="8476" width="13.109375" style="10" customWidth="1"/>
    <col min="8477" max="8477" width="2.21875" style="10" customWidth="1"/>
    <col min="8478" max="8478" width="11.5546875" style="10"/>
    <col min="8479" max="8479" width="3" style="10" customWidth="1"/>
    <col min="8480" max="8480" width="13.109375" style="10" customWidth="1"/>
    <col min="8481" max="8481" width="2.21875" style="10" customWidth="1"/>
    <col min="8482" max="8482" width="11.5546875" style="10"/>
    <col min="8483" max="8483" width="3" style="10" customWidth="1"/>
    <col min="8484" max="8484" width="13.109375" style="10" customWidth="1"/>
    <col min="8485" max="8485" width="2.21875" style="10" customWidth="1"/>
    <col min="8486" max="8486" width="11.5546875" style="10"/>
    <col min="8487" max="8487" width="3" style="10" customWidth="1"/>
    <col min="8488" max="8488" width="13.109375" style="10" customWidth="1"/>
    <col min="8489" max="8489" width="3" style="10" customWidth="1"/>
    <col min="8490" max="8490" width="13.109375" style="10" customWidth="1"/>
    <col min="8491" max="8491" width="2.21875" style="10" customWidth="1"/>
    <col min="8492" max="8492" width="13.109375" style="10" customWidth="1"/>
    <col min="8493" max="8493" width="3" style="10" customWidth="1"/>
    <col min="8494" max="8494" width="5.33203125" style="10" customWidth="1"/>
    <col min="8495" max="8495" width="18" style="10" customWidth="1"/>
    <col min="8496" max="8496" width="7.6640625" style="10" customWidth="1"/>
    <col min="8497" max="8497" width="1.44140625" style="10" customWidth="1"/>
    <col min="8498" max="8498" width="11.5546875" style="10"/>
    <col min="8499" max="8499" width="1.44140625" style="10" customWidth="1"/>
    <col min="8500" max="8500" width="11.5546875" style="10"/>
    <col min="8501" max="8501" width="1.44140625" style="10" customWidth="1"/>
    <col min="8502"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2.33203125" style="10" customWidth="1"/>
    <col min="8710" max="8710" width="1.44140625" style="10" customWidth="1"/>
    <col min="8711" max="8711" width="9.44140625" style="10" customWidth="1"/>
    <col min="8712" max="8712" width="1.44140625" style="10" customWidth="1"/>
    <col min="8713" max="8713" width="9.6640625" style="10" customWidth="1"/>
    <col min="8714" max="8714" width="2.21875" style="10" customWidth="1"/>
    <col min="8715" max="8715" width="13.21875" style="10" customWidth="1"/>
    <col min="8716" max="8716" width="1.44140625" style="10" customWidth="1"/>
    <col min="8717" max="8717" width="9.6640625" style="10" customWidth="1"/>
    <col min="8718" max="8718" width="1.44140625" style="10" customWidth="1"/>
    <col min="8719" max="8719" width="8.44140625" style="10" customWidth="1"/>
    <col min="8720" max="8720" width="2.21875" style="10" customWidth="1"/>
    <col min="8721" max="8721" width="12" style="10" customWidth="1"/>
    <col min="8722" max="8722" width="1.44140625" style="10" customWidth="1"/>
    <col min="8723" max="8723" width="9.44140625" style="10" customWidth="1"/>
    <col min="8724" max="8724" width="1.44140625" style="10" customWidth="1"/>
    <col min="8725" max="8725" width="9.6640625" style="10" customWidth="1"/>
    <col min="8726" max="8726" width="1.44140625" style="10" customWidth="1"/>
    <col min="8727" max="8727" width="13.77734375" style="10" customWidth="1"/>
    <col min="8728" max="8728" width="1.44140625" style="10" customWidth="1"/>
    <col min="8729" max="8729" width="13.109375" style="10" customWidth="1"/>
    <col min="8730" max="8731" width="1.44140625" style="10" customWidth="1"/>
    <col min="8732" max="8732" width="13.109375" style="10" customWidth="1"/>
    <col min="8733" max="8733" width="2.21875" style="10" customWidth="1"/>
    <col min="8734" max="8734" width="11.5546875" style="10"/>
    <col min="8735" max="8735" width="3" style="10" customWidth="1"/>
    <col min="8736" max="8736" width="13.109375" style="10" customWidth="1"/>
    <col min="8737" max="8737" width="2.21875" style="10" customWidth="1"/>
    <col min="8738" max="8738" width="11.5546875" style="10"/>
    <col min="8739" max="8739" width="3" style="10" customWidth="1"/>
    <col min="8740" max="8740" width="13.109375" style="10" customWidth="1"/>
    <col min="8741" max="8741" width="2.21875" style="10" customWidth="1"/>
    <col min="8742" max="8742" width="11.5546875" style="10"/>
    <col min="8743" max="8743" width="3" style="10" customWidth="1"/>
    <col min="8744" max="8744" width="13.109375" style="10" customWidth="1"/>
    <col min="8745" max="8745" width="3" style="10" customWidth="1"/>
    <col min="8746" max="8746" width="13.109375" style="10" customWidth="1"/>
    <col min="8747" max="8747" width="2.21875" style="10" customWidth="1"/>
    <col min="8748" max="8748" width="13.109375" style="10" customWidth="1"/>
    <col min="8749" max="8749" width="3" style="10" customWidth="1"/>
    <col min="8750" max="8750" width="5.33203125" style="10" customWidth="1"/>
    <col min="8751" max="8751" width="18" style="10" customWidth="1"/>
    <col min="8752" max="8752" width="7.6640625" style="10" customWidth="1"/>
    <col min="8753" max="8753" width="1.44140625" style="10" customWidth="1"/>
    <col min="8754" max="8754" width="11.5546875" style="10"/>
    <col min="8755" max="8755" width="1.44140625" style="10" customWidth="1"/>
    <col min="8756" max="8756" width="11.5546875" style="10"/>
    <col min="8757" max="8757" width="1.44140625" style="10" customWidth="1"/>
    <col min="8758"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2.33203125" style="10" customWidth="1"/>
    <col min="8966" max="8966" width="1.44140625" style="10" customWidth="1"/>
    <col min="8967" max="8967" width="9.44140625" style="10" customWidth="1"/>
    <col min="8968" max="8968" width="1.44140625" style="10" customWidth="1"/>
    <col min="8969" max="8969" width="9.6640625" style="10" customWidth="1"/>
    <col min="8970" max="8970" width="2.21875" style="10" customWidth="1"/>
    <col min="8971" max="8971" width="13.21875" style="10" customWidth="1"/>
    <col min="8972" max="8972" width="1.44140625" style="10" customWidth="1"/>
    <col min="8973" max="8973" width="9.6640625" style="10" customWidth="1"/>
    <col min="8974" max="8974" width="1.44140625" style="10" customWidth="1"/>
    <col min="8975" max="8975" width="8.44140625" style="10" customWidth="1"/>
    <col min="8976" max="8976" width="2.21875" style="10" customWidth="1"/>
    <col min="8977" max="8977" width="12" style="10" customWidth="1"/>
    <col min="8978" max="8978" width="1.44140625" style="10" customWidth="1"/>
    <col min="8979" max="8979" width="9.44140625" style="10" customWidth="1"/>
    <col min="8980" max="8980" width="1.44140625" style="10" customWidth="1"/>
    <col min="8981" max="8981" width="9.6640625" style="10" customWidth="1"/>
    <col min="8982" max="8982" width="1.44140625" style="10" customWidth="1"/>
    <col min="8983" max="8983" width="13.77734375" style="10" customWidth="1"/>
    <col min="8984" max="8984" width="1.44140625" style="10" customWidth="1"/>
    <col min="8985" max="8985" width="13.109375" style="10" customWidth="1"/>
    <col min="8986" max="8987" width="1.44140625" style="10" customWidth="1"/>
    <col min="8988" max="8988" width="13.109375" style="10" customWidth="1"/>
    <col min="8989" max="8989" width="2.21875" style="10" customWidth="1"/>
    <col min="8990" max="8990" width="11.5546875" style="10"/>
    <col min="8991" max="8991" width="3" style="10" customWidth="1"/>
    <col min="8992" max="8992" width="13.109375" style="10" customWidth="1"/>
    <col min="8993" max="8993" width="2.21875" style="10" customWidth="1"/>
    <col min="8994" max="8994" width="11.5546875" style="10"/>
    <col min="8995" max="8995" width="3" style="10" customWidth="1"/>
    <col min="8996" max="8996" width="13.109375" style="10" customWidth="1"/>
    <col min="8997" max="8997" width="2.21875" style="10" customWidth="1"/>
    <col min="8998" max="8998" width="11.5546875" style="10"/>
    <col min="8999" max="8999" width="3" style="10" customWidth="1"/>
    <col min="9000" max="9000" width="13.109375" style="10" customWidth="1"/>
    <col min="9001" max="9001" width="3" style="10" customWidth="1"/>
    <col min="9002" max="9002" width="13.109375" style="10" customWidth="1"/>
    <col min="9003" max="9003" width="2.21875" style="10" customWidth="1"/>
    <col min="9004" max="9004" width="13.109375" style="10" customWidth="1"/>
    <col min="9005" max="9005" width="3" style="10" customWidth="1"/>
    <col min="9006" max="9006" width="5.33203125" style="10" customWidth="1"/>
    <col min="9007" max="9007" width="18" style="10" customWidth="1"/>
    <col min="9008" max="9008" width="7.6640625" style="10" customWidth="1"/>
    <col min="9009" max="9009" width="1.44140625" style="10" customWidth="1"/>
    <col min="9010" max="9010" width="11.5546875" style="10"/>
    <col min="9011" max="9011" width="1.44140625" style="10" customWidth="1"/>
    <col min="9012" max="9012" width="11.5546875" style="10"/>
    <col min="9013" max="9013" width="1.44140625" style="10" customWidth="1"/>
    <col min="9014"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2.33203125" style="10" customWidth="1"/>
    <col min="9222" max="9222" width="1.44140625" style="10" customWidth="1"/>
    <col min="9223" max="9223" width="9.44140625" style="10" customWidth="1"/>
    <col min="9224" max="9224" width="1.44140625" style="10" customWidth="1"/>
    <col min="9225" max="9225" width="9.6640625" style="10" customWidth="1"/>
    <col min="9226" max="9226" width="2.21875" style="10" customWidth="1"/>
    <col min="9227" max="9227" width="13.21875" style="10" customWidth="1"/>
    <col min="9228" max="9228" width="1.44140625" style="10" customWidth="1"/>
    <col min="9229" max="9229" width="9.6640625" style="10" customWidth="1"/>
    <col min="9230" max="9230" width="1.44140625" style="10" customWidth="1"/>
    <col min="9231" max="9231" width="8.44140625" style="10" customWidth="1"/>
    <col min="9232" max="9232" width="2.21875" style="10" customWidth="1"/>
    <col min="9233" max="9233" width="12" style="10" customWidth="1"/>
    <col min="9234" max="9234" width="1.44140625" style="10" customWidth="1"/>
    <col min="9235" max="9235" width="9.44140625" style="10" customWidth="1"/>
    <col min="9236" max="9236" width="1.44140625" style="10" customWidth="1"/>
    <col min="9237" max="9237" width="9.6640625" style="10" customWidth="1"/>
    <col min="9238" max="9238" width="1.44140625" style="10" customWidth="1"/>
    <col min="9239" max="9239" width="13.77734375" style="10" customWidth="1"/>
    <col min="9240" max="9240" width="1.44140625" style="10" customWidth="1"/>
    <col min="9241" max="9241" width="13.109375" style="10" customWidth="1"/>
    <col min="9242" max="9243" width="1.44140625" style="10" customWidth="1"/>
    <col min="9244" max="9244" width="13.109375" style="10" customWidth="1"/>
    <col min="9245" max="9245" width="2.21875" style="10" customWidth="1"/>
    <col min="9246" max="9246" width="11.5546875" style="10"/>
    <col min="9247" max="9247" width="3" style="10" customWidth="1"/>
    <col min="9248" max="9248" width="13.109375" style="10" customWidth="1"/>
    <col min="9249" max="9249" width="2.21875" style="10" customWidth="1"/>
    <col min="9250" max="9250" width="11.5546875" style="10"/>
    <col min="9251" max="9251" width="3" style="10" customWidth="1"/>
    <col min="9252" max="9252" width="13.109375" style="10" customWidth="1"/>
    <col min="9253" max="9253" width="2.21875" style="10" customWidth="1"/>
    <col min="9254" max="9254" width="11.5546875" style="10"/>
    <col min="9255" max="9255" width="3" style="10" customWidth="1"/>
    <col min="9256" max="9256" width="13.109375" style="10" customWidth="1"/>
    <col min="9257" max="9257" width="3" style="10" customWidth="1"/>
    <col min="9258" max="9258" width="13.109375" style="10" customWidth="1"/>
    <col min="9259" max="9259" width="2.21875" style="10" customWidth="1"/>
    <col min="9260" max="9260" width="13.109375" style="10" customWidth="1"/>
    <col min="9261" max="9261" width="3" style="10" customWidth="1"/>
    <col min="9262" max="9262" width="5.33203125" style="10" customWidth="1"/>
    <col min="9263" max="9263" width="18" style="10" customWidth="1"/>
    <col min="9264" max="9264" width="7.6640625" style="10" customWidth="1"/>
    <col min="9265" max="9265" width="1.44140625" style="10" customWidth="1"/>
    <col min="9266" max="9266" width="11.5546875" style="10"/>
    <col min="9267" max="9267" width="1.44140625" style="10" customWidth="1"/>
    <col min="9268" max="9268" width="11.5546875" style="10"/>
    <col min="9269" max="9269" width="1.44140625" style="10" customWidth="1"/>
    <col min="9270"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2.33203125" style="10" customWidth="1"/>
    <col min="9478" max="9478" width="1.44140625" style="10" customWidth="1"/>
    <col min="9479" max="9479" width="9.44140625" style="10" customWidth="1"/>
    <col min="9480" max="9480" width="1.44140625" style="10" customWidth="1"/>
    <col min="9481" max="9481" width="9.6640625" style="10" customWidth="1"/>
    <col min="9482" max="9482" width="2.21875" style="10" customWidth="1"/>
    <col min="9483" max="9483" width="13.21875" style="10" customWidth="1"/>
    <col min="9484" max="9484" width="1.44140625" style="10" customWidth="1"/>
    <col min="9485" max="9485" width="9.6640625" style="10" customWidth="1"/>
    <col min="9486" max="9486" width="1.44140625" style="10" customWidth="1"/>
    <col min="9487" max="9487" width="8.44140625" style="10" customWidth="1"/>
    <col min="9488" max="9488" width="2.21875" style="10" customWidth="1"/>
    <col min="9489" max="9489" width="12" style="10" customWidth="1"/>
    <col min="9490" max="9490" width="1.44140625" style="10" customWidth="1"/>
    <col min="9491" max="9491" width="9.44140625" style="10" customWidth="1"/>
    <col min="9492" max="9492" width="1.44140625" style="10" customWidth="1"/>
    <col min="9493" max="9493" width="9.6640625" style="10" customWidth="1"/>
    <col min="9494" max="9494" width="1.44140625" style="10" customWidth="1"/>
    <col min="9495" max="9495" width="13.77734375" style="10" customWidth="1"/>
    <col min="9496" max="9496" width="1.44140625" style="10" customWidth="1"/>
    <col min="9497" max="9497" width="13.109375" style="10" customWidth="1"/>
    <col min="9498" max="9499" width="1.44140625" style="10" customWidth="1"/>
    <col min="9500" max="9500" width="13.109375" style="10" customWidth="1"/>
    <col min="9501" max="9501" width="2.21875" style="10" customWidth="1"/>
    <col min="9502" max="9502" width="11.5546875" style="10"/>
    <col min="9503" max="9503" width="3" style="10" customWidth="1"/>
    <col min="9504" max="9504" width="13.109375" style="10" customWidth="1"/>
    <col min="9505" max="9505" width="2.21875" style="10" customWidth="1"/>
    <col min="9506" max="9506" width="11.5546875" style="10"/>
    <col min="9507" max="9507" width="3" style="10" customWidth="1"/>
    <col min="9508" max="9508" width="13.109375" style="10" customWidth="1"/>
    <col min="9509" max="9509" width="2.21875" style="10" customWidth="1"/>
    <col min="9510" max="9510" width="11.5546875" style="10"/>
    <col min="9511" max="9511" width="3" style="10" customWidth="1"/>
    <col min="9512" max="9512" width="13.109375" style="10" customWidth="1"/>
    <col min="9513" max="9513" width="3" style="10" customWidth="1"/>
    <col min="9514" max="9514" width="13.109375" style="10" customWidth="1"/>
    <col min="9515" max="9515" width="2.21875" style="10" customWidth="1"/>
    <col min="9516" max="9516" width="13.109375" style="10" customWidth="1"/>
    <col min="9517" max="9517" width="3" style="10" customWidth="1"/>
    <col min="9518" max="9518" width="5.33203125" style="10" customWidth="1"/>
    <col min="9519" max="9519" width="18" style="10" customWidth="1"/>
    <col min="9520" max="9520" width="7.6640625" style="10" customWidth="1"/>
    <col min="9521" max="9521" width="1.44140625" style="10" customWidth="1"/>
    <col min="9522" max="9522" width="11.5546875" style="10"/>
    <col min="9523" max="9523" width="1.44140625" style="10" customWidth="1"/>
    <col min="9524" max="9524" width="11.5546875" style="10"/>
    <col min="9525" max="9525" width="1.44140625" style="10" customWidth="1"/>
    <col min="9526"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2.33203125" style="10" customWidth="1"/>
    <col min="9734" max="9734" width="1.44140625" style="10" customWidth="1"/>
    <col min="9735" max="9735" width="9.44140625" style="10" customWidth="1"/>
    <col min="9736" max="9736" width="1.44140625" style="10" customWidth="1"/>
    <col min="9737" max="9737" width="9.6640625" style="10" customWidth="1"/>
    <col min="9738" max="9738" width="2.21875" style="10" customWidth="1"/>
    <col min="9739" max="9739" width="13.21875" style="10" customWidth="1"/>
    <col min="9740" max="9740" width="1.44140625" style="10" customWidth="1"/>
    <col min="9741" max="9741" width="9.6640625" style="10" customWidth="1"/>
    <col min="9742" max="9742" width="1.44140625" style="10" customWidth="1"/>
    <col min="9743" max="9743" width="8.44140625" style="10" customWidth="1"/>
    <col min="9744" max="9744" width="2.21875" style="10" customWidth="1"/>
    <col min="9745" max="9745" width="12" style="10" customWidth="1"/>
    <col min="9746" max="9746" width="1.44140625" style="10" customWidth="1"/>
    <col min="9747" max="9747" width="9.44140625" style="10" customWidth="1"/>
    <col min="9748" max="9748" width="1.44140625" style="10" customWidth="1"/>
    <col min="9749" max="9749" width="9.6640625" style="10" customWidth="1"/>
    <col min="9750" max="9750" width="1.44140625" style="10" customWidth="1"/>
    <col min="9751" max="9751" width="13.77734375" style="10" customWidth="1"/>
    <col min="9752" max="9752" width="1.44140625" style="10" customWidth="1"/>
    <col min="9753" max="9753" width="13.109375" style="10" customWidth="1"/>
    <col min="9754" max="9755" width="1.44140625" style="10" customWidth="1"/>
    <col min="9756" max="9756" width="13.109375" style="10" customWidth="1"/>
    <col min="9757" max="9757" width="2.21875" style="10" customWidth="1"/>
    <col min="9758" max="9758" width="11.5546875" style="10"/>
    <col min="9759" max="9759" width="3" style="10" customWidth="1"/>
    <col min="9760" max="9760" width="13.109375" style="10" customWidth="1"/>
    <col min="9761" max="9761" width="2.21875" style="10" customWidth="1"/>
    <col min="9762" max="9762" width="11.5546875" style="10"/>
    <col min="9763" max="9763" width="3" style="10" customWidth="1"/>
    <col min="9764" max="9764" width="13.109375" style="10" customWidth="1"/>
    <col min="9765" max="9765" width="2.21875" style="10" customWidth="1"/>
    <col min="9766" max="9766" width="11.5546875" style="10"/>
    <col min="9767" max="9767" width="3" style="10" customWidth="1"/>
    <col min="9768" max="9768" width="13.109375" style="10" customWidth="1"/>
    <col min="9769" max="9769" width="3" style="10" customWidth="1"/>
    <col min="9770" max="9770" width="13.109375" style="10" customWidth="1"/>
    <col min="9771" max="9771" width="2.21875" style="10" customWidth="1"/>
    <col min="9772" max="9772" width="13.109375" style="10" customWidth="1"/>
    <col min="9773" max="9773" width="3" style="10" customWidth="1"/>
    <col min="9774" max="9774" width="5.33203125" style="10" customWidth="1"/>
    <col min="9775" max="9775" width="18" style="10" customWidth="1"/>
    <col min="9776" max="9776" width="7.6640625" style="10" customWidth="1"/>
    <col min="9777" max="9777" width="1.44140625" style="10" customWidth="1"/>
    <col min="9778" max="9778" width="11.5546875" style="10"/>
    <col min="9779" max="9779" width="1.44140625" style="10" customWidth="1"/>
    <col min="9780" max="9780" width="11.5546875" style="10"/>
    <col min="9781" max="9781" width="1.44140625" style="10" customWidth="1"/>
    <col min="9782"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2.33203125" style="10" customWidth="1"/>
    <col min="9990" max="9990" width="1.44140625" style="10" customWidth="1"/>
    <col min="9991" max="9991" width="9.44140625" style="10" customWidth="1"/>
    <col min="9992" max="9992" width="1.44140625" style="10" customWidth="1"/>
    <col min="9993" max="9993" width="9.6640625" style="10" customWidth="1"/>
    <col min="9994" max="9994" width="2.21875" style="10" customWidth="1"/>
    <col min="9995" max="9995" width="13.21875" style="10" customWidth="1"/>
    <col min="9996" max="9996" width="1.44140625" style="10" customWidth="1"/>
    <col min="9997" max="9997" width="9.6640625" style="10" customWidth="1"/>
    <col min="9998" max="9998" width="1.44140625" style="10" customWidth="1"/>
    <col min="9999" max="9999" width="8.44140625" style="10" customWidth="1"/>
    <col min="10000" max="10000" width="2.21875" style="10" customWidth="1"/>
    <col min="10001" max="10001" width="12" style="10" customWidth="1"/>
    <col min="10002" max="10002" width="1.44140625" style="10" customWidth="1"/>
    <col min="10003" max="10003" width="9.44140625" style="10" customWidth="1"/>
    <col min="10004" max="10004" width="1.44140625" style="10" customWidth="1"/>
    <col min="10005" max="10005" width="9.6640625" style="10" customWidth="1"/>
    <col min="10006" max="10006" width="1.44140625" style="10" customWidth="1"/>
    <col min="10007" max="10007" width="13.77734375" style="10" customWidth="1"/>
    <col min="10008" max="10008" width="1.44140625" style="10" customWidth="1"/>
    <col min="10009" max="10009" width="13.109375" style="10" customWidth="1"/>
    <col min="10010" max="10011" width="1.44140625" style="10" customWidth="1"/>
    <col min="10012" max="10012" width="13.109375" style="10" customWidth="1"/>
    <col min="10013" max="10013" width="2.21875" style="10" customWidth="1"/>
    <col min="10014" max="10014" width="11.5546875" style="10"/>
    <col min="10015" max="10015" width="3" style="10" customWidth="1"/>
    <col min="10016" max="10016" width="13.109375" style="10" customWidth="1"/>
    <col min="10017" max="10017" width="2.21875" style="10" customWidth="1"/>
    <col min="10018" max="10018" width="11.5546875" style="10"/>
    <col min="10019" max="10019" width="3" style="10" customWidth="1"/>
    <col min="10020" max="10020" width="13.109375" style="10" customWidth="1"/>
    <col min="10021" max="10021" width="2.21875" style="10" customWidth="1"/>
    <col min="10022" max="10022" width="11.5546875" style="10"/>
    <col min="10023" max="10023" width="3" style="10" customWidth="1"/>
    <col min="10024" max="10024" width="13.109375" style="10" customWidth="1"/>
    <col min="10025" max="10025" width="3" style="10" customWidth="1"/>
    <col min="10026" max="10026" width="13.109375" style="10" customWidth="1"/>
    <col min="10027" max="10027" width="2.21875" style="10" customWidth="1"/>
    <col min="10028" max="10028" width="13.109375" style="10" customWidth="1"/>
    <col min="10029" max="10029" width="3" style="10" customWidth="1"/>
    <col min="10030" max="10030" width="5.33203125" style="10" customWidth="1"/>
    <col min="10031" max="10031" width="18" style="10" customWidth="1"/>
    <col min="10032" max="10032" width="7.6640625" style="10" customWidth="1"/>
    <col min="10033" max="10033" width="1.44140625" style="10" customWidth="1"/>
    <col min="10034" max="10034" width="11.5546875" style="10"/>
    <col min="10035" max="10035" width="1.44140625" style="10" customWidth="1"/>
    <col min="10036" max="10036" width="11.5546875" style="10"/>
    <col min="10037" max="10037" width="1.44140625" style="10" customWidth="1"/>
    <col min="10038"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2.33203125" style="10" customWidth="1"/>
    <col min="10246" max="10246" width="1.44140625" style="10" customWidth="1"/>
    <col min="10247" max="10247" width="9.44140625" style="10" customWidth="1"/>
    <col min="10248" max="10248" width="1.44140625" style="10" customWidth="1"/>
    <col min="10249" max="10249" width="9.6640625" style="10" customWidth="1"/>
    <col min="10250" max="10250" width="2.21875" style="10" customWidth="1"/>
    <col min="10251" max="10251" width="13.21875" style="10" customWidth="1"/>
    <col min="10252" max="10252" width="1.44140625" style="10" customWidth="1"/>
    <col min="10253" max="10253" width="9.6640625" style="10" customWidth="1"/>
    <col min="10254" max="10254" width="1.44140625" style="10" customWidth="1"/>
    <col min="10255" max="10255" width="8.44140625" style="10" customWidth="1"/>
    <col min="10256" max="10256" width="2.21875" style="10" customWidth="1"/>
    <col min="10257" max="10257" width="12" style="10" customWidth="1"/>
    <col min="10258" max="10258" width="1.44140625" style="10" customWidth="1"/>
    <col min="10259" max="10259" width="9.44140625" style="10" customWidth="1"/>
    <col min="10260" max="10260" width="1.44140625" style="10" customWidth="1"/>
    <col min="10261" max="10261" width="9.6640625" style="10" customWidth="1"/>
    <col min="10262" max="10262" width="1.44140625" style="10" customWidth="1"/>
    <col min="10263" max="10263" width="13.77734375" style="10" customWidth="1"/>
    <col min="10264" max="10264" width="1.44140625" style="10" customWidth="1"/>
    <col min="10265" max="10265" width="13.109375" style="10" customWidth="1"/>
    <col min="10266" max="10267" width="1.44140625" style="10" customWidth="1"/>
    <col min="10268" max="10268" width="13.109375" style="10" customWidth="1"/>
    <col min="10269" max="10269" width="2.21875" style="10" customWidth="1"/>
    <col min="10270" max="10270" width="11.5546875" style="10"/>
    <col min="10271" max="10271" width="3" style="10" customWidth="1"/>
    <col min="10272" max="10272" width="13.109375" style="10" customWidth="1"/>
    <col min="10273" max="10273" width="2.21875" style="10" customWidth="1"/>
    <col min="10274" max="10274" width="11.5546875" style="10"/>
    <col min="10275" max="10275" width="3" style="10" customWidth="1"/>
    <col min="10276" max="10276" width="13.109375" style="10" customWidth="1"/>
    <col min="10277" max="10277" width="2.21875" style="10" customWidth="1"/>
    <col min="10278" max="10278" width="11.5546875" style="10"/>
    <col min="10279" max="10279" width="3" style="10" customWidth="1"/>
    <col min="10280" max="10280" width="13.109375" style="10" customWidth="1"/>
    <col min="10281" max="10281" width="3" style="10" customWidth="1"/>
    <col min="10282" max="10282" width="13.109375" style="10" customWidth="1"/>
    <col min="10283" max="10283" width="2.21875" style="10" customWidth="1"/>
    <col min="10284" max="10284" width="13.109375" style="10" customWidth="1"/>
    <col min="10285" max="10285" width="3" style="10" customWidth="1"/>
    <col min="10286" max="10286" width="5.33203125" style="10" customWidth="1"/>
    <col min="10287" max="10287" width="18" style="10" customWidth="1"/>
    <col min="10288" max="10288" width="7.6640625" style="10" customWidth="1"/>
    <col min="10289" max="10289" width="1.44140625" style="10" customWidth="1"/>
    <col min="10290" max="10290" width="11.5546875" style="10"/>
    <col min="10291" max="10291" width="1.44140625" style="10" customWidth="1"/>
    <col min="10292" max="10292" width="11.5546875" style="10"/>
    <col min="10293" max="10293" width="1.44140625" style="10" customWidth="1"/>
    <col min="10294"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2.33203125" style="10" customWidth="1"/>
    <col min="10502" max="10502" width="1.44140625" style="10" customWidth="1"/>
    <col min="10503" max="10503" width="9.44140625" style="10" customWidth="1"/>
    <col min="10504" max="10504" width="1.44140625" style="10" customWidth="1"/>
    <col min="10505" max="10505" width="9.6640625" style="10" customWidth="1"/>
    <col min="10506" max="10506" width="2.21875" style="10" customWidth="1"/>
    <col min="10507" max="10507" width="13.21875" style="10" customWidth="1"/>
    <col min="10508" max="10508" width="1.44140625" style="10" customWidth="1"/>
    <col min="10509" max="10509" width="9.6640625" style="10" customWidth="1"/>
    <col min="10510" max="10510" width="1.44140625" style="10" customWidth="1"/>
    <col min="10511" max="10511" width="8.44140625" style="10" customWidth="1"/>
    <col min="10512" max="10512" width="2.21875" style="10" customWidth="1"/>
    <col min="10513" max="10513" width="12" style="10" customWidth="1"/>
    <col min="10514" max="10514" width="1.44140625" style="10" customWidth="1"/>
    <col min="10515" max="10515" width="9.44140625" style="10" customWidth="1"/>
    <col min="10516" max="10516" width="1.44140625" style="10" customWidth="1"/>
    <col min="10517" max="10517" width="9.6640625" style="10" customWidth="1"/>
    <col min="10518" max="10518" width="1.44140625" style="10" customWidth="1"/>
    <col min="10519" max="10519" width="13.77734375" style="10" customWidth="1"/>
    <col min="10520" max="10520" width="1.44140625" style="10" customWidth="1"/>
    <col min="10521" max="10521" width="13.109375" style="10" customWidth="1"/>
    <col min="10522" max="10523" width="1.44140625" style="10" customWidth="1"/>
    <col min="10524" max="10524" width="13.109375" style="10" customWidth="1"/>
    <col min="10525" max="10525" width="2.21875" style="10" customWidth="1"/>
    <col min="10526" max="10526" width="11.5546875" style="10"/>
    <col min="10527" max="10527" width="3" style="10" customWidth="1"/>
    <col min="10528" max="10528" width="13.109375" style="10" customWidth="1"/>
    <col min="10529" max="10529" width="2.21875" style="10" customWidth="1"/>
    <col min="10530" max="10530" width="11.5546875" style="10"/>
    <col min="10531" max="10531" width="3" style="10" customWidth="1"/>
    <col min="10532" max="10532" width="13.109375" style="10" customWidth="1"/>
    <col min="10533" max="10533" width="2.21875" style="10" customWidth="1"/>
    <col min="10534" max="10534" width="11.5546875" style="10"/>
    <col min="10535" max="10535" width="3" style="10" customWidth="1"/>
    <col min="10536" max="10536" width="13.109375" style="10" customWidth="1"/>
    <col min="10537" max="10537" width="3" style="10" customWidth="1"/>
    <col min="10538" max="10538" width="13.109375" style="10" customWidth="1"/>
    <col min="10539" max="10539" width="2.21875" style="10" customWidth="1"/>
    <col min="10540" max="10540" width="13.109375" style="10" customWidth="1"/>
    <col min="10541" max="10541" width="3" style="10" customWidth="1"/>
    <col min="10542" max="10542" width="5.33203125" style="10" customWidth="1"/>
    <col min="10543" max="10543" width="18" style="10" customWidth="1"/>
    <col min="10544" max="10544" width="7.6640625" style="10" customWidth="1"/>
    <col min="10545" max="10545" width="1.44140625" style="10" customWidth="1"/>
    <col min="10546" max="10546" width="11.5546875" style="10"/>
    <col min="10547" max="10547" width="1.44140625" style="10" customWidth="1"/>
    <col min="10548" max="10548" width="11.5546875" style="10"/>
    <col min="10549" max="10549" width="1.44140625" style="10" customWidth="1"/>
    <col min="10550"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2.33203125" style="10" customWidth="1"/>
    <col min="10758" max="10758" width="1.44140625" style="10" customWidth="1"/>
    <col min="10759" max="10759" width="9.44140625" style="10" customWidth="1"/>
    <col min="10760" max="10760" width="1.44140625" style="10" customWidth="1"/>
    <col min="10761" max="10761" width="9.6640625" style="10" customWidth="1"/>
    <col min="10762" max="10762" width="2.21875" style="10" customWidth="1"/>
    <col min="10763" max="10763" width="13.21875" style="10" customWidth="1"/>
    <col min="10764" max="10764" width="1.44140625" style="10" customWidth="1"/>
    <col min="10765" max="10765" width="9.6640625" style="10" customWidth="1"/>
    <col min="10766" max="10766" width="1.44140625" style="10" customWidth="1"/>
    <col min="10767" max="10767" width="8.44140625" style="10" customWidth="1"/>
    <col min="10768" max="10768" width="2.21875" style="10" customWidth="1"/>
    <col min="10769" max="10769" width="12" style="10" customWidth="1"/>
    <col min="10770" max="10770" width="1.44140625" style="10" customWidth="1"/>
    <col min="10771" max="10771" width="9.44140625" style="10" customWidth="1"/>
    <col min="10772" max="10772" width="1.44140625" style="10" customWidth="1"/>
    <col min="10773" max="10773" width="9.6640625" style="10" customWidth="1"/>
    <col min="10774" max="10774" width="1.44140625" style="10" customWidth="1"/>
    <col min="10775" max="10775" width="13.77734375" style="10" customWidth="1"/>
    <col min="10776" max="10776" width="1.44140625" style="10" customWidth="1"/>
    <col min="10777" max="10777" width="13.109375" style="10" customWidth="1"/>
    <col min="10778" max="10779" width="1.44140625" style="10" customWidth="1"/>
    <col min="10780" max="10780" width="13.109375" style="10" customWidth="1"/>
    <col min="10781" max="10781" width="2.21875" style="10" customWidth="1"/>
    <col min="10782" max="10782" width="11.5546875" style="10"/>
    <col min="10783" max="10783" width="3" style="10" customWidth="1"/>
    <col min="10784" max="10784" width="13.109375" style="10" customWidth="1"/>
    <col min="10785" max="10785" width="2.21875" style="10" customWidth="1"/>
    <col min="10786" max="10786" width="11.5546875" style="10"/>
    <col min="10787" max="10787" width="3" style="10" customWidth="1"/>
    <col min="10788" max="10788" width="13.109375" style="10" customWidth="1"/>
    <col min="10789" max="10789" width="2.21875" style="10" customWidth="1"/>
    <col min="10790" max="10790" width="11.5546875" style="10"/>
    <col min="10791" max="10791" width="3" style="10" customWidth="1"/>
    <col min="10792" max="10792" width="13.109375" style="10" customWidth="1"/>
    <col min="10793" max="10793" width="3" style="10" customWidth="1"/>
    <col min="10794" max="10794" width="13.109375" style="10" customWidth="1"/>
    <col min="10795" max="10795" width="2.21875" style="10" customWidth="1"/>
    <col min="10796" max="10796" width="13.109375" style="10" customWidth="1"/>
    <col min="10797" max="10797" width="3" style="10" customWidth="1"/>
    <col min="10798" max="10798" width="5.33203125" style="10" customWidth="1"/>
    <col min="10799" max="10799" width="18" style="10" customWidth="1"/>
    <col min="10800" max="10800" width="7.6640625" style="10" customWidth="1"/>
    <col min="10801" max="10801" width="1.44140625" style="10" customWidth="1"/>
    <col min="10802" max="10802" width="11.5546875" style="10"/>
    <col min="10803" max="10803" width="1.44140625" style="10" customWidth="1"/>
    <col min="10804" max="10804" width="11.5546875" style="10"/>
    <col min="10805" max="10805" width="1.44140625" style="10" customWidth="1"/>
    <col min="10806"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2.33203125" style="10" customWidth="1"/>
    <col min="11014" max="11014" width="1.44140625" style="10" customWidth="1"/>
    <col min="11015" max="11015" width="9.44140625" style="10" customWidth="1"/>
    <col min="11016" max="11016" width="1.44140625" style="10" customWidth="1"/>
    <col min="11017" max="11017" width="9.6640625" style="10" customWidth="1"/>
    <col min="11018" max="11018" width="2.21875" style="10" customWidth="1"/>
    <col min="11019" max="11019" width="13.21875" style="10" customWidth="1"/>
    <col min="11020" max="11020" width="1.44140625" style="10" customWidth="1"/>
    <col min="11021" max="11021" width="9.6640625" style="10" customWidth="1"/>
    <col min="11022" max="11022" width="1.44140625" style="10" customWidth="1"/>
    <col min="11023" max="11023" width="8.44140625" style="10" customWidth="1"/>
    <col min="11024" max="11024" width="2.21875" style="10" customWidth="1"/>
    <col min="11025" max="11025" width="12" style="10" customWidth="1"/>
    <col min="11026" max="11026" width="1.44140625" style="10" customWidth="1"/>
    <col min="11027" max="11027" width="9.44140625" style="10" customWidth="1"/>
    <col min="11028" max="11028" width="1.44140625" style="10" customWidth="1"/>
    <col min="11029" max="11029" width="9.6640625" style="10" customWidth="1"/>
    <col min="11030" max="11030" width="1.44140625" style="10" customWidth="1"/>
    <col min="11031" max="11031" width="13.77734375" style="10" customWidth="1"/>
    <col min="11032" max="11032" width="1.44140625" style="10" customWidth="1"/>
    <col min="11033" max="11033" width="13.109375" style="10" customWidth="1"/>
    <col min="11034" max="11035" width="1.44140625" style="10" customWidth="1"/>
    <col min="11036" max="11036" width="13.109375" style="10" customWidth="1"/>
    <col min="11037" max="11037" width="2.21875" style="10" customWidth="1"/>
    <col min="11038" max="11038" width="11.5546875" style="10"/>
    <col min="11039" max="11039" width="3" style="10" customWidth="1"/>
    <col min="11040" max="11040" width="13.109375" style="10" customWidth="1"/>
    <col min="11041" max="11041" width="2.21875" style="10" customWidth="1"/>
    <col min="11042" max="11042" width="11.5546875" style="10"/>
    <col min="11043" max="11043" width="3" style="10" customWidth="1"/>
    <col min="11044" max="11044" width="13.109375" style="10" customWidth="1"/>
    <col min="11045" max="11045" width="2.21875" style="10" customWidth="1"/>
    <col min="11046" max="11046" width="11.5546875" style="10"/>
    <col min="11047" max="11047" width="3" style="10" customWidth="1"/>
    <col min="11048" max="11048" width="13.109375" style="10" customWidth="1"/>
    <col min="11049" max="11049" width="3" style="10" customWidth="1"/>
    <col min="11050" max="11050" width="13.109375" style="10" customWidth="1"/>
    <col min="11051" max="11051" width="2.21875" style="10" customWidth="1"/>
    <col min="11052" max="11052" width="13.109375" style="10" customWidth="1"/>
    <col min="11053" max="11053" width="3" style="10" customWidth="1"/>
    <col min="11054" max="11054" width="5.33203125" style="10" customWidth="1"/>
    <col min="11055" max="11055" width="18" style="10" customWidth="1"/>
    <col min="11056" max="11056" width="7.6640625" style="10" customWidth="1"/>
    <col min="11057" max="11057" width="1.44140625" style="10" customWidth="1"/>
    <col min="11058" max="11058" width="11.5546875" style="10"/>
    <col min="11059" max="11059" width="1.44140625" style="10" customWidth="1"/>
    <col min="11060" max="11060" width="11.5546875" style="10"/>
    <col min="11061" max="11061" width="1.44140625" style="10" customWidth="1"/>
    <col min="11062"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2.33203125" style="10" customWidth="1"/>
    <col min="11270" max="11270" width="1.44140625" style="10" customWidth="1"/>
    <col min="11271" max="11271" width="9.44140625" style="10" customWidth="1"/>
    <col min="11272" max="11272" width="1.44140625" style="10" customWidth="1"/>
    <col min="11273" max="11273" width="9.6640625" style="10" customWidth="1"/>
    <col min="11274" max="11274" width="2.21875" style="10" customWidth="1"/>
    <col min="11275" max="11275" width="13.21875" style="10" customWidth="1"/>
    <col min="11276" max="11276" width="1.44140625" style="10" customWidth="1"/>
    <col min="11277" max="11277" width="9.6640625" style="10" customWidth="1"/>
    <col min="11278" max="11278" width="1.44140625" style="10" customWidth="1"/>
    <col min="11279" max="11279" width="8.44140625" style="10" customWidth="1"/>
    <col min="11280" max="11280" width="2.21875" style="10" customWidth="1"/>
    <col min="11281" max="11281" width="12" style="10" customWidth="1"/>
    <col min="11282" max="11282" width="1.44140625" style="10" customWidth="1"/>
    <col min="11283" max="11283" width="9.44140625" style="10" customWidth="1"/>
    <col min="11284" max="11284" width="1.44140625" style="10" customWidth="1"/>
    <col min="11285" max="11285" width="9.6640625" style="10" customWidth="1"/>
    <col min="11286" max="11286" width="1.44140625" style="10" customWidth="1"/>
    <col min="11287" max="11287" width="13.77734375" style="10" customWidth="1"/>
    <col min="11288" max="11288" width="1.44140625" style="10" customWidth="1"/>
    <col min="11289" max="11289" width="13.109375" style="10" customWidth="1"/>
    <col min="11290" max="11291" width="1.44140625" style="10" customWidth="1"/>
    <col min="11292" max="11292" width="13.109375" style="10" customWidth="1"/>
    <col min="11293" max="11293" width="2.21875" style="10" customWidth="1"/>
    <col min="11294" max="11294" width="11.5546875" style="10"/>
    <col min="11295" max="11295" width="3" style="10" customWidth="1"/>
    <col min="11296" max="11296" width="13.109375" style="10" customWidth="1"/>
    <col min="11297" max="11297" width="2.21875" style="10" customWidth="1"/>
    <col min="11298" max="11298" width="11.5546875" style="10"/>
    <col min="11299" max="11299" width="3" style="10" customWidth="1"/>
    <col min="11300" max="11300" width="13.109375" style="10" customWidth="1"/>
    <col min="11301" max="11301" width="2.21875" style="10" customWidth="1"/>
    <col min="11302" max="11302" width="11.5546875" style="10"/>
    <col min="11303" max="11303" width="3" style="10" customWidth="1"/>
    <col min="11304" max="11304" width="13.109375" style="10" customWidth="1"/>
    <col min="11305" max="11305" width="3" style="10" customWidth="1"/>
    <col min="11306" max="11306" width="13.109375" style="10" customWidth="1"/>
    <col min="11307" max="11307" width="2.21875" style="10" customWidth="1"/>
    <col min="11308" max="11308" width="13.109375" style="10" customWidth="1"/>
    <col min="11309" max="11309" width="3" style="10" customWidth="1"/>
    <col min="11310" max="11310" width="5.33203125" style="10" customWidth="1"/>
    <col min="11311" max="11311" width="18" style="10" customWidth="1"/>
    <col min="11312" max="11312" width="7.6640625" style="10" customWidth="1"/>
    <col min="11313" max="11313" width="1.44140625" style="10" customWidth="1"/>
    <col min="11314" max="11314" width="11.5546875" style="10"/>
    <col min="11315" max="11315" width="1.44140625" style="10" customWidth="1"/>
    <col min="11316" max="11316" width="11.5546875" style="10"/>
    <col min="11317" max="11317" width="1.44140625" style="10" customWidth="1"/>
    <col min="11318"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2.33203125" style="10" customWidth="1"/>
    <col min="11526" max="11526" width="1.44140625" style="10" customWidth="1"/>
    <col min="11527" max="11527" width="9.44140625" style="10" customWidth="1"/>
    <col min="11528" max="11528" width="1.44140625" style="10" customWidth="1"/>
    <col min="11529" max="11529" width="9.6640625" style="10" customWidth="1"/>
    <col min="11530" max="11530" width="2.21875" style="10" customWidth="1"/>
    <col min="11531" max="11531" width="13.21875" style="10" customWidth="1"/>
    <col min="11532" max="11532" width="1.44140625" style="10" customWidth="1"/>
    <col min="11533" max="11533" width="9.6640625" style="10" customWidth="1"/>
    <col min="11534" max="11534" width="1.44140625" style="10" customWidth="1"/>
    <col min="11535" max="11535" width="8.44140625" style="10" customWidth="1"/>
    <col min="11536" max="11536" width="2.21875" style="10" customWidth="1"/>
    <col min="11537" max="11537" width="12" style="10" customWidth="1"/>
    <col min="11538" max="11538" width="1.44140625" style="10" customWidth="1"/>
    <col min="11539" max="11539" width="9.44140625" style="10" customWidth="1"/>
    <col min="11540" max="11540" width="1.44140625" style="10" customWidth="1"/>
    <col min="11541" max="11541" width="9.6640625" style="10" customWidth="1"/>
    <col min="11542" max="11542" width="1.44140625" style="10" customWidth="1"/>
    <col min="11543" max="11543" width="13.77734375" style="10" customWidth="1"/>
    <col min="11544" max="11544" width="1.44140625" style="10" customWidth="1"/>
    <col min="11545" max="11545" width="13.109375" style="10" customWidth="1"/>
    <col min="11546" max="11547" width="1.44140625" style="10" customWidth="1"/>
    <col min="11548" max="11548" width="13.109375" style="10" customWidth="1"/>
    <col min="11549" max="11549" width="2.21875" style="10" customWidth="1"/>
    <col min="11550" max="11550" width="11.5546875" style="10"/>
    <col min="11551" max="11551" width="3" style="10" customWidth="1"/>
    <col min="11552" max="11552" width="13.109375" style="10" customWidth="1"/>
    <col min="11553" max="11553" width="2.21875" style="10" customWidth="1"/>
    <col min="11554" max="11554" width="11.5546875" style="10"/>
    <col min="11555" max="11555" width="3" style="10" customWidth="1"/>
    <col min="11556" max="11556" width="13.109375" style="10" customWidth="1"/>
    <col min="11557" max="11557" width="2.21875" style="10" customWidth="1"/>
    <col min="11558" max="11558" width="11.5546875" style="10"/>
    <col min="11559" max="11559" width="3" style="10" customWidth="1"/>
    <col min="11560" max="11560" width="13.109375" style="10" customWidth="1"/>
    <col min="11561" max="11561" width="3" style="10" customWidth="1"/>
    <col min="11562" max="11562" width="13.109375" style="10" customWidth="1"/>
    <col min="11563" max="11563" width="2.21875" style="10" customWidth="1"/>
    <col min="11564" max="11564" width="13.109375" style="10" customWidth="1"/>
    <col min="11565" max="11565" width="3" style="10" customWidth="1"/>
    <col min="11566" max="11566" width="5.33203125" style="10" customWidth="1"/>
    <col min="11567" max="11567" width="18" style="10" customWidth="1"/>
    <col min="11568" max="11568" width="7.6640625" style="10" customWidth="1"/>
    <col min="11569" max="11569" width="1.44140625" style="10" customWidth="1"/>
    <col min="11570" max="11570" width="11.5546875" style="10"/>
    <col min="11571" max="11571" width="1.44140625" style="10" customWidth="1"/>
    <col min="11572" max="11572" width="11.5546875" style="10"/>
    <col min="11573" max="11573" width="1.44140625" style="10" customWidth="1"/>
    <col min="11574"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2.33203125" style="10" customWidth="1"/>
    <col min="11782" max="11782" width="1.44140625" style="10" customWidth="1"/>
    <col min="11783" max="11783" width="9.44140625" style="10" customWidth="1"/>
    <col min="11784" max="11784" width="1.44140625" style="10" customWidth="1"/>
    <col min="11785" max="11785" width="9.6640625" style="10" customWidth="1"/>
    <col min="11786" max="11786" width="2.21875" style="10" customWidth="1"/>
    <col min="11787" max="11787" width="13.21875" style="10" customWidth="1"/>
    <col min="11788" max="11788" width="1.44140625" style="10" customWidth="1"/>
    <col min="11789" max="11789" width="9.6640625" style="10" customWidth="1"/>
    <col min="11790" max="11790" width="1.44140625" style="10" customWidth="1"/>
    <col min="11791" max="11791" width="8.44140625" style="10" customWidth="1"/>
    <col min="11792" max="11792" width="2.21875" style="10" customWidth="1"/>
    <col min="11793" max="11793" width="12" style="10" customWidth="1"/>
    <col min="11794" max="11794" width="1.44140625" style="10" customWidth="1"/>
    <col min="11795" max="11795" width="9.44140625" style="10" customWidth="1"/>
    <col min="11796" max="11796" width="1.44140625" style="10" customWidth="1"/>
    <col min="11797" max="11797" width="9.6640625" style="10" customWidth="1"/>
    <col min="11798" max="11798" width="1.44140625" style="10" customWidth="1"/>
    <col min="11799" max="11799" width="13.77734375" style="10" customWidth="1"/>
    <col min="11800" max="11800" width="1.44140625" style="10" customWidth="1"/>
    <col min="11801" max="11801" width="13.109375" style="10" customWidth="1"/>
    <col min="11802" max="11803" width="1.44140625" style="10" customWidth="1"/>
    <col min="11804" max="11804" width="13.109375" style="10" customWidth="1"/>
    <col min="11805" max="11805" width="2.21875" style="10" customWidth="1"/>
    <col min="11806" max="11806" width="11.5546875" style="10"/>
    <col min="11807" max="11807" width="3" style="10" customWidth="1"/>
    <col min="11808" max="11808" width="13.109375" style="10" customWidth="1"/>
    <col min="11809" max="11809" width="2.21875" style="10" customWidth="1"/>
    <col min="11810" max="11810" width="11.5546875" style="10"/>
    <col min="11811" max="11811" width="3" style="10" customWidth="1"/>
    <col min="11812" max="11812" width="13.109375" style="10" customWidth="1"/>
    <col min="11813" max="11813" width="2.21875" style="10" customWidth="1"/>
    <col min="11814" max="11814" width="11.5546875" style="10"/>
    <col min="11815" max="11815" width="3" style="10" customWidth="1"/>
    <col min="11816" max="11816" width="13.109375" style="10" customWidth="1"/>
    <col min="11817" max="11817" width="3" style="10" customWidth="1"/>
    <col min="11818" max="11818" width="13.109375" style="10" customWidth="1"/>
    <col min="11819" max="11819" width="2.21875" style="10" customWidth="1"/>
    <col min="11820" max="11820" width="13.109375" style="10" customWidth="1"/>
    <col min="11821" max="11821" width="3" style="10" customWidth="1"/>
    <col min="11822" max="11822" width="5.33203125" style="10" customWidth="1"/>
    <col min="11823" max="11823" width="18" style="10" customWidth="1"/>
    <col min="11824" max="11824" width="7.6640625" style="10" customWidth="1"/>
    <col min="11825" max="11825" width="1.44140625" style="10" customWidth="1"/>
    <col min="11826" max="11826" width="11.5546875" style="10"/>
    <col min="11827" max="11827" width="1.44140625" style="10" customWidth="1"/>
    <col min="11828" max="11828" width="11.5546875" style="10"/>
    <col min="11829" max="11829" width="1.44140625" style="10" customWidth="1"/>
    <col min="11830"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2.33203125" style="10" customWidth="1"/>
    <col min="12038" max="12038" width="1.44140625" style="10" customWidth="1"/>
    <col min="12039" max="12039" width="9.44140625" style="10" customWidth="1"/>
    <col min="12040" max="12040" width="1.44140625" style="10" customWidth="1"/>
    <col min="12041" max="12041" width="9.6640625" style="10" customWidth="1"/>
    <col min="12042" max="12042" width="2.21875" style="10" customWidth="1"/>
    <col min="12043" max="12043" width="13.21875" style="10" customWidth="1"/>
    <col min="12044" max="12044" width="1.44140625" style="10" customWidth="1"/>
    <col min="12045" max="12045" width="9.6640625" style="10" customWidth="1"/>
    <col min="12046" max="12046" width="1.44140625" style="10" customWidth="1"/>
    <col min="12047" max="12047" width="8.44140625" style="10" customWidth="1"/>
    <col min="12048" max="12048" width="2.21875" style="10" customWidth="1"/>
    <col min="12049" max="12049" width="12" style="10" customWidth="1"/>
    <col min="12050" max="12050" width="1.44140625" style="10" customWidth="1"/>
    <col min="12051" max="12051" width="9.44140625" style="10" customWidth="1"/>
    <col min="12052" max="12052" width="1.44140625" style="10" customWidth="1"/>
    <col min="12053" max="12053" width="9.6640625" style="10" customWidth="1"/>
    <col min="12054" max="12054" width="1.44140625" style="10" customWidth="1"/>
    <col min="12055" max="12055" width="13.77734375" style="10" customWidth="1"/>
    <col min="12056" max="12056" width="1.44140625" style="10" customWidth="1"/>
    <col min="12057" max="12057" width="13.109375" style="10" customWidth="1"/>
    <col min="12058" max="12059" width="1.44140625" style="10" customWidth="1"/>
    <col min="12060" max="12060" width="13.109375" style="10" customWidth="1"/>
    <col min="12061" max="12061" width="2.21875" style="10" customWidth="1"/>
    <col min="12062" max="12062" width="11.5546875" style="10"/>
    <col min="12063" max="12063" width="3" style="10" customWidth="1"/>
    <col min="12064" max="12064" width="13.109375" style="10" customWidth="1"/>
    <col min="12065" max="12065" width="2.21875" style="10" customWidth="1"/>
    <col min="12066" max="12066" width="11.5546875" style="10"/>
    <col min="12067" max="12067" width="3" style="10" customWidth="1"/>
    <col min="12068" max="12068" width="13.109375" style="10" customWidth="1"/>
    <col min="12069" max="12069" width="2.21875" style="10" customWidth="1"/>
    <col min="12070" max="12070" width="11.5546875" style="10"/>
    <col min="12071" max="12071" width="3" style="10" customWidth="1"/>
    <col min="12072" max="12072" width="13.109375" style="10" customWidth="1"/>
    <col min="12073" max="12073" width="3" style="10" customWidth="1"/>
    <col min="12074" max="12074" width="13.109375" style="10" customWidth="1"/>
    <col min="12075" max="12075" width="2.21875" style="10" customWidth="1"/>
    <col min="12076" max="12076" width="13.109375" style="10" customWidth="1"/>
    <col min="12077" max="12077" width="3" style="10" customWidth="1"/>
    <col min="12078" max="12078" width="5.33203125" style="10" customWidth="1"/>
    <col min="12079" max="12079" width="18" style="10" customWidth="1"/>
    <col min="12080" max="12080" width="7.6640625" style="10" customWidth="1"/>
    <col min="12081" max="12081" width="1.44140625" style="10" customWidth="1"/>
    <col min="12082" max="12082" width="11.5546875" style="10"/>
    <col min="12083" max="12083" width="1.44140625" style="10" customWidth="1"/>
    <col min="12084" max="12084" width="11.5546875" style="10"/>
    <col min="12085" max="12085" width="1.44140625" style="10" customWidth="1"/>
    <col min="12086"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2.33203125" style="10" customWidth="1"/>
    <col min="12294" max="12294" width="1.44140625" style="10" customWidth="1"/>
    <col min="12295" max="12295" width="9.44140625" style="10" customWidth="1"/>
    <col min="12296" max="12296" width="1.44140625" style="10" customWidth="1"/>
    <col min="12297" max="12297" width="9.6640625" style="10" customWidth="1"/>
    <col min="12298" max="12298" width="2.21875" style="10" customWidth="1"/>
    <col min="12299" max="12299" width="13.21875" style="10" customWidth="1"/>
    <col min="12300" max="12300" width="1.44140625" style="10" customWidth="1"/>
    <col min="12301" max="12301" width="9.6640625" style="10" customWidth="1"/>
    <col min="12302" max="12302" width="1.44140625" style="10" customWidth="1"/>
    <col min="12303" max="12303" width="8.44140625" style="10" customWidth="1"/>
    <col min="12304" max="12304" width="2.21875" style="10" customWidth="1"/>
    <col min="12305" max="12305" width="12" style="10" customWidth="1"/>
    <col min="12306" max="12306" width="1.44140625" style="10" customWidth="1"/>
    <col min="12307" max="12307" width="9.44140625" style="10" customWidth="1"/>
    <col min="12308" max="12308" width="1.44140625" style="10" customWidth="1"/>
    <col min="12309" max="12309" width="9.6640625" style="10" customWidth="1"/>
    <col min="12310" max="12310" width="1.44140625" style="10" customWidth="1"/>
    <col min="12311" max="12311" width="13.77734375" style="10" customWidth="1"/>
    <col min="12312" max="12312" width="1.44140625" style="10" customWidth="1"/>
    <col min="12313" max="12313" width="13.109375" style="10" customWidth="1"/>
    <col min="12314" max="12315" width="1.44140625" style="10" customWidth="1"/>
    <col min="12316" max="12316" width="13.109375" style="10" customWidth="1"/>
    <col min="12317" max="12317" width="2.21875" style="10" customWidth="1"/>
    <col min="12318" max="12318" width="11.5546875" style="10"/>
    <col min="12319" max="12319" width="3" style="10" customWidth="1"/>
    <col min="12320" max="12320" width="13.109375" style="10" customWidth="1"/>
    <col min="12321" max="12321" width="2.21875" style="10" customWidth="1"/>
    <col min="12322" max="12322" width="11.5546875" style="10"/>
    <col min="12323" max="12323" width="3" style="10" customWidth="1"/>
    <col min="12324" max="12324" width="13.109375" style="10" customWidth="1"/>
    <col min="12325" max="12325" width="2.21875" style="10" customWidth="1"/>
    <col min="12326" max="12326" width="11.5546875" style="10"/>
    <col min="12327" max="12327" width="3" style="10" customWidth="1"/>
    <col min="12328" max="12328" width="13.109375" style="10" customWidth="1"/>
    <col min="12329" max="12329" width="3" style="10" customWidth="1"/>
    <col min="12330" max="12330" width="13.109375" style="10" customWidth="1"/>
    <col min="12331" max="12331" width="2.21875" style="10" customWidth="1"/>
    <col min="12332" max="12332" width="13.109375" style="10" customWidth="1"/>
    <col min="12333" max="12333" width="3" style="10" customWidth="1"/>
    <col min="12334" max="12334" width="5.33203125" style="10" customWidth="1"/>
    <col min="12335" max="12335" width="18" style="10" customWidth="1"/>
    <col min="12336" max="12336" width="7.6640625" style="10" customWidth="1"/>
    <col min="12337" max="12337" width="1.44140625" style="10" customWidth="1"/>
    <col min="12338" max="12338" width="11.5546875" style="10"/>
    <col min="12339" max="12339" width="1.44140625" style="10" customWidth="1"/>
    <col min="12340" max="12340" width="11.5546875" style="10"/>
    <col min="12341" max="12341" width="1.44140625" style="10" customWidth="1"/>
    <col min="12342"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2.33203125" style="10" customWidth="1"/>
    <col min="12550" max="12550" width="1.44140625" style="10" customWidth="1"/>
    <col min="12551" max="12551" width="9.44140625" style="10" customWidth="1"/>
    <col min="12552" max="12552" width="1.44140625" style="10" customWidth="1"/>
    <col min="12553" max="12553" width="9.6640625" style="10" customWidth="1"/>
    <col min="12554" max="12554" width="2.21875" style="10" customWidth="1"/>
    <col min="12555" max="12555" width="13.21875" style="10" customWidth="1"/>
    <col min="12556" max="12556" width="1.44140625" style="10" customWidth="1"/>
    <col min="12557" max="12557" width="9.6640625" style="10" customWidth="1"/>
    <col min="12558" max="12558" width="1.44140625" style="10" customWidth="1"/>
    <col min="12559" max="12559" width="8.44140625" style="10" customWidth="1"/>
    <col min="12560" max="12560" width="2.21875" style="10" customWidth="1"/>
    <col min="12561" max="12561" width="12" style="10" customWidth="1"/>
    <col min="12562" max="12562" width="1.44140625" style="10" customWidth="1"/>
    <col min="12563" max="12563" width="9.44140625" style="10" customWidth="1"/>
    <col min="12564" max="12564" width="1.44140625" style="10" customWidth="1"/>
    <col min="12565" max="12565" width="9.6640625" style="10" customWidth="1"/>
    <col min="12566" max="12566" width="1.44140625" style="10" customWidth="1"/>
    <col min="12567" max="12567" width="13.77734375" style="10" customWidth="1"/>
    <col min="12568" max="12568" width="1.44140625" style="10" customWidth="1"/>
    <col min="12569" max="12569" width="13.109375" style="10" customWidth="1"/>
    <col min="12570" max="12571" width="1.44140625" style="10" customWidth="1"/>
    <col min="12572" max="12572" width="13.109375" style="10" customWidth="1"/>
    <col min="12573" max="12573" width="2.21875" style="10" customWidth="1"/>
    <col min="12574" max="12574" width="11.5546875" style="10"/>
    <col min="12575" max="12575" width="3" style="10" customWidth="1"/>
    <col min="12576" max="12576" width="13.109375" style="10" customWidth="1"/>
    <col min="12577" max="12577" width="2.21875" style="10" customWidth="1"/>
    <col min="12578" max="12578" width="11.5546875" style="10"/>
    <col min="12579" max="12579" width="3" style="10" customWidth="1"/>
    <col min="12580" max="12580" width="13.109375" style="10" customWidth="1"/>
    <col min="12581" max="12581" width="2.21875" style="10" customWidth="1"/>
    <col min="12582" max="12582" width="11.5546875" style="10"/>
    <col min="12583" max="12583" width="3" style="10" customWidth="1"/>
    <col min="12584" max="12584" width="13.109375" style="10" customWidth="1"/>
    <col min="12585" max="12585" width="3" style="10" customWidth="1"/>
    <col min="12586" max="12586" width="13.109375" style="10" customWidth="1"/>
    <col min="12587" max="12587" width="2.21875" style="10" customWidth="1"/>
    <col min="12588" max="12588" width="13.109375" style="10" customWidth="1"/>
    <col min="12589" max="12589" width="3" style="10" customWidth="1"/>
    <col min="12590" max="12590" width="5.33203125" style="10" customWidth="1"/>
    <col min="12591" max="12591" width="18" style="10" customWidth="1"/>
    <col min="12592" max="12592" width="7.6640625" style="10" customWidth="1"/>
    <col min="12593" max="12593" width="1.44140625" style="10" customWidth="1"/>
    <col min="12594" max="12594" width="11.5546875" style="10"/>
    <col min="12595" max="12595" width="1.44140625" style="10" customWidth="1"/>
    <col min="12596" max="12596" width="11.5546875" style="10"/>
    <col min="12597" max="12597" width="1.44140625" style="10" customWidth="1"/>
    <col min="12598"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2.33203125" style="10" customWidth="1"/>
    <col min="12806" max="12806" width="1.44140625" style="10" customWidth="1"/>
    <col min="12807" max="12807" width="9.44140625" style="10" customWidth="1"/>
    <col min="12808" max="12808" width="1.44140625" style="10" customWidth="1"/>
    <col min="12809" max="12809" width="9.6640625" style="10" customWidth="1"/>
    <col min="12810" max="12810" width="2.21875" style="10" customWidth="1"/>
    <col min="12811" max="12811" width="13.21875" style="10" customWidth="1"/>
    <col min="12812" max="12812" width="1.44140625" style="10" customWidth="1"/>
    <col min="12813" max="12813" width="9.6640625" style="10" customWidth="1"/>
    <col min="12814" max="12814" width="1.44140625" style="10" customWidth="1"/>
    <col min="12815" max="12815" width="8.44140625" style="10" customWidth="1"/>
    <col min="12816" max="12816" width="2.21875" style="10" customWidth="1"/>
    <col min="12817" max="12817" width="12" style="10" customWidth="1"/>
    <col min="12818" max="12818" width="1.44140625" style="10" customWidth="1"/>
    <col min="12819" max="12819" width="9.44140625" style="10" customWidth="1"/>
    <col min="12820" max="12820" width="1.44140625" style="10" customWidth="1"/>
    <col min="12821" max="12821" width="9.6640625" style="10" customWidth="1"/>
    <col min="12822" max="12822" width="1.44140625" style="10" customWidth="1"/>
    <col min="12823" max="12823" width="13.77734375" style="10" customWidth="1"/>
    <col min="12824" max="12824" width="1.44140625" style="10" customWidth="1"/>
    <col min="12825" max="12825" width="13.109375" style="10" customWidth="1"/>
    <col min="12826" max="12827" width="1.44140625" style="10" customWidth="1"/>
    <col min="12828" max="12828" width="13.109375" style="10" customWidth="1"/>
    <col min="12829" max="12829" width="2.21875" style="10" customWidth="1"/>
    <col min="12830" max="12830" width="11.5546875" style="10"/>
    <col min="12831" max="12831" width="3" style="10" customWidth="1"/>
    <col min="12832" max="12832" width="13.109375" style="10" customWidth="1"/>
    <col min="12833" max="12833" width="2.21875" style="10" customWidth="1"/>
    <col min="12834" max="12834" width="11.5546875" style="10"/>
    <col min="12835" max="12835" width="3" style="10" customWidth="1"/>
    <col min="12836" max="12836" width="13.109375" style="10" customWidth="1"/>
    <col min="12837" max="12837" width="2.21875" style="10" customWidth="1"/>
    <col min="12838" max="12838" width="11.5546875" style="10"/>
    <col min="12839" max="12839" width="3" style="10" customWidth="1"/>
    <col min="12840" max="12840" width="13.109375" style="10" customWidth="1"/>
    <col min="12841" max="12841" width="3" style="10" customWidth="1"/>
    <col min="12842" max="12842" width="13.109375" style="10" customWidth="1"/>
    <col min="12843" max="12843" width="2.21875" style="10" customWidth="1"/>
    <col min="12844" max="12844" width="13.109375" style="10" customWidth="1"/>
    <col min="12845" max="12845" width="3" style="10" customWidth="1"/>
    <col min="12846" max="12846" width="5.33203125" style="10" customWidth="1"/>
    <col min="12847" max="12847" width="18" style="10" customWidth="1"/>
    <col min="12848" max="12848" width="7.6640625" style="10" customWidth="1"/>
    <col min="12849" max="12849" width="1.44140625" style="10" customWidth="1"/>
    <col min="12850" max="12850" width="11.5546875" style="10"/>
    <col min="12851" max="12851" width="1.44140625" style="10" customWidth="1"/>
    <col min="12852" max="12852" width="11.5546875" style="10"/>
    <col min="12853" max="12853" width="1.44140625" style="10" customWidth="1"/>
    <col min="12854"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2.33203125" style="10" customWidth="1"/>
    <col min="13062" max="13062" width="1.44140625" style="10" customWidth="1"/>
    <col min="13063" max="13063" width="9.44140625" style="10" customWidth="1"/>
    <col min="13064" max="13064" width="1.44140625" style="10" customWidth="1"/>
    <col min="13065" max="13065" width="9.6640625" style="10" customWidth="1"/>
    <col min="13066" max="13066" width="2.21875" style="10" customWidth="1"/>
    <col min="13067" max="13067" width="13.21875" style="10" customWidth="1"/>
    <col min="13068" max="13068" width="1.44140625" style="10" customWidth="1"/>
    <col min="13069" max="13069" width="9.6640625" style="10" customWidth="1"/>
    <col min="13070" max="13070" width="1.44140625" style="10" customWidth="1"/>
    <col min="13071" max="13071" width="8.44140625" style="10" customWidth="1"/>
    <col min="13072" max="13072" width="2.21875" style="10" customWidth="1"/>
    <col min="13073" max="13073" width="12" style="10" customWidth="1"/>
    <col min="13074" max="13074" width="1.44140625" style="10" customWidth="1"/>
    <col min="13075" max="13075" width="9.44140625" style="10" customWidth="1"/>
    <col min="13076" max="13076" width="1.44140625" style="10" customWidth="1"/>
    <col min="13077" max="13077" width="9.6640625" style="10" customWidth="1"/>
    <col min="13078" max="13078" width="1.44140625" style="10" customWidth="1"/>
    <col min="13079" max="13079" width="13.77734375" style="10" customWidth="1"/>
    <col min="13080" max="13080" width="1.44140625" style="10" customWidth="1"/>
    <col min="13081" max="13081" width="13.109375" style="10" customWidth="1"/>
    <col min="13082" max="13083" width="1.44140625" style="10" customWidth="1"/>
    <col min="13084" max="13084" width="13.109375" style="10" customWidth="1"/>
    <col min="13085" max="13085" width="2.21875" style="10" customWidth="1"/>
    <col min="13086" max="13086" width="11.5546875" style="10"/>
    <col min="13087" max="13087" width="3" style="10" customWidth="1"/>
    <col min="13088" max="13088" width="13.109375" style="10" customWidth="1"/>
    <col min="13089" max="13089" width="2.21875" style="10" customWidth="1"/>
    <col min="13090" max="13090" width="11.5546875" style="10"/>
    <col min="13091" max="13091" width="3" style="10" customWidth="1"/>
    <col min="13092" max="13092" width="13.109375" style="10" customWidth="1"/>
    <col min="13093" max="13093" width="2.21875" style="10" customWidth="1"/>
    <col min="13094" max="13094" width="11.5546875" style="10"/>
    <col min="13095" max="13095" width="3" style="10" customWidth="1"/>
    <col min="13096" max="13096" width="13.109375" style="10" customWidth="1"/>
    <col min="13097" max="13097" width="3" style="10" customWidth="1"/>
    <col min="13098" max="13098" width="13.109375" style="10" customWidth="1"/>
    <col min="13099" max="13099" width="2.21875" style="10" customWidth="1"/>
    <col min="13100" max="13100" width="13.109375" style="10" customWidth="1"/>
    <col min="13101" max="13101" width="3" style="10" customWidth="1"/>
    <col min="13102" max="13102" width="5.33203125" style="10" customWidth="1"/>
    <col min="13103" max="13103" width="18" style="10" customWidth="1"/>
    <col min="13104" max="13104" width="7.6640625" style="10" customWidth="1"/>
    <col min="13105" max="13105" width="1.44140625" style="10" customWidth="1"/>
    <col min="13106" max="13106" width="11.5546875" style="10"/>
    <col min="13107" max="13107" width="1.44140625" style="10" customWidth="1"/>
    <col min="13108" max="13108" width="11.5546875" style="10"/>
    <col min="13109" max="13109" width="1.44140625" style="10" customWidth="1"/>
    <col min="13110"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2.33203125" style="10" customWidth="1"/>
    <col min="13318" max="13318" width="1.44140625" style="10" customWidth="1"/>
    <col min="13319" max="13319" width="9.44140625" style="10" customWidth="1"/>
    <col min="13320" max="13320" width="1.44140625" style="10" customWidth="1"/>
    <col min="13321" max="13321" width="9.6640625" style="10" customWidth="1"/>
    <col min="13322" max="13322" width="2.21875" style="10" customWidth="1"/>
    <col min="13323" max="13323" width="13.21875" style="10" customWidth="1"/>
    <col min="13324" max="13324" width="1.44140625" style="10" customWidth="1"/>
    <col min="13325" max="13325" width="9.6640625" style="10" customWidth="1"/>
    <col min="13326" max="13326" width="1.44140625" style="10" customWidth="1"/>
    <col min="13327" max="13327" width="8.44140625" style="10" customWidth="1"/>
    <col min="13328" max="13328" width="2.21875" style="10" customWidth="1"/>
    <col min="13329" max="13329" width="12" style="10" customWidth="1"/>
    <col min="13330" max="13330" width="1.44140625" style="10" customWidth="1"/>
    <col min="13331" max="13331" width="9.44140625" style="10" customWidth="1"/>
    <col min="13332" max="13332" width="1.44140625" style="10" customWidth="1"/>
    <col min="13333" max="13333" width="9.6640625" style="10" customWidth="1"/>
    <col min="13334" max="13334" width="1.44140625" style="10" customWidth="1"/>
    <col min="13335" max="13335" width="13.77734375" style="10" customWidth="1"/>
    <col min="13336" max="13336" width="1.44140625" style="10" customWidth="1"/>
    <col min="13337" max="13337" width="13.109375" style="10" customWidth="1"/>
    <col min="13338" max="13339" width="1.44140625" style="10" customWidth="1"/>
    <col min="13340" max="13340" width="13.109375" style="10" customWidth="1"/>
    <col min="13341" max="13341" width="2.21875" style="10" customWidth="1"/>
    <col min="13342" max="13342" width="11.5546875" style="10"/>
    <col min="13343" max="13343" width="3" style="10" customWidth="1"/>
    <col min="13344" max="13344" width="13.109375" style="10" customWidth="1"/>
    <col min="13345" max="13345" width="2.21875" style="10" customWidth="1"/>
    <col min="13346" max="13346" width="11.5546875" style="10"/>
    <col min="13347" max="13347" width="3" style="10" customWidth="1"/>
    <col min="13348" max="13348" width="13.109375" style="10" customWidth="1"/>
    <col min="13349" max="13349" width="2.21875" style="10" customWidth="1"/>
    <col min="13350" max="13350" width="11.5546875" style="10"/>
    <col min="13351" max="13351" width="3" style="10" customWidth="1"/>
    <col min="13352" max="13352" width="13.109375" style="10" customWidth="1"/>
    <col min="13353" max="13353" width="3" style="10" customWidth="1"/>
    <col min="13354" max="13354" width="13.109375" style="10" customWidth="1"/>
    <col min="13355" max="13355" width="2.21875" style="10" customWidth="1"/>
    <col min="13356" max="13356" width="13.109375" style="10" customWidth="1"/>
    <col min="13357" max="13357" width="3" style="10" customWidth="1"/>
    <col min="13358" max="13358" width="5.33203125" style="10" customWidth="1"/>
    <col min="13359" max="13359" width="18" style="10" customWidth="1"/>
    <col min="13360" max="13360" width="7.6640625" style="10" customWidth="1"/>
    <col min="13361" max="13361" width="1.44140625" style="10" customWidth="1"/>
    <col min="13362" max="13362" width="11.5546875" style="10"/>
    <col min="13363" max="13363" width="1.44140625" style="10" customWidth="1"/>
    <col min="13364" max="13364" width="11.5546875" style="10"/>
    <col min="13365" max="13365" width="1.44140625" style="10" customWidth="1"/>
    <col min="13366"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2.33203125" style="10" customWidth="1"/>
    <col min="13574" max="13574" width="1.44140625" style="10" customWidth="1"/>
    <col min="13575" max="13575" width="9.44140625" style="10" customWidth="1"/>
    <col min="13576" max="13576" width="1.44140625" style="10" customWidth="1"/>
    <col min="13577" max="13577" width="9.6640625" style="10" customWidth="1"/>
    <col min="13578" max="13578" width="2.21875" style="10" customWidth="1"/>
    <col min="13579" max="13579" width="13.21875" style="10" customWidth="1"/>
    <col min="13580" max="13580" width="1.44140625" style="10" customWidth="1"/>
    <col min="13581" max="13581" width="9.6640625" style="10" customWidth="1"/>
    <col min="13582" max="13582" width="1.44140625" style="10" customWidth="1"/>
    <col min="13583" max="13583" width="8.44140625" style="10" customWidth="1"/>
    <col min="13584" max="13584" width="2.21875" style="10" customWidth="1"/>
    <col min="13585" max="13585" width="12" style="10" customWidth="1"/>
    <col min="13586" max="13586" width="1.44140625" style="10" customWidth="1"/>
    <col min="13587" max="13587" width="9.44140625" style="10" customWidth="1"/>
    <col min="13588" max="13588" width="1.44140625" style="10" customWidth="1"/>
    <col min="13589" max="13589" width="9.6640625" style="10" customWidth="1"/>
    <col min="13590" max="13590" width="1.44140625" style="10" customWidth="1"/>
    <col min="13591" max="13591" width="13.77734375" style="10" customWidth="1"/>
    <col min="13592" max="13592" width="1.44140625" style="10" customWidth="1"/>
    <col min="13593" max="13593" width="13.109375" style="10" customWidth="1"/>
    <col min="13594" max="13595" width="1.44140625" style="10" customWidth="1"/>
    <col min="13596" max="13596" width="13.109375" style="10" customWidth="1"/>
    <col min="13597" max="13597" width="2.21875" style="10" customWidth="1"/>
    <col min="13598" max="13598" width="11.5546875" style="10"/>
    <col min="13599" max="13599" width="3" style="10" customWidth="1"/>
    <col min="13600" max="13600" width="13.109375" style="10" customWidth="1"/>
    <col min="13601" max="13601" width="2.21875" style="10" customWidth="1"/>
    <col min="13602" max="13602" width="11.5546875" style="10"/>
    <col min="13603" max="13603" width="3" style="10" customWidth="1"/>
    <col min="13604" max="13604" width="13.109375" style="10" customWidth="1"/>
    <col min="13605" max="13605" width="2.21875" style="10" customWidth="1"/>
    <col min="13606" max="13606" width="11.5546875" style="10"/>
    <col min="13607" max="13607" width="3" style="10" customWidth="1"/>
    <col min="13608" max="13608" width="13.109375" style="10" customWidth="1"/>
    <col min="13609" max="13609" width="3" style="10" customWidth="1"/>
    <col min="13610" max="13610" width="13.109375" style="10" customWidth="1"/>
    <col min="13611" max="13611" width="2.21875" style="10" customWidth="1"/>
    <col min="13612" max="13612" width="13.109375" style="10" customWidth="1"/>
    <col min="13613" max="13613" width="3" style="10" customWidth="1"/>
    <col min="13614" max="13614" width="5.33203125" style="10" customWidth="1"/>
    <col min="13615" max="13615" width="18" style="10" customWidth="1"/>
    <col min="13616" max="13616" width="7.6640625" style="10" customWidth="1"/>
    <col min="13617" max="13617" width="1.44140625" style="10" customWidth="1"/>
    <col min="13618" max="13618" width="11.5546875" style="10"/>
    <col min="13619" max="13619" width="1.44140625" style="10" customWidth="1"/>
    <col min="13620" max="13620" width="11.5546875" style="10"/>
    <col min="13621" max="13621" width="1.44140625" style="10" customWidth="1"/>
    <col min="13622"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2.33203125" style="10" customWidth="1"/>
    <col min="13830" max="13830" width="1.44140625" style="10" customWidth="1"/>
    <col min="13831" max="13831" width="9.44140625" style="10" customWidth="1"/>
    <col min="13832" max="13832" width="1.44140625" style="10" customWidth="1"/>
    <col min="13833" max="13833" width="9.6640625" style="10" customWidth="1"/>
    <col min="13834" max="13834" width="2.21875" style="10" customWidth="1"/>
    <col min="13835" max="13835" width="13.21875" style="10" customWidth="1"/>
    <col min="13836" max="13836" width="1.44140625" style="10" customWidth="1"/>
    <col min="13837" max="13837" width="9.6640625" style="10" customWidth="1"/>
    <col min="13838" max="13838" width="1.44140625" style="10" customWidth="1"/>
    <col min="13839" max="13839" width="8.44140625" style="10" customWidth="1"/>
    <col min="13840" max="13840" width="2.21875" style="10" customWidth="1"/>
    <col min="13841" max="13841" width="12" style="10" customWidth="1"/>
    <col min="13842" max="13842" width="1.44140625" style="10" customWidth="1"/>
    <col min="13843" max="13843" width="9.44140625" style="10" customWidth="1"/>
    <col min="13844" max="13844" width="1.44140625" style="10" customWidth="1"/>
    <col min="13845" max="13845" width="9.6640625" style="10" customWidth="1"/>
    <col min="13846" max="13846" width="1.44140625" style="10" customWidth="1"/>
    <col min="13847" max="13847" width="13.77734375" style="10" customWidth="1"/>
    <col min="13848" max="13848" width="1.44140625" style="10" customWidth="1"/>
    <col min="13849" max="13849" width="13.109375" style="10" customWidth="1"/>
    <col min="13850" max="13851" width="1.44140625" style="10" customWidth="1"/>
    <col min="13852" max="13852" width="13.109375" style="10" customWidth="1"/>
    <col min="13853" max="13853" width="2.21875" style="10" customWidth="1"/>
    <col min="13854" max="13854" width="11.5546875" style="10"/>
    <col min="13855" max="13855" width="3" style="10" customWidth="1"/>
    <col min="13856" max="13856" width="13.109375" style="10" customWidth="1"/>
    <col min="13857" max="13857" width="2.21875" style="10" customWidth="1"/>
    <col min="13858" max="13858" width="11.5546875" style="10"/>
    <col min="13859" max="13859" width="3" style="10" customWidth="1"/>
    <col min="13860" max="13860" width="13.109375" style="10" customWidth="1"/>
    <col min="13861" max="13861" width="2.21875" style="10" customWidth="1"/>
    <col min="13862" max="13862" width="11.5546875" style="10"/>
    <col min="13863" max="13863" width="3" style="10" customWidth="1"/>
    <col min="13864" max="13864" width="13.109375" style="10" customWidth="1"/>
    <col min="13865" max="13865" width="3" style="10" customWidth="1"/>
    <col min="13866" max="13866" width="13.109375" style="10" customWidth="1"/>
    <col min="13867" max="13867" width="2.21875" style="10" customWidth="1"/>
    <col min="13868" max="13868" width="13.109375" style="10" customWidth="1"/>
    <col min="13869" max="13869" width="3" style="10" customWidth="1"/>
    <col min="13870" max="13870" width="5.33203125" style="10" customWidth="1"/>
    <col min="13871" max="13871" width="18" style="10" customWidth="1"/>
    <col min="13872" max="13872" width="7.6640625" style="10" customWidth="1"/>
    <col min="13873" max="13873" width="1.44140625" style="10" customWidth="1"/>
    <col min="13874" max="13874" width="11.5546875" style="10"/>
    <col min="13875" max="13875" width="1.44140625" style="10" customWidth="1"/>
    <col min="13876" max="13876" width="11.5546875" style="10"/>
    <col min="13877" max="13877" width="1.44140625" style="10" customWidth="1"/>
    <col min="13878"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2.33203125" style="10" customWidth="1"/>
    <col min="14086" max="14086" width="1.44140625" style="10" customWidth="1"/>
    <col min="14087" max="14087" width="9.44140625" style="10" customWidth="1"/>
    <col min="14088" max="14088" width="1.44140625" style="10" customWidth="1"/>
    <col min="14089" max="14089" width="9.6640625" style="10" customWidth="1"/>
    <col min="14090" max="14090" width="2.21875" style="10" customWidth="1"/>
    <col min="14091" max="14091" width="13.21875" style="10" customWidth="1"/>
    <col min="14092" max="14092" width="1.44140625" style="10" customWidth="1"/>
    <col min="14093" max="14093" width="9.6640625" style="10" customWidth="1"/>
    <col min="14094" max="14094" width="1.44140625" style="10" customWidth="1"/>
    <col min="14095" max="14095" width="8.44140625" style="10" customWidth="1"/>
    <col min="14096" max="14096" width="2.21875" style="10" customWidth="1"/>
    <col min="14097" max="14097" width="12" style="10" customWidth="1"/>
    <col min="14098" max="14098" width="1.44140625" style="10" customWidth="1"/>
    <col min="14099" max="14099" width="9.44140625" style="10" customWidth="1"/>
    <col min="14100" max="14100" width="1.44140625" style="10" customWidth="1"/>
    <col min="14101" max="14101" width="9.6640625" style="10" customWidth="1"/>
    <col min="14102" max="14102" width="1.44140625" style="10" customWidth="1"/>
    <col min="14103" max="14103" width="13.77734375" style="10" customWidth="1"/>
    <col min="14104" max="14104" width="1.44140625" style="10" customWidth="1"/>
    <col min="14105" max="14105" width="13.109375" style="10" customWidth="1"/>
    <col min="14106" max="14107" width="1.44140625" style="10" customWidth="1"/>
    <col min="14108" max="14108" width="13.109375" style="10" customWidth="1"/>
    <col min="14109" max="14109" width="2.21875" style="10" customWidth="1"/>
    <col min="14110" max="14110" width="11.5546875" style="10"/>
    <col min="14111" max="14111" width="3" style="10" customWidth="1"/>
    <col min="14112" max="14112" width="13.109375" style="10" customWidth="1"/>
    <col min="14113" max="14113" width="2.21875" style="10" customWidth="1"/>
    <col min="14114" max="14114" width="11.5546875" style="10"/>
    <col min="14115" max="14115" width="3" style="10" customWidth="1"/>
    <col min="14116" max="14116" width="13.109375" style="10" customWidth="1"/>
    <col min="14117" max="14117" width="2.21875" style="10" customWidth="1"/>
    <col min="14118" max="14118" width="11.5546875" style="10"/>
    <col min="14119" max="14119" width="3" style="10" customWidth="1"/>
    <col min="14120" max="14120" width="13.109375" style="10" customWidth="1"/>
    <col min="14121" max="14121" width="3" style="10" customWidth="1"/>
    <col min="14122" max="14122" width="13.109375" style="10" customWidth="1"/>
    <col min="14123" max="14123" width="2.21875" style="10" customWidth="1"/>
    <col min="14124" max="14124" width="13.109375" style="10" customWidth="1"/>
    <col min="14125" max="14125" width="3" style="10" customWidth="1"/>
    <col min="14126" max="14126" width="5.33203125" style="10" customWidth="1"/>
    <col min="14127" max="14127" width="18" style="10" customWidth="1"/>
    <col min="14128" max="14128" width="7.6640625" style="10" customWidth="1"/>
    <col min="14129" max="14129" width="1.44140625" style="10" customWidth="1"/>
    <col min="14130" max="14130" width="11.5546875" style="10"/>
    <col min="14131" max="14131" width="1.44140625" style="10" customWidth="1"/>
    <col min="14132" max="14132" width="11.5546875" style="10"/>
    <col min="14133" max="14133" width="1.44140625" style="10" customWidth="1"/>
    <col min="14134"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2.33203125" style="10" customWidth="1"/>
    <col min="14342" max="14342" width="1.44140625" style="10" customWidth="1"/>
    <col min="14343" max="14343" width="9.44140625" style="10" customWidth="1"/>
    <col min="14344" max="14344" width="1.44140625" style="10" customWidth="1"/>
    <col min="14345" max="14345" width="9.6640625" style="10" customWidth="1"/>
    <col min="14346" max="14346" width="2.21875" style="10" customWidth="1"/>
    <col min="14347" max="14347" width="13.21875" style="10" customWidth="1"/>
    <col min="14348" max="14348" width="1.44140625" style="10" customWidth="1"/>
    <col min="14349" max="14349" width="9.6640625" style="10" customWidth="1"/>
    <col min="14350" max="14350" width="1.44140625" style="10" customWidth="1"/>
    <col min="14351" max="14351" width="8.44140625" style="10" customWidth="1"/>
    <col min="14352" max="14352" width="2.21875" style="10" customWidth="1"/>
    <col min="14353" max="14353" width="12" style="10" customWidth="1"/>
    <col min="14354" max="14354" width="1.44140625" style="10" customWidth="1"/>
    <col min="14355" max="14355" width="9.44140625" style="10" customWidth="1"/>
    <col min="14356" max="14356" width="1.44140625" style="10" customWidth="1"/>
    <col min="14357" max="14357" width="9.6640625" style="10" customWidth="1"/>
    <col min="14358" max="14358" width="1.44140625" style="10" customWidth="1"/>
    <col min="14359" max="14359" width="13.77734375" style="10" customWidth="1"/>
    <col min="14360" max="14360" width="1.44140625" style="10" customWidth="1"/>
    <col min="14361" max="14361" width="13.109375" style="10" customWidth="1"/>
    <col min="14362" max="14363" width="1.44140625" style="10" customWidth="1"/>
    <col min="14364" max="14364" width="13.109375" style="10" customWidth="1"/>
    <col min="14365" max="14365" width="2.21875" style="10" customWidth="1"/>
    <col min="14366" max="14366" width="11.5546875" style="10"/>
    <col min="14367" max="14367" width="3" style="10" customWidth="1"/>
    <col min="14368" max="14368" width="13.109375" style="10" customWidth="1"/>
    <col min="14369" max="14369" width="2.21875" style="10" customWidth="1"/>
    <col min="14370" max="14370" width="11.5546875" style="10"/>
    <col min="14371" max="14371" width="3" style="10" customWidth="1"/>
    <col min="14372" max="14372" width="13.109375" style="10" customWidth="1"/>
    <col min="14373" max="14373" width="2.21875" style="10" customWidth="1"/>
    <col min="14374" max="14374" width="11.5546875" style="10"/>
    <col min="14375" max="14375" width="3" style="10" customWidth="1"/>
    <col min="14376" max="14376" width="13.109375" style="10" customWidth="1"/>
    <col min="14377" max="14377" width="3" style="10" customWidth="1"/>
    <col min="14378" max="14378" width="13.109375" style="10" customWidth="1"/>
    <col min="14379" max="14379" width="2.21875" style="10" customWidth="1"/>
    <col min="14380" max="14380" width="13.109375" style="10" customWidth="1"/>
    <col min="14381" max="14381" width="3" style="10" customWidth="1"/>
    <col min="14382" max="14382" width="5.33203125" style="10" customWidth="1"/>
    <col min="14383" max="14383" width="18" style="10" customWidth="1"/>
    <col min="14384" max="14384" width="7.6640625" style="10" customWidth="1"/>
    <col min="14385" max="14385" width="1.44140625" style="10" customWidth="1"/>
    <col min="14386" max="14386" width="11.5546875" style="10"/>
    <col min="14387" max="14387" width="1.44140625" style="10" customWidth="1"/>
    <col min="14388" max="14388" width="11.5546875" style="10"/>
    <col min="14389" max="14389" width="1.44140625" style="10" customWidth="1"/>
    <col min="14390"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2.33203125" style="10" customWidth="1"/>
    <col min="14598" max="14598" width="1.44140625" style="10" customWidth="1"/>
    <col min="14599" max="14599" width="9.44140625" style="10" customWidth="1"/>
    <col min="14600" max="14600" width="1.44140625" style="10" customWidth="1"/>
    <col min="14601" max="14601" width="9.6640625" style="10" customWidth="1"/>
    <col min="14602" max="14602" width="2.21875" style="10" customWidth="1"/>
    <col min="14603" max="14603" width="13.21875" style="10" customWidth="1"/>
    <col min="14604" max="14604" width="1.44140625" style="10" customWidth="1"/>
    <col min="14605" max="14605" width="9.6640625" style="10" customWidth="1"/>
    <col min="14606" max="14606" width="1.44140625" style="10" customWidth="1"/>
    <col min="14607" max="14607" width="8.44140625" style="10" customWidth="1"/>
    <col min="14608" max="14608" width="2.21875" style="10" customWidth="1"/>
    <col min="14609" max="14609" width="12" style="10" customWidth="1"/>
    <col min="14610" max="14610" width="1.44140625" style="10" customWidth="1"/>
    <col min="14611" max="14611" width="9.44140625" style="10" customWidth="1"/>
    <col min="14612" max="14612" width="1.44140625" style="10" customWidth="1"/>
    <col min="14613" max="14613" width="9.6640625" style="10" customWidth="1"/>
    <col min="14614" max="14614" width="1.44140625" style="10" customWidth="1"/>
    <col min="14615" max="14615" width="13.77734375" style="10" customWidth="1"/>
    <col min="14616" max="14616" width="1.44140625" style="10" customWidth="1"/>
    <col min="14617" max="14617" width="13.109375" style="10" customWidth="1"/>
    <col min="14618" max="14619" width="1.44140625" style="10" customWidth="1"/>
    <col min="14620" max="14620" width="13.109375" style="10" customWidth="1"/>
    <col min="14621" max="14621" width="2.21875" style="10" customWidth="1"/>
    <col min="14622" max="14622" width="11.5546875" style="10"/>
    <col min="14623" max="14623" width="3" style="10" customWidth="1"/>
    <col min="14624" max="14624" width="13.109375" style="10" customWidth="1"/>
    <col min="14625" max="14625" width="2.21875" style="10" customWidth="1"/>
    <col min="14626" max="14626" width="11.5546875" style="10"/>
    <col min="14627" max="14627" width="3" style="10" customWidth="1"/>
    <col min="14628" max="14628" width="13.109375" style="10" customWidth="1"/>
    <col min="14629" max="14629" width="2.21875" style="10" customWidth="1"/>
    <col min="14630" max="14630" width="11.5546875" style="10"/>
    <col min="14631" max="14631" width="3" style="10" customWidth="1"/>
    <col min="14632" max="14632" width="13.109375" style="10" customWidth="1"/>
    <col min="14633" max="14633" width="3" style="10" customWidth="1"/>
    <col min="14634" max="14634" width="13.109375" style="10" customWidth="1"/>
    <col min="14635" max="14635" width="2.21875" style="10" customWidth="1"/>
    <col min="14636" max="14636" width="13.109375" style="10" customWidth="1"/>
    <col min="14637" max="14637" width="3" style="10" customWidth="1"/>
    <col min="14638" max="14638" width="5.33203125" style="10" customWidth="1"/>
    <col min="14639" max="14639" width="18" style="10" customWidth="1"/>
    <col min="14640" max="14640" width="7.6640625" style="10" customWidth="1"/>
    <col min="14641" max="14641" width="1.44140625" style="10" customWidth="1"/>
    <col min="14642" max="14642" width="11.5546875" style="10"/>
    <col min="14643" max="14643" width="1.44140625" style="10" customWidth="1"/>
    <col min="14644" max="14644" width="11.5546875" style="10"/>
    <col min="14645" max="14645" width="1.44140625" style="10" customWidth="1"/>
    <col min="14646"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2.33203125" style="10" customWidth="1"/>
    <col min="14854" max="14854" width="1.44140625" style="10" customWidth="1"/>
    <col min="14855" max="14855" width="9.44140625" style="10" customWidth="1"/>
    <col min="14856" max="14856" width="1.44140625" style="10" customWidth="1"/>
    <col min="14857" max="14857" width="9.6640625" style="10" customWidth="1"/>
    <col min="14858" max="14858" width="2.21875" style="10" customWidth="1"/>
    <col min="14859" max="14859" width="13.21875" style="10" customWidth="1"/>
    <col min="14860" max="14860" width="1.44140625" style="10" customWidth="1"/>
    <col min="14861" max="14861" width="9.6640625" style="10" customWidth="1"/>
    <col min="14862" max="14862" width="1.44140625" style="10" customWidth="1"/>
    <col min="14863" max="14863" width="8.44140625" style="10" customWidth="1"/>
    <col min="14864" max="14864" width="2.21875" style="10" customWidth="1"/>
    <col min="14865" max="14865" width="12" style="10" customWidth="1"/>
    <col min="14866" max="14866" width="1.44140625" style="10" customWidth="1"/>
    <col min="14867" max="14867" width="9.44140625" style="10" customWidth="1"/>
    <col min="14868" max="14868" width="1.44140625" style="10" customWidth="1"/>
    <col min="14869" max="14869" width="9.6640625" style="10" customWidth="1"/>
    <col min="14870" max="14870" width="1.44140625" style="10" customWidth="1"/>
    <col min="14871" max="14871" width="13.77734375" style="10" customWidth="1"/>
    <col min="14872" max="14872" width="1.44140625" style="10" customWidth="1"/>
    <col min="14873" max="14873" width="13.109375" style="10" customWidth="1"/>
    <col min="14874" max="14875" width="1.44140625" style="10" customWidth="1"/>
    <col min="14876" max="14876" width="13.109375" style="10" customWidth="1"/>
    <col min="14877" max="14877" width="2.21875" style="10" customWidth="1"/>
    <col min="14878" max="14878" width="11.5546875" style="10"/>
    <col min="14879" max="14879" width="3" style="10" customWidth="1"/>
    <col min="14880" max="14880" width="13.109375" style="10" customWidth="1"/>
    <col min="14881" max="14881" width="2.21875" style="10" customWidth="1"/>
    <col min="14882" max="14882" width="11.5546875" style="10"/>
    <col min="14883" max="14883" width="3" style="10" customWidth="1"/>
    <col min="14884" max="14884" width="13.109375" style="10" customWidth="1"/>
    <col min="14885" max="14885" width="2.21875" style="10" customWidth="1"/>
    <col min="14886" max="14886" width="11.5546875" style="10"/>
    <col min="14887" max="14887" width="3" style="10" customWidth="1"/>
    <col min="14888" max="14888" width="13.109375" style="10" customWidth="1"/>
    <col min="14889" max="14889" width="3" style="10" customWidth="1"/>
    <col min="14890" max="14890" width="13.109375" style="10" customWidth="1"/>
    <col min="14891" max="14891" width="2.21875" style="10" customWidth="1"/>
    <col min="14892" max="14892" width="13.109375" style="10" customWidth="1"/>
    <col min="14893" max="14893" width="3" style="10" customWidth="1"/>
    <col min="14894" max="14894" width="5.33203125" style="10" customWidth="1"/>
    <col min="14895" max="14895" width="18" style="10" customWidth="1"/>
    <col min="14896" max="14896" width="7.6640625" style="10" customWidth="1"/>
    <col min="14897" max="14897" width="1.44140625" style="10" customWidth="1"/>
    <col min="14898" max="14898" width="11.5546875" style="10"/>
    <col min="14899" max="14899" width="1.44140625" style="10" customWidth="1"/>
    <col min="14900" max="14900" width="11.5546875" style="10"/>
    <col min="14901" max="14901" width="1.44140625" style="10" customWidth="1"/>
    <col min="14902"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2.33203125" style="10" customWidth="1"/>
    <col min="15110" max="15110" width="1.44140625" style="10" customWidth="1"/>
    <col min="15111" max="15111" width="9.44140625" style="10" customWidth="1"/>
    <col min="15112" max="15112" width="1.44140625" style="10" customWidth="1"/>
    <col min="15113" max="15113" width="9.6640625" style="10" customWidth="1"/>
    <col min="15114" max="15114" width="2.21875" style="10" customWidth="1"/>
    <col min="15115" max="15115" width="13.21875" style="10" customWidth="1"/>
    <col min="15116" max="15116" width="1.44140625" style="10" customWidth="1"/>
    <col min="15117" max="15117" width="9.6640625" style="10" customWidth="1"/>
    <col min="15118" max="15118" width="1.44140625" style="10" customWidth="1"/>
    <col min="15119" max="15119" width="8.44140625" style="10" customWidth="1"/>
    <col min="15120" max="15120" width="2.21875" style="10" customWidth="1"/>
    <col min="15121" max="15121" width="12" style="10" customWidth="1"/>
    <col min="15122" max="15122" width="1.44140625" style="10" customWidth="1"/>
    <col min="15123" max="15123" width="9.44140625" style="10" customWidth="1"/>
    <col min="15124" max="15124" width="1.44140625" style="10" customWidth="1"/>
    <col min="15125" max="15125" width="9.6640625" style="10" customWidth="1"/>
    <col min="15126" max="15126" width="1.44140625" style="10" customWidth="1"/>
    <col min="15127" max="15127" width="13.77734375" style="10" customWidth="1"/>
    <col min="15128" max="15128" width="1.44140625" style="10" customWidth="1"/>
    <col min="15129" max="15129" width="13.109375" style="10" customWidth="1"/>
    <col min="15130" max="15131" width="1.44140625" style="10" customWidth="1"/>
    <col min="15132" max="15132" width="13.109375" style="10" customWidth="1"/>
    <col min="15133" max="15133" width="2.21875" style="10" customWidth="1"/>
    <col min="15134" max="15134" width="11.5546875" style="10"/>
    <col min="15135" max="15135" width="3" style="10" customWidth="1"/>
    <col min="15136" max="15136" width="13.109375" style="10" customWidth="1"/>
    <col min="15137" max="15137" width="2.21875" style="10" customWidth="1"/>
    <col min="15138" max="15138" width="11.5546875" style="10"/>
    <col min="15139" max="15139" width="3" style="10" customWidth="1"/>
    <col min="15140" max="15140" width="13.109375" style="10" customWidth="1"/>
    <col min="15141" max="15141" width="2.21875" style="10" customWidth="1"/>
    <col min="15142" max="15142" width="11.5546875" style="10"/>
    <col min="15143" max="15143" width="3" style="10" customWidth="1"/>
    <col min="15144" max="15144" width="13.109375" style="10" customWidth="1"/>
    <col min="15145" max="15145" width="3" style="10" customWidth="1"/>
    <col min="15146" max="15146" width="13.109375" style="10" customWidth="1"/>
    <col min="15147" max="15147" width="2.21875" style="10" customWidth="1"/>
    <col min="15148" max="15148" width="13.109375" style="10" customWidth="1"/>
    <col min="15149" max="15149" width="3" style="10" customWidth="1"/>
    <col min="15150" max="15150" width="5.33203125" style="10" customWidth="1"/>
    <col min="15151" max="15151" width="18" style="10" customWidth="1"/>
    <col min="15152" max="15152" width="7.6640625" style="10" customWidth="1"/>
    <col min="15153" max="15153" width="1.44140625" style="10" customWidth="1"/>
    <col min="15154" max="15154" width="11.5546875" style="10"/>
    <col min="15155" max="15155" width="1.44140625" style="10" customWidth="1"/>
    <col min="15156" max="15156" width="11.5546875" style="10"/>
    <col min="15157" max="15157" width="1.44140625" style="10" customWidth="1"/>
    <col min="15158"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2.33203125" style="10" customWidth="1"/>
    <col min="15366" max="15366" width="1.44140625" style="10" customWidth="1"/>
    <col min="15367" max="15367" width="9.44140625" style="10" customWidth="1"/>
    <col min="15368" max="15368" width="1.44140625" style="10" customWidth="1"/>
    <col min="15369" max="15369" width="9.6640625" style="10" customWidth="1"/>
    <col min="15370" max="15370" width="2.21875" style="10" customWidth="1"/>
    <col min="15371" max="15371" width="13.21875" style="10" customWidth="1"/>
    <col min="15372" max="15372" width="1.44140625" style="10" customWidth="1"/>
    <col min="15373" max="15373" width="9.6640625" style="10" customWidth="1"/>
    <col min="15374" max="15374" width="1.44140625" style="10" customWidth="1"/>
    <col min="15375" max="15375" width="8.44140625" style="10" customWidth="1"/>
    <col min="15376" max="15376" width="2.21875" style="10" customWidth="1"/>
    <col min="15377" max="15377" width="12" style="10" customWidth="1"/>
    <col min="15378" max="15378" width="1.44140625" style="10" customWidth="1"/>
    <col min="15379" max="15379" width="9.44140625" style="10" customWidth="1"/>
    <col min="15380" max="15380" width="1.44140625" style="10" customWidth="1"/>
    <col min="15381" max="15381" width="9.6640625" style="10" customWidth="1"/>
    <col min="15382" max="15382" width="1.44140625" style="10" customWidth="1"/>
    <col min="15383" max="15383" width="13.77734375" style="10" customWidth="1"/>
    <col min="15384" max="15384" width="1.44140625" style="10" customWidth="1"/>
    <col min="15385" max="15385" width="13.109375" style="10" customWidth="1"/>
    <col min="15386" max="15387" width="1.44140625" style="10" customWidth="1"/>
    <col min="15388" max="15388" width="13.109375" style="10" customWidth="1"/>
    <col min="15389" max="15389" width="2.21875" style="10" customWidth="1"/>
    <col min="15390" max="15390" width="11.5546875" style="10"/>
    <col min="15391" max="15391" width="3" style="10" customWidth="1"/>
    <col min="15392" max="15392" width="13.109375" style="10" customWidth="1"/>
    <col min="15393" max="15393" width="2.21875" style="10" customWidth="1"/>
    <col min="15394" max="15394" width="11.5546875" style="10"/>
    <col min="15395" max="15395" width="3" style="10" customWidth="1"/>
    <col min="15396" max="15396" width="13.109375" style="10" customWidth="1"/>
    <col min="15397" max="15397" width="2.21875" style="10" customWidth="1"/>
    <col min="15398" max="15398" width="11.5546875" style="10"/>
    <col min="15399" max="15399" width="3" style="10" customWidth="1"/>
    <col min="15400" max="15400" width="13.109375" style="10" customWidth="1"/>
    <col min="15401" max="15401" width="3" style="10" customWidth="1"/>
    <col min="15402" max="15402" width="13.109375" style="10" customWidth="1"/>
    <col min="15403" max="15403" width="2.21875" style="10" customWidth="1"/>
    <col min="15404" max="15404" width="13.109375" style="10" customWidth="1"/>
    <col min="15405" max="15405" width="3" style="10" customWidth="1"/>
    <col min="15406" max="15406" width="5.33203125" style="10" customWidth="1"/>
    <col min="15407" max="15407" width="18" style="10" customWidth="1"/>
    <col min="15408" max="15408" width="7.6640625" style="10" customWidth="1"/>
    <col min="15409" max="15409" width="1.44140625" style="10" customWidth="1"/>
    <col min="15410" max="15410" width="11.5546875" style="10"/>
    <col min="15411" max="15411" width="1.44140625" style="10" customWidth="1"/>
    <col min="15412" max="15412" width="11.5546875" style="10"/>
    <col min="15413" max="15413" width="1.44140625" style="10" customWidth="1"/>
    <col min="15414"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2.33203125" style="10" customWidth="1"/>
    <col min="15622" max="15622" width="1.44140625" style="10" customWidth="1"/>
    <col min="15623" max="15623" width="9.44140625" style="10" customWidth="1"/>
    <col min="15624" max="15624" width="1.44140625" style="10" customWidth="1"/>
    <col min="15625" max="15625" width="9.6640625" style="10" customWidth="1"/>
    <col min="15626" max="15626" width="2.21875" style="10" customWidth="1"/>
    <col min="15627" max="15627" width="13.21875" style="10" customWidth="1"/>
    <col min="15628" max="15628" width="1.44140625" style="10" customWidth="1"/>
    <col min="15629" max="15629" width="9.6640625" style="10" customWidth="1"/>
    <col min="15630" max="15630" width="1.44140625" style="10" customWidth="1"/>
    <col min="15631" max="15631" width="8.44140625" style="10" customWidth="1"/>
    <col min="15632" max="15632" width="2.21875" style="10" customWidth="1"/>
    <col min="15633" max="15633" width="12" style="10" customWidth="1"/>
    <col min="15634" max="15634" width="1.44140625" style="10" customWidth="1"/>
    <col min="15635" max="15635" width="9.44140625" style="10" customWidth="1"/>
    <col min="15636" max="15636" width="1.44140625" style="10" customWidth="1"/>
    <col min="15637" max="15637" width="9.6640625" style="10" customWidth="1"/>
    <col min="15638" max="15638" width="1.44140625" style="10" customWidth="1"/>
    <col min="15639" max="15639" width="13.77734375" style="10" customWidth="1"/>
    <col min="15640" max="15640" width="1.44140625" style="10" customWidth="1"/>
    <col min="15641" max="15641" width="13.109375" style="10" customWidth="1"/>
    <col min="15642" max="15643" width="1.44140625" style="10" customWidth="1"/>
    <col min="15644" max="15644" width="13.109375" style="10" customWidth="1"/>
    <col min="15645" max="15645" width="2.21875" style="10" customWidth="1"/>
    <col min="15646" max="15646" width="11.5546875" style="10"/>
    <col min="15647" max="15647" width="3" style="10" customWidth="1"/>
    <col min="15648" max="15648" width="13.109375" style="10" customWidth="1"/>
    <col min="15649" max="15649" width="2.21875" style="10" customWidth="1"/>
    <col min="15650" max="15650" width="11.5546875" style="10"/>
    <col min="15651" max="15651" width="3" style="10" customWidth="1"/>
    <col min="15652" max="15652" width="13.109375" style="10" customWidth="1"/>
    <col min="15653" max="15653" width="2.21875" style="10" customWidth="1"/>
    <col min="15654" max="15654" width="11.5546875" style="10"/>
    <col min="15655" max="15655" width="3" style="10" customWidth="1"/>
    <col min="15656" max="15656" width="13.109375" style="10" customWidth="1"/>
    <col min="15657" max="15657" width="3" style="10" customWidth="1"/>
    <col min="15658" max="15658" width="13.109375" style="10" customWidth="1"/>
    <col min="15659" max="15659" width="2.21875" style="10" customWidth="1"/>
    <col min="15660" max="15660" width="13.109375" style="10" customWidth="1"/>
    <col min="15661" max="15661" width="3" style="10" customWidth="1"/>
    <col min="15662" max="15662" width="5.33203125" style="10" customWidth="1"/>
    <col min="15663" max="15663" width="18" style="10" customWidth="1"/>
    <col min="15664" max="15664" width="7.6640625" style="10" customWidth="1"/>
    <col min="15665" max="15665" width="1.44140625" style="10" customWidth="1"/>
    <col min="15666" max="15666" width="11.5546875" style="10"/>
    <col min="15667" max="15667" width="1.44140625" style="10" customWidth="1"/>
    <col min="15668" max="15668" width="11.5546875" style="10"/>
    <col min="15669" max="15669" width="1.44140625" style="10" customWidth="1"/>
    <col min="15670"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2.33203125" style="10" customWidth="1"/>
    <col min="15878" max="15878" width="1.44140625" style="10" customWidth="1"/>
    <col min="15879" max="15879" width="9.44140625" style="10" customWidth="1"/>
    <col min="15880" max="15880" width="1.44140625" style="10" customWidth="1"/>
    <col min="15881" max="15881" width="9.6640625" style="10" customWidth="1"/>
    <col min="15882" max="15882" width="2.21875" style="10" customWidth="1"/>
    <col min="15883" max="15883" width="13.21875" style="10" customWidth="1"/>
    <col min="15884" max="15884" width="1.44140625" style="10" customWidth="1"/>
    <col min="15885" max="15885" width="9.6640625" style="10" customWidth="1"/>
    <col min="15886" max="15886" width="1.44140625" style="10" customWidth="1"/>
    <col min="15887" max="15887" width="8.44140625" style="10" customWidth="1"/>
    <col min="15888" max="15888" width="2.21875" style="10" customWidth="1"/>
    <col min="15889" max="15889" width="12" style="10" customWidth="1"/>
    <col min="15890" max="15890" width="1.44140625" style="10" customWidth="1"/>
    <col min="15891" max="15891" width="9.44140625" style="10" customWidth="1"/>
    <col min="15892" max="15892" width="1.44140625" style="10" customWidth="1"/>
    <col min="15893" max="15893" width="9.6640625" style="10" customWidth="1"/>
    <col min="15894" max="15894" width="1.44140625" style="10" customWidth="1"/>
    <col min="15895" max="15895" width="13.77734375" style="10" customWidth="1"/>
    <col min="15896" max="15896" width="1.44140625" style="10" customWidth="1"/>
    <col min="15897" max="15897" width="13.109375" style="10" customWidth="1"/>
    <col min="15898" max="15899" width="1.44140625" style="10" customWidth="1"/>
    <col min="15900" max="15900" width="13.109375" style="10" customWidth="1"/>
    <col min="15901" max="15901" width="2.21875" style="10" customWidth="1"/>
    <col min="15902" max="15902" width="11.5546875" style="10"/>
    <col min="15903" max="15903" width="3" style="10" customWidth="1"/>
    <col min="15904" max="15904" width="13.109375" style="10" customWidth="1"/>
    <col min="15905" max="15905" width="2.21875" style="10" customWidth="1"/>
    <col min="15906" max="15906" width="11.5546875" style="10"/>
    <col min="15907" max="15907" width="3" style="10" customWidth="1"/>
    <col min="15908" max="15908" width="13.109375" style="10" customWidth="1"/>
    <col min="15909" max="15909" width="2.21875" style="10" customWidth="1"/>
    <col min="15910" max="15910" width="11.5546875" style="10"/>
    <col min="15911" max="15911" width="3" style="10" customWidth="1"/>
    <col min="15912" max="15912" width="13.109375" style="10" customWidth="1"/>
    <col min="15913" max="15913" width="3" style="10" customWidth="1"/>
    <col min="15914" max="15914" width="13.109375" style="10" customWidth="1"/>
    <col min="15915" max="15915" width="2.21875" style="10" customWidth="1"/>
    <col min="15916" max="15916" width="13.109375" style="10" customWidth="1"/>
    <col min="15917" max="15917" width="3" style="10" customWidth="1"/>
    <col min="15918" max="15918" width="5.33203125" style="10" customWidth="1"/>
    <col min="15919" max="15919" width="18" style="10" customWidth="1"/>
    <col min="15920" max="15920" width="7.6640625" style="10" customWidth="1"/>
    <col min="15921" max="15921" width="1.44140625" style="10" customWidth="1"/>
    <col min="15922" max="15922" width="11.5546875" style="10"/>
    <col min="15923" max="15923" width="1.44140625" style="10" customWidth="1"/>
    <col min="15924" max="15924" width="11.5546875" style="10"/>
    <col min="15925" max="15925" width="1.44140625" style="10" customWidth="1"/>
    <col min="15926"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2.33203125" style="10" customWidth="1"/>
    <col min="16134" max="16134" width="1.44140625" style="10" customWidth="1"/>
    <col min="16135" max="16135" width="9.44140625" style="10" customWidth="1"/>
    <col min="16136" max="16136" width="1.44140625" style="10" customWidth="1"/>
    <col min="16137" max="16137" width="9.6640625" style="10" customWidth="1"/>
    <col min="16138" max="16138" width="2.21875" style="10" customWidth="1"/>
    <col min="16139" max="16139" width="13.21875" style="10" customWidth="1"/>
    <col min="16140" max="16140" width="1.44140625" style="10" customWidth="1"/>
    <col min="16141" max="16141" width="9.6640625" style="10" customWidth="1"/>
    <col min="16142" max="16142" width="1.44140625" style="10" customWidth="1"/>
    <col min="16143" max="16143" width="8.44140625" style="10" customWidth="1"/>
    <col min="16144" max="16144" width="2.21875" style="10" customWidth="1"/>
    <col min="16145" max="16145" width="12" style="10" customWidth="1"/>
    <col min="16146" max="16146" width="1.44140625" style="10" customWidth="1"/>
    <col min="16147" max="16147" width="9.44140625" style="10" customWidth="1"/>
    <col min="16148" max="16148" width="1.44140625" style="10" customWidth="1"/>
    <col min="16149" max="16149" width="9.6640625" style="10" customWidth="1"/>
    <col min="16150" max="16150" width="1.44140625" style="10" customWidth="1"/>
    <col min="16151" max="16151" width="13.77734375" style="10" customWidth="1"/>
    <col min="16152" max="16152" width="1.44140625" style="10" customWidth="1"/>
    <col min="16153" max="16153" width="13.109375" style="10" customWidth="1"/>
    <col min="16154" max="16155" width="1.44140625" style="10" customWidth="1"/>
    <col min="16156" max="16156" width="13.109375" style="10" customWidth="1"/>
    <col min="16157" max="16157" width="2.21875" style="10" customWidth="1"/>
    <col min="16158" max="16158" width="11.5546875" style="10"/>
    <col min="16159" max="16159" width="3" style="10" customWidth="1"/>
    <col min="16160" max="16160" width="13.109375" style="10" customWidth="1"/>
    <col min="16161" max="16161" width="2.21875" style="10" customWidth="1"/>
    <col min="16162" max="16162" width="11.5546875" style="10"/>
    <col min="16163" max="16163" width="3" style="10" customWidth="1"/>
    <col min="16164" max="16164" width="13.109375" style="10" customWidth="1"/>
    <col min="16165" max="16165" width="2.21875" style="10" customWidth="1"/>
    <col min="16166" max="16166" width="11.5546875" style="10"/>
    <col min="16167" max="16167" width="3" style="10" customWidth="1"/>
    <col min="16168" max="16168" width="13.109375" style="10" customWidth="1"/>
    <col min="16169" max="16169" width="3" style="10" customWidth="1"/>
    <col min="16170" max="16170" width="13.109375" style="10" customWidth="1"/>
    <col min="16171" max="16171" width="2.21875" style="10" customWidth="1"/>
    <col min="16172" max="16172" width="13.109375" style="10" customWidth="1"/>
    <col min="16173" max="16173" width="3" style="10" customWidth="1"/>
    <col min="16174" max="16174" width="5.33203125" style="10" customWidth="1"/>
    <col min="16175" max="16175" width="18" style="10" customWidth="1"/>
    <col min="16176" max="16176" width="7.6640625" style="10" customWidth="1"/>
    <col min="16177" max="16177" width="1.44140625" style="10" customWidth="1"/>
    <col min="16178" max="16178" width="11.5546875" style="10"/>
    <col min="16179" max="16179" width="1.44140625" style="10" customWidth="1"/>
    <col min="16180" max="16180" width="11.5546875" style="10"/>
    <col min="16181" max="16181" width="1.44140625" style="10" customWidth="1"/>
    <col min="16182" max="16384" width="11.5546875" style="10"/>
  </cols>
  <sheetData>
    <row r="1" spans="1:54" s="8" customFormat="1" ht="10.5" customHeight="1" x14ac:dyDescent="0.3">
      <c r="C1" s="10"/>
      <c r="Y1" s="11" t="s">
        <v>42</v>
      </c>
      <c r="AB1" s="38" t="s">
        <v>43</v>
      </c>
      <c r="AT1" s="11" t="s">
        <v>499</v>
      </c>
    </row>
    <row r="2" spans="1:54" s="8" customFormat="1" ht="10.5" customHeight="1" x14ac:dyDescent="0.3">
      <c r="A2" s="12"/>
      <c r="C2" s="10"/>
      <c r="Y2" s="11" t="s">
        <v>500</v>
      </c>
      <c r="AB2" s="38" t="s">
        <v>391</v>
      </c>
      <c r="AT2" s="11" t="s">
        <v>47</v>
      </c>
    </row>
    <row r="3" spans="1:54" s="8" customFormat="1" ht="10.5" customHeight="1" x14ac:dyDescent="0.3">
      <c r="A3" s="13"/>
      <c r="C3" s="10"/>
      <c r="Y3" s="11" t="s">
        <v>48</v>
      </c>
      <c r="AB3" s="14" t="s">
        <v>49</v>
      </c>
    </row>
    <row r="4" spans="1:54" ht="9.6" customHeight="1" x14ac:dyDescent="0.3">
      <c r="E4" s="16" t="s">
        <v>364</v>
      </c>
      <c r="F4" s="16"/>
      <c r="G4" s="16"/>
      <c r="H4" s="16"/>
      <c r="I4" s="16"/>
      <c r="K4" s="16" t="s">
        <v>501</v>
      </c>
      <c r="L4" s="16"/>
      <c r="M4" s="16"/>
      <c r="N4" s="16"/>
      <c r="O4" s="16"/>
      <c r="Q4" s="16" t="s">
        <v>502</v>
      </c>
      <c r="R4" s="16"/>
      <c r="S4" s="16"/>
      <c r="T4" s="16"/>
      <c r="U4" s="16"/>
      <c r="V4" s="16"/>
      <c r="W4" s="16"/>
      <c r="AB4" s="16" t="s">
        <v>503</v>
      </c>
      <c r="AC4" s="16"/>
      <c r="AD4" s="16"/>
      <c r="AE4" s="16"/>
      <c r="AF4" s="16"/>
      <c r="AG4" s="16"/>
      <c r="AH4" s="16"/>
      <c r="AI4" s="16"/>
      <c r="AJ4" s="16"/>
      <c r="AK4" s="16"/>
      <c r="AL4" s="16"/>
      <c r="AM4" s="16"/>
      <c r="AN4" s="16"/>
    </row>
    <row r="5" spans="1:54" ht="9.6" customHeight="1" x14ac:dyDescent="0.3"/>
    <row r="6" spans="1:54" ht="9.6" customHeight="1" x14ac:dyDescent="0.3">
      <c r="AF6" s="16" t="s">
        <v>396</v>
      </c>
      <c r="AG6" s="16"/>
      <c r="AH6" s="16"/>
      <c r="AI6" s="16"/>
      <c r="AJ6" s="16"/>
      <c r="AK6" s="16"/>
      <c r="AL6" s="16"/>
      <c r="AP6" s="124" t="s">
        <v>296</v>
      </c>
      <c r="AQ6" s="16"/>
      <c r="AR6" s="16"/>
    </row>
    <row r="7" spans="1:54" ht="9.6" customHeight="1" x14ac:dyDescent="0.3">
      <c r="AP7" s="17" t="s">
        <v>504</v>
      </c>
      <c r="AQ7" s="17"/>
      <c r="AR7" s="17"/>
    </row>
    <row r="8" spans="1:54" ht="9.6" customHeight="1" x14ac:dyDescent="0.3">
      <c r="W8" s="19" t="s">
        <v>296</v>
      </c>
      <c r="AB8" s="16" t="s">
        <v>431</v>
      </c>
      <c r="AC8" s="16"/>
      <c r="AD8" s="16"/>
      <c r="AF8" s="16" t="s">
        <v>59</v>
      </c>
      <c r="AG8" s="16"/>
      <c r="AH8" s="16"/>
      <c r="AJ8" s="16" t="s">
        <v>60</v>
      </c>
      <c r="AK8" s="16"/>
      <c r="AL8" s="16"/>
      <c r="AP8" s="16" t="s">
        <v>505</v>
      </c>
      <c r="AQ8" s="16"/>
      <c r="AR8" s="16"/>
    </row>
    <row r="9" spans="1:54" ht="9.6" customHeight="1" x14ac:dyDescent="0.3">
      <c r="W9" s="18" t="s">
        <v>506</v>
      </c>
      <c r="AZ9" s="17" t="s">
        <v>507</v>
      </c>
      <c r="BB9" s="10" t="s">
        <v>508</v>
      </c>
    </row>
    <row r="10" spans="1:54" ht="9.6" customHeight="1" x14ac:dyDescent="0.3">
      <c r="I10" s="18" t="s">
        <v>64</v>
      </c>
      <c r="O10" s="18" t="s">
        <v>64</v>
      </c>
      <c r="U10" s="18" t="s">
        <v>64</v>
      </c>
      <c r="W10" s="10" t="s">
        <v>509</v>
      </c>
      <c r="AD10" s="18" t="s">
        <v>271</v>
      </c>
      <c r="AH10" s="18" t="s">
        <v>271</v>
      </c>
      <c r="AL10" s="18" t="s">
        <v>271</v>
      </c>
      <c r="AN10" s="18" t="s">
        <v>408</v>
      </c>
      <c r="AZ10" s="18" t="s">
        <v>510</v>
      </c>
      <c r="BB10" s="18" t="s">
        <v>511</v>
      </c>
    </row>
    <row r="11" spans="1:54" ht="9.6" customHeight="1" x14ac:dyDescent="0.3">
      <c r="A11" s="19" t="s">
        <v>71</v>
      </c>
      <c r="C11" s="19" t="s">
        <v>73</v>
      </c>
      <c r="E11" s="19" t="s">
        <v>74</v>
      </c>
      <c r="G11" s="19" t="s">
        <v>434</v>
      </c>
      <c r="I11" s="19" t="s">
        <v>80</v>
      </c>
      <c r="K11" s="19" t="s">
        <v>74</v>
      </c>
      <c r="M11" s="19" t="s">
        <v>434</v>
      </c>
      <c r="O11" s="19" t="s">
        <v>80</v>
      </c>
      <c r="Q11" s="19" t="s">
        <v>74</v>
      </c>
      <c r="S11" s="19" t="s">
        <v>434</v>
      </c>
      <c r="U11" s="19" t="s">
        <v>80</v>
      </c>
      <c r="W11" s="125" t="s">
        <v>512</v>
      </c>
      <c r="Y11" s="19" t="s">
        <v>65</v>
      </c>
      <c r="AB11" s="19" t="s">
        <v>74</v>
      </c>
      <c r="AD11" s="19" t="s">
        <v>372</v>
      </c>
      <c r="AF11" s="19" t="s">
        <v>74</v>
      </c>
      <c r="AH11" s="19" t="s">
        <v>372</v>
      </c>
      <c r="AJ11" s="19" t="s">
        <v>74</v>
      </c>
      <c r="AL11" s="19" t="s">
        <v>372</v>
      </c>
      <c r="AN11" s="19" t="s">
        <v>417</v>
      </c>
      <c r="AP11" s="19" t="s">
        <v>309</v>
      </c>
      <c r="AR11" s="19" t="s">
        <v>310</v>
      </c>
      <c r="AT11" s="19" t="s">
        <v>71</v>
      </c>
      <c r="AX11" s="111" t="s">
        <v>364</v>
      </c>
      <c r="AZ11" s="111" t="s">
        <v>467</v>
      </c>
      <c r="BB11" s="111" t="s">
        <v>513</v>
      </c>
    </row>
    <row r="12" spans="1:54" ht="8.85" customHeight="1" x14ac:dyDescent="0.3"/>
    <row r="13" spans="1:54" ht="8.85" customHeight="1" x14ac:dyDescent="0.3">
      <c r="B13" s="10" t="s">
        <v>281</v>
      </c>
    </row>
    <row r="14" spans="1:54" ht="8.85" customHeight="1" x14ac:dyDescent="0.3">
      <c r="A14" s="10">
        <v>1</v>
      </c>
      <c r="B14" s="21"/>
      <c r="C14" s="10" t="s">
        <v>84</v>
      </c>
      <c r="D14" s="21"/>
      <c r="E14" s="63">
        <v>18659068</v>
      </c>
      <c r="G14" s="64">
        <f>(E14/$AV14)</f>
        <v>117.00896110166994</v>
      </c>
      <c r="I14" s="65">
        <f>IF(G$60,G14/G$60*100,0)</f>
        <v>389.00436925707982</v>
      </c>
      <c r="K14" s="63">
        <v>42318295</v>
      </c>
      <c r="M14" s="64">
        <f>(K14/$AV14)</f>
        <v>265.37336878476424</v>
      </c>
      <c r="O14" s="65">
        <f>IF(M$60,M14/M$60*100,0)</f>
        <v>142.25220432921901</v>
      </c>
      <c r="Q14" s="63">
        <v>64926572</v>
      </c>
      <c r="S14" s="64">
        <f>(Q14/$AV14)</f>
        <v>407.14738472536635</v>
      </c>
      <c r="U14" s="65">
        <f>IF(S$60,S14/S$60*100,0)</f>
        <v>154.83654841913358</v>
      </c>
      <c r="W14" s="63">
        <v>2904050</v>
      </c>
      <c r="Y14" s="63">
        <f t="shared" ref="Y14:Y57" si="0">(E14+K14+Q14)</f>
        <v>125903935</v>
      </c>
      <c r="AB14" s="63">
        <v>17560586</v>
      </c>
      <c r="AD14" s="65">
        <f t="shared" ref="AD14:AD57" si="1">IF($Y14,AB14/$Y14*100,0)</f>
        <v>13.947606959226494</v>
      </c>
      <c r="AF14" s="63">
        <v>30837034</v>
      </c>
      <c r="AH14" s="65">
        <f t="shared" ref="AH14:AH57" si="2">IF($Y14,AF14/$Y14*100,0)</f>
        <v>24.492510103040068</v>
      </c>
      <c r="AJ14" s="63">
        <v>3741110</v>
      </c>
      <c r="AL14" s="65">
        <f t="shared" ref="AL14:AL57" si="3">IF($Y14,AJ14/$Y14*100,0)</f>
        <v>2.9714003775974116</v>
      </c>
      <c r="AN14" s="63">
        <v>5859216</v>
      </c>
      <c r="AP14" s="63">
        <v>1058122.4565800002</v>
      </c>
      <c r="AR14" s="63">
        <v>643682.94342000003</v>
      </c>
      <c r="AS14" s="21"/>
      <c r="AT14" s="10">
        <v>1</v>
      </c>
      <c r="AU14" s="21"/>
      <c r="AV14" s="96">
        <v>159467</v>
      </c>
      <c r="AW14" s="21"/>
      <c r="AX14" s="96">
        <f>IF(E14,AV14,0)</f>
        <v>159467</v>
      </c>
      <c r="AY14" s="21"/>
      <c r="AZ14" s="96">
        <f>IF(K14,AV14,0)</f>
        <v>159467</v>
      </c>
      <c r="BA14" s="21"/>
      <c r="BB14" s="96">
        <f>IF(Q14,AV14,0)</f>
        <v>159467</v>
      </c>
    </row>
    <row r="15" spans="1:54" ht="8.85" customHeight="1" x14ac:dyDescent="0.3">
      <c r="A15" s="10">
        <v>2</v>
      </c>
      <c r="B15" s="21"/>
      <c r="C15" s="10" t="s">
        <v>85</v>
      </c>
      <c r="D15" s="21"/>
      <c r="E15" s="69">
        <v>445992</v>
      </c>
      <c r="G15" s="65">
        <f>(E15/$AV15)</f>
        <v>25.901155700098727</v>
      </c>
      <c r="I15" s="65">
        <f>IF(G$60,G15/G$60*100,0)</f>
        <v>86.110180291161669</v>
      </c>
      <c r="K15" s="69">
        <v>8801131</v>
      </c>
      <c r="M15" s="65">
        <f>(K15/$AV15)</f>
        <v>511.12904349846099</v>
      </c>
      <c r="O15" s="65">
        <f>IF(M$60,M15/M$60*100,0)</f>
        <v>273.98843172282847</v>
      </c>
      <c r="Q15" s="69">
        <v>7907135</v>
      </c>
      <c r="S15" s="65">
        <f>(Q15/$AV15)</f>
        <v>459.20988442999015</v>
      </c>
      <c r="U15" s="65">
        <f>IF(S$60,S15/S$60*100,0)</f>
        <v>174.63571220787713</v>
      </c>
      <c r="W15" s="69">
        <v>113613</v>
      </c>
      <c r="Y15" s="69">
        <f t="shared" si="0"/>
        <v>17154258</v>
      </c>
      <c r="AB15" s="69">
        <v>5955997</v>
      </c>
      <c r="AD15" s="65">
        <f t="shared" si="1"/>
        <v>34.720225147598924</v>
      </c>
      <c r="AF15" s="69">
        <v>4041737</v>
      </c>
      <c r="AH15" s="65">
        <f t="shared" si="2"/>
        <v>23.561129837268389</v>
      </c>
      <c r="AJ15" s="69">
        <v>0</v>
      </c>
      <c r="AL15" s="65">
        <f t="shared" si="3"/>
        <v>0</v>
      </c>
      <c r="AN15" s="69">
        <v>5669788</v>
      </c>
      <c r="AP15" s="69">
        <v>478025.45739999996</v>
      </c>
      <c r="AR15" s="69">
        <v>764329.61259999999</v>
      </c>
      <c r="AS15" s="21"/>
      <c r="AT15" s="10">
        <v>2</v>
      </c>
      <c r="AU15" s="21"/>
      <c r="AV15" s="96">
        <v>17219</v>
      </c>
      <c r="AW15" s="21"/>
      <c r="AX15" s="96">
        <f>IF(E15,AV15,0)</f>
        <v>17219</v>
      </c>
      <c r="AY15" s="21"/>
      <c r="AZ15" s="96">
        <f>IF(K15,AV15,0)</f>
        <v>17219</v>
      </c>
      <c r="BA15" s="21"/>
      <c r="BB15" s="96">
        <f>IF(Q15,AV15,0)</f>
        <v>17219</v>
      </c>
    </row>
    <row r="16" spans="1:54" ht="8.85" customHeight="1" x14ac:dyDescent="0.3">
      <c r="A16" s="10">
        <v>3</v>
      </c>
      <c r="B16" s="21"/>
      <c r="C16" s="10" t="s">
        <v>86</v>
      </c>
      <c r="D16" s="21"/>
      <c r="E16" s="69">
        <v>36361</v>
      </c>
      <c r="G16" s="65">
        <f>(E16/$AV16)</f>
        <v>5.4752296340912512</v>
      </c>
      <c r="I16" s="65">
        <f>IF(G$60,G16/G$60*100,0)</f>
        <v>18.202778917904105</v>
      </c>
      <c r="K16" s="69">
        <v>1259980</v>
      </c>
      <c r="M16" s="65">
        <f>(K16/$AV16)</f>
        <v>189.72745068513777</v>
      </c>
      <c r="O16" s="65">
        <f>IF(M$60,M16/M$60*100,0)</f>
        <v>101.70254914921048</v>
      </c>
      <c r="Q16" s="69">
        <v>4571159</v>
      </c>
      <c r="S16" s="65">
        <f>(Q16/$AV16)</f>
        <v>688.32389700346334</v>
      </c>
      <c r="U16" s="65">
        <f>IF(S$60,S16/S$60*100,0)</f>
        <v>261.76686970079265</v>
      </c>
      <c r="W16" s="69">
        <v>57227</v>
      </c>
      <c r="Y16" s="69">
        <f t="shared" si="0"/>
        <v>5867500</v>
      </c>
      <c r="AB16" s="69">
        <v>3650827</v>
      </c>
      <c r="AD16" s="65">
        <f t="shared" si="1"/>
        <v>62.221167447805712</v>
      </c>
      <c r="AF16" s="69">
        <v>866060</v>
      </c>
      <c r="AH16" s="65">
        <f t="shared" si="2"/>
        <v>14.760289731572222</v>
      </c>
      <c r="AJ16" s="69">
        <v>0</v>
      </c>
      <c r="AL16" s="65">
        <f t="shared" si="3"/>
        <v>0</v>
      </c>
      <c r="AN16" s="69">
        <v>683075</v>
      </c>
      <c r="AP16" s="69">
        <v>39397.862999999998</v>
      </c>
      <c r="AR16" s="69">
        <v>183707.43700000001</v>
      </c>
      <c r="AS16" s="21"/>
      <c r="AT16" s="10">
        <v>3</v>
      </c>
      <c r="AU16" s="21"/>
      <c r="AV16" s="96">
        <v>6641</v>
      </c>
      <c r="AW16" s="21"/>
      <c r="AX16" s="96">
        <f>IF(E16,AV16,0)</f>
        <v>6641</v>
      </c>
      <c r="AY16" s="21"/>
      <c r="AZ16" s="96">
        <f>IF(K16,AV16,0)</f>
        <v>6641</v>
      </c>
      <c r="BA16" s="21"/>
      <c r="BB16" s="96">
        <f>IF(Q16,AV16,0)</f>
        <v>6641</v>
      </c>
    </row>
    <row r="17" spans="1:54" ht="8.85" customHeight="1" x14ac:dyDescent="0.3">
      <c r="A17" s="10">
        <v>4</v>
      </c>
      <c r="B17" s="21"/>
      <c r="C17" s="10" t="s">
        <v>87</v>
      </c>
      <c r="D17" s="21"/>
      <c r="E17" s="69">
        <v>1500650</v>
      </c>
      <c r="G17" s="65">
        <f>(E17/$AV17)</f>
        <v>29.395690499510284</v>
      </c>
      <c r="I17" s="65">
        <f>IF(G$60,G17/G$60*100,0)</f>
        <v>97.728002487795194</v>
      </c>
      <c r="K17" s="69">
        <v>23447264</v>
      </c>
      <c r="M17" s="65">
        <f>(K17/$AV17)</f>
        <v>459.29998041136139</v>
      </c>
      <c r="O17" s="65">
        <f>IF(M$60,M17/M$60*100,0)</f>
        <v>246.20569487089546</v>
      </c>
      <c r="Q17" s="69">
        <v>33590712</v>
      </c>
      <c r="S17" s="65">
        <f>(Q17/$AV17)</f>
        <v>657.99631733594515</v>
      </c>
      <c r="U17" s="65">
        <f>IF(S$60,S17/S$60*100,0)</f>
        <v>250.2334104823519</v>
      </c>
      <c r="W17" s="69">
        <v>1472179</v>
      </c>
      <c r="Y17" s="69">
        <f t="shared" si="0"/>
        <v>58538626</v>
      </c>
      <c r="AB17" s="69">
        <v>17352492</v>
      </c>
      <c r="AD17" s="65">
        <f t="shared" si="1"/>
        <v>29.642807127041209</v>
      </c>
      <c r="AF17" s="69">
        <v>15342872</v>
      </c>
      <c r="AH17" s="65">
        <f t="shared" si="2"/>
        <v>26.209825970291824</v>
      </c>
      <c r="AJ17" s="69">
        <v>732953</v>
      </c>
      <c r="AL17" s="65">
        <f t="shared" si="3"/>
        <v>1.2520843929613243</v>
      </c>
      <c r="AN17" s="69">
        <v>14249625</v>
      </c>
      <c r="AP17" s="69">
        <v>634657.06860000012</v>
      </c>
      <c r="AR17" s="69">
        <v>611520.07140000002</v>
      </c>
      <c r="AS17" s="21"/>
      <c r="AT17" s="10">
        <v>4</v>
      </c>
      <c r="AU17" s="21"/>
      <c r="AV17" s="96">
        <v>51050</v>
      </c>
      <c r="AW17" s="21"/>
      <c r="AX17" s="96">
        <f>IF(E17,AV17,0)</f>
        <v>51050</v>
      </c>
      <c r="AY17" s="21"/>
      <c r="AZ17" s="96">
        <f>IF(K17,AV17,0)</f>
        <v>51050</v>
      </c>
      <c r="BA17" s="21"/>
      <c r="BB17" s="96">
        <f>IF(Q17,AV17,0)</f>
        <v>51050</v>
      </c>
    </row>
    <row r="18" spans="1:54" ht="8.85" customHeight="1" x14ac:dyDescent="0.3">
      <c r="A18" s="10">
        <v>5</v>
      </c>
      <c r="B18" s="21"/>
      <c r="C18" s="10" t="s">
        <v>88</v>
      </c>
      <c r="D18" s="21"/>
      <c r="E18" s="69">
        <v>6966145</v>
      </c>
      <c r="G18" s="65">
        <f>(E18/$AV18)</f>
        <v>27.929152199886136</v>
      </c>
      <c r="I18" s="65">
        <f>IF(G$60,G18/G$60*100,0)</f>
        <v>92.852394663699229</v>
      </c>
      <c r="K18" s="69">
        <v>27936894</v>
      </c>
      <c r="M18" s="65">
        <f>(K18/$AV18)</f>
        <v>112.0065351091724</v>
      </c>
      <c r="O18" s="65">
        <f>IF(M$60,M18/M$60*100,0)</f>
        <v>60.040600876875182</v>
      </c>
      <c r="Q18" s="69">
        <v>29264105</v>
      </c>
      <c r="S18" s="65">
        <f>(Q18/$AV18)</f>
        <v>117.32768159985888</v>
      </c>
      <c r="U18" s="65">
        <f>IF(S$60,S18/S$60*100,0)</f>
        <v>44.61925566633613</v>
      </c>
      <c r="W18" s="69">
        <v>1845340</v>
      </c>
      <c r="Y18" s="69">
        <f t="shared" si="0"/>
        <v>64167144</v>
      </c>
      <c r="AB18" s="69">
        <v>19293279</v>
      </c>
      <c r="AD18" s="65">
        <f t="shared" si="1"/>
        <v>30.067224123298992</v>
      </c>
      <c r="AF18" s="69">
        <v>12454790</v>
      </c>
      <c r="AH18" s="65">
        <f t="shared" si="2"/>
        <v>19.409917948038952</v>
      </c>
      <c r="AJ18" s="69">
        <v>0</v>
      </c>
      <c r="AL18" s="65">
        <f t="shared" si="3"/>
        <v>0</v>
      </c>
      <c r="AN18" s="69">
        <v>7866715</v>
      </c>
      <c r="AP18" s="69">
        <v>1129955.9561960001</v>
      </c>
      <c r="AR18" s="69">
        <v>1829366.5138040001</v>
      </c>
      <c r="AS18" s="21"/>
      <c r="AT18" s="10">
        <v>5</v>
      </c>
      <c r="AU18" s="21"/>
      <c r="AV18" s="96">
        <v>249422</v>
      </c>
      <c r="AW18" s="21"/>
      <c r="AX18" s="96">
        <f>IF(E18,AV18,0)</f>
        <v>249422</v>
      </c>
      <c r="AY18" s="21"/>
      <c r="AZ18" s="96">
        <f>IF(K18,AV18,0)</f>
        <v>249422</v>
      </c>
      <c r="BA18" s="21"/>
      <c r="BB18" s="96">
        <f>IF(Q18,AV18,0)</f>
        <v>249422</v>
      </c>
    </row>
    <row r="19" spans="1:54" ht="8.85" customHeight="1" x14ac:dyDescent="0.3">
      <c r="A19" s="41"/>
      <c r="B19" s="21"/>
      <c r="D19" s="21"/>
      <c r="Y19" s="69"/>
      <c r="AS19" s="21"/>
      <c r="AT19" s="29"/>
      <c r="AU19" s="21"/>
      <c r="AV19" s="27"/>
      <c r="AW19" s="21"/>
      <c r="AX19" s="21"/>
      <c r="AY19" s="21"/>
      <c r="AZ19" s="21"/>
      <c r="BA19" s="21"/>
      <c r="BB19" s="21"/>
    </row>
    <row r="20" spans="1:54" ht="8.85" customHeight="1" x14ac:dyDescent="0.3">
      <c r="A20" s="10">
        <v>6</v>
      </c>
      <c r="B20" s="21"/>
      <c r="C20" s="10" t="s">
        <v>89</v>
      </c>
      <c r="D20" s="21"/>
      <c r="E20" s="69">
        <v>238797</v>
      </c>
      <c r="G20" s="65">
        <f>(E20/$AV20)</f>
        <v>13.142377545404512</v>
      </c>
      <c r="I20" s="65">
        <f>IF(G$60,G20/G$60*100,0)</f>
        <v>43.692741474272658</v>
      </c>
      <c r="K20" s="69">
        <v>1701404</v>
      </c>
      <c r="M20" s="65">
        <f>(K20/$AV20)</f>
        <v>93.638084755090816</v>
      </c>
      <c r="O20" s="65">
        <f>IF(M$60,M20/M$60*100,0)</f>
        <v>50.19427543380025</v>
      </c>
      <c r="Q20" s="69">
        <v>2804215</v>
      </c>
      <c r="S20" s="65">
        <f>(Q20/$AV20)</f>
        <v>154.33214089157951</v>
      </c>
      <c r="U20" s="65">
        <f>IF(S$60,S20/S$60*100,0)</f>
        <v>58.691905934521401</v>
      </c>
      <c r="W20" s="69">
        <v>146231</v>
      </c>
      <c r="Y20" s="69">
        <f t="shared" si="0"/>
        <v>4744416</v>
      </c>
      <c r="AB20" s="69">
        <v>1174898</v>
      </c>
      <c r="AD20" s="65">
        <f t="shared" si="1"/>
        <v>24.763806546474846</v>
      </c>
      <c r="AF20" s="69">
        <v>1006971</v>
      </c>
      <c r="AH20" s="65">
        <f t="shared" si="2"/>
        <v>21.224340361384836</v>
      </c>
      <c r="AJ20" s="69">
        <v>25143</v>
      </c>
      <c r="AL20" s="65">
        <f t="shared" si="3"/>
        <v>0.52994931304506177</v>
      </c>
      <c r="AN20" s="69">
        <v>562389</v>
      </c>
      <c r="AP20" s="69">
        <v>129618.38400000001</v>
      </c>
      <c r="AR20" s="69">
        <v>223950.15600000002</v>
      </c>
      <c r="AS20" s="21"/>
      <c r="AT20" s="10">
        <v>6</v>
      </c>
      <c r="AU20" s="21"/>
      <c r="AV20" s="96">
        <v>18170</v>
      </c>
      <c r="AW20" s="21"/>
      <c r="AX20" s="96">
        <f>IF(E20,AV20,0)</f>
        <v>18170</v>
      </c>
      <c r="AY20" s="21"/>
      <c r="AZ20" s="96">
        <f>IF(K20,AV20,0)</f>
        <v>18170</v>
      </c>
      <c r="BA20" s="21"/>
      <c r="BB20" s="96">
        <f>IF(Q20,AV20,0)</f>
        <v>18170</v>
      </c>
    </row>
    <row r="21" spans="1:54" ht="8.85" customHeight="1" x14ac:dyDescent="0.3">
      <c r="A21" s="10">
        <v>7</v>
      </c>
      <c r="B21" s="21"/>
      <c r="C21" s="10" t="s">
        <v>90</v>
      </c>
      <c r="D21" s="21"/>
      <c r="E21" s="69">
        <v>91006</v>
      </c>
      <c r="G21" s="65">
        <f>(E21/$AV21)</f>
        <v>15.862994596478996</v>
      </c>
      <c r="I21" s="65">
        <f>IF(G$60,G21/G$60*100,0)</f>
        <v>52.737620686760444</v>
      </c>
      <c r="K21" s="69">
        <v>2519989</v>
      </c>
      <c r="M21" s="65">
        <f>(K21/$AV21)</f>
        <v>439.25204810876767</v>
      </c>
      <c r="O21" s="65">
        <f>IF(M$60,M21/M$60*100,0)</f>
        <v>235.45909066058388</v>
      </c>
      <c r="Q21" s="69">
        <v>2332152</v>
      </c>
      <c r="S21" s="65">
        <f>(Q21/$AV21)</f>
        <v>406.51071988844342</v>
      </c>
      <c r="U21" s="65">
        <f>IF(S$60,S21/S$60*100,0)</f>
        <v>154.59442728671988</v>
      </c>
      <c r="W21" s="69">
        <v>33047</v>
      </c>
      <c r="Y21" s="69">
        <f t="shared" si="0"/>
        <v>4943147</v>
      </c>
      <c r="AB21" s="69">
        <v>2169513</v>
      </c>
      <c r="AD21" s="65">
        <f t="shared" si="1"/>
        <v>43.88930776284824</v>
      </c>
      <c r="AF21" s="69">
        <v>482837</v>
      </c>
      <c r="AH21" s="65">
        <f t="shared" si="2"/>
        <v>9.7678058127747374</v>
      </c>
      <c r="AJ21" s="69">
        <v>0</v>
      </c>
      <c r="AL21" s="65">
        <f t="shared" si="3"/>
        <v>0</v>
      </c>
      <c r="AN21" s="69">
        <v>1435548</v>
      </c>
      <c r="AP21" s="69">
        <v>46440.714599999999</v>
      </c>
      <c r="AR21" s="69">
        <v>232712.95540000001</v>
      </c>
      <c r="AS21" s="21"/>
      <c r="AT21" s="10">
        <v>7</v>
      </c>
      <c r="AU21" s="21"/>
      <c r="AV21" s="96">
        <v>5737</v>
      </c>
      <c r="AW21" s="21"/>
      <c r="AX21" s="96">
        <f>IF(E21,AV21,0)</f>
        <v>5737</v>
      </c>
      <c r="AY21" s="21"/>
      <c r="AZ21" s="96">
        <f>IF(K21,AV21,0)</f>
        <v>5737</v>
      </c>
      <c r="BA21" s="21"/>
      <c r="BB21" s="96">
        <f>IF(Q21,AV21,0)</f>
        <v>5737</v>
      </c>
    </row>
    <row r="22" spans="1:54" ht="8.85" customHeight="1" x14ac:dyDescent="0.3">
      <c r="A22" s="10">
        <v>8</v>
      </c>
      <c r="B22" s="21"/>
      <c r="C22" s="10" t="s">
        <v>91</v>
      </c>
      <c r="D22" s="21"/>
      <c r="E22" s="69">
        <v>619970</v>
      </c>
      <c r="G22" s="65">
        <f>(E22/$AV22)</f>
        <v>14.556703451514441</v>
      </c>
      <c r="I22" s="65">
        <f>IF(G$60,G22/G$60*100,0)</f>
        <v>48.394765591486951</v>
      </c>
      <c r="K22" s="69">
        <v>11327899</v>
      </c>
      <c r="M22" s="65">
        <f>(K22/$AV22)</f>
        <v>265.9755576426391</v>
      </c>
      <c r="O22" s="65">
        <f>IF(M$60,M22/M$60*100,0)</f>
        <v>142.57500496610083</v>
      </c>
      <c r="Q22" s="69">
        <v>13137884</v>
      </c>
      <c r="S22" s="65">
        <f>(Q22/$AV22)</f>
        <v>308.47344447053297</v>
      </c>
      <c r="U22" s="65">
        <f>IF(S$60,S22/S$60*100,0)</f>
        <v>117.31123718993356</v>
      </c>
      <c r="W22" s="69">
        <v>126498</v>
      </c>
      <c r="Y22" s="69">
        <f t="shared" si="0"/>
        <v>25085753</v>
      </c>
      <c r="AB22" s="69">
        <v>11573443</v>
      </c>
      <c r="AD22" s="65">
        <f t="shared" si="1"/>
        <v>46.135521624565143</v>
      </c>
      <c r="AF22" s="69">
        <v>2580392</v>
      </c>
      <c r="AH22" s="65">
        <f t="shared" si="2"/>
        <v>10.286284808751804</v>
      </c>
      <c r="AJ22" s="69">
        <v>205160</v>
      </c>
      <c r="AL22" s="65">
        <f t="shared" si="3"/>
        <v>0.81783472874025342</v>
      </c>
      <c r="AN22" s="69">
        <v>5745167</v>
      </c>
      <c r="AP22" s="69">
        <v>610378.60926200007</v>
      </c>
      <c r="AR22" s="69">
        <v>2135052.0207380001</v>
      </c>
      <c r="AS22" s="21"/>
      <c r="AT22" s="10">
        <v>8</v>
      </c>
      <c r="AU22" s="21"/>
      <c r="AV22" s="96">
        <v>42590</v>
      </c>
      <c r="AW22" s="21"/>
      <c r="AX22" s="96">
        <f>IF(E22,AV22,0)</f>
        <v>42590</v>
      </c>
      <c r="AY22" s="21"/>
      <c r="AZ22" s="96">
        <f>IF(K22,AV22,0)</f>
        <v>42590</v>
      </c>
      <c r="BA22" s="21"/>
      <c r="BB22" s="96">
        <f>IF(Q22,AV22,0)</f>
        <v>42590</v>
      </c>
    </row>
    <row r="23" spans="1:54" ht="8.85" customHeight="1" x14ac:dyDescent="0.3">
      <c r="A23" s="10">
        <v>9</v>
      </c>
      <c r="B23" s="21"/>
      <c r="C23" s="10" t="s">
        <v>93</v>
      </c>
      <c r="D23" s="21"/>
      <c r="E23" s="69">
        <v>0</v>
      </c>
      <c r="G23" s="65">
        <f>(E23/$AV23)</f>
        <v>0</v>
      </c>
      <c r="I23" s="65">
        <f>IF(G$60,G23/G$60*100,0)</f>
        <v>0</v>
      </c>
      <c r="K23" s="69">
        <v>0</v>
      </c>
      <c r="M23" s="65">
        <f>(K23/$AV23)</f>
        <v>0</v>
      </c>
      <c r="O23" s="65">
        <f>IF(M$60,M23/M$60*100,0)</f>
        <v>0</v>
      </c>
      <c r="Q23" s="69">
        <v>0</v>
      </c>
      <c r="S23" s="65">
        <f>(Q23/$AV23)</f>
        <v>0</v>
      </c>
      <c r="U23" s="65">
        <f>IF(S$60,S23/S$60*100,0)</f>
        <v>0</v>
      </c>
      <c r="W23" s="69">
        <v>0</v>
      </c>
      <c r="Y23" s="69">
        <f t="shared" si="0"/>
        <v>0</v>
      </c>
      <c r="AB23" s="69">
        <v>0</v>
      </c>
      <c r="AD23" s="65">
        <f t="shared" si="1"/>
        <v>0</v>
      </c>
      <c r="AF23" s="69">
        <v>0</v>
      </c>
      <c r="AH23" s="65">
        <f t="shared" si="2"/>
        <v>0</v>
      </c>
      <c r="AJ23" s="69">
        <v>0</v>
      </c>
      <c r="AL23" s="65">
        <f t="shared" si="3"/>
        <v>0</v>
      </c>
      <c r="AN23" s="69">
        <v>0</v>
      </c>
      <c r="AP23" s="69"/>
      <c r="AR23" s="69"/>
      <c r="AS23" s="21"/>
      <c r="AT23" s="10">
        <v>9</v>
      </c>
      <c r="AU23" s="21"/>
      <c r="AV23" s="96">
        <v>5766</v>
      </c>
      <c r="AW23" s="21"/>
      <c r="AX23" s="96">
        <f>IF(E23,AV23,0)</f>
        <v>0</v>
      </c>
      <c r="AY23" s="21"/>
      <c r="AZ23" s="96">
        <f>IF(K23,AV23,0)</f>
        <v>0</v>
      </c>
      <c r="BA23" s="21"/>
      <c r="BB23" s="96">
        <f>IF(Q23,AV23,0)</f>
        <v>0</v>
      </c>
    </row>
    <row r="24" spans="1:54" ht="8.85" customHeight="1" x14ac:dyDescent="0.3">
      <c r="A24" s="10">
        <v>10</v>
      </c>
      <c r="B24" s="21"/>
      <c r="C24" s="10" t="s">
        <v>94</v>
      </c>
      <c r="D24" s="21"/>
      <c r="E24" s="69">
        <v>1074660</v>
      </c>
      <c r="G24" s="65">
        <f>(E24/$AV24)</f>
        <v>44.506750600513541</v>
      </c>
      <c r="I24" s="65">
        <f>IF(G$60,G24/G$60*100,0)</f>
        <v>147.96576503222909</v>
      </c>
      <c r="K24" s="69">
        <v>2506578</v>
      </c>
      <c r="M24" s="65">
        <f>(K24/$AV24)</f>
        <v>103.80924376708357</v>
      </c>
      <c r="O24" s="65">
        <f>IF(M$60,M24/M$60*100,0)</f>
        <v>55.646479611878434</v>
      </c>
      <c r="Q24" s="69">
        <v>3362098</v>
      </c>
      <c r="S24" s="65">
        <f>(Q24/$AV24)</f>
        <v>139.24037107595461</v>
      </c>
      <c r="U24" s="65">
        <f>IF(S$60,S24/S$60*100,0)</f>
        <v>52.952565254822225</v>
      </c>
      <c r="W24" s="69">
        <v>979849</v>
      </c>
      <c r="Y24" s="69">
        <f t="shared" si="0"/>
        <v>6943336</v>
      </c>
      <c r="AB24" s="69">
        <v>128529</v>
      </c>
      <c r="AD24" s="65">
        <f t="shared" si="1"/>
        <v>1.8511130672633442</v>
      </c>
      <c r="AF24" s="69">
        <v>61024</v>
      </c>
      <c r="AH24" s="65">
        <f t="shared" si="2"/>
        <v>0.87888588424930025</v>
      </c>
      <c r="AJ24" s="69">
        <v>704</v>
      </c>
      <c r="AL24" s="65">
        <f t="shared" si="3"/>
        <v>1.0139218381481178E-2</v>
      </c>
      <c r="AN24" s="69">
        <v>311112</v>
      </c>
      <c r="AP24" s="69">
        <v>28292.216200000003</v>
      </c>
      <c r="AR24" s="69">
        <v>29076.393800000002</v>
      </c>
      <c r="AS24" s="21"/>
      <c r="AT24" s="10">
        <v>10</v>
      </c>
      <c r="AU24" s="21"/>
      <c r="AV24" s="96">
        <v>24146</v>
      </c>
      <c r="AW24" s="21"/>
      <c r="AX24" s="96">
        <f>IF(E24,AV24,0)</f>
        <v>24146</v>
      </c>
      <c r="AY24" s="21"/>
      <c r="AZ24" s="96">
        <f>IF(K24,AV24,0)</f>
        <v>24146</v>
      </c>
      <c r="BA24" s="21"/>
      <c r="BB24" s="96">
        <f>IF(Q24,AV24,0)</f>
        <v>24146</v>
      </c>
    </row>
    <row r="25" spans="1:54" ht="8.85" customHeight="1" x14ac:dyDescent="0.3">
      <c r="A25" s="41"/>
      <c r="B25" s="21"/>
      <c r="D25" s="21"/>
      <c r="Y25" s="69"/>
      <c r="AS25" s="21"/>
      <c r="AT25" s="29"/>
      <c r="AU25" s="21"/>
      <c r="AV25" s="27"/>
      <c r="AW25" s="21"/>
      <c r="AX25" s="21"/>
      <c r="AY25" s="21"/>
      <c r="AZ25" s="21"/>
      <c r="BA25" s="21"/>
      <c r="BB25" s="21"/>
    </row>
    <row r="26" spans="1:54" ht="8.85" customHeight="1" x14ac:dyDescent="0.3">
      <c r="A26" s="10">
        <v>11</v>
      </c>
      <c r="B26" s="21"/>
      <c r="C26" s="10" t="s">
        <v>95</v>
      </c>
      <c r="D26" s="21"/>
      <c r="E26" s="69">
        <v>265475</v>
      </c>
      <c r="G26" s="65">
        <f>(E26/$AV26)</f>
        <v>18.111270296084051</v>
      </c>
      <c r="I26" s="65">
        <f>IF(G$60,G26/G$60*100,0)</f>
        <v>60.212168466745844</v>
      </c>
      <c r="K26" s="69">
        <v>1142454</v>
      </c>
      <c r="M26" s="65">
        <f>(K26/$AV26)</f>
        <v>77.940646745804344</v>
      </c>
      <c r="O26" s="65">
        <f>IF(M$60,M26/M$60*100,0)</f>
        <v>41.779734180591923</v>
      </c>
      <c r="Q26" s="69">
        <v>2429203</v>
      </c>
      <c r="S26" s="65">
        <f>(Q26/$AV26)</f>
        <v>165.72540592168099</v>
      </c>
      <c r="U26" s="65">
        <f>IF(S$60,S26/S$60*100,0)</f>
        <v>63.024719796693851</v>
      </c>
      <c r="W26" s="69">
        <v>469458</v>
      </c>
      <c r="Y26" s="69">
        <f t="shared" si="0"/>
        <v>3837132</v>
      </c>
      <c r="AB26" s="69">
        <v>58581</v>
      </c>
      <c r="AD26" s="65">
        <f t="shared" si="1"/>
        <v>1.5266871194423335</v>
      </c>
      <c r="AF26" s="69">
        <v>59998</v>
      </c>
      <c r="AH26" s="65">
        <f t="shared" si="2"/>
        <v>1.5636157421741028</v>
      </c>
      <c r="AJ26" s="69">
        <v>321</v>
      </c>
      <c r="AL26" s="65">
        <f t="shared" si="3"/>
        <v>8.3656230747339421E-3</v>
      </c>
      <c r="AN26" s="69">
        <v>145939</v>
      </c>
      <c r="AP26" s="69">
        <v>44337.089800000002</v>
      </c>
      <c r="AR26" s="69">
        <v>32374.640200000002</v>
      </c>
      <c r="AS26" s="21"/>
      <c r="AT26" s="10">
        <v>11</v>
      </c>
      <c r="AU26" s="21"/>
      <c r="AV26" s="96">
        <v>14658</v>
      </c>
      <c r="AW26" s="21"/>
      <c r="AX26" s="96">
        <f>IF(E26,AV26,0)</f>
        <v>14658</v>
      </c>
      <c r="AY26" s="21"/>
      <c r="AZ26" s="96">
        <f>IF(K26,AV26,0)</f>
        <v>14658</v>
      </c>
      <c r="BA26" s="21"/>
      <c r="BB26" s="96">
        <f>IF(Q26,AV26,0)</f>
        <v>14658</v>
      </c>
    </row>
    <row r="27" spans="1:54" ht="8.85" customHeight="1" x14ac:dyDescent="0.3">
      <c r="A27" s="10">
        <v>12</v>
      </c>
      <c r="B27" s="21"/>
      <c r="C27" s="10" t="s">
        <v>96</v>
      </c>
      <c r="D27" s="21"/>
      <c r="E27" s="69">
        <v>110000</v>
      </c>
      <c r="G27" s="65">
        <f>(E27/$AV27)</f>
        <v>13.447432762836186</v>
      </c>
      <c r="I27" s="65">
        <f>IF(G$60,G27/G$60*100,0)</f>
        <v>44.70691860505223</v>
      </c>
      <c r="K27" s="69">
        <v>1679491</v>
      </c>
      <c r="M27" s="65">
        <f>(K27/$AV27)</f>
        <v>205.31674816625917</v>
      </c>
      <c r="O27" s="65">
        <f>IF(M$60,M27/M$60*100,0)</f>
        <v>110.05912215722809</v>
      </c>
      <c r="Q27" s="69">
        <v>2706031</v>
      </c>
      <c r="S27" s="65">
        <f>(Q27/$AV27)</f>
        <v>330.81063569682152</v>
      </c>
      <c r="U27" s="65">
        <f>IF(S$60,S27/S$60*100,0)</f>
        <v>125.80598312374234</v>
      </c>
      <c r="W27" s="69">
        <v>91084</v>
      </c>
      <c r="Y27" s="69">
        <f t="shared" si="0"/>
        <v>4495522</v>
      </c>
      <c r="AB27" s="69">
        <v>1878150</v>
      </c>
      <c r="AD27" s="65">
        <f t="shared" si="1"/>
        <v>41.778240658148263</v>
      </c>
      <c r="AF27" s="69">
        <v>1208887</v>
      </c>
      <c r="AH27" s="65">
        <f t="shared" si="2"/>
        <v>26.890915003863846</v>
      </c>
      <c r="AJ27" s="69">
        <v>0</v>
      </c>
      <c r="AL27" s="65">
        <f t="shared" si="3"/>
        <v>0</v>
      </c>
      <c r="AN27" s="69">
        <v>976764</v>
      </c>
      <c r="AP27" s="69">
        <v>143493.07985999997</v>
      </c>
      <c r="AR27" s="69">
        <v>424106.39013999997</v>
      </c>
      <c r="AS27" s="21"/>
      <c r="AT27" s="10">
        <v>12</v>
      </c>
      <c r="AU27" s="21"/>
      <c r="AV27" s="96">
        <v>8180</v>
      </c>
      <c r="AW27" s="21"/>
      <c r="AX27" s="96">
        <f>IF(E27,AV27,0)</f>
        <v>8180</v>
      </c>
      <c r="AY27" s="21"/>
      <c r="AZ27" s="96">
        <f>IF(K27,AV27,0)</f>
        <v>8180</v>
      </c>
      <c r="BA27" s="21"/>
      <c r="BB27" s="96">
        <f>IF(Q27,AV27,0)</f>
        <v>8180</v>
      </c>
    </row>
    <row r="28" spans="1:54" ht="8.85" customHeight="1" x14ac:dyDescent="0.3">
      <c r="A28" s="10">
        <v>13</v>
      </c>
      <c r="B28" s="21"/>
      <c r="C28" s="10" t="s">
        <v>97</v>
      </c>
      <c r="D28" s="21"/>
      <c r="E28" s="69">
        <v>721225</v>
      </c>
      <c r="G28" s="65">
        <f>(E28/$AV28)</f>
        <v>25.774605103280681</v>
      </c>
      <c r="I28" s="65">
        <f>IF(G$60,G28/G$60*100,0)</f>
        <v>85.689454095229252</v>
      </c>
      <c r="K28" s="69">
        <v>9270734</v>
      </c>
      <c r="M28" s="65">
        <f>(K28/$AV28)</f>
        <v>331.31062826102493</v>
      </c>
      <c r="O28" s="65">
        <f>IF(M$60,M28/M$60*100,0)</f>
        <v>177.59757659049276</v>
      </c>
      <c r="Q28" s="69">
        <v>8683756</v>
      </c>
      <c r="S28" s="65">
        <f>(Q28/$AV28)</f>
        <v>310.33364305625042</v>
      </c>
      <c r="U28" s="65">
        <f>IF(S$60,S28/S$60*100,0)</f>
        <v>118.01866339280831</v>
      </c>
      <c r="W28" s="69">
        <v>258010</v>
      </c>
      <c r="Y28" s="69">
        <f t="shared" si="0"/>
        <v>18675715</v>
      </c>
      <c r="AB28" s="69">
        <v>5544885</v>
      </c>
      <c r="AD28" s="65">
        <f t="shared" si="1"/>
        <v>29.690349204836338</v>
      </c>
      <c r="AF28" s="69">
        <v>3616547</v>
      </c>
      <c r="AH28" s="65">
        <f t="shared" si="2"/>
        <v>19.364972104147014</v>
      </c>
      <c r="AJ28" s="69">
        <v>0</v>
      </c>
      <c r="AL28" s="65">
        <f t="shared" si="3"/>
        <v>0</v>
      </c>
      <c r="AN28" s="69">
        <v>5238801</v>
      </c>
      <c r="AP28" s="69">
        <v>467009.64880000002</v>
      </c>
      <c r="AR28" s="69">
        <v>468440.00120000006</v>
      </c>
      <c r="AS28" s="21"/>
      <c r="AT28" s="10">
        <v>13</v>
      </c>
      <c r="AU28" s="21"/>
      <c r="AV28" s="96">
        <v>27982</v>
      </c>
      <c r="AW28" s="21"/>
      <c r="AX28" s="96">
        <f>IF(E28,AV28,0)</f>
        <v>27982</v>
      </c>
      <c r="AY28" s="21"/>
      <c r="AZ28" s="96">
        <f>IF(K28,AV28,0)</f>
        <v>27982</v>
      </c>
      <c r="BA28" s="21"/>
      <c r="BB28" s="96">
        <f>IF(Q28,AV28,0)</f>
        <v>27982</v>
      </c>
    </row>
    <row r="29" spans="1:54" ht="8.85" customHeight="1" x14ac:dyDescent="0.3">
      <c r="A29" s="10">
        <v>14</v>
      </c>
      <c r="B29" s="21"/>
      <c r="C29" s="10" t="s">
        <v>98</v>
      </c>
      <c r="D29" s="21"/>
      <c r="E29" s="69">
        <v>124432</v>
      </c>
      <c r="G29" s="65">
        <f>(E29/$AV29)</f>
        <v>18.516666666666666</v>
      </c>
      <c r="I29" s="65">
        <f>IF(G$60,G29/G$60*100,0)</f>
        <v>61.559936688536744</v>
      </c>
      <c r="K29" s="69">
        <v>3690811</v>
      </c>
      <c r="M29" s="65">
        <f>(K29/$AV29)</f>
        <v>549.22782738095236</v>
      </c>
      <c r="O29" s="65">
        <f>IF(M$60,M29/M$60*100,0)</f>
        <v>294.41111397751467</v>
      </c>
      <c r="Q29" s="69">
        <v>3685324</v>
      </c>
      <c r="S29" s="65">
        <f>(Q29/$AV29)</f>
        <v>548.41130952380956</v>
      </c>
      <c r="U29" s="65">
        <f>IF(S$60,S29/S$60*100,0)</f>
        <v>208.55866319259553</v>
      </c>
      <c r="W29" s="69">
        <v>29336</v>
      </c>
      <c r="Y29" s="69">
        <f t="shared" si="0"/>
        <v>7500567</v>
      </c>
      <c r="AB29" s="69">
        <v>2430359</v>
      </c>
      <c r="AD29" s="65">
        <f t="shared" si="1"/>
        <v>32.402337049985682</v>
      </c>
      <c r="AF29" s="69">
        <v>1628750</v>
      </c>
      <c r="AH29" s="65">
        <f t="shared" si="2"/>
        <v>21.71502501077585</v>
      </c>
      <c r="AJ29" s="69">
        <v>140736</v>
      </c>
      <c r="AL29" s="65">
        <f t="shared" si="3"/>
        <v>1.8763381488359481</v>
      </c>
      <c r="AN29" s="69">
        <v>2718004</v>
      </c>
      <c r="AP29" s="69">
        <v>64129.615340000004</v>
      </c>
      <c r="AR29" s="69">
        <v>341870.23466000002</v>
      </c>
      <c r="AS29" s="21"/>
      <c r="AT29" s="10">
        <v>14</v>
      </c>
      <c r="AU29" s="21"/>
      <c r="AV29" s="96">
        <v>6720</v>
      </c>
      <c r="AW29" s="21"/>
      <c r="AX29" s="96">
        <f>IF(E29,AV29,0)</f>
        <v>6720</v>
      </c>
      <c r="AY29" s="21"/>
      <c r="AZ29" s="96">
        <f>IF(K29,AV29,0)</f>
        <v>6720</v>
      </c>
      <c r="BA29" s="21"/>
      <c r="BB29" s="96">
        <f>IF(Q29,AV29,0)</f>
        <v>6720</v>
      </c>
    </row>
    <row r="30" spans="1:54" ht="8.85" customHeight="1" x14ac:dyDescent="0.3">
      <c r="A30" s="10">
        <v>15</v>
      </c>
      <c r="B30" s="21"/>
      <c r="C30" s="10" t="s">
        <v>99</v>
      </c>
      <c r="D30" s="21"/>
      <c r="E30" s="69">
        <v>5094543</v>
      </c>
      <c r="G30" s="65">
        <f>(E30/$AV30)</f>
        <v>37.146316388135446</v>
      </c>
      <c r="I30" s="65">
        <f>IF(G$60,G30/G$60*100,0)</f>
        <v>123.49549334289685</v>
      </c>
      <c r="K30" s="69">
        <v>28963350</v>
      </c>
      <c r="M30" s="65">
        <f>(K30/$AV30)</f>
        <v>211.18317438096071</v>
      </c>
      <c r="O30" s="65">
        <f>IF(M$60,M30/M$60*100,0)</f>
        <v>113.20379362293515</v>
      </c>
      <c r="Q30" s="69">
        <v>37303495</v>
      </c>
      <c r="S30" s="65">
        <f>(Q30/$AV30)</f>
        <v>271.99445124974483</v>
      </c>
      <c r="U30" s="65">
        <f>IF(S$60,S30/S$60*100,0)</f>
        <v>103.43841960098663</v>
      </c>
      <c r="W30" s="69">
        <v>4373460</v>
      </c>
      <c r="Y30" s="69">
        <f t="shared" si="0"/>
        <v>71361388</v>
      </c>
      <c r="AB30" s="69">
        <v>22307708</v>
      </c>
      <c r="AD30" s="65">
        <f t="shared" si="1"/>
        <v>31.260193537715381</v>
      </c>
      <c r="AF30" s="69">
        <v>14446802</v>
      </c>
      <c r="AH30" s="65">
        <f t="shared" si="2"/>
        <v>20.244564189250355</v>
      </c>
      <c r="AJ30" s="69">
        <v>498877</v>
      </c>
      <c r="AL30" s="65">
        <f t="shared" si="3"/>
        <v>0.69908533729753131</v>
      </c>
      <c r="AN30" s="69">
        <v>14229160</v>
      </c>
      <c r="AP30" s="69">
        <v>1800946.9622780001</v>
      </c>
      <c r="AR30" s="69">
        <v>2469741.0777220004</v>
      </c>
      <c r="AS30" s="21"/>
      <c r="AT30" s="10">
        <v>15</v>
      </c>
      <c r="AU30" s="21"/>
      <c r="AV30" s="96">
        <v>137148</v>
      </c>
      <c r="AW30" s="21"/>
      <c r="AX30" s="96">
        <f>IF(E30,AV30,0)</f>
        <v>137148</v>
      </c>
      <c r="AY30" s="21"/>
      <c r="AZ30" s="96">
        <f>IF(K30,AV30,0)</f>
        <v>137148</v>
      </c>
      <c r="BA30" s="21"/>
      <c r="BB30" s="96">
        <f>IF(Q30,AV30,0)</f>
        <v>137148</v>
      </c>
    </row>
    <row r="31" spans="1:54" ht="8.85" customHeight="1" x14ac:dyDescent="0.3">
      <c r="A31" s="41"/>
      <c r="B31" s="21"/>
      <c r="D31" s="21"/>
      <c r="Y31" s="69"/>
      <c r="AS31" s="21"/>
      <c r="AT31" s="29"/>
      <c r="AU31" s="21"/>
      <c r="AV31" s="27"/>
      <c r="AW31" s="21"/>
      <c r="AX31" s="21"/>
      <c r="AY31" s="21"/>
      <c r="AZ31" s="21"/>
      <c r="BA31" s="21"/>
      <c r="BB31" s="21"/>
    </row>
    <row r="32" spans="1:54" ht="8.85" customHeight="1" x14ac:dyDescent="0.3">
      <c r="A32" s="10">
        <v>16</v>
      </c>
      <c r="B32" s="21"/>
      <c r="C32" s="10" t="s">
        <v>100</v>
      </c>
      <c r="D32" s="21"/>
      <c r="E32" s="69">
        <v>375635</v>
      </c>
      <c r="G32" s="65">
        <f>(E32/$AV32)</f>
        <v>6.8534026637474916</v>
      </c>
      <c r="I32" s="65">
        <f>IF(G$60,G32/G$60*100,0)</f>
        <v>22.784610301422756</v>
      </c>
      <c r="K32" s="69">
        <v>6749656</v>
      </c>
      <c r="M32" s="65">
        <f>(K32/$AV32)</f>
        <v>123.14643313264003</v>
      </c>
      <c r="O32" s="65">
        <f>IF(M$60,M32/M$60*100,0)</f>
        <v>66.012093257959805</v>
      </c>
      <c r="Q32" s="69">
        <v>12067980</v>
      </c>
      <c r="S32" s="65">
        <f>(Q32/$AV32)</f>
        <v>220.17843459222769</v>
      </c>
      <c r="U32" s="65">
        <f>IF(S$60,S32/S$60*100,0)</f>
        <v>83.732992345227501</v>
      </c>
      <c r="W32" s="69">
        <v>129579</v>
      </c>
      <c r="Y32" s="69">
        <f t="shared" si="0"/>
        <v>19193271</v>
      </c>
      <c r="AB32" s="69">
        <v>7509384</v>
      </c>
      <c r="AD32" s="65">
        <f t="shared" si="1"/>
        <v>39.125087120376719</v>
      </c>
      <c r="AF32" s="69">
        <v>3950369</v>
      </c>
      <c r="AH32" s="65">
        <f t="shared" si="2"/>
        <v>20.582051907671183</v>
      </c>
      <c r="AJ32" s="69">
        <v>0</v>
      </c>
      <c r="AL32" s="65">
        <f t="shared" si="3"/>
        <v>0</v>
      </c>
      <c r="AN32" s="69">
        <v>2826246</v>
      </c>
      <c r="AP32" s="69">
        <v>263070.85136000009</v>
      </c>
      <c r="AR32" s="69">
        <v>441683.64864000003</v>
      </c>
      <c r="AS32" s="21"/>
      <c r="AT32" s="10">
        <v>16</v>
      </c>
      <c r="AU32" s="21"/>
      <c r="AV32" s="96">
        <v>54810</v>
      </c>
      <c r="AW32" s="21"/>
      <c r="AX32" s="96">
        <f>IF(E32,AV32,0)</f>
        <v>54810</v>
      </c>
      <c r="AY32" s="21"/>
      <c r="AZ32" s="96">
        <f>IF(K32,AV32,0)</f>
        <v>54810</v>
      </c>
      <c r="BA32" s="21"/>
      <c r="BB32" s="96">
        <f>IF(Q32,AV32,0)</f>
        <v>54810</v>
      </c>
    </row>
    <row r="33" spans="1:54" ht="8.85" customHeight="1" x14ac:dyDescent="0.3">
      <c r="A33" s="10">
        <v>17</v>
      </c>
      <c r="B33" s="21"/>
      <c r="C33" s="10" t="s">
        <v>101</v>
      </c>
      <c r="D33" s="21"/>
      <c r="E33" s="69">
        <v>0</v>
      </c>
      <c r="G33" s="65">
        <v>0</v>
      </c>
      <c r="I33" s="65">
        <f>IF(G$60,G33/G$60*100,0)</f>
        <v>0</v>
      </c>
      <c r="K33" s="69">
        <v>0</v>
      </c>
      <c r="M33" s="65">
        <v>0</v>
      </c>
      <c r="O33" s="65">
        <f>IF(M$60,M33/M$60*100,0)</f>
        <v>0</v>
      </c>
      <c r="Q33" s="69">
        <v>0</v>
      </c>
      <c r="S33" s="65">
        <v>0</v>
      </c>
      <c r="U33" s="65">
        <f>IF(S$60,S33/S$60*100,0)</f>
        <v>0</v>
      </c>
      <c r="W33" s="69">
        <v>0</v>
      </c>
      <c r="Y33" s="69">
        <f t="shared" si="0"/>
        <v>0</v>
      </c>
      <c r="AB33" s="69">
        <v>0</v>
      </c>
      <c r="AD33" s="65">
        <f t="shared" si="1"/>
        <v>0</v>
      </c>
      <c r="AF33" s="69">
        <v>0</v>
      </c>
      <c r="AH33" s="65">
        <f t="shared" si="2"/>
        <v>0</v>
      </c>
      <c r="AJ33" s="69">
        <v>0</v>
      </c>
      <c r="AL33" s="65">
        <f t="shared" si="3"/>
        <v>0</v>
      </c>
      <c r="AN33" s="69">
        <v>0</v>
      </c>
      <c r="AP33" s="69"/>
      <c r="AR33" s="69"/>
      <c r="AS33" s="21"/>
      <c r="AT33" s="10">
        <v>17</v>
      </c>
      <c r="AU33" s="21"/>
      <c r="AV33" s="96">
        <v>0</v>
      </c>
      <c r="AW33" s="21"/>
      <c r="AX33" s="96">
        <f>IF(E33,AV33,0)</f>
        <v>0</v>
      </c>
      <c r="AY33" s="21"/>
      <c r="AZ33" s="96">
        <f>IF(K33,AV33,0)</f>
        <v>0</v>
      </c>
      <c r="BA33" s="21"/>
      <c r="BB33" s="96">
        <f>IF(Q33,AV33,0)</f>
        <v>0</v>
      </c>
    </row>
    <row r="34" spans="1:54" ht="8.85" customHeight="1" x14ac:dyDescent="0.3">
      <c r="A34" s="10">
        <v>18</v>
      </c>
      <c r="B34" s="21"/>
      <c r="C34" s="10" t="s">
        <v>102</v>
      </c>
      <c r="D34" s="21"/>
      <c r="E34" s="69">
        <v>51846</v>
      </c>
      <c r="G34" s="65">
        <f>(E34/$AV34)</f>
        <v>6.9322101885278782</v>
      </c>
      <c r="I34" s="65">
        <f>IF(G$60,G34/G$60*100,0)</f>
        <v>23.046611358275729</v>
      </c>
      <c r="K34" s="69">
        <v>1417478</v>
      </c>
      <c r="M34" s="65">
        <f>(K34/$AV34)</f>
        <v>189.52774435084905</v>
      </c>
      <c r="O34" s="65">
        <f>IF(M$60,M34/M$60*100,0)</f>
        <v>101.59549746425365</v>
      </c>
      <c r="Q34" s="69">
        <v>1883776</v>
      </c>
      <c r="S34" s="65">
        <f>(Q34/$AV34)</f>
        <v>251.87538440968044</v>
      </c>
      <c r="U34" s="65">
        <f>IF(S$60,S34/S$60*100,0)</f>
        <v>95.787217643664249</v>
      </c>
      <c r="W34" s="69">
        <v>40759</v>
      </c>
      <c r="Y34" s="69">
        <f t="shared" si="0"/>
        <v>3353100</v>
      </c>
      <c r="AB34" s="69">
        <v>1715003</v>
      </c>
      <c r="AD34" s="65">
        <f t="shared" si="1"/>
        <v>51.146789538039428</v>
      </c>
      <c r="AF34" s="69">
        <v>396132</v>
      </c>
      <c r="AH34" s="65">
        <f t="shared" si="2"/>
        <v>11.813903551937013</v>
      </c>
      <c r="AJ34" s="69">
        <v>0</v>
      </c>
      <c r="AL34" s="65">
        <f t="shared" si="3"/>
        <v>0</v>
      </c>
      <c r="AN34" s="69">
        <v>771727</v>
      </c>
      <c r="AP34" s="69">
        <v>28059.075199999999</v>
      </c>
      <c r="AR34" s="69">
        <v>75764.144800000009</v>
      </c>
      <c r="AS34" s="21"/>
      <c r="AT34" s="10">
        <v>18</v>
      </c>
      <c r="AU34" s="21"/>
      <c r="AV34" s="96">
        <v>7479</v>
      </c>
      <c r="AW34" s="21"/>
      <c r="AX34" s="96">
        <f>IF(E34,AV34,0)</f>
        <v>7479</v>
      </c>
      <c r="AY34" s="21"/>
      <c r="AZ34" s="96">
        <f>IF(K34,AV34,0)</f>
        <v>7479</v>
      </c>
      <c r="BA34" s="21"/>
      <c r="BB34" s="96">
        <f>IF(Q34,AV34,0)</f>
        <v>7479</v>
      </c>
    </row>
    <row r="35" spans="1:54" ht="8.85" customHeight="1" x14ac:dyDescent="0.3">
      <c r="A35" s="10">
        <v>19</v>
      </c>
      <c r="B35" s="21"/>
      <c r="C35" s="10" t="s">
        <v>103</v>
      </c>
      <c r="D35" s="21"/>
      <c r="E35" s="69">
        <v>749623</v>
      </c>
      <c r="G35" s="65">
        <f>(E35/$AV35)</f>
        <v>9.3242490204614707</v>
      </c>
      <c r="I35" s="65">
        <f>IF(G$60,G35/G$60*100,0)</f>
        <v>30.999109596818663</v>
      </c>
      <c r="K35" s="69">
        <v>22970162</v>
      </c>
      <c r="M35" s="65">
        <f>(K35/$AV35)</f>
        <v>285.71630076497297</v>
      </c>
      <c r="O35" s="65">
        <f>IF(M$60,M35/M$60*100,0)</f>
        <v>153.15694179385565</v>
      </c>
      <c r="Q35" s="69">
        <v>32074366</v>
      </c>
      <c r="S35" s="65">
        <f>(Q35/$AV35)</f>
        <v>398.95971142483984</v>
      </c>
      <c r="U35" s="65">
        <f>IF(S$60,S35/S$60*100,0)</f>
        <v>151.72280847876246</v>
      </c>
      <c r="W35" s="69">
        <v>546585</v>
      </c>
      <c r="Y35" s="69">
        <f t="shared" si="0"/>
        <v>55794151</v>
      </c>
      <c r="AB35" s="69">
        <v>17359511</v>
      </c>
      <c r="AD35" s="65">
        <f t="shared" si="1"/>
        <v>31.113496108221096</v>
      </c>
      <c r="AF35" s="69">
        <v>12525691</v>
      </c>
      <c r="AH35" s="65">
        <f t="shared" si="2"/>
        <v>22.449828119080081</v>
      </c>
      <c r="AJ35" s="69">
        <v>745218</v>
      </c>
      <c r="AL35" s="65">
        <f t="shared" si="3"/>
        <v>1.3356561335613835</v>
      </c>
      <c r="AN35" s="69">
        <v>19855109</v>
      </c>
      <c r="AP35" s="69">
        <v>743037.4431400001</v>
      </c>
      <c r="AR35" s="69">
        <v>2041459.65686</v>
      </c>
      <c r="AS35" s="21"/>
      <c r="AT35" s="10">
        <v>19</v>
      </c>
      <c r="AU35" s="21"/>
      <c r="AV35" s="96">
        <v>80395</v>
      </c>
      <c r="AW35" s="21"/>
      <c r="AX35" s="96">
        <f>IF(E35,AV35,0)</f>
        <v>80395</v>
      </c>
      <c r="AY35" s="21"/>
      <c r="AZ35" s="96">
        <f>IF(K35,AV35,0)</f>
        <v>80395</v>
      </c>
      <c r="BA35" s="21"/>
      <c r="BB35" s="96">
        <f>IF(Q35,AV35,0)</f>
        <v>80395</v>
      </c>
    </row>
    <row r="36" spans="1:54" ht="8.85" customHeight="1" x14ac:dyDescent="0.3">
      <c r="A36" s="10">
        <v>20</v>
      </c>
      <c r="B36" s="21"/>
      <c r="C36" s="10" t="s">
        <v>104</v>
      </c>
      <c r="D36" s="21"/>
      <c r="E36" s="69">
        <v>512475</v>
      </c>
      <c r="G36" s="65">
        <f>(E36/$AV36)</f>
        <v>11.981553352660619</v>
      </c>
      <c r="I36" s="65">
        <f>IF(G$60,G36/G$60*100,0)</f>
        <v>39.833501304416544</v>
      </c>
      <c r="K36" s="69">
        <v>3621045</v>
      </c>
      <c r="M36" s="65">
        <f>(K36/$AV36)</f>
        <v>84.659239689516511</v>
      </c>
      <c r="O36" s="65">
        <f>IF(M$60,M36/M$60*100,0)</f>
        <v>45.381205800032973</v>
      </c>
      <c r="Q36" s="69">
        <v>8515935</v>
      </c>
      <c r="S36" s="65">
        <f>(Q36/$AV36)</f>
        <v>199.10069671747871</v>
      </c>
      <c r="U36" s="65">
        <f>IF(S$60,S36/S$60*100,0)</f>
        <v>75.717211565471843</v>
      </c>
      <c r="W36" s="69">
        <v>1458737</v>
      </c>
      <c r="Y36" s="69">
        <f t="shared" si="0"/>
        <v>12649455</v>
      </c>
      <c r="AB36" s="69">
        <v>2777627</v>
      </c>
      <c r="AD36" s="65">
        <f t="shared" si="1"/>
        <v>21.958471728623881</v>
      </c>
      <c r="AF36" s="69">
        <v>2535547</v>
      </c>
      <c r="AH36" s="65">
        <f t="shared" si="2"/>
        <v>20.0447133888377</v>
      </c>
      <c r="AJ36" s="69">
        <v>146</v>
      </c>
      <c r="AL36" s="65">
        <f t="shared" si="3"/>
        <v>1.1541999240283476E-3</v>
      </c>
      <c r="AN36" s="69">
        <v>64562</v>
      </c>
      <c r="AP36" s="69">
        <v>242213.38141999999</v>
      </c>
      <c r="AR36" s="69">
        <v>179328.11858000001</v>
      </c>
      <c r="AS36" s="21"/>
      <c r="AT36" s="10">
        <v>20</v>
      </c>
      <c r="AU36" s="21"/>
      <c r="AV36" s="96">
        <v>42772</v>
      </c>
      <c r="AW36" s="21"/>
      <c r="AX36" s="96">
        <f>IF(E36,AV36,0)</f>
        <v>42772</v>
      </c>
      <c r="AY36" s="21"/>
      <c r="AZ36" s="96">
        <f>IF(K36,AV36,0)</f>
        <v>42772</v>
      </c>
      <c r="BA36" s="21"/>
      <c r="BB36" s="96">
        <f>IF(Q36,AV36,0)</f>
        <v>42772</v>
      </c>
    </row>
    <row r="37" spans="1:54" ht="8.85" customHeight="1" x14ac:dyDescent="0.3">
      <c r="A37" s="41"/>
      <c r="B37" s="21"/>
      <c r="D37" s="21"/>
      <c r="Y37" s="69"/>
      <c r="AS37" s="21"/>
      <c r="AT37" s="29"/>
      <c r="AU37" s="21"/>
      <c r="AV37" s="27"/>
      <c r="AW37" s="21"/>
      <c r="AX37" s="21"/>
      <c r="AY37" s="21"/>
      <c r="AZ37" s="21"/>
      <c r="BA37" s="21"/>
      <c r="BB37" s="21"/>
    </row>
    <row r="38" spans="1:54" ht="8.85" customHeight="1" x14ac:dyDescent="0.3">
      <c r="A38" s="10">
        <v>21</v>
      </c>
      <c r="B38" s="21"/>
      <c r="C38" s="10" t="s">
        <v>105</v>
      </c>
      <c r="D38" s="21"/>
      <c r="E38" s="69">
        <v>28344</v>
      </c>
      <c r="G38" s="65">
        <f>(E38/$AV38)</f>
        <v>1.6460886230326965</v>
      </c>
      <c r="I38" s="65">
        <f>IF(G$60,G38/G$60*100,0)</f>
        <v>5.4725352700781338</v>
      </c>
      <c r="K38" s="69">
        <v>1424101</v>
      </c>
      <c r="M38" s="65">
        <f>(K38/$AV38)</f>
        <v>82.705209361751557</v>
      </c>
      <c r="O38" s="65">
        <f>IF(M$60,M38/M$60*100,0)</f>
        <v>44.333756605249</v>
      </c>
      <c r="Q38" s="69">
        <v>3211072</v>
      </c>
      <c r="S38" s="65">
        <f>(Q38/$AV38)</f>
        <v>186.4842325338289</v>
      </c>
      <c r="U38" s="65">
        <f>IF(S$60,S38/S$60*100,0)</f>
        <v>70.919219878093941</v>
      </c>
      <c r="W38" s="69">
        <v>428673</v>
      </c>
      <c r="Y38" s="69">
        <f t="shared" si="0"/>
        <v>4663517</v>
      </c>
      <c r="AB38" s="69">
        <v>1360679</v>
      </c>
      <c r="AD38" s="65">
        <f t="shared" si="1"/>
        <v>29.177099601009282</v>
      </c>
      <c r="AF38" s="69">
        <v>832840</v>
      </c>
      <c r="AH38" s="65">
        <f t="shared" si="2"/>
        <v>17.85862472464451</v>
      </c>
      <c r="AJ38" s="69">
        <v>58</v>
      </c>
      <c r="AL38" s="65">
        <f t="shared" si="3"/>
        <v>1.2436965491923798E-3</v>
      </c>
      <c r="AN38" s="69">
        <v>25402</v>
      </c>
      <c r="AP38" s="69">
        <v>57328.305979999997</v>
      </c>
      <c r="AR38" s="69">
        <v>46089.704019999997</v>
      </c>
      <c r="AS38" s="21"/>
      <c r="AT38" s="10">
        <v>21</v>
      </c>
      <c r="AU38" s="21"/>
      <c r="AV38" s="96">
        <v>17219</v>
      </c>
      <c r="AW38" s="21"/>
      <c r="AX38" s="96">
        <f>IF(E38,AV38,0)</f>
        <v>17219</v>
      </c>
      <c r="AY38" s="21"/>
      <c r="AZ38" s="96">
        <f>IF(K38,AV38,0)</f>
        <v>17219</v>
      </c>
      <c r="BA38" s="21"/>
      <c r="BB38" s="96">
        <f>IF(Q38,AV38,0)</f>
        <v>17219</v>
      </c>
    </row>
    <row r="39" spans="1:54" ht="8.85" customHeight="1" x14ac:dyDescent="0.3">
      <c r="A39" s="10">
        <v>22</v>
      </c>
      <c r="B39" s="21"/>
      <c r="C39" s="10" t="s">
        <v>106</v>
      </c>
      <c r="D39" s="21"/>
      <c r="E39" s="69">
        <v>194412</v>
      </c>
      <c r="G39" s="65">
        <f>(E39/$AV39)</f>
        <v>14.416907675194661</v>
      </c>
      <c r="I39" s="65">
        <f>IF(G$60,G39/G$60*100,0)</f>
        <v>47.930004881879185</v>
      </c>
      <c r="K39" s="69">
        <v>4706240</v>
      </c>
      <c r="M39" s="65">
        <f>(K39/$AV39)</f>
        <v>348.99814608824619</v>
      </c>
      <c r="O39" s="65">
        <f>IF(M$60,M39/M$60*100,0)</f>
        <v>187.07889120603468</v>
      </c>
      <c r="Q39" s="69">
        <v>3578847</v>
      </c>
      <c r="S39" s="65">
        <f>(Q39/$AV39)</f>
        <v>265.39466073414906</v>
      </c>
      <c r="U39" s="65">
        <f>IF(S$60,S39/S$60*100,0)</f>
        <v>100.92854523592476</v>
      </c>
      <c r="W39" s="69">
        <v>119698</v>
      </c>
      <c r="Y39" s="69">
        <f t="shared" si="0"/>
        <v>8479499</v>
      </c>
      <c r="AB39" s="69">
        <v>2747116</v>
      </c>
      <c r="AD39" s="65">
        <f t="shared" si="1"/>
        <v>32.397149878784113</v>
      </c>
      <c r="AF39" s="69">
        <v>2181432</v>
      </c>
      <c r="AH39" s="65">
        <f t="shared" si="2"/>
        <v>25.725953856471946</v>
      </c>
      <c r="AJ39" s="69">
        <v>55046</v>
      </c>
      <c r="AL39" s="65">
        <f t="shared" si="3"/>
        <v>0.64916571132327505</v>
      </c>
      <c r="AN39" s="69">
        <v>2845020</v>
      </c>
      <c r="AP39" s="69">
        <v>179594.06364000001</v>
      </c>
      <c r="AR39" s="69">
        <v>686035.71635999996</v>
      </c>
      <c r="AS39" s="21"/>
      <c r="AT39" s="10">
        <v>22</v>
      </c>
      <c r="AU39" s="21"/>
      <c r="AV39" s="96">
        <v>13485</v>
      </c>
      <c r="AW39" s="21"/>
      <c r="AX39" s="96">
        <f>IF(E39,AV39,0)</f>
        <v>13485</v>
      </c>
      <c r="AY39" s="21"/>
      <c r="AZ39" s="96">
        <f>IF(K39,AV39,0)</f>
        <v>13485</v>
      </c>
      <c r="BA39" s="21"/>
      <c r="BB39" s="96">
        <f>IF(Q39,AV39,0)</f>
        <v>13485</v>
      </c>
    </row>
    <row r="40" spans="1:54" ht="8.85" customHeight="1" x14ac:dyDescent="0.3">
      <c r="A40" s="10">
        <v>23</v>
      </c>
      <c r="B40" s="21"/>
      <c r="C40" s="10" t="s">
        <v>107</v>
      </c>
      <c r="D40" s="21"/>
      <c r="E40" s="69">
        <v>2283932</v>
      </c>
      <c r="G40" s="65">
        <f>(E40/$AV40)</f>
        <v>12.262919671189335</v>
      </c>
      <c r="I40" s="65">
        <f>IF(G$60,G40/G$60*100,0)</f>
        <v>40.768923055357014</v>
      </c>
      <c r="K40" s="69">
        <v>25437286</v>
      </c>
      <c r="M40" s="65">
        <f>(K40/$AV40)</f>
        <v>136.57823213259812</v>
      </c>
      <c r="O40" s="65">
        <f>IF(M$60,M40/M$60*100,0)</f>
        <v>73.212148879971934</v>
      </c>
      <c r="Q40" s="69">
        <v>63645556</v>
      </c>
      <c r="S40" s="65">
        <f>(Q40/$AV40)</f>
        <v>341.72661036150919</v>
      </c>
      <c r="U40" s="65">
        <f>IF(S$60,S40/S$60*100,0)</f>
        <v>129.95728533792953</v>
      </c>
      <c r="W40" s="69">
        <v>2981555</v>
      </c>
      <c r="Y40" s="69">
        <f t="shared" si="0"/>
        <v>91366774</v>
      </c>
      <c r="AB40" s="69">
        <v>23161757</v>
      </c>
      <c r="AD40" s="65">
        <f t="shared" si="1"/>
        <v>25.350306228388892</v>
      </c>
      <c r="AF40" s="69">
        <v>21128744</v>
      </c>
      <c r="AH40" s="65">
        <f t="shared" si="2"/>
        <v>23.125194285616342</v>
      </c>
      <c r="AJ40" s="69">
        <v>435261</v>
      </c>
      <c r="AL40" s="65">
        <f t="shared" si="3"/>
        <v>0.47638871434817209</v>
      </c>
      <c r="AN40" s="69">
        <v>12527268</v>
      </c>
      <c r="AP40" s="69">
        <v>2813833.9937919998</v>
      </c>
      <c r="AR40" s="69">
        <v>3811659.7162080002</v>
      </c>
      <c r="AS40" s="21"/>
      <c r="AT40" s="10">
        <v>23</v>
      </c>
      <c r="AU40" s="21"/>
      <c r="AV40" s="96">
        <v>186247</v>
      </c>
      <c r="AW40" s="21"/>
      <c r="AX40" s="96">
        <f>IF(E40,AV40,0)</f>
        <v>186247</v>
      </c>
      <c r="AY40" s="21"/>
      <c r="AZ40" s="96">
        <f>IF(K40,AV40,0)</f>
        <v>186247</v>
      </c>
      <c r="BA40" s="21"/>
      <c r="BB40" s="96">
        <f>IF(Q40,AV40,0)</f>
        <v>186247</v>
      </c>
    </row>
    <row r="41" spans="1:54" ht="8.85" customHeight="1" x14ac:dyDescent="0.3">
      <c r="A41" s="10">
        <v>24</v>
      </c>
      <c r="B41" s="21"/>
      <c r="C41" s="10" t="s">
        <v>108</v>
      </c>
      <c r="D41" s="21"/>
      <c r="E41" s="69">
        <v>11555204</v>
      </c>
      <c r="G41" s="65">
        <f>(E41/$AV41)</f>
        <v>48.550257347534718</v>
      </c>
      <c r="I41" s="65">
        <f>IF(G$60,G41/G$60*100,0)</f>
        <v>161.40868236866265</v>
      </c>
      <c r="K41" s="69">
        <v>19507477</v>
      </c>
      <c r="M41" s="65">
        <f>(K41/$AV41)</f>
        <v>81.962467175059345</v>
      </c>
      <c r="O41" s="65">
        <f>IF(M$60,M41/M$60*100,0)</f>
        <v>43.935612986734789</v>
      </c>
      <c r="Q41" s="69">
        <v>53866712</v>
      </c>
      <c r="S41" s="65">
        <f>(Q41/$AV41)</f>
        <v>226.32596794184997</v>
      </c>
      <c r="U41" s="65">
        <f>IF(S$60,S41/S$60*100,0)</f>
        <v>86.070875089553837</v>
      </c>
      <c r="W41" s="69">
        <v>5271733</v>
      </c>
      <c r="Y41" s="69">
        <f t="shared" si="0"/>
        <v>84929393</v>
      </c>
      <c r="AB41" s="69">
        <v>27039923</v>
      </c>
      <c r="AD41" s="65">
        <f t="shared" si="1"/>
        <v>31.838121108436511</v>
      </c>
      <c r="AF41" s="69">
        <v>22478153</v>
      </c>
      <c r="AH41" s="65">
        <f t="shared" si="2"/>
        <v>26.466871133766372</v>
      </c>
      <c r="AJ41" s="69">
        <v>4926321</v>
      </c>
      <c r="AL41" s="65">
        <f t="shared" si="3"/>
        <v>5.8004900611970704</v>
      </c>
      <c r="AN41" s="69">
        <v>5085400</v>
      </c>
      <c r="AP41" s="69">
        <v>2175499.4302440002</v>
      </c>
      <c r="AR41" s="69">
        <v>3696859.5897560003</v>
      </c>
      <c r="AS41" s="21"/>
      <c r="AT41" s="10">
        <v>24</v>
      </c>
      <c r="AU41" s="21"/>
      <c r="AV41" s="96">
        <v>238005</v>
      </c>
      <c r="AW41" s="21"/>
      <c r="AX41" s="96">
        <f>IF(E41,AV41,0)</f>
        <v>238005</v>
      </c>
      <c r="AY41" s="21"/>
      <c r="AZ41" s="96">
        <f>IF(K41,AV41,0)</f>
        <v>238005</v>
      </c>
      <c r="BA41" s="21"/>
      <c r="BB41" s="96">
        <f>IF(Q41,AV41,0)</f>
        <v>238005</v>
      </c>
    </row>
    <row r="42" spans="1:54" ht="8.85" customHeight="1" x14ac:dyDescent="0.3">
      <c r="A42" s="10">
        <v>25</v>
      </c>
      <c r="B42" s="21"/>
      <c r="C42" s="10" t="s">
        <v>109</v>
      </c>
      <c r="D42" s="21"/>
      <c r="E42" s="69">
        <v>58553</v>
      </c>
      <c r="G42" s="65">
        <f>(E42/$AV42)</f>
        <v>15.880933007865472</v>
      </c>
      <c r="I42" s="65">
        <f>IF(G$60,G42/G$60*100,0)</f>
        <v>52.797258173848348</v>
      </c>
      <c r="K42" s="69">
        <v>455904</v>
      </c>
      <c r="M42" s="65">
        <f>(K42/$AV42)</f>
        <v>123.65174938974776</v>
      </c>
      <c r="O42" s="65">
        <f>IF(M$60,M42/M$60*100,0)</f>
        <v>66.282965771604026</v>
      </c>
      <c r="Q42" s="69">
        <v>1656328</v>
      </c>
      <c r="S42" s="65">
        <f>(Q42/$AV42)</f>
        <v>449.23460808245187</v>
      </c>
      <c r="U42" s="65">
        <f>IF(S$60,S42/S$60*100,0)</f>
        <v>170.84215386236133</v>
      </c>
      <c r="W42" s="69">
        <v>20586</v>
      </c>
      <c r="Y42" s="69">
        <f t="shared" si="0"/>
        <v>2170785</v>
      </c>
      <c r="AB42" s="69">
        <v>785860</v>
      </c>
      <c r="AD42" s="65">
        <f t="shared" si="1"/>
        <v>36.201650554983566</v>
      </c>
      <c r="AF42" s="69">
        <v>740948</v>
      </c>
      <c r="AH42" s="65">
        <f t="shared" si="2"/>
        <v>34.132721573071493</v>
      </c>
      <c r="AJ42" s="69">
        <v>0</v>
      </c>
      <c r="AL42" s="65">
        <f t="shared" si="3"/>
        <v>0</v>
      </c>
      <c r="AN42" s="69">
        <v>165391</v>
      </c>
      <c r="AP42" s="69">
        <v>85159.641199999998</v>
      </c>
      <c r="AR42" s="69">
        <v>288117.41879999998</v>
      </c>
      <c r="AS42" s="21"/>
      <c r="AT42" s="10">
        <v>25</v>
      </c>
      <c r="AU42" s="21"/>
      <c r="AV42" s="96">
        <v>3687</v>
      </c>
      <c r="AW42" s="21"/>
      <c r="AX42" s="96">
        <f>IF(E42,AV42,0)</f>
        <v>3687</v>
      </c>
      <c r="AY42" s="21"/>
      <c r="AZ42" s="96">
        <f>IF(K42,AV42,0)</f>
        <v>3687</v>
      </c>
      <c r="BA42" s="21"/>
      <c r="BB42" s="96">
        <f>IF(Q42,AV42,0)</f>
        <v>3687</v>
      </c>
    </row>
    <row r="43" spans="1:54" ht="8.85" customHeight="1" x14ac:dyDescent="0.3">
      <c r="A43" s="41"/>
      <c r="B43" s="21"/>
      <c r="D43" s="21"/>
      <c r="Y43" s="69"/>
      <c r="AS43" s="21"/>
      <c r="AT43" s="29"/>
      <c r="AU43" s="21"/>
      <c r="AV43" s="27"/>
      <c r="AW43" s="21"/>
      <c r="AX43" s="21"/>
      <c r="AY43" s="21"/>
      <c r="AZ43" s="21"/>
      <c r="BA43" s="21"/>
      <c r="BB43" s="21"/>
    </row>
    <row r="44" spans="1:54" ht="8.85" customHeight="1" x14ac:dyDescent="0.3">
      <c r="A44" s="10">
        <v>26</v>
      </c>
      <c r="B44" s="21"/>
      <c r="C44" s="10" t="s">
        <v>110</v>
      </c>
      <c r="D44" s="21"/>
      <c r="E44" s="69">
        <v>0</v>
      </c>
      <c r="G44" s="65">
        <v>0</v>
      </c>
      <c r="I44" s="65">
        <f>IF(G$60,G44/G$60*100,0)</f>
        <v>0</v>
      </c>
      <c r="K44" s="69">
        <v>0</v>
      </c>
      <c r="M44" s="65">
        <v>0</v>
      </c>
      <c r="O44" s="65">
        <f>IF(M$60,M44/M$60*100,0)</f>
        <v>0</v>
      </c>
      <c r="Q44" s="69">
        <v>0</v>
      </c>
      <c r="S44" s="65">
        <v>0</v>
      </c>
      <c r="U44" s="65">
        <f>IF(S$60,S44/S$60*100,0)</f>
        <v>0</v>
      </c>
      <c r="W44" s="69">
        <v>0</v>
      </c>
      <c r="Y44" s="69">
        <f t="shared" si="0"/>
        <v>0</v>
      </c>
      <c r="AB44" s="69">
        <v>0</v>
      </c>
      <c r="AD44" s="65">
        <f t="shared" si="1"/>
        <v>0</v>
      </c>
      <c r="AF44" s="69">
        <v>0</v>
      </c>
      <c r="AH44" s="65">
        <f t="shared" si="2"/>
        <v>0</v>
      </c>
      <c r="AJ44" s="69">
        <v>0</v>
      </c>
      <c r="AL44" s="65">
        <f t="shared" si="3"/>
        <v>0</v>
      </c>
      <c r="AN44" s="69">
        <v>0</v>
      </c>
      <c r="AP44" s="69"/>
      <c r="AR44" s="69"/>
      <c r="AS44" s="21"/>
      <c r="AT44" s="10">
        <v>26</v>
      </c>
      <c r="AU44" s="21"/>
      <c r="AV44" s="96">
        <v>0</v>
      </c>
      <c r="AW44" s="21"/>
      <c r="AX44" s="96">
        <f>IF(E44,AV44,0)</f>
        <v>0</v>
      </c>
      <c r="AY44" s="21"/>
      <c r="AZ44" s="96">
        <f>IF(K44,AV44,0)</f>
        <v>0</v>
      </c>
      <c r="BA44" s="21"/>
      <c r="BB44" s="96">
        <f>IF(Q44,AV44,0)</f>
        <v>0</v>
      </c>
    </row>
    <row r="45" spans="1:54" ht="8.85" customHeight="1" x14ac:dyDescent="0.3">
      <c r="A45" s="10">
        <v>27</v>
      </c>
      <c r="B45" s="21"/>
      <c r="C45" s="10" t="s">
        <v>111</v>
      </c>
      <c r="D45" s="21"/>
      <c r="E45" s="69">
        <v>299922</v>
      </c>
      <c r="G45" s="65">
        <f>(E45/$AV45)</f>
        <v>24.070786516853932</v>
      </c>
      <c r="I45" s="65">
        <f>IF(G$60,G45/G$60*100,0)</f>
        <v>80.024991576281479</v>
      </c>
      <c r="K45" s="69">
        <v>1108358</v>
      </c>
      <c r="M45" s="65">
        <f>(K45/$AV45)</f>
        <v>88.953290529695025</v>
      </c>
      <c r="O45" s="65">
        <f>IF(M$60,M45/M$60*100,0)</f>
        <v>47.683012497194653</v>
      </c>
      <c r="Q45" s="69">
        <v>779327</v>
      </c>
      <c r="S45" s="65">
        <f>(Q45/$AV45)</f>
        <v>62.54630818619583</v>
      </c>
      <c r="U45" s="65">
        <f>IF(S$60,S45/S$60*100,0)</f>
        <v>23.786114903924606</v>
      </c>
      <c r="W45" s="69">
        <v>286473</v>
      </c>
      <c r="Y45" s="69">
        <f t="shared" si="0"/>
        <v>2187607</v>
      </c>
      <c r="AB45" s="69">
        <v>587007</v>
      </c>
      <c r="AD45" s="65">
        <f t="shared" si="1"/>
        <v>26.833293182916311</v>
      </c>
      <c r="AF45" s="69">
        <v>73489</v>
      </c>
      <c r="AH45" s="65">
        <f t="shared" si="2"/>
        <v>3.3593328234916049</v>
      </c>
      <c r="AJ45" s="69">
        <v>0</v>
      </c>
      <c r="AL45" s="65">
        <f t="shared" si="3"/>
        <v>0</v>
      </c>
      <c r="AN45" s="69">
        <v>300620</v>
      </c>
      <c r="AP45" s="69">
        <v>8154.2809999999999</v>
      </c>
      <c r="AR45" s="69">
        <v>23274.429</v>
      </c>
      <c r="AS45" s="21"/>
      <c r="AT45" s="10">
        <v>27</v>
      </c>
      <c r="AU45" s="21"/>
      <c r="AV45" s="96">
        <v>12460</v>
      </c>
      <c r="AW45" s="21"/>
      <c r="AX45" s="96">
        <f>IF(E45,AV45,0)</f>
        <v>12460</v>
      </c>
      <c r="AY45" s="21"/>
      <c r="AZ45" s="96">
        <f>IF(K45,AV45,0)</f>
        <v>12460</v>
      </c>
      <c r="BA45" s="21"/>
      <c r="BB45" s="96">
        <f>IF(Q45,AV45,0)</f>
        <v>12460</v>
      </c>
    </row>
    <row r="46" spans="1:54" ht="8.85" customHeight="1" x14ac:dyDescent="0.3">
      <c r="A46" s="10">
        <v>28</v>
      </c>
      <c r="B46" s="21"/>
      <c r="C46" s="10" t="s">
        <v>112</v>
      </c>
      <c r="D46" s="21"/>
      <c r="E46" s="69">
        <v>1252527</v>
      </c>
      <c r="G46" s="65">
        <f>(E46/$AV46)</f>
        <v>12.791982842261145</v>
      </c>
      <c r="I46" s="65">
        <f>IF(G$60,G46/G$60*100,0)</f>
        <v>42.527830093093314</v>
      </c>
      <c r="K46" s="69">
        <v>8572355</v>
      </c>
      <c r="M46" s="65">
        <f>(K46/$AV46)</f>
        <v>87.548945513966189</v>
      </c>
      <c r="O46" s="65">
        <f>IF(M$60,M46/M$60*100,0)</f>
        <v>46.930219648986117</v>
      </c>
      <c r="Q46" s="69">
        <v>25693421</v>
      </c>
      <c r="S46" s="65">
        <f>(Q46/$AV46)</f>
        <v>262.40536179339222</v>
      </c>
      <c r="U46" s="65">
        <f>IF(S$60,S46/S$60*100,0)</f>
        <v>99.791726610669514</v>
      </c>
      <c r="W46" s="69">
        <v>2607527</v>
      </c>
      <c r="Y46" s="69">
        <f t="shared" si="0"/>
        <v>35518303</v>
      </c>
      <c r="AB46" s="69">
        <v>14832292</v>
      </c>
      <c r="AD46" s="65">
        <f t="shared" si="1"/>
        <v>41.759573930094582</v>
      </c>
      <c r="AF46" s="69">
        <v>10828023</v>
      </c>
      <c r="AH46" s="65">
        <f t="shared" si="2"/>
        <v>30.48575547091875</v>
      </c>
      <c r="AJ46" s="69">
        <v>525732</v>
      </c>
      <c r="AL46" s="65">
        <f t="shared" si="3"/>
        <v>1.4801720679053838</v>
      </c>
      <c r="AN46" s="69">
        <v>45840</v>
      </c>
      <c r="AP46" s="69">
        <v>1322224.6736879998</v>
      </c>
      <c r="AR46" s="69">
        <v>1986755.636312</v>
      </c>
      <c r="AS46" s="21"/>
      <c r="AT46" s="10">
        <v>28</v>
      </c>
      <c r="AU46" s="21"/>
      <c r="AV46" s="96">
        <v>97915</v>
      </c>
      <c r="AW46" s="21"/>
      <c r="AX46" s="96">
        <f>IF(E46,AV46,0)</f>
        <v>97915</v>
      </c>
      <c r="AY46" s="21"/>
      <c r="AZ46" s="96">
        <f>IF(K46,AV46,0)</f>
        <v>97915</v>
      </c>
      <c r="BA46" s="21"/>
      <c r="BB46" s="96">
        <f>IF(Q46,AV46,0)</f>
        <v>97915</v>
      </c>
    </row>
    <row r="47" spans="1:54" ht="8.85" customHeight="1" x14ac:dyDescent="0.3">
      <c r="A47" s="10">
        <v>29</v>
      </c>
      <c r="B47" s="21"/>
      <c r="C47" s="10" t="s">
        <v>113</v>
      </c>
      <c r="D47" s="21"/>
      <c r="E47" s="69">
        <v>1016136</v>
      </c>
      <c r="G47" s="65">
        <f>(E47/$AV47)</f>
        <v>57.721881390593047</v>
      </c>
      <c r="I47" s="65">
        <f>IF(G$60,G47/G$60*100,0)</f>
        <v>191.90037969116844</v>
      </c>
      <c r="K47" s="69">
        <v>10223310</v>
      </c>
      <c r="M47" s="65">
        <f>(K47/$AV47)</f>
        <v>580.73790047716432</v>
      </c>
      <c r="O47" s="65">
        <f>IF(M$60,M47/M$60*100,0)</f>
        <v>311.3019473608241</v>
      </c>
      <c r="Q47" s="69">
        <v>3678051</v>
      </c>
      <c r="S47" s="65">
        <f>(Q47/$AV47)</f>
        <v>208.93268575323791</v>
      </c>
      <c r="U47" s="65">
        <f>IF(S$60,S47/S$60*100,0)</f>
        <v>79.456278310106825</v>
      </c>
      <c r="W47" s="69">
        <v>69414</v>
      </c>
      <c r="Y47" s="69">
        <f t="shared" si="0"/>
        <v>14917497</v>
      </c>
      <c r="AB47" s="69">
        <v>4628523</v>
      </c>
      <c r="AD47" s="65">
        <f t="shared" si="1"/>
        <v>31.02747733081495</v>
      </c>
      <c r="AF47" s="69">
        <v>1750111</v>
      </c>
      <c r="AH47" s="65">
        <f t="shared" si="2"/>
        <v>11.731934653648665</v>
      </c>
      <c r="AJ47" s="69">
        <v>428757</v>
      </c>
      <c r="AL47" s="65">
        <f t="shared" si="3"/>
        <v>2.8741886122048492</v>
      </c>
      <c r="AN47" s="69">
        <v>6283605</v>
      </c>
      <c r="AP47" s="69">
        <v>97223.440239999996</v>
      </c>
      <c r="AR47" s="69">
        <v>298004.90975999995</v>
      </c>
      <c r="AS47" s="21"/>
      <c r="AT47" s="10">
        <v>29</v>
      </c>
      <c r="AU47" s="21"/>
      <c r="AV47" s="96">
        <v>17604</v>
      </c>
      <c r="AW47" s="21"/>
      <c r="AX47" s="96">
        <f>IF(E47,AV47,0)</f>
        <v>17604</v>
      </c>
      <c r="AY47" s="21"/>
      <c r="AZ47" s="96">
        <f>IF(K47,AV47,0)</f>
        <v>17604</v>
      </c>
      <c r="BA47" s="21"/>
      <c r="BB47" s="96">
        <f>IF(Q47,AV47,0)</f>
        <v>17604</v>
      </c>
    </row>
    <row r="48" spans="1:54" ht="8.85" customHeight="1" x14ac:dyDescent="0.3">
      <c r="A48" s="10">
        <v>30</v>
      </c>
      <c r="B48" s="21"/>
      <c r="C48" s="10" t="s">
        <v>114</v>
      </c>
      <c r="D48" s="21"/>
      <c r="E48" s="69">
        <v>13741561</v>
      </c>
      <c r="G48" s="65">
        <f>(E48/$AV48)</f>
        <v>60.639693746966152</v>
      </c>
      <c r="I48" s="65">
        <f>IF(G$60,G48/G$60*100,0)</f>
        <v>201.60084831010772</v>
      </c>
      <c r="K48" s="69">
        <v>69451305</v>
      </c>
      <c r="M48" s="65">
        <f>(K48/$AV48)</f>
        <v>306.47943603547947</v>
      </c>
      <c r="O48" s="65">
        <f>IF(M$60,M48/M$60*100,0)</f>
        <v>164.28692734794822</v>
      </c>
      <c r="Q48" s="69">
        <v>75545511</v>
      </c>
      <c r="S48" s="65">
        <f>(Q48/$AV48)</f>
        <v>333.37236220819909</v>
      </c>
      <c r="U48" s="65">
        <f>IF(S$60,S48/S$60*100,0)</f>
        <v>126.78019763646245</v>
      </c>
      <c r="W48" s="69">
        <v>3475967</v>
      </c>
      <c r="Y48" s="69">
        <f t="shared" si="0"/>
        <v>158738377</v>
      </c>
      <c r="AB48" s="69">
        <v>61784852</v>
      </c>
      <c r="AD48" s="65">
        <f t="shared" si="1"/>
        <v>38.922441546696675</v>
      </c>
      <c r="AF48" s="69">
        <v>27939474</v>
      </c>
      <c r="AH48" s="65">
        <f t="shared" si="2"/>
        <v>17.600957328674212</v>
      </c>
      <c r="AJ48" s="69">
        <v>3424398</v>
      </c>
      <c r="AL48" s="65">
        <f t="shared" si="3"/>
        <v>2.1572590476970794</v>
      </c>
      <c r="AN48" s="69">
        <v>22656033</v>
      </c>
      <c r="AP48" s="69">
        <v>2791565.5171319996</v>
      </c>
      <c r="AR48" s="69">
        <v>4220808.522868</v>
      </c>
      <c r="AS48" s="21"/>
      <c r="AT48" s="10">
        <v>30</v>
      </c>
      <c r="AU48" s="21"/>
      <c r="AV48" s="96">
        <v>226610</v>
      </c>
      <c r="AW48" s="21"/>
      <c r="AX48" s="96">
        <f>IF(E48,AV48,0)</f>
        <v>226610</v>
      </c>
      <c r="AY48" s="21"/>
      <c r="AZ48" s="96">
        <f>IF(K48,AV48,0)</f>
        <v>226610</v>
      </c>
      <c r="BA48" s="21"/>
      <c r="BB48" s="96">
        <f>IF(Q48,AV48,0)</f>
        <v>226610</v>
      </c>
    </row>
    <row r="49" spans="1:54" ht="8.85" customHeight="1" x14ac:dyDescent="0.3">
      <c r="A49" s="41"/>
      <c r="B49" s="21"/>
      <c r="D49" s="21"/>
      <c r="Y49" s="69"/>
      <c r="AS49" s="21"/>
      <c r="AT49" s="29"/>
      <c r="AU49" s="21"/>
      <c r="AV49" s="27"/>
      <c r="AW49" s="21"/>
      <c r="AX49" s="21"/>
      <c r="AY49" s="21"/>
      <c r="AZ49" s="21"/>
      <c r="BA49" s="21"/>
      <c r="BB49" s="21"/>
    </row>
    <row r="50" spans="1:54" ht="8.85" customHeight="1" x14ac:dyDescent="0.3">
      <c r="A50" s="10">
        <v>31</v>
      </c>
      <c r="B50" s="21"/>
      <c r="C50" s="10" t="s">
        <v>115</v>
      </c>
      <c r="D50" s="21"/>
      <c r="E50" s="69">
        <v>1870323</v>
      </c>
      <c r="G50" s="65">
        <f>(E50/$AV50)</f>
        <v>18.701172870984191</v>
      </c>
      <c r="I50" s="65">
        <f>IF(G$60,G50/G$60*100,0)</f>
        <v>62.173340302745338</v>
      </c>
      <c r="K50" s="69">
        <v>17447902</v>
      </c>
      <c r="M50" s="65">
        <f>(K50/$AV50)</f>
        <v>174.45982941876395</v>
      </c>
      <c r="O50" s="65">
        <f>IF(M$60,M50/M$60*100,0)</f>
        <v>93.518409233622876</v>
      </c>
      <c r="Q50" s="69">
        <v>47059121</v>
      </c>
      <c r="S50" s="65">
        <f>(Q50/$AV50)</f>
        <v>470.53945066042735</v>
      </c>
      <c r="U50" s="65">
        <f>IF(S$60,S50/S$60*100,0)</f>
        <v>178.9443016671712</v>
      </c>
      <c r="W50" s="69">
        <v>585299</v>
      </c>
      <c r="Y50" s="69">
        <f t="shared" si="0"/>
        <v>66377346</v>
      </c>
      <c r="AB50" s="69">
        <v>26110840</v>
      </c>
      <c r="AD50" s="65">
        <f t="shared" si="1"/>
        <v>39.336974997463741</v>
      </c>
      <c r="AF50" s="69">
        <v>17757551</v>
      </c>
      <c r="AH50" s="65">
        <f t="shared" si="2"/>
        <v>26.75242695000189</v>
      </c>
      <c r="AJ50" s="69">
        <v>1476541</v>
      </c>
      <c r="AL50" s="65">
        <f t="shared" si="3"/>
        <v>2.2244652565650935</v>
      </c>
      <c r="AN50" s="69">
        <v>8797096</v>
      </c>
      <c r="AP50" s="69">
        <v>1424344.5923599999</v>
      </c>
      <c r="AR50" s="69">
        <v>2722174.7276400002</v>
      </c>
      <c r="AS50" s="21"/>
      <c r="AT50" s="10">
        <v>31</v>
      </c>
      <c r="AU50" s="21"/>
      <c r="AV50" s="96">
        <v>100011</v>
      </c>
      <c r="AW50" s="21"/>
      <c r="AX50" s="96">
        <f>IF(E50,AV50,0)</f>
        <v>100011</v>
      </c>
      <c r="AY50" s="21"/>
      <c r="AZ50" s="96">
        <f>IF(K50,AV50,0)</f>
        <v>100011</v>
      </c>
      <c r="BA50" s="21"/>
      <c r="BB50" s="96">
        <f>IF(Q50,AV50,0)</f>
        <v>100011</v>
      </c>
    </row>
    <row r="51" spans="1:54" ht="8.85" customHeight="1" x14ac:dyDescent="0.3">
      <c r="A51" s="10">
        <v>32</v>
      </c>
      <c r="B51" s="21"/>
      <c r="C51" s="10" t="s">
        <v>116</v>
      </c>
      <c r="D51" s="21"/>
      <c r="E51" s="69">
        <v>371188</v>
      </c>
      <c r="G51" s="65">
        <f>(E51/$AV51)</f>
        <v>14.644835476998344</v>
      </c>
      <c r="I51" s="65">
        <f>IF(G$60,G51/G$60*100,0)</f>
        <v>48.687766594674436</v>
      </c>
      <c r="K51" s="69">
        <v>4486651</v>
      </c>
      <c r="M51" s="65">
        <f>(K51/$AV51)</f>
        <v>177.01613666850784</v>
      </c>
      <c r="O51" s="65">
        <f>IF(M$60,M51/M$60*100,0)</f>
        <v>94.888706271656744</v>
      </c>
      <c r="Q51" s="69">
        <v>5162000</v>
      </c>
      <c r="S51" s="65">
        <f>(Q51/$AV51)</f>
        <v>203.66132723112128</v>
      </c>
      <c r="U51" s="65">
        <f>IF(S$60,S51/S$60*100,0)</f>
        <v>77.451601405219222</v>
      </c>
      <c r="W51" s="69">
        <v>263791</v>
      </c>
      <c r="Y51" s="69">
        <f t="shared" si="0"/>
        <v>10019839</v>
      </c>
      <c r="AB51" s="69">
        <v>4512175</v>
      </c>
      <c r="AD51" s="65">
        <f t="shared" si="1"/>
        <v>45.03241020140144</v>
      </c>
      <c r="AF51" s="69">
        <v>472562</v>
      </c>
      <c r="AH51" s="65">
        <f t="shared" si="2"/>
        <v>4.7162634050307597</v>
      </c>
      <c r="AJ51" s="69">
        <v>42297</v>
      </c>
      <c r="AL51" s="65">
        <f t="shared" si="3"/>
        <v>0.42213253127121103</v>
      </c>
      <c r="AN51" s="69">
        <v>1849644</v>
      </c>
      <c r="AP51" s="69">
        <v>0</v>
      </c>
      <c r="AR51" s="69">
        <v>0</v>
      </c>
      <c r="AS51" s="21"/>
      <c r="AT51" s="10">
        <v>32</v>
      </c>
      <c r="AU51" s="21"/>
      <c r="AV51" s="96">
        <v>25346</v>
      </c>
      <c r="AW51" s="21"/>
      <c r="AX51" s="96">
        <f>IF(E51,AV51,0)</f>
        <v>25346</v>
      </c>
      <c r="AY51" s="21"/>
      <c r="AZ51" s="96">
        <f>IF(K51,AV51,0)</f>
        <v>25346</v>
      </c>
      <c r="BA51" s="21"/>
      <c r="BB51" s="96">
        <f>IF(Q51,AV51,0)</f>
        <v>25346</v>
      </c>
    </row>
    <row r="52" spans="1:54" ht="8.85" customHeight="1" x14ac:dyDescent="0.3">
      <c r="A52" s="10">
        <v>33</v>
      </c>
      <c r="B52" s="21"/>
      <c r="C52" s="10" t="s">
        <v>117</v>
      </c>
      <c r="D52" s="21"/>
      <c r="E52" s="69">
        <v>270409</v>
      </c>
      <c r="G52" s="65">
        <f>(E52/$AV52)</f>
        <v>10.501320388349514</v>
      </c>
      <c r="I52" s="65">
        <f>IF(G$60,G52/G$60*100,0)</f>
        <v>34.912364622115369</v>
      </c>
      <c r="K52" s="69">
        <v>6790989</v>
      </c>
      <c r="M52" s="65">
        <f>(K52/$AV52)</f>
        <v>263.72772815533983</v>
      </c>
      <c r="O52" s="65">
        <f>IF(M$60,M52/M$60*100,0)</f>
        <v>141.37006604932546</v>
      </c>
      <c r="Q52" s="69">
        <v>6724240</v>
      </c>
      <c r="S52" s="65">
        <f>(Q52/$AV52)</f>
        <v>261.13553398058252</v>
      </c>
      <c r="U52" s="65">
        <f>IF(S$60,S52/S$60*100,0)</f>
        <v>99.308816089815508</v>
      </c>
      <c r="W52" s="69">
        <v>204006</v>
      </c>
      <c r="Y52" s="69">
        <f t="shared" si="0"/>
        <v>13785638</v>
      </c>
      <c r="AB52" s="69">
        <v>5309040</v>
      </c>
      <c r="AD52" s="65">
        <f t="shared" si="1"/>
        <v>38.511384094084001</v>
      </c>
      <c r="AF52" s="69">
        <v>2250281</v>
      </c>
      <c r="AH52" s="65">
        <f t="shared" si="2"/>
        <v>16.323372193582916</v>
      </c>
      <c r="AJ52" s="69">
        <v>140217</v>
      </c>
      <c r="AL52" s="65">
        <f t="shared" si="3"/>
        <v>1.0171237631511869</v>
      </c>
      <c r="AN52" s="69">
        <v>4089908</v>
      </c>
      <c r="AP52" s="69">
        <v>297314.35191999999</v>
      </c>
      <c r="AR52" s="69">
        <v>541873.32808000001</v>
      </c>
      <c r="AS52" s="21"/>
      <c r="AT52" s="10">
        <v>33</v>
      </c>
      <c r="AU52" s="21"/>
      <c r="AV52" s="96">
        <v>25750</v>
      </c>
      <c r="AW52" s="21"/>
      <c r="AX52" s="96">
        <f>IF(E52,AV52,0)</f>
        <v>25750</v>
      </c>
      <c r="AY52" s="21"/>
      <c r="AZ52" s="96">
        <f>IF(K52,AV52,0)</f>
        <v>25750</v>
      </c>
      <c r="BA52" s="21"/>
      <c r="BB52" s="96">
        <f>IF(Q52,AV52,0)</f>
        <v>25750</v>
      </c>
    </row>
    <row r="53" spans="1:54" ht="8.85" customHeight="1" x14ac:dyDescent="0.3">
      <c r="A53" s="10">
        <v>34</v>
      </c>
      <c r="B53" s="21"/>
      <c r="C53" s="10" t="s">
        <v>118</v>
      </c>
      <c r="D53" s="21"/>
      <c r="E53" s="69">
        <v>1638044</v>
      </c>
      <c r="G53" s="65">
        <f>(E53/$AV53)</f>
        <v>17.366142233153809</v>
      </c>
      <c r="I53" s="65">
        <f>IF(G$60,G53/G$60*100,0)</f>
        <v>57.734938779319855</v>
      </c>
      <c r="K53" s="69">
        <v>20466562</v>
      </c>
      <c r="M53" s="65">
        <f>(K53/$AV53)</f>
        <v>216.98148933463381</v>
      </c>
      <c r="O53" s="65">
        <f>IF(M$60,M53/M$60*100,0)</f>
        <v>116.31195435259774</v>
      </c>
      <c r="Q53" s="69">
        <v>19193099</v>
      </c>
      <c r="S53" s="65">
        <f>(Q53/$AV53)</f>
        <v>203.4805457783809</v>
      </c>
      <c r="U53" s="65">
        <f>IF(S$60,S53/S$60*100,0)</f>
        <v>77.382850930058012</v>
      </c>
      <c r="W53" s="69">
        <v>4987338</v>
      </c>
      <c r="Y53" s="69">
        <f t="shared" si="0"/>
        <v>41297705</v>
      </c>
      <c r="AB53" s="69">
        <v>13851375</v>
      </c>
      <c r="AD53" s="65">
        <f t="shared" si="1"/>
        <v>33.540302057947287</v>
      </c>
      <c r="AF53" s="69">
        <v>6497830</v>
      </c>
      <c r="AH53" s="65">
        <f t="shared" si="2"/>
        <v>15.734118881424525</v>
      </c>
      <c r="AJ53" s="69">
        <v>0</v>
      </c>
      <c r="AL53" s="65">
        <f t="shared" si="3"/>
        <v>0</v>
      </c>
      <c r="AN53" s="69">
        <v>11983145</v>
      </c>
      <c r="AP53" s="69">
        <v>604323.70451600011</v>
      </c>
      <c r="AR53" s="69">
        <v>1345490.425484</v>
      </c>
      <c r="AS53" s="21"/>
      <c r="AT53" s="10">
        <v>34</v>
      </c>
      <c r="AU53" s="21"/>
      <c r="AV53" s="96">
        <v>94324</v>
      </c>
      <c r="AW53" s="21"/>
      <c r="AX53" s="96">
        <f>IF(E53,AV53,0)</f>
        <v>94324</v>
      </c>
      <c r="AY53" s="21"/>
      <c r="AZ53" s="96">
        <f>IF(K53,AV53,0)</f>
        <v>94324</v>
      </c>
      <c r="BA53" s="21"/>
      <c r="BB53" s="96">
        <f>IF(Q53,AV53,0)</f>
        <v>94324</v>
      </c>
    </row>
    <row r="54" spans="1:54" ht="8.85" customHeight="1" x14ac:dyDescent="0.3">
      <c r="A54" s="10">
        <v>35</v>
      </c>
      <c r="B54" s="21"/>
      <c r="C54" s="10" t="s">
        <v>119</v>
      </c>
      <c r="D54" s="21"/>
      <c r="E54" s="69">
        <v>3518293</v>
      </c>
      <c r="G54" s="65">
        <f>(E54/$AV54)</f>
        <v>7.657285568154613</v>
      </c>
      <c r="I54" s="65">
        <f>IF(G$60,G54/G$60*100,0)</f>
        <v>25.457174515660352</v>
      </c>
      <c r="K54" s="69">
        <v>72138108</v>
      </c>
      <c r="M54" s="65">
        <f>(K54/$AV54)</f>
        <v>157.002868522428</v>
      </c>
      <c r="O54" s="65">
        <f>IF(M$60,M54/M$60*100,0)</f>
        <v>84.160683627000736</v>
      </c>
      <c r="Q54" s="69">
        <v>68196438</v>
      </c>
      <c r="S54" s="65">
        <f>(Q54/$AV54)</f>
        <v>148.42413650510372</v>
      </c>
      <c r="U54" s="65">
        <f>IF(S$60,S54/S$60*100,0)</f>
        <v>56.445115112411472</v>
      </c>
      <c r="W54" s="69">
        <v>10246781</v>
      </c>
      <c r="Y54" s="69">
        <f t="shared" si="0"/>
        <v>143852839</v>
      </c>
      <c r="AB54" s="69">
        <v>39858659</v>
      </c>
      <c r="AD54" s="65">
        <f t="shared" si="1"/>
        <v>27.707940473806016</v>
      </c>
      <c r="AF54" s="69">
        <v>26487396</v>
      </c>
      <c r="AH54" s="65">
        <f t="shared" si="2"/>
        <v>18.412842029485425</v>
      </c>
      <c r="AJ54" s="69">
        <v>0</v>
      </c>
      <c r="AL54" s="65">
        <f t="shared" si="3"/>
        <v>0</v>
      </c>
      <c r="AN54" s="69">
        <v>23602974</v>
      </c>
      <c r="AP54" s="69">
        <v>965529.27117800026</v>
      </c>
      <c r="AR54" s="69">
        <v>1931316.848822</v>
      </c>
      <c r="AS54" s="21"/>
      <c r="AT54" s="10">
        <v>35</v>
      </c>
      <c r="AU54" s="21"/>
      <c r="AV54" s="96">
        <v>459470</v>
      </c>
      <c r="AW54" s="21"/>
      <c r="AX54" s="96">
        <f>IF(E54,AV54,0)</f>
        <v>459470</v>
      </c>
      <c r="AY54" s="21"/>
      <c r="AZ54" s="96">
        <f>IF(K54,AV54,0)</f>
        <v>459470</v>
      </c>
      <c r="BA54" s="21"/>
      <c r="BB54" s="96">
        <f>IF(Q54,AV54,0)</f>
        <v>459470</v>
      </c>
    </row>
    <row r="55" spans="1:54" ht="8.85" customHeight="1" x14ac:dyDescent="0.3">
      <c r="A55" s="41"/>
      <c r="B55" s="21"/>
      <c r="D55" s="21"/>
      <c r="Y55" s="69"/>
      <c r="AS55" s="21"/>
      <c r="AT55" s="29"/>
      <c r="AU55" s="21"/>
      <c r="AV55" s="27"/>
      <c r="AW55" s="21"/>
      <c r="AX55" s="21"/>
      <c r="AY55" s="21"/>
      <c r="AZ55" s="21"/>
      <c r="BA55" s="21"/>
      <c r="BB55" s="21"/>
    </row>
    <row r="56" spans="1:54" ht="8.85" customHeight="1" x14ac:dyDescent="0.3">
      <c r="A56" s="10">
        <v>36</v>
      </c>
      <c r="B56" s="21"/>
      <c r="C56" s="10" t="s">
        <v>120</v>
      </c>
      <c r="D56" s="21"/>
      <c r="E56" s="69">
        <v>218111</v>
      </c>
      <c r="G56" s="65">
        <f>(E56/$AV56)</f>
        <v>9.8265903766444396</v>
      </c>
      <c r="I56" s="65">
        <f>IF(G$60,G56/G$60*100,0)</f>
        <v>32.669178116134091</v>
      </c>
      <c r="K56" s="69">
        <v>6069090</v>
      </c>
      <c r="M56" s="65">
        <f>(K56/$AV56)</f>
        <v>273.43169940529827</v>
      </c>
      <c r="O56" s="65">
        <f>IF(M$60,M56/M$60*100,0)</f>
        <v>146.57183632256479</v>
      </c>
      <c r="Q56" s="69">
        <v>5661004</v>
      </c>
      <c r="S56" s="65">
        <f>(Q56/$AV56)</f>
        <v>255.04613443863758</v>
      </c>
      <c r="U56" s="65">
        <f>IF(S$60,S56/S$60*100,0)</f>
        <v>96.993041403811333</v>
      </c>
      <c r="W56" s="69">
        <v>122478</v>
      </c>
      <c r="Y56" s="69">
        <f t="shared" si="0"/>
        <v>11948205</v>
      </c>
      <c r="AB56" s="69">
        <v>4471781</v>
      </c>
      <c r="AD56" s="65">
        <f t="shared" si="1"/>
        <v>37.426383293557485</v>
      </c>
      <c r="AF56" s="69">
        <v>1827665</v>
      </c>
      <c r="AH56" s="65">
        <f t="shared" si="2"/>
        <v>15.296565467365181</v>
      </c>
      <c r="AJ56" s="69">
        <v>120192</v>
      </c>
      <c r="AL56" s="65">
        <f t="shared" si="3"/>
        <v>1.0059418967116818</v>
      </c>
      <c r="AN56" s="69">
        <v>3505810</v>
      </c>
      <c r="AP56" s="69">
        <v>300973.66332200001</v>
      </c>
      <c r="AR56" s="69">
        <v>482008.29667800001</v>
      </c>
      <c r="AS56" s="21"/>
      <c r="AT56" s="10">
        <v>36</v>
      </c>
      <c r="AU56" s="21"/>
      <c r="AV56" s="96">
        <v>22196</v>
      </c>
      <c r="AW56" s="21"/>
      <c r="AX56" s="96">
        <f>IF(E56,AV56,0)</f>
        <v>22196</v>
      </c>
      <c r="AY56" s="21"/>
      <c r="AZ56" s="96">
        <f>IF(K56,AV56,0)</f>
        <v>22196</v>
      </c>
      <c r="BA56" s="21"/>
      <c r="BB56" s="96">
        <f>IF(Q56,AV56,0)</f>
        <v>22196</v>
      </c>
    </row>
    <row r="57" spans="1:54" ht="8.85" customHeight="1" x14ac:dyDescent="0.3">
      <c r="A57" s="10">
        <v>37</v>
      </c>
      <c r="B57" s="21"/>
      <c r="C57" s="10" t="s">
        <v>121</v>
      </c>
      <c r="D57" s="21"/>
      <c r="E57" s="69">
        <v>216714</v>
      </c>
      <c r="G57" s="65">
        <f>(E57/$AV57)</f>
        <v>13.530249110320284</v>
      </c>
      <c r="I57" s="65">
        <f>IF(G$60,G57/G$60*100,0)</f>
        <v>44.982247269745137</v>
      </c>
      <c r="K57" s="69">
        <v>1410065</v>
      </c>
      <c r="M57" s="65">
        <f>(K57/$AV57)</f>
        <v>88.035524754947872</v>
      </c>
      <c r="O57" s="65">
        <f>IF(M$60,M57/M$60*100,0)</f>
        <v>47.191048269157953</v>
      </c>
      <c r="Q57" s="69">
        <v>2743445</v>
      </c>
      <c r="S57" s="65">
        <f>(Q57/$AV57)</f>
        <v>171.2833239682837</v>
      </c>
      <c r="U57" s="65">
        <f>IF(S$60,S57/S$60*100,0)</f>
        <v>65.1383741612254</v>
      </c>
      <c r="W57" s="69">
        <v>0</v>
      </c>
      <c r="Y57" s="69">
        <f t="shared" si="0"/>
        <v>4370224</v>
      </c>
      <c r="AB57" s="69">
        <v>1085737</v>
      </c>
      <c r="AD57" s="65">
        <f t="shared" si="1"/>
        <v>24.843966808108693</v>
      </c>
      <c r="AF57" s="69">
        <v>809049</v>
      </c>
      <c r="AH57" s="65">
        <f t="shared" si="2"/>
        <v>18.512758156103668</v>
      </c>
      <c r="AJ57" s="69">
        <v>0</v>
      </c>
      <c r="AL57" s="65">
        <f t="shared" si="3"/>
        <v>0</v>
      </c>
      <c r="AN57" s="69">
        <v>409272</v>
      </c>
      <c r="AP57" s="69">
        <v>78107.069799999997</v>
      </c>
      <c r="AR57" s="69">
        <v>78069.980200000005</v>
      </c>
      <c r="AS57" s="21"/>
      <c r="AT57" s="10">
        <v>37</v>
      </c>
      <c r="AU57" s="21"/>
      <c r="AV57" s="96">
        <v>16017</v>
      </c>
      <c r="AW57" s="21"/>
      <c r="AX57" s="96">
        <f>IF(E57,AV57,0)</f>
        <v>16017</v>
      </c>
      <c r="AY57" s="21"/>
      <c r="AZ57" s="96">
        <f>IF(K57,AV57,0)</f>
        <v>16017</v>
      </c>
      <c r="BA57" s="21"/>
      <c r="BB57" s="96">
        <f>IF(Q57,AV57,0)</f>
        <v>16017</v>
      </c>
    </row>
    <row r="58" spans="1:54" ht="8.85" customHeight="1" x14ac:dyDescent="0.3">
      <c r="A58" s="30">
        <v>38</v>
      </c>
      <c r="B58" s="21"/>
      <c r="C58" s="10" t="s">
        <v>122</v>
      </c>
      <c r="D58" s="21"/>
      <c r="E58" s="74">
        <v>374225</v>
      </c>
      <c r="G58" s="65">
        <f>(E58/$AV58)</f>
        <v>13.308143669985775</v>
      </c>
      <c r="I58" s="65">
        <f>IF(G$60,G58/G$60*100,0)</f>
        <v>44.243842399618835</v>
      </c>
      <c r="K58" s="74">
        <v>3718846</v>
      </c>
      <c r="M58" s="65">
        <f>(K58/$AV58)</f>
        <v>132.249146514936</v>
      </c>
      <c r="O58" s="65">
        <f>IF(M$60,M58/M$60*100,0)</f>
        <v>70.891561947445823</v>
      </c>
      <c r="Q58" s="74">
        <v>11527516</v>
      </c>
      <c r="S58" s="65">
        <f>(Q58/$AV58)</f>
        <v>409.94011379800855</v>
      </c>
      <c r="U58" s="65">
        <f>IF(S$60,S58/S$60*100,0)</f>
        <v>155.89861229698303</v>
      </c>
      <c r="W58" s="74">
        <v>219776</v>
      </c>
      <c r="Y58" s="74">
        <f>(E58+K58+Q58)</f>
        <v>15620587</v>
      </c>
      <c r="AB58" s="74">
        <v>5699713</v>
      </c>
      <c r="AD58" s="65">
        <f>IF($Y58,AB58/$Y58*100,0)</f>
        <v>36.48846871119504</v>
      </c>
      <c r="AF58" s="74">
        <v>3547391</v>
      </c>
      <c r="AH58" s="65">
        <f>IF($Y58,AF58/$Y58*100,0)</f>
        <v>22.709716350608335</v>
      </c>
      <c r="AJ58" s="74">
        <v>16108</v>
      </c>
      <c r="AL58" s="65">
        <f>IF($Y58,AJ58/$Y58*100,0)</f>
        <v>0.1031203244794834</v>
      </c>
      <c r="AN58" s="74">
        <v>1668993</v>
      </c>
      <c r="AP58" s="74">
        <v>190756.62207999997</v>
      </c>
      <c r="AR58" s="74">
        <v>298870.01792000001</v>
      </c>
      <c r="AS58" s="21"/>
      <c r="AT58" s="30">
        <v>38</v>
      </c>
      <c r="AU58" s="21"/>
      <c r="AV58" s="106">
        <v>28120</v>
      </c>
      <c r="AW58" s="21"/>
      <c r="AX58" s="106">
        <f>IF(E58,AV58,0)</f>
        <v>28120</v>
      </c>
      <c r="AY58" s="21"/>
      <c r="AZ58" s="106">
        <f>IF(K58,AV58,0)</f>
        <v>28120</v>
      </c>
      <c r="BA58" s="21"/>
      <c r="BB58" s="106">
        <f>IF(Q58,AV58,0)</f>
        <v>28120</v>
      </c>
    </row>
    <row r="59" spans="1:54" ht="8.85" customHeight="1" x14ac:dyDescent="0.3">
      <c r="B59" s="21"/>
      <c r="D59" s="21"/>
      <c r="AS59" s="21"/>
      <c r="AT59" s="21"/>
      <c r="AU59" s="21"/>
      <c r="AV59" s="21"/>
      <c r="AW59" s="21"/>
      <c r="AX59" s="21"/>
      <c r="AY59" s="21"/>
      <c r="AZ59" s="21"/>
      <c r="BA59" s="21"/>
      <c r="BB59" s="21"/>
    </row>
    <row r="60" spans="1:54" ht="8.85" customHeight="1" x14ac:dyDescent="0.3">
      <c r="A60" s="30">
        <f>A58</f>
        <v>38</v>
      </c>
      <c r="B60" s="21"/>
      <c r="C60" s="18" t="s">
        <v>65</v>
      </c>
      <c r="D60" s="21"/>
      <c r="E60" s="75">
        <f>SUM(E14:E58)</f>
        <v>76545801</v>
      </c>
      <c r="G60" s="78">
        <f>IF(E60=0,0,IF(ISNONTEXT(H60),E60/$AV60,E60/AX60))</f>
        <v>30.079086598727297</v>
      </c>
      <c r="H60" s="277"/>
      <c r="I60" s="70">
        <f>IF(G$60,G60/G$60*100,0)</f>
        <v>100</v>
      </c>
      <c r="K60" s="75">
        <f>SUM(K14:K58)</f>
        <v>474739164</v>
      </c>
      <c r="M60" s="78">
        <f>IF(K60=0,0,IF(ISNONTEXT(N60),K60/$AV60,K60/AZ60))</f>
        <v>186.55132272720485</v>
      </c>
      <c r="N60" s="277"/>
      <c r="O60" s="70">
        <f>IF(M$60,M60/M$60*100,0)</f>
        <v>100</v>
      </c>
      <c r="Q60" s="75">
        <f>SUM(Q14:Q58)</f>
        <v>669167586</v>
      </c>
      <c r="S60" s="78">
        <f>IF(Q60=0,0,IF(ISNONTEXT(T60),Q60/$AV60,Q60/BB60))</f>
        <v>262.95302296667188</v>
      </c>
      <c r="T60" s="277"/>
      <c r="U60" s="70">
        <f>IF(S$60,S60/S$60*100,0)</f>
        <v>100</v>
      </c>
      <c r="W60" s="75">
        <f>SUM(W14:W58)</f>
        <v>46966137</v>
      </c>
      <c r="Y60" s="75">
        <f>(E60+K60+Q60)</f>
        <v>1220452551</v>
      </c>
      <c r="AB60" s="75">
        <f>SUM(AB14:AB58)</f>
        <v>378268101</v>
      </c>
      <c r="AD60" s="70">
        <f>IF($Y60,AB60/$Y60*100,0)</f>
        <v>30.994084996590743</v>
      </c>
      <c r="AF60" s="75">
        <f>SUM(AF14:AF58)</f>
        <v>255645379</v>
      </c>
      <c r="AH60" s="70">
        <f>IF($Y60,AF60/$Y60*100,0)</f>
        <v>20.946769195617833</v>
      </c>
      <c r="AJ60" s="75">
        <f>SUM(AJ14:AJ58)</f>
        <v>17681296</v>
      </c>
      <c r="AL60" s="70">
        <f>IF($Y60,AJ60/$Y60*100,0)</f>
        <v>1.4487491533785979</v>
      </c>
      <c r="AN60" s="75">
        <f>SUM(AN14:AN58)</f>
        <v>195050368</v>
      </c>
      <c r="AP60" s="126">
        <f>SUM(AP14:AP58)</f>
        <v>21343118.495128002</v>
      </c>
      <c r="AR60" s="126">
        <f>SUM(AR14:AR58)</f>
        <v>35585575.284872003</v>
      </c>
      <c r="AS60" s="21"/>
      <c r="AT60" s="30">
        <f>AT58</f>
        <v>38</v>
      </c>
      <c r="AU60" s="21"/>
      <c r="AV60" s="106">
        <f>SUM(AV14:AV58)</f>
        <v>2544818</v>
      </c>
      <c r="AW60" s="21"/>
      <c r="AX60" s="106">
        <f>SUM(AX14:AX58)</f>
        <v>2539052</v>
      </c>
      <c r="AY60" s="21"/>
      <c r="AZ60" s="106">
        <f>SUM(AZ14:AZ58)</f>
        <v>2539052</v>
      </c>
      <c r="BA60" s="21"/>
      <c r="BB60" s="106">
        <f>SUM(BB14:BB58)</f>
        <v>2539052</v>
      </c>
    </row>
    <row r="61" spans="1:5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row>
    <row r="62" spans="1:5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row>
    <row r="63" spans="1:5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row>
    <row r="64" spans="1:5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127"/>
      <c r="AM64" s="21"/>
      <c r="AN64" s="21"/>
      <c r="AO64" s="21"/>
      <c r="AP64" s="21"/>
      <c r="AQ64" s="21"/>
      <c r="AR64" s="21"/>
      <c r="AS64" s="21"/>
      <c r="AT64" s="21"/>
      <c r="AU64" s="21"/>
      <c r="AV64" s="21"/>
      <c r="AW64" s="21"/>
      <c r="AX64" s="21"/>
      <c r="AY64" s="21"/>
      <c r="AZ64" s="21"/>
      <c r="BA64" s="21"/>
      <c r="BB64" s="21"/>
    </row>
    <row r="65" spans="1:5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128"/>
      <c r="AO65" s="21"/>
      <c r="AP65" s="21"/>
      <c r="AQ65" s="21"/>
      <c r="AR65" s="21"/>
      <c r="AS65" s="21"/>
      <c r="AT65" s="21"/>
      <c r="AU65" s="21"/>
      <c r="AV65" s="21"/>
      <c r="AW65" s="21"/>
      <c r="AX65" s="21"/>
      <c r="AY65" s="21"/>
      <c r="AZ65" s="21"/>
      <c r="BA65" s="21"/>
      <c r="BB65" s="21"/>
    </row>
    <row r="66" spans="1:5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128"/>
      <c r="AO66" s="21"/>
      <c r="AP66" s="21"/>
      <c r="AQ66" s="21"/>
      <c r="AR66" s="21"/>
      <c r="AS66" s="21"/>
      <c r="AT66" s="21"/>
      <c r="AU66" s="21"/>
      <c r="AV66" s="21"/>
      <c r="AW66" s="21"/>
      <c r="AX66" s="21"/>
      <c r="AY66" s="21"/>
      <c r="AZ66" s="21"/>
      <c r="BA66" s="21"/>
      <c r="BB66" s="21"/>
    </row>
    <row r="67" spans="1:5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128"/>
      <c r="AO67" s="21"/>
      <c r="AP67" s="21"/>
      <c r="AQ67" s="21"/>
      <c r="AR67" s="21"/>
      <c r="AS67" s="21"/>
      <c r="AT67" s="21"/>
      <c r="AU67" s="21"/>
      <c r="AV67" s="21"/>
      <c r="AW67" s="21"/>
      <c r="AX67" s="21"/>
      <c r="AY67" s="21"/>
      <c r="AZ67" s="21"/>
      <c r="BA67" s="21"/>
      <c r="BB67" s="21"/>
    </row>
    <row r="68" spans="1:5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row>
    <row r="69" spans="1:5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row>
    <row r="70" spans="1:5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row>
    <row r="71" spans="1:5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row>
    <row r="72" spans="1:5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row>
    <row r="73" spans="1:54" ht="8.85" customHeight="1" x14ac:dyDescent="0.3">
      <c r="A73" s="21"/>
      <c r="B73" s="129"/>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130"/>
      <c r="AU73" s="21"/>
      <c r="AV73" s="21"/>
      <c r="AW73" s="21"/>
      <c r="AX73" s="21"/>
      <c r="AY73" s="21"/>
      <c r="AZ73" s="21"/>
      <c r="BA73" s="21"/>
      <c r="BB73" s="21"/>
    </row>
    <row r="74" spans="1:54" ht="8.85" customHeight="1" x14ac:dyDescent="0.3">
      <c r="B74" s="129"/>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130"/>
      <c r="AV74" s="21"/>
      <c r="AW74" s="21"/>
      <c r="AX74" s="21"/>
      <c r="AY74" s="21"/>
      <c r="AZ74" s="21"/>
      <c r="BA74" s="21"/>
      <c r="BB74" s="21"/>
    </row>
    <row r="75" spans="1:54" s="8" customFormat="1" ht="10.5" customHeight="1" x14ac:dyDescent="0.3">
      <c r="A75" s="8">
        <v>88</v>
      </c>
      <c r="AU75" s="11">
        <v>89</v>
      </c>
    </row>
    <row r="76" spans="1:54" s="8" customFormat="1" ht="10.5" customHeight="1" x14ac:dyDescent="0.3">
      <c r="Y76" s="11" t="s">
        <v>42</v>
      </c>
      <c r="AB76" s="38" t="s">
        <v>43</v>
      </c>
      <c r="AT76" s="11" t="s">
        <v>499</v>
      </c>
    </row>
    <row r="77" spans="1:54" s="8" customFormat="1" ht="10.5" customHeight="1" x14ac:dyDescent="0.3">
      <c r="A77" s="12"/>
      <c r="Y77" s="11" t="s">
        <v>500</v>
      </c>
      <c r="AB77" s="38" t="s">
        <v>391</v>
      </c>
      <c r="AT77" s="11" t="s">
        <v>124</v>
      </c>
    </row>
    <row r="78" spans="1:54" s="8" customFormat="1" ht="10.5" customHeight="1" x14ac:dyDescent="0.3">
      <c r="A78" s="13"/>
      <c r="Y78" s="11" t="s">
        <v>48</v>
      </c>
      <c r="AB78" s="14" t="s">
        <v>49</v>
      </c>
    </row>
    <row r="79" spans="1:54" ht="10.35" customHeight="1" x14ac:dyDescent="0.3">
      <c r="E79" s="16" t="s">
        <v>364</v>
      </c>
      <c r="F79" s="16"/>
      <c r="G79" s="16"/>
      <c r="H79" s="16"/>
      <c r="I79" s="16"/>
      <c r="K79" s="16" t="s">
        <v>501</v>
      </c>
      <c r="L79" s="16"/>
      <c r="M79" s="16"/>
      <c r="N79" s="16"/>
      <c r="O79" s="16"/>
      <c r="Q79" s="16" t="s">
        <v>502</v>
      </c>
      <c r="R79" s="16"/>
      <c r="S79" s="16"/>
      <c r="T79" s="16"/>
      <c r="U79" s="16"/>
      <c r="V79" s="16"/>
      <c r="W79" s="16"/>
      <c r="AB79" s="16" t="s">
        <v>503</v>
      </c>
      <c r="AC79" s="16"/>
      <c r="AD79" s="16"/>
      <c r="AE79" s="16"/>
      <c r="AF79" s="16"/>
      <c r="AG79" s="16"/>
      <c r="AH79" s="16"/>
      <c r="AI79" s="16"/>
      <c r="AJ79" s="16"/>
      <c r="AK79" s="16"/>
      <c r="AL79" s="16"/>
      <c r="AM79" s="16"/>
      <c r="AN79" s="16"/>
    </row>
    <row r="80" spans="1:54" ht="8.4" customHeight="1" x14ac:dyDescent="0.3"/>
    <row r="81" spans="1:54" ht="8.85" customHeight="1" x14ac:dyDescent="0.3">
      <c r="AF81" s="16" t="s">
        <v>396</v>
      </c>
      <c r="AG81" s="16"/>
      <c r="AH81" s="16"/>
      <c r="AI81" s="16"/>
      <c r="AJ81" s="16"/>
      <c r="AK81" s="16"/>
      <c r="AL81" s="16"/>
      <c r="AP81" s="124" t="s">
        <v>296</v>
      </c>
      <c r="AQ81" s="16"/>
      <c r="AR81" s="16"/>
    </row>
    <row r="82" spans="1:54" ht="8.85" customHeight="1" x14ac:dyDescent="0.3">
      <c r="AP82" s="17" t="s">
        <v>504</v>
      </c>
      <c r="AQ82" s="17"/>
      <c r="AR82" s="17"/>
    </row>
    <row r="83" spans="1:54" ht="8.85" customHeight="1" x14ac:dyDescent="0.3">
      <c r="W83" s="19" t="s">
        <v>296</v>
      </c>
      <c r="AB83" s="16" t="s">
        <v>431</v>
      </c>
      <c r="AC83" s="16"/>
      <c r="AD83" s="16"/>
      <c r="AF83" s="16" t="s">
        <v>59</v>
      </c>
      <c r="AG83" s="16"/>
      <c r="AH83" s="16"/>
      <c r="AJ83" s="16" t="s">
        <v>60</v>
      </c>
      <c r="AK83" s="16"/>
      <c r="AL83" s="16"/>
      <c r="AP83" s="16" t="s">
        <v>505</v>
      </c>
      <c r="AQ83" s="16"/>
      <c r="AR83" s="16"/>
    </row>
    <row r="84" spans="1:54" ht="8.85" customHeight="1" x14ac:dyDescent="0.3">
      <c r="W84" s="18" t="s">
        <v>506</v>
      </c>
      <c r="AZ84" s="17" t="s">
        <v>507</v>
      </c>
      <c r="BB84" s="10" t="s">
        <v>508</v>
      </c>
    </row>
    <row r="85" spans="1:54" ht="8.85" customHeight="1" x14ac:dyDescent="0.3">
      <c r="I85" s="18" t="s">
        <v>64</v>
      </c>
      <c r="O85" s="18" t="s">
        <v>64</v>
      </c>
      <c r="U85" s="18" t="s">
        <v>64</v>
      </c>
      <c r="W85" s="10" t="s">
        <v>509</v>
      </c>
      <c r="AD85" s="18" t="s">
        <v>271</v>
      </c>
      <c r="AH85" s="18" t="s">
        <v>271</v>
      </c>
      <c r="AL85" s="18" t="s">
        <v>271</v>
      </c>
      <c r="AN85" s="18" t="s">
        <v>408</v>
      </c>
      <c r="AZ85" s="18" t="s">
        <v>510</v>
      </c>
      <c r="BB85" s="18" t="s">
        <v>511</v>
      </c>
    </row>
    <row r="86" spans="1:54" ht="8.85" customHeight="1" x14ac:dyDescent="0.3">
      <c r="A86" s="19" t="s">
        <v>71</v>
      </c>
      <c r="C86" s="19" t="s">
        <v>73</v>
      </c>
      <c r="E86" s="19" t="s">
        <v>74</v>
      </c>
      <c r="G86" s="19" t="s">
        <v>434</v>
      </c>
      <c r="I86" s="19" t="s">
        <v>80</v>
      </c>
      <c r="K86" s="19" t="s">
        <v>74</v>
      </c>
      <c r="M86" s="19" t="s">
        <v>434</v>
      </c>
      <c r="O86" s="19" t="s">
        <v>80</v>
      </c>
      <c r="Q86" s="19" t="s">
        <v>74</v>
      </c>
      <c r="S86" s="19" t="s">
        <v>434</v>
      </c>
      <c r="U86" s="19" t="s">
        <v>80</v>
      </c>
      <c r="W86" s="125" t="s">
        <v>512</v>
      </c>
      <c r="Y86" s="19" t="s">
        <v>65</v>
      </c>
      <c r="AB86" s="19" t="s">
        <v>74</v>
      </c>
      <c r="AD86" s="19" t="s">
        <v>372</v>
      </c>
      <c r="AF86" s="19" t="s">
        <v>74</v>
      </c>
      <c r="AH86" s="19" t="s">
        <v>372</v>
      </c>
      <c r="AJ86" s="19" t="s">
        <v>74</v>
      </c>
      <c r="AL86" s="19" t="s">
        <v>372</v>
      </c>
      <c r="AN86" s="19" t="s">
        <v>417</v>
      </c>
      <c r="AP86" s="19" t="s">
        <v>309</v>
      </c>
      <c r="AR86" s="19" t="s">
        <v>310</v>
      </c>
      <c r="AT86" s="19" t="s">
        <v>71</v>
      </c>
      <c r="AX86" s="111" t="s">
        <v>364</v>
      </c>
      <c r="AZ86" s="111" t="s">
        <v>467</v>
      </c>
      <c r="BB86" s="111" t="s">
        <v>513</v>
      </c>
    </row>
    <row r="87" spans="1:54" ht="8.85" customHeight="1" x14ac:dyDescent="0.3"/>
    <row r="88" spans="1:54" ht="8.85" customHeight="1" x14ac:dyDescent="0.3">
      <c r="B88" s="10" t="s">
        <v>284</v>
      </c>
    </row>
    <row r="89" spans="1:54" ht="8.85" customHeight="1" x14ac:dyDescent="0.3">
      <c r="A89" s="10">
        <v>1</v>
      </c>
      <c r="B89" s="21"/>
      <c r="C89" s="10" t="s">
        <v>125</v>
      </c>
      <c r="D89" s="21"/>
      <c r="E89" s="63">
        <v>790010</v>
      </c>
      <c r="G89" s="65">
        <f>(E89/$AV89)</f>
        <v>23.643791338700506</v>
      </c>
      <c r="I89" s="65">
        <f>IF(G$219,G89/G$219*100,0)</f>
        <v>59.504142832313278</v>
      </c>
      <c r="K89" s="63">
        <v>7909716</v>
      </c>
      <c r="M89" s="65">
        <f>(K89/$AV89)</f>
        <v>236.72570556370275</v>
      </c>
      <c r="O89" s="65">
        <f>IF(M$219,M89/M$219*100,0)</f>
        <v>170.9436732930094</v>
      </c>
      <c r="Q89" s="63">
        <v>4916024</v>
      </c>
      <c r="S89" s="65">
        <f>(Q89/$AV89)</f>
        <v>147.12908149522642</v>
      </c>
      <c r="U89" s="65">
        <f>IF(S$219,S89/S$219*100,0)</f>
        <v>61.086503236557874</v>
      </c>
      <c r="W89" s="63">
        <v>163648</v>
      </c>
      <c r="Y89" s="63">
        <f>(E89+K89+Q89)</f>
        <v>13615750</v>
      </c>
      <c r="AB89" s="63">
        <v>4280504</v>
      </c>
      <c r="AD89" s="65">
        <f>IF($Y89,AB89/$Y89*100,0)</f>
        <v>31.437886271413618</v>
      </c>
      <c r="AF89" s="63">
        <v>3065936</v>
      </c>
      <c r="AH89" s="65">
        <f>IF($Y89,AF89/$Y89*100,0)</f>
        <v>22.517569726236161</v>
      </c>
      <c r="AJ89" s="63">
        <v>263827</v>
      </c>
      <c r="AL89" s="65">
        <f>IF($Y89,AJ89/$Y89*100,0)</f>
        <v>1.9376604300167084</v>
      </c>
      <c r="AN89" s="63">
        <v>4302443</v>
      </c>
      <c r="AP89" s="63">
        <v>9033.58</v>
      </c>
      <c r="AR89" s="63">
        <v>898907.26</v>
      </c>
      <c r="AS89" s="21"/>
      <c r="AT89" s="10">
        <v>1</v>
      </c>
      <c r="AU89" s="21"/>
      <c r="AV89" s="96">
        <v>33413</v>
      </c>
      <c r="AW89" s="21"/>
      <c r="AX89" s="96">
        <f>IF(E89,AV89,0)</f>
        <v>33413</v>
      </c>
      <c r="AY89" s="21"/>
      <c r="AZ89" s="96">
        <f>IF(K89,AV89,0)</f>
        <v>33413</v>
      </c>
      <c r="BA89" s="21"/>
      <c r="BB89" s="96">
        <f>IF(Q89,AV89,0)</f>
        <v>33413</v>
      </c>
    </row>
    <row r="90" spans="1:54" ht="8.85" customHeight="1" x14ac:dyDescent="0.3">
      <c r="A90" s="10">
        <v>2</v>
      </c>
      <c r="B90" s="21"/>
      <c r="C90" s="10" t="s">
        <v>126</v>
      </c>
      <c r="D90" s="21"/>
      <c r="E90" s="69">
        <v>987302</v>
      </c>
      <c r="G90" s="65">
        <f>(E90/$AV90)</f>
        <v>8.7842163797321948</v>
      </c>
      <c r="I90" s="65">
        <f>IF(G$219,G90/G$219*100,0)</f>
        <v>22.107167951274036</v>
      </c>
      <c r="K90" s="69">
        <v>16685560</v>
      </c>
      <c r="M90" s="65">
        <f>(K90/$AV90)</f>
        <v>148.45464655901063</v>
      </c>
      <c r="O90" s="65">
        <f>IF(M$219,M90/M$219*100,0)</f>
        <v>107.20163465046113</v>
      </c>
      <c r="Q90" s="69">
        <v>35836936</v>
      </c>
      <c r="S90" s="65">
        <f>(Q90/$AV90)</f>
        <v>318.84813381378177</v>
      </c>
      <c r="U90" s="65">
        <f>IF(S$219,S90/S$219*100,0)</f>
        <v>132.38251309832282</v>
      </c>
      <c r="W90" s="69">
        <v>1207463</v>
      </c>
      <c r="Y90" s="69">
        <f>(E90+K90+Q90)</f>
        <v>53509798</v>
      </c>
      <c r="AB90" s="69">
        <v>17790927</v>
      </c>
      <c r="AD90" s="65">
        <f>IF($Y90,AB90/$Y90*100,0)</f>
        <v>33.247980117585193</v>
      </c>
      <c r="AF90" s="69">
        <v>8282560</v>
      </c>
      <c r="AH90" s="65">
        <f>IF($Y90,AF90/$Y90*100,0)</f>
        <v>15.478585809649289</v>
      </c>
      <c r="AJ90" s="69">
        <v>515904</v>
      </c>
      <c r="AL90" s="65">
        <f>IF($Y90,AJ90/$Y90*100,0)</f>
        <v>0.96412997111295395</v>
      </c>
      <c r="AN90" s="69">
        <v>6857480</v>
      </c>
      <c r="AP90" s="69">
        <v>407790.37606399995</v>
      </c>
      <c r="AR90" s="69">
        <v>714010.99393599993</v>
      </c>
      <c r="AS90" s="21"/>
      <c r="AT90" s="10">
        <v>2</v>
      </c>
      <c r="AU90" s="21"/>
      <c r="AV90" s="96">
        <v>112395</v>
      </c>
      <c r="AW90" s="21"/>
      <c r="AX90" s="96">
        <f>IF(E90,AV90,0)</f>
        <v>112395</v>
      </c>
      <c r="AY90" s="21"/>
      <c r="AZ90" s="96">
        <f>IF(K90,AV90,0)</f>
        <v>112395</v>
      </c>
      <c r="BA90" s="21"/>
      <c r="BB90" s="96">
        <f>IF(Q90,AV90,0)</f>
        <v>112395</v>
      </c>
    </row>
    <row r="91" spans="1:54" ht="8.85" customHeight="1" x14ac:dyDescent="0.3">
      <c r="A91" s="10">
        <v>3</v>
      </c>
      <c r="B91" s="21"/>
      <c r="C91" s="10" t="s">
        <v>127</v>
      </c>
      <c r="D91" s="21"/>
      <c r="E91" s="69">
        <v>832805</v>
      </c>
      <c r="G91" s="65">
        <f>(E91/$AV91)</f>
        <v>54.707022268935162</v>
      </c>
      <c r="I91" s="65">
        <f>IF(G$219,G91/G$219*100,0)</f>
        <v>137.68073065730991</v>
      </c>
      <c r="K91" s="69">
        <v>5564311</v>
      </c>
      <c r="M91" s="65">
        <f>(K91/$AV91)</f>
        <v>365.52000262760299</v>
      </c>
      <c r="O91" s="65">
        <f>IF(M$219,M91/M$219*100,0)</f>
        <v>263.94823393785884</v>
      </c>
      <c r="Q91" s="69">
        <v>4240307</v>
      </c>
      <c r="S91" s="65">
        <f>(Q91/$AV91)</f>
        <v>278.54608158707219</v>
      </c>
      <c r="U91" s="65">
        <f>IF(S$219,S91/S$219*100,0)</f>
        <v>115.64950954275659</v>
      </c>
      <c r="W91" s="69">
        <v>140976</v>
      </c>
      <c r="Y91" s="69">
        <f>(E91+K91+Q91)</f>
        <v>10637423</v>
      </c>
      <c r="AB91" s="69">
        <v>3700335</v>
      </c>
      <c r="AD91" s="65">
        <f>IF($Y91,AB91/$Y91*100,0)</f>
        <v>34.786009731868326</v>
      </c>
      <c r="AF91" s="69">
        <v>2113617</v>
      </c>
      <c r="AH91" s="65">
        <f>IF($Y91,AF91/$Y91*100,0)</f>
        <v>19.869633838947649</v>
      </c>
      <c r="AJ91" s="69">
        <v>0</v>
      </c>
      <c r="AL91" s="65">
        <f>IF($Y91,AJ91/$Y91*100,0)</f>
        <v>0</v>
      </c>
      <c r="AN91" s="69">
        <v>3186308</v>
      </c>
      <c r="AP91" s="69">
        <v>83748.296400000007</v>
      </c>
      <c r="AR91" s="69">
        <v>467648.06360000005</v>
      </c>
      <c r="AS91" s="21"/>
      <c r="AT91" s="10">
        <v>3</v>
      </c>
      <c r="AU91" s="21"/>
      <c r="AV91" s="96">
        <v>15223</v>
      </c>
      <c r="AW91" s="21"/>
      <c r="AX91" s="96">
        <f>IF(E91,AV91,0)</f>
        <v>15223</v>
      </c>
      <c r="AY91" s="21"/>
      <c r="AZ91" s="96">
        <f>IF(K91,AV91,0)</f>
        <v>15223</v>
      </c>
      <c r="BA91" s="21"/>
      <c r="BB91" s="96">
        <f>IF(Q91,AV91,0)</f>
        <v>15223</v>
      </c>
    </row>
    <row r="92" spans="1:54" ht="8.85" customHeight="1" x14ac:dyDescent="0.3">
      <c r="A92" s="10">
        <v>4</v>
      </c>
      <c r="B92" s="21"/>
      <c r="C92" s="10" t="s">
        <v>128</v>
      </c>
      <c r="D92" s="21"/>
      <c r="E92" s="69">
        <v>139238</v>
      </c>
      <c r="G92" s="65">
        <f>(E92/$AV92)</f>
        <v>10.496645307199397</v>
      </c>
      <c r="I92" s="65">
        <f>IF(G$219,G92/G$219*100,0)</f>
        <v>26.416824301666857</v>
      </c>
      <c r="K92" s="69">
        <v>3035300</v>
      </c>
      <c r="M92" s="65">
        <f>(K92/$AV92)</f>
        <v>228.8202035431587</v>
      </c>
      <c r="O92" s="65">
        <f>IF(M$219,M92/M$219*100,0)</f>
        <v>165.2349753237749</v>
      </c>
      <c r="Q92" s="69">
        <v>2038763</v>
      </c>
      <c r="S92" s="65">
        <f>(Q92/$AV92)</f>
        <v>153.6949114210328</v>
      </c>
      <c r="U92" s="65">
        <f>IF(S$219,S92/S$219*100,0)</f>
        <v>63.812569266042829</v>
      </c>
      <c r="W92" s="69">
        <v>132478</v>
      </c>
      <c r="Y92" s="69">
        <f>(E92+K92+Q92)</f>
        <v>5213301</v>
      </c>
      <c r="AB92" s="69">
        <v>1063625</v>
      </c>
      <c r="AD92" s="65">
        <f>IF($Y92,AB92/$Y92*100,0)</f>
        <v>20.402140601511405</v>
      </c>
      <c r="AF92" s="69">
        <v>930535</v>
      </c>
      <c r="AH92" s="65">
        <f>IF($Y92,AF92/$Y92*100,0)</f>
        <v>17.84924753049939</v>
      </c>
      <c r="AJ92" s="69">
        <v>121046</v>
      </c>
      <c r="AL92" s="65">
        <f>IF($Y92,AJ92/$Y92*100,0)</f>
        <v>2.321868620284921</v>
      </c>
      <c r="AN92" s="69">
        <v>1875288</v>
      </c>
      <c r="AP92" s="69">
        <v>61134.223400000003</v>
      </c>
      <c r="AR92" s="69">
        <v>206956.62659999999</v>
      </c>
      <c r="AS92" s="21"/>
      <c r="AT92" s="10">
        <v>4</v>
      </c>
      <c r="AU92" s="21"/>
      <c r="AV92" s="96">
        <v>13265</v>
      </c>
      <c r="AW92" s="21"/>
      <c r="AX92" s="96">
        <f>IF(E92,AV92,0)</f>
        <v>13265</v>
      </c>
      <c r="AY92" s="21"/>
      <c r="AZ92" s="96">
        <f>IF(K92,AV92,0)</f>
        <v>13265</v>
      </c>
      <c r="BA92" s="21"/>
      <c r="BB92" s="96">
        <f>IF(Q92,AV92,0)</f>
        <v>13265</v>
      </c>
    </row>
    <row r="93" spans="1:54" ht="8.85" customHeight="1" x14ac:dyDescent="0.3">
      <c r="A93" s="10">
        <v>5</v>
      </c>
      <c r="B93" s="21"/>
      <c r="C93" s="10" t="s">
        <v>129</v>
      </c>
      <c r="D93" s="21"/>
      <c r="E93" s="69">
        <v>239493</v>
      </c>
      <c r="G93" s="65">
        <f>(E93/$AV93)</f>
        <v>7.6498227233526048</v>
      </c>
      <c r="I93" s="65">
        <f>IF(G$219,G93/G$219*100,0)</f>
        <v>19.252248400076912</v>
      </c>
      <c r="K93" s="69">
        <v>5746516</v>
      </c>
      <c r="M93" s="65">
        <f>(K93/$AV93)</f>
        <v>183.5537100329</v>
      </c>
      <c r="O93" s="65">
        <f>IF(M$219,M93/M$219*100,0)</f>
        <v>132.5472675849316</v>
      </c>
      <c r="Q93" s="69">
        <v>6104939</v>
      </c>
      <c r="S93" s="65">
        <f>(Q93/$AV93)</f>
        <v>195.00236368863193</v>
      </c>
      <c r="U93" s="65">
        <f>IF(S$219,S93/S$219*100,0)</f>
        <v>80.963004727169007</v>
      </c>
      <c r="W93" s="69">
        <v>235960</v>
      </c>
      <c r="Y93" s="69">
        <f>(E93+K93+Q93)</f>
        <v>12090948</v>
      </c>
      <c r="AB93" s="69">
        <v>3559680</v>
      </c>
      <c r="AD93" s="70">
        <f>IF($Y93,AB93/$Y93*100,0)</f>
        <v>29.440867663974736</v>
      </c>
      <c r="AF93" s="69">
        <v>2076061</v>
      </c>
      <c r="AH93" s="70">
        <f>IF($Y93,AF93/$Y93*100,0)</f>
        <v>17.170374068269918</v>
      </c>
      <c r="AJ93" s="69">
        <v>186581</v>
      </c>
      <c r="AL93" s="70">
        <f>IF($Y93,AJ93/$Y93*100,0)</f>
        <v>1.5431461619055842</v>
      </c>
      <c r="AN93" s="69">
        <v>4300160</v>
      </c>
      <c r="AP93" s="69">
        <v>143221.52783999997</v>
      </c>
      <c r="AR93" s="69">
        <v>639950.72215999989</v>
      </c>
      <c r="AS93" s="21"/>
      <c r="AT93" s="10">
        <v>5</v>
      </c>
      <c r="AU93" s="21"/>
      <c r="AV93" s="96">
        <v>31307</v>
      </c>
      <c r="AW93" s="21"/>
      <c r="AX93" s="96">
        <f>IF(E93,AV93,0)</f>
        <v>31307</v>
      </c>
      <c r="AY93" s="21"/>
      <c r="AZ93" s="96">
        <f>IF(K93,AV93,0)</f>
        <v>31307</v>
      </c>
      <c r="BA93" s="21"/>
      <c r="BB93" s="96">
        <f>IF(Q93,AV93,0)</f>
        <v>31307</v>
      </c>
    </row>
    <row r="94" spans="1:54" ht="8.85" customHeight="1" x14ac:dyDescent="0.3">
      <c r="A94" s="41"/>
      <c r="B94" s="21"/>
      <c r="D94" s="21"/>
      <c r="AS94" s="21"/>
      <c r="AT94" s="29"/>
      <c r="AU94" s="21"/>
      <c r="AV94" s="27"/>
      <c r="AW94" s="21"/>
      <c r="AX94" s="21"/>
      <c r="AY94" s="21"/>
      <c r="AZ94" s="21"/>
      <c r="BA94" s="21"/>
      <c r="BB94" s="21"/>
    </row>
    <row r="95" spans="1:54" ht="8.85" customHeight="1" x14ac:dyDescent="0.3">
      <c r="A95" s="10">
        <v>6</v>
      </c>
      <c r="B95" s="21"/>
      <c r="C95" s="10" t="s">
        <v>130</v>
      </c>
      <c r="D95" s="21"/>
      <c r="E95" s="69">
        <v>90000</v>
      </c>
      <c r="G95" s="65">
        <f>(E95/$AV95)</f>
        <v>5.5834729201563373</v>
      </c>
      <c r="I95" s="65">
        <f>IF(G$219,G95/G$219*100,0)</f>
        <v>14.051882178367944</v>
      </c>
      <c r="K95" s="69">
        <v>1637608</v>
      </c>
      <c r="M95" s="65">
        <f>(K95/$AV95)</f>
        <v>101.59488802034866</v>
      </c>
      <c r="O95" s="65">
        <f>IF(M$219,M95/M$219*100,0)</f>
        <v>73.363403034897303</v>
      </c>
      <c r="Q95" s="69">
        <v>4525685</v>
      </c>
      <c r="S95" s="65">
        <f>(Q95/$AV95)</f>
        <v>280.76710714064149</v>
      </c>
      <c r="U95" s="65">
        <f>IF(S$219,S95/S$219*100,0)</f>
        <v>116.57165683877564</v>
      </c>
      <c r="W95" s="69">
        <v>73300</v>
      </c>
      <c r="Y95" s="69">
        <f>(E95+K95+Q95)</f>
        <v>6253293</v>
      </c>
      <c r="AB95" s="69">
        <v>2741498</v>
      </c>
      <c r="AD95" s="70">
        <f>IF($Y95,AB95/$Y95*100,0)</f>
        <v>43.840869122876541</v>
      </c>
      <c r="AF95" s="69">
        <v>1261189</v>
      </c>
      <c r="AH95" s="70">
        <f>IF($Y95,AF95/$Y95*100,0)</f>
        <v>20.168397674633191</v>
      </c>
      <c r="AJ95" s="69">
        <v>53171</v>
      </c>
      <c r="AL95" s="70">
        <f>IF($Y95,AJ95/$Y95*100,0)</f>
        <v>0.85028800025842388</v>
      </c>
      <c r="AN95" s="69">
        <v>1225434</v>
      </c>
      <c r="AP95" s="69">
        <v>90940.268956</v>
      </c>
      <c r="AR95" s="69">
        <v>422678.37104399997</v>
      </c>
      <c r="AS95" s="21"/>
      <c r="AT95" s="10">
        <v>6</v>
      </c>
      <c r="AU95" s="21"/>
      <c r="AV95" s="96">
        <v>16119</v>
      </c>
      <c r="AW95" s="21"/>
      <c r="AX95" s="96">
        <f>IF(E95,AV95,0)</f>
        <v>16119</v>
      </c>
      <c r="AY95" s="21"/>
      <c r="AZ95" s="96">
        <f>IF(K95,AV95,0)</f>
        <v>16119</v>
      </c>
      <c r="BA95" s="21"/>
      <c r="BB95" s="96">
        <f>IF(Q95,AV95,0)</f>
        <v>16119</v>
      </c>
    </row>
    <row r="96" spans="1:54" ht="8.85" customHeight="1" x14ac:dyDescent="0.3">
      <c r="A96" s="10">
        <v>7</v>
      </c>
      <c r="B96" s="21"/>
      <c r="C96" s="10" t="s">
        <v>131</v>
      </c>
      <c r="D96" s="21"/>
      <c r="E96" s="69">
        <v>31142704</v>
      </c>
      <c r="G96" s="65">
        <f>(E96/$AV96)</f>
        <v>130.49913050037085</v>
      </c>
      <c r="I96" s="65">
        <f>IF(G$219,G96/G$219*100,0)</f>
        <v>328.42613054516772</v>
      </c>
      <c r="K96" s="69">
        <v>36140514</v>
      </c>
      <c r="M96" s="65">
        <f>(K96/$AV96)</f>
        <v>151.44175190556606</v>
      </c>
      <c r="O96" s="65">
        <f>IF(M$219,M96/M$219*100,0)</f>
        <v>109.35867441611498</v>
      </c>
      <c r="Q96" s="69">
        <v>131795769</v>
      </c>
      <c r="S96" s="65">
        <f>(Q96/$AV96)</f>
        <v>552.27167358774409</v>
      </c>
      <c r="U96" s="65">
        <f>IF(S$219,S96/S$219*100,0)</f>
        <v>229.29760067299497</v>
      </c>
      <c r="W96" s="69">
        <v>4616082</v>
      </c>
      <c r="Y96" s="69">
        <f>(E96+K96+Q96)</f>
        <v>199078987</v>
      </c>
      <c r="AB96" s="69">
        <v>22643743</v>
      </c>
      <c r="AD96" s="70">
        <f>IF($Y96,AB96/$Y96*100,0)</f>
        <v>11.374250663632319</v>
      </c>
      <c r="AF96" s="69">
        <v>17176867</v>
      </c>
      <c r="AH96" s="70">
        <f>IF($Y96,AF96/$Y96*100,0)</f>
        <v>8.6281667688011687</v>
      </c>
      <c r="AJ96" s="69">
        <v>950000</v>
      </c>
      <c r="AL96" s="70">
        <f>IF($Y96,AJ96/$Y96*100,0)</f>
        <v>0.47719752562333467</v>
      </c>
      <c r="AN96" s="69">
        <v>4511444</v>
      </c>
      <c r="AP96" s="69">
        <v>395448.80675400002</v>
      </c>
      <c r="AR96" s="69">
        <v>796165.54324600007</v>
      </c>
      <c r="AS96" s="21"/>
      <c r="AT96" s="10">
        <v>7</v>
      </c>
      <c r="AU96" s="21"/>
      <c r="AV96" s="96">
        <v>238643</v>
      </c>
      <c r="AW96" s="21"/>
      <c r="AX96" s="96">
        <f>IF(E96,AV96,0)</f>
        <v>238643</v>
      </c>
      <c r="AY96" s="21"/>
      <c r="AZ96" s="96">
        <f>IF(K96,AV96,0)</f>
        <v>238643</v>
      </c>
      <c r="BA96" s="21"/>
      <c r="BB96" s="96">
        <f>IF(Q96,AV96,0)</f>
        <v>238643</v>
      </c>
    </row>
    <row r="97" spans="1:54" ht="8.85" customHeight="1" x14ac:dyDescent="0.3">
      <c r="A97" s="10">
        <v>8</v>
      </c>
      <c r="B97" s="21"/>
      <c r="C97" s="10" t="s">
        <v>132</v>
      </c>
      <c r="D97" s="21"/>
      <c r="E97" s="69">
        <v>1236524</v>
      </c>
      <c r="G97" s="65">
        <f>(E97/$AV97)</f>
        <v>15.957825183579182</v>
      </c>
      <c r="I97" s="65">
        <f>IF(G$219,G97/G$219*100,0)</f>
        <v>40.160932543104167</v>
      </c>
      <c r="K97" s="69">
        <v>7245861</v>
      </c>
      <c r="M97" s="65">
        <f>(K97/$AV97)</f>
        <v>93.510666305315723</v>
      </c>
      <c r="O97" s="65">
        <f>IF(M$219,M97/M$219*100,0)</f>
        <v>67.525648523227005</v>
      </c>
      <c r="Q97" s="69">
        <v>16606301</v>
      </c>
      <c r="S97" s="65">
        <f>(Q97/$AV97)</f>
        <v>214.31080052137779</v>
      </c>
      <c r="U97" s="65">
        <f>IF(S$219,S97/S$219*100,0)</f>
        <v>88.979671976700303</v>
      </c>
      <c r="W97" s="69">
        <v>364469</v>
      </c>
      <c r="Y97" s="69">
        <f>(E97+K97+Q97)</f>
        <v>25088686</v>
      </c>
      <c r="AB97" s="69">
        <v>8530200</v>
      </c>
      <c r="AD97" s="70">
        <f>IF($Y97,AB97/$Y97*100,0)</f>
        <v>34.000186378832275</v>
      </c>
      <c r="AF97" s="69">
        <v>7195505</v>
      </c>
      <c r="AH97" s="70">
        <f>IF($Y97,AF97/$Y97*100,0)</f>
        <v>28.680278433075372</v>
      </c>
      <c r="AJ97" s="69">
        <v>150000</v>
      </c>
      <c r="AL97" s="70">
        <f>IF($Y97,AJ97/$Y97*100,0)</f>
        <v>0.59787905990772094</v>
      </c>
      <c r="AN97" s="69">
        <v>4586286</v>
      </c>
      <c r="AP97" s="69">
        <v>527018.97163599997</v>
      </c>
      <c r="AR97" s="69">
        <v>1002650.718364</v>
      </c>
      <c r="AS97" s="21"/>
      <c r="AT97" s="10">
        <v>8</v>
      </c>
      <c r="AU97" s="21"/>
      <c r="AV97" s="96">
        <v>77487</v>
      </c>
      <c r="AW97" s="21"/>
      <c r="AX97" s="96">
        <f>IF(E97,AV97,0)</f>
        <v>77487</v>
      </c>
      <c r="AY97" s="21"/>
      <c r="AZ97" s="96">
        <f>IF(K97,AV97,0)</f>
        <v>77487</v>
      </c>
      <c r="BA97" s="21"/>
      <c r="BB97" s="96">
        <f>IF(Q97,AV97,0)</f>
        <v>77487</v>
      </c>
    </row>
    <row r="98" spans="1:54" ht="8.85" customHeight="1" x14ac:dyDescent="0.3">
      <c r="A98" s="10">
        <v>9</v>
      </c>
      <c r="B98" s="21"/>
      <c r="C98" s="10" t="s">
        <v>133</v>
      </c>
      <c r="D98" s="21"/>
      <c r="E98" s="69">
        <v>100591</v>
      </c>
      <c r="G98" s="65">
        <f>(E98/$AV98)</f>
        <v>23.899025896887622</v>
      </c>
      <c r="I98" s="65">
        <f>IF(G$219,G98/G$219*100,0)</f>
        <v>60.146489628076502</v>
      </c>
      <c r="K98" s="69">
        <v>866237</v>
      </c>
      <c r="M98" s="65">
        <f>(K98/$AV98)</f>
        <v>205.80589213589926</v>
      </c>
      <c r="O98" s="65">
        <f>IF(M$219,M98/M$219*100,0)</f>
        <v>148.61594816363638</v>
      </c>
      <c r="Q98" s="69">
        <v>1137155</v>
      </c>
      <c r="S98" s="65">
        <f>(Q98/$AV98)</f>
        <v>270.17224994060348</v>
      </c>
      <c r="U98" s="65">
        <f>IF(S$219,S98/S$219*100,0)</f>
        <v>112.17277952598559</v>
      </c>
      <c r="W98" s="69">
        <v>85917</v>
      </c>
      <c r="Y98" s="69">
        <f>(E98+K98+Q98)</f>
        <v>2103983</v>
      </c>
      <c r="AB98" s="69">
        <v>649811</v>
      </c>
      <c r="AD98" s="70">
        <f>IF($Y98,AB98/$Y98*100,0)</f>
        <v>30.884802776448289</v>
      </c>
      <c r="AF98" s="69">
        <v>475401</v>
      </c>
      <c r="AH98" s="70">
        <f>IF($Y98,AF98/$Y98*100,0)</f>
        <v>22.595287129221102</v>
      </c>
      <c r="AJ98" s="69">
        <v>0</v>
      </c>
      <c r="AL98" s="70">
        <f>IF($Y98,AJ98/$Y98*100,0)</f>
        <v>0</v>
      </c>
      <c r="AN98" s="69">
        <v>469614</v>
      </c>
      <c r="AP98" s="69">
        <v>25429.465800000002</v>
      </c>
      <c r="AR98" s="69">
        <v>74209.624200000006</v>
      </c>
      <c r="AS98" s="21"/>
      <c r="AT98" s="10">
        <v>9</v>
      </c>
      <c r="AU98" s="21"/>
      <c r="AV98" s="96">
        <v>4209</v>
      </c>
      <c r="AW98" s="21"/>
      <c r="AX98" s="96">
        <f>IF(E98,AV98,0)</f>
        <v>4209</v>
      </c>
      <c r="AY98" s="21"/>
      <c r="AZ98" s="96">
        <f>IF(K98,AV98,0)</f>
        <v>4209</v>
      </c>
      <c r="BA98" s="21"/>
      <c r="BB98" s="96">
        <f>IF(Q98,AV98,0)</f>
        <v>4209</v>
      </c>
    </row>
    <row r="99" spans="1:54" ht="8.85" customHeight="1" x14ac:dyDescent="0.3">
      <c r="A99" s="10">
        <v>10</v>
      </c>
      <c r="B99" s="21"/>
      <c r="C99" s="10" t="s">
        <v>134</v>
      </c>
      <c r="D99" s="21"/>
      <c r="E99" s="69">
        <v>479110</v>
      </c>
      <c r="G99" s="65">
        <f>(E99/$AV99)</f>
        <v>6.0294228687926301</v>
      </c>
      <c r="I99" s="65">
        <f>IF(G$219,G99/G$219*100,0)</f>
        <v>15.174200890269384</v>
      </c>
      <c r="K99" s="69">
        <v>4632092</v>
      </c>
      <c r="M99" s="65">
        <f>(K99/$AV99)</f>
        <v>58.293171578867884</v>
      </c>
      <c r="O99" s="65">
        <f>IF(M$219,M99/M$219*100,0)</f>
        <v>42.094494359463624</v>
      </c>
      <c r="Q99" s="69">
        <v>15808689</v>
      </c>
      <c r="S99" s="65">
        <f>(Q99/$AV99)</f>
        <v>198.94652790012836</v>
      </c>
      <c r="U99" s="65">
        <f>IF(S$219,S99/S$219*100,0)</f>
        <v>82.600581727056067</v>
      </c>
      <c r="W99" s="69">
        <v>501665</v>
      </c>
      <c r="Y99" s="69">
        <f>(E99+K99+Q99)</f>
        <v>20919891</v>
      </c>
      <c r="AB99" s="69">
        <v>7694134</v>
      </c>
      <c r="AD99" s="70">
        <f>IF($Y99,AB99/$Y99*100,0)</f>
        <v>36.779034842963569</v>
      </c>
      <c r="AF99" s="69">
        <v>4734667</v>
      </c>
      <c r="AH99" s="70">
        <f>IF($Y99,AF99/$Y99*100,0)</f>
        <v>22.632369356035365</v>
      </c>
      <c r="AJ99" s="69">
        <v>150397</v>
      </c>
      <c r="AL99" s="70">
        <f>IF($Y99,AJ99/$Y99*100,0)</f>
        <v>0.7189186597578352</v>
      </c>
      <c r="AN99" s="69">
        <v>3589808</v>
      </c>
      <c r="AP99" s="69">
        <v>329300.88008000003</v>
      </c>
      <c r="AR99" s="69">
        <v>882514.44992000004</v>
      </c>
      <c r="AS99" s="21"/>
      <c r="AT99" s="10">
        <v>10</v>
      </c>
      <c r="AU99" s="21"/>
      <c r="AV99" s="96">
        <v>79462</v>
      </c>
      <c r="AW99" s="21"/>
      <c r="AX99" s="96">
        <f>IF(E99,AV99,0)</f>
        <v>79462</v>
      </c>
      <c r="AY99" s="21"/>
      <c r="AZ99" s="96">
        <f>IF(K99,AV99,0)</f>
        <v>79462</v>
      </c>
      <c r="BA99" s="21"/>
      <c r="BB99" s="96">
        <f>IF(Q99,AV99,0)</f>
        <v>79462</v>
      </c>
    </row>
    <row r="100" spans="1:54" ht="8.85" customHeight="1" x14ac:dyDescent="0.3">
      <c r="A100" s="41"/>
      <c r="B100" s="21"/>
      <c r="D100" s="21"/>
      <c r="AS100" s="21"/>
      <c r="AT100" s="29"/>
      <c r="AU100" s="21"/>
      <c r="AV100" s="27"/>
      <c r="AW100" s="21"/>
      <c r="AX100" s="21"/>
      <c r="AY100" s="21"/>
      <c r="AZ100" s="21"/>
      <c r="BA100" s="21"/>
      <c r="BB100" s="21"/>
    </row>
    <row r="101" spans="1:54" ht="8.85" customHeight="1" x14ac:dyDescent="0.3">
      <c r="A101" s="10">
        <v>11</v>
      </c>
      <c r="B101" s="21"/>
      <c r="C101" s="10" t="s">
        <v>135</v>
      </c>
      <c r="D101" s="21"/>
      <c r="E101" s="69">
        <v>96087</v>
      </c>
      <c r="G101" s="65">
        <f>(E101/$AV101)</f>
        <v>15.32488038277512</v>
      </c>
      <c r="I101" s="65">
        <f>IF(G$219,G101/G$219*100,0)</f>
        <v>38.568005364358186</v>
      </c>
      <c r="K101" s="69">
        <v>3547311</v>
      </c>
      <c r="M101" s="65">
        <f>(K101/$AV101)</f>
        <v>565.75933014354064</v>
      </c>
      <c r="O101" s="65">
        <f>IF(M$219,M101/M$219*100,0)</f>
        <v>408.54447075881177</v>
      </c>
      <c r="Q101" s="69">
        <v>1415156</v>
      </c>
      <c r="S101" s="65">
        <f>(Q101/$AV101)</f>
        <v>225.70271132376396</v>
      </c>
      <c r="U101" s="65">
        <f>IF(S$219,S101/S$219*100,0)</f>
        <v>93.709477865708863</v>
      </c>
      <c r="W101" s="69">
        <v>38185</v>
      </c>
      <c r="Y101" s="69">
        <f>(E101+K101+Q101)</f>
        <v>5058554</v>
      </c>
      <c r="AB101" s="69">
        <v>1393245</v>
      </c>
      <c r="AD101" s="70">
        <f>IF($Y101,AB101/$Y101*100,0)</f>
        <v>27.542356966042075</v>
      </c>
      <c r="AF101" s="69">
        <v>833220</v>
      </c>
      <c r="AH101" s="70">
        <f>IF($Y101,AF101/$Y101*100,0)</f>
        <v>16.471505493467106</v>
      </c>
      <c r="AJ101" s="69">
        <v>135264</v>
      </c>
      <c r="AL101" s="70">
        <f>IF($Y101,AJ101/$Y101*100,0)</f>
        <v>2.6739657222202236</v>
      </c>
      <c r="AN101" s="69">
        <v>2612327</v>
      </c>
      <c r="AP101" s="69">
        <v>14834.016799999999</v>
      </c>
      <c r="AR101" s="69">
        <v>93875.983200000002</v>
      </c>
      <c r="AS101" s="21"/>
      <c r="AT101" s="10">
        <v>11</v>
      </c>
      <c r="AU101" s="21"/>
      <c r="AV101" s="96">
        <v>6270</v>
      </c>
      <c r="AW101" s="21"/>
      <c r="AX101" s="96">
        <f>IF(E101,AV101,0)</f>
        <v>6270</v>
      </c>
      <c r="AY101" s="21"/>
      <c r="AZ101" s="96">
        <f>IF(K101,AV101,0)</f>
        <v>6270</v>
      </c>
      <c r="BA101" s="21"/>
      <c r="BB101" s="96">
        <f>IF(Q101,AV101,0)</f>
        <v>6270</v>
      </c>
    </row>
    <row r="102" spans="1:54" ht="8.85" customHeight="1" x14ac:dyDescent="0.3">
      <c r="A102" s="10">
        <v>12</v>
      </c>
      <c r="B102" s="21"/>
      <c r="C102" s="10" t="s">
        <v>136</v>
      </c>
      <c r="D102" s="21"/>
      <c r="E102" s="69">
        <v>2226165</v>
      </c>
      <c r="G102" s="65">
        <f>(E102/$AV102)</f>
        <v>66.262799142755085</v>
      </c>
      <c r="I102" s="65">
        <f>IF(G$219,G102/G$219*100,0)</f>
        <v>166.76306300358732</v>
      </c>
      <c r="K102" s="69">
        <v>1157355</v>
      </c>
      <c r="M102" s="65">
        <f>(K102/$AV102)</f>
        <v>34.449190379807121</v>
      </c>
      <c r="O102" s="65">
        <f>IF(M$219,M102/M$219*100,0)</f>
        <v>24.876348478808268</v>
      </c>
      <c r="Q102" s="69">
        <v>3982897</v>
      </c>
      <c r="S102" s="65">
        <f>(Q102/$AV102)</f>
        <v>118.55271460888201</v>
      </c>
      <c r="U102" s="65">
        <f>IF(S$219,S102/S$219*100,0)</f>
        <v>49.22188537480374</v>
      </c>
      <c r="W102" s="69">
        <v>554758</v>
      </c>
      <c r="Y102" s="69">
        <f>(E102+K102+Q102)</f>
        <v>7366417</v>
      </c>
      <c r="AB102" s="69">
        <v>2006011</v>
      </c>
      <c r="AD102" s="70">
        <f>IF($Y102,AB102/$Y102*100,0)</f>
        <v>27.231841477342378</v>
      </c>
      <c r="AF102" s="69">
        <v>1035223</v>
      </c>
      <c r="AH102" s="70">
        <f>IF($Y102,AF102/$Y102*100,0)</f>
        <v>14.053277190254096</v>
      </c>
      <c r="AJ102" s="69">
        <v>10531</v>
      </c>
      <c r="AL102" s="70">
        <f>IF($Y102,AJ102/$Y102*100,0)</f>
        <v>0.14295959623246959</v>
      </c>
      <c r="AN102" s="69">
        <v>460529</v>
      </c>
      <c r="AP102" s="69">
        <v>61632.385765999999</v>
      </c>
      <c r="AR102" s="69">
        <v>189390.33423400001</v>
      </c>
      <c r="AS102" s="21"/>
      <c r="AT102" s="10">
        <v>12</v>
      </c>
      <c r="AU102" s="21"/>
      <c r="AV102" s="96">
        <v>33596</v>
      </c>
      <c r="AW102" s="21"/>
      <c r="AX102" s="96">
        <f>IF(E102,AV102,0)</f>
        <v>33596</v>
      </c>
      <c r="AY102" s="21"/>
      <c r="AZ102" s="96">
        <f>IF(K102,AV102,0)</f>
        <v>33596</v>
      </c>
      <c r="BA102" s="21"/>
      <c r="BB102" s="96">
        <f>IF(Q102,AV102,0)</f>
        <v>33596</v>
      </c>
    </row>
    <row r="103" spans="1:54" ht="8.85" customHeight="1" x14ac:dyDescent="0.3">
      <c r="A103" s="10">
        <v>13</v>
      </c>
      <c r="B103" s="21"/>
      <c r="C103" s="10" t="s">
        <v>137</v>
      </c>
      <c r="D103" s="21"/>
      <c r="E103" s="69">
        <v>114978</v>
      </c>
      <c r="G103" s="65">
        <f>(E103/$AV103)</f>
        <v>7.2545901949649823</v>
      </c>
      <c r="I103" s="65">
        <f>IF(G$219,G103/G$219*100,0)</f>
        <v>18.257569818953638</v>
      </c>
      <c r="K103" s="69">
        <v>2426852</v>
      </c>
      <c r="M103" s="65">
        <f>(K103/$AV103)</f>
        <v>153.12335163101773</v>
      </c>
      <c r="O103" s="65">
        <f>IF(M$219,M103/M$219*100,0)</f>
        <v>110.5729862855958</v>
      </c>
      <c r="Q103" s="69">
        <v>2950212</v>
      </c>
      <c r="S103" s="65">
        <f>(Q103/$AV103)</f>
        <v>186.14499337497634</v>
      </c>
      <c r="U103" s="65">
        <f>IF(S$219,S103/S$219*100,0)</f>
        <v>77.285514357258222</v>
      </c>
      <c r="W103" s="69">
        <v>29067</v>
      </c>
      <c r="Y103" s="69">
        <f>(E103+K103+Q103)</f>
        <v>5492042</v>
      </c>
      <c r="AB103" s="69">
        <v>1824331</v>
      </c>
      <c r="AD103" s="70">
        <f>IF($Y103,AB103/$Y103*100,0)</f>
        <v>33.217717562975665</v>
      </c>
      <c r="AF103" s="69">
        <v>1380115</v>
      </c>
      <c r="AH103" s="70">
        <f>IF($Y103,AF103/$Y103*100,0)</f>
        <v>25.129359899287007</v>
      </c>
      <c r="AJ103" s="69">
        <v>28062</v>
      </c>
      <c r="AL103" s="70">
        <f>IF($Y103,AJ103/$Y103*100,0)</f>
        <v>0.51095749085677056</v>
      </c>
      <c r="AN103" s="69">
        <v>1379540</v>
      </c>
      <c r="AP103" s="69">
        <v>136666.19277999998</v>
      </c>
      <c r="AR103" s="69">
        <v>686433.92721999995</v>
      </c>
      <c r="AS103" s="21"/>
      <c r="AT103" s="10">
        <v>13</v>
      </c>
      <c r="AU103" s="21"/>
      <c r="AV103" s="96">
        <v>15849</v>
      </c>
      <c r="AW103" s="21"/>
      <c r="AX103" s="96">
        <f>IF(E103,AV103,0)</f>
        <v>15849</v>
      </c>
      <c r="AY103" s="21"/>
      <c r="AZ103" s="96">
        <f>IF(K103,AV103,0)</f>
        <v>15849</v>
      </c>
      <c r="BA103" s="21"/>
      <c r="BB103" s="96">
        <f>IF(Q103,AV103,0)</f>
        <v>15849</v>
      </c>
    </row>
    <row r="104" spans="1:54" ht="8.85" customHeight="1" x14ac:dyDescent="0.3">
      <c r="A104" s="10">
        <v>14</v>
      </c>
      <c r="B104" s="21"/>
      <c r="C104" s="10" t="s">
        <v>138</v>
      </c>
      <c r="D104" s="21"/>
      <c r="E104" s="69">
        <v>307242</v>
      </c>
      <c r="G104" s="65">
        <f>(E104/$AV104)</f>
        <v>15.094178334561533</v>
      </c>
      <c r="I104" s="65">
        <f>IF(G$219,G104/G$219*100,0)</f>
        <v>37.987399342593022</v>
      </c>
      <c r="K104" s="69">
        <v>3871562</v>
      </c>
      <c r="M104" s="65">
        <f>(K104/$AV104)</f>
        <v>190.20201424711374</v>
      </c>
      <c r="O104" s="65">
        <f>IF(M$219,M104/M$219*100,0)</f>
        <v>137.34812155573647</v>
      </c>
      <c r="Q104" s="69">
        <v>10862879</v>
      </c>
      <c r="S104" s="65">
        <f>(Q104/$AV104)</f>
        <v>533.67128469663476</v>
      </c>
      <c r="U104" s="65">
        <f>IF(S$219,S104/S$219*100,0)</f>
        <v>221.57490775157652</v>
      </c>
      <c r="W104" s="69">
        <v>43005</v>
      </c>
      <c r="Y104" s="69">
        <f>(E104+K104+Q104)</f>
        <v>15041683</v>
      </c>
      <c r="AB104" s="69">
        <v>4010139</v>
      </c>
      <c r="AD104" s="70">
        <f>IF($Y104,AB104/$Y104*100,0)</f>
        <v>26.660174928563514</v>
      </c>
      <c r="AF104" s="69">
        <v>4102045</v>
      </c>
      <c r="AH104" s="70">
        <f>IF($Y104,AF104/$Y104*100,0)</f>
        <v>27.27118368336841</v>
      </c>
      <c r="AJ104" s="69">
        <v>2187518</v>
      </c>
      <c r="AL104" s="70">
        <f>IF($Y104,AJ104/$Y104*100,0)</f>
        <v>14.543040163790183</v>
      </c>
      <c r="AN104" s="69">
        <v>2513026</v>
      </c>
      <c r="AP104" s="69">
        <v>187224.52370000002</v>
      </c>
      <c r="AR104" s="69">
        <v>1812855.5663000001</v>
      </c>
      <c r="AS104" s="21"/>
      <c r="AT104" s="10">
        <v>14</v>
      </c>
      <c r="AU104" s="21"/>
      <c r="AV104" s="96">
        <v>20355</v>
      </c>
      <c r="AW104" s="21"/>
      <c r="AX104" s="96">
        <f>IF(E104,AV104,0)</f>
        <v>20355</v>
      </c>
      <c r="AY104" s="21"/>
      <c r="AZ104" s="96">
        <f>IF(K104,AV104,0)</f>
        <v>20355</v>
      </c>
      <c r="BA104" s="21"/>
      <c r="BB104" s="96">
        <f>IF(Q104,AV104,0)</f>
        <v>20355</v>
      </c>
    </row>
    <row r="105" spans="1:54" ht="8.85" customHeight="1" x14ac:dyDescent="0.3">
      <c r="A105" s="10">
        <v>15</v>
      </c>
      <c r="B105" s="21"/>
      <c r="C105" s="10" t="s">
        <v>139</v>
      </c>
      <c r="D105" s="21"/>
      <c r="E105" s="69">
        <v>183826</v>
      </c>
      <c r="G105" s="65">
        <f>(E105/$AV105)</f>
        <v>10.926414645744176</v>
      </c>
      <c r="I105" s="65">
        <f>IF(G$219,G105/G$219*100,0)</f>
        <v>27.498421400007807</v>
      </c>
      <c r="K105" s="69">
        <v>1907827</v>
      </c>
      <c r="M105" s="65">
        <f>(K105/$AV105)</f>
        <v>113.39913219210652</v>
      </c>
      <c r="O105" s="65">
        <f>IF(M$219,M105/M$219*100,0)</f>
        <v>81.88744926960112</v>
      </c>
      <c r="Q105" s="69">
        <v>3960486</v>
      </c>
      <c r="S105" s="65">
        <f>(Q105/$AV105)</f>
        <v>235.40691868758915</v>
      </c>
      <c r="U105" s="65">
        <f>IF(S$219,S105/S$219*100,0)</f>
        <v>97.738566394734789</v>
      </c>
      <c r="W105" s="69">
        <v>32742</v>
      </c>
      <c r="Y105" s="69">
        <f>(E105+K105+Q105)</f>
        <v>6052139</v>
      </c>
      <c r="AB105" s="69">
        <v>2459040</v>
      </c>
      <c r="AD105" s="70">
        <f>IF($Y105,AB105/$Y105*100,0)</f>
        <v>40.630924041896591</v>
      </c>
      <c r="AF105" s="69">
        <v>1269507</v>
      </c>
      <c r="AH105" s="70">
        <f>IF($Y105,AF105/$Y105*100,0)</f>
        <v>20.976170573742607</v>
      </c>
      <c r="AJ105" s="69">
        <v>69469</v>
      </c>
      <c r="AL105" s="70">
        <f>IF($Y105,AJ105/$Y105*100,0)</f>
        <v>1.1478421100374594</v>
      </c>
      <c r="AN105" s="69">
        <v>1087146</v>
      </c>
      <c r="AP105" s="69">
        <v>66419.633600000001</v>
      </c>
      <c r="AR105" s="69">
        <v>459221.86639999994</v>
      </c>
      <c r="AS105" s="21"/>
      <c r="AT105" s="10">
        <v>15</v>
      </c>
      <c r="AU105" s="21"/>
      <c r="AV105" s="96">
        <v>16824</v>
      </c>
      <c r="AW105" s="21"/>
      <c r="AX105" s="96">
        <f>IF(E105,AV105,0)</f>
        <v>16824</v>
      </c>
      <c r="AY105" s="21"/>
      <c r="AZ105" s="96">
        <f>IF(K105,AV105,0)</f>
        <v>16824</v>
      </c>
      <c r="BA105" s="21"/>
      <c r="BB105" s="96">
        <f>IF(Q105,AV105,0)</f>
        <v>16824</v>
      </c>
    </row>
    <row r="106" spans="1:54" ht="8.85" customHeight="1" x14ac:dyDescent="0.3">
      <c r="A106" s="41"/>
      <c r="B106" s="21"/>
      <c r="D106" s="21"/>
      <c r="AS106" s="21"/>
      <c r="AT106" s="29"/>
      <c r="AU106" s="21"/>
      <c r="AV106" s="27"/>
      <c r="AW106" s="21"/>
      <c r="AX106" s="21"/>
      <c r="AY106" s="21"/>
      <c r="AZ106" s="21"/>
      <c r="BA106" s="21"/>
      <c r="BB106" s="21"/>
    </row>
    <row r="107" spans="1:54" ht="8.85" customHeight="1" x14ac:dyDescent="0.3">
      <c r="A107" s="10">
        <v>16</v>
      </c>
      <c r="B107" s="21"/>
      <c r="C107" s="10" t="s">
        <v>140</v>
      </c>
      <c r="D107" s="21"/>
      <c r="E107" s="69">
        <v>409181</v>
      </c>
      <c r="G107" s="65">
        <f>(E107/$AV107)</f>
        <v>7.3466855788566505</v>
      </c>
      <c r="I107" s="65">
        <f>IF(G$219,G107/G$219*100,0)</f>
        <v>18.489345543869494</v>
      </c>
      <c r="K107" s="69">
        <v>7567026</v>
      </c>
      <c r="M107" s="65">
        <f>(K107/$AV107)</f>
        <v>135.86300632002298</v>
      </c>
      <c r="O107" s="65">
        <f>IF(M$219,M107/M$219*100,0)</f>
        <v>98.108996273437086</v>
      </c>
      <c r="Q107" s="69">
        <v>12755734</v>
      </c>
      <c r="S107" s="65">
        <f>(Q107/$AV107)</f>
        <v>229.02423872450444</v>
      </c>
      <c r="U107" s="65">
        <f>IF(S$219,S107/S$219*100,0)</f>
        <v>95.088542373239491</v>
      </c>
      <c r="W107" s="69">
        <v>414526</v>
      </c>
      <c r="Y107" s="69">
        <f>(E107+K107+Q107)</f>
        <v>20731941</v>
      </c>
      <c r="AB107" s="69">
        <v>7370598</v>
      </c>
      <c r="AD107" s="70">
        <f>IF($Y107,AB107/$Y107*100,0)</f>
        <v>35.551895502693164</v>
      </c>
      <c r="AF107" s="69">
        <v>4709204</v>
      </c>
      <c r="AH107" s="70">
        <f>IF($Y107,AF107/$Y107*100,0)</f>
        <v>22.714727964931022</v>
      </c>
      <c r="AJ107" s="69">
        <v>245690</v>
      </c>
      <c r="AL107" s="70">
        <f>IF($Y107,AJ107/$Y107*100,0)</f>
        <v>1.1850795832382506</v>
      </c>
      <c r="AN107" s="69">
        <v>5662461</v>
      </c>
      <c r="AP107" s="69">
        <v>362490.63519999996</v>
      </c>
      <c r="AR107" s="69">
        <v>1259530.6148000001</v>
      </c>
      <c r="AS107" s="21"/>
      <c r="AT107" s="10">
        <v>16</v>
      </c>
      <c r="AU107" s="21"/>
      <c r="AV107" s="96">
        <v>55696</v>
      </c>
      <c r="AW107" s="21"/>
      <c r="AX107" s="96">
        <f>IF(E107,AV107,0)</f>
        <v>55696</v>
      </c>
      <c r="AY107" s="21"/>
      <c r="AZ107" s="96">
        <f>IF(K107,AV107,0)</f>
        <v>55696</v>
      </c>
      <c r="BA107" s="21"/>
      <c r="BB107" s="96">
        <f>IF(Q107,AV107,0)</f>
        <v>55696</v>
      </c>
    </row>
    <row r="108" spans="1:54" ht="8.85" customHeight="1" x14ac:dyDescent="0.3">
      <c r="A108" s="10">
        <v>17</v>
      </c>
      <c r="B108" s="21"/>
      <c r="C108" s="10" t="s">
        <v>141</v>
      </c>
      <c r="D108" s="21"/>
      <c r="E108" s="69">
        <v>275404</v>
      </c>
      <c r="G108" s="65">
        <f>(E108/$AV108)</f>
        <v>8.9165020882571948</v>
      </c>
      <c r="I108" s="65">
        <f>IF(G$219,G108/G$219*100,0)</f>
        <v>22.440090348616508</v>
      </c>
      <c r="K108" s="69">
        <v>3690760</v>
      </c>
      <c r="M108" s="65">
        <f>(K108/$AV108)</f>
        <v>119.49234305694952</v>
      </c>
      <c r="O108" s="65">
        <f>IF(M$219,M108/M$219*100,0)</f>
        <v>86.287460856449457</v>
      </c>
      <c r="Q108" s="69">
        <v>5109603</v>
      </c>
      <c r="S108" s="65">
        <f>(Q108/$AV108)</f>
        <v>165.42891831514876</v>
      </c>
      <c r="U108" s="65">
        <f>IF(S$219,S108/S$219*100,0)</f>
        <v>68.68440998461935</v>
      </c>
      <c r="W108" s="69">
        <v>424494</v>
      </c>
      <c r="Y108" s="69">
        <f>(E108+K108+Q108)</f>
        <v>9075767</v>
      </c>
      <c r="AB108" s="69">
        <v>2744722</v>
      </c>
      <c r="AD108" s="70">
        <f>IF($Y108,AB108/$Y108*100,0)</f>
        <v>30.242314506311146</v>
      </c>
      <c r="AF108" s="69">
        <v>1906887</v>
      </c>
      <c r="AH108" s="70">
        <f>IF($Y108,AF108/$Y108*100,0)</f>
        <v>21.010753140753835</v>
      </c>
      <c r="AJ108" s="69">
        <v>0</v>
      </c>
      <c r="AL108" s="70">
        <f>IF($Y108,AJ108/$Y108*100,0)</f>
        <v>0</v>
      </c>
      <c r="AN108" s="69">
        <v>2085613</v>
      </c>
      <c r="AP108" s="69">
        <v>233893.95980000001</v>
      </c>
      <c r="AR108" s="69">
        <v>423856.16019999998</v>
      </c>
      <c r="AS108" s="21"/>
      <c r="AT108" s="10">
        <v>17</v>
      </c>
      <c r="AU108" s="21"/>
      <c r="AV108" s="96">
        <v>30887</v>
      </c>
      <c r="AW108" s="21"/>
      <c r="AX108" s="96">
        <f>IF(E108,AV108,0)</f>
        <v>30887</v>
      </c>
      <c r="AY108" s="21"/>
      <c r="AZ108" s="96">
        <f>IF(K108,AV108,0)</f>
        <v>30887</v>
      </c>
      <c r="BA108" s="21"/>
      <c r="BB108" s="96">
        <f>IF(Q108,AV108,0)</f>
        <v>30887</v>
      </c>
    </row>
    <row r="109" spans="1:54" ht="8.85" customHeight="1" x14ac:dyDescent="0.3">
      <c r="A109" s="10">
        <v>18</v>
      </c>
      <c r="B109" s="21"/>
      <c r="C109" s="10" t="s">
        <v>142</v>
      </c>
      <c r="D109" s="21"/>
      <c r="E109" s="69">
        <v>262692</v>
      </c>
      <c r="G109" s="65">
        <f>(E109/$AV109)</f>
        <v>9.0101869319156229</v>
      </c>
      <c r="I109" s="65">
        <f>IF(G$219,G109/G$219*100,0)</f>
        <v>22.675866254367687</v>
      </c>
      <c r="K109" s="69">
        <v>12191731</v>
      </c>
      <c r="M109" s="65">
        <f>(K109/$AV109)</f>
        <v>418.16947350368719</v>
      </c>
      <c r="O109" s="65">
        <f>IF(M$219,M109/M$219*100,0)</f>
        <v>301.96731567239073</v>
      </c>
      <c r="Q109" s="69">
        <v>8408574</v>
      </c>
      <c r="S109" s="65">
        <f>(Q109/$AV109)</f>
        <v>288.40932944606413</v>
      </c>
      <c r="U109" s="65">
        <f>IF(S$219,S109/S$219*100,0)</f>
        <v>119.74463007323331</v>
      </c>
      <c r="W109" s="69">
        <v>191956</v>
      </c>
      <c r="Y109" s="69">
        <f>(E109+K109+Q109)</f>
        <v>20862997</v>
      </c>
      <c r="AB109" s="69">
        <v>6671310</v>
      </c>
      <c r="AD109" s="70">
        <f>IF($Y109,AB109/$Y109*100,0)</f>
        <v>31.976757701685909</v>
      </c>
      <c r="AF109" s="69">
        <v>3515227</v>
      </c>
      <c r="AH109" s="70">
        <f>IF($Y109,AF109/$Y109*100,0)</f>
        <v>16.849098909423223</v>
      </c>
      <c r="AJ109" s="69">
        <v>464889</v>
      </c>
      <c r="AL109" s="70">
        <f>IF($Y109,AJ109/$Y109*100,0)</f>
        <v>2.2282944296066378</v>
      </c>
      <c r="AN109" s="69">
        <v>8978290</v>
      </c>
      <c r="AP109" s="69">
        <v>206132.6538</v>
      </c>
      <c r="AR109" s="69">
        <v>914768.20620000002</v>
      </c>
      <c r="AS109" s="21"/>
      <c r="AT109" s="10">
        <v>18</v>
      </c>
      <c r="AU109" s="21"/>
      <c r="AV109" s="96">
        <v>29155</v>
      </c>
      <c r="AW109" s="21"/>
      <c r="AX109" s="96">
        <f>IF(E109,AV109,0)</f>
        <v>29155</v>
      </c>
      <c r="AY109" s="21"/>
      <c r="AZ109" s="96">
        <f>IF(K109,AV109,0)</f>
        <v>29155</v>
      </c>
      <c r="BA109" s="21"/>
      <c r="BB109" s="96">
        <f>IF(Q109,AV109,0)</f>
        <v>29155</v>
      </c>
    </row>
    <row r="110" spans="1:54" ht="8.85" customHeight="1" x14ac:dyDescent="0.3">
      <c r="A110" s="10">
        <v>19</v>
      </c>
      <c r="B110" s="21"/>
      <c r="C110" s="10" t="s">
        <v>143</v>
      </c>
      <c r="D110" s="21"/>
      <c r="E110" s="69">
        <v>115126</v>
      </c>
      <c r="G110" s="65">
        <f>(E110/$AV110)</f>
        <v>16.997785324080908</v>
      </c>
      <c r="I110" s="65">
        <f>IF(G$219,G110/G$219*100,0)</f>
        <v>42.778192011091349</v>
      </c>
      <c r="K110" s="69">
        <v>127040</v>
      </c>
      <c r="M110" s="65">
        <f>(K110/$AV110)</f>
        <v>18.756828584083863</v>
      </c>
      <c r="O110" s="65">
        <f>IF(M$219,M110/M$219*100,0)</f>
        <v>13.544626131139703</v>
      </c>
      <c r="Q110" s="69">
        <v>2222094</v>
      </c>
      <c r="S110" s="65">
        <f>(Q110/$AV110)</f>
        <v>328.0812047837</v>
      </c>
      <c r="U110" s="65">
        <f>IF(S$219,S110/S$219*100,0)</f>
        <v>136.21599057235693</v>
      </c>
      <c r="W110" s="69">
        <v>172884</v>
      </c>
      <c r="Y110" s="69">
        <f>(E110+K110+Q110)</f>
        <v>2464260</v>
      </c>
      <c r="AB110" s="69">
        <v>849189</v>
      </c>
      <c r="AD110" s="70">
        <f>IF($Y110,AB110/$Y110*100,0)</f>
        <v>34.460203062988484</v>
      </c>
      <c r="AF110" s="69">
        <v>656235</v>
      </c>
      <c r="AH110" s="70">
        <f>IF($Y110,AF110/$Y110*100,0)</f>
        <v>26.630103966302254</v>
      </c>
      <c r="AJ110" s="69">
        <v>0</v>
      </c>
      <c r="AL110" s="70">
        <f>IF($Y110,AJ110/$Y110*100,0)</f>
        <v>0</v>
      </c>
      <c r="AN110" s="69">
        <v>0</v>
      </c>
      <c r="AP110" s="69">
        <v>15484.436799999999</v>
      </c>
      <c r="AR110" s="69">
        <v>99578.223200000008</v>
      </c>
      <c r="AS110" s="21"/>
      <c r="AT110" s="10">
        <v>19</v>
      </c>
      <c r="AU110" s="21"/>
      <c r="AV110" s="96">
        <v>6773</v>
      </c>
      <c r="AW110" s="21"/>
      <c r="AX110" s="96">
        <f>IF(E110,AV110,0)</f>
        <v>6773</v>
      </c>
      <c r="AY110" s="21"/>
      <c r="AZ110" s="96">
        <f>IF(K110,AV110,0)</f>
        <v>6773</v>
      </c>
      <c r="BA110" s="21"/>
      <c r="BB110" s="96">
        <f>IF(Q110,AV110,0)</f>
        <v>6773</v>
      </c>
    </row>
    <row r="111" spans="1:54" ht="8.85" customHeight="1" x14ac:dyDescent="0.3">
      <c r="A111" s="10">
        <v>20</v>
      </c>
      <c r="B111" s="21"/>
      <c r="C111" s="10" t="s">
        <v>144</v>
      </c>
      <c r="D111" s="21"/>
      <c r="E111" s="69">
        <v>134301</v>
      </c>
      <c r="G111" s="65">
        <f>(E111/$AV111)</f>
        <v>11.648972157168879</v>
      </c>
      <c r="I111" s="65">
        <f>IF(G$219,G111/G$219*100,0)</f>
        <v>29.316876179466178</v>
      </c>
      <c r="K111" s="69">
        <v>3211140</v>
      </c>
      <c r="M111" s="65">
        <f>(K111/$AV111)</f>
        <v>278.52719229768411</v>
      </c>
      <c r="O111" s="65">
        <f>IF(M$219,M111/M$219*100,0)</f>
        <v>201.12924048521649</v>
      </c>
      <c r="Q111" s="69">
        <v>5177195</v>
      </c>
      <c r="S111" s="65">
        <f>(Q111/$AV111)</f>
        <v>449.05846127157605</v>
      </c>
      <c r="U111" s="65">
        <f>IF(S$219,S111/S$219*100,0)</f>
        <v>186.44452115851641</v>
      </c>
      <c r="W111" s="69">
        <v>25739</v>
      </c>
      <c r="Y111" s="69">
        <f>(E111+K111+Q111)</f>
        <v>8522636</v>
      </c>
      <c r="AB111" s="69">
        <v>2445777</v>
      </c>
      <c r="AD111" s="70">
        <f>IF($Y111,AB111/$Y111*100,0)</f>
        <v>28.697424130280819</v>
      </c>
      <c r="AF111" s="69">
        <v>2629198</v>
      </c>
      <c r="AH111" s="70">
        <f>IF($Y111,AF111/$Y111*100,0)</f>
        <v>30.849586911842771</v>
      </c>
      <c r="AJ111" s="69">
        <v>128058</v>
      </c>
      <c r="AL111" s="70">
        <f>IF($Y111,AJ111/$Y111*100,0)</f>
        <v>1.5025632914511426</v>
      </c>
      <c r="AN111" s="69">
        <v>1983927</v>
      </c>
      <c r="AP111" s="69">
        <v>108745.0224</v>
      </c>
      <c r="AR111" s="69">
        <v>432559.0576</v>
      </c>
      <c r="AS111" s="21"/>
      <c r="AT111" s="10">
        <v>20</v>
      </c>
      <c r="AU111" s="21"/>
      <c r="AV111" s="96">
        <v>11529</v>
      </c>
      <c r="AW111" s="21"/>
      <c r="AX111" s="96">
        <f>IF(E111,AV111,0)</f>
        <v>11529</v>
      </c>
      <c r="AY111" s="21"/>
      <c r="AZ111" s="96">
        <f>IF(K111,AV111,0)</f>
        <v>11529</v>
      </c>
      <c r="BA111" s="21"/>
      <c r="BB111" s="96">
        <f>IF(Q111,AV111,0)</f>
        <v>11529</v>
      </c>
    </row>
    <row r="112" spans="1:54" ht="8.85" customHeight="1" x14ac:dyDescent="0.3">
      <c r="A112" s="41"/>
      <c r="B112" s="21"/>
      <c r="D112" s="21"/>
      <c r="Y112" s="131"/>
      <c r="AS112" s="21"/>
      <c r="AT112" s="29"/>
      <c r="AU112" s="21"/>
      <c r="AV112" s="27"/>
      <c r="AW112" s="21"/>
      <c r="AX112" s="21"/>
      <c r="AY112" s="21"/>
      <c r="AZ112" s="21"/>
      <c r="BA112" s="21"/>
      <c r="BB112" s="21"/>
    </row>
    <row r="113" spans="1:54" ht="8.85" customHeight="1" x14ac:dyDescent="0.3">
      <c r="A113" s="10">
        <v>21</v>
      </c>
      <c r="B113" s="21"/>
      <c r="C113" s="10" t="s">
        <v>145</v>
      </c>
      <c r="D113" s="21"/>
      <c r="E113" s="69">
        <v>2654750</v>
      </c>
      <c r="G113" s="65">
        <f>(E113/$AV113)</f>
        <v>7.282305759461031</v>
      </c>
      <c r="I113" s="65">
        <f>IF(G$219,G113/G$219*100,0)</f>
        <v>18.327321361116489</v>
      </c>
      <c r="K113" s="69">
        <v>42448349</v>
      </c>
      <c r="M113" s="65">
        <f>(K113/$AV113)</f>
        <v>116.44104205756169</v>
      </c>
      <c r="O113" s="65">
        <f>IF(M$219,M113/M$219*100,0)</f>
        <v>84.084064313957683</v>
      </c>
      <c r="Q113" s="69">
        <v>50578184</v>
      </c>
      <c r="S113" s="65">
        <f>(Q113/$AV113)</f>
        <v>138.74217935635363</v>
      </c>
      <c r="U113" s="65">
        <f>IF(S$219,S113/S$219*100,0)</f>
        <v>57.604346483832082</v>
      </c>
      <c r="W113" s="69">
        <v>10756426</v>
      </c>
      <c r="Y113" s="69">
        <f>(E113+K113+Q113)</f>
        <v>95681283</v>
      </c>
      <c r="AB113" s="69">
        <v>21545213</v>
      </c>
      <c r="AD113" s="70">
        <f>IF($Y113,AB113/$Y113*100,0)</f>
        <v>22.517688229577772</v>
      </c>
      <c r="AF113" s="69">
        <v>12555104</v>
      </c>
      <c r="AH113" s="70">
        <f>IF($Y113,AF113/$Y113*100,0)</f>
        <v>13.121797290280901</v>
      </c>
      <c r="AJ113" s="69">
        <v>122140</v>
      </c>
      <c r="AL113" s="70">
        <f>IF($Y113,AJ113/$Y113*100,0)</f>
        <v>0.12765297053970315</v>
      </c>
      <c r="AN113" s="69">
        <v>22460341</v>
      </c>
      <c r="AP113" s="69">
        <v>1054299.6291199999</v>
      </c>
      <c r="AR113" s="69">
        <v>1866247.5108800002</v>
      </c>
      <c r="AS113" s="21"/>
      <c r="AT113" s="10">
        <v>21</v>
      </c>
      <c r="AU113" s="21"/>
      <c r="AV113" s="96">
        <v>364548</v>
      </c>
      <c r="AW113" s="21"/>
      <c r="AX113" s="96">
        <f>IF(E113,AV113,0)</f>
        <v>364548</v>
      </c>
      <c r="AY113" s="21"/>
      <c r="AZ113" s="96">
        <f>IF(K113,AV113,0)</f>
        <v>364548</v>
      </c>
      <c r="BA113" s="21"/>
      <c r="BB113" s="96">
        <f>IF(Q113,AV113,0)</f>
        <v>364548</v>
      </c>
    </row>
    <row r="114" spans="1:54" ht="8.85" customHeight="1" x14ac:dyDescent="0.3">
      <c r="A114" s="10">
        <v>22</v>
      </c>
      <c r="B114" s="21"/>
      <c r="C114" s="10" t="s">
        <v>146</v>
      </c>
      <c r="D114" s="21"/>
      <c r="E114" s="69">
        <v>217784</v>
      </c>
      <c r="G114" s="65">
        <f>(E114/$AV114)</f>
        <v>14.732057092606372</v>
      </c>
      <c r="I114" s="65">
        <f>IF(G$219,G114/G$219*100,0)</f>
        <v>37.076051674393753</v>
      </c>
      <c r="K114" s="69">
        <v>1512872</v>
      </c>
      <c r="M114" s="65">
        <f>(K114/$AV114)</f>
        <v>102.33863221267673</v>
      </c>
      <c r="O114" s="65">
        <f>IF(M$219,M114/M$219*100,0)</f>
        <v>73.900473413140148</v>
      </c>
      <c r="Q114" s="69">
        <v>1805836</v>
      </c>
      <c r="S114" s="65">
        <f>(Q114/$AV114)</f>
        <v>122.15626056957316</v>
      </c>
      <c r="U114" s="65">
        <f>IF(S$219,S114/S$219*100,0)</f>
        <v>50.718041129694299</v>
      </c>
      <c r="W114" s="69">
        <v>172398</v>
      </c>
      <c r="Y114" s="69">
        <f>(E114+K114+Q114)</f>
        <v>3536492</v>
      </c>
      <c r="AB114" s="69">
        <v>1188419</v>
      </c>
      <c r="AD114" s="70">
        <f>IF($Y114,AB114/$Y114*100,0)</f>
        <v>33.604458881852409</v>
      </c>
      <c r="AF114" s="69">
        <v>812283</v>
      </c>
      <c r="AH114" s="70">
        <f>IF($Y114,AF114/$Y114*100,0)</f>
        <v>22.968608440228337</v>
      </c>
      <c r="AJ114" s="69">
        <v>15426</v>
      </c>
      <c r="AL114" s="70">
        <f>IF($Y114,AJ114/$Y114*100,0)</f>
        <v>0.43619496382290696</v>
      </c>
      <c r="AN114" s="69">
        <v>820191</v>
      </c>
      <c r="AP114" s="69">
        <v>19298.564999999999</v>
      </c>
      <c r="AR114" s="69">
        <v>54131.485000000001</v>
      </c>
      <c r="AS114" s="21"/>
      <c r="AT114" s="10">
        <v>22</v>
      </c>
      <c r="AU114" s="21"/>
      <c r="AV114" s="96">
        <v>14783</v>
      </c>
      <c r="AW114" s="21"/>
      <c r="AX114" s="96">
        <f>IF(E114,AV114,0)</f>
        <v>14783</v>
      </c>
      <c r="AY114" s="21"/>
      <c r="AZ114" s="96">
        <f>IF(K114,AV114,0)</f>
        <v>14783</v>
      </c>
      <c r="BA114" s="21"/>
      <c r="BB114" s="96">
        <f>IF(Q114,AV114,0)</f>
        <v>14783</v>
      </c>
    </row>
    <row r="115" spans="1:54" ht="8.85" customHeight="1" x14ac:dyDescent="0.3">
      <c r="A115" s="10">
        <v>23</v>
      </c>
      <c r="B115" s="21"/>
      <c r="C115" s="10" t="s">
        <v>147</v>
      </c>
      <c r="D115" s="21"/>
      <c r="E115" s="69">
        <v>57809</v>
      </c>
      <c r="G115" s="65">
        <f>(E115/$AV115)</f>
        <v>11.8170482420278</v>
      </c>
      <c r="I115" s="65">
        <f>IF(G$219,G115/G$219*100,0)</f>
        <v>29.73987193411789</v>
      </c>
      <c r="K115" s="69">
        <v>239624</v>
      </c>
      <c r="M115" s="65">
        <f>(K115/$AV115)</f>
        <v>48.98282910874898</v>
      </c>
      <c r="O115" s="65">
        <f>IF(M$219,M115/M$219*100,0)</f>
        <v>35.371337118604742</v>
      </c>
      <c r="Q115" s="69">
        <v>1757239</v>
      </c>
      <c r="S115" s="65">
        <f>(Q115/$AV115)</f>
        <v>359.2066639411284</v>
      </c>
      <c r="U115" s="65">
        <f>IF(S$219,S115/S$219*100,0)</f>
        <v>149.13896570573525</v>
      </c>
      <c r="W115" s="69">
        <v>41998</v>
      </c>
      <c r="Y115" s="69">
        <f>(E115+K115+Q115)</f>
        <v>2054672</v>
      </c>
      <c r="AB115" s="69">
        <v>858150</v>
      </c>
      <c r="AD115" s="70">
        <f>IF($Y115,AB115/$Y115*100,0)</f>
        <v>41.765790354859561</v>
      </c>
      <c r="AF115" s="69">
        <v>610625</v>
      </c>
      <c r="AH115" s="70">
        <f>IF($Y115,AF115/$Y115*100,0)</f>
        <v>29.718855369616172</v>
      </c>
      <c r="AJ115" s="69">
        <v>10221</v>
      </c>
      <c r="AL115" s="70">
        <f>IF($Y115,AJ115/$Y115*100,0)</f>
        <v>0.49745166138439617</v>
      </c>
      <c r="AN115" s="69">
        <v>95368</v>
      </c>
      <c r="AP115" s="69">
        <v>29547.944800000001</v>
      </c>
      <c r="AR115" s="69">
        <v>106012.4752</v>
      </c>
      <c r="AS115" s="21"/>
      <c r="AT115" s="10">
        <v>23</v>
      </c>
      <c r="AU115" s="21"/>
      <c r="AV115" s="96">
        <v>4892</v>
      </c>
      <c r="AW115" s="21"/>
      <c r="AX115" s="96">
        <f>IF(E115,AV115,0)</f>
        <v>4892</v>
      </c>
      <c r="AY115" s="21"/>
      <c r="AZ115" s="96">
        <f>IF(K115,AV115,0)</f>
        <v>4892</v>
      </c>
      <c r="BA115" s="21"/>
      <c r="BB115" s="96">
        <f>IF(Q115,AV115,0)</f>
        <v>4892</v>
      </c>
    </row>
    <row r="116" spans="1:54" ht="8.85" customHeight="1" x14ac:dyDescent="0.3">
      <c r="A116" s="10">
        <v>24</v>
      </c>
      <c r="B116" s="21"/>
      <c r="C116" s="10" t="s">
        <v>148</v>
      </c>
      <c r="D116" s="21"/>
      <c r="E116" s="69">
        <v>398565</v>
      </c>
      <c r="G116" s="65">
        <f>(E116/$AV116)</f>
        <v>7.584202313898615</v>
      </c>
      <c r="I116" s="65">
        <f>IF(G$219,G116/G$219*100,0)</f>
        <v>19.087102034126971</v>
      </c>
      <c r="K116" s="69">
        <v>7635288</v>
      </c>
      <c r="M116" s="65">
        <f>(K116/$AV116)</f>
        <v>145.29015070787031</v>
      </c>
      <c r="O116" s="65">
        <f>IF(M$219,M116/M$219*100,0)</f>
        <v>104.91649817309261</v>
      </c>
      <c r="Q116" s="69">
        <v>15784373</v>
      </c>
      <c r="S116" s="65">
        <f>(Q116/$AV116)</f>
        <v>300.35722712741665</v>
      </c>
      <c r="U116" s="65">
        <f>IF(S$219,S116/S$219*100,0)</f>
        <v>124.70527607852821</v>
      </c>
      <c r="W116" s="69">
        <v>520915</v>
      </c>
      <c r="Y116" s="69">
        <f>(E116+K116+Q116)</f>
        <v>23818226</v>
      </c>
      <c r="AB116" s="69">
        <v>5757171</v>
      </c>
      <c r="AD116" s="70">
        <f>IF($Y116,AB116/$Y116*100,0)</f>
        <v>24.171283789145338</v>
      </c>
      <c r="AF116" s="69">
        <v>7006474</v>
      </c>
      <c r="AH116" s="70">
        <f>IF($Y116,AF116/$Y116*100,0)</f>
        <v>29.416439326757587</v>
      </c>
      <c r="AJ116" s="69">
        <v>0</v>
      </c>
      <c r="AL116" s="70">
        <f>IF($Y116,AJ116/$Y116*100,0)</f>
        <v>0</v>
      </c>
      <c r="AN116" s="69">
        <v>5254405</v>
      </c>
      <c r="AP116" s="69">
        <v>199307.24535999997</v>
      </c>
      <c r="AR116" s="69">
        <v>420318.54463999998</v>
      </c>
      <c r="AS116" s="21"/>
      <c r="AT116" s="10">
        <v>24</v>
      </c>
      <c r="AU116" s="21"/>
      <c r="AV116" s="96">
        <v>52552</v>
      </c>
      <c r="AW116" s="21"/>
      <c r="AX116" s="96">
        <f>IF(E116,AV116,0)</f>
        <v>52552</v>
      </c>
      <c r="AY116" s="21"/>
      <c r="AZ116" s="96">
        <f>IF(K116,AV116,0)</f>
        <v>52552</v>
      </c>
      <c r="BA116" s="21"/>
      <c r="BB116" s="96">
        <f>IF(Q116,AV116,0)</f>
        <v>52552</v>
      </c>
    </row>
    <row r="117" spans="1:54" ht="8.85" customHeight="1" x14ac:dyDescent="0.3">
      <c r="A117" s="10">
        <v>25</v>
      </c>
      <c r="B117" s="21"/>
      <c r="C117" s="10" t="s">
        <v>149</v>
      </c>
      <c r="D117" s="21"/>
      <c r="E117" s="69">
        <v>98745</v>
      </c>
      <c r="G117" s="65">
        <f>(E117/$AV117)</f>
        <v>10.206201550387597</v>
      </c>
      <c r="I117" s="65">
        <f>IF(G$219,G117/G$219*100,0)</f>
        <v>25.685866793942846</v>
      </c>
      <c r="K117" s="69">
        <v>1626934</v>
      </c>
      <c r="M117" s="65">
        <f>(K117/$AV117)</f>
        <v>168.15855297157623</v>
      </c>
      <c r="O117" s="65">
        <f>IF(M$219,M117/M$219*100,0)</f>
        <v>121.43016184975697</v>
      </c>
      <c r="Q117" s="69">
        <v>2265673</v>
      </c>
      <c r="S117" s="65">
        <f>(Q117/$AV117)</f>
        <v>234.17808785529715</v>
      </c>
      <c r="U117" s="65">
        <f>IF(S$219,S117/S$219*100,0)</f>
        <v>97.228368289430747</v>
      </c>
      <c r="W117" s="69">
        <v>67814</v>
      </c>
      <c r="Y117" s="69">
        <f>(E117+K117+Q117)</f>
        <v>3991352</v>
      </c>
      <c r="AB117" s="69">
        <v>990684</v>
      </c>
      <c r="AD117" s="70">
        <f>IF($Y117,AB117/$Y117*100,0)</f>
        <v>24.820762488500137</v>
      </c>
      <c r="AF117" s="69">
        <v>951852</v>
      </c>
      <c r="AH117" s="70">
        <f>IF($Y117,AF117/$Y117*100,0)</f>
        <v>23.847859071312179</v>
      </c>
      <c r="AJ117" s="69">
        <v>64881</v>
      </c>
      <c r="AL117" s="70">
        <f>IF($Y117,AJ117/$Y117*100,0)</f>
        <v>1.6255394162178631</v>
      </c>
      <c r="AN117" s="69">
        <v>1005162</v>
      </c>
      <c r="AP117" s="69">
        <v>80629.836490000002</v>
      </c>
      <c r="AR117" s="69">
        <v>305489.25351000001</v>
      </c>
      <c r="AS117" s="21"/>
      <c r="AT117" s="10">
        <v>25</v>
      </c>
      <c r="AU117" s="21"/>
      <c r="AV117" s="96">
        <v>9675</v>
      </c>
      <c r="AW117" s="21"/>
      <c r="AX117" s="96">
        <f>IF(E117,AV117,0)</f>
        <v>9675</v>
      </c>
      <c r="AY117" s="21"/>
      <c r="AZ117" s="96">
        <f>IF(K117,AV117,0)</f>
        <v>9675</v>
      </c>
      <c r="BA117" s="21"/>
      <c r="BB117" s="96">
        <f>IF(Q117,AV117,0)</f>
        <v>9675</v>
      </c>
    </row>
    <row r="118" spans="1:54" ht="8.85" customHeight="1" x14ac:dyDescent="0.3">
      <c r="A118" s="41"/>
      <c r="B118" s="21"/>
      <c r="D118" s="21"/>
      <c r="Y118" s="131"/>
      <c r="AS118" s="21"/>
      <c r="AT118" s="29"/>
      <c r="AU118" s="21"/>
      <c r="AV118" s="27"/>
      <c r="AW118" s="21"/>
      <c r="AX118" s="21"/>
      <c r="AY118" s="21"/>
      <c r="AZ118" s="21"/>
      <c r="BA118" s="21"/>
      <c r="BB118" s="21"/>
    </row>
    <row r="119" spans="1:54" ht="8.85" customHeight="1" x14ac:dyDescent="0.3">
      <c r="A119" s="10">
        <v>26</v>
      </c>
      <c r="B119" s="21"/>
      <c r="C119" s="10" t="s">
        <v>150</v>
      </c>
      <c r="D119" s="21"/>
      <c r="E119" s="69">
        <v>478231</v>
      </c>
      <c r="G119" s="65">
        <f>(E119/$AV119)</f>
        <v>33.859459076748799</v>
      </c>
      <c r="I119" s="65">
        <f>IF(G$219,G119/G$219*100,0)</f>
        <v>85.213833105941362</v>
      </c>
      <c r="K119" s="69">
        <v>230700</v>
      </c>
      <c r="M119" s="65">
        <f>(K119/$AV119)</f>
        <v>16.333899745114699</v>
      </c>
      <c r="O119" s="65">
        <f>IF(M$219,M119/M$219*100,0)</f>
        <v>11.794987853054613</v>
      </c>
      <c r="Q119" s="69">
        <v>6455316</v>
      </c>
      <c r="S119" s="65">
        <f>(Q119/$AV119)</f>
        <v>457.04587935429055</v>
      </c>
      <c r="U119" s="65">
        <f>IF(S$219,S119/S$219*100,0)</f>
        <v>189.76081618056691</v>
      </c>
      <c r="W119" s="69">
        <v>222193</v>
      </c>
      <c r="Y119" s="69">
        <f>(E119+K119+Q119)</f>
        <v>7164247</v>
      </c>
      <c r="AB119" s="69">
        <v>2331863</v>
      </c>
      <c r="AD119" s="70">
        <f>IF($Y119,AB119/$Y119*100,0)</f>
        <v>32.548612575752898</v>
      </c>
      <c r="AF119" s="69">
        <v>2704353</v>
      </c>
      <c r="AH119" s="70">
        <f>IF($Y119,AF119/$Y119*100,0)</f>
        <v>37.7479028849787</v>
      </c>
      <c r="AJ119" s="69">
        <v>0</v>
      </c>
      <c r="AL119" s="70">
        <f>IF($Y119,AJ119/$Y119*100,0)</f>
        <v>0</v>
      </c>
      <c r="AN119" s="69">
        <v>0</v>
      </c>
      <c r="AP119" s="69">
        <v>96098.612519999981</v>
      </c>
      <c r="AR119" s="69">
        <v>822967.19747999997</v>
      </c>
      <c r="AS119" s="21"/>
      <c r="AT119" s="10">
        <v>26</v>
      </c>
      <c r="AU119" s="21"/>
      <c r="AV119" s="96">
        <v>14124</v>
      </c>
      <c r="AW119" s="21"/>
      <c r="AX119" s="96">
        <f>IF(E119,AV119,0)</f>
        <v>14124</v>
      </c>
      <c r="AY119" s="21"/>
      <c r="AZ119" s="96">
        <f>IF(K119,AV119,0)</f>
        <v>14124</v>
      </c>
      <c r="BA119" s="21"/>
      <c r="BB119" s="96">
        <f>IF(Q119,AV119,0)</f>
        <v>14124</v>
      </c>
    </row>
    <row r="120" spans="1:54" ht="8.85" customHeight="1" x14ac:dyDescent="0.3">
      <c r="A120" s="10">
        <v>27</v>
      </c>
      <c r="B120" s="21"/>
      <c r="C120" s="10" t="s">
        <v>151</v>
      </c>
      <c r="D120" s="21"/>
      <c r="E120" s="69">
        <v>342023</v>
      </c>
      <c r="G120" s="65">
        <f>(E120/$AV120)</f>
        <v>12.23827244426951</v>
      </c>
      <c r="I120" s="65">
        <f>IF(G$219,G120/G$219*100,0)</f>
        <v>30.799963555447324</v>
      </c>
      <c r="K120" s="69">
        <v>1665241</v>
      </c>
      <c r="M120" s="65">
        <f>(K120/$AV120)</f>
        <v>59.585680037213294</v>
      </c>
      <c r="O120" s="65">
        <f>IF(M$219,M120/M$219*100,0)</f>
        <v>43.027836782525455</v>
      </c>
      <c r="Q120" s="69">
        <v>6314540</v>
      </c>
      <c r="S120" s="65">
        <f>(Q120/$AV120)</f>
        <v>225.94697105234908</v>
      </c>
      <c r="U120" s="65">
        <f>IF(S$219,S120/S$219*100,0)</f>
        <v>93.81089202903496</v>
      </c>
      <c r="W120" s="69">
        <v>657682</v>
      </c>
      <c r="Y120" s="69">
        <f>(E120+K120+Q120)</f>
        <v>8321804</v>
      </c>
      <c r="AB120" s="69">
        <v>2895808</v>
      </c>
      <c r="AD120" s="70">
        <f>IF($Y120,AB120/$Y120*100,0)</f>
        <v>34.797839506914606</v>
      </c>
      <c r="AF120" s="69">
        <v>1664610</v>
      </c>
      <c r="AH120" s="70">
        <f>IF($Y120,AF120/$Y120*100,0)</f>
        <v>20.002994543010143</v>
      </c>
      <c r="AJ120" s="69">
        <v>17581</v>
      </c>
      <c r="AL120" s="70">
        <f>IF($Y120,AJ120/$Y120*100,0)</f>
        <v>0.21126428836824324</v>
      </c>
      <c r="AN120" s="69">
        <v>550435</v>
      </c>
      <c r="AP120" s="69">
        <v>112346.47711999998</v>
      </c>
      <c r="AR120" s="69">
        <v>488139.54287999996</v>
      </c>
      <c r="AS120" s="21"/>
      <c r="AT120" s="10">
        <v>27</v>
      </c>
      <c r="AU120" s="21"/>
      <c r="AV120" s="96">
        <v>27947</v>
      </c>
      <c r="AW120" s="21"/>
      <c r="AX120" s="96">
        <f>IF(E120,AV120,0)</f>
        <v>27947</v>
      </c>
      <c r="AY120" s="21"/>
      <c r="AZ120" s="96">
        <f>IF(K120,AV120,0)</f>
        <v>27947</v>
      </c>
      <c r="BA120" s="21"/>
      <c r="BB120" s="96">
        <f>IF(Q120,AV120,0)</f>
        <v>27947</v>
      </c>
    </row>
    <row r="121" spans="1:54" ht="8.85" customHeight="1" x14ac:dyDescent="0.3">
      <c r="A121" s="10">
        <v>28</v>
      </c>
      <c r="B121" s="21"/>
      <c r="C121" s="10" t="s">
        <v>152</v>
      </c>
      <c r="D121" s="21"/>
      <c r="E121" s="69">
        <v>133000</v>
      </c>
      <c r="G121" s="65">
        <f>(E121/$AV121)</f>
        <v>12.548353618265875</v>
      </c>
      <c r="I121" s="65">
        <f>IF(G$219,G121/G$219*100,0)</f>
        <v>31.580342395827714</v>
      </c>
      <c r="K121" s="69">
        <v>1693901</v>
      </c>
      <c r="M121" s="65">
        <f>(K121/$AV121)</f>
        <v>159.81705821303896</v>
      </c>
      <c r="O121" s="65">
        <f>IF(M$219,M121/M$219*100,0)</f>
        <v>115.40662608128915</v>
      </c>
      <c r="Q121" s="69">
        <v>3563526</v>
      </c>
      <c r="S121" s="65">
        <f>(Q121/$AV121)</f>
        <v>336.21341636003399</v>
      </c>
      <c r="U121" s="65">
        <f>IF(S$219,S121/S$219*100,0)</f>
        <v>139.59240238523307</v>
      </c>
      <c r="W121" s="69">
        <v>89360</v>
      </c>
      <c r="Y121" s="69">
        <f>(E121+K121+Q121)</f>
        <v>5390427</v>
      </c>
      <c r="AB121" s="69">
        <v>1793781</v>
      </c>
      <c r="AD121" s="70">
        <f>IF($Y121,AB121/$Y121*100,0)</f>
        <v>33.277159675847571</v>
      </c>
      <c r="AF121" s="69">
        <v>1335179</v>
      </c>
      <c r="AH121" s="70">
        <f>IF($Y121,AF121/$Y121*100,0)</f>
        <v>24.769447763600176</v>
      </c>
      <c r="AJ121" s="69">
        <v>0</v>
      </c>
      <c r="AL121" s="70">
        <f>IF($Y121,AJ121/$Y121*100,0)</f>
        <v>0</v>
      </c>
      <c r="AN121" s="69">
        <v>935591</v>
      </c>
      <c r="AP121" s="69">
        <v>74929.415200000003</v>
      </c>
      <c r="AR121" s="69">
        <v>298784.18480000005</v>
      </c>
      <c r="AS121" s="21"/>
      <c r="AT121" s="10">
        <v>28</v>
      </c>
      <c r="AU121" s="21"/>
      <c r="AV121" s="96">
        <v>10599</v>
      </c>
      <c r="AW121" s="21"/>
      <c r="AX121" s="96">
        <f>IF(E121,AV121,0)</f>
        <v>10599</v>
      </c>
      <c r="AY121" s="21"/>
      <c r="AZ121" s="96">
        <f>IF(K121,AV121,0)</f>
        <v>10599</v>
      </c>
      <c r="BA121" s="21"/>
      <c r="BB121" s="96">
        <f>IF(Q121,AV121,0)</f>
        <v>10599</v>
      </c>
    </row>
    <row r="122" spans="1:54" ht="8.85" customHeight="1" x14ac:dyDescent="0.3">
      <c r="A122" s="10">
        <v>29</v>
      </c>
      <c r="B122" s="21"/>
      <c r="C122" s="10" t="s">
        <v>94</v>
      </c>
      <c r="D122" s="21"/>
      <c r="E122" s="69">
        <v>155471731</v>
      </c>
      <c r="G122" s="65">
        <f>(E122/$AV122)</f>
        <v>135.15649360302319</v>
      </c>
      <c r="I122" s="65">
        <f>IF(G$219,G122/G$219*100,0)</f>
        <v>340.14727946380816</v>
      </c>
      <c r="K122" s="69">
        <v>168992354</v>
      </c>
      <c r="M122" s="65">
        <f>(K122/$AV122)</f>
        <v>146.91039885804597</v>
      </c>
      <c r="O122" s="65">
        <f>IF(M$219,M122/M$219*100,0)</f>
        <v>106.08650702269217</v>
      </c>
      <c r="Q122" s="69">
        <v>398925114</v>
      </c>
      <c r="S122" s="65">
        <f>(Q122/$AV122)</f>
        <v>346.79822030428346</v>
      </c>
      <c r="U122" s="65">
        <f>IF(S$219,S122/S$219*100,0)</f>
        <v>143.98710568812635</v>
      </c>
      <c r="W122" s="69">
        <v>24082887</v>
      </c>
      <c r="Y122" s="69">
        <f>(E122+K122+Q122)</f>
        <v>723389199</v>
      </c>
      <c r="AB122" s="69">
        <v>57393086</v>
      </c>
      <c r="AD122" s="70">
        <f>IF($Y122,AB122/$Y122*100,0)</f>
        <v>7.9339152532743302</v>
      </c>
      <c r="AF122" s="69">
        <v>66640752</v>
      </c>
      <c r="AH122" s="70">
        <f>IF($Y122,AF122/$Y122*100,0)</f>
        <v>9.2122956898061172</v>
      </c>
      <c r="AJ122" s="69">
        <v>11231175</v>
      </c>
      <c r="AL122" s="70">
        <f>IF($Y122,AJ122/$Y122*100,0)</f>
        <v>1.5525770934271304</v>
      </c>
      <c r="AN122" s="69">
        <v>30652958</v>
      </c>
      <c r="AP122" s="69">
        <v>2516855.2974999999</v>
      </c>
      <c r="AR122" s="69">
        <v>2124934.6524999999</v>
      </c>
      <c r="AS122" s="21"/>
      <c r="AT122" s="10">
        <v>29</v>
      </c>
      <c r="AU122" s="21"/>
      <c r="AV122" s="96">
        <v>1150309</v>
      </c>
      <c r="AW122" s="21"/>
      <c r="AX122" s="96">
        <f>IF(E122,AV122,0)</f>
        <v>1150309</v>
      </c>
      <c r="AY122" s="21"/>
      <c r="AZ122" s="96">
        <f>IF(K122,AV122,0)</f>
        <v>1150309</v>
      </c>
      <c r="BA122" s="21"/>
      <c r="BB122" s="96">
        <f>IF(Q122,AV122,0)</f>
        <v>1150309</v>
      </c>
    </row>
    <row r="123" spans="1:54" ht="8.85" customHeight="1" x14ac:dyDescent="0.3">
      <c r="A123" s="10">
        <v>30</v>
      </c>
      <c r="B123" s="21"/>
      <c r="C123" s="10" t="s">
        <v>153</v>
      </c>
      <c r="D123" s="21"/>
      <c r="E123" s="69">
        <v>587345</v>
      </c>
      <c r="G123" s="65">
        <f>(E123/$AV123)</f>
        <v>8.048909170640794</v>
      </c>
      <c r="I123" s="65">
        <f>IF(G$219,G123/G$219*100,0)</f>
        <v>20.256626108444138</v>
      </c>
      <c r="K123" s="69">
        <v>9073612</v>
      </c>
      <c r="M123" s="65">
        <f>(K123/$AV123)</f>
        <v>124.34374828701419</v>
      </c>
      <c r="O123" s="65">
        <f>IF(M$219,M123/M$219*100,0)</f>
        <v>89.790743394716102</v>
      </c>
      <c r="Q123" s="69">
        <v>15575146</v>
      </c>
      <c r="S123" s="65">
        <f>(Q123/$AV123)</f>
        <v>213.44003179301649</v>
      </c>
      <c r="U123" s="65">
        <f>IF(S$219,S123/S$219*100,0)</f>
        <v>88.618137627387711</v>
      </c>
      <c r="W123" s="69">
        <v>3659302</v>
      </c>
      <c r="Y123" s="69">
        <f>(E123+K123+Q123)</f>
        <v>25236103</v>
      </c>
      <c r="AB123" s="69">
        <v>6736024</v>
      </c>
      <c r="AD123" s="70">
        <f>IF($Y123,AB123/$Y123*100,0)</f>
        <v>26.692013422199139</v>
      </c>
      <c r="AF123" s="69">
        <v>5201520</v>
      </c>
      <c r="AH123" s="70">
        <f>IF($Y123,AF123/$Y123*100,0)</f>
        <v>20.61142324549872</v>
      </c>
      <c r="AJ123" s="69">
        <v>0</v>
      </c>
      <c r="AL123" s="70">
        <f>IF($Y123,AJ123/$Y123*100,0)</f>
        <v>0</v>
      </c>
      <c r="AN123" s="69">
        <v>2909410</v>
      </c>
      <c r="AP123" s="69">
        <v>190922.97274</v>
      </c>
      <c r="AR123" s="69">
        <v>257990.94726000002</v>
      </c>
      <c r="AS123" s="21"/>
      <c r="AT123" s="10">
        <v>30</v>
      </c>
      <c r="AU123" s="21"/>
      <c r="AV123" s="96">
        <v>72972</v>
      </c>
      <c r="AW123" s="21"/>
      <c r="AX123" s="96">
        <f>IF(E123,AV123,0)</f>
        <v>72972</v>
      </c>
      <c r="AY123" s="21"/>
      <c r="AZ123" s="96">
        <f>IF(K123,AV123,0)</f>
        <v>72972</v>
      </c>
      <c r="BA123" s="21"/>
      <c r="BB123" s="96">
        <f>IF(Q123,AV123,0)</f>
        <v>72972</v>
      </c>
    </row>
    <row r="124" spans="1:54" ht="8.85" customHeight="1" x14ac:dyDescent="0.3">
      <c r="A124" s="41"/>
      <c r="B124" s="21"/>
      <c r="D124" s="21"/>
      <c r="AS124" s="21"/>
      <c r="AT124" s="29"/>
      <c r="AU124" s="21"/>
      <c r="AV124" s="27"/>
      <c r="AW124" s="21"/>
      <c r="AX124" s="21"/>
      <c r="AY124" s="21"/>
      <c r="AZ124" s="21"/>
      <c r="BA124" s="21"/>
      <c r="BB124" s="21"/>
    </row>
    <row r="125" spans="1:54" ht="8.85" customHeight="1" x14ac:dyDescent="0.3">
      <c r="A125" s="10">
        <v>31</v>
      </c>
      <c r="B125" s="21"/>
      <c r="C125" s="10" t="s">
        <v>154</v>
      </c>
      <c r="D125" s="21"/>
      <c r="E125" s="69">
        <v>100759</v>
      </c>
      <c r="G125" s="65">
        <f>(E125/$AV125)</f>
        <v>6.5106616696820883</v>
      </c>
      <c r="I125" s="65">
        <f>IF(G$219,G125/G$219*100,0)</f>
        <v>16.385330777788994</v>
      </c>
      <c r="K125" s="69">
        <v>3653317</v>
      </c>
      <c r="M125" s="65">
        <f>(K125/$AV125)</f>
        <v>236.06338847247352</v>
      </c>
      <c r="O125" s="65">
        <f>IF(M$219,M125/M$219*100,0)</f>
        <v>170.46540281456743</v>
      </c>
      <c r="Q125" s="69">
        <v>2801794</v>
      </c>
      <c r="S125" s="65">
        <f>(Q125/$AV125)</f>
        <v>181.04122512277075</v>
      </c>
      <c r="U125" s="65">
        <f>IF(S$219,S125/S$219*100,0)</f>
        <v>75.166481514202559</v>
      </c>
      <c r="W125" s="69">
        <v>55296</v>
      </c>
      <c r="Y125" s="69">
        <f>(E125+K125+Q125)</f>
        <v>6555870</v>
      </c>
      <c r="AB125" s="69">
        <v>2310381</v>
      </c>
      <c r="AD125" s="70">
        <f>IF($Y125,AB125/$Y125*100,0)</f>
        <v>35.241409606962918</v>
      </c>
      <c r="AF125" s="69">
        <v>1195896</v>
      </c>
      <c r="AH125" s="70">
        <f>IF($Y125,AF125/$Y125*100,0)</f>
        <v>18.241606377185636</v>
      </c>
      <c r="AJ125" s="69">
        <v>152412</v>
      </c>
      <c r="AL125" s="70">
        <f>IF($Y125,AJ125/$Y125*100,0)</f>
        <v>2.3248173011362336</v>
      </c>
      <c r="AN125" s="69">
        <v>2233651</v>
      </c>
      <c r="AP125" s="69">
        <v>93101.25</v>
      </c>
      <c r="AR125" s="69">
        <v>307728.44999999995</v>
      </c>
      <c r="AS125" s="21"/>
      <c r="AT125" s="10">
        <v>31</v>
      </c>
      <c r="AU125" s="21"/>
      <c r="AV125" s="96">
        <v>15476</v>
      </c>
      <c r="AW125" s="21"/>
      <c r="AX125" s="96">
        <f>IF(E125,AV125,0)</f>
        <v>15476</v>
      </c>
      <c r="AY125" s="21"/>
      <c r="AZ125" s="96">
        <f>IF(K125,AV125,0)</f>
        <v>15476</v>
      </c>
      <c r="BA125" s="21"/>
      <c r="BB125" s="96">
        <f>IF(Q125,AV125,0)</f>
        <v>15476</v>
      </c>
    </row>
    <row r="126" spans="1:54" ht="8.85" customHeight="1" x14ac:dyDescent="0.3">
      <c r="A126" s="10">
        <v>32</v>
      </c>
      <c r="B126" s="21"/>
      <c r="C126" s="10" t="s">
        <v>155</v>
      </c>
      <c r="D126" s="21"/>
      <c r="E126" s="69">
        <v>279012</v>
      </c>
      <c r="G126" s="65">
        <f>(E126/$AV126)</f>
        <v>10.239348232962678</v>
      </c>
      <c r="I126" s="65">
        <f>IF(G$219,G126/G$219*100,0)</f>
        <v>25.769286788059297</v>
      </c>
      <c r="K126" s="69">
        <v>2637351</v>
      </c>
      <c r="M126" s="65">
        <f>(K126/$AV126)</f>
        <v>96.787074755036883</v>
      </c>
      <c r="O126" s="65">
        <f>IF(M$219,M126/M$219*100,0)</f>
        <v>69.891598998566778</v>
      </c>
      <c r="Q126" s="69">
        <v>6251395</v>
      </c>
      <c r="S126" s="65">
        <f>(Q126/$AV126)</f>
        <v>229.41740981320416</v>
      </c>
      <c r="U126" s="65">
        <f>IF(S$219,S126/S$219*100,0)</f>
        <v>95.251783023818533</v>
      </c>
      <c r="W126" s="69">
        <v>410898</v>
      </c>
      <c r="Y126" s="69">
        <f>(E126+K126+Q126)</f>
        <v>9167758</v>
      </c>
      <c r="AB126" s="69">
        <v>3512038</v>
      </c>
      <c r="AD126" s="70">
        <f>IF($Y126,AB126/$Y126*100,0)</f>
        <v>38.308581007482964</v>
      </c>
      <c r="AF126" s="69">
        <v>1628085</v>
      </c>
      <c r="AH126" s="70">
        <f>IF($Y126,AF126/$Y126*100,0)</f>
        <v>17.758813005317112</v>
      </c>
      <c r="AJ126" s="69">
        <v>60953</v>
      </c>
      <c r="AL126" s="70">
        <f>IF($Y126,AJ126/$Y126*100,0)</f>
        <v>0.66486266325965415</v>
      </c>
      <c r="AN126" s="69">
        <v>1083727</v>
      </c>
      <c r="AP126" s="69">
        <v>91389.646399999998</v>
      </c>
      <c r="AR126" s="69">
        <v>228340.23359999998</v>
      </c>
      <c r="AS126" s="21"/>
      <c r="AT126" s="10">
        <v>32</v>
      </c>
      <c r="AU126" s="21"/>
      <c r="AV126" s="96">
        <v>27249</v>
      </c>
      <c r="AW126" s="21"/>
      <c r="AX126" s="96">
        <f>IF(E126,AV126,0)</f>
        <v>27249</v>
      </c>
      <c r="AY126" s="21"/>
      <c r="AZ126" s="96">
        <f>IF(K126,AV126,0)</f>
        <v>27249</v>
      </c>
      <c r="BA126" s="21"/>
      <c r="BB126" s="96">
        <f>IF(Q126,AV126,0)</f>
        <v>27249</v>
      </c>
    </row>
    <row r="127" spans="1:54" ht="8.85" customHeight="1" x14ac:dyDescent="0.3">
      <c r="A127" s="10">
        <v>33</v>
      </c>
      <c r="B127" s="21"/>
      <c r="C127" s="10" t="s">
        <v>96</v>
      </c>
      <c r="D127" s="21"/>
      <c r="E127" s="69">
        <v>322148</v>
      </c>
      <c r="G127" s="65">
        <f>(E127/$AV127)</f>
        <v>5.913468069093379</v>
      </c>
      <c r="I127" s="65">
        <f>IF(G$219,G127/G$219*100,0)</f>
        <v>14.882378362124211</v>
      </c>
      <c r="K127" s="69">
        <v>4685446</v>
      </c>
      <c r="M127" s="65">
        <f>(K127/$AV127)</f>
        <v>86.007783101125241</v>
      </c>
      <c r="O127" s="65">
        <f>IF(M$219,M127/M$219*100,0)</f>
        <v>62.107688474660975</v>
      </c>
      <c r="Q127" s="69">
        <v>14709722</v>
      </c>
      <c r="S127" s="65">
        <f>(Q127/$AV127)</f>
        <v>270.01710813737907</v>
      </c>
      <c r="U127" s="65">
        <f>IF(S$219,S127/S$219*100,0)</f>
        <v>112.10836622190945</v>
      </c>
      <c r="W127" s="69">
        <v>343536</v>
      </c>
      <c r="Y127" s="69">
        <f>(E127+K127+Q127)</f>
        <v>19717316</v>
      </c>
      <c r="AB127" s="69">
        <v>7636599</v>
      </c>
      <c r="AD127" s="70">
        <f>IF($Y127,AB127/$Y127*100,0)</f>
        <v>38.730418480892631</v>
      </c>
      <c r="AF127" s="69">
        <v>4906487</v>
      </c>
      <c r="AH127" s="70">
        <f>IF($Y127,AF127/$Y127*100,0)</f>
        <v>24.884152589530949</v>
      </c>
      <c r="AJ127" s="69">
        <v>55015</v>
      </c>
      <c r="AL127" s="70">
        <f>IF($Y127,AJ127/$Y127*100,0)</f>
        <v>0.27901870619713148</v>
      </c>
      <c r="AN127" s="69">
        <v>2854497</v>
      </c>
      <c r="AP127" s="69">
        <v>252770.1428</v>
      </c>
      <c r="AR127" s="69">
        <v>1066725.6972000001</v>
      </c>
      <c r="AS127" s="21"/>
      <c r="AT127" s="10">
        <v>33</v>
      </c>
      <c r="AU127" s="21"/>
      <c r="AV127" s="96">
        <v>54477</v>
      </c>
      <c r="AW127" s="21"/>
      <c r="AX127" s="96">
        <f>IF(E127,AV127,0)</f>
        <v>54477</v>
      </c>
      <c r="AY127" s="21"/>
      <c r="AZ127" s="96">
        <f>IF(K127,AV127,0)</f>
        <v>54477</v>
      </c>
      <c r="BA127" s="21"/>
      <c r="BB127" s="96">
        <f>IF(Q127,AV127,0)</f>
        <v>54477</v>
      </c>
    </row>
    <row r="128" spans="1:54" ht="8.85" customHeight="1" x14ac:dyDescent="0.3">
      <c r="A128" s="10">
        <v>34</v>
      </c>
      <c r="B128" s="21"/>
      <c r="C128" s="10" t="s">
        <v>156</v>
      </c>
      <c r="D128" s="21"/>
      <c r="E128" s="69">
        <v>436439</v>
      </c>
      <c r="G128" s="65">
        <f>(E128/$AV128)</f>
        <v>4.7740513460002845</v>
      </c>
      <c r="I128" s="65">
        <f>IF(G$219,G128/G$219*100,0)</f>
        <v>12.014817298620754</v>
      </c>
      <c r="K128" s="69">
        <v>6299018</v>
      </c>
      <c r="M128" s="65">
        <f>(K128/$AV128)</f>
        <v>68.902722628775194</v>
      </c>
      <c r="O128" s="65">
        <f>IF(M$219,M128/M$219*100,0)</f>
        <v>49.755832295460664</v>
      </c>
      <c r="Q128" s="69">
        <v>12754884</v>
      </c>
      <c r="S128" s="65">
        <f>(Q128/$AV128)</f>
        <v>139.52114987037706</v>
      </c>
      <c r="U128" s="65">
        <f>IF(S$219,S128/S$219*100,0)</f>
        <v>57.927767145080608</v>
      </c>
      <c r="W128" s="69">
        <v>873071</v>
      </c>
      <c r="Y128" s="69">
        <f>(E128+K128+Q128)</f>
        <v>19490341</v>
      </c>
      <c r="AB128" s="69">
        <v>5611632</v>
      </c>
      <c r="AD128" s="70">
        <f>IF($Y128,AB128/$Y128*100,0)</f>
        <v>28.791861568763728</v>
      </c>
      <c r="AF128" s="69">
        <v>4757487</v>
      </c>
      <c r="AH128" s="70">
        <f>IF($Y128,AF128/$Y128*100,0)</f>
        <v>24.409460049980655</v>
      </c>
      <c r="AJ128" s="69">
        <v>27380</v>
      </c>
      <c r="AL128" s="70">
        <f>IF($Y128,AJ128/$Y128*100,0)</f>
        <v>0.14047984075804523</v>
      </c>
      <c r="AN128" s="69">
        <v>2836995</v>
      </c>
      <c r="AP128" s="69">
        <v>223962.20560000002</v>
      </c>
      <c r="AR128" s="69">
        <v>366482.19439999998</v>
      </c>
      <c r="AS128" s="21"/>
      <c r="AT128" s="10">
        <v>34</v>
      </c>
      <c r="AU128" s="21"/>
      <c r="AV128" s="96">
        <v>91419</v>
      </c>
      <c r="AW128" s="21"/>
      <c r="AX128" s="96">
        <f>IF(E128,AV128,0)</f>
        <v>91419</v>
      </c>
      <c r="AY128" s="21"/>
      <c r="AZ128" s="96">
        <f>IF(K128,AV128,0)</f>
        <v>91419</v>
      </c>
      <c r="BA128" s="21"/>
      <c r="BB128" s="96">
        <f>IF(Q128,AV128,0)</f>
        <v>91419</v>
      </c>
    </row>
    <row r="129" spans="1:54" ht="8.85" customHeight="1" x14ac:dyDescent="0.3">
      <c r="A129" s="10">
        <v>35</v>
      </c>
      <c r="B129" s="21"/>
      <c r="C129" s="10" t="s">
        <v>157</v>
      </c>
      <c r="D129" s="21"/>
      <c r="E129" s="69">
        <v>132396</v>
      </c>
      <c r="G129" s="65">
        <f>(E129/$AV129)</f>
        <v>7.8868171799606834</v>
      </c>
      <c r="I129" s="65">
        <f>IF(G$219,G129/G$219*100,0)</f>
        <v>19.848690476326798</v>
      </c>
      <c r="K129" s="69">
        <v>5664417</v>
      </c>
      <c r="M129" s="65">
        <f>(K129/$AV129)</f>
        <v>337.42878417823317</v>
      </c>
      <c r="O129" s="65">
        <f>IF(M$219,M129/M$219*100,0)</f>
        <v>243.6630855312807</v>
      </c>
      <c r="Q129" s="69">
        <v>6055677</v>
      </c>
      <c r="S129" s="65">
        <f>(Q129/$AV129)</f>
        <v>360.73610531959253</v>
      </c>
      <c r="U129" s="65">
        <f>IF(S$219,S129/S$219*100,0)</f>
        <v>149.77397426261734</v>
      </c>
      <c r="W129" s="69">
        <v>127393</v>
      </c>
      <c r="Y129" s="69">
        <f>(E129+K129+Q129)</f>
        <v>11852490</v>
      </c>
      <c r="AB129" s="69">
        <v>4130318</v>
      </c>
      <c r="AD129" s="70">
        <f>IF($Y129,AB129/$Y129*100,0)</f>
        <v>34.847681795133347</v>
      </c>
      <c r="AF129" s="69">
        <v>2430084</v>
      </c>
      <c r="AH129" s="70">
        <f>IF($Y129,AF129/$Y129*100,0)</f>
        <v>20.502729806142</v>
      </c>
      <c r="AJ129" s="69">
        <v>236477</v>
      </c>
      <c r="AL129" s="70">
        <f>IF($Y129,AJ129/$Y129*100,0)</f>
        <v>1.995167260212833</v>
      </c>
      <c r="AN129" s="69">
        <v>3465665</v>
      </c>
      <c r="AP129" s="69">
        <v>127938.56010199999</v>
      </c>
      <c r="AR129" s="69">
        <v>446163.78989800002</v>
      </c>
      <c r="AS129" s="21"/>
      <c r="AT129" s="10">
        <v>35</v>
      </c>
      <c r="AU129" s="21"/>
      <c r="AV129" s="96">
        <v>16787</v>
      </c>
      <c r="AW129" s="21"/>
      <c r="AX129" s="96">
        <f>IF(E129,AV129,0)</f>
        <v>16787</v>
      </c>
      <c r="AY129" s="21"/>
      <c r="AZ129" s="96">
        <f>IF(K129,AV129,0)</f>
        <v>16787</v>
      </c>
      <c r="BA129" s="21"/>
      <c r="BB129" s="96">
        <f>IF(Q129,AV129,0)</f>
        <v>16787</v>
      </c>
    </row>
    <row r="130" spans="1:54" ht="8.85" customHeight="1" x14ac:dyDescent="0.3">
      <c r="B130" s="21"/>
      <c r="D130" s="21"/>
      <c r="AS130" s="21"/>
      <c r="AT130" s="21"/>
      <c r="AU130" s="21"/>
      <c r="AV130" s="27"/>
      <c r="AW130" s="21"/>
      <c r="AX130" s="21"/>
      <c r="AY130" s="21"/>
      <c r="AZ130" s="21"/>
      <c r="BA130" s="21"/>
      <c r="BB130" s="21"/>
    </row>
    <row r="131" spans="1:54" ht="8.85" customHeight="1" x14ac:dyDescent="0.3">
      <c r="A131" s="10">
        <v>36</v>
      </c>
      <c r="B131" s="21"/>
      <c r="C131" s="10" t="s">
        <v>158</v>
      </c>
      <c r="D131" s="21"/>
      <c r="E131" s="69">
        <v>658832</v>
      </c>
      <c r="G131" s="65">
        <f>(E131/$AV131)</f>
        <v>17.019245175789827</v>
      </c>
      <c r="I131" s="65">
        <f>IF(G$219,G131/G$219*100,0)</f>
        <v>42.832199850314559</v>
      </c>
      <c r="K131" s="69">
        <v>5685251</v>
      </c>
      <c r="M131" s="65">
        <f>(K131/$AV131)</f>
        <v>146.86396631448426</v>
      </c>
      <c r="O131" s="65">
        <f>IF(M$219,M131/M$219*100,0)</f>
        <v>106.05297729030474</v>
      </c>
      <c r="Q131" s="69">
        <v>6431784</v>
      </c>
      <c r="S131" s="65">
        <f>(Q131/$AV131)</f>
        <v>166.14874325127224</v>
      </c>
      <c r="U131" s="65">
        <f>IF(S$219,S131/S$219*100,0)</f>
        <v>68.983274001463556</v>
      </c>
      <c r="W131" s="69">
        <v>239830</v>
      </c>
      <c r="Y131" s="69">
        <f>(E131+K131+Q131)</f>
        <v>12775867</v>
      </c>
      <c r="AB131" s="69">
        <v>3649279</v>
      </c>
      <c r="AD131" s="70">
        <f>IF($Y131,AB131/$Y131*100,0)</f>
        <v>28.563846195330616</v>
      </c>
      <c r="AF131" s="69">
        <v>3588404</v>
      </c>
      <c r="AH131" s="70">
        <f>IF($Y131,AF131/$Y131*100,0)</f>
        <v>28.087361898804993</v>
      </c>
      <c r="AJ131" s="69">
        <v>0</v>
      </c>
      <c r="AL131" s="70">
        <f>IF($Y131,AJ131/$Y131*100,0)</f>
        <v>0</v>
      </c>
      <c r="AN131" s="69">
        <v>3140132</v>
      </c>
      <c r="AP131" s="69">
        <v>175757.00969400001</v>
      </c>
      <c r="AR131" s="69">
        <v>419545.53030600003</v>
      </c>
      <c r="AS131" s="21"/>
      <c r="AT131" s="10">
        <v>36</v>
      </c>
      <c r="AU131" s="21"/>
      <c r="AV131" s="96">
        <v>38711</v>
      </c>
      <c r="AW131" s="21"/>
      <c r="AX131" s="96">
        <f>IF(E131,AV131,0)</f>
        <v>38711</v>
      </c>
      <c r="AY131" s="21"/>
      <c r="AZ131" s="96">
        <f>IF(K131,AV131,0)</f>
        <v>38711</v>
      </c>
      <c r="BA131" s="21"/>
      <c r="BB131" s="96">
        <f>IF(Q131,AV131,0)</f>
        <v>38711</v>
      </c>
    </row>
    <row r="132" spans="1:54" ht="8.85" customHeight="1" x14ac:dyDescent="0.3">
      <c r="A132" s="10">
        <v>37</v>
      </c>
      <c r="B132" s="21"/>
      <c r="C132" s="10" t="s">
        <v>159</v>
      </c>
      <c r="D132" s="21"/>
      <c r="E132" s="69">
        <v>478777</v>
      </c>
      <c r="G132" s="65">
        <f>(E132/$AV132)</f>
        <v>19.362518704250416</v>
      </c>
      <c r="I132" s="65">
        <f>IF(G$219,G132/G$219*100,0)</f>
        <v>48.729497823185319</v>
      </c>
      <c r="K132" s="69">
        <v>2665014</v>
      </c>
      <c r="M132" s="65">
        <f>(K132/$AV132)</f>
        <v>107.77749019290654</v>
      </c>
      <c r="O132" s="65">
        <f>IF(M$219,M132/M$219*100,0)</f>
        <v>77.827965611106336</v>
      </c>
      <c r="Q132" s="69">
        <v>4170860</v>
      </c>
      <c r="S132" s="65">
        <f>(Q132/$AV132)</f>
        <v>168.67634569498929</v>
      </c>
      <c r="U132" s="65">
        <f>IF(S$219,S132/S$219*100,0)</f>
        <v>70.032708914600448</v>
      </c>
      <c r="W132" s="69">
        <v>499251</v>
      </c>
      <c r="Y132" s="69">
        <f>(E132+K132+Q132)</f>
        <v>7314651</v>
      </c>
      <c r="AB132" s="69">
        <v>1806075</v>
      </c>
      <c r="AD132" s="70">
        <f>IF($Y132,AB132/$Y132*100,0)</f>
        <v>24.691198527448542</v>
      </c>
      <c r="AF132" s="69">
        <v>1774436</v>
      </c>
      <c r="AH132" s="70">
        <f>IF($Y132,AF132/$Y132*100,0)</f>
        <v>24.258655676121798</v>
      </c>
      <c r="AJ132" s="69">
        <v>0</v>
      </c>
      <c r="AL132" s="70">
        <f>IF($Y132,AJ132/$Y132*100,0)</f>
        <v>0</v>
      </c>
      <c r="AN132" s="69">
        <v>851752</v>
      </c>
      <c r="AP132" s="69">
        <v>31721.696400000001</v>
      </c>
      <c r="AR132" s="69">
        <v>132696.30359999998</v>
      </c>
      <c r="AS132" s="21"/>
      <c r="AT132" s="10">
        <v>37</v>
      </c>
      <c r="AU132" s="21"/>
      <c r="AV132" s="96">
        <v>24727</v>
      </c>
      <c r="AW132" s="21"/>
      <c r="AX132" s="96">
        <f>IF(E132,AV132,0)</f>
        <v>24727</v>
      </c>
      <c r="AY132" s="21"/>
      <c r="AZ132" s="96">
        <f>IF(K132,AV132,0)</f>
        <v>24727</v>
      </c>
      <c r="BA132" s="21"/>
      <c r="BB132" s="96">
        <f>IF(Q132,AV132,0)</f>
        <v>24727</v>
      </c>
    </row>
    <row r="133" spans="1:54" ht="8.85" customHeight="1" x14ac:dyDescent="0.3">
      <c r="A133" s="10">
        <v>38</v>
      </c>
      <c r="B133" s="21"/>
      <c r="C133" s="10" t="s">
        <v>160</v>
      </c>
      <c r="D133" s="21"/>
      <c r="E133" s="69">
        <v>188770</v>
      </c>
      <c r="G133" s="65">
        <f>(E133/$AV133)</f>
        <v>12.311354594665101</v>
      </c>
      <c r="I133" s="65">
        <f>IF(G$219,G133/G$219*100,0)</f>
        <v>30.983888825863403</v>
      </c>
      <c r="K133" s="69">
        <v>4316470</v>
      </c>
      <c r="M133" s="65">
        <f>(K133/$AV133)</f>
        <v>281.5150329354986</v>
      </c>
      <c r="O133" s="65">
        <f>IF(M$219,M133/M$219*100,0)</f>
        <v>203.28681121724114</v>
      </c>
      <c r="Q133" s="69">
        <v>3739068</v>
      </c>
      <c r="S133" s="65">
        <f>(Q133/$AV133)</f>
        <v>243.85756212091567</v>
      </c>
      <c r="U133" s="65">
        <f>IF(S$219,S133/S$219*100,0)</f>
        <v>101.24718788679272</v>
      </c>
      <c r="W133" s="69">
        <v>102746</v>
      </c>
      <c r="Y133" s="69">
        <f>(E133+K133+Q133)</f>
        <v>8244308</v>
      </c>
      <c r="AB133" s="69">
        <v>2580158</v>
      </c>
      <c r="AD133" s="70">
        <f>IF($Y133,AB133/$Y133*100,0)</f>
        <v>31.296234929602342</v>
      </c>
      <c r="AF133" s="69">
        <v>1760650</v>
      </c>
      <c r="AH133" s="70">
        <f>IF($Y133,AF133/$Y133*100,0)</f>
        <v>21.355946429949</v>
      </c>
      <c r="AJ133" s="69">
        <v>164594</v>
      </c>
      <c r="AL133" s="70">
        <f>IF($Y133,AJ133/$Y133*100,0)</f>
        <v>1.9964562216743964</v>
      </c>
      <c r="AN133" s="69">
        <v>3178754</v>
      </c>
      <c r="AP133" s="69">
        <v>54182.489148000008</v>
      </c>
      <c r="AR133" s="69">
        <v>563049.26085199998</v>
      </c>
      <c r="AS133" s="21"/>
      <c r="AT133" s="10">
        <v>38</v>
      </c>
      <c r="AU133" s="21"/>
      <c r="AV133" s="96">
        <v>15333</v>
      </c>
      <c r="AW133" s="21"/>
      <c r="AX133" s="96">
        <f>IF(E133,AV133,0)</f>
        <v>15333</v>
      </c>
      <c r="AY133" s="21"/>
      <c r="AZ133" s="96">
        <f>IF(K133,AV133,0)</f>
        <v>15333</v>
      </c>
      <c r="BA133" s="21"/>
      <c r="BB133" s="96">
        <f>IF(Q133,AV133,0)</f>
        <v>15333</v>
      </c>
    </row>
    <row r="134" spans="1:54" ht="8.85" customHeight="1" x14ac:dyDescent="0.3">
      <c r="A134" s="10">
        <v>39</v>
      </c>
      <c r="B134" s="21"/>
      <c r="C134" s="10" t="s">
        <v>161</v>
      </c>
      <c r="D134" s="21"/>
      <c r="E134" s="69">
        <v>218661</v>
      </c>
      <c r="G134" s="65">
        <f>(E134/$AV134)</f>
        <v>10.639402491241729</v>
      </c>
      <c r="I134" s="65">
        <f>IF(G$219,G134/G$219*100,0)</f>
        <v>26.776100178699725</v>
      </c>
      <c r="K134" s="69">
        <v>2165508</v>
      </c>
      <c r="M134" s="65">
        <f>(K134/$AV134)</f>
        <v>105.36726352666408</v>
      </c>
      <c r="O134" s="65">
        <f>IF(M$219,M134/M$219*100,0)</f>
        <v>76.087499788794617</v>
      </c>
      <c r="Q134" s="69">
        <v>3782004</v>
      </c>
      <c r="S134" s="65">
        <f>(Q134/$AV134)</f>
        <v>184.02121448034254</v>
      </c>
      <c r="U134" s="65">
        <f>IF(S$219,S134/S$219*100,0)</f>
        <v>76.403742888271026</v>
      </c>
      <c r="W134" s="69">
        <v>336232</v>
      </c>
      <c r="Y134" s="69">
        <f>(E134+K134+Q134)</f>
        <v>6166173</v>
      </c>
      <c r="AB134" s="69">
        <v>2387851</v>
      </c>
      <c r="AD134" s="70">
        <f>IF($Y134,AB134/$Y134*100,0)</f>
        <v>38.725008202007956</v>
      </c>
      <c r="AF134" s="69">
        <v>965695</v>
      </c>
      <c r="AH134" s="70">
        <f>IF($Y134,AF134/$Y134*100,0)</f>
        <v>15.661172659281537</v>
      </c>
      <c r="AJ134" s="69">
        <v>50048</v>
      </c>
      <c r="AL134" s="70">
        <f>IF($Y134,AJ134/$Y134*100,0)</f>
        <v>0.81165416539561897</v>
      </c>
      <c r="AN134" s="69">
        <v>889840</v>
      </c>
      <c r="AP134" s="69">
        <v>93268.745054000014</v>
      </c>
      <c r="AR134" s="69">
        <v>266440.30494599999</v>
      </c>
      <c r="AS134" s="21"/>
      <c r="AT134" s="10">
        <v>39</v>
      </c>
      <c r="AU134" s="21"/>
      <c r="AV134" s="96">
        <v>20552</v>
      </c>
      <c r="AW134" s="21"/>
      <c r="AX134" s="96">
        <f>IF(E134,AV134,0)</f>
        <v>20552</v>
      </c>
      <c r="AY134" s="21"/>
      <c r="AZ134" s="96">
        <f>IF(K134,AV134,0)</f>
        <v>20552</v>
      </c>
      <c r="BA134" s="21"/>
      <c r="BB134" s="96">
        <f>IF(Q134,AV134,0)</f>
        <v>20552</v>
      </c>
    </row>
    <row r="135" spans="1:54" ht="8.85" customHeight="1" x14ac:dyDescent="0.3">
      <c r="A135" s="10">
        <v>40</v>
      </c>
      <c r="B135" s="21"/>
      <c r="C135" s="10" t="s">
        <v>162</v>
      </c>
      <c r="D135" s="21"/>
      <c r="E135" s="100">
        <v>100204</v>
      </c>
      <c r="G135" s="65">
        <f>(E135/$AV135)</f>
        <v>8.7967693793345632</v>
      </c>
      <c r="I135" s="65">
        <f>IF(G$219,G135/G$219*100,0)</f>
        <v>22.138759986181338</v>
      </c>
      <c r="K135" s="100">
        <v>1172729</v>
      </c>
      <c r="M135" s="65">
        <f>(K135/$AV135)</f>
        <v>102.95224299885875</v>
      </c>
      <c r="O135" s="65">
        <f>IF(M$219,M135/M$219*100,0)</f>
        <v>74.343572237209088</v>
      </c>
      <c r="Q135" s="100">
        <v>3025001</v>
      </c>
      <c r="S135" s="65">
        <f>(Q135/$AV135)</f>
        <v>265.56061803177948</v>
      </c>
      <c r="U135" s="65">
        <f>IF(S$219,S135/S$219*100,0)</f>
        <v>110.25807670407386</v>
      </c>
      <c r="W135" s="100">
        <v>68068</v>
      </c>
      <c r="Y135" s="100">
        <f>(E135+K135+Q135)</f>
        <v>4297934</v>
      </c>
      <c r="AB135" s="100">
        <v>1835418</v>
      </c>
      <c r="AD135" s="70">
        <f>IF($Y135,AB135/$Y135*100,0)</f>
        <v>42.704657633179103</v>
      </c>
      <c r="AF135" s="100">
        <v>1141818</v>
      </c>
      <c r="AH135" s="70">
        <f>IF($Y135,AF135/$Y135*100,0)</f>
        <v>26.566671335576579</v>
      </c>
      <c r="AJ135" s="100">
        <v>12381</v>
      </c>
      <c r="AL135" s="70">
        <f>IF($Y135,AJ135/$Y135*100,0)</f>
        <v>0.2880686394905087</v>
      </c>
      <c r="AN135" s="100">
        <v>387638</v>
      </c>
      <c r="AP135" s="69">
        <v>87001.705880000009</v>
      </c>
      <c r="AR135" s="69">
        <v>269577.88412</v>
      </c>
      <c r="AS135" s="21"/>
      <c r="AT135" s="10">
        <v>40</v>
      </c>
      <c r="AU135" s="21"/>
      <c r="AV135" s="121">
        <v>11391</v>
      </c>
      <c r="AW135" s="21"/>
      <c r="AX135" s="121">
        <f>IF(E135,AV135,0)</f>
        <v>11391</v>
      </c>
      <c r="AY135" s="21"/>
      <c r="AZ135" s="121">
        <f>IF(K135,AV135,0)</f>
        <v>11391</v>
      </c>
      <c r="BA135" s="21"/>
      <c r="BB135" s="96">
        <f>IF(Q135,AV135,0)</f>
        <v>11391</v>
      </c>
    </row>
    <row r="136" spans="1:54" ht="8.85" customHeight="1" x14ac:dyDescent="0.3">
      <c r="A136" s="41"/>
      <c r="B136" s="21"/>
      <c r="D136" s="21"/>
      <c r="Y136" s="131"/>
      <c r="AS136" s="21"/>
      <c r="AT136" s="29"/>
      <c r="AU136" s="21"/>
      <c r="AV136" s="27"/>
      <c r="AW136" s="21"/>
      <c r="AX136" s="21"/>
      <c r="AY136" s="21"/>
      <c r="AZ136" s="21"/>
      <c r="BA136" s="21"/>
      <c r="BB136" s="21"/>
    </row>
    <row r="137" spans="1:54" ht="8.85" customHeight="1" x14ac:dyDescent="0.3">
      <c r="A137" s="10">
        <v>41</v>
      </c>
      <c r="B137" s="21"/>
      <c r="C137" s="10" t="s">
        <v>163</v>
      </c>
      <c r="D137" s="21"/>
      <c r="E137" s="69">
        <v>228049</v>
      </c>
      <c r="G137" s="65">
        <f>(E137/$AV137)</f>
        <v>6.7029863029804249</v>
      </c>
      <c r="I137" s="65">
        <f>IF(G$219,G137/G$219*100,0)</f>
        <v>16.869352662689689</v>
      </c>
      <c r="K137" s="69">
        <v>6199968</v>
      </c>
      <c r="M137" s="65">
        <f>(K137/$AV137)</f>
        <v>182.23408382811121</v>
      </c>
      <c r="O137" s="65">
        <f>IF(M$219,M137/M$219*100,0)</f>
        <v>131.59434297421751</v>
      </c>
      <c r="Q137" s="69">
        <v>9085502</v>
      </c>
      <c r="S137" s="65">
        <f>(Q137/$AV137)</f>
        <v>267.04785139027689</v>
      </c>
      <c r="U137" s="65">
        <f>IF(S$219,S137/S$219*100,0)</f>
        <v>110.87556091891493</v>
      </c>
      <c r="W137" s="69">
        <v>90932</v>
      </c>
      <c r="Y137" s="69">
        <f>(E137+K137+Q137)</f>
        <v>15513519</v>
      </c>
      <c r="AB137" s="69">
        <v>6173985</v>
      </c>
      <c r="AD137" s="70">
        <f>IF($Y137,AB137/$Y137*100,0)</f>
        <v>39.797450211006286</v>
      </c>
      <c r="AF137" s="69">
        <v>3204158</v>
      </c>
      <c r="AH137" s="70">
        <f>IF($Y137,AF137/$Y137*100,0)</f>
        <v>20.653972834919017</v>
      </c>
      <c r="AJ137" s="69">
        <v>71691</v>
      </c>
      <c r="AL137" s="70">
        <f>IF($Y137,AJ137/$Y137*100,0)</f>
        <v>0.46211952297863562</v>
      </c>
      <c r="AN137" s="69">
        <v>3524362</v>
      </c>
      <c r="AP137" s="69">
        <v>242144.51182599997</v>
      </c>
      <c r="AR137" s="69">
        <v>1355200.6381740002</v>
      </c>
      <c r="AS137" s="21"/>
      <c r="AT137" s="10">
        <v>41</v>
      </c>
      <c r="AU137" s="21"/>
      <c r="AV137" s="96">
        <v>34022</v>
      </c>
      <c r="AW137" s="21"/>
      <c r="AX137" s="96">
        <f>IF(E137,AV137,0)</f>
        <v>34022</v>
      </c>
      <c r="AY137" s="21"/>
      <c r="AZ137" s="96">
        <f>IF(K137,AV137,0)</f>
        <v>34022</v>
      </c>
      <c r="BA137" s="21"/>
      <c r="BB137" s="96">
        <f>IF(Q137,AV137,0)</f>
        <v>34022</v>
      </c>
    </row>
    <row r="138" spans="1:54" ht="8.85" customHeight="1" x14ac:dyDescent="0.3">
      <c r="A138" s="10">
        <v>42</v>
      </c>
      <c r="B138" s="21"/>
      <c r="C138" s="10" t="s">
        <v>164</v>
      </c>
      <c r="D138" s="21"/>
      <c r="E138" s="69">
        <v>850120</v>
      </c>
      <c r="G138" s="65">
        <f>(E138/$AV138)</f>
        <v>7.7298393329635662</v>
      </c>
      <c r="I138" s="65">
        <f>IF(G$219,G138/G$219*100,0)</f>
        <v>19.453625569205226</v>
      </c>
      <c r="K138" s="69">
        <v>12083922</v>
      </c>
      <c r="M138" s="65">
        <f>(K138/$AV138)</f>
        <v>109.87481246419772</v>
      </c>
      <c r="O138" s="65">
        <f>IF(M$219,M138/M$219*100,0)</f>
        <v>79.342477828020066</v>
      </c>
      <c r="Q138" s="69">
        <v>15692470</v>
      </c>
      <c r="S138" s="65">
        <f>(Q138/$AV138)</f>
        <v>142.6860582474836</v>
      </c>
      <c r="U138" s="65">
        <f>IF(S$219,S138/S$219*100,0)</f>
        <v>59.241805021595198</v>
      </c>
      <c r="W138" s="69">
        <v>2102749</v>
      </c>
      <c r="Y138" s="69">
        <f>(E138+K138+Q138)</f>
        <v>28626512</v>
      </c>
      <c r="AB138" s="69">
        <v>8516409</v>
      </c>
      <c r="AD138" s="70">
        <f>IF($Y138,AB138/$Y138*100,0)</f>
        <v>29.750075733990922</v>
      </c>
      <c r="AF138" s="69">
        <v>3715691</v>
      </c>
      <c r="AH138" s="70">
        <f>IF($Y138,AF138/$Y138*100,0)</f>
        <v>12.979894302176948</v>
      </c>
      <c r="AJ138" s="69">
        <v>10673</v>
      </c>
      <c r="AL138" s="70">
        <f>IF($Y138,AJ138/$Y138*100,0)</f>
        <v>3.728362016301532E-2</v>
      </c>
      <c r="AN138" s="69">
        <v>2897049</v>
      </c>
      <c r="AP138" s="69">
        <v>209013.18359999999</v>
      </c>
      <c r="AR138" s="69">
        <v>480112.55640000006</v>
      </c>
      <c r="AS138" s="21"/>
      <c r="AT138" s="10">
        <v>42</v>
      </c>
      <c r="AU138" s="21"/>
      <c r="AV138" s="96">
        <v>109979</v>
      </c>
      <c r="AW138" s="21"/>
      <c r="AX138" s="96">
        <f>IF(E138,AV138,0)</f>
        <v>109979</v>
      </c>
      <c r="AY138" s="21"/>
      <c r="AZ138" s="96">
        <f>IF(K138,AV138,0)</f>
        <v>109979</v>
      </c>
      <c r="BA138" s="21"/>
      <c r="BB138" s="96">
        <f>IF(Q138,AV138,0)</f>
        <v>109979</v>
      </c>
    </row>
    <row r="139" spans="1:54" ht="8.85" customHeight="1" x14ac:dyDescent="0.3">
      <c r="A139" s="10">
        <v>43</v>
      </c>
      <c r="B139" s="21"/>
      <c r="C139" s="10" t="s">
        <v>165</v>
      </c>
      <c r="D139" s="21"/>
      <c r="E139" s="69">
        <v>2484119</v>
      </c>
      <c r="G139" s="65">
        <f>(E139/$AV139)</f>
        <v>7.4288298957202539</v>
      </c>
      <c r="I139" s="65">
        <f>IF(G$219,G139/G$219*100,0)</f>
        <v>18.696077497027698</v>
      </c>
      <c r="K139" s="69">
        <v>36760877</v>
      </c>
      <c r="M139" s="65">
        <f>(K139/$AV139)</f>
        <v>109.93446853813971</v>
      </c>
      <c r="O139" s="65">
        <f>IF(M$219,M139/M$219*100,0)</f>
        <v>79.385556497442977</v>
      </c>
      <c r="Q139" s="69">
        <v>38750351</v>
      </c>
      <c r="S139" s="65">
        <f>(Q139/$AV139)</f>
        <v>115.88404821928951</v>
      </c>
      <c r="U139" s="65">
        <f>IF(S$219,S139/S$219*100,0)</f>
        <v>48.113882141259296</v>
      </c>
      <c r="W139" s="69">
        <v>10341167</v>
      </c>
      <c r="Y139" s="69">
        <f>(E139+K139+Q139)</f>
        <v>77995347</v>
      </c>
      <c r="AB139" s="69">
        <v>26966959</v>
      </c>
      <c r="AD139" s="70">
        <f>IF($Y139,AB139/$Y139*100,0)</f>
        <v>34.575086895888802</v>
      </c>
      <c r="AF139" s="69">
        <v>14332183</v>
      </c>
      <c r="AH139" s="70">
        <f>IF($Y139,AF139/$Y139*100,0)</f>
        <v>18.375689770314118</v>
      </c>
      <c r="AJ139" s="69">
        <v>0</v>
      </c>
      <c r="AL139" s="70">
        <f>IF($Y139,AJ139/$Y139*100,0)</f>
        <v>0</v>
      </c>
      <c r="AN139" s="69">
        <v>11320426</v>
      </c>
      <c r="AP139" s="69">
        <v>1687117.3306059998</v>
      </c>
      <c r="AR139" s="69">
        <v>2898664.3693939997</v>
      </c>
      <c r="AS139" s="21"/>
      <c r="AT139" s="10">
        <v>43</v>
      </c>
      <c r="AU139" s="21"/>
      <c r="AV139" s="96">
        <v>334389</v>
      </c>
      <c r="AW139" s="21"/>
      <c r="AX139" s="96">
        <f>IF(E139,AV139,0)</f>
        <v>334389</v>
      </c>
      <c r="AY139" s="21"/>
      <c r="AZ139" s="96">
        <f>IF(K139,AV139,0)</f>
        <v>334389</v>
      </c>
      <c r="BA139" s="21"/>
      <c r="BB139" s="96">
        <f>IF(Q139,AV139,0)</f>
        <v>334389</v>
      </c>
    </row>
    <row r="140" spans="1:54" ht="8.85" customHeight="1" x14ac:dyDescent="0.3">
      <c r="A140" s="10">
        <v>44</v>
      </c>
      <c r="B140" s="21"/>
      <c r="C140" s="10" t="s">
        <v>166</v>
      </c>
      <c r="D140" s="21"/>
      <c r="E140" s="69">
        <v>315000</v>
      </c>
      <c r="G140" s="65">
        <f>(E140/$AV140)</f>
        <v>6.1827745937033836</v>
      </c>
      <c r="I140" s="65">
        <f>IF(G$219,G140/G$219*100,0)</f>
        <v>15.56013996458929</v>
      </c>
      <c r="K140" s="69">
        <v>12667553</v>
      </c>
      <c r="M140" s="65">
        <f>(K140/$AV140)</f>
        <v>248.63690429457486</v>
      </c>
      <c r="O140" s="65">
        <f>IF(M$219,M140/M$219*100,0)</f>
        <v>179.54495324074361</v>
      </c>
      <c r="Q140" s="69">
        <v>8624139</v>
      </c>
      <c r="S140" s="65">
        <f>(Q140/$AV140)</f>
        <v>169.2733571484651</v>
      </c>
      <c r="U140" s="65">
        <f>IF(S$219,S140/S$219*100,0)</f>
        <v>70.280582018370168</v>
      </c>
      <c r="W140" s="69">
        <v>119476</v>
      </c>
      <c r="Y140" s="69">
        <f>(E140+K140+Q140)</f>
        <v>21606692</v>
      </c>
      <c r="AB140" s="69">
        <v>7278307</v>
      </c>
      <c r="AD140" s="70">
        <f>IF($Y140,AB140/$Y140*100,0)</f>
        <v>33.685429495639589</v>
      </c>
      <c r="AF140" s="69">
        <v>4044263</v>
      </c>
      <c r="AH140" s="70">
        <f>IF($Y140,AF140/$Y140*100,0)</f>
        <v>18.717640812392752</v>
      </c>
      <c r="AJ140" s="69">
        <v>148007</v>
      </c>
      <c r="AL140" s="70">
        <f>IF($Y140,AJ140/$Y140*100,0)</f>
        <v>0.68500536778142618</v>
      </c>
      <c r="AN140" s="69">
        <v>7649588</v>
      </c>
      <c r="AP140" s="69">
        <v>347182.23812000005</v>
      </c>
      <c r="AR140" s="69">
        <v>1512079.3918800002</v>
      </c>
      <c r="AS140" s="21"/>
      <c r="AT140" s="10">
        <v>44</v>
      </c>
      <c r="AU140" s="21"/>
      <c r="AV140" s="96">
        <v>50948</v>
      </c>
      <c r="AW140" s="21"/>
      <c r="AX140" s="96">
        <f>IF(E140,AV140,0)</f>
        <v>50948</v>
      </c>
      <c r="AY140" s="21"/>
      <c r="AZ140" s="96">
        <f>IF(K140,AV140,0)</f>
        <v>50948</v>
      </c>
      <c r="BA140" s="21"/>
      <c r="BB140" s="96">
        <f>IF(Q140,AV140,0)</f>
        <v>50948</v>
      </c>
    </row>
    <row r="141" spans="1:54" ht="8.85" customHeight="1" x14ac:dyDescent="0.3">
      <c r="A141" s="10">
        <v>45</v>
      </c>
      <c r="B141" s="21"/>
      <c r="C141" s="10" t="s">
        <v>167</v>
      </c>
      <c r="D141" s="21"/>
      <c r="E141" s="69">
        <v>63469</v>
      </c>
      <c r="G141" s="65">
        <f>(E141/$AV141)</f>
        <v>28.435931899641577</v>
      </c>
      <c r="I141" s="65">
        <f>IF(G$219,G141/G$219*100,0)</f>
        <v>71.564485115237176</v>
      </c>
      <c r="K141" s="69">
        <v>369563</v>
      </c>
      <c r="M141" s="65">
        <f>(K141/$AV141)</f>
        <v>165.57482078853047</v>
      </c>
      <c r="O141" s="65">
        <f>IF(M$219,M141/M$219*100,0)</f>
        <v>119.56440473173097</v>
      </c>
      <c r="Q141" s="69">
        <v>609947</v>
      </c>
      <c r="S141" s="65">
        <f>(Q141/$AV141)</f>
        <v>273.27374551971326</v>
      </c>
      <c r="U141" s="65">
        <f>IF(S$219,S141/S$219*100,0)</f>
        <v>113.46048905156707</v>
      </c>
      <c r="W141" s="69">
        <v>0</v>
      </c>
      <c r="Y141" s="69">
        <f>(E141+K141+Q141)</f>
        <v>1042979</v>
      </c>
      <c r="AB141" s="69">
        <v>291035</v>
      </c>
      <c r="AD141" s="70">
        <f>IF($Y141,AB141/$Y141*100,0)</f>
        <v>27.904205166163461</v>
      </c>
      <c r="AF141" s="69">
        <v>360173</v>
      </c>
      <c r="AH141" s="70">
        <f>IF($Y141,AF141/$Y141*100,0)</f>
        <v>34.533101817006859</v>
      </c>
      <c r="AJ141" s="69">
        <v>7650</v>
      </c>
      <c r="AL141" s="70">
        <f>IF($Y141,AJ141/$Y141*100,0)</f>
        <v>0.73347593767467989</v>
      </c>
      <c r="AN141" s="69">
        <v>223152</v>
      </c>
      <c r="AP141" s="69">
        <v>1626.6576</v>
      </c>
      <c r="AR141" s="69">
        <v>25727.582400000003</v>
      </c>
      <c r="AS141" s="21"/>
      <c r="AT141" s="10">
        <v>45</v>
      </c>
      <c r="AU141" s="21"/>
      <c r="AV141" s="96">
        <v>2232</v>
      </c>
      <c r="AW141" s="21"/>
      <c r="AX141" s="96">
        <f>IF(E141,AV141,0)</f>
        <v>2232</v>
      </c>
      <c r="AY141" s="21"/>
      <c r="AZ141" s="96">
        <f>IF(K141,AV141,0)</f>
        <v>2232</v>
      </c>
      <c r="BA141" s="21"/>
      <c r="BB141" s="96">
        <f>IF(Q141,AV141,0)</f>
        <v>2232</v>
      </c>
    </row>
    <row r="142" spans="1:54" ht="8.85" customHeight="1" x14ac:dyDescent="0.3">
      <c r="A142" s="41"/>
      <c r="B142" s="21"/>
      <c r="D142" s="21"/>
      <c r="AS142" s="21"/>
      <c r="AT142" s="29"/>
      <c r="AU142" s="21"/>
      <c r="AV142" s="27"/>
      <c r="AW142" s="21"/>
      <c r="AX142" s="21"/>
      <c r="AY142" s="21"/>
      <c r="AZ142" s="21"/>
      <c r="BA142" s="21"/>
      <c r="BB142" s="21"/>
    </row>
    <row r="143" spans="1:54" ht="8.85" customHeight="1" x14ac:dyDescent="0.3">
      <c r="A143" s="10">
        <v>46</v>
      </c>
      <c r="B143" s="21"/>
      <c r="C143" s="10" t="s">
        <v>168</v>
      </c>
      <c r="D143" s="21"/>
      <c r="E143" s="69">
        <v>808588</v>
      </c>
      <c r="G143" s="65">
        <f>(E143/$AV143)</f>
        <v>20.944620007252759</v>
      </c>
      <c r="I143" s="65">
        <f>IF(G$219,G143/G$219*100,0)</f>
        <v>52.711159670917326</v>
      </c>
      <c r="K143" s="69">
        <v>10917834</v>
      </c>
      <c r="M143" s="65">
        <f>(K143/$AV143)</f>
        <v>282.80148163497904</v>
      </c>
      <c r="O143" s="65">
        <f>IF(M$219,M143/M$219*100,0)</f>
        <v>204.21577778497632</v>
      </c>
      <c r="Q143" s="69">
        <v>5935295</v>
      </c>
      <c r="S143" s="65">
        <f>(Q143/$AV143)</f>
        <v>153.74022172719268</v>
      </c>
      <c r="U143" s="65">
        <f>IF(S$219,S143/S$219*100,0)</f>
        <v>63.831381645864383</v>
      </c>
      <c r="W143" s="69">
        <v>413362</v>
      </c>
      <c r="Y143" s="69">
        <f>(E143+K143+Q143)</f>
        <v>17661717</v>
      </c>
      <c r="AB143" s="69">
        <v>6134828</v>
      </c>
      <c r="AD143" s="70">
        <f>IF($Y143,AB143/$Y143*100,0)</f>
        <v>34.735173256371397</v>
      </c>
      <c r="AF143" s="69">
        <v>2409091</v>
      </c>
      <c r="AH143" s="70">
        <f>IF($Y143,AF143/$Y143*100,0)</f>
        <v>13.640185719202725</v>
      </c>
      <c r="AJ143" s="69">
        <v>0</v>
      </c>
      <c r="AL143" s="70">
        <f>IF($Y143,AJ143/$Y143*100,0)</f>
        <v>0</v>
      </c>
      <c r="AN143" s="69">
        <v>6319203</v>
      </c>
      <c r="AP143" s="69">
        <v>128003.51622800001</v>
      </c>
      <c r="AR143" s="69">
        <v>409980.89377199998</v>
      </c>
      <c r="AS143" s="21"/>
      <c r="AT143" s="10">
        <v>46</v>
      </c>
      <c r="AU143" s="21"/>
      <c r="AV143" s="96">
        <v>38606</v>
      </c>
      <c r="AW143" s="21"/>
      <c r="AX143" s="96">
        <f>IF(E143,AV143,0)</f>
        <v>38606</v>
      </c>
      <c r="AY143" s="21"/>
      <c r="AZ143" s="96">
        <f>IF(K143,AV143,0)</f>
        <v>38606</v>
      </c>
      <c r="BA143" s="21"/>
      <c r="BB143" s="96">
        <f>IF(Q143,AV143,0)</f>
        <v>38606</v>
      </c>
    </row>
    <row r="144" spans="1:54" ht="8.85" customHeight="1" x14ac:dyDescent="0.3">
      <c r="A144" s="10">
        <v>47</v>
      </c>
      <c r="B144" s="21"/>
      <c r="C144" s="10" t="s">
        <v>169</v>
      </c>
      <c r="D144" s="21"/>
      <c r="E144" s="69">
        <v>727286</v>
      </c>
      <c r="G144" s="65">
        <f>(E144/$AV144)</f>
        <v>9.2939146880670638</v>
      </c>
      <c r="I144" s="65">
        <f>IF(G$219,G144/G$219*100,0)</f>
        <v>23.389921656298629</v>
      </c>
      <c r="K144" s="69">
        <v>9437364</v>
      </c>
      <c r="M144" s="65">
        <f>(K144/$AV144)</f>
        <v>120.59912592327549</v>
      </c>
      <c r="O144" s="65">
        <f>IF(M$219,M144/M$219*100,0)</f>
        <v>87.086687658866197</v>
      </c>
      <c r="Q144" s="69">
        <v>9353609</v>
      </c>
      <c r="S144" s="65">
        <f>(Q144/$AV144)</f>
        <v>119.52882919722954</v>
      </c>
      <c r="U144" s="65">
        <f>IF(S$219,S144/S$219*100,0)</f>
        <v>49.627158257325455</v>
      </c>
      <c r="W144" s="69">
        <v>2198989</v>
      </c>
      <c r="Y144" s="69">
        <f>(E144+K144+Q144)</f>
        <v>19518259</v>
      </c>
      <c r="AB144" s="69">
        <v>5909946</v>
      </c>
      <c r="AD144" s="70">
        <f>IF($Y144,AB144/$Y144*100,0)</f>
        <v>30.279063311948057</v>
      </c>
      <c r="AF144" s="69">
        <v>3394333</v>
      </c>
      <c r="AH144" s="70">
        <f>IF($Y144,AF144/$Y144*100,0)</f>
        <v>17.390552097909961</v>
      </c>
      <c r="AJ144" s="69">
        <v>0</v>
      </c>
      <c r="AL144" s="70">
        <f>IF($Y144,AJ144/$Y144*100,0)</f>
        <v>0</v>
      </c>
      <c r="AN144" s="69">
        <v>2739197</v>
      </c>
      <c r="AP144" s="69">
        <v>311725.39511000004</v>
      </c>
      <c r="AR144" s="69">
        <v>447192.22489000001</v>
      </c>
      <c r="AS144" s="21"/>
      <c r="AT144" s="10">
        <v>47</v>
      </c>
      <c r="AU144" s="21"/>
      <c r="AV144" s="96">
        <v>78254</v>
      </c>
      <c r="AW144" s="21"/>
      <c r="AX144" s="96">
        <f>IF(E144,AV144,0)</f>
        <v>78254</v>
      </c>
      <c r="AY144" s="21"/>
      <c r="AZ144" s="96">
        <f>IF(K144,AV144,0)</f>
        <v>78254</v>
      </c>
      <c r="BA144" s="21"/>
      <c r="BB144" s="96">
        <f>IF(Q144,AV144,0)</f>
        <v>78254</v>
      </c>
    </row>
    <row r="145" spans="1:54" ht="8.85" customHeight="1" x14ac:dyDescent="0.3">
      <c r="A145" s="10">
        <v>48</v>
      </c>
      <c r="B145" s="21"/>
      <c r="C145" s="10" t="s">
        <v>170</v>
      </c>
      <c r="D145" s="21"/>
      <c r="E145" s="69">
        <v>59618</v>
      </c>
      <c r="G145" s="65">
        <f>(E145/$AV145)</f>
        <v>9.0220944309927358</v>
      </c>
      <c r="I145" s="65">
        <f>IF(G$219,G145/G$219*100,0)</f>
        <v>22.705833763203735</v>
      </c>
      <c r="K145" s="69">
        <v>1310626</v>
      </c>
      <c r="M145" s="65">
        <f>(K145/$AV145)</f>
        <v>198.33928571428572</v>
      </c>
      <c r="O145" s="65">
        <f>IF(M$219,M145/M$219*100,0)</f>
        <v>143.22418419907478</v>
      </c>
      <c r="Q145" s="69">
        <v>1632690</v>
      </c>
      <c r="S145" s="65">
        <f>(Q145/$AV145)</f>
        <v>247.07778450363196</v>
      </c>
      <c r="U145" s="65">
        <f>IF(S$219,S145/S$219*100,0)</f>
        <v>102.58419157773615</v>
      </c>
      <c r="W145" s="69">
        <v>41285</v>
      </c>
      <c r="Y145" s="69">
        <f>(E145+K145+Q145)</f>
        <v>3002934</v>
      </c>
      <c r="AB145" s="69">
        <v>974512</v>
      </c>
      <c r="AD145" s="70">
        <f>IF($Y145,AB145/$Y145*100,0)</f>
        <v>32.451995281947589</v>
      </c>
      <c r="AF145" s="69">
        <v>919139</v>
      </c>
      <c r="AH145" s="70">
        <f>IF($Y145,AF145/$Y145*100,0)</f>
        <v>30.608032011359558</v>
      </c>
      <c r="AJ145" s="69">
        <v>0</v>
      </c>
      <c r="AL145" s="70">
        <f>IF($Y145,AJ145/$Y145*100,0)</f>
        <v>0</v>
      </c>
      <c r="AN145" s="69">
        <v>723897</v>
      </c>
      <c r="AP145" s="69">
        <v>47292.135399999999</v>
      </c>
      <c r="AR145" s="69">
        <v>159119.7046</v>
      </c>
      <c r="AS145" s="21"/>
      <c r="AT145" s="10">
        <v>48</v>
      </c>
      <c r="AU145" s="21"/>
      <c r="AV145" s="96">
        <v>6608</v>
      </c>
      <c r="AW145" s="21"/>
      <c r="AX145" s="96">
        <f>IF(E145,AV145,0)</f>
        <v>6608</v>
      </c>
      <c r="AY145" s="21"/>
      <c r="AZ145" s="96">
        <f>IF(K145,AV145,0)</f>
        <v>6608</v>
      </c>
      <c r="BA145" s="21"/>
      <c r="BB145" s="96">
        <f>IF(Q145,AV145,0)</f>
        <v>6608</v>
      </c>
    </row>
    <row r="146" spans="1:54" ht="8.85" customHeight="1" x14ac:dyDescent="0.3">
      <c r="A146" s="10">
        <v>49</v>
      </c>
      <c r="B146" s="21"/>
      <c r="C146" s="10" t="s">
        <v>171</v>
      </c>
      <c r="D146" s="21"/>
      <c r="E146" s="69">
        <v>308415</v>
      </c>
      <c r="G146" s="65">
        <f>(E146/$AV146)</f>
        <v>11.541181753545635</v>
      </c>
      <c r="I146" s="65">
        <f>IF(G$219,G146/G$219*100,0)</f>
        <v>29.045600922411619</v>
      </c>
      <c r="K146" s="69">
        <v>3712677</v>
      </c>
      <c r="M146" s="65">
        <f>(K146/$AV146)</f>
        <v>138.93189387419076</v>
      </c>
      <c r="O146" s="65">
        <f>IF(M$219,M146/M$219*100,0)</f>
        <v>100.32509236736749</v>
      </c>
      <c r="Q146" s="69">
        <v>5661971</v>
      </c>
      <c r="S146" s="65">
        <f>(Q146/$AV146)</f>
        <v>211.87632376604424</v>
      </c>
      <c r="U146" s="65">
        <f>IF(S$219,S146/S$219*100,0)</f>
        <v>87.968901905395029</v>
      </c>
      <c r="W146" s="69">
        <v>434546</v>
      </c>
      <c r="Y146" s="69">
        <f>(E146+K146+Q146)</f>
        <v>9683063</v>
      </c>
      <c r="AB146" s="69">
        <v>3160677</v>
      </c>
      <c r="AD146" s="70">
        <f>IF($Y146,AB146/$Y146*100,0)</f>
        <v>32.64129335934301</v>
      </c>
      <c r="AF146" s="69">
        <v>1383602</v>
      </c>
      <c r="AH146" s="70">
        <f>IF($Y146,AF146/$Y146*100,0)</f>
        <v>14.288887720755303</v>
      </c>
      <c r="AJ146" s="69">
        <v>28065</v>
      </c>
      <c r="AL146" s="70">
        <f>IF($Y146,AJ146/$Y146*100,0)</f>
        <v>0.28983597442255615</v>
      </c>
      <c r="AN146" s="69">
        <v>2097998</v>
      </c>
      <c r="AP146" s="69">
        <v>117917.681</v>
      </c>
      <c r="AR146" s="69">
        <v>239354.609</v>
      </c>
      <c r="AS146" s="21"/>
      <c r="AT146" s="10">
        <v>49</v>
      </c>
      <c r="AU146" s="21"/>
      <c r="AV146" s="96">
        <v>26723</v>
      </c>
      <c r="AW146" s="21"/>
      <c r="AX146" s="96">
        <f>IF(E146,AV146,0)</f>
        <v>26723</v>
      </c>
      <c r="AY146" s="21"/>
      <c r="AZ146" s="96">
        <f>IF(K146,AV146,0)</f>
        <v>26723</v>
      </c>
      <c r="BA146" s="21"/>
      <c r="BB146" s="96">
        <f>IF(Q146,AV146,0)</f>
        <v>26723</v>
      </c>
    </row>
    <row r="147" spans="1:54" ht="8.85" customHeight="1" x14ac:dyDescent="0.3">
      <c r="A147" s="10">
        <v>50</v>
      </c>
      <c r="B147" s="21"/>
      <c r="C147" s="10" t="s">
        <v>172</v>
      </c>
      <c r="D147" s="21"/>
      <c r="E147" s="100">
        <v>0</v>
      </c>
      <c r="G147" s="65">
        <v>0</v>
      </c>
      <c r="I147" s="65">
        <f>IF(G$219,G147/G$219*100,0)</f>
        <v>0</v>
      </c>
      <c r="K147" s="100">
        <v>0</v>
      </c>
      <c r="M147" s="65">
        <v>0</v>
      </c>
      <c r="O147" s="65">
        <f>IF(M$219,M147/M$219*100,0)</f>
        <v>0</v>
      </c>
      <c r="Q147" s="100">
        <v>0</v>
      </c>
      <c r="S147" s="65">
        <v>0</v>
      </c>
      <c r="U147" s="65">
        <f>IF(S$219,S147/S$219*100,0)</f>
        <v>0</v>
      </c>
      <c r="W147" s="100">
        <v>0</v>
      </c>
      <c r="Y147" s="100">
        <f>(E147+K147+Q147)</f>
        <v>0</v>
      </c>
      <c r="AB147" s="100">
        <v>0</v>
      </c>
      <c r="AD147" s="70">
        <f>IF($Y147,AB147/$Y147*100,0)</f>
        <v>0</v>
      </c>
      <c r="AF147" s="100">
        <v>0</v>
      </c>
      <c r="AH147" s="70">
        <f>IF($Y147,AF147/$Y147*100,0)</f>
        <v>0</v>
      </c>
      <c r="AJ147" s="100">
        <v>0</v>
      </c>
      <c r="AL147" s="70">
        <f>IF($Y147,AJ147/$Y147*100,0)</f>
        <v>0</v>
      </c>
      <c r="AN147" s="100">
        <v>0</v>
      </c>
      <c r="AP147" s="69"/>
      <c r="AR147" s="69"/>
      <c r="AS147" s="21"/>
      <c r="AT147" s="10">
        <v>50</v>
      </c>
      <c r="AU147" s="21"/>
      <c r="AV147" s="96">
        <v>0</v>
      </c>
      <c r="AW147" s="21"/>
      <c r="AX147" s="96">
        <f>IF(E147,AV147,0)</f>
        <v>0</v>
      </c>
      <c r="AY147" s="21"/>
      <c r="AZ147" s="96">
        <f>IF(K147,AV147,0)</f>
        <v>0</v>
      </c>
      <c r="BA147" s="21"/>
      <c r="BB147" s="96">
        <f>IF(Q147,AV147,0)</f>
        <v>0</v>
      </c>
    </row>
    <row r="148" spans="1:5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4" ht="0.6" customHeight="1" x14ac:dyDescent="0.3">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V150" s="21"/>
      <c r="AW150" s="21"/>
      <c r="AX150" s="21"/>
      <c r="AY150" s="21"/>
      <c r="AZ150" s="21"/>
      <c r="BA150" s="21"/>
      <c r="BB150" s="21"/>
    </row>
    <row r="151" spans="1:54" s="8" customFormat="1" ht="9.6" customHeight="1" x14ac:dyDescent="0.3">
      <c r="A151" s="8">
        <v>90</v>
      </c>
      <c r="AU151" s="11">
        <v>91</v>
      </c>
    </row>
    <row r="152" spans="1:54" s="8" customFormat="1" ht="10.5" customHeight="1" x14ac:dyDescent="0.3">
      <c r="Y152" s="11" t="s">
        <v>42</v>
      </c>
      <c r="AB152" s="38" t="s">
        <v>43</v>
      </c>
      <c r="AT152" s="11" t="s">
        <v>499</v>
      </c>
    </row>
    <row r="153" spans="1:54" s="8" customFormat="1" ht="10.5" customHeight="1" x14ac:dyDescent="0.3">
      <c r="A153" s="12"/>
      <c r="Y153" s="11" t="s">
        <v>500</v>
      </c>
      <c r="AB153" s="38" t="s">
        <v>391</v>
      </c>
      <c r="AT153" s="11" t="s">
        <v>173</v>
      </c>
    </row>
    <row r="154" spans="1:54" s="8" customFormat="1" ht="10.5" customHeight="1" x14ac:dyDescent="0.3">
      <c r="A154" s="13"/>
      <c r="Y154" s="11" t="s">
        <v>48</v>
      </c>
      <c r="AB154" s="14" t="s">
        <v>49</v>
      </c>
    </row>
    <row r="155" spans="1:54" ht="13.65" customHeight="1" x14ac:dyDescent="0.3">
      <c r="E155" s="16" t="s">
        <v>364</v>
      </c>
      <c r="F155" s="16"/>
      <c r="G155" s="16"/>
      <c r="H155" s="16"/>
      <c r="I155" s="16"/>
      <c r="K155" s="16" t="s">
        <v>501</v>
      </c>
      <c r="L155" s="16"/>
      <c r="M155" s="16"/>
      <c r="N155" s="16"/>
      <c r="O155" s="16"/>
      <c r="Q155" s="16" t="s">
        <v>502</v>
      </c>
      <c r="R155" s="16"/>
      <c r="S155" s="16"/>
      <c r="T155" s="16"/>
      <c r="U155" s="16"/>
      <c r="V155" s="16"/>
      <c r="W155" s="16"/>
      <c r="AB155" s="16" t="s">
        <v>503</v>
      </c>
      <c r="AC155" s="16"/>
      <c r="AD155" s="16"/>
      <c r="AE155" s="16"/>
      <c r="AF155" s="16"/>
      <c r="AG155" s="16"/>
      <c r="AH155" s="16"/>
      <c r="AI155" s="16"/>
      <c r="AJ155" s="16"/>
      <c r="AK155" s="16"/>
      <c r="AL155" s="16"/>
      <c r="AM155" s="16"/>
      <c r="AN155" s="16"/>
    </row>
    <row r="156" spans="1:54" ht="9.6" customHeight="1" x14ac:dyDescent="0.3"/>
    <row r="157" spans="1:54" ht="9.6" customHeight="1" x14ac:dyDescent="0.3">
      <c r="AF157" s="16" t="s">
        <v>396</v>
      </c>
      <c r="AG157" s="16"/>
      <c r="AH157" s="16"/>
      <c r="AI157" s="16"/>
      <c r="AJ157" s="16"/>
      <c r="AK157" s="16"/>
      <c r="AL157" s="16"/>
      <c r="AP157" s="124" t="s">
        <v>296</v>
      </c>
      <c r="AQ157" s="16"/>
      <c r="AR157" s="16"/>
    </row>
    <row r="158" spans="1:54" ht="9.6" customHeight="1" x14ac:dyDescent="0.3">
      <c r="AP158" s="17" t="s">
        <v>504</v>
      </c>
      <c r="AQ158" s="17"/>
      <c r="AR158" s="17"/>
    </row>
    <row r="159" spans="1:54" ht="9.6" customHeight="1" x14ac:dyDescent="0.3">
      <c r="W159" s="19" t="s">
        <v>296</v>
      </c>
      <c r="AB159" s="16" t="s">
        <v>431</v>
      </c>
      <c r="AC159" s="16"/>
      <c r="AD159" s="16"/>
      <c r="AF159" s="16" t="s">
        <v>59</v>
      </c>
      <c r="AG159" s="16"/>
      <c r="AH159" s="16"/>
      <c r="AJ159" s="16" t="s">
        <v>60</v>
      </c>
      <c r="AK159" s="16"/>
      <c r="AL159" s="16"/>
      <c r="AP159" s="16" t="s">
        <v>505</v>
      </c>
      <c r="AQ159" s="16"/>
      <c r="AR159" s="16"/>
    </row>
    <row r="160" spans="1:54" ht="9.6" customHeight="1" x14ac:dyDescent="0.3">
      <c r="W160" s="18" t="s">
        <v>506</v>
      </c>
      <c r="AZ160" s="17" t="s">
        <v>507</v>
      </c>
      <c r="BB160" s="10" t="s">
        <v>508</v>
      </c>
    </row>
    <row r="161" spans="1:54" ht="9.6" customHeight="1" x14ac:dyDescent="0.3">
      <c r="I161" s="18" t="s">
        <v>64</v>
      </c>
      <c r="O161" s="18" t="s">
        <v>64</v>
      </c>
      <c r="U161" s="18" t="s">
        <v>64</v>
      </c>
      <c r="W161" s="10" t="s">
        <v>509</v>
      </c>
      <c r="AD161" s="18" t="s">
        <v>271</v>
      </c>
      <c r="AH161" s="18" t="s">
        <v>271</v>
      </c>
      <c r="AL161" s="18" t="s">
        <v>271</v>
      </c>
      <c r="AN161" s="18" t="s">
        <v>408</v>
      </c>
      <c r="AZ161" s="18" t="s">
        <v>510</v>
      </c>
      <c r="BB161" s="18" t="s">
        <v>511</v>
      </c>
    </row>
    <row r="162" spans="1:54" ht="9.6" customHeight="1" x14ac:dyDescent="0.3">
      <c r="A162" s="19" t="s">
        <v>71</v>
      </c>
      <c r="C162" s="19" t="s">
        <v>73</v>
      </c>
      <c r="E162" s="19" t="s">
        <v>74</v>
      </c>
      <c r="G162" s="19" t="s">
        <v>434</v>
      </c>
      <c r="I162" s="19" t="s">
        <v>80</v>
      </c>
      <c r="K162" s="19" t="s">
        <v>74</v>
      </c>
      <c r="M162" s="19" t="s">
        <v>434</v>
      </c>
      <c r="O162" s="19" t="s">
        <v>80</v>
      </c>
      <c r="Q162" s="19" t="s">
        <v>74</v>
      </c>
      <c r="S162" s="19" t="s">
        <v>434</v>
      </c>
      <c r="U162" s="19" t="s">
        <v>80</v>
      </c>
      <c r="W162" s="125" t="s">
        <v>512</v>
      </c>
      <c r="Y162" s="19" t="s">
        <v>65</v>
      </c>
      <c r="AB162" s="19" t="s">
        <v>74</v>
      </c>
      <c r="AD162" s="19" t="s">
        <v>372</v>
      </c>
      <c r="AF162" s="19" t="s">
        <v>74</v>
      </c>
      <c r="AH162" s="19" t="s">
        <v>372</v>
      </c>
      <c r="AJ162" s="19" t="s">
        <v>74</v>
      </c>
      <c r="AL162" s="19" t="s">
        <v>372</v>
      </c>
      <c r="AN162" s="19" t="s">
        <v>417</v>
      </c>
      <c r="AP162" s="19" t="s">
        <v>309</v>
      </c>
      <c r="AR162" s="19" t="s">
        <v>310</v>
      </c>
      <c r="AT162" s="19" t="s">
        <v>71</v>
      </c>
      <c r="AX162" s="111" t="s">
        <v>364</v>
      </c>
      <c r="AZ162" s="111" t="s">
        <v>467</v>
      </c>
      <c r="BB162" s="111" t="s">
        <v>513</v>
      </c>
    </row>
    <row r="163" spans="1:54" ht="8.4" customHeight="1" x14ac:dyDescent="0.3"/>
    <row r="164" spans="1:54" ht="8.4" customHeight="1" x14ac:dyDescent="0.3">
      <c r="B164" s="10" t="s">
        <v>284</v>
      </c>
    </row>
    <row r="165" spans="1:54" ht="8.4" customHeight="1" x14ac:dyDescent="0.3">
      <c r="A165" s="10">
        <v>51</v>
      </c>
      <c r="B165" s="21"/>
      <c r="C165" s="10" t="s">
        <v>174</v>
      </c>
      <c r="D165" s="21"/>
      <c r="E165" s="63">
        <v>314659</v>
      </c>
      <c r="G165" s="65">
        <f>(E165/$AV165)</f>
        <v>28.817565711145708</v>
      </c>
      <c r="I165" s="65">
        <f>IF(G$219,G165/G$219*100,0)</f>
        <v>72.524939913034842</v>
      </c>
      <c r="K165" s="63">
        <v>1733452</v>
      </c>
      <c r="M165" s="65">
        <f>(K165/$AV165)</f>
        <v>158.7555636963092</v>
      </c>
      <c r="O165" s="65">
        <f>IF(M$219,M165/M$219*100,0)</f>
        <v>114.64010276926405</v>
      </c>
      <c r="Q165" s="63">
        <v>2620541</v>
      </c>
      <c r="S165" s="65">
        <f>(Q165/$AV165)</f>
        <v>239.99825991391154</v>
      </c>
      <c r="U165" s="65">
        <f>IF(S$219,S165/S$219*100,0)</f>
        <v>99.644844730951974</v>
      </c>
      <c r="W165" s="63">
        <v>77792</v>
      </c>
      <c r="Y165" s="63">
        <f>(E165+K165+Q165)</f>
        <v>4668652</v>
      </c>
      <c r="AB165" s="63">
        <v>1355416</v>
      </c>
      <c r="AD165" s="65">
        <f>IF($Y165,AB165/$Y165*100,0)</f>
        <v>29.032277411124241</v>
      </c>
      <c r="AF165" s="63">
        <v>1277298</v>
      </c>
      <c r="AH165" s="65">
        <f>IF($Y165,AF165/$Y165*100,0)</f>
        <v>27.35903211462324</v>
      </c>
      <c r="AJ165" s="63">
        <v>0</v>
      </c>
      <c r="AL165" s="65">
        <f>IF($Y165,AJ165/$Y165*100,0)</f>
        <v>0</v>
      </c>
      <c r="AN165" s="63">
        <v>957491</v>
      </c>
      <c r="AP165" s="63">
        <v>63061.772400000002</v>
      </c>
      <c r="AR165" s="63">
        <v>251047.65759999998</v>
      </c>
      <c r="AS165" s="21"/>
      <c r="AT165" s="10">
        <v>51</v>
      </c>
      <c r="AU165" s="21"/>
      <c r="AV165" s="96">
        <v>10919</v>
      </c>
      <c r="AW165" s="21"/>
      <c r="AX165" s="96">
        <f>IF(E165,AV165,0)</f>
        <v>10919</v>
      </c>
      <c r="AY165" s="21"/>
      <c r="AZ165" s="96">
        <f>IF(K165,AV165,0)</f>
        <v>10919</v>
      </c>
      <c r="BA165" s="21"/>
      <c r="BB165" s="96">
        <f>IF(Q165,AV165,0)</f>
        <v>10919</v>
      </c>
    </row>
    <row r="166" spans="1:54" ht="8.4" customHeight="1" x14ac:dyDescent="0.3">
      <c r="A166" s="10">
        <v>52</v>
      </c>
      <c r="B166" s="21"/>
      <c r="C166" s="10" t="s">
        <v>175</v>
      </c>
      <c r="D166" s="21"/>
      <c r="E166" s="69">
        <v>221411</v>
      </c>
      <c r="G166" s="65">
        <f>(E166/$AV166)</f>
        <v>9.9856131330897941</v>
      </c>
      <c r="I166" s="65">
        <f>IF(G$219,G166/G$219*100,0)</f>
        <v>25.130713667186999</v>
      </c>
      <c r="K166" s="69">
        <v>3077354</v>
      </c>
      <c r="M166" s="65">
        <f>(K166/$AV166)</f>
        <v>138.78834618680378</v>
      </c>
      <c r="O166" s="65">
        <f>IF(M$219,M166/M$219*100,0)</f>
        <v>100.22143413170519</v>
      </c>
      <c r="Q166" s="69">
        <v>10152398</v>
      </c>
      <c r="S166" s="65">
        <f>(Q166/$AV166)</f>
        <v>457.87209669417763</v>
      </c>
      <c r="U166" s="65">
        <f>IF(S$219,S166/S$219*100,0)</f>
        <v>190.10385324498813</v>
      </c>
      <c r="W166" s="69">
        <v>227084</v>
      </c>
      <c r="Y166" s="69">
        <f>(E166+K166+Q166)</f>
        <v>13451163</v>
      </c>
      <c r="AB166" s="69">
        <v>4883200</v>
      </c>
      <c r="AD166" s="65">
        <f>IF($Y166,AB166/$Y166*100,0)</f>
        <v>36.303180624604728</v>
      </c>
      <c r="AF166" s="69">
        <v>3805998</v>
      </c>
      <c r="AH166" s="65">
        <f>IF($Y166,AF166/$Y166*100,0)</f>
        <v>28.294936281717796</v>
      </c>
      <c r="AJ166" s="69">
        <v>0</v>
      </c>
      <c r="AL166" s="65">
        <f>IF($Y166,AJ166/$Y166*100,0)</f>
        <v>0</v>
      </c>
      <c r="AN166" s="69">
        <v>1116388</v>
      </c>
      <c r="AP166" s="69">
        <v>478101.09008000005</v>
      </c>
      <c r="AR166" s="69">
        <v>1893873.5899200002</v>
      </c>
      <c r="AS166" s="21"/>
      <c r="AT166" s="10">
        <v>52</v>
      </c>
      <c r="AU166" s="21"/>
      <c r="AV166" s="96">
        <v>22173</v>
      </c>
      <c r="AW166" s="21"/>
      <c r="AX166" s="96">
        <f>IF(E166,AV166,0)</f>
        <v>22173</v>
      </c>
      <c r="AY166" s="21"/>
      <c r="AZ166" s="96">
        <f>IF(K166,AV166,0)</f>
        <v>22173</v>
      </c>
      <c r="BA166" s="21"/>
      <c r="BB166" s="96">
        <f>IF(Q166,AV166,0)</f>
        <v>22173</v>
      </c>
    </row>
    <row r="167" spans="1:54" ht="8.4" customHeight="1" x14ac:dyDescent="0.3">
      <c r="A167" s="10">
        <v>53</v>
      </c>
      <c r="B167" s="21"/>
      <c r="C167" s="10" t="s">
        <v>176</v>
      </c>
      <c r="D167" s="21"/>
      <c r="E167" s="69">
        <v>7316469</v>
      </c>
      <c r="G167" s="65">
        <f>(E167/$AV167)</f>
        <v>17.380478858986265</v>
      </c>
      <c r="I167" s="65">
        <f>IF(G$219,G167/G$219*100,0)</f>
        <v>43.741313806399106</v>
      </c>
      <c r="K167" s="69">
        <v>47282535</v>
      </c>
      <c r="M167" s="65">
        <f>(K167/$AV167)</f>
        <v>112.32099800693179</v>
      </c>
      <c r="O167" s="65">
        <f>IF(M$219,M167/M$219*100,0)</f>
        <v>81.108910168924794</v>
      </c>
      <c r="Q167" s="69">
        <v>72315213</v>
      </c>
      <c r="S167" s="65">
        <f>(Q167/$AV167)</f>
        <v>171.78683197175971</v>
      </c>
      <c r="U167" s="65">
        <f>IF(S$219,S167/S$219*100,0)</f>
        <v>71.324151286714823</v>
      </c>
      <c r="W167" s="69">
        <v>13678622</v>
      </c>
      <c r="Y167" s="69">
        <f>(E167+K167+Q167)</f>
        <v>126914217</v>
      </c>
      <c r="AB167" s="69">
        <v>13199325</v>
      </c>
      <c r="AD167" s="65">
        <f>IF($Y167,AB167/$Y167*100,0)</f>
        <v>10.400194172099726</v>
      </c>
      <c r="AF167" s="69">
        <v>11433027</v>
      </c>
      <c r="AH167" s="65">
        <f>IF($Y167,AF167/$Y167*100,0)</f>
        <v>9.0084682947695303</v>
      </c>
      <c r="AJ167" s="69">
        <v>10647482</v>
      </c>
      <c r="AL167" s="65">
        <f>IF($Y167,AJ167/$Y167*100,0)</f>
        <v>8.3895108457392134</v>
      </c>
      <c r="AN167" s="69">
        <v>1139364</v>
      </c>
      <c r="AP167" s="69">
        <v>459049.31853000005</v>
      </c>
      <c r="AR167" s="69">
        <v>364611.29147000005</v>
      </c>
      <c r="AS167" s="21"/>
      <c r="AT167" s="10">
        <v>53</v>
      </c>
      <c r="AU167" s="21"/>
      <c r="AV167" s="96">
        <v>420959</v>
      </c>
      <c r="AW167" s="21"/>
      <c r="AX167" s="96">
        <f>IF(E167,AV167,0)</f>
        <v>420959</v>
      </c>
      <c r="AY167" s="21"/>
      <c r="AZ167" s="96">
        <f>IF(K167,AV167,0)</f>
        <v>420959</v>
      </c>
      <c r="BA167" s="21"/>
      <c r="BB167" s="96">
        <f>IF(Q167,AV167,0)</f>
        <v>420959</v>
      </c>
    </row>
    <row r="168" spans="1:54" ht="8.4" customHeight="1" x14ac:dyDescent="0.3">
      <c r="A168" s="10">
        <v>54</v>
      </c>
      <c r="B168" s="21"/>
      <c r="C168" s="10" t="s">
        <v>177</v>
      </c>
      <c r="D168" s="21"/>
      <c r="E168" s="69">
        <v>688343</v>
      </c>
      <c r="G168" s="65">
        <f>(E168/$AV168)</f>
        <v>18.308942440685179</v>
      </c>
      <c r="I168" s="65">
        <f>IF(G$219,G168/G$219*100,0)</f>
        <v>46.07797076587682</v>
      </c>
      <c r="K168" s="69">
        <v>2761520</v>
      </c>
      <c r="M168" s="65">
        <f>(K168/$AV168)</f>
        <v>73.452494946270875</v>
      </c>
      <c r="O168" s="65">
        <f>IF(M$219,M168/M$219*100,0)</f>
        <v>53.041300558180723</v>
      </c>
      <c r="Q168" s="69">
        <v>10250701</v>
      </c>
      <c r="S168" s="65">
        <f>(Q168/$AV168)</f>
        <v>272.65403234386639</v>
      </c>
      <c r="U168" s="65">
        <f>IF(S$219,S168/S$219*100,0)</f>
        <v>113.20319042278895</v>
      </c>
      <c r="W168" s="69">
        <v>607124</v>
      </c>
      <c r="Y168" s="69">
        <f>(E168+K168+Q168)</f>
        <v>13700564</v>
      </c>
      <c r="AB168" s="69">
        <v>5118565</v>
      </c>
      <c r="AD168" s="65">
        <f>IF($Y168,AB168/$Y168*100,0)</f>
        <v>37.36025027874765</v>
      </c>
      <c r="AF168" s="69">
        <v>2486673</v>
      </c>
      <c r="AH168" s="65">
        <f>IF($Y168,AF168/$Y168*100,0)</f>
        <v>18.150150606938517</v>
      </c>
      <c r="AJ168" s="69">
        <v>63822</v>
      </c>
      <c r="AL168" s="65">
        <f>IF($Y168,AJ168/$Y168*100,0)</f>
        <v>0.4658348371643678</v>
      </c>
      <c r="AN168" s="69">
        <v>1134750</v>
      </c>
      <c r="AP168" s="69">
        <v>148593.53320000001</v>
      </c>
      <c r="AR168" s="69">
        <v>503630.2868</v>
      </c>
      <c r="AS168" s="21"/>
      <c r="AT168" s="10">
        <v>54</v>
      </c>
      <c r="AU168" s="21"/>
      <c r="AV168" s="96">
        <v>37596</v>
      </c>
      <c r="AW168" s="21"/>
      <c r="AX168" s="96">
        <f>IF(E168,AV168,0)</f>
        <v>37596</v>
      </c>
      <c r="AY168" s="21"/>
      <c r="AZ168" s="96">
        <f>IF(K168,AV168,0)</f>
        <v>37596</v>
      </c>
      <c r="BA168" s="21"/>
      <c r="BB168" s="96">
        <f>IF(Q168,AV168,0)</f>
        <v>37596</v>
      </c>
    </row>
    <row r="169" spans="1:54" ht="8.4" customHeight="1" x14ac:dyDescent="0.3">
      <c r="A169" s="10">
        <v>55</v>
      </c>
      <c r="B169" s="21"/>
      <c r="C169" s="10" t="s">
        <v>178</v>
      </c>
      <c r="D169" s="21"/>
      <c r="E169" s="69">
        <v>94732</v>
      </c>
      <c r="G169" s="65">
        <f>(E169/$AV169)</f>
        <v>7.9366621983914207</v>
      </c>
      <c r="I169" s="65">
        <f>IF(G$219,G169/G$219*100,0)</f>
        <v>19.974135040343359</v>
      </c>
      <c r="K169" s="69">
        <v>2331938</v>
      </c>
      <c r="M169" s="65">
        <f>(K169/$AV169)</f>
        <v>195.37014075067023</v>
      </c>
      <c r="O169" s="65">
        <f>IF(M$219,M169/M$219*100,0)</f>
        <v>141.08011393255578</v>
      </c>
      <c r="Q169" s="69">
        <v>3542422</v>
      </c>
      <c r="S169" s="65">
        <f>(Q169/$AV169)</f>
        <v>296.78468498659515</v>
      </c>
      <c r="U169" s="65">
        <f>IF(S$219,S169/S$219*100,0)</f>
        <v>123.22199279537176</v>
      </c>
      <c r="W169" s="69">
        <v>29483</v>
      </c>
      <c r="Y169" s="69">
        <f>(E169+K169+Q169)</f>
        <v>5969092</v>
      </c>
      <c r="AB169" s="69">
        <v>1838373</v>
      </c>
      <c r="AD169" s="70">
        <f>IF($Y169,AB169/$Y169*100,0)</f>
        <v>30.79820180355739</v>
      </c>
      <c r="AF169" s="69">
        <v>813500</v>
      </c>
      <c r="AH169" s="70">
        <f>IF($Y169,AF169/$Y169*100,0)</f>
        <v>13.628538477879049</v>
      </c>
      <c r="AJ169" s="69">
        <v>92996</v>
      </c>
      <c r="AL169" s="70">
        <f>IF($Y169,AJ169/$Y169*100,0)</f>
        <v>1.5579588989414135</v>
      </c>
      <c r="AN169" s="69">
        <v>1440733</v>
      </c>
      <c r="AP169" s="69">
        <v>122480.396018</v>
      </c>
      <c r="AR169" s="69">
        <v>503038.83398199995</v>
      </c>
      <c r="AS169" s="21"/>
      <c r="AT169" s="10">
        <v>55</v>
      </c>
      <c r="AU169" s="21"/>
      <c r="AV169" s="96">
        <v>11936</v>
      </c>
      <c r="AW169" s="21"/>
      <c r="AX169" s="96">
        <f>IF(E169,AV169,0)</f>
        <v>11936</v>
      </c>
      <c r="AY169" s="21"/>
      <c r="AZ169" s="96">
        <f>IF(K169,AV169,0)</f>
        <v>11936</v>
      </c>
      <c r="BA169" s="21"/>
      <c r="BB169" s="96">
        <f>IF(Q169,AV169,0)</f>
        <v>11936</v>
      </c>
    </row>
    <row r="170" spans="1:54" ht="8.4" customHeight="1" x14ac:dyDescent="0.3">
      <c r="A170" s="41"/>
      <c r="B170" s="21"/>
      <c r="D170" s="21"/>
      <c r="AS170" s="21"/>
      <c r="AT170" s="29"/>
      <c r="AU170" s="21"/>
      <c r="AV170" s="27"/>
      <c r="AW170" s="21"/>
      <c r="AX170" s="21"/>
      <c r="AY170" s="21"/>
      <c r="AZ170" s="21"/>
      <c r="BA170" s="21"/>
      <c r="BB170" s="21"/>
    </row>
    <row r="171" spans="1:54" ht="8.4" customHeight="1" x14ac:dyDescent="0.3">
      <c r="A171" s="10">
        <v>56</v>
      </c>
      <c r="B171" s="21"/>
      <c r="C171" s="10" t="s">
        <v>179</v>
      </c>
      <c r="D171" s="21"/>
      <c r="E171" s="69">
        <v>158700</v>
      </c>
      <c r="G171" s="65">
        <f>(E171/$AV171)</f>
        <v>11.469249114692492</v>
      </c>
      <c r="I171" s="65">
        <f>IF(G$219,G171/G$219*100,0)</f>
        <v>28.864568618611148</v>
      </c>
      <c r="K171" s="69">
        <v>1610472</v>
      </c>
      <c r="M171" s="65">
        <f>(K171/$AV171)</f>
        <v>116.38881260388813</v>
      </c>
      <c r="O171" s="65">
        <f>IF(M$219,M171/M$219*100,0)</f>
        <v>84.04634853381549</v>
      </c>
      <c r="Q171" s="69">
        <v>4469977</v>
      </c>
      <c r="S171" s="65">
        <f>(Q171/$AV171)</f>
        <v>323.04524102045241</v>
      </c>
      <c r="U171" s="65">
        <f>IF(S$219,S171/S$219*100,0)</f>
        <v>134.12510946580429</v>
      </c>
      <c r="W171" s="69">
        <v>73708</v>
      </c>
      <c r="Y171" s="69">
        <f>(E171+K171+Q171)</f>
        <v>6239149</v>
      </c>
      <c r="AB171" s="69">
        <v>2487105</v>
      </c>
      <c r="AD171" s="70">
        <f>IF($Y171,AB171/$Y171*100,0)</f>
        <v>39.862888352241626</v>
      </c>
      <c r="AF171" s="69">
        <v>1577506</v>
      </c>
      <c r="AH171" s="70">
        <f>IF($Y171,AF171/$Y171*100,0)</f>
        <v>25.28399305738651</v>
      </c>
      <c r="AJ171" s="69">
        <v>0</v>
      </c>
      <c r="AL171" s="70">
        <f>IF($Y171,AJ171/$Y171*100,0)</f>
        <v>0</v>
      </c>
      <c r="AN171" s="69">
        <v>516922</v>
      </c>
      <c r="AP171" s="69">
        <v>40332.285999999993</v>
      </c>
      <c r="AR171" s="69">
        <v>144211.69399999999</v>
      </c>
      <c r="AS171" s="21"/>
      <c r="AT171" s="10">
        <v>56</v>
      </c>
      <c r="AU171" s="21"/>
      <c r="AV171" s="96">
        <v>13837</v>
      </c>
      <c r="AW171" s="21"/>
      <c r="AX171" s="96">
        <f>IF(E171,AV171,0)</f>
        <v>13837</v>
      </c>
      <c r="AY171" s="21"/>
      <c r="AZ171" s="96">
        <f>IF(K171,AV171,0)</f>
        <v>13837</v>
      </c>
      <c r="BA171" s="21"/>
      <c r="BB171" s="96">
        <f>IF(Q171,AV171,0)</f>
        <v>13837</v>
      </c>
    </row>
    <row r="172" spans="1:54" ht="8.4" customHeight="1" x14ac:dyDescent="0.3">
      <c r="A172" s="10">
        <v>57</v>
      </c>
      <c r="B172" s="21"/>
      <c r="C172" s="10" t="s">
        <v>180</v>
      </c>
      <c r="D172" s="21"/>
      <c r="E172" s="69">
        <v>138858</v>
      </c>
      <c r="G172" s="65">
        <f>(E172/$AV172)</f>
        <v>16.273057541310209</v>
      </c>
      <c r="I172" s="65">
        <f>IF(G$219,G172/G$219*100,0)</f>
        <v>40.954275326885679</v>
      </c>
      <c r="K172" s="69">
        <v>1369883</v>
      </c>
      <c r="M172" s="65">
        <f>(K172/$AV172)</f>
        <v>160.53943513418494</v>
      </c>
      <c r="O172" s="65">
        <f>IF(M$219,M172/M$219*100,0)</f>
        <v>115.9282667882362</v>
      </c>
      <c r="Q172" s="69">
        <v>2028490</v>
      </c>
      <c r="S172" s="65">
        <f>(Q172/$AV172)</f>
        <v>237.72295792804405</v>
      </c>
      <c r="U172" s="65">
        <f>IF(S$219,S172/S$219*100,0)</f>
        <v>98.700162410425492</v>
      </c>
      <c r="W172" s="69">
        <v>146837</v>
      </c>
      <c r="Y172" s="69">
        <f>(E172+K172+Q172)</f>
        <v>3537231</v>
      </c>
      <c r="AB172" s="69">
        <v>923422</v>
      </c>
      <c r="AD172" s="70">
        <f>IF($Y172,AB172/$Y172*100,0)</f>
        <v>26.105787266932808</v>
      </c>
      <c r="AF172" s="69">
        <v>1088628</v>
      </c>
      <c r="AH172" s="70">
        <f>IF($Y172,AF172/$Y172*100,0)</f>
        <v>30.776276697789882</v>
      </c>
      <c r="AJ172" s="69">
        <v>0</v>
      </c>
      <c r="AL172" s="70">
        <f>IF($Y172,AJ172/$Y172*100,0)</f>
        <v>0</v>
      </c>
      <c r="AN172" s="69">
        <v>749446</v>
      </c>
      <c r="AP172" s="69">
        <v>44560.258400000006</v>
      </c>
      <c r="AR172" s="69">
        <v>121560.47160000002</v>
      </c>
      <c r="AS172" s="21"/>
      <c r="AT172" s="10">
        <v>57</v>
      </c>
      <c r="AU172" s="21"/>
      <c r="AV172" s="96">
        <v>8533</v>
      </c>
      <c r="AW172" s="21"/>
      <c r="AX172" s="96">
        <f>IF(E172,AV172,0)</f>
        <v>8533</v>
      </c>
      <c r="AY172" s="21"/>
      <c r="AZ172" s="96">
        <f>IF(K172,AV172,0)</f>
        <v>8533</v>
      </c>
      <c r="BA172" s="21"/>
      <c r="BB172" s="96">
        <f>IF(Q172,AV172,0)</f>
        <v>8533</v>
      </c>
    </row>
    <row r="173" spans="1:54" ht="8.4" customHeight="1" x14ac:dyDescent="0.3">
      <c r="A173" s="10">
        <v>58</v>
      </c>
      <c r="B173" s="21"/>
      <c r="C173" s="10" t="s">
        <v>181</v>
      </c>
      <c r="D173" s="21"/>
      <c r="E173" s="69">
        <v>217509</v>
      </c>
      <c r="G173" s="65">
        <f>(E173/$AV173)</f>
        <v>7.1740162934133709</v>
      </c>
      <c r="I173" s="65">
        <f>IF(G$219,G173/G$219*100,0)</f>
        <v>18.054790117601925</v>
      </c>
      <c r="K173" s="69">
        <v>5138650</v>
      </c>
      <c r="M173" s="65">
        <f>(K173/$AV173)</f>
        <v>169.48613080906361</v>
      </c>
      <c r="O173" s="65">
        <f>IF(M$219,M173/M$219*100,0)</f>
        <v>122.38882847019043</v>
      </c>
      <c r="Q173" s="69">
        <v>6229566</v>
      </c>
      <c r="S173" s="65">
        <f>(Q173/$AV173)</f>
        <v>205.4673966819486</v>
      </c>
      <c r="U173" s="65">
        <f>IF(S$219,S173/S$219*100,0)</f>
        <v>85.307980345314661</v>
      </c>
      <c r="W173" s="69">
        <v>0</v>
      </c>
      <c r="Y173" s="69">
        <f>(E173+K173+Q173)</f>
        <v>11585725</v>
      </c>
      <c r="AB173" s="69">
        <v>4657229</v>
      </c>
      <c r="AD173" s="70">
        <f>IF($Y173,AB173/$Y173*100,0)</f>
        <v>40.19799365167048</v>
      </c>
      <c r="AF173" s="69">
        <v>2021454</v>
      </c>
      <c r="AH173" s="70">
        <f>IF($Y173,AF173/$Y173*100,0)</f>
        <v>17.447798907707547</v>
      </c>
      <c r="AJ173" s="69">
        <v>59419</v>
      </c>
      <c r="AL173" s="70">
        <f>IF($Y173,AJ173/$Y173*100,0)</f>
        <v>0.5128638906930727</v>
      </c>
      <c r="AN173" s="69">
        <v>2921057</v>
      </c>
      <c r="AP173" s="69">
        <v>163747.93699999998</v>
      </c>
      <c r="AR173" s="69">
        <v>924235.4530000001</v>
      </c>
      <c r="AS173" s="21"/>
      <c r="AT173" s="10">
        <v>58</v>
      </c>
      <c r="AU173" s="21"/>
      <c r="AV173" s="96">
        <v>30319</v>
      </c>
      <c r="AW173" s="21"/>
      <c r="AX173" s="96">
        <f>IF(E173,AV173,0)</f>
        <v>30319</v>
      </c>
      <c r="AY173" s="21"/>
      <c r="AZ173" s="96">
        <f>IF(K173,AV173,0)</f>
        <v>30319</v>
      </c>
      <c r="BA173" s="21"/>
      <c r="BB173" s="96">
        <f>IF(Q173,AV173,0)</f>
        <v>30319</v>
      </c>
    </row>
    <row r="174" spans="1:54" ht="8.4" customHeight="1" x14ac:dyDescent="0.3">
      <c r="A174" s="10">
        <v>59</v>
      </c>
      <c r="B174" s="21"/>
      <c r="C174" s="10" t="s">
        <v>182</v>
      </c>
      <c r="D174" s="21"/>
      <c r="E174" s="69">
        <v>198326</v>
      </c>
      <c r="G174" s="65">
        <f>(E174/$AV174)</f>
        <v>18.665976470588234</v>
      </c>
      <c r="I174" s="65">
        <f>IF(G$219,G174/G$219*100,0)</f>
        <v>46.976515487702954</v>
      </c>
      <c r="K174" s="69">
        <v>1691698</v>
      </c>
      <c r="M174" s="65">
        <f>(K174/$AV174)</f>
        <v>159.21863529411766</v>
      </c>
      <c r="O174" s="65">
        <f>IF(M$219,M174/M$219*100,0)</f>
        <v>114.9744946754516</v>
      </c>
      <c r="Q174" s="69">
        <v>2431347</v>
      </c>
      <c r="S174" s="65">
        <f>(Q174/$AV174)</f>
        <v>228.83265882352941</v>
      </c>
      <c r="U174" s="65">
        <f>IF(S$219,S174/S$219*100,0)</f>
        <v>95.009000340338616</v>
      </c>
      <c r="W174" s="69">
        <v>99739</v>
      </c>
      <c r="Y174" s="69">
        <f>(E174+K174+Q174)</f>
        <v>4321371</v>
      </c>
      <c r="AB174" s="69">
        <v>1387372</v>
      </c>
      <c r="AD174" s="70">
        <f>IF($Y174,AB174/$Y174*100,0)</f>
        <v>32.104903744668064</v>
      </c>
      <c r="AF174" s="69">
        <v>1240135</v>
      </c>
      <c r="AH174" s="70">
        <f>IF($Y174,AF174/$Y174*100,0)</f>
        <v>28.697721163029051</v>
      </c>
      <c r="AJ174" s="69">
        <v>0</v>
      </c>
      <c r="AL174" s="70">
        <f>IF($Y174,AJ174/$Y174*100,0)</f>
        <v>0</v>
      </c>
      <c r="AN174" s="69">
        <v>934375</v>
      </c>
      <c r="AP174" s="69">
        <v>124220.78686000001</v>
      </c>
      <c r="AR174" s="69">
        <v>232123.06313999998</v>
      </c>
      <c r="AS174" s="21"/>
      <c r="AT174" s="10">
        <v>59</v>
      </c>
      <c r="AU174" s="21"/>
      <c r="AV174" s="96">
        <v>10625</v>
      </c>
      <c r="AW174" s="21"/>
      <c r="AX174" s="96">
        <f>IF(E174,AV174,0)</f>
        <v>10625</v>
      </c>
      <c r="AY174" s="21"/>
      <c r="AZ174" s="96">
        <f>IF(K174,AV174,0)</f>
        <v>10625</v>
      </c>
      <c r="BA174" s="21"/>
      <c r="BB174" s="96">
        <f>IF(Q174,AV174,0)</f>
        <v>10625</v>
      </c>
    </row>
    <row r="175" spans="1:54" ht="8.4" customHeight="1" x14ac:dyDescent="0.3">
      <c r="A175" s="10">
        <v>60</v>
      </c>
      <c r="B175" s="21"/>
      <c r="C175" s="10" t="s">
        <v>183</v>
      </c>
      <c r="D175" s="21"/>
      <c r="E175" s="69">
        <v>604188</v>
      </c>
      <c r="G175" s="65">
        <f>(E175/$AV175)</f>
        <v>5.9629896469705796</v>
      </c>
      <c r="I175" s="65">
        <f>IF(G$219,G175/G$219*100,0)</f>
        <v>15.00700892585547</v>
      </c>
      <c r="K175" s="69">
        <v>20840164</v>
      </c>
      <c r="M175" s="65">
        <f>(K175/$AV175)</f>
        <v>205.68048715494015</v>
      </c>
      <c r="O175" s="65">
        <f>IF(M$219,M175/M$219*100,0)</f>
        <v>148.52539108601212</v>
      </c>
      <c r="Q175" s="69">
        <v>24773876</v>
      </c>
      <c r="S175" s="65">
        <f>(Q175/$AV175)</f>
        <v>244.50397244455849</v>
      </c>
      <c r="U175" s="65">
        <f>IF(S$219,S175/S$219*100,0)</f>
        <v>101.51557090071532</v>
      </c>
      <c r="W175" s="69">
        <v>974549</v>
      </c>
      <c r="Y175" s="69">
        <f>(E175+K175+Q175)</f>
        <v>46218228</v>
      </c>
      <c r="AB175" s="69">
        <v>9394970</v>
      </c>
      <c r="AD175" s="70">
        <f>IF($Y175,AB175/$Y175*100,0)</f>
        <v>20.327412812105216</v>
      </c>
      <c r="AF175" s="69">
        <v>4274542</v>
      </c>
      <c r="AH175" s="70">
        <f>IF($Y175,AF175/$Y175*100,0)</f>
        <v>9.2486064156332422</v>
      </c>
      <c r="AJ175" s="69">
        <v>870500</v>
      </c>
      <c r="AL175" s="70">
        <f>IF($Y175,AJ175/$Y175*100,0)</f>
        <v>1.883456025185561</v>
      </c>
      <c r="AN175" s="69">
        <v>12816767</v>
      </c>
      <c r="AP175" s="69">
        <v>566375.46414000017</v>
      </c>
      <c r="AR175" s="69">
        <v>1257390.5558600002</v>
      </c>
      <c r="AS175" s="21"/>
      <c r="AT175" s="10">
        <v>60</v>
      </c>
      <c r="AU175" s="21"/>
      <c r="AV175" s="96">
        <v>101323</v>
      </c>
      <c r="AW175" s="21"/>
      <c r="AX175" s="96">
        <f>IF(E175,AV175,0)</f>
        <v>101323</v>
      </c>
      <c r="AY175" s="21"/>
      <c r="AZ175" s="96">
        <f>IF(K175,AV175,0)</f>
        <v>101323</v>
      </c>
      <c r="BA175" s="21"/>
      <c r="BB175" s="96">
        <f>IF(Q175,AV175,0)</f>
        <v>101323</v>
      </c>
    </row>
    <row r="176" spans="1:54" ht="8.4" customHeight="1" x14ac:dyDescent="0.3">
      <c r="A176" s="41"/>
      <c r="B176" s="21"/>
      <c r="D176" s="21"/>
      <c r="AS176" s="21"/>
      <c r="AT176" s="29"/>
      <c r="AU176" s="21"/>
      <c r="AV176" s="27"/>
      <c r="AW176" s="21"/>
      <c r="AX176" s="21"/>
      <c r="AY176" s="21"/>
      <c r="AZ176" s="21"/>
      <c r="BA176" s="21"/>
      <c r="BB176" s="21"/>
    </row>
    <row r="177" spans="1:54" ht="8.4" customHeight="1" x14ac:dyDescent="0.3">
      <c r="A177" s="10">
        <v>61</v>
      </c>
      <c r="B177" s="21"/>
      <c r="C177" s="10" t="s">
        <v>184</v>
      </c>
      <c r="D177" s="21"/>
      <c r="E177" s="69">
        <v>291644</v>
      </c>
      <c r="G177" s="65">
        <f>(E177/$AV177)</f>
        <v>19.73901861252115</v>
      </c>
      <c r="I177" s="65">
        <f>IF(G$219,G177/G$219*100,0)</f>
        <v>49.67703216728286</v>
      </c>
      <c r="K177" s="69">
        <v>2056239</v>
      </c>
      <c r="M177" s="65">
        <f>(K177/$AV177)</f>
        <v>139.17015228426396</v>
      </c>
      <c r="O177" s="65">
        <f>IF(M$219,M177/M$219*100,0)</f>
        <v>100.49714283275266</v>
      </c>
      <c r="Q177" s="69">
        <v>3740987</v>
      </c>
      <c r="S177" s="65">
        <f>(Q177/$AV177)</f>
        <v>253.19708967851099</v>
      </c>
      <c r="U177" s="65">
        <f>IF(S$219,S177/S$219*100,0)</f>
        <v>105.12486505691412</v>
      </c>
      <c r="W177" s="69">
        <v>207131</v>
      </c>
      <c r="Y177" s="69">
        <f>(E177+K177+Q177)</f>
        <v>6088870</v>
      </c>
      <c r="AB177" s="69">
        <v>2671854</v>
      </c>
      <c r="AD177" s="70">
        <f>IF($Y177,AB177/$Y177*100,0)</f>
        <v>43.880949995647796</v>
      </c>
      <c r="AF177" s="69">
        <v>1029439</v>
      </c>
      <c r="AH177" s="70">
        <f>IF($Y177,AF177/$Y177*100,0)</f>
        <v>16.906897338915101</v>
      </c>
      <c r="AJ177" s="69">
        <v>47522</v>
      </c>
      <c r="AL177" s="70">
        <f>IF($Y177,AJ177/$Y177*100,0)</f>
        <v>0.78047322409576814</v>
      </c>
      <c r="AN177" s="69">
        <v>844940</v>
      </c>
      <c r="AP177" s="69">
        <v>83428.865819999992</v>
      </c>
      <c r="AR177" s="69">
        <v>358376.16417999996</v>
      </c>
      <c r="AS177" s="21"/>
      <c r="AT177" s="10">
        <v>61</v>
      </c>
      <c r="AU177" s="21"/>
      <c r="AV177" s="96">
        <v>14775</v>
      </c>
      <c r="AW177" s="21"/>
      <c r="AX177" s="96">
        <f>IF(E177,AV177,0)</f>
        <v>14775</v>
      </c>
      <c r="AY177" s="21"/>
      <c r="AZ177" s="96">
        <f>IF(K177,AV177,0)</f>
        <v>14775</v>
      </c>
      <c r="BA177" s="21"/>
      <c r="BB177" s="96">
        <f>IF(Q177,AV177,0)</f>
        <v>14775</v>
      </c>
    </row>
    <row r="178" spans="1:54" ht="8.4" customHeight="1" x14ac:dyDescent="0.3">
      <c r="A178" s="10">
        <v>62</v>
      </c>
      <c r="B178" s="21"/>
      <c r="C178" s="10" t="s">
        <v>185</v>
      </c>
      <c r="D178" s="21"/>
      <c r="E178" s="69">
        <v>250657</v>
      </c>
      <c r="G178" s="65">
        <f>(E178/$AV178)</f>
        <v>10.924253650032687</v>
      </c>
      <c r="I178" s="65">
        <f>IF(G$219,G178/G$219*100,0)</f>
        <v>27.492982839176573</v>
      </c>
      <c r="K178" s="69">
        <v>135000</v>
      </c>
      <c r="M178" s="65">
        <f>(K178/$AV178)</f>
        <v>5.8836347788189149</v>
      </c>
      <c r="O178" s="65">
        <f>IF(M$219,M178/M$219*100,0)</f>
        <v>4.2486731173144863</v>
      </c>
      <c r="Q178" s="69">
        <v>2817790</v>
      </c>
      <c r="S178" s="65">
        <f>(Q178/$AV178)</f>
        <v>122.80627587709741</v>
      </c>
      <c r="U178" s="65">
        <f>IF(S$219,S178/S$219*100,0)</f>
        <v>50.987920896381901</v>
      </c>
      <c r="W178" s="69">
        <v>395499</v>
      </c>
      <c r="Y178" s="69">
        <f>(E178+K178+Q178)</f>
        <v>3203447</v>
      </c>
      <c r="AB178" s="69">
        <v>675561</v>
      </c>
      <c r="AD178" s="70">
        <f>IF($Y178,AB178/$Y178*100,0)</f>
        <v>21.088564911484411</v>
      </c>
      <c r="AF178" s="69">
        <v>865384</v>
      </c>
      <c r="AH178" s="70">
        <f>IF($Y178,AF178/$Y178*100,0)</f>
        <v>27.014150694548718</v>
      </c>
      <c r="AJ178" s="69">
        <v>0</v>
      </c>
      <c r="AL178" s="70">
        <f>IF($Y178,AJ178/$Y178*100,0)</f>
        <v>0</v>
      </c>
      <c r="AN178" s="69">
        <v>0</v>
      </c>
      <c r="AP178" s="69">
        <v>99858.955200000011</v>
      </c>
      <c r="AR178" s="69">
        <v>100996.40479999999</v>
      </c>
      <c r="AS178" s="21"/>
      <c r="AT178" s="10">
        <v>62</v>
      </c>
      <c r="AU178" s="21"/>
      <c r="AV178" s="96">
        <v>22945</v>
      </c>
      <c r="AW178" s="21"/>
      <c r="AX178" s="96">
        <f>IF(E178,AV178,0)</f>
        <v>22945</v>
      </c>
      <c r="AY178" s="21"/>
      <c r="AZ178" s="96">
        <f>IF(K178,AV178,0)</f>
        <v>22945</v>
      </c>
      <c r="BA178" s="21"/>
      <c r="BB178" s="96">
        <f>IF(Q178,AV178,0)</f>
        <v>22945</v>
      </c>
    </row>
    <row r="179" spans="1:54" ht="8.4" customHeight="1" x14ac:dyDescent="0.3">
      <c r="A179" s="10">
        <v>63</v>
      </c>
      <c r="B179" s="21"/>
      <c r="C179" s="10" t="s">
        <v>186</v>
      </c>
      <c r="D179" s="21"/>
      <c r="E179" s="69">
        <v>431406</v>
      </c>
      <c r="G179" s="65">
        <f>(E179/$AV179)</f>
        <v>35.125061064973131</v>
      </c>
      <c r="I179" s="65">
        <f>IF(G$219,G179/G$219*100,0)</f>
        <v>88.398963629103037</v>
      </c>
      <c r="K179" s="69">
        <v>2991216</v>
      </c>
      <c r="M179" s="65">
        <f>(K179/$AV179)</f>
        <v>243.54469956033219</v>
      </c>
      <c r="O179" s="65">
        <f>IF(M$219,M179/M$219*100,0)</f>
        <v>175.86778526965799</v>
      </c>
      <c r="Q179" s="69">
        <v>2682832</v>
      </c>
      <c r="S179" s="65">
        <f>(Q179/$AV179)</f>
        <v>218.43608532812246</v>
      </c>
      <c r="U179" s="65">
        <f>IF(S$219,S179/S$219*100,0)</f>
        <v>90.692448411773114</v>
      </c>
      <c r="W179" s="69">
        <v>32251</v>
      </c>
      <c r="Y179" s="69">
        <f>(E179+K179+Q179)</f>
        <v>6105454</v>
      </c>
      <c r="AB179" s="69">
        <v>1590785</v>
      </c>
      <c r="AD179" s="70">
        <f>IF($Y179,AB179/$Y179*100,0)</f>
        <v>26.055146758947</v>
      </c>
      <c r="AF179" s="69">
        <v>1670959</v>
      </c>
      <c r="AH179" s="70">
        <f>IF($Y179,AF179/$Y179*100,0)</f>
        <v>27.368300539157286</v>
      </c>
      <c r="AJ179" s="69">
        <v>99772</v>
      </c>
      <c r="AL179" s="70">
        <f>IF($Y179,AJ179/$Y179*100,0)</f>
        <v>1.634145470590721</v>
      </c>
      <c r="AN179" s="69">
        <v>1627054</v>
      </c>
      <c r="AP179" s="69">
        <v>66650.795660000003</v>
      </c>
      <c r="AR179" s="69">
        <v>565805.70434000005</v>
      </c>
      <c r="AS179" s="21"/>
      <c r="AT179" s="10">
        <v>63</v>
      </c>
      <c r="AU179" s="21"/>
      <c r="AV179" s="96">
        <v>12282</v>
      </c>
      <c r="AW179" s="21"/>
      <c r="AX179" s="96">
        <f>IF(E179,AV179,0)</f>
        <v>12282</v>
      </c>
      <c r="AY179" s="21"/>
      <c r="AZ179" s="96">
        <f>IF(K179,AV179,0)</f>
        <v>12282</v>
      </c>
      <c r="BA179" s="21"/>
      <c r="BB179" s="96">
        <f>IF(Q179,AV179,0)</f>
        <v>12282</v>
      </c>
    </row>
    <row r="180" spans="1:54" ht="8.4" customHeight="1" x14ac:dyDescent="0.3">
      <c r="A180" s="10">
        <v>64</v>
      </c>
      <c r="B180" s="21"/>
      <c r="C180" s="10" t="s">
        <v>187</v>
      </c>
      <c r="D180" s="21"/>
      <c r="E180" s="69">
        <v>177160</v>
      </c>
      <c r="G180" s="65">
        <f>(E180/$AV180)</f>
        <v>14.964101697778528</v>
      </c>
      <c r="I180" s="65">
        <f>IF(G$219,G180/G$219*100,0)</f>
        <v>37.660036498647855</v>
      </c>
      <c r="K180" s="69">
        <v>2074974</v>
      </c>
      <c r="M180" s="65">
        <f>(K180/$AV180)</f>
        <v>175.26598530281274</v>
      </c>
      <c r="O180" s="65">
        <f>IF(M$219,M180/M$219*100,0)</f>
        <v>126.56256007195223</v>
      </c>
      <c r="Q180" s="69">
        <v>2161898</v>
      </c>
      <c r="S180" s="65">
        <f>(Q180/$AV180)</f>
        <v>182.60815947292846</v>
      </c>
      <c r="U180" s="65">
        <f>IF(S$219,S180/S$219*100,0)</f>
        <v>75.817056772877635</v>
      </c>
      <c r="W180" s="69">
        <v>97770</v>
      </c>
      <c r="Y180" s="69">
        <f>(E180+K180+Q180)</f>
        <v>4414032</v>
      </c>
      <c r="AB180" s="69">
        <v>1106533</v>
      </c>
      <c r="AD180" s="70">
        <f>IF($Y180,AB180/$Y180*100,0)</f>
        <v>25.068531446985432</v>
      </c>
      <c r="AF180" s="69">
        <v>1185463</v>
      </c>
      <c r="AH180" s="70">
        <f>IF($Y180,AF180/$Y180*100,0)</f>
        <v>26.856692475269778</v>
      </c>
      <c r="AJ180" s="69">
        <v>0</v>
      </c>
      <c r="AL180" s="70">
        <f>IF($Y180,AJ180/$Y180*100,0)</f>
        <v>0</v>
      </c>
      <c r="AN180" s="69">
        <v>1146069</v>
      </c>
      <c r="AP180" s="69">
        <v>41317.222999999998</v>
      </c>
      <c r="AR180" s="69">
        <v>280624.79700000002</v>
      </c>
      <c r="AS180" s="21"/>
      <c r="AT180" s="10">
        <v>64</v>
      </c>
      <c r="AU180" s="21"/>
      <c r="AV180" s="96">
        <v>11839</v>
      </c>
      <c r="AW180" s="21"/>
      <c r="AX180" s="96">
        <f>IF(E180,AV180,0)</f>
        <v>11839</v>
      </c>
      <c r="AY180" s="21"/>
      <c r="AZ180" s="96">
        <f>IF(K180,AV180,0)</f>
        <v>11839</v>
      </c>
      <c r="BA180" s="21"/>
      <c r="BB180" s="96">
        <f>IF(Q180,AV180,0)</f>
        <v>11839</v>
      </c>
    </row>
    <row r="181" spans="1:54" ht="8.4" customHeight="1" x14ac:dyDescent="0.3">
      <c r="A181" s="10">
        <v>65</v>
      </c>
      <c r="B181" s="21"/>
      <c r="C181" s="10" t="s">
        <v>188</v>
      </c>
      <c r="D181" s="21"/>
      <c r="E181" s="69">
        <v>109207</v>
      </c>
      <c r="G181" s="65">
        <f>(E181/$AV181)</f>
        <v>6.9816519626646212</v>
      </c>
      <c r="I181" s="65">
        <f>IF(G$219,G181/G$219*100,0)</f>
        <v>17.570668326441464</v>
      </c>
      <c r="K181" s="69">
        <v>1868084</v>
      </c>
      <c r="M181" s="65">
        <f>(K181/$AV181)</f>
        <v>119.42743894642629</v>
      </c>
      <c r="O181" s="65">
        <f>IF(M$219,M181/M$219*100,0)</f>
        <v>86.240592490218432</v>
      </c>
      <c r="Q181" s="69">
        <v>2682699</v>
      </c>
      <c r="S181" s="65">
        <f>(Q181/$AV181)</f>
        <v>171.50613732259302</v>
      </c>
      <c r="U181" s="65">
        <f>IF(S$219,S181/S$219*100,0)</f>
        <v>71.207609713692349</v>
      </c>
      <c r="W181" s="69">
        <v>38381</v>
      </c>
      <c r="Y181" s="69">
        <f>(E181+K181+Q181)</f>
        <v>4659990</v>
      </c>
      <c r="AB181" s="69">
        <v>1417870</v>
      </c>
      <c r="AD181" s="70">
        <f>IF($Y181,AB181/$Y181*100,0)</f>
        <v>30.426460142618332</v>
      </c>
      <c r="AF181" s="69">
        <v>1060106</v>
      </c>
      <c r="AH181" s="70">
        <f>IF($Y181,AF181/$Y181*100,0)</f>
        <v>22.74910461181247</v>
      </c>
      <c r="AJ181" s="69">
        <v>73663</v>
      </c>
      <c r="AL181" s="70">
        <f>IF($Y181,AJ181/$Y181*100,0)</f>
        <v>1.580754465138337</v>
      </c>
      <c r="AN181" s="69">
        <v>1141215</v>
      </c>
      <c r="AP181" s="69">
        <v>144646.44959999999</v>
      </c>
      <c r="AR181" s="69">
        <v>502366.21039999998</v>
      </c>
      <c r="AS181" s="21"/>
      <c r="AT181" s="10">
        <v>65</v>
      </c>
      <c r="AU181" s="21"/>
      <c r="AV181" s="96">
        <v>15642</v>
      </c>
      <c r="AW181" s="21"/>
      <c r="AX181" s="96">
        <f>IF(E181,AV181,0)</f>
        <v>15642</v>
      </c>
      <c r="AY181" s="21"/>
      <c r="AZ181" s="96">
        <f>IF(K181,AV181,0)</f>
        <v>15642</v>
      </c>
      <c r="BA181" s="21"/>
      <c r="BB181" s="96">
        <f>IF(Q181,AV181,0)</f>
        <v>15642</v>
      </c>
    </row>
    <row r="182" spans="1:54" ht="8.4" customHeight="1" x14ac:dyDescent="0.3">
      <c r="A182" s="41"/>
      <c r="B182" s="21"/>
      <c r="D182" s="21"/>
      <c r="AS182" s="21"/>
      <c r="AT182" s="29"/>
      <c r="AU182" s="21"/>
      <c r="AV182" s="27"/>
      <c r="AW182" s="21"/>
      <c r="AX182" s="21"/>
      <c r="AY182" s="21"/>
      <c r="AZ182" s="21"/>
      <c r="BA182" s="21"/>
      <c r="BB182" s="21"/>
    </row>
    <row r="183" spans="1:54" ht="8.4" customHeight="1" x14ac:dyDescent="0.3">
      <c r="A183" s="10">
        <v>66</v>
      </c>
      <c r="B183" s="21"/>
      <c r="C183" s="10" t="s">
        <v>189</v>
      </c>
      <c r="D183" s="21"/>
      <c r="E183" s="69">
        <v>84939</v>
      </c>
      <c r="G183" s="65">
        <f>(E183/$AV183)</f>
        <v>2.3428863022011366</v>
      </c>
      <c r="I183" s="65">
        <f>IF(G$219,G183/G$219*100,0)</f>
        <v>5.8963234436033964</v>
      </c>
      <c r="K183" s="69">
        <v>4532133</v>
      </c>
      <c r="M183" s="65">
        <f>(K183/$AV183)</f>
        <v>125.01056435151983</v>
      </c>
      <c r="O183" s="65">
        <f>IF(M$219,M183/M$219*100,0)</f>
        <v>90.272262658566007</v>
      </c>
      <c r="Q183" s="69">
        <v>7960703</v>
      </c>
      <c r="S183" s="65">
        <f>(Q183/$AV183)</f>
        <v>219.58137033154964</v>
      </c>
      <c r="U183" s="65">
        <f>IF(S$219,S183/S$219*100,0)</f>
        <v>91.167959135809724</v>
      </c>
      <c r="W183" s="69">
        <v>210092</v>
      </c>
      <c r="Y183" s="69">
        <f>(E183+K183+Q183)</f>
        <v>12577775</v>
      </c>
      <c r="AB183" s="69">
        <v>4337883</v>
      </c>
      <c r="AD183" s="70">
        <f>IF($Y183,AB183/$Y183*100,0)</f>
        <v>34.488476697985135</v>
      </c>
      <c r="AF183" s="69">
        <v>2558695</v>
      </c>
      <c r="AH183" s="70">
        <f>IF($Y183,AF183/$Y183*100,0)</f>
        <v>20.342985941472161</v>
      </c>
      <c r="AJ183" s="69">
        <v>0</v>
      </c>
      <c r="AL183" s="70">
        <f>IF($Y183,AJ183/$Y183*100,0)</f>
        <v>0</v>
      </c>
      <c r="AN183" s="69">
        <v>1745907</v>
      </c>
      <c r="AP183" s="69">
        <v>125431.214466</v>
      </c>
      <c r="AR183" s="69">
        <v>380582.05553399998</v>
      </c>
      <c r="AS183" s="21"/>
      <c r="AT183" s="10">
        <v>66</v>
      </c>
      <c r="AU183" s="21"/>
      <c r="AV183" s="96">
        <v>36254</v>
      </c>
      <c r="AW183" s="21"/>
      <c r="AX183" s="96">
        <f>IF(E183,AV183,0)</f>
        <v>36254</v>
      </c>
      <c r="AY183" s="21"/>
      <c r="AZ183" s="96">
        <f>IF(K183,AV183,0)</f>
        <v>36254</v>
      </c>
      <c r="BA183" s="21"/>
      <c r="BB183" s="96">
        <f>IF(Q183,AV183,0)</f>
        <v>36254</v>
      </c>
    </row>
    <row r="184" spans="1:54" ht="8.4" customHeight="1" x14ac:dyDescent="0.3">
      <c r="A184" s="10">
        <v>67</v>
      </c>
      <c r="B184" s="21"/>
      <c r="C184" s="10" t="s">
        <v>190</v>
      </c>
      <c r="D184" s="21"/>
      <c r="E184" s="69">
        <v>293670</v>
      </c>
      <c r="G184" s="65">
        <f>(E184/$AV184)</f>
        <v>12.386435530811085</v>
      </c>
      <c r="I184" s="65">
        <f>IF(G$219,G184/G$219*100,0)</f>
        <v>31.172844424583385</v>
      </c>
      <c r="K184" s="69">
        <v>1442345</v>
      </c>
      <c r="M184" s="65">
        <f>(K184/$AV184)</f>
        <v>60.835336791935553</v>
      </c>
      <c r="O184" s="65">
        <f>IF(M$219,M184/M$219*100,0)</f>
        <v>43.930235258850452</v>
      </c>
      <c r="Q184" s="69">
        <v>3956295</v>
      </c>
      <c r="S184" s="65">
        <f>(Q184/$AV184)</f>
        <v>166.86891054030116</v>
      </c>
      <c r="U184" s="65">
        <f>IF(S$219,S184/S$219*100,0)</f>
        <v>69.282280159763772</v>
      </c>
      <c r="W184" s="69">
        <v>269543</v>
      </c>
      <c r="Y184" s="69">
        <f>(E184+K184+Q184)</f>
        <v>5692310</v>
      </c>
      <c r="AB184" s="69">
        <v>1989844</v>
      </c>
      <c r="AD184" s="70">
        <f>IF($Y184,AB184/$Y184*100,0)</f>
        <v>34.956704747281862</v>
      </c>
      <c r="AF184" s="69">
        <v>1495527</v>
      </c>
      <c r="AH184" s="70">
        <f>IF($Y184,AF184/$Y184*100,0)</f>
        <v>26.272760970502308</v>
      </c>
      <c r="AJ184" s="69">
        <v>6248</v>
      </c>
      <c r="AL184" s="70">
        <f>IF($Y184,AJ184/$Y184*100,0)</f>
        <v>0.10976211766400634</v>
      </c>
      <c r="AN184" s="69">
        <v>651632</v>
      </c>
      <c r="AP184" s="69">
        <v>60507.920400000003</v>
      </c>
      <c r="AR184" s="69">
        <v>460173.88959999999</v>
      </c>
      <c r="AS184" s="21"/>
      <c r="AT184" s="10">
        <v>67</v>
      </c>
      <c r="AU184" s="21"/>
      <c r="AV184" s="96">
        <v>23709</v>
      </c>
      <c r="AW184" s="21"/>
      <c r="AX184" s="96">
        <f>IF(E184,AV184,0)</f>
        <v>23709</v>
      </c>
      <c r="AY184" s="21"/>
      <c r="AZ184" s="96">
        <f>IF(K184,AV184,0)</f>
        <v>23709</v>
      </c>
      <c r="BA184" s="21"/>
      <c r="BB184" s="96">
        <f>IF(Q184,AV184,0)</f>
        <v>23709</v>
      </c>
    </row>
    <row r="185" spans="1:54" ht="8.4" customHeight="1" x14ac:dyDescent="0.3">
      <c r="A185" s="10">
        <v>68</v>
      </c>
      <c r="B185" s="21"/>
      <c r="C185" s="10" t="s">
        <v>191</v>
      </c>
      <c r="D185" s="21"/>
      <c r="E185" s="69">
        <v>169083</v>
      </c>
      <c r="G185" s="65">
        <f>(E185/$AV185)</f>
        <v>9.6026238073602901</v>
      </c>
      <c r="I185" s="65">
        <f>IF(G$219,G185/G$219*100,0)</f>
        <v>24.166847457449407</v>
      </c>
      <c r="K185" s="69">
        <v>4404115</v>
      </c>
      <c r="M185" s="65">
        <f>(K185/$AV185)</f>
        <v>250.1201158564289</v>
      </c>
      <c r="O185" s="65">
        <f>IF(M$219,M185/M$219*100,0)</f>
        <v>180.61600563047136</v>
      </c>
      <c r="Q185" s="69">
        <v>2991444</v>
      </c>
      <c r="S185" s="65">
        <f>(Q185/$AV185)</f>
        <v>169.89118582462518</v>
      </c>
      <c r="U185" s="65">
        <f>IF(S$219,S185/S$219*100,0)</f>
        <v>70.537098221980926</v>
      </c>
      <c r="W185" s="69">
        <v>48794</v>
      </c>
      <c r="Y185" s="69">
        <f>(E185+K185+Q185)</f>
        <v>7564642</v>
      </c>
      <c r="AB185" s="69">
        <v>2330124</v>
      </c>
      <c r="AD185" s="70">
        <f>IF($Y185,AB185/$Y185*100,0)</f>
        <v>30.802832440715633</v>
      </c>
      <c r="AF185" s="69">
        <v>1720829</v>
      </c>
      <c r="AH185" s="70">
        <f>IF($Y185,AF185/$Y185*100,0)</f>
        <v>22.748320409610926</v>
      </c>
      <c r="AJ185" s="69">
        <v>51181</v>
      </c>
      <c r="AL185" s="70">
        <f>IF($Y185,AJ185/$Y185*100,0)</f>
        <v>0.67658191887996821</v>
      </c>
      <c r="AN185" s="69">
        <v>2645230</v>
      </c>
      <c r="AP185" s="69">
        <v>153760.92499999999</v>
      </c>
      <c r="AR185" s="69">
        <v>530736.04500000004</v>
      </c>
      <c r="AS185" s="21"/>
      <c r="AT185" s="10">
        <v>68</v>
      </c>
      <c r="AU185" s="21"/>
      <c r="AV185" s="96">
        <v>17608</v>
      </c>
      <c r="AW185" s="21"/>
      <c r="AX185" s="96">
        <f>IF(E185,AV185,0)</f>
        <v>17608</v>
      </c>
      <c r="AY185" s="21"/>
      <c r="AZ185" s="96">
        <f>IF(K185,AV185,0)</f>
        <v>17608</v>
      </c>
      <c r="BA185" s="21"/>
      <c r="BB185" s="96">
        <f>IF(Q185,AV185,0)</f>
        <v>17608</v>
      </c>
    </row>
    <row r="186" spans="1:54" ht="8.4" customHeight="1" x14ac:dyDescent="0.3">
      <c r="A186" s="10">
        <v>69</v>
      </c>
      <c r="B186" s="21"/>
      <c r="C186" s="10" t="s">
        <v>192</v>
      </c>
      <c r="D186" s="21"/>
      <c r="E186" s="69">
        <v>456087</v>
      </c>
      <c r="G186" s="65">
        <f>(E186/$AV186)</f>
        <v>7.5385034958099864</v>
      </c>
      <c r="I186" s="65">
        <f>IF(G$219,G186/G$219*100,0)</f>
        <v>18.972092179748721</v>
      </c>
      <c r="K186" s="69">
        <v>10199845</v>
      </c>
      <c r="M186" s="65">
        <f>(K186/$AV186)</f>
        <v>168.58969273235152</v>
      </c>
      <c r="O186" s="65">
        <f>IF(M$219,M186/M$219*100,0)</f>
        <v>121.74149523129279</v>
      </c>
      <c r="Q186" s="69">
        <v>12317391</v>
      </c>
      <c r="S186" s="65">
        <f>(Q186/$AV186)</f>
        <v>203.58987454752813</v>
      </c>
      <c r="U186" s="65">
        <f>IF(S$219,S186/S$219*100,0)</f>
        <v>84.528452186942332</v>
      </c>
      <c r="W186" s="69">
        <v>303808</v>
      </c>
      <c r="Y186" s="69">
        <f>(E186+K186+Q186)</f>
        <v>22973323</v>
      </c>
      <c r="AB186" s="69">
        <v>8898239</v>
      </c>
      <c r="AD186" s="70">
        <f>IF($Y186,AB186/$Y186*100,0)</f>
        <v>38.732920788168087</v>
      </c>
      <c r="AF186" s="69">
        <v>4660094</v>
      </c>
      <c r="AH186" s="70">
        <f>IF($Y186,AF186/$Y186*100,0)</f>
        <v>20.284805989973677</v>
      </c>
      <c r="AJ186" s="69">
        <v>184729</v>
      </c>
      <c r="AL186" s="70">
        <f>IF($Y186,AJ186/$Y186*100,0)</f>
        <v>0.80410221890842692</v>
      </c>
      <c r="AN186" s="69">
        <v>5173052</v>
      </c>
      <c r="AP186" s="69">
        <v>304900.72875999997</v>
      </c>
      <c r="AR186" s="69">
        <v>1409714.7912400002</v>
      </c>
      <c r="AS186" s="21"/>
      <c r="AT186" s="10">
        <v>69</v>
      </c>
      <c r="AU186" s="21"/>
      <c r="AV186" s="96">
        <v>60501</v>
      </c>
      <c r="AW186" s="21"/>
      <c r="AX186" s="96">
        <f>IF(E186,AV186,0)</f>
        <v>60501</v>
      </c>
      <c r="AY186" s="21"/>
      <c r="AZ186" s="96">
        <f>IF(K186,AV186,0)</f>
        <v>60501</v>
      </c>
      <c r="BA186" s="21"/>
      <c r="BB186" s="96">
        <f>IF(Q186,AV186,0)</f>
        <v>60501</v>
      </c>
    </row>
    <row r="187" spans="1:54" ht="8.4" customHeight="1" x14ac:dyDescent="0.3">
      <c r="A187" s="10">
        <v>70</v>
      </c>
      <c r="B187" s="21"/>
      <c r="C187" s="10" t="s">
        <v>193</v>
      </c>
      <c r="D187" s="21"/>
      <c r="E187" s="69">
        <v>192782</v>
      </c>
      <c r="G187" s="65">
        <f>(E187/$AV187)</f>
        <v>6.3555203903339601</v>
      </c>
      <c r="I187" s="65">
        <f>IF(G$219,G187/G$219*100,0)</f>
        <v>15.994887945957345</v>
      </c>
      <c r="K187" s="69">
        <v>2982270</v>
      </c>
      <c r="M187" s="65">
        <f>(K187/$AV187)</f>
        <v>98.317673820591438</v>
      </c>
      <c r="O187" s="65">
        <f>IF(M$219,M187/M$219*100,0)</f>
        <v>70.996870713700972</v>
      </c>
      <c r="Q187" s="69">
        <v>4201868</v>
      </c>
      <c r="S187" s="65">
        <f>(Q187/$AV187)</f>
        <v>138.52464312794646</v>
      </c>
      <c r="U187" s="65">
        <f>IF(S$219,S187/S$219*100,0)</f>
        <v>57.51402764689233</v>
      </c>
      <c r="W187" s="69">
        <v>486859</v>
      </c>
      <c r="Y187" s="69">
        <f>(E187+K187+Q187)</f>
        <v>7376920</v>
      </c>
      <c r="AB187" s="69">
        <v>2698777</v>
      </c>
      <c r="AD187" s="70">
        <f>IF($Y187,AB187/$Y187*100,0)</f>
        <v>36.584062183133341</v>
      </c>
      <c r="AF187" s="69">
        <v>1403081</v>
      </c>
      <c r="AH187" s="70">
        <f>IF($Y187,AF187/$Y187*100,0)</f>
        <v>19.019875503597707</v>
      </c>
      <c r="AJ187" s="69">
        <v>0</v>
      </c>
      <c r="AL187" s="70">
        <f>IF($Y187,AJ187/$Y187*100,0)</f>
        <v>0</v>
      </c>
      <c r="AN187" s="69">
        <v>851753</v>
      </c>
      <c r="AP187" s="69">
        <v>47794.463199999998</v>
      </c>
      <c r="AR187" s="69">
        <v>99055.716799999995</v>
      </c>
      <c r="AS187" s="21"/>
      <c r="AT187" s="10">
        <v>70</v>
      </c>
      <c r="AU187" s="21"/>
      <c r="AV187" s="96">
        <v>30333</v>
      </c>
      <c r="AW187" s="21"/>
      <c r="AX187" s="96">
        <f>IF(E187,AV187,0)</f>
        <v>30333</v>
      </c>
      <c r="AY187" s="21"/>
      <c r="AZ187" s="96">
        <f>IF(K187,AV187,0)</f>
        <v>30333</v>
      </c>
      <c r="BA187" s="21"/>
      <c r="BB187" s="96">
        <f>IF(Q187,AV187,0)</f>
        <v>30333</v>
      </c>
    </row>
    <row r="188" spans="1:54" ht="8.4" customHeight="1" x14ac:dyDescent="0.3">
      <c r="A188" s="41"/>
      <c r="B188" s="21"/>
      <c r="D188" s="21"/>
      <c r="Y188" s="131"/>
      <c r="AS188" s="21"/>
      <c r="AT188" s="29"/>
      <c r="AU188" s="21"/>
      <c r="AV188" s="27"/>
      <c r="AW188" s="21"/>
      <c r="AX188" s="21"/>
      <c r="AY188" s="21"/>
      <c r="AZ188" s="21"/>
      <c r="BA188" s="21"/>
      <c r="BB188" s="21"/>
    </row>
    <row r="189" spans="1:54" ht="8.4" customHeight="1" x14ac:dyDescent="0.3">
      <c r="A189" s="10">
        <v>71</v>
      </c>
      <c r="B189" s="21"/>
      <c r="C189" s="10" t="s">
        <v>194</v>
      </c>
      <c r="D189" s="21"/>
      <c r="E189" s="69">
        <v>189923</v>
      </c>
      <c r="G189" s="65">
        <f>(E189/$AV189)</f>
        <v>8.4722755051969489</v>
      </c>
      <c r="I189" s="65">
        <f>IF(G$219,G189/G$219*100,0)</f>
        <v>21.322108817242523</v>
      </c>
      <c r="K189" s="69">
        <v>2639248</v>
      </c>
      <c r="M189" s="65">
        <f>(K189/$AV189)</f>
        <v>117.73421956550833</v>
      </c>
      <c r="O189" s="65">
        <f>IF(M$219,M189/M$219*100,0)</f>
        <v>85.017889869158367</v>
      </c>
      <c r="Q189" s="69">
        <v>4106189</v>
      </c>
      <c r="S189" s="65">
        <f>(Q189/$AV189)</f>
        <v>183.1729937101307</v>
      </c>
      <c r="U189" s="65">
        <f>IF(S$219,S189/S$219*100,0)</f>
        <v>76.051570222620697</v>
      </c>
      <c r="W189" s="69">
        <v>23761</v>
      </c>
      <c r="Y189" s="69">
        <f>(E189+K189+Q189)</f>
        <v>6935360</v>
      </c>
      <c r="AB189" s="69">
        <v>1768094</v>
      </c>
      <c r="AD189" s="70">
        <f>IF($Y189,AB189/$Y189*100,0)</f>
        <v>25.493903705070824</v>
      </c>
      <c r="AF189" s="69">
        <v>1811769</v>
      </c>
      <c r="AH189" s="70">
        <f>IF($Y189,AF189/$Y189*100,0)</f>
        <v>26.123647510727633</v>
      </c>
      <c r="AJ189" s="69">
        <v>105251</v>
      </c>
      <c r="AL189" s="70">
        <f>IF($Y189,AJ189/$Y189*100,0)</f>
        <v>1.5175996631753796</v>
      </c>
      <c r="AN189" s="69">
        <v>1630597</v>
      </c>
      <c r="AP189" s="69">
        <v>173731.8854</v>
      </c>
      <c r="AR189" s="69">
        <v>574326.98460000008</v>
      </c>
      <c r="AS189" s="21"/>
      <c r="AT189" s="10">
        <v>71</v>
      </c>
      <c r="AU189" s="21"/>
      <c r="AV189" s="96">
        <v>22417</v>
      </c>
      <c r="AW189" s="21"/>
      <c r="AX189" s="96">
        <f>IF(E189,AV189,0)</f>
        <v>22417</v>
      </c>
      <c r="AY189" s="21"/>
      <c r="AZ189" s="96">
        <f>IF(K189,AV189,0)</f>
        <v>22417</v>
      </c>
      <c r="BA189" s="21"/>
      <c r="BB189" s="96">
        <f>IF(Q189,AV189,0)</f>
        <v>22417</v>
      </c>
    </row>
    <row r="190" spans="1:54" ht="8.4" customHeight="1" x14ac:dyDescent="0.3">
      <c r="A190" s="10">
        <v>72</v>
      </c>
      <c r="B190" s="21"/>
      <c r="C190" s="10" t="s">
        <v>195</v>
      </c>
      <c r="D190" s="21"/>
      <c r="E190" s="69">
        <v>788248</v>
      </c>
      <c r="G190" s="65">
        <f>(E190/$AV190)</f>
        <v>18.327086724017672</v>
      </c>
      <c r="I190" s="65">
        <f>IF(G$219,G190/G$219*100,0)</f>
        <v>46.123634340366223</v>
      </c>
      <c r="K190" s="69">
        <v>2283463</v>
      </c>
      <c r="M190" s="65">
        <f>(K190/$AV190)</f>
        <v>53.091443850267382</v>
      </c>
      <c r="O190" s="65">
        <f>IF(M$219,M190/M$219*100,0)</f>
        <v>38.338237964410709</v>
      </c>
      <c r="Q190" s="69">
        <v>5207003</v>
      </c>
      <c r="S190" s="65">
        <f>(Q190/$AV190)</f>
        <v>121.06493838642176</v>
      </c>
      <c r="U190" s="65">
        <f>IF(S$219,S190/S$219*100,0)</f>
        <v>50.264935221632413</v>
      </c>
      <c r="W190" s="69">
        <v>144711</v>
      </c>
      <c r="Y190" s="69">
        <f>(E190+K190+Q190)</f>
        <v>8278714</v>
      </c>
      <c r="AB190" s="69">
        <v>3014649</v>
      </c>
      <c r="AD190" s="70">
        <f>IF($Y190,AB190/$Y190*100,0)</f>
        <v>36.414460023622027</v>
      </c>
      <c r="AF190" s="69">
        <v>1716406</v>
      </c>
      <c r="AH190" s="70">
        <f>IF($Y190,AF190/$Y190*100,0)</f>
        <v>20.732761151067667</v>
      </c>
      <c r="AJ190" s="69">
        <v>24109</v>
      </c>
      <c r="AL190" s="70">
        <f>IF($Y190,AJ190/$Y190*100,0)</f>
        <v>0.2912167276221887</v>
      </c>
      <c r="AN190" s="69">
        <v>754786</v>
      </c>
      <c r="AP190" s="69">
        <v>132946.60028999997</v>
      </c>
      <c r="AR190" s="69">
        <v>262789.66970999999</v>
      </c>
      <c r="AS190" s="21"/>
      <c r="AT190" s="10">
        <v>72</v>
      </c>
      <c r="AU190" s="21"/>
      <c r="AV190" s="96">
        <v>43010</v>
      </c>
      <c r="AW190" s="21"/>
      <c r="AX190" s="96">
        <f>IF(E190,AV190,0)</f>
        <v>43010</v>
      </c>
      <c r="AY190" s="21"/>
      <c r="AZ190" s="96">
        <f>IF(K190,AV190,0)</f>
        <v>43010</v>
      </c>
      <c r="BA190" s="21"/>
      <c r="BB190" s="96">
        <f>IF(Q190,AV190,0)</f>
        <v>43010</v>
      </c>
    </row>
    <row r="191" spans="1:54" ht="8.4" customHeight="1" x14ac:dyDescent="0.3">
      <c r="A191" s="10">
        <v>73</v>
      </c>
      <c r="B191" s="21"/>
      <c r="C191" s="10" t="s">
        <v>196</v>
      </c>
      <c r="D191" s="21"/>
      <c r="E191" s="69">
        <v>3582000</v>
      </c>
      <c r="G191" s="65">
        <f>(E191/$AV191)</f>
        <v>7.4283913032658377</v>
      </c>
      <c r="I191" s="65">
        <f>IF(G$219,G191/G$219*100,0)</f>
        <v>18.694973694863364</v>
      </c>
      <c r="K191" s="69">
        <v>44424000</v>
      </c>
      <c r="M191" s="65">
        <f>(K191/$AV191)</f>
        <v>92.126983600301941</v>
      </c>
      <c r="O191" s="65">
        <f>IF(M$219,M191/M$219*100,0)</f>
        <v>66.526467620148381</v>
      </c>
      <c r="Q191" s="69">
        <v>105492000</v>
      </c>
      <c r="S191" s="65">
        <f>(Q191/$AV191)</f>
        <v>218.77047888445554</v>
      </c>
      <c r="U191" s="65">
        <f>IF(S$219,S191/S$219*100,0)</f>
        <v>90.8312852267225</v>
      </c>
      <c r="W191" s="69">
        <v>31911000</v>
      </c>
      <c r="Y191" s="69">
        <f>(E191+K191+Q191)</f>
        <v>153498000</v>
      </c>
      <c r="AB191" s="69">
        <v>35553000</v>
      </c>
      <c r="AD191" s="70">
        <f>IF($Y191,AB191/$Y191*100,0)</f>
        <v>23.161865301176562</v>
      </c>
      <c r="AF191" s="69">
        <v>18310000</v>
      </c>
      <c r="AH191" s="70">
        <f>IF($Y191,AF191/$Y191*100,0)</f>
        <v>11.928494182334623</v>
      </c>
      <c r="AJ191" s="69">
        <v>881000</v>
      </c>
      <c r="AL191" s="70">
        <f>IF($Y191,AJ191/$Y191*100,0)</f>
        <v>0.57394884623903886</v>
      </c>
      <c r="AN191" s="69">
        <v>816000</v>
      </c>
      <c r="AP191" s="69">
        <v>1928678.51982</v>
      </c>
      <c r="AR191" s="69">
        <v>1322416.9101799999</v>
      </c>
      <c r="AS191" s="21"/>
      <c r="AT191" s="10">
        <v>73</v>
      </c>
      <c r="AU191" s="21"/>
      <c r="AV191" s="96">
        <v>482204</v>
      </c>
      <c r="AW191" s="21"/>
      <c r="AX191" s="96">
        <f>IF(E191,AV191,0)</f>
        <v>482204</v>
      </c>
      <c r="AY191" s="21"/>
      <c r="AZ191" s="96">
        <f>IF(K191,AV191,0)</f>
        <v>482204</v>
      </c>
      <c r="BA191" s="21"/>
      <c r="BB191" s="96">
        <f>IF(Q191,AV191,0)</f>
        <v>482204</v>
      </c>
    </row>
    <row r="192" spans="1:54" ht="8.4" customHeight="1" x14ac:dyDescent="0.3">
      <c r="A192" s="10">
        <v>74</v>
      </c>
      <c r="B192" s="21"/>
      <c r="C192" s="10" t="s">
        <v>197</v>
      </c>
      <c r="D192" s="21"/>
      <c r="E192" s="69">
        <v>290440</v>
      </c>
      <c r="G192" s="65">
        <f>(E192/$AV192)</f>
        <v>8.5928994082840244</v>
      </c>
      <c r="I192" s="65">
        <f>IF(G$219,G192/G$219*100,0)</f>
        <v>21.625682040989254</v>
      </c>
      <c r="K192" s="69">
        <v>14093549</v>
      </c>
      <c r="M192" s="65">
        <f>(K192/$AV192)</f>
        <v>416.96890532544381</v>
      </c>
      <c r="O192" s="65">
        <f>IF(M$219,M192/M$219*100,0)</f>
        <v>301.10036489516563</v>
      </c>
      <c r="Q192" s="69">
        <v>8695413</v>
      </c>
      <c r="S192" s="65">
        <f>(Q192/$AV192)</f>
        <v>257.26073964497044</v>
      </c>
      <c r="U192" s="65">
        <f>IF(S$219,S192/S$219*100,0)</f>
        <v>106.81205133107308</v>
      </c>
      <c r="W192" s="69">
        <v>74189</v>
      </c>
      <c r="Y192" s="69">
        <f>(E192+K192+Q192)</f>
        <v>23079402</v>
      </c>
      <c r="AB192" s="69">
        <v>7970274</v>
      </c>
      <c r="AD192" s="70">
        <f>IF($Y192,AB192/$Y192*100,0)</f>
        <v>34.534144342214759</v>
      </c>
      <c r="AF192" s="69">
        <v>4048220</v>
      </c>
      <c r="AH192" s="70">
        <f>IF($Y192,AF192/$Y192*100,0)</f>
        <v>17.540402476632629</v>
      </c>
      <c r="AJ192" s="69">
        <v>590054</v>
      </c>
      <c r="AL192" s="70">
        <f>IF($Y192,AJ192/$Y192*100,0)</f>
        <v>2.5566260338981053</v>
      </c>
      <c r="AN192" s="69">
        <v>8647469</v>
      </c>
      <c r="AP192" s="69">
        <v>252884.20265999995</v>
      </c>
      <c r="AR192" s="69">
        <v>1026712.6873399999</v>
      </c>
      <c r="AS192" s="21"/>
      <c r="AT192" s="10">
        <v>74</v>
      </c>
      <c r="AU192" s="21"/>
      <c r="AV192" s="96">
        <v>33800</v>
      </c>
      <c r="AW192" s="21"/>
      <c r="AX192" s="96">
        <f>IF(E192,AV192,0)</f>
        <v>33800</v>
      </c>
      <c r="AY192" s="21"/>
      <c r="AZ192" s="96">
        <f>IF(K192,AV192,0)</f>
        <v>33800</v>
      </c>
      <c r="BA192" s="21"/>
      <c r="BB192" s="96">
        <f>IF(Q192,AV192,0)</f>
        <v>33800</v>
      </c>
    </row>
    <row r="193" spans="1:54" ht="8.4" customHeight="1" x14ac:dyDescent="0.3">
      <c r="A193" s="10">
        <v>75</v>
      </c>
      <c r="B193" s="21"/>
      <c r="C193" s="10" t="s">
        <v>198</v>
      </c>
      <c r="D193" s="21"/>
      <c r="E193" s="69">
        <v>141921</v>
      </c>
      <c r="G193" s="65">
        <f>(E193/$AV193)</f>
        <v>19.314235166031573</v>
      </c>
      <c r="I193" s="65">
        <f>IF(G$219,G193/G$219*100,0)</f>
        <v>48.607983024079438</v>
      </c>
      <c r="K193" s="69">
        <v>1044439</v>
      </c>
      <c r="M193" s="65">
        <f>(K193/$AV193)</f>
        <v>142.13922155688624</v>
      </c>
      <c r="O193" s="65">
        <f>IF(M$219,M193/M$219*100,0)</f>
        <v>102.6411584415133</v>
      </c>
      <c r="Q193" s="69">
        <v>2974086</v>
      </c>
      <c r="S193" s="65">
        <f>(Q193/$AV193)</f>
        <v>404.74768644529121</v>
      </c>
      <c r="U193" s="65">
        <f>IF(S$219,S193/S$219*100,0)</f>
        <v>168.04713661474045</v>
      </c>
      <c r="W193" s="69">
        <v>150456</v>
      </c>
      <c r="Y193" s="69">
        <f>(E193+K193+Q193)</f>
        <v>4160446</v>
      </c>
      <c r="AB193" s="69">
        <v>1417438</v>
      </c>
      <c r="AD193" s="70">
        <f>IF($Y193,AB193/$Y193*100,0)</f>
        <v>34.069376215915312</v>
      </c>
      <c r="AF193" s="69">
        <v>1049745</v>
      </c>
      <c r="AH193" s="70">
        <f>IF($Y193,AF193/$Y193*100,0)</f>
        <v>25.231549694431799</v>
      </c>
      <c r="AJ193" s="69">
        <v>0</v>
      </c>
      <c r="AL193" s="70">
        <f>IF($Y193,AJ193/$Y193*100,0)</f>
        <v>0</v>
      </c>
      <c r="AN193" s="69">
        <v>335239</v>
      </c>
      <c r="AP193" s="69">
        <v>5031.1224000000002</v>
      </c>
      <c r="AR193" s="69">
        <v>42335.927600000003</v>
      </c>
      <c r="AS193" s="21"/>
      <c r="AT193" s="10">
        <v>75</v>
      </c>
      <c r="AU193" s="21"/>
      <c r="AV193" s="96">
        <v>7348</v>
      </c>
      <c r="AW193" s="21"/>
      <c r="AX193" s="96">
        <f>IF(E193,AV193,0)</f>
        <v>7348</v>
      </c>
      <c r="AY193" s="21"/>
      <c r="AZ193" s="96">
        <f>IF(K193,AV193,0)</f>
        <v>7348</v>
      </c>
      <c r="BA193" s="21"/>
      <c r="BB193" s="96">
        <f>IF(Q193,AV193,0)</f>
        <v>7348</v>
      </c>
    </row>
    <row r="194" spans="1:54" ht="8.4" customHeight="1" x14ac:dyDescent="0.3">
      <c r="A194" s="41"/>
      <c r="B194" s="21"/>
      <c r="D194" s="21"/>
      <c r="Y194" s="131"/>
      <c r="AS194" s="21"/>
      <c r="AT194" s="29"/>
      <c r="AU194" s="21"/>
      <c r="AV194" s="27"/>
      <c r="AW194" s="21"/>
      <c r="AX194" s="21"/>
      <c r="AY194" s="21"/>
      <c r="AZ194" s="21"/>
      <c r="BA194" s="21"/>
      <c r="BB194" s="21"/>
    </row>
    <row r="195" spans="1:54" ht="8.4" customHeight="1" x14ac:dyDescent="0.3">
      <c r="A195" s="10">
        <v>76</v>
      </c>
      <c r="B195" s="21"/>
      <c r="C195" s="10" t="s">
        <v>114</v>
      </c>
      <c r="D195" s="21"/>
      <c r="E195" s="69">
        <v>138500</v>
      </c>
      <c r="G195" s="65">
        <f>(E195/$AV195)</f>
        <v>15.521685531771826</v>
      </c>
      <c r="I195" s="65">
        <f>IF(G$219,G195/G$219*100,0)</f>
        <v>39.063303327712582</v>
      </c>
      <c r="K195" s="69">
        <v>1403140</v>
      </c>
      <c r="M195" s="65">
        <f>(K195/$AV195)</f>
        <v>157.24980387761963</v>
      </c>
      <c r="O195" s="65">
        <f>IF(M$219,M195/M$219*100,0)</f>
        <v>113.55276789833873</v>
      </c>
      <c r="Q195" s="69">
        <v>1417058</v>
      </c>
      <c r="S195" s="65">
        <f>(Q195/$AV195)</f>
        <v>158.80959318614816</v>
      </c>
      <c r="U195" s="65">
        <f>IF(S$219,S195/S$219*100,0)</f>
        <v>65.936133289031858</v>
      </c>
      <c r="W195" s="69">
        <v>40745</v>
      </c>
      <c r="Y195" s="69">
        <f>(E195+K195+Q195)</f>
        <v>2958698</v>
      </c>
      <c r="AB195" s="69">
        <v>896509</v>
      </c>
      <c r="AD195" s="70">
        <f>IF($Y195,AB195/$Y195*100,0)</f>
        <v>30.300794471081538</v>
      </c>
      <c r="AF195" s="69">
        <v>794906</v>
      </c>
      <c r="AH195" s="70">
        <f>IF($Y195,AF195/$Y195*100,0)</f>
        <v>26.866750171866137</v>
      </c>
      <c r="AJ195" s="69">
        <v>0</v>
      </c>
      <c r="AL195" s="70">
        <f>IF($Y195,AJ195/$Y195*100,0)</f>
        <v>0</v>
      </c>
      <c r="AN195" s="69">
        <v>774996</v>
      </c>
      <c r="AP195" s="69">
        <v>44539.835800000001</v>
      </c>
      <c r="AR195" s="69">
        <v>232268.2242</v>
      </c>
      <c r="AS195" s="21"/>
      <c r="AT195" s="10">
        <v>76</v>
      </c>
      <c r="AU195" s="21"/>
      <c r="AV195" s="96">
        <v>8923</v>
      </c>
      <c r="AW195" s="21"/>
      <c r="AX195" s="96">
        <f>IF(E195,AV195,0)</f>
        <v>8923</v>
      </c>
      <c r="AY195" s="21"/>
      <c r="AZ195" s="96">
        <f>IF(K195,AV195,0)</f>
        <v>8923</v>
      </c>
      <c r="BA195" s="21"/>
      <c r="BB195" s="96">
        <f>IF(Q195,AV195,0)</f>
        <v>8923</v>
      </c>
    </row>
    <row r="196" spans="1:54" ht="8.4" customHeight="1" x14ac:dyDescent="0.3">
      <c r="A196" s="10">
        <v>77</v>
      </c>
      <c r="B196" s="21"/>
      <c r="C196" s="10" t="s">
        <v>115</v>
      </c>
      <c r="D196" s="21"/>
      <c r="E196" s="69">
        <v>505121</v>
      </c>
      <c r="G196" s="65">
        <f>(E196/$AV196)</f>
        <v>5.2112474078965016</v>
      </c>
      <c r="I196" s="65">
        <f>IF(G$219,G196/G$219*100,0)</f>
        <v>13.115105172935381</v>
      </c>
      <c r="K196" s="69">
        <v>7813626</v>
      </c>
      <c r="M196" s="65">
        <f>(K196/$AV196)</f>
        <v>80.611849910759418</v>
      </c>
      <c r="O196" s="65">
        <f>IF(M$219,M196/M$219*100,0)</f>
        <v>58.21119300025385</v>
      </c>
      <c r="Q196" s="69">
        <v>23006927</v>
      </c>
      <c r="S196" s="65">
        <f>(Q196/$AV196)</f>
        <v>237.35855110441665</v>
      </c>
      <c r="U196" s="65">
        <f>IF(S$219,S196/S$219*100,0)</f>
        <v>98.548864391130365</v>
      </c>
      <c r="W196" s="69">
        <v>1299489</v>
      </c>
      <c r="Y196" s="69">
        <f>(E196+K196+Q196)</f>
        <v>31325674</v>
      </c>
      <c r="AB196" s="69">
        <v>12105292</v>
      </c>
      <c r="AD196" s="70">
        <f>IF($Y196,AB196/$Y196*100,0)</f>
        <v>38.643356883558191</v>
      </c>
      <c r="AF196" s="69">
        <v>6943784</v>
      </c>
      <c r="AH196" s="70">
        <f>IF($Y196,AF196/$Y196*100,0)</f>
        <v>22.166431279339751</v>
      </c>
      <c r="AJ196" s="69">
        <v>73662</v>
      </c>
      <c r="AL196" s="70">
        <f>IF($Y196,AJ196/$Y196*100,0)</f>
        <v>0.23514897077713315</v>
      </c>
      <c r="AN196" s="69">
        <v>3221192</v>
      </c>
      <c r="AP196" s="69">
        <v>421284.49699000007</v>
      </c>
      <c r="AR196" s="69">
        <v>864482.63300999999</v>
      </c>
      <c r="AS196" s="21"/>
      <c r="AT196" s="10">
        <v>77</v>
      </c>
      <c r="AU196" s="21"/>
      <c r="AV196" s="96">
        <v>96929</v>
      </c>
      <c r="AW196" s="21"/>
      <c r="AX196" s="96">
        <f>IF(E196,AV196,0)</f>
        <v>96929</v>
      </c>
      <c r="AY196" s="21"/>
      <c r="AZ196" s="96">
        <f>IF(K196,AV196,0)</f>
        <v>96929</v>
      </c>
      <c r="BA196" s="21"/>
      <c r="BB196" s="96">
        <f>IF(Q196,AV196,0)</f>
        <v>96929</v>
      </c>
    </row>
    <row r="197" spans="1:54" ht="8.4" customHeight="1" x14ac:dyDescent="0.3">
      <c r="A197" s="10">
        <v>78</v>
      </c>
      <c r="B197" s="21"/>
      <c r="C197" s="10" t="s">
        <v>199</v>
      </c>
      <c r="D197" s="21"/>
      <c r="E197" s="69">
        <v>207204</v>
      </c>
      <c r="G197" s="65">
        <f>(E197/$AV197)</f>
        <v>9.1480794701986756</v>
      </c>
      <c r="I197" s="65">
        <f>IF(G$219,G197/G$219*100,0)</f>
        <v>23.022899315857899</v>
      </c>
      <c r="K197" s="69">
        <v>4331183</v>
      </c>
      <c r="M197" s="65">
        <f>(K197/$AV197)</f>
        <v>191.22220750551875</v>
      </c>
      <c r="O197" s="65">
        <f>IF(M$219,M197/M$219*100,0)</f>
        <v>138.08482052404344</v>
      </c>
      <c r="Q197" s="69">
        <v>5811063</v>
      </c>
      <c r="S197" s="65">
        <f>(Q197/$AV197)</f>
        <v>256.5590728476821</v>
      </c>
      <c r="U197" s="65">
        <f>IF(S$219,S197/S$219*100,0)</f>
        <v>106.52072638941002</v>
      </c>
      <c r="W197" s="69">
        <v>228833</v>
      </c>
      <c r="Y197" s="69">
        <f>(E197+K197+Q197)</f>
        <v>10349450</v>
      </c>
      <c r="AB197" s="69">
        <v>4895573</v>
      </c>
      <c r="AD197" s="70">
        <f>IF($Y197,AB197/$Y197*100,0)</f>
        <v>47.30273589417795</v>
      </c>
      <c r="AF197" s="69">
        <v>1489916</v>
      </c>
      <c r="AH197" s="70">
        <f>IF($Y197,AF197/$Y197*100,0)</f>
        <v>14.396088681041022</v>
      </c>
      <c r="AJ197" s="69">
        <v>0</v>
      </c>
      <c r="AL197" s="70">
        <f>IF($Y197,AJ197/$Y197*100,0)</f>
        <v>0</v>
      </c>
      <c r="AN197" s="69">
        <v>2348071</v>
      </c>
      <c r="AP197" s="69">
        <v>111779.82920000001</v>
      </c>
      <c r="AR197" s="69">
        <v>515680.54080000002</v>
      </c>
      <c r="AS197" s="21"/>
      <c r="AT197" s="10">
        <v>78</v>
      </c>
      <c r="AU197" s="21"/>
      <c r="AV197" s="96">
        <v>22650</v>
      </c>
      <c r="AW197" s="21"/>
      <c r="AX197" s="96">
        <f>IF(E197,AV197,0)</f>
        <v>22650</v>
      </c>
      <c r="AY197" s="21"/>
      <c r="AZ197" s="96">
        <f>IF(K197,AV197,0)</f>
        <v>22650</v>
      </c>
      <c r="BA197" s="21"/>
      <c r="BB197" s="96">
        <f>IF(Q197,AV197,0)</f>
        <v>22650</v>
      </c>
    </row>
    <row r="198" spans="1:54" ht="8.4" customHeight="1" x14ac:dyDescent="0.3">
      <c r="A198" s="10">
        <v>79</v>
      </c>
      <c r="B198" s="21"/>
      <c r="C198" s="10" t="s">
        <v>200</v>
      </c>
      <c r="D198" s="21"/>
      <c r="E198" s="69">
        <v>617921</v>
      </c>
      <c r="G198" s="65">
        <f>(E198/$AV198)</f>
        <v>7.3775445634394741</v>
      </c>
      <c r="I198" s="65">
        <f>IF(G$219,G198/G$219*100,0)</f>
        <v>18.567008106525883</v>
      </c>
      <c r="K198" s="69">
        <v>11669257</v>
      </c>
      <c r="M198" s="65">
        <f>(K198/$AV198)</f>
        <v>139.32276705230606</v>
      </c>
      <c r="O198" s="65">
        <f>IF(M$219,M198/M$219*100,0)</f>
        <v>100.6073485621463</v>
      </c>
      <c r="Q198" s="69">
        <v>18173903</v>
      </c>
      <c r="S198" s="65">
        <f>(Q198/$AV198)</f>
        <v>216.98369091538618</v>
      </c>
      <c r="U198" s="65">
        <f>IF(S$219,S198/S$219*100,0)</f>
        <v>90.089428974060851</v>
      </c>
      <c r="W198" s="69">
        <v>533790</v>
      </c>
      <c r="Y198" s="69">
        <f>(E198+K198+Q198)</f>
        <v>30461081</v>
      </c>
      <c r="AB198" s="69">
        <v>9756102</v>
      </c>
      <c r="AD198" s="70">
        <f>IF($Y198,AB198/$Y198*100,0)</f>
        <v>32.028088563239102</v>
      </c>
      <c r="AF198" s="69">
        <v>5810393</v>
      </c>
      <c r="AH198" s="70">
        <f>IF($Y198,AF198/$Y198*100,0)</f>
        <v>19.07480893406245</v>
      </c>
      <c r="AJ198" s="69">
        <v>125382</v>
      </c>
      <c r="AL198" s="70">
        <f>IF($Y198,AJ198/$Y198*100,0)</f>
        <v>0.4116137572399351</v>
      </c>
      <c r="AN198" s="69">
        <v>3107621</v>
      </c>
      <c r="AP198" s="69">
        <v>226051.3824</v>
      </c>
      <c r="AR198" s="69">
        <v>647824.46759999997</v>
      </c>
      <c r="AS198" s="21"/>
      <c r="AT198" s="10">
        <v>79</v>
      </c>
      <c r="AU198" s="21"/>
      <c r="AV198" s="96">
        <v>83757</v>
      </c>
      <c r="AW198" s="21"/>
      <c r="AX198" s="96">
        <f>IF(E198,AV198,0)</f>
        <v>83757</v>
      </c>
      <c r="AY198" s="21"/>
      <c r="AZ198" s="96">
        <f>IF(K198,AV198,0)</f>
        <v>83757</v>
      </c>
      <c r="BA198" s="21"/>
      <c r="BB198" s="96">
        <f>IF(Q198,AV198,0)</f>
        <v>83757</v>
      </c>
    </row>
    <row r="199" spans="1:54" ht="8.4" customHeight="1" x14ac:dyDescent="0.3">
      <c r="A199" s="10">
        <v>80</v>
      </c>
      <c r="B199" s="21"/>
      <c r="C199" s="10" t="s">
        <v>201</v>
      </c>
      <c r="D199" s="21"/>
      <c r="E199" s="69">
        <v>340000</v>
      </c>
      <c r="G199" s="65">
        <f>(E199/$AV199)</f>
        <v>13.188006671579846</v>
      </c>
      <c r="I199" s="65">
        <f>IF(G$219,G199/G$219*100,0)</f>
        <v>33.190152180657755</v>
      </c>
      <c r="K199" s="69">
        <v>7780596</v>
      </c>
      <c r="M199" s="65">
        <f>(K199/$AV199)</f>
        <v>301.79574104961017</v>
      </c>
      <c r="O199" s="65">
        <f>IF(M$219,M199/M$219*100,0)</f>
        <v>217.93185677219734</v>
      </c>
      <c r="Q199" s="69">
        <v>8435610</v>
      </c>
      <c r="S199" s="65">
        <f>(Q199/$AV199)</f>
        <v>327.2025910554284</v>
      </c>
      <c r="U199" s="65">
        <f>IF(S$219,S199/S$219*100,0)</f>
        <v>135.85119905860384</v>
      </c>
      <c r="W199" s="69">
        <v>150362</v>
      </c>
      <c r="Y199" s="69">
        <f>(E199+K199+Q199)</f>
        <v>16556206</v>
      </c>
      <c r="AB199" s="69">
        <v>5068972</v>
      </c>
      <c r="AD199" s="70">
        <f>IF($Y199,AB199/$Y199*100,0)</f>
        <v>30.616748788943553</v>
      </c>
      <c r="AF199" s="69">
        <v>3749688</v>
      </c>
      <c r="AH199" s="70">
        <f>IF($Y199,AF199/$Y199*100,0)</f>
        <v>22.648232330523069</v>
      </c>
      <c r="AJ199" s="69">
        <v>12591</v>
      </c>
      <c r="AL199" s="70">
        <f>IF($Y199,AJ199/$Y199*100,0)</f>
        <v>7.6050032235646256E-2</v>
      </c>
      <c r="AN199" s="69">
        <v>5024421</v>
      </c>
      <c r="AP199" s="69">
        <v>216736.67647999999</v>
      </c>
      <c r="AR199" s="69">
        <v>1446369.95352</v>
      </c>
      <c r="AS199" s="21"/>
      <c r="AT199" s="10">
        <v>80</v>
      </c>
      <c r="AU199" s="21"/>
      <c r="AV199" s="96">
        <v>25781</v>
      </c>
      <c r="AW199" s="21"/>
      <c r="AX199" s="96">
        <f>IF(E199,AV199,0)</f>
        <v>25781</v>
      </c>
      <c r="AY199" s="21"/>
      <c r="AZ199" s="96">
        <f>IF(K199,AV199,0)</f>
        <v>25781</v>
      </c>
      <c r="BA199" s="21"/>
      <c r="BB199" s="96">
        <f>IF(Q199,AV199,0)</f>
        <v>25781</v>
      </c>
    </row>
    <row r="200" spans="1:54" ht="8.4" customHeight="1" x14ac:dyDescent="0.3">
      <c r="A200" s="41"/>
      <c r="B200" s="21"/>
      <c r="D200" s="21"/>
      <c r="AS200" s="21"/>
      <c r="AT200" s="29"/>
      <c r="AU200" s="21"/>
      <c r="AV200" s="27"/>
      <c r="AW200" s="21"/>
      <c r="AX200" s="21"/>
      <c r="AY200" s="21"/>
      <c r="AZ200" s="21"/>
      <c r="BA200" s="21"/>
      <c r="BB200" s="21"/>
    </row>
    <row r="201" spans="1:54" ht="8.4" customHeight="1" x14ac:dyDescent="0.3">
      <c r="A201" s="10">
        <v>81</v>
      </c>
      <c r="B201" s="21"/>
      <c r="C201" s="10" t="s">
        <v>202</v>
      </c>
      <c r="D201" s="21"/>
      <c r="E201" s="69">
        <v>217111</v>
      </c>
      <c r="G201" s="65">
        <f>(E201/$AV201)</f>
        <v>10.062615869484613</v>
      </c>
      <c r="I201" s="65">
        <f>IF(G$219,G201/G$219*100,0)</f>
        <v>25.324505845407437</v>
      </c>
      <c r="K201" s="69">
        <v>2963378</v>
      </c>
      <c r="M201" s="65">
        <f>(K201/$AV201)</f>
        <v>137.34603262884687</v>
      </c>
      <c r="O201" s="65">
        <f>IF(M$219,M201/M$219*100,0)</f>
        <v>99.179914888789185</v>
      </c>
      <c r="Q201" s="69">
        <v>4534409</v>
      </c>
      <c r="S201" s="65">
        <f>(Q201/$AV201)</f>
        <v>210.15985354097145</v>
      </c>
      <c r="U201" s="65">
        <f>IF(S$219,S201/S$219*100,0)</f>
        <v>87.256240867252387</v>
      </c>
      <c r="W201" s="69">
        <v>157156</v>
      </c>
      <c r="Y201" s="69">
        <f>(E201+K201+Q201)</f>
        <v>7714898</v>
      </c>
      <c r="AB201" s="69">
        <v>2996946</v>
      </c>
      <c r="AD201" s="70">
        <f>IF($Y201,AB201/$Y201*100,0)</f>
        <v>38.846216761388163</v>
      </c>
      <c r="AF201" s="69">
        <v>2553764</v>
      </c>
      <c r="AH201" s="70">
        <f>IF($Y201,AF201/$Y201*100,0)</f>
        <v>33.101720852304204</v>
      </c>
      <c r="AJ201" s="69">
        <v>0</v>
      </c>
      <c r="AL201" s="70">
        <f>IF($Y201,AJ201/$Y201*100,0)</f>
        <v>0</v>
      </c>
      <c r="AN201" s="69">
        <v>1075041</v>
      </c>
      <c r="AP201" s="69">
        <v>243874.07414000001</v>
      </c>
      <c r="AR201" s="69">
        <v>902182.54585999995</v>
      </c>
      <c r="AS201" s="21"/>
      <c r="AT201" s="10">
        <v>81</v>
      </c>
      <c r="AU201" s="21"/>
      <c r="AV201" s="96">
        <v>21576</v>
      </c>
      <c r="AW201" s="21"/>
      <c r="AX201" s="96">
        <f>IF(E201,AV201,0)</f>
        <v>21576</v>
      </c>
      <c r="AY201" s="21"/>
      <c r="AZ201" s="96">
        <f>IF(K201,AV201,0)</f>
        <v>21576</v>
      </c>
      <c r="BA201" s="21"/>
      <c r="BB201" s="96">
        <f>IF(Q201,AV201,0)</f>
        <v>21576</v>
      </c>
    </row>
    <row r="202" spans="1:54" ht="8.4" customHeight="1" x14ac:dyDescent="0.3">
      <c r="A202" s="10">
        <v>82</v>
      </c>
      <c r="B202" s="21"/>
      <c r="C202" s="10" t="s">
        <v>203</v>
      </c>
      <c r="D202" s="21"/>
      <c r="E202" s="69">
        <v>352599</v>
      </c>
      <c r="G202" s="65">
        <f>(E202/$AV202)</f>
        <v>7.9798805051373742</v>
      </c>
      <c r="I202" s="65">
        <f>IF(G$219,G202/G$219*100,0)</f>
        <v>20.082902211426138</v>
      </c>
      <c r="K202" s="69">
        <v>3822287</v>
      </c>
      <c r="M202" s="65">
        <f>(K202/$AV202)</f>
        <v>86.504481057348485</v>
      </c>
      <c r="O202" s="65">
        <f>IF(M$219,M202/M$219*100,0)</f>
        <v>62.466362548318266</v>
      </c>
      <c r="Q202" s="69">
        <v>11325089</v>
      </c>
      <c r="S202" s="65">
        <f>(Q202/$AV202)</f>
        <v>256.30491558412166</v>
      </c>
      <c r="U202" s="65">
        <f>IF(S$219,S202/S$219*100,0)</f>
        <v>106.41520286989028</v>
      </c>
      <c r="W202" s="69">
        <v>329215</v>
      </c>
      <c r="Y202" s="69">
        <f>(E202+K202+Q202)</f>
        <v>15499975</v>
      </c>
      <c r="AB202" s="69">
        <v>6181698</v>
      </c>
      <c r="AD202" s="70">
        <f>IF($Y202,AB202/$Y202*100,0)</f>
        <v>39.881986906430491</v>
      </c>
      <c r="AF202" s="69">
        <v>2439032</v>
      </c>
      <c r="AH202" s="70">
        <f>IF($Y202,AF202/$Y202*100,0)</f>
        <v>15.735715702767262</v>
      </c>
      <c r="AJ202" s="69">
        <v>16610</v>
      </c>
      <c r="AL202" s="70">
        <f>IF($Y202,AJ202/$Y202*100,0)</f>
        <v>0.10716146316365027</v>
      </c>
      <c r="AN202" s="69">
        <v>1721057</v>
      </c>
      <c r="AP202" s="69">
        <v>219741.54910999999</v>
      </c>
      <c r="AR202" s="69">
        <v>581731.60089</v>
      </c>
      <c r="AS202" s="21"/>
      <c r="AT202" s="10">
        <v>82</v>
      </c>
      <c r="AU202" s="21"/>
      <c r="AV202" s="96">
        <v>44186</v>
      </c>
      <c r="AW202" s="21"/>
      <c r="AX202" s="96">
        <f>IF(E202,AV202,0)</f>
        <v>44186</v>
      </c>
      <c r="AY202" s="21"/>
      <c r="AZ202" s="96">
        <f>IF(K202,AV202,0)</f>
        <v>44186</v>
      </c>
      <c r="BA202" s="21"/>
      <c r="BB202" s="96">
        <f>IF(Q202,AV202,0)</f>
        <v>44186</v>
      </c>
    </row>
    <row r="203" spans="1:54" ht="8.4" customHeight="1" x14ac:dyDescent="0.3">
      <c r="A203" s="10">
        <v>83</v>
      </c>
      <c r="B203" s="21"/>
      <c r="C203" s="10" t="s">
        <v>204</v>
      </c>
      <c r="D203" s="21"/>
      <c r="E203" s="69">
        <v>441023</v>
      </c>
      <c r="G203" s="65">
        <f>(E203/$AV203)</f>
        <v>14.799429530201342</v>
      </c>
      <c r="I203" s="65">
        <f>IF(G$219,G203/G$219*100,0)</f>
        <v>37.24560735572183</v>
      </c>
      <c r="K203" s="69">
        <v>18304816</v>
      </c>
      <c r="M203" s="65">
        <f>(K203/$AV203)</f>
        <v>614.25557046979861</v>
      </c>
      <c r="O203" s="65">
        <f>IF(M$219,M203/M$219*100,0)</f>
        <v>443.56443381069192</v>
      </c>
      <c r="Q203" s="69">
        <v>8238047</v>
      </c>
      <c r="S203" s="65">
        <f>(Q203/$AV203)</f>
        <v>276.44453020134227</v>
      </c>
      <c r="U203" s="65">
        <f>IF(S$219,S203/S$219*100,0)</f>
        <v>114.77696671015319</v>
      </c>
      <c r="W203" s="69">
        <v>146818</v>
      </c>
      <c r="Y203" s="69">
        <f>(E203+K203+Q203)</f>
        <v>26983886</v>
      </c>
      <c r="AB203" s="69">
        <v>7539359</v>
      </c>
      <c r="AD203" s="70">
        <f>IF($Y203,AB203/$Y203*100,0)</f>
        <v>27.940226993250711</v>
      </c>
      <c r="AF203" s="69">
        <v>4056584</v>
      </c>
      <c r="AH203" s="70">
        <f>IF($Y203,AF203/$Y203*100,0)</f>
        <v>15.033357315547507</v>
      </c>
      <c r="AJ203" s="69">
        <v>697991</v>
      </c>
      <c r="AL203" s="70">
        <f>IF($Y203,AJ203/$Y203*100,0)</f>
        <v>2.5866956301253272</v>
      </c>
      <c r="AN203" s="69">
        <v>13480116</v>
      </c>
      <c r="AP203" s="69">
        <v>363797.730828</v>
      </c>
      <c r="AR203" s="69">
        <v>1303490.479172</v>
      </c>
      <c r="AS203" s="21"/>
      <c r="AT203" s="10">
        <v>83</v>
      </c>
      <c r="AU203" s="21"/>
      <c r="AV203" s="96">
        <v>29800</v>
      </c>
      <c r="AW203" s="21"/>
      <c r="AX203" s="96">
        <f>IF(E203,AV203,0)</f>
        <v>29800</v>
      </c>
      <c r="AY203" s="21"/>
      <c r="AZ203" s="96">
        <f>IF(K203,AV203,0)</f>
        <v>29800</v>
      </c>
      <c r="BA203" s="21"/>
      <c r="BB203" s="96">
        <f>IF(Q203,AV203,0)</f>
        <v>29800</v>
      </c>
    </row>
    <row r="204" spans="1:54" ht="8.4" customHeight="1" x14ac:dyDescent="0.3">
      <c r="A204" s="10">
        <v>84</v>
      </c>
      <c r="B204" s="21"/>
      <c r="C204" s="10" t="s">
        <v>205</v>
      </c>
      <c r="D204" s="21"/>
      <c r="E204" s="69">
        <v>322320</v>
      </c>
      <c r="G204" s="65">
        <f>(E204/$AV204)</f>
        <v>17.910646810402312</v>
      </c>
      <c r="I204" s="65">
        <f>IF(G$219,G204/G$219*100,0)</f>
        <v>45.075583300417968</v>
      </c>
      <c r="K204" s="69">
        <v>3707106</v>
      </c>
      <c r="M204" s="65">
        <f>(K204/$AV204)</f>
        <v>205.99611024672149</v>
      </c>
      <c r="O204" s="65">
        <f>IF(M$219,M204/M$219*100,0)</f>
        <v>148.75330790880378</v>
      </c>
      <c r="Q204" s="69">
        <v>3218253</v>
      </c>
      <c r="S204" s="65">
        <f>(Q204/$AV204)</f>
        <v>178.83157368304069</v>
      </c>
      <c r="U204" s="65">
        <f>IF(S$219,S204/S$219*100,0)</f>
        <v>74.249056634953831</v>
      </c>
      <c r="W204" s="69">
        <v>122476</v>
      </c>
      <c r="Y204" s="69">
        <f>(E204+K204+Q204)</f>
        <v>7247679</v>
      </c>
      <c r="AB204" s="69">
        <v>2772335</v>
      </c>
      <c r="AD204" s="70">
        <f>IF($Y204,AB204/$Y204*100,0)</f>
        <v>38.251349156053962</v>
      </c>
      <c r="AF204" s="69">
        <v>1585384</v>
      </c>
      <c r="AH204" s="70">
        <f>IF($Y204,AF204/$Y204*100,0)</f>
        <v>21.874368332261955</v>
      </c>
      <c r="AJ204" s="69">
        <v>0</v>
      </c>
      <c r="AL204" s="70">
        <f>IF($Y204,AJ204/$Y204*100,0)</f>
        <v>0</v>
      </c>
      <c r="AN204" s="69">
        <v>2145660</v>
      </c>
      <c r="AP204" s="69">
        <v>135200.79748000001</v>
      </c>
      <c r="AR204" s="69">
        <v>403019.53252000001</v>
      </c>
      <c r="AS204" s="21"/>
      <c r="AT204" s="10">
        <v>84</v>
      </c>
      <c r="AU204" s="21"/>
      <c r="AV204" s="96">
        <v>17996</v>
      </c>
      <c r="AW204" s="21"/>
      <c r="AX204" s="96">
        <f>IF(E204,AV204,0)</f>
        <v>17996</v>
      </c>
      <c r="AY204" s="21"/>
      <c r="AZ204" s="96">
        <f>IF(K204,AV204,0)</f>
        <v>17996</v>
      </c>
      <c r="BA204" s="21"/>
      <c r="BB204" s="96">
        <f>IF(Q204,AV204,0)</f>
        <v>17996</v>
      </c>
    </row>
    <row r="205" spans="1:54" ht="8.4" customHeight="1" x14ac:dyDescent="0.3">
      <c r="A205" s="10">
        <v>85</v>
      </c>
      <c r="B205" s="21"/>
      <c r="C205" s="10" t="s">
        <v>206</v>
      </c>
      <c r="D205" s="21"/>
      <c r="E205" s="69">
        <v>656056</v>
      </c>
      <c r="G205" s="65">
        <f>(E205/$AV205)</f>
        <v>4.6850434186471661</v>
      </c>
      <c r="I205" s="65">
        <f>IF(G$219,G205/G$219*100,0)</f>
        <v>11.790811751178834</v>
      </c>
      <c r="K205" s="69">
        <v>13846926</v>
      </c>
      <c r="M205" s="65">
        <f>(K205/$AV205)</f>
        <v>98.884012225776971</v>
      </c>
      <c r="O205" s="65">
        <f>IF(M$219,M205/M$219*100,0)</f>
        <v>71.40583334443339</v>
      </c>
      <c r="Q205" s="69">
        <v>23570584</v>
      </c>
      <c r="S205" s="65">
        <f>(Q205/$AV205)</f>
        <v>168.32284049360146</v>
      </c>
      <c r="U205" s="65">
        <f>IF(S$219,S205/S$219*100,0)</f>
        <v>69.885937138352944</v>
      </c>
      <c r="W205" s="69">
        <v>1261211</v>
      </c>
      <c r="Y205" s="69">
        <f>(E205+K205+Q205)</f>
        <v>38073566</v>
      </c>
      <c r="AB205" s="69">
        <v>11531425</v>
      </c>
      <c r="AD205" s="70">
        <f>IF($Y205,AB205/$Y205*100,0)</f>
        <v>30.287220797757687</v>
      </c>
      <c r="AF205" s="69">
        <v>7526722</v>
      </c>
      <c r="AH205" s="70">
        <f>IF($Y205,AF205/$Y205*100,0)</f>
        <v>19.768891624178309</v>
      </c>
      <c r="AJ205" s="69">
        <v>0</v>
      </c>
      <c r="AL205" s="70">
        <f>IF($Y205,AJ205/$Y205*100,0)</f>
        <v>0</v>
      </c>
      <c r="AN205" s="69">
        <v>7877338</v>
      </c>
      <c r="AP205" s="69">
        <v>909804.44286599988</v>
      </c>
      <c r="AR205" s="69">
        <v>983845.50713400007</v>
      </c>
      <c r="AS205" s="21"/>
      <c r="AT205" s="10">
        <v>85</v>
      </c>
      <c r="AU205" s="21"/>
      <c r="AV205" s="96">
        <v>140032</v>
      </c>
      <c r="AW205" s="21"/>
      <c r="AX205" s="96">
        <f>IF(E205,AV205,0)</f>
        <v>140032</v>
      </c>
      <c r="AY205" s="21"/>
      <c r="AZ205" s="96">
        <f>IF(K205,AV205,0)</f>
        <v>140032</v>
      </c>
      <c r="BA205" s="21"/>
      <c r="BB205" s="96">
        <f>IF(Q205,AV205,0)</f>
        <v>140032</v>
      </c>
    </row>
    <row r="206" spans="1:54" ht="8.4" customHeight="1" x14ac:dyDescent="0.3">
      <c r="B206" s="21"/>
      <c r="D206" s="21"/>
      <c r="AS206" s="21"/>
      <c r="AT206" s="21"/>
      <c r="AU206" s="21"/>
      <c r="AV206" s="27"/>
      <c r="AW206" s="21"/>
      <c r="AX206" s="21"/>
      <c r="AY206" s="21"/>
      <c r="AZ206" s="21"/>
      <c r="BA206" s="21"/>
      <c r="BB206" s="21"/>
    </row>
    <row r="207" spans="1:54" ht="8.4" customHeight="1" x14ac:dyDescent="0.3">
      <c r="A207" s="10">
        <v>86</v>
      </c>
      <c r="B207" s="21"/>
      <c r="C207" s="10" t="s">
        <v>207</v>
      </c>
      <c r="D207" s="21"/>
      <c r="E207" s="69">
        <v>535937</v>
      </c>
      <c r="G207" s="65">
        <f>(E207/$AV207)</f>
        <v>3.4151994239359702</v>
      </c>
      <c r="I207" s="65">
        <f>IF(G$219,G207/G$219*100,0)</f>
        <v>8.595005403811399</v>
      </c>
      <c r="K207" s="69">
        <v>12901078</v>
      </c>
      <c r="M207" s="65">
        <f>(K207/$AV207)</f>
        <v>82.210696693366984</v>
      </c>
      <c r="O207" s="65">
        <f>IF(M$219,M207/M$219*100,0)</f>
        <v>59.365747556975194</v>
      </c>
      <c r="Q207" s="69">
        <v>19994517</v>
      </c>
      <c r="S207" s="65">
        <f>(Q207/$AV207)</f>
        <v>127.41285438452275</v>
      </c>
      <c r="U207" s="65">
        <f>IF(S$219,S207/S$219*100,0)</f>
        <v>52.900525597257605</v>
      </c>
      <c r="W207" s="69">
        <v>1793076</v>
      </c>
      <c r="Y207" s="69">
        <f>(E207+K207+Q207)</f>
        <v>33431532</v>
      </c>
      <c r="AB207" s="69">
        <v>8113117</v>
      </c>
      <c r="AD207" s="70">
        <f>IF($Y207,AB207/$Y207*100,0)</f>
        <v>24.267858858517162</v>
      </c>
      <c r="AF207" s="69">
        <v>4813472</v>
      </c>
      <c r="AH207" s="70">
        <f>IF($Y207,AF207/$Y207*100,0)</f>
        <v>14.398000067720499</v>
      </c>
      <c r="AJ207" s="69">
        <v>0</v>
      </c>
      <c r="AL207" s="70">
        <f>IF($Y207,AJ207/$Y207*100,0)</f>
        <v>0</v>
      </c>
      <c r="AN207" s="69">
        <v>7576373</v>
      </c>
      <c r="AP207" s="69">
        <v>681153.27746000001</v>
      </c>
      <c r="AR207" s="69">
        <v>594373.45253999997</v>
      </c>
      <c r="AS207" s="21"/>
      <c r="AT207" s="10">
        <v>86</v>
      </c>
      <c r="AU207" s="21"/>
      <c r="AV207" s="96">
        <v>156927</v>
      </c>
      <c r="AW207" s="21"/>
      <c r="AX207" s="96">
        <f>IF(E207,AV207,0)</f>
        <v>156927</v>
      </c>
      <c r="AY207" s="21"/>
      <c r="AZ207" s="96">
        <f>IF(K207,AV207,0)</f>
        <v>156927</v>
      </c>
      <c r="BA207" s="21"/>
      <c r="BB207" s="96">
        <f>IF(Q207,AV207,0)</f>
        <v>156927</v>
      </c>
    </row>
    <row r="208" spans="1:54" ht="8.4" customHeight="1" x14ac:dyDescent="0.3">
      <c r="A208" s="10">
        <v>87</v>
      </c>
      <c r="B208" s="21"/>
      <c r="C208" s="10" t="s">
        <v>208</v>
      </c>
      <c r="D208" s="21"/>
      <c r="E208" s="69">
        <v>209664</v>
      </c>
      <c r="G208" s="65">
        <f>(E208/$AV208)</f>
        <v>31.95610425240055</v>
      </c>
      <c r="I208" s="65">
        <f>IF(G$219,G208/G$219*100,0)</f>
        <v>80.423675059536635</v>
      </c>
      <c r="K208" s="69">
        <v>1220947</v>
      </c>
      <c r="M208" s="65">
        <f>(K208/$AV208)</f>
        <v>186.0916018899558</v>
      </c>
      <c r="O208" s="65">
        <f>IF(M$219,M208/M$219*100,0)</f>
        <v>134.37992262098888</v>
      </c>
      <c r="Q208" s="69">
        <v>3399733</v>
      </c>
      <c r="S208" s="65">
        <f>(Q208/$AV208)</f>
        <v>518.1729919219631</v>
      </c>
      <c r="U208" s="65">
        <f>IF(S$219,S208/S$219*100,0)</f>
        <v>215.14017369275064</v>
      </c>
      <c r="W208" s="69">
        <v>98478</v>
      </c>
      <c r="Y208" s="69">
        <f>(E208+K208+Q208)</f>
        <v>4830344</v>
      </c>
      <c r="AB208" s="69">
        <v>1143947</v>
      </c>
      <c r="AD208" s="70">
        <f>IF($Y208,AB208/$Y208*100,0)</f>
        <v>23.682516193463655</v>
      </c>
      <c r="AF208" s="69">
        <v>1068778</v>
      </c>
      <c r="AH208" s="70">
        <f>IF($Y208,AF208/$Y208*100,0)</f>
        <v>22.126333031353461</v>
      </c>
      <c r="AJ208" s="69">
        <v>12890</v>
      </c>
      <c r="AL208" s="70">
        <f>IF($Y208,AJ208/$Y208*100,0)</f>
        <v>0.26685470020354657</v>
      </c>
      <c r="AN208" s="69">
        <v>403576</v>
      </c>
      <c r="AP208" s="69">
        <v>39872.075920000003</v>
      </c>
      <c r="AR208" s="69">
        <v>120753.95408</v>
      </c>
      <c r="AS208" s="21"/>
      <c r="AT208" s="10">
        <v>87</v>
      </c>
      <c r="AU208" s="21"/>
      <c r="AV208" s="96">
        <v>6561</v>
      </c>
      <c r="AW208" s="21"/>
      <c r="AX208" s="96">
        <f>IF(E208,AV208,0)</f>
        <v>6561</v>
      </c>
      <c r="AY208" s="21"/>
      <c r="AZ208" s="96">
        <f>IF(K208,AV208,0)</f>
        <v>6561</v>
      </c>
      <c r="BA208" s="21"/>
      <c r="BB208" s="96">
        <f>IF(Q208,AV208,0)</f>
        <v>6561</v>
      </c>
    </row>
    <row r="209" spans="1:54" ht="8.4" customHeight="1" x14ac:dyDescent="0.3">
      <c r="A209" s="10">
        <v>88</v>
      </c>
      <c r="B209" s="21"/>
      <c r="C209" s="10" t="s">
        <v>209</v>
      </c>
      <c r="D209" s="21"/>
      <c r="E209" s="69">
        <v>74159</v>
      </c>
      <c r="G209" s="65">
        <f>(E209/$AV209)</f>
        <v>6.8481854280173611</v>
      </c>
      <c r="I209" s="65">
        <f>IF(G$219,G209/G$219*100,0)</f>
        <v>17.234774153327812</v>
      </c>
      <c r="K209" s="69">
        <v>1481649</v>
      </c>
      <c r="M209" s="65">
        <f>(K209/$AV209)</f>
        <v>136.82232893157263</v>
      </c>
      <c r="O209" s="65">
        <f>IF(M$219,M209/M$219*100,0)</f>
        <v>98.801739508485596</v>
      </c>
      <c r="Q209" s="69">
        <v>2563287</v>
      </c>
      <c r="S209" s="65">
        <f>(Q209/$AV209)</f>
        <v>236.70579000831103</v>
      </c>
      <c r="U209" s="65">
        <f>IF(S$219,S209/S$219*100,0)</f>
        <v>98.277844600856952</v>
      </c>
      <c r="W209" s="69">
        <v>61905</v>
      </c>
      <c r="Y209" s="69">
        <f>(E209+K209+Q209)</f>
        <v>4119095</v>
      </c>
      <c r="AB209" s="69">
        <v>1475091</v>
      </c>
      <c r="AD209" s="70">
        <f>IF($Y209,AB209/$Y209*100,0)</f>
        <v>35.811045872940539</v>
      </c>
      <c r="AF209" s="69">
        <v>1274496</v>
      </c>
      <c r="AH209" s="70">
        <f>IF($Y209,AF209/$Y209*100,0)</f>
        <v>30.941165474454944</v>
      </c>
      <c r="AJ209" s="69">
        <v>15654</v>
      </c>
      <c r="AL209" s="70">
        <f>IF($Y209,AJ209/$Y209*100,0)</f>
        <v>0.38003493485826378</v>
      </c>
      <c r="AN209" s="69">
        <v>490098</v>
      </c>
      <c r="AP209" s="69">
        <v>102367.69620000001</v>
      </c>
      <c r="AR209" s="69">
        <v>302037.53379999998</v>
      </c>
      <c r="AS209" s="21"/>
      <c r="AT209" s="10">
        <v>88</v>
      </c>
      <c r="AU209" s="21"/>
      <c r="AV209" s="96">
        <v>10829</v>
      </c>
      <c r="AW209" s="21"/>
      <c r="AX209" s="96">
        <f>IF(E209,AV209,0)</f>
        <v>10829</v>
      </c>
      <c r="AY209" s="21"/>
      <c r="AZ209" s="96">
        <f>IF(K209,AV209,0)</f>
        <v>10829</v>
      </c>
      <c r="BA209" s="21"/>
      <c r="BB209" s="96">
        <f>IF(Q209,AV209,0)</f>
        <v>10829</v>
      </c>
    </row>
    <row r="210" spans="1:54" ht="8.4" customHeight="1" x14ac:dyDescent="0.3">
      <c r="A210" s="10">
        <v>89</v>
      </c>
      <c r="B210" s="21"/>
      <c r="C210" s="10" t="s">
        <v>210</v>
      </c>
      <c r="D210" s="21"/>
      <c r="E210" s="69">
        <v>459475</v>
      </c>
      <c r="G210" s="65">
        <f>(E210/$AV210)</f>
        <v>11.364985530188726</v>
      </c>
      <c r="I210" s="65">
        <f>IF(G$219,G210/G$219*100,0)</f>
        <v>28.602169279366173</v>
      </c>
      <c r="K210" s="69">
        <v>13614147</v>
      </c>
      <c r="M210" s="65">
        <f>(K210/$AV210)</f>
        <v>336.74211580795964</v>
      </c>
      <c r="O210" s="65">
        <f>IF(M$219,M210/M$219*100,0)</f>
        <v>243.16723057852357</v>
      </c>
      <c r="Q210" s="69">
        <v>15793449</v>
      </c>
      <c r="S210" s="65">
        <f>(Q210/$AV210)</f>
        <v>390.64654084939031</v>
      </c>
      <c r="U210" s="65">
        <f>IF(S$219,S210/S$219*100,0)</f>
        <v>162.1924839021078</v>
      </c>
      <c r="W210" s="69">
        <v>267288</v>
      </c>
      <c r="Y210" s="69">
        <f>(E210+K210+Q210)</f>
        <v>29867071</v>
      </c>
      <c r="AB210" s="69">
        <v>8097243</v>
      </c>
      <c r="AD210" s="70">
        <f>IF($Y210,AB210/$Y210*100,0)</f>
        <v>27.110937661078317</v>
      </c>
      <c r="AF210" s="69">
        <v>5495366</v>
      </c>
      <c r="AH210" s="70">
        <f>IF($Y210,AF210/$Y210*100,0)</f>
        <v>18.399413856149469</v>
      </c>
      <c r="AJ210" s="69">
        <v>22031</v>
      </c>
      <c r="AL210" s="70">
        <f>IF($Y210,AJ210/$Y210*100,0)</f>
        <v>7.3763510322120307E-2</v>
      </c>
      <c r="AN210" s="69">
        <v>8791512</v>
      </c>
      <c r="AP210" s="69">
        <v>364645.2414</v>
      </c>
      <c r="AR210" s="69">
        <v>1892696.5686000003</v>
      </c>
      <c r="AS210" s="21"/>
      <c r="AT210" s="10">
        <v>89</v>
      </c>
      <c r="AU210" s="21"/>
      <c r="AV210" s="96">
        <v>40429</v>
      </c>
      <c r="AW210" s="21"/>
      <c r="AX210" s="96">
        <f>IF(E210,AV210,0)</f>
        <v>40429</v>
      </c>
      <c r="AY210" s="21"/>
      <c r="AZ210" s="96">
        <f>IF(K210,AV210,0)</f>
        <v>40429</v>
      </c>
      <c r="BA210" s="21"/>
      <c r="BB210" s="96">
        <f>IF(Q210,AV210,0)</f>
        <v>40429</v>
      </c>
    </row>
    <row r="211" spans="1:54" ht="8.4" customHeight="1" x14ac:dyDescent="0.3">
      <c r="A211" s="10">
        <v>90</v>
      </c>
      <c r="B211" s="21"/>
      <c r="C211" s="10" t="s">
        <v>211</v>
      </c>
      <c r="D211" s="21"/>
      <c r="E211" s="100">
        <v>360415</v>
      </c>
      <c r="G211" s="65">
        <f>(E211/$AV211)</f>
        <v>8.8495347067056258</v>
      </c>
      <c r="I211" s="65">
        <f>IF(G$219,G211/G$219*100,0)</f>
        <v>22.271554068632163</v>
      </c>
      <c r="K211" s="100">
        <v>5088290</v>
      </c>
      <c r="M211" s="65">
        <f>(K211/$AV211)</f>
        <v>124.9365285928254</v>
      </c>
      <c r="O211" s="65">
        <f>IF(M$219,M211/M$219*100,0)</f>
        <v>90.218800173297979</v>
      </c>
      <c r="Q211" s="100">
        <v>6637033</v>
      </c>
      <c r="S211" s="65">
        <f>(Q211/$AV211)</f>
        <v>162.96395511577086</v>
      </c>
      <c r="U211" s="65">
        <f>IF(S$219,S211/S$219*100,0)</f>
        <v>67.660982250778162</v>
      </c>
      <c r="W211" s="100">
        <v>476154</v>
      </c>
      <c r="Y211" s="100">
        <f>(E211+K211+Q211)</f>
        <v>12085738</v>
      </c>
      <c r="AB211" s="100">
        <v>4173967</v>
      </c>
      <c r="AD211" s="70">
        <f>IF($Y211,AB211/$Y211*100,0)</f>
        <v>34.536302210092593</v>
      </c>
      <c r="AF211" s="100">
        <v>2565339</v>
      </c>
      <c r="AH211" s="70">
        <f>IF($Y211,AF211/$Y211*100,0)</f>
        <v>21.226167570404058</v>
      </c>
      <c r="AJ211" s="100">
        <v>21976</v>
      </c>
      <c r="AL211" s="70">
        <f>IF($Y211,AJ211/$Y211*100,0)</f>
        <v>0.18183415857600091</v>
      </c>
      <c r="AN211" s="100">
        <v>2277061</v>
      </c>
      <c r="AP211" s="69">
        <v>186615.20465199999</v>
      </c>
      <c r="AR211" s="69">
        <v>415845.03534799995</v>
      </c>
      <c r="AS211" s="21"/>
      <c r="AT211" s="10">
        <v>90</v>
      </c>
      <c r="AU211" s="21"/>
      <c r="AV211" s="96">
        <v>40727</v>
      </c>
      <c r="AW211" s="21"/>
      <c r="AX211" s="96">
        <f>IF(E211,AV211,0)</f>
        <v>40727</v>
      </c>
      <c r="AY211" s="21"/>
      <c r="AZ211" s="96">
        <f>IF(K211,AV211,0)</f>
        <v>40727</v>
      </c>
      <c r="BA211" s="21"/>
      <c r="BB211" s="96">
        <f>IF(Q211,AV211,0)</f>
        <v>40727</v>
      </c>
    </row>
    <row r="212" spans="1:54" ht="8.4" customHeight="1" x14ac:dyDescent="0.3">
      <c r="B212" s="21"/>
      <c r="D212" s="21"/>
      <c r="Y212" s="131"/>
      <c r="AS212" s="21"/>
      <c r="AT212" s="21"/>
      <c r="AU212" s="21"/>
      <c r="AV212" s="27"/>
      <c r="AW212" s="21"/>
      <c r="AX212" s="21"/>
      <c r="AY212" s="21"/>
      <c r="AZ212" s="21"/>
      <c r="BA212" s="21"/>
      <c r="BB212" s="21"/>
    </row>
    <row r="213" spans="1:54" ht="8.4" customHeight="1" x14ac:dyDescent="0.3">
      <c r="A213" s="10">
        <v>91</v>
      </c>
      <c r="B213" s="21"/>
      <c r="C213" s="10" t="s">
        <v>212</v>
      </c>
      <c r="D213" s="21"/>
      <c r="E213" s="69">
        <v>516865</v>
      </c>
      <c r="G213" s="65">
        <f>(E213/$AV213)</f>
        <v>9.5831092982293509</v>
      </c>
      <c r="I213" s="65">
        <f>IF(G$219,G213/G$219*100,0)</f>
        <v>24.117735446520381</v>
      </c>
      <c r="K213" s="69">
        <v>14835759</v>
      </c>
      <c r="M213" s="65">
        <f>(K213/$AV213)</f>
        <v>275.06737739872068</v>
      </c>
      <c r="O213" s="65">
        <f>IF(M$219,M213/M$219*100,0)</f>
        <v>198.63084908182265</v>
      </c>
      <c r="Q213" s="69">
        <v>10210051</v>
      </c>
      <c r="S213" s="65">
        <f>(Q213/$AV213)</f>
        <v>189.3028831000278</v>
      </c>
      <c r="U213" s="65">
        <f>IF(S$219,S213/S$219*100,0)</f>
        <v>78.596638160585357</v>
      </c>
      <c r="W213" s="69">
        <v>317964</v>
      </c>
      <c r="Y213" s="69">
        <f>(E213+K213+Q213)</f>
        <v>25562675</v>
      </c>
      <c r="AB213" s="69">
        <v>7916615</v>
      </c>
      <c r="AD213" s="70">
        <f>IF($Y213,AB213/$Y213*100,0)</f>
        <v>30.969431016120186</v>
      </c>
      <c r="AF213" s="69">
        <v>5067021</v>
      </c>
      <c r="AH213" s="70">
        <f>IF($Y213,AF213/$Y213*100,0)</f>
        <v>19.821951341164411</v>
      </c>
      <c r="AJ213" s="69">
        <v>0</v>
      </c>
      <c r="AL213" s="70">
        <f>IF($Y213,AJ213/$Y213*100,0)</f>
        <v>0</v>
      </c>
      <c r="AN213" s="69">
        <v>9608540</v>
      </c>
      <c r="AP213" s="69">
        <v>366254.77240000002</v>
      </c>
      <c r="AR213" s="69">
        <v>1222797.6476</v>
      </c>
      <c r="AS213" s="21"/>
      <c r="AT213" s="10">
        <v>91</v>
      </c>
      <c r="AU213" s="21"/>
      <c r="AV213" s="96">
        <v>53935</v>
      </c>
      <c r="AW213" s="21"/>
      <c r="AX213" s="96">
        <f>IF(E213,AV213,0)</f>
        <v>53935</v>
      </c>
      <c r="AY213" s="21"/>
      <c r="AZ213" s="96">
        <f>IF(K213,AV213,0)</f>
        <v>53935</v>
      </c>
      <c r="BA213" s="21"/>
      <c r="BB213" s="96">
        <f>IF(Q213,AV213,0)</f>
        <v>53935</v>
      </c>
    </row>
    <row r="214" spans="1:54" ht="8.4" customHeight="1" x14ac:dyDescent="0.3">
      <c r="A214" s="10">
        <v>92</v>
      </c>
      <c r="B214" s="21"/>
      <c r="C214" s="10" t="s">
        <v>213</v>
      </c>
      <c r="D214" s="21"/>
      <c r="E214" s="69">
        <v>302319</v>
      </c>
      <c r="G214" s="65">
        <f>(E214/$AV214)</f>
        <v>16.361909400876765</v>
      </c>
      <c r="I214" s="65">
        <f>IF(G$219,G214/G$219*100,0)</f>
        <v>41.177888099762384</v>
      </c>
      <c r="K214" s="69">
        <v>2594818</v>
      </c>
      <c r="M214" s="65">
        <f>(K214/$AV214)</f>
        <v>140.43502733127673</v>
      </c>
      <c r="O214" s="65">
        <f>IF(M$219,M214/M$219*100,0)</f>
        <v>101.41053069774244</v>
      </c>
      <c r="Q214" s="69">
        <v>4302504</v>
      </c>
      <c r="S214" s="65">
        <f>(Q214/$AV214)</f>
        <v>232.85728202630298</v>
      </c>
      <c r="U214" s="65">
        <f>IF(S$219,S214/S$219*100,0)</f>
        <v>96.679983097816972</v>
      </c>
      <c r="W214" s="69">
        <v>75971</v>
      </c>
      <c r="Y214" s="69">
        <f>(E214+K214+Q214)</f>
        <v>7199641</v>
      </c>
      <c r="AB214" s="69">
        <v>2528716</v>
      </c>
      <c r="AD214" s="70">
        <f>IF($Y214,AB214/$Y214*100,0)</f>
        <v>35.122806817728829</v>
      </c>
      <c r="AF214" s="69">
        <v>1652773</v>
      </c>
      <c r="AH214" s="70">
        <f>IF($Y214,AF214/$Y214*100,0)</f>
        <v>22.956325183436231</v>
      </c>
      <c r="AJ214" s="69">
        <v>0</v>
      </c>
      <c r="AL214" s="70">
        <f>IF($Y214,AJ214/$Y214*100,0)</f>
        <v>0</v>
      </c>
      <c r="AN214" s="69">
        <v>1433195</v>
      </c>
      <c r="AP214" s="69">
        <v>182986.97261</v>
      </c>
      <c r="AR214" s="69">
        <v>510947.42739000003</v>
      </c>
      <c r="AS214" s="21"/>
      <c r="AT214" s="10">
        <v>92</v>
      </c>
      <c r="AU214" s="21"/>
      <c r="AV214" s="96">
        <v>18477</v>
      </c>
      <c r="AW214" s="21"/>
      <c r="AX214" s="96">
        <f>IF(E214,AV214,0)</f>
        <v>18477</v>
      </c>
      <c r="AY214" s="21"/>
      <c r="AZ214" s="96">
        <f>IF(K214,AV214,0)</f>
        <v>18477</v>
      </c>
      <c r="BA214" s="21"/>
      <c r="BB214" s="96">
        <f>IF(Q214,AV214,0)</f>
        <v>18477</v>
      </c>
    </row>
    <row r="215" spans="1:54" ht="8.4" customHeight="1" x14ac:dyDescent="0.3">
      <c r="A215" s="10">
        <v>93</v>
      </c>
      <c r="B215" s="21"/>
      <c r="C215" s="10" t="s">
        <v>214</v>
      </c>
      <c r="D215" s="21"/>
      <c r="E215" s="69">
        <v>489653</v>
      </c>
      <c r="G215" s="65">
        <f>(E215/$AV215)</f>
        <v>13.552532521450319</v>
      </c>
      <c r="I215" s="65">
        <f>IF(G$219,G215/G$219*100,0)</f>
        <v>34.107551506596621</v>
      </c>
      <c r="K215" s="69">
        <v>4900971</v>
      </c>
      <c r="M215" s="65">
        <f>(K215/$AV215)</f>
        <v>135.6482424577913</v>
      </c>
      <c r="O215" s="65">
        <f>IF(M$219,M215/M$219*100,0)</f>
        <v>97.953911622139685</v>
      </c>
      <c r="Q215" s="69">
        <v>12037709</v>
      </c>
      <c r="S215" s="65">
        <f>(Q215/$AV215)</f>
        <v>333.17766399114311</v>
      </c>
      <c r="U215" s="65">
        <f>IF(S$219,S215/S$219*100,0)</f>
        <v>138.33198877411667</v>
      </c>
      <c r="W215" s="69">
        <v>351521</v>
      </c>
      <c r="Y215" s="69">
        <f>(E215+K215+Q215)</f>
        <v>17428333</v>
      </c>
      <c r="AB215" s="69">
        <v>6739255</v>
      </c>
      <c r="AD215" s="70">
        <f>IF($Y215,AB215/$Y215*100,0)</f>
        <v>38.668385553569578</v>
      </c>
      <c r="AF215" s="69">
        <v>6103171</v>
      </c>
      <c r="AH215" s="70">
        <f>IF($Y215,AF215/$Y215*100,0)</f>
        <v>35.018673329227759</v>
      </c>
      <c r="AJ215" s="69">
        <v>0</v>
      </c>
      <c r="AL215" s="70">
        <f>IF($Y215,AJ215/$Y215*100,0)</f>
        <v>0</v>
      </c>
      <c r="AN215" s="69">
        <v>1777952</v>
      </c>
      <c r="AP215" s="69">
        <v>546327.95870000008</v>
      </c>
      <c r="AR215" s="69">
        <v>1964479.6713</v>
      </c>
      <c r="AS215" s="21"/>
      <c r="AT215" s="10">
        <v>93</v>
      </c>
      <c r="AU215" s="21"/>
      <c r="AV215" s="96">
        <v>36130</v>
      </c>
      <c r="AW215" s="21"/>
      <c r="AX215" s="96">
        <f>IF(E215,AV215,0)</f>
        <v>36130</v>
      </c>
      <c r="AY215" s="21"/>
      <c r="AZ215" s="96">
        <f>IF(K215,AV215,0)</f>
        <v>36130</v>
      </c>
      <c r="BA215" s="21"/>
      <c r="BB215" s="96">
        <f>IF(Q215,AV215,0)</f>
        <v>36130</v>
      </c>
    </row>
    <row r="216" spans="1:54" ht="8.4" customHeight="1" x14ac:dyDescent="0.3">
      <c r="A216" s="10">
        <v>94</v>
      </c>
      <c r="B216" s="21"/>
      <c r="C216" s="10" t="s">
        <v>215</v>
      </c>
      <c r="D216" s="21"/>
      <c r="E216" s="69">
        <v>2810415</v>
      </c>
      <c r="G216" s="65">
        <f>(E216/$AV216)</f>
        <v>99.343054082714744</v>
      </c>
      <c r="I216" s="65">
        <f>IF(G$219,G216/G$219*100,0)</f>
        <v>250.01587921562901</v>
      </c>
      <c r="K216" s="69">
        <v>15348723</v>
      </c>
      <c r="M216" s="65">
        <f>(K216/$AV216)</f>
        <v>542.5494167550371</v>
      </c>
      <c r="O216" s="65">
        <f>IF(M$219,M216/M$219*100,0)</f>
        <v>391.78419606876253</v>
      </c>
      <c r="Q216" s="69">
        <v>7918950</v>
      </c>
      <c r="S216" s="65">
        <f>(Q216/$AV216)</f>
        <v>279.92046659597031</v>
      </c>
      <c r="U216" s="65">
        <f>IF(S$219,S216/S$219*100,0)</f>
        <v>116.22014026675154</v>
      </c>
      <c r="W216" s="69">
        <v>137688</v>
      </c>
      <c r="Y216" s="69">
        <f>(E216+K216+Q216)</f>
        <v>26078088</v>
      </c>
      <c r="AB216" s="69">
        <v>6932769</v>
      </c>
      <c r="AD216" s="70">
        <f>IF($Y216,AB216/$Y216*100,0)</f>
        <v>26.584652218368156</v>
      </c>
      <c r="AF216" s="69">
        <v>3729336</v>
      </c>
      <c r="AH216" s="70">
        <f>IF($Y216,AF216/$Y216*100,0)</f>
        <v>14.300649648854623</v>
      </c>
      <c r="AJ216" s="69">
        <v>585270</v>
      </c>
      <c r="AL216" s="70">
        <f>IF($Y216,AJ216/$Y216*100,0)</f>
        <v>2.2442979715384044</v>
      </c>
      <c r="AN216" s="69">
        <v>11303177</v>
      </c>
      <c r="AP216" s="69">
        <v>207398.13707599998</v>
      </c>
      <c r="AR216" s="69">
        <v>732906.98292400001</v>
      </c>
      <c r="AS216" s="21"/>
      <c r="AT216" s="10">
        <v>94</v>
      </c>
      <c r="AU216" s="21"/>
      <c r="AV216" s="96">
        <v>28290</v>
      </c>
      <c r="AW216" s="21"/>
      <c r="AX216" s="96">
        <f>IF(E216,AV216,0)</f>
        <v>28290</v>
      </c>
      <c r="AY216" s="21"/>
      <c r="AZ216" s="96">
        <f>IF(K216,AV216,0)</f>
        <v>28290</v>
      </c>
      <c r="BA216" s="21"/>
      <c r="BB216" s="96">
        <f>IF(Q216,AV216,0)</f>
        <v>28290</v>
      </c>
    </row>
    <row r="217" spans="1:54" ht="8.4" customHeight="1" x14ac:dyDescent="0.3">
      <c r="A217" s="30">
        <v>95</v>
      </c>
      <c r="B217" s="21"/>
      <c r="C217" s="10" t="s">
        <v>216</v>
      </c>
      <c r="D217" s="21"/>
      <c r="E217" s="74">
        <v>3103170</v>
      </c>
      <c r="G217" s="65">
        <f>(E217/$AV217)</f>
        <v>44.302519808694413</v>
      </c>
      <c r="I217" s="65">
        <f>IF(G$219,G217/G$219*100,0)</f>
        <v>111.49580153048453</v>
      </c>
      <c r="K217" s="74">
        <v>5113060</v>
      </c>
      <c r="M217" s="65">
        <f>(K217/$AV217)</f>
        <v>72.996787779284745</v>
      </c>
      <c r="O217" s="65">
        <f>IF(M$219,M217/M$219*100,0)</f>
        <v>52.712226633213177</v>
      </c>
      <c r="Q217" s="74">
        <v>7949954</v>
      </c>
      <c r="S217" s="65">
        <f>(Q217/$AV217)</f>
        <v>113.49780855164538</v>
      </c>
      <c r="U217" s="65">
        <f>IF(S$219,S217/S$219*100,0)</f>
        <v>47.123139619798806</v>
      </c>
      <c r="W217" s="74">
        <v>1758385</v>
      </c>
      <c r="Y217" s="74">
        <f>(E217+K217+Q217)</f>
        <v>16166184</v>
      </c>
      <c r="AB217" s="74">
        <v>3589484</v>
      </c>
      <c r="AD217" s="70">
        <f>IF($Y217,AB217/$Y217*100,0)</f>
        <v>22.203656719483089</v>
      </c>
      <c r="AF217" s="74">
        <v>3063597</v>
      </c>
      <c r="AH217" s="70">
        <f>IF($Y217,AF217/$Y217*100,0)</f>
        <v>18.95065032044668</v>
      </c>
      <c r="AJ217" s="74">
        <v>1146052</v>
      </c>
      <c r="AL217" s="70">
        <f>IF($Y217,AJ217/$Y217*100,0)</f>
        <v>7.0891930959093381</v>
      </c>
      <c r="AN217" s="74">
        <v>1423643</v>
      </c>
      <c r="AP217" s="74">
        <v>185574.86300000001</v>
      </c>
      <c r="AR217" s="74">
        <v>261761.78700000001</v>
      </c>
      <c r="AS217" s="21"/>
      <c r="AT217" s="30">
        <v>95</v>
      </c>
      <c r="AU217" s="21"/>
      <c r="AV217" s="106">
        <v>70045</v>
      </c>
      <c r="AW217" s="21"/>
      <c r="AX217" s="106">
        <f>IF(E217,AV217,0)</f>
        <v>70045</v>
      </c>
      <c r="AY217" s="21"/>
      <c r="AZ217" s="106">
        <f>IF(K217,AV217,0)</f>
        <v>70045</v>
      </c>
      <c r="BA217" s="21"/>
      <c r="BB217" s="106">
        <f>IF(Q217,AV217,0)</f>
        <v>70045</v>
      </c>
    </row>
    <row r="218" spans="1:54" ht="8.4" customHeight="1" x14ac:dyDescent="0.3">
      <c r="B218" s="21"/>
      <c r="D218" s="21"/>
      <c r="AS218" s="21"/>
      <c r="AT218" s="21"/>
      <c r="AU218" s="21"/>
      <c r="AV218" s="21"/>
      <c r="AW218" s="21"/>
      <c r="AX218" s="21"/>
      <c r="AY218" s="21"/>
      <c r="AZ218" s="21"/>
      <c r="BA218" s="21"/>
      <c r="BB218" s="21"/>
    </row>
    <row r="219" spans="1:54" ht="8.4" customHeight="1" x14ac:dyDescent="0.3">
      <c r="A219" s="30">
        <f>A217</f>
        <v>95</v>
      </c>
      <c r="B219" s="21"/>
      <c r="C219" s="18" t="s">
        <v>65</v>
      </c>
      <c r="D219" s="21"/>
      <c r="E219" s="75">
        <f>SUM(E89:E217)</f>
        <v>239425713</v>
      </c>
      <c r="G219" s="78">
        <f>IF(E219=0,0,IF(ISNONTEXT(H219),E219/$AV219,E219/AX219))</f>
        <v>39.734697809747999</v>
      </c>
      <c r="H219" s="277"/>
      <c r="I219" s="70">
        <f>IF(G$219,G219/G$219*100,0)</f>
        <v>100</v>
      </c>
      <c r="K219" s="75">
        <f>SUM(K89:K217)</f>
        <v>834436442</v>
      </c>
      <c r="M219" s="78">
        <f>IF(K219=0,0,IF(ISNONTEXT(N219),K219/$AV219,K219/AZ219))</f>
        <v>138.48170043587302</v>
      </c>
      <c r="N219" s="277"/>
      <c r="O219" s="70">
        <f>IF(M$219,M219/M$219*100,0)</f>
        <v>100</v>
      </c>
      <c r="Q219" s="75">
        <f>SUM(Q89:Q217)</f>
        <v>1451289767</v>
      </c>
      <c r="S219" s="78">
        <f>IF(Q219=0,0,IF(ISNONTEXT(T219),Q219/$AV219,Q219/BB219))</f>
        <v>240.85366439370102</v>
      </c>
      <c r="T219" s="277"/>
      <c r="U219" s="70">
        <f>IF(S$219,S219/S$219*100,0)</f>
        <v>100</v>
      </c>
      <c r="W219" s="75">
        <f>SUM(W89:W217)</f>
        <v>128436824</v>
      </c>
      <c r="Y219" s="75">
        <f>SUM(Y89:Y217)</f>
        <v>2525151922</v>
      </c>
      <c r="AB219" s="75">
        <f>SUM(AB89:AB217)</f>
        <v>543925742</v>
      </c>
      <c r="AD219" s="70">
        <f>IF($Y219,AB219/$Y219*100,0)</f>
        <v>21.540317525497382</v>
      </c>
      <c r="AF219" s="75">
        <f>SUM(AF89:AF217)</f>
        <v>373131626</v>
      </c>
      <c r="AH219" s="70">
        <f>IF($Y219,AF219/$Y219*100,0)</f>
        <v>14.776601072955167</v>
      </c>
      <c r="AJ219" s="75">
        <f>SUM(AJ89:AJ217)</f>
        <v>34675034</v>
      </c>
      <c r="AL219" s="70">
        <f>IF($Y219,AJ219/$Y219*100,0)</f>
        <v>1.373186052605353</v>
      </c>
      <c r="AN219" s="75">
        <f>SUM(AN89:AN217)</f>
        <v>322367384</v>
      </c>
      <c r="AP219" s="126">
        <f>SUM(AP89:AP217)</f>
        <v>23752041.683009997</v>
      </c>
      <c r="AR219" s="126">
        <f>SUM(AR89:AR217)</f>
        <v>60829192.126990013</v>
      </c>
      <c r="AS219" s="21"/>
      <c r="AT219" s="30">
        <f>AT217</f>
        <v>95</v>
      </c>
      <c r="AU219" s="21"/>
      <c r="AV219" s="106">
        <f>SUM(AV89:AV217)</f>
        <v>6025608</v>
      </c>
      <c r="AW219" s="21"/>
      <c r="AX219" s="106">
        <f>SUM(AX89:AX217)</f>
        <v>6025608</v>
      </c>
      <c r="AY219" s="21"/>
      <c r="AZ219" s="106">
        <f>SUM(AZ89:AZ217)</f>
        <v>6025608</v>
      </c>
      <c r="BA219" s="21"/>
      <c r="BB219" s="106">
        <f>SUM(BB89:BB217)</f>
        <v>6025608</v>
      </c>
    </row>
    <row r="220" spans="1:54" ht="8.4"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ht="8.4"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ht="8.4"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ht="8.4"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ht="8.4"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4" ht="8.4"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4" ht="8.4" customHeight="1" x14ac:dyDescent="0.3">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V226" s="21"/>
      <c r="AW226" s="21"/>
      <c r="AX226" s="21"/>
      <c r="AY226" s="21"/>
      <c r="AZ226" s="21"/>
      <c r="BA226" s="21"/>
      <c r="BB226" s="21"/>
    </row>
    <row r="227" spans="1:54" s="8" customFormat="1" ht="10.5" customHeight="1" x14ac:dyDescent="0.3">
      <c r="A227" s="8">
        <v>92</v>
      </c>
      <c r="AU227" s="11">
        <v>93</v>
      </c>
    </row>
    <row r="228" spans="1:54" s="8" customFormat="1" ht="10.5" customHeight="1" x14ac:dyDescent="0.3">
      <c r="Y228" s="11" t="s">
        <v>42</v>
      </c>
      <c r="AB228" s="38" t="s">
        <v>43</v>
      </c>
      <c r="AT228" s="11" t="s">
        <v>499</v>
      </c>
    </row>
    <row r="229" spans="1:54" s="8" customFormat="1" ht="10.5" customHeight="1" x14ac:dyDescent="0.3">
      <c r="A229" s="12"/>
      <c r="Y229" s="11" t="s">
        <v>500</v>
      </c>
      <c r="AB229" s="38" t="s">
        <v>391</v>
      </c>
      <c r="AT229" s="11" t="s">
        <v>217</v>
      </c>
    </row>
    <row r="230" spans="1:54" s="8" customFormat="1" ht="10.5" customHeight="1" x14ac:dyDescent="0.3">
      <c r="A230" s="13"/>
      <c r="Y230" s="11" t="s">
        <v>48</v>
      </c>
      <c r="AB230" s="14" t="s">
        <v>49</v>
      </c>
    </row>
    <row r="231" spans="1:54" ht="14.25" customHeight="1" x14ac:dyDescent="0.3">
      <c r="E231" s="16" t="s">
        <v>364</v>
      </c>
      <c r="F231" s="16"/>
      <c r="G231" s="16"/>
      <c r="H231" s="16"/>
      <c r="I231" s="16"/>
      <c r="K231" s="16" t="s">
        <v>501</v>
      </c>
      <c r="L231" s="16"/>
      <c r="M231" s="16"/>
      <c r="N231" s="16"/>
      <c r="O231" s="16"/>
      <c r="Q231" s="16" t="s">
        <v>502</v>
      </c>
      <c r="R231" s="16"/>
      <c r="S231" s="16"/>
      <c r="T231" s="16"/>
      <c r="U231" s="16"/>
      <c r="V231" s="16"/>
      <c r="W231" s="16"/>
      <c r="AB231" s="16" t="s">
        <v>503</v>
      </c>
      <c r="AC231" s="16"/>
      <c r="AD231" s="16"/>
      <c r="AE231" s="16"/>
      <c r="AF231" s="16"/>
      <c r="AG231" s="16"/>
      <c r="AH231" s="16"/>
      <c r="AI231" s="16"/>
      <c r="AJ231" s="16"/>
      <c r="AK231" s="16"/>
      <c r="AL231" s="16"/>
      <c r="AM231" s="16"/>
      <c r="AN231" s="16"/>
    </row>
    <row r="232" spans="1:54" ht="9.6" customHeight="1" x14ac:dyDescent="0.3"/>
    <row r="233" spans="1:54" ht="9.6" customHeight="1" x14ac:dyDescent="0.3">
      <c r="AF233" s="16" t="s">
        <v>396</v>
      </c>
      <c r="AG233" s="16"/>
      <c r="AH233" s="16"/>
      <c r="AI233" s="16"/>
      <c r="AJ233" s="16"/>
      <c r="AK233" s="16"/>
      <c r="AL233" s="16"/>
      <c r="AP233" s="124" t="s">
        <v>296</v>
      </c>
      <c r="AQ233" s="16"/>
      <c r="AR233" s="16"/>
    </row>
    <row r="234" spans="1:54" ht="9.6" customHeight="1" x14ac:dyDescent="0.3">
      <c r="AP234" s="17" t="s">
        <v>504</v>
      </c>
      <c r="AQ234" s="17"/>
      <c r="AR234" s="17"/>
    </row>
    <row r="235" spans="1:54" ht="9.6" customHeight="1" x14ac:dyDescent="0.3">
      <c r="W235" s="19" t="s">
        <v>296</v>
      </c>
      <c r="AB235" s="16" t="s">
        <v>431</v>
      </c>
      <c r="AC235" s="16"/>
      <c r="AD235" s="16"/>
      <c r="AF235" s="16" t="s">
        <v>59</v>
      </c>
      <c r="AG235" s="16"/>
      <c r="AH235" s="16"/>
      <c r="AJ235" s="16" t="s">
        <v>60</v>
      </c>
      <c r="AK235" s="16"/>
      <c r="AL235" s="16"/>
      <c r="AP235" s="16" t="s">
        <v>505</v>
      </c>
      <c r="AQ235" s="16"/>
      <c r="AR235" s="16"/>
    </row>
    <row r="236" spans="1:54" ht="9.6" customHeight="1" x14ac:dyDescent="0.3">
      <c r="W236" s="18" t="s">
        <v>506</v>
      </c>
      <c r="AZ236" s="17" t="s">
        <v>507</v>
      </c>
      <c r="BB236" s="10" t="s">
        <v>508</v>
      </c>
    </row>
    <row r="237" spans="1:54" ht="9.6" customHeight="1" x14ac:dyDescent="0.3">
      <c r="I237" s="18" t="s">
        <v>64</v>
      </c>
      <c r="O237" s="18" t="s">
        <v>64</v>
      </c>
      <c r="U237" s="18" t="s">
        <v>64</v>
      </c>
      <c r="W237" s="10" t="s">
        <v>509</v>
      </c>
      <c r="AD237" s="18" t="s">
        <v>271</v>
      </c>
      <c r="AH237" s="18" t="s">
        <v>271</v>
      </c>
      <c r="AL237" s="18" t="s">
        <v>271</v>
      </c>
      <c r="AN237" s="18" t="s">
        <v>408</v>
      </c>
      <c r="AZ237" s="18" t="s">
        <v>510</v>
      </c>
      <c r="BB237" s="18" t="s">
        <v>511</v>
      </c>
    </row>
    <row r="238" spans="1:54" ht="9.6" customHeight="1" x14ac:dyDescent="0.3">
      <c r="A238" s="19" t="s">
        <v>71</v>
      </c>
      <c r="C238" s="19" t="s">
        <v>73</v>
      </c>
      <c r="E238" s="19" t="s">
        <v>74</v>
      </c>
      <c r="G238" s="19" t="s">
        <v>434</v>
      </c>
      <c r="I238" s="19" t="s">
        <v>80</v>
      </c>
      <c r="K238" s="19" t="s">
        <v>74</v>
      </c>
      <c r="M238" s="19" t="s">
        <v>434</v>
      </c>
      <c r="O238" s="19" t="s">
        <v>80</v>
      </c>
      <c r="Q238" s="19" t="s">
        <v>74</v>
      </c>
      <c r="S238" s="19" t="s">
        <v>434</v>
      </c>
      <c r="U238" s="19" t="s">
        <v>80</v>
      </c>
      <c r="W238" s="125" t="s">
        <v>512</v>
      </c>
      <c r="Y238" s="19" t="s">
        <v>65</v>
      </c>
      <c r="AB238" s="19" t="s">
        <v>74</v>
      </c>
      <c r="AD238" s="19" t="s">
        <v>372</v>
      </c>
      <c r="AF238" s="19" t="s">
        <v>74</v>
      </c>
      <c r="AH238" s="19" t="s">
        <v>372</v>
      </c>
      <c r="AJ238" s="19" t="s">
        <v>74</v>
      </c>
      <c r="AL238" s="19" t="s">
        <v>372</v>
      </c>
      <c r="AN238" s="19" t="s">
        <v>417</v>
      </c>
      <c r="AP238" s="19" t="s">
        <v>309</v>
      </c>
      <c r="AR238" s="19" t="s">
        <v>310</v>
      </c>
      <c r="AT238" s="19" t="s">
        <v>71</v>
      </c>
      <c r="AX238" s="111" t="s">
        <v>364</v>
      </c>
      <c r="AZ238" s="111" t="s">
        <v>467</v>
      </c>
      <c r="BB238" s="111" t="s">
        <v>513</v>
      </c>
    </row>
    <row r="239" spans="1:54" ht="8.85" customHeight="1" x14ac:dyDescent="0.3"/>
    <row r="240" spans="1:54" ht="8.85" customHeight="1" x14ac:dyDescent="0.3">
      <c r="B240" s="10" t="s">
        <v>289</v>
      </c>
    </row>
    <row r="241" spans="1:54" ht="8.85" customHeight="1" x14ac:dyDescent="0.3">
      <c r="A241" s="10">
        <v>1</v>
      </c>
      <c r="B241" s="18"/>
      <c r="C241" s="10" t="s">
        <v>218</v>
      </c>
      <c r="D241" s="21"/>
      <c r="E241" s="63">
        <v>0</v>
      </c>
      <c r="G241" s="64">
        <f>(E241/$AV241)</f>
        <v>0</v>
      </c>
      <c r="I241" s="65">
        <f>IF(G$287,G241/G$287*100,0)</f>
        <v>0</v>
      </c>
      <c r="K241" s="63">
        <v>0</v>
      </c>
      <c r="M241" s="64">
        <f>(K241/$AV241)</f>
        <v>0</v>
      </c>
      <c r="O241" s="65">
        <f>IF(M$287,M241/M$287*100,0)</f>
        <v>0</v>
      </c>
      <c r="Q241" s="63">
        <v>4563</v>
      </c>
      <c r="S241" s="64">
        <f>(Q241/$AV241)</f>
        <v>0.54477077363896853</v>
      </c>
      <c r="U241" s="65">
        <f>IF(S$287,S241/S$287*100,0)</f>
        <v>16.400151102527829</v>
      </c>
      <c r="W241" s="63">
        <v>4563</v>
      </c>
      <c r="Y241" s="63">
        <f>(E241+K241+Q241)</f>
        <v>4563</v>
      </c>
      <c r="AB241" s="63">
        <v>0</v>
      </c>
      <c r="AD241" s="65">
        <f>IF($Y241,AB241/$Y241*100,0)</f>
        <v>0</v>
      </c>
      <c r="AF241" s="63">
        <v>140731</v>
      </c>
      <c r="AH241" s="65">
        <f>IF($Y241,AF241/$Y241*100,0)</f>
        <v>3084.1770764847688</v>
      </c>
      <c r="AJ241" s="63">
        <v>0</v>
      </c>
      <c r="AL241" s="65">
        <f>IF($Y241,AJ241/$Y241*100,0)</f>
        <v>0</v>
      </c>
      <c r="AN241" s="63">
        <v>0</v>
      </c>
      <c r="AP241" s="63">
        <v>0</v>
      </c>
      <c r="AR241" s="63">
        <v>0</v>
      </c>
      <c r="AS241" s="21"/>
      <c r="AT241" s="10">
        <v>1</v>
      </c>
      <c r="AU241" s="21"/>
      <c r="AV241" s="96">
        <v>8376</v>
      </c>
      <c r="AW241" s="21"/>
      <c r="AX241" s="96">
        <f>IF(E241,AV241,0)</f>
        <v>0</v>
      </c>
      <c r="AY241" s="21"/>
      <c r="AZ241" s="96">
        <f>IF(K241,AV241,0)</f>
        <v>0</v>
      </c>
      <c r="BA241" s="21"/>
      <c r="BB241" s="96">
        <f>IF(Q241,AV241,0)</f>
        <v>8376</v>
      </c>
    </row>
    <row r="242" spans="1:54" ht="8.85" customHeight="1" x14ac:dyDescent="0.3">
      <c r="A242" s="10">
        <v>2</v>
      </c>
      <c r="B242" s="18"/>
      <c r="C242" s="10" t="s">
        <v>219</v>
      </c>
      <c r="D242" s="21"/>
      <c r="E242" s="69">
        <v>0</v>
      </c>
      <c r="G242" s="65">
        <f>(E242/$AV242)</f>
        <v>0</v>
      </c>
      <c r="I242" s="65">
        <f>IF(G$287,G242/G$287*100,0)</f>
        <v>0</v>
      </c>
      <c r="K242" s="69">
        <v>0</v>
      </c>
      <c r="M242" s="65">
        <f>(K242/$AV242)</f>
        <v>0</v>
      </c>
      <c r="O242" s="65">
        <f>IF(M$287,M242/M$287*100,0)</f>
        <v>0</v>
      </c>
      <c r="Q242" s="69">
        <v>0</v>
      </c>
      <c r="S242" s="65">
        <f>(Q242/$AV242)</f>
        <v>0</v>
      </c>
      <c r="U242" s="65">
        <f>IF(S$287,S242/S$287*100,0)</f>
        <v>0</v>
      </c>
      <c r="W242" s="69">
        <v>0</v>
      </c>
      <c r="Y242" s="69">
        <f>(E242+K242+Q242)</f>
        <v>0</v>
      </c>
      <c r="AB242" s="69">
        <v>0</v>
      </c>
      <c r="AD242" s="65">
        <f>IF($Y242,AB242/$Y242*100,0)</f>
        <v>0</v>
      </c>
      <c r="AF242" s="69">
        <v>0</v>
      </c>
      <c r="AH242" s="65">
        <f>IF($Y242,AF242/$Y242*100,0)</f>
        <v>0</v>
      </c>
      <c r="AJ242" s="69">
        <v>0</v>
      </c>
      <c r="AL242" s="65">
        <f>IF($Y242,AJ242/$Y242*100,0)</f>
        <v>0</v>
      </c>
      <c r="AN242" s="69">
        <v>0</v>
      </c>
      <c r="AP242" s="69">
        <v>0</v>
      </c>
      <c r="AR242" s="69">
        <v>0</v>
      </c>
      <c r="AS242" s="21"/>
      <c r="AT242" s="10">
        <v>2</v>
      </c>
      <c r="AU242" s="21"/>
      <c r="AV242" s="96">
        <v>7565</v>
      </c>
      <c r="AW242" s="21"/>
      <c r="AX242" s="96">
        <f>IF(E242,AV242,0)</f>
        <v>0</v>
      </c>
      <c r="AY242" s="21"/>
      <c r="AZ242" s="96">
        <f>IF(K242,AV242,0)</f>
        <v>0</v>
      </c>
      <c r="BA242" s="21"/>
      <c r="BB242" s="96">
        <f>IF(Q242,AV242,0)</f>
        <v>0</v>
      </c>
    </row>
    <row r="243" spans="1:54" ht="8.85" customHeight="1" x14ac:dyDescent="0.3">
      <c r="A243" s="10">
        <v>3</v>
      </c>
      <c r="B243" s="18"/>
      <c r="C243" s="10" t="s">
        <v>134</v>
      </c>
      <c r="D243" s="21"/>
      <c r="E243" s="69">
        <v>0</v>
      </c>
      <c r="G243" s="65">
        <f>(E243/$AV243)</f>
        <v>0</v>
      </c>
      <c r="I243" s="65">
        <f>IF(G$287,G243/G$287*100,0)</f>
        <v>0</v>
      </c>
      <c r="K243" s="69">
        <v>0</v>
      </c>
      <c r="M243" s="65">
        <f>(K243/$AV243)</f>
        <v>0</v>
      </c>
      <c r="O243" s="65">
        <f>IF(M$287,M243/M$287*100,0)</f>
        <v>0</v>
      </c>
      <c r="Q243" s="69">
        <v>18363</v>
      </c>
      <c r="S243" s="65">
        <f>(Q243/$AV243)</f>
        <v>2.7584497521406037</v>
      </c>
      <c r="U243" s="65">
        <f>IF(S$287,S243/S$287*100,0)</f>
        <v>83.042253609987554</v>
      </c>
      <c r="W243" s="69">
        <v>18363</v>
      </c>
      <c r="Y243" s="69">
        <f>(E243+K243+Q243)</f>
        <v>18363</v>
      </c>
      <c r="AB243" s="69">
        <v>0</v>
      </c>
      <c r="AD243" s="65">
        <f>IF($Y243,AB243/$Y243*100,0)</f>
        <v>0</v>
      </c>
      <c r="AF243" s="69">
        <v>0</v>
      </c>
      <c r="AH243" s="65">
        <f>IF($Y243,AF243/$Y243*100,0)</f>
        <v>0</v>
      </c>
      <c r="AJ243" s="69">
        <v>0</v>
      </c>
      <c r="AL243" s="65">
        <f>IF($Y243,AJ243/$Y243*100,0)</f>
        <v>0</v>
      </c>
      <c r="AN243" s="69">
        <v>0</v>
      </c>
      <c r="AP243" s="69">
        <v>0</v>
      </c>
      <c r="AR243" s="69">
        <v>0</v>
      </c>
      <c r="AS243" s="21"/>
      <c r="AT243" s="10">
        <v>3</v>
      </c>
      <c r="AU243" s="21"/>
      <c r="AV243" s="96">
        <v>6657</v>
      </c>
      <c r="AW243" s="21"/>
      <c r="AX243" s="96">
        <f>IF(E243,AV243,0)</f>
        <v>0</v>
      </c>
      <c r="AY243" s="21"/>
      <c r="AZ243" s="96">
        <f>IF(K243,AV243,0)</f>
        <v>0</v>
      </c>
      <c r="BA243" s="21"/>
      <c r="BB243" s="96">
        <f>IF(Q243,AV243,0)</f>
        <v>6657</v>
      </c>
    </row>
    <row r="244" spans="1:54" ht="8.85" customHeight="1" x14ac:dyDescent="0.3">
      <c r="A244" s="10">
        <v>4</v>
      </c>
      <c r="B244" s="18"/>
      <c r="C244" s="10" t="s">
        <v>220</v>
      </c>
      <c r="D244" s="21"/>
      <c r="E244" s="69">
        <v>0</v>
      </c>
      <c r="G244" s="65">
        <f>(E244/$AV244)</f>
        <v>0</v>
      </c>
      <c r="I244" s="65">
        <f>IF(G$287,G244/G$287*100,0)</f>
        <v>0</v>
      </c>
      <c r="K244" s="69">
        <v>0</v>
      </c>
      <c r="M244" s="65">
        <f>(K244/$AV244)</f>
        <v>0</v>
      </c>
      <c r="O244" s="65">
        <f>IF(M$287,M244/M$287*100,0)</f>
        <v>0</v>
      </c>
      <c r="Q244" s="69">
        <v>18585</v>
      </c>
      <c r="S244" s="65">
        <f>(Q244/$AV244)</f>
        <v>4.0631832094446878</v>
      </c>
      <c r="U244" s="65">
        <f>IF(S$287,S244/S$287*100,0)</f>
        <v>122.32083991405263</v>
      </c>
      <c r="W244" s="69">
        <v>18585</v>
      </c>
      <c r="Y244" s="69">
        <f>(E244+K244+Q244)</f>
        <v>18585</v>
      </c>
      <c r="AB244" s="69">
        <v>0</v>
      </c>
      <c r="AD244" s="65">
        <f>IF($Y244,AB244/$Y244*100,0)</f>
        <v>0</v>
      </c>
      <c r="AF244" s="69">
        <v>0</v>
      </c>
      <c r="AH244" s="65">
        <f>IF($Y244,AF244/$Y244*100,0)</f>
        <v>0</v>
      </c>
      <c r="AJ244" s="69">
        <v>0</v>
      </c>
      <c r="AL244" s="65">
        <f>IF($Y244,AJ244/$Y244*100,0)</f>
        <v>0</v>
      </c>
      <c r="AN244" s="69">
        <v>0</v>
      </c>
      <c r="AP244" s="69">
        <v>0</v>
      </c>
      <c r="AR244" s="69">
        <v>0</v>
      </c>
      <c r="AS244" s="21"/>
      <c r="AT244" s="10">
        <v>4</v>
      </c>
      <c r="AU244" s="21"/>
      <c r="AV244" s="96">
        <v>4574</v>
      </c>
      <c r="AW244" s="21"/>
      <c r="AX244" s="96">
        <f>IF(E244,AV244,0)</f>
        <v>0</v>
      </c>
      <c r="AY244" s="21"/>
      <c r="AZ244" s="96">
        <f>IF(K244,AV244,0)</f>
        <v>0</v>
      </c>
      <c r="BA244" s="21"/>
      <c r="BB244" s="96">
        <f>IF(Q244,AV244,0)</f>
        <v>4574</v>
      </c>
    </row>
    <row r="245" spans="1:54" ht="8.85" customHeight="1" x14ac:dyDescent="0.3">
      <c r="A245" s="10">
        <v>5</v>
      </c>
      <c r="B245" s="18"/>
      <c r="C245" s="10" t="s">
        <v>221</v>
      </c>
      <c r="D245" s="21"/>
      <c r="E245" s="69">
        <v>0</v>
      </c>
      <c r="G245" s="70">
        <f>(E245/$AV245)</f>
        <v>0</v>
      </c>
      <c r="I245" s="70">
        <f>IF(G$287,G245/G$287*100,0)</f>
        <v>0</v>
      </c>
      <c r="K245" s="69">
        <v>0</v>
      </c>
      <c r="M245" s="70">
        <f>(K245/$AV245)</f>
        <v>0</v>
      </c>
      <c r="O245" s="70">
        <f>IF(M$287,M245/M$287*100,0)</f>
        <v>0</v>
      </c>
      <c r="Q245" s="69">
        <v>51488</v>
      </c>
      <c r="S245" s="65">
        <f>(Q245/$AV245)</f>
        <v>9.7997716025885033</v>
      </c>
      <c r="U245" s="65">
        <f>IF(S$287,S245/S$287*100,0)</f>
        <v>295.01901135251416</v>
      </c>
      <c r="W245" s="69">
        <v>48988</v>
      </c>
      <c r="Y245" s="69">
        <f>(E245+K245+Q245)</f>
        <v>51488</v>
      </c>
      <c r="AB245" s="69">
        <v>0</v>
      </c>
      <c r="AD245" s="70">
        <f>IF($Y245,AB245/$Y245*100,0)</f>
        <v>0</v>
      </c>
      <c r="AF245" s="69">
        <v>0</v>
      </c>
      <c r="AH245" s="70">
        <f>IF($Y245,AF245/$Y245*100,0)</f>
        <v>0</v>
      </c>
      <c r="AJ245" s="69">
        <v>0</v>
      </c>
      <c r="AL245" s="70">
        <f>IF($Y245,AJ245/$Y245*100,0)</f>
        <v>0</v>
      </c>
      <c r="AN245" s="69">
        <v>0</v>
      </c>
      <c r="AP245" s="69">
        <v>0</v>
      </c>
      <c r="AR245" s="69">
        <v>0</v>
      </c>
      <c r="AS245" s="21"/>
      <c r="AT245" s="10">
        <v>5</v>
      </c>
      <c r="AU245" s="21"/>
      <c r="AV245" s="96">
        <v>5254</v>
      </c>
      <c r="AW245" s="21"/>
      <c r="AX245" s="96">
        <f>IF(E245,AV245,0)</f>
        <v>0</v>
      </c>
      <c r="AY245" s="21"/>
      <c r="AZ245" s="96">
        <f>IF(K245,AV245,0)</f>
        <v>0</v>
      </c>
      <c r="BA245" s="21"/>
      <c r="BB245" s="96">
        <f>IF(Q245,AV245,0)</f>
        <v>5254</v>
      </c>
    </row>
    <row r="246" spans="1:54" ht="8.85" customHeight="1" x14ac:dyDescent="0.3">
      <c r="A246" s="41"/>
      <c r="D246" s="21"/>
      <c r="AS246" s="21"/>
      <c r="AT246" s="29"/>
      <c r="AU246" s="21"/>
      <c r="AV246" s="27"/>
      <c r="AW246" s="21"/>
      <c r="AX246" s="21"/>
      <c r="AY246" s="21"/>
      <c r="AZ246" s="21"/>
      <c r="BA246" s="21"/>
      <c r="BB246" s="21"/>
    </row>
    <row r="247" spans="1:54" ht="8.85" customHeight="1" x14ac:dyDescent="0.3">
      <c r="A247" s="10">
        <v>6</v>
      </c>
      <c r="B247" s="18"/>
      <c r="C247" s="10" t="s">
        <v>222</v>
      </c>
      <c r="D247" s="21"/>
      <c r="E247" s="69">
        <v>0</v>
      </c>
      <c r="G247" s="70">
        <f>(E247/$AV247)</f>
        <v>0</v>
      </c>
      <c r="I247" s="70">
        <f>IF(G$287,G247/G$287*100,0)</f>
        <v>0</v>
      </c>
      <c r="K247" s="69">
        <v>0</v>
      </c>
      <c r="M247" s="70">
        <f>(K247/$AV247)</f>
        <v>0</v>
      </c>
      <c r="O247" s="70">
        <f>IF(M$287,M247/M$287*100,0)</f>
        <v>0</v>
      </c>
      <c r="Q247" s="69">
        <v>24550</v>
      </c>
      <c r="S247" s="65">
        <f>(Q247/$AV247)</f>
        <v>0.54767322536028196</v>
      </c>
      <c r="U247" s="65">
        <f>IF(S$287,S247/S$287*100,0)</f>
        <v>16.487528489679804</v>
      </c>
      <c r="W247" s="69">
        <v>24550</v>
      </c>
      <c r="Y247" s="69">
        <f>(E247+K247+Q247)</f>
        <v>24550</v>
      </c>
      <c r="AB247" s="69">
        <v>0</v>
      </c>
      <c r="AD247" s="70">
        <f>IF($Y247,AB247/$Y247*100,0)</f>
        <v>0</v>
      </c>
      <c r="AF247" s="69">
        <v>0</v>
      </c>
      <c r="AH247" s="70">
        <f>IF($Y247,AF247/$Y247*100,0)</f>
        <v>0</v>
      </c>
      <c r="AJ247" s="69">
        <v>0</v>
      </c>
      <c r="AL247" s="70">
        <f>IF($Y247,AJ247/$Y247*100,0)</f>
        <v>0</v>
      </c>
      <c r="AN247" s="69">
        <v>0</v>
      </c>
      <c r="AP247" s="69">
        <v>0</v>
      </c>
      <c r="AR247" s="69">
        <v>0</v>
      </c>
      <c r="AS247" s="21"/>
      <c r="AT247" s="10">
        <v>6</v>
      </c>
      <c r="AU247" s="21"/>
      <c r="AV247" s="96">
        <v>44826</v>
      </c>
      <c r="AW247" s="21"/>
      <c r="AX247" s="96">
        <f>IF(E247,AV247,0)</f>
        <v>0</v>
      </c>
      <c r="AY247" s="21"/>
      <c r="AZ247" s="96">
        <f>IF(K247,AV247,0)</f>
        <v>0</v>
      </c>
      <c r="BA247" s="21"/>
      <c r="BB247" s="96">
        <f>IF(Q247,AV247,0)</f>
        <v>44826</v>
      </c>
    </row>
    <row r="248" spans="1:54" ht="8.85" customHeight="1" x14ac:dyDescent="0.3">
      <c r="A248" s="10">
        <v>7</v>
      </c>
      <c r="B248" s="18"/>
      <c r="C248" s="10" t="s">
        <v>223</v>
      </c>
      <c r="D248" s="21"/>
      <c r="E248" s="69">
        <v>0</v>
      </c>
      <c r="G248" s="70">
        <f>(E248/$AV248)</f>
        <v>0</v>
      </c>
      <c r="I248" s="70">
        <f>IF(G$287,G248/G$287*100,0)</f>
        <v>0</v>
      </c>
      <c r="K248" s="69">
        <v>0</v>
      </c>
      <c r="M248" s="70">
        <f>(K248/$AV248)</f>
        <v>0</v>
      </c>
      <c r="O248" s="70">
        <f>IF(M$287,M248/M$287*100,0)</f>
        <v>0</v>
      </c>
      <c r="Q248" s="69">
        <v>0</v>
      </c>
      <c r="S248" s="65">
        <f>(Q248/$AV248)</f>
        <v>0</v>
      </c>
      <c r="U248" s="65">
        <f>IF(S$287,S248/S$287*100,0)</f>
        <v>0</v>
      </c>
      <c r="W248" s="69">
        <v>0</v>
      </c>
      <c r="Y248" s="69">
        <f>(E248+K248+Q248)</f>
        <v>0</v>
      </c>
      <c r="AB248" s="69">
        <v>0</v>
      </c>
      <c r="AD248" s="70">
        <f>IF($Y248,AB248/$Y248*100,0)</f>
        <v>0</v>
      </c>
      <c r="AF248" s="69">
        <v>0</v>
      </c>
      <c r="AH248" s="70">
        <f>IF($Y248,AF248/$Y248*100,0)</f>
        <v>0</v>
      </c>
      <c r="AJ248" s="69">
        <v>25000</v>
      </c>
      <c r="AL248" s="70">
        <f>IF($Y248,AJ248/$Y248*100,0)</f>
        <v>0</v>
      </c>
      <c r="AN248" s="69">
        <v>0</v>
      </c>
      <c r="AP248" s="69">
        <v>0</v>
      </c>
      <c r="AR248" s="69">
        <v>0</v>
      </c>
      <c r="AS248" s="21"/>
      <c r="AT248" s="10">
        <v>7</v>
      </c>
      <c r="AU248" s="21"/>
      <c r="AV248" s="96">
        <v>3352</v>
      </c>
      <c r="AW248" s="21"/>
      <c r="AX248" s="96">
        <f>IF(E248,AV248,0)</f>
        <v>0</v>
      </c>
      <c r="AY248" s="21"/>
      <c r="AZ248" s="96">
        <f>IF(K248,AV248,0)</f>
        <v>0</v>
      </c>
      <c r="BA248" s="21"/>
      <c r="BB248" s="96">
        <f>IF(Q248,AV248,0)</f>
        <v>0</v>
      </c>
    </row>
    <row r="249" spans="1:54" ht="8.85" customHeight="1" x14ac:dyDescent="0.3">
      <c r="A249" s="10">
        <v>8</v>
      </c>
      <c r="B249" s="18"/>
      <c r="C249" s="10" t="s">
        <v>224</v>
      </c>
      <c r="D249" s="21"/>
      <c r="E249" s="69">
        <v>0</v>
      </c>
      <c r="G249" s="70">
        <f>(E249/$AV249)</f>
        <v>0</v>
      </c>
      <c r="I249" s="70">
        <f>IF(G$287,G249/G$287*100,0)</f>
        <v>0</v>
      </c>
      <c r="K249" s="69">
        <v>0</v>
      </c>
      <c r="M249" s="70">
        <f>(K249/$AV249)</f>
        <v>0</v>
      </c>
      <c r="O249" s="70">
        <f>IF(M$287,M249/M$287*100,0)</f>
        <v>0</v>
      </c>
      <c r="Q249" s="69">
        <v>11328</v>
      </c>
      <c r="S249" s="65">
        <f>(Q249/$AV249)</f>
        <v>2.2229199372056514</v>
      </c>
      <c r="U249" s="65">
        <f>IF(S$287,S249/S$287*100,0)</f>
        <v>66.92029863399884</v>
      </c>
      <c r="W249" s="69">
        <v>11328</v>
      </c>
      <c r="Y249" s="69">
        <f>(E249+K249+Q249)</f>
        <v>11328</v>
      </c>
      <c r="AB249" s="69">
        <v>0</v>
      </c>
      <c r="AD249" s="70">
        <f>IF($Y249,AB249/$Y249*100,0)</f>
        <v>0</v>
      </c>
      <c r="AF249" s="69">
        <v>0</v>
      </c>
      <c r="AH249" s="70">
        <f>IF($Y249,AF249/$Y249*100,0)</f>
        <v>0</v>
      </c>
      <c r="AJ249" s="69">
        <v>0</v>
      </c>
      <c r="AL249" s="70">
        <f>IF($Y249,AJ249/$Y249*100,0)</f>
        <v>0</v>
      </c>
      <c r="AN249" s="69">
        <v>0</v>
      </c>
      <c r="AP249" s="69">
        <v>0</v>
      </c>
      <c r="AR249" s="69">
        <v>0</v>
      </c>
      <c r="AS249" s="21"/>
      <c r="AT249" s="10">
        <v>8</v>
      </c>
      <c r="AU249" s="21"/>
      <c r="AV249" s="96">
        <v>5096</v>
      </c>
      <c r="AW249" s="21"/>
      <c r="AX249" s="96">
        <f>IF(E249,AV249,0)</f>
        <v>0</v>
      </c>
      <c r="AY249" s="21"/>
      <c r="AZ249" s="96">
        <f>IF(K249,AV249,0)</f>
        <v>0</v>
      </c>
      <c r="BA249" s="21"/>
      <c r="BB249" s="96">
        <f>IF(Q249,AV249,0)</f>
        <v>5096</v>
      </c>
    </row>
    <row r="250" spans="1:54" ht="8.85" customHeight="1" x14ac:dyDescent="0.3">
      <c r="A250" s="10">
        <v>9</v>
      </c>
      <c r="B250" s="18"/>
      <c r="C250" s="10" t="s">
        <v>225</v>
      </c>
      <c r="D250" s="21"/>
      <c r="E250" s="69">
        <v>0</v>
      </c>
      <c r="G250" s="70">
        <f>(E250/$AV250)</f>
        <v>0</v>
      </c>
      <c r="I250" s="70">
        <f>IF(G$287,G250/G$287*100,0)</f>
        <v>0</v>
      </c>
      <c r="K250" s="69">
        <v>0</v>
      </c>
      <c r="M250" s="70">
        <f>(K250/$AV250)</f>
        <v>0</v>
      </c>
      <c r="O250" s="70">
        <f>IF(M$287,M250/M$287*100,0)</f>
        <v>0</v>
      </c>
      <c r="Q250" s="69">
        <v>0</v>
      </c>
      <c r="S250" s="65">
        <f>(Q250/$AV250)</f>
        <v>0</v>
      </c>
      <c r="U250" s="65">
        <f>IF(S$287,S250/S$287*100,0)</f>
        <v>0</v>
      </c>
      <c r="W250" s="69">
        <v>0</v>
      </c>
      <c r="Y250" s="69">
        <f>(E250+K250+Q250)</f>
        <v>0</v>
      </c>
      <c r="AB250" s="69">
        <v>0</v>
      </c>
      <c r="AD250" s="70">
        <f>IF($Y250,AB250/$Y250*100,0)</f>
        <v>0</v>
      </c>
      <c r="AF250" s="69">
        <v>0</v>
      </c>
      <c r="AH250" s="70">
        <f>IF($Y250,AF250/$Y250*100,0)</f>
        <v>0</v>
      </c>
      <c r="AJ250" s="69">
        <v>0</v>
      </c>
      <c r="AL250" s="70">
        <f>IF($Y250,AJ250/$Y250*100,0)</f>
        <v>0</v>
      </c>
      <c r="AN250" s="69">
        <v>0</v>
      </c>
      <c r="AP250" s="69">
        <v>0</v>
      </c>
      <c r="AR250" s="69">
        <v>0</v>
      </c>
      <c r="AS250" s="21"/>
      <c r="AT250" s="10">
        <v>9</v>
      </c>
      <c r="AU250" s="21"/>
      <c r="AV250" s="96">
        <v>6596</v>
      </c>
      <c r="AW250" s="21"/>
      <c r="AX250" s="96">
        <f>IF(E250,AV250,0)</f>
        <v>0</v>
      </c>
      <c r="AY250" s="21"/>
      <c r="AZ250" s="96">
        <f>IF(K250,AV250,0)</f>
        <v>0</v>
      </c>
      <c r="BA250" s="21"/>
      <c r="BB250" s="96">
        <f>IF(Q250,AV250,0)</f>
        <v>0</v>
      </c>
    </row>
    <row r="251" spans="1:54" ht="8.85" customHeight="1" x14ac:dyDescent="0.3">
      <c r="A251" s="10">
        <v>10</v>
      </c>
      <c r="B251" s="18"/>
      <c r="C251" s="10" t="s">
        <v>226</v>
      </c>
      <c r="D251" s="21"/>
      <c r="E251" s="69">
        <v>0</v>
      </c>
      <c r="G251" s="70">
        <f>(E251/$AV251)</f>
        <v>0</v>
      </c>
      <c r="I251" s="70">
        <f>IF(G$287,G251/G$287*100,0)</f>
        <v>0</v>
      </c>
      <c r="K251" s="69">
        <v>0</v>
      </c>
      <c r="M251" s="70">
        <f>(K251/$AV251)</f>
        <v>0</v>
      </c>
      <c r="O251" s="70">
        <f>IF(M$287,M251/M$287*100,0)</f>
        <v>0</v>
      </c>
      <c r="Q251" s="69">
        <v>1657</v>
      </c>
      <c r="S251" s="65">
        <f>(Q251/$AV251)</f>
        <v>0.39736211031175062</v>
      </c>
      <c r="U251" s="65">
        <f>IF(S$287,S251/S$287*100,0)</f>
        <v>11.962460115106811</v>
      </c>
      <c r="W251" s="69">
        <v>1657</v>
      </c>
      <c r="Y251" s="69">
        <f>(E251+K251+Q251)</f>
        <v>1657</v>
      </c>
      <c r="AB251" s="69">
        <v>0</v>
      </c>
      <c r="AD251" s="70">
        <f>IF($Y251,AB251/$Y251*100,0)</f>
        <v>0</v>
      </c>
      <c r="AF251" s="69">
        <v>0</v>
      </c>
      <c r="AH251" s="70">
        <f>IF($Y251,AF251/$Y251*100,0)</f>
        <v>0</v>
      </c>
      <c r="AJ251" s="69">
        <v>0</v>
      </c>
      <c r="AL251" s="70">
        <f>IF($Y251,AJ251/$Y251*100,0)</f>
        <v>0</v>
      </c>
      <c r="AN251" s="69">
        <v>0</v>
      </c>
      <c r="AP251" s="69">
        <v>0</v>
      </c>
      <c r="AR251" s="69">
        <v>0</v>
      </c>
      <c r="AS251" s="21"/>
      <c r="AT251" s="10">
        <v>10</v>
      </c>
      <c r="AU251" s="21"/>
      <c r="AV251" s="96">
        <v>4170</v>
      </c>
      <c r="AW251" s="21"/>
      <c r="AX251" s="96">
        <f>IF(E251,AV251,0)</f>
        <v>0</v>
      </c>
      <c r="AY251" s="21"/>
      <c r="AZ251" s="96">
        <f>IF(K251,AV251,0)</f>
        <v>0</v>
      </c>
      <c r="BA251" s="21"/>
      <c r="BB251" s="96">
        <f>IF(Q251,AV251,0)</f>
        <v>4170</v>
      </c>
    </row>
    <row r="252" spans="1:54" ht="8.85" customHeight="1" x14ac:dyDescent="0.3">
      <c r="A252" s="41"/>
      <c r="D252" s="21"/>
      <c r="AS252" s="21"/>
      <c r="AT252" s="29"/>
      <c r="AU252" s="21"/>
      <c r="AV252" s="27"/>
      <c r="AW252" s="21"/>
      <c r="AX252" s="21"/>
      <c r="AY252" s="21"/>
      <c r="AZ252" s="21"/>
      <c r="BA252" s="21"/>
      <c r="BB252" s="21"/>
    </row>
    <row r="253" spans="1:54" ht="8.85" customHeight="1" x14ac:dyDescent="0.3">
      <c r="A253" s="10">
        <v>11</v>
      </c>
      <c r="B253" s="18"/>
      <c r="C253" s="10" t="s">
        <v>227</v>
      </c>
      <c r="D253" s="21"/>
      <c r="E253" s="69">
        <v>0</v>
      </c>
      <c r="G253" s="70">
        <f>(E253/$AV253)</f>
        <v>0</v>
      </c>
      <c r="I253" s="70">
        <f>IF(G$287,G253/G$287*100,0)</f>
        <v>0</v>
      </c>
      <c r="K253" s="69">
        <v>0</v>
      </c>
      <c r="M253" s="70">
        <f>(K253/$AV253)</f>
        <v>0</v>
      </c>
      <c r="O253" s="70">
        <f>IF(M$287,M253/M$287*100,0)</f>
        <v>0</v>
      </c>
      <c r="Q253" s="69">
        <v>4719</v>
      </c>
      <c r="S253" s="65">
        <f>(Q253/$AV253)</f>
        <v>0.20211581291759464</v>
      </c>
      <c r="U253" s="65">
        <f>IF(S$287,S253/S$287*100,0)</f>
        <v>6.0846323489731517</v>
      </c>
      <c r="W253" s="69">
        <v>4719</v>
      </c>
      <c r="Y253" s="69">
        <f>(E253+K253+Q253)</f>
        <v>4719</v>
      </c>
      <c r="AB253" s="69">
        <v>0</v>
      </c>
      <c r="AD253" s="70">
        <f>IF($Y253,AB253/$Y253*100,0)</f>
        <v>0</v>
      </c>
      <c r="AF253" s="69">
        <v>0</v>
      </c>
      <c r="AH253" s="70">
        <f>IF($Y253,AF253/$Y253*100,0)</f>
        <v>0</v>
      </c>
      <c r="AJ253" s="69">
        <v>0</v>
      </c>
      <c r="AL253" s="70">
        <f>IF($Y253,AJ253/$Y253*100,0)</f>
        <v>0</v>
      </c>
      <c r="AN253" s="69">
        <v>0</v>
      </c>
      <c r="AP253" s="69">
        <v>0</v>
      </c>
      <c r="AR253" s="69">
        <v>0</v>
      </c>
      <c r="AS253" s="21"/>
      <c r="AT253" s="10">
        <v>11</v>
      </c>
      <c r="AU253" s="21"/>
      <c r="AV253" s="96">
        <v>23348</v>
      </c>
      <c r="AW253" s="21"/>
      <c r="AX253" s="96">
        <f>IF(E253,AV253,0)</f>
        <v>0</v>
      </c>
      <c r="AY253" s="21"/>
      <c r="AZ253" s="96">
        <f>IF(K253,AV253,0)</f>
        <v>0</v>
      </c>
      <c r="BA253" s="21"/>
      <c r="BB253" s="96">
        <f>IF(Q253,AV253,0)</f>
        <v>23348</v>
      </c>
    </row>
    <row r="254" spans="1:54" ht="8.85" customHeight="1" x14ac:dyDescent="0.3">
      <c r="A254" s="10">
        <v>12</v>
      </c>
      <c r="B254" s="18"/>
      <c r="C254" s="10" t="s">
        <v>228</v>
      </c>
      <c r="D254" s="21"/>
      <c r="E254" s="69">
        <v>0</v>
      </c>
      <c r="G254" s="70">
        <f>(E254/$AV254)</f>
        <v>0</v>
      </c>
      <c r="I254" s="70">
        <f>IF(G$287,G254/G$287*100,0)</f>
        <v>0</v>
      </c>
      <c r="K254" s="69">
        <v>0</v>
      </c>
      <c r="M254" s="70">
        <f>(K254/$AV254)</f>
        <v>0</v>
      </c>
      <c r="O254" s="70">
        <f>IF(M$287,M254/M$287*100,0)</f>
        <v>0</v>
      </c>
      <c r="Q254" s="69">
        <v>7546</v>
      </c>
      <c r="S254" s="65">
        <f>(Q254/$AV254)</f>
        <v>2.1226441631504924</v>
      </c>
      <c r="U254" s="65">
        <f>IF(S$287,S254/S$287*100,0)</f>
        <v>63.901528307091738</v>
      </c>
      <c r="W254" s="69">
        <v>7546</v>
      </c>
      <c r="Y254" s="69">
        <f>(E254+K254+Q254)</f>
        <v>7546</v>
      </c>
      <c r="AB254" s="69">
        <v>0</v>
      </c>
      <c r="AD254" s="70">
        <f>IF($Y254,AB254/$Y254*100,0)</f>
        <v>0</v>
      </c>
      <c r="AF254" s="69">
        <v>0</v>
      </c>
      <c r="AH254" s="70">
        <f>IF($Y254,AF254/$Y254*100,0)</f>
        <v>0</v>
      </c>
      <c r="AJ254" s="69">
        <v>0</v>
      </c>
      <c r="AL254" s="70">
        <f>IF($Y254,AJ254/$Y254*100,0)</f>
        <v>0</v>
      </c>
      <c r="AN254" s="69">
        <v>0</v>
      </c>
      <c r="AP254" s="69">
        <v>0</v>
      </c>
      <c r="AR254" s="69">
        <v>0</v>
      </c>
      <c r="AS254" s="21"/>
      <c r="AT254" s="10">
        <v>12</v>
      </c>
      <c r="AU254" s="21"/>
      <c r="AV254" s="96">
        <v>3555</v>
      </c>
      <c r="AW254" s="21"/>
      <c r="AX254" s="96">
        <f>IF(E254,AV254,0)</f>
        <v>0</v>
      </c>
      <c r="AY254" s="21"/>
      <c r="AZ254" s="96">
        <f>IF(K254,AV254,0)</f>
        <v>0</v>
      </c>
      <c r="BA254" s="21"/>
      <c r="BB254" s="96">
        <f>IF(Q254,AV254,0)</f>
        <v>3555</v>
      </c>
    </row>
    <row r="255" spans="1:54" ht="8.85" customHeight="1" x14ac:dyDescent="0.3">
      <c r="A255" s="10">
        <v>13</v>
      </c>
      <c r="B255" s="18"/>
      <c r="C255" s="10" t="s">
        <v>229</v>
      </c>
      <c r="D255" s="21"/>
      <c r="E255" s="69">
        <v>0</v>
      </c>
      <c r="G255" s="70">
        <f>(E255/$AV255)</f>
        <v>0</v>
      </c>
      <c r="I255" s="70">
        <f>IF(G$287,G255/G$287*100,0)</f>
        <v>0</v>
      </c>
      <c r="K255" s="69">
        <v>0</v>
      </c>
      <c r="M255" s="70">
        <f>(K255/$AV255)</f>
        <v>0</v>
      </c>
      <c r="O255" s="70">
        <f>IF(M$287,M255/M$287*100,0)</f>
        <v>0</v>
      </c>
      <c r="Q255" s="69">
        <v>16543</v>
      </c>
      <c r="S255" s="65">
        <f>(Q255/$AV255)</f>
        <v>4.2331115660184233</v>
      </c>
      <c r="U255" s="65">
        <f>IF(S$287,S255/S$287*100,0)</f>
        <v>127.43647911363345</v>
      </c>
      <c r="W255" s="69">
        <v>16543</v>
      </c>
      <c r="Y255" s="69">
        <f>(E255+K255+Q255)</f>
        <v>16543</v>
      </c>
      <c r="AB255" s="69">
        <v>0</v>
      </c>
      <c r="AD255" s="70">
        <f>IF($Y255,AB255/$Y255*100,0)</f>
        <v>0</v>
      </c>
      <c r="AF255" s="69">
        <v>0</v>
      </c>
      <c r="AH255" s="70">
        <f>IF($Y255,AF255/$Y255*100,0)</f>
        <v>0</v>
      </c>
      <c r="AJ255" s="69">
        <v>0</v>
      </c>
      <c r="AL255" s="70">
        <f>IF($Y255,AJ255/$Y255*100,0)</f>
        <v>0</v>
      </c>
      <c r="AN255" s="69">
        <v>0</v>
      </c>
      <c r="AP255" s="69">
        <v>0</v>
      </c>
      <c r="AR255" s="69">
        <v>0</v>
      </c>
      <c r="AS255" s="21"/>
      <c r="AT255" s="10">
        <v>13</v>
      </c>
      <c r="AU255" s="21"/>
      <c r="AV255" s="96">
        <v>3908</v>
      </c>
      <c r="AW255" s="21"/>
      <c r="AX255" s="96">
        <f>IF(E255,AV255,0)</f>
        <v>0</v>
      </c>
      <c r="AY255" s="21"/>
      <c r="AZ255" s="96">
        <f>IF(K255,AV255,0)</f>
        <v>0</v>
      </c>
      <c r="BA255" s="21"/>
      <c r="BB255" s="96">
        <f>IF(Q255,AV255,0)</f>
        <v>3908</v>
      </c>
    </row>
    <row r="256" spans="1:54" ht="8.85" customHeight="1" x14ac:dyDescent="0.3">
      <c r="A256" s="10">
        <v>14</v>
      </c>
      <c r="B256" s="18"/>
      <c r="C256" s="10" t="s">
        <v>148</v>
      </c>
      <c r="D256" s="21"/>
      <c r="E256" s="69">
        <v>0</v>
      </c>
      <c r="G256" s="70">
        <f>(E256/$AV256)</f>
        <v>0</v>
      </c>
      <c r="I256" s="70">
        <f>IF(G$287,G256/G$287*100,0)</f>
        <v>0</v>
      </c>
      <c r="K256" s="69">
        <v>0</v>
      </c>
      <c r="M256" s="70">
        <f>(K256/$AV256)</f>
        <v>0</v>
      </c>
      <c r="O256" s="70">
        <f>IF(M$287,M256/M$287*100,0)</f>
        <v>0</v>
      </c>
      <c r="Q256" s="69">
        <v>15827</v>
      </c>
      <c r="S256" s="65">
        <f>(Q256/$AV256)</f>
        <v>0.78890439637124909</v>
      </c>
      <c r="U256" s="65">
        <f>IF(S$287,S256/S$287*100,0)</f>
        <v>23.749716269675268</v>
      </c>
      <c r="W256" s="69">
        <v>15827</v>
      </c>
      <c r="Y256" s="69">
        <f>(E256+K256+Q256)</f>
        <v>15827</v>
      </c>
      <c r="AB256" s="69">
        <v>0</v>
      </c>
      <c r="AD256" s="70">
        <f>IF($Y256,AB256/$Y256*100,0)</f>
        <v>0</v>
      </c>
      <c r="AF256" s="69">
        <v>0</v>
      </c>
      <c r="AH256" s="70">
        <f>IF($Y256,AF256/$Y256*100,0)</f>
        <v>0</v>
      </c>
      <c r="AJ256" s="69">
        <v>0</v>
      </c>
      <c r="AL256" s="70">
        <f>IF($Y256,AJ256/$Y256*100,0)</f>
        <v>0</v>
      </c>
      <c r="AN256" s="69">
        <v>0</v>
      </c>
      <c r="AP256" s="69">
        <v>0</v>
      </c>
      <c r="AR256" s="69">
        <v>0</v>
      </c>
      <c r="AS256" s="21"/>
      <c r="AT256" s="10">
        <v>14</v>
      </c>
      <c r="AU256" s="21"/>
      <c r="AV256" s="96">
        <v>20062</v>
      </c>
      <c r="AW256" s="21"/>
      <c r="AX256" s="96">
        <f>IF(E256,AV256,0)</f>
        <v>0</v>
      </c>
      <c r="AY256" s="21"/>
      <c r="AZ256" s="96">
        <f>IF(K256,AV256,0)</f>
        <v>0</v>
      </c>
      <c r="BA256" s="21"/>
      <c r="BB256" s="96">
        <f>IF(Q256,AV256,0)</f>
        <v>20062</v>
      </c>
    </row>
    <row r="257" spans="1:54" ht="8.85" customHeight="1" x14ac:dyDescent="0.3">
      <c r="A257" s="10">
        <v>15</v>
      </c>
      <c r="B257" s="18"/>
      <c r="C257" s="10" t="s">
        <v>230</v>
      </c>
      <c r="D257" s="21"/>
      <c r="E257" s="69">
        <v>0</v>
      </c>
      <c r="G257" s="70">
        <f>(E257/$AV257)</f>
        <v>0</v>
      </c>
      <c r="I257" s="70">
        <f>IF(G$287,G257/G$287*100,0)</f>
        <v>0</v>
      </c>
      <c r="K257" s="69">
        <v>0</v>
      </c>
      <c r="M257" s="70">
        <f>(K257/$AV257)</f>
        <v>0</v>
      </c>
      <c r="O257" s="70">
        <f>IF(M$287,M257/M$287*100,0)</f>
        <v>0</v>
      </c>
      <c r="Q257" s="69">
        <v>44721</v>
      </c>
      <c r="S257" s="65">
        <f>(Q257/$AV257)</f>
        <v>7.8748019017432647</v>
      </c>
      <c r="U257" s="65">
        <f>IF(S$287,S257/S$287*100,0)</f>
        <v>237.06840994493623</v>
      </c>
      <c r="W257" s="69">
        <v>44721</v>
      </c>
      <c r="Y257" s="69">
        <f>(E257+K257+Q257)</f>
        <v>44721</v>
      </c>
      <c r="AB257" s="69">
        <v>0</v>
      </c>
      <c r="AD257" s="70">
        <f>IF($Y257,AB257/$Y257*100,0)</f>
        <v>0</v>
      </c>
      <c r="AF257" s="69">
        <v>0</v>
      </c>
      <c r="AH257" s="70">
        <f>IF($Y257,AF257/$Y257*100,0)</f>
        <v>0</v>
      </c>
      <c r="AJ257" s="69">
        <v>0</v>
      </c>
      <c r="AL257" s="70">
        <f>IF($Y257,AJ257/$Y257*100,0)</f>
        <v>0</v>
      </c>
      <c r="AN257" s="69">
        <v>0</v>
      </c>
      <c r="AP257" s="69">
        <v>0</v>
      </c>
      <c r="AR257" s="69">
        <v>0</v>
      </c>
      <c r="AS257" s="21"/>
      <c r="AT257" s="10">
        <v>15</v>
      </c>
      <c r="AU257" s="21"/>
      <c r="AV257" s="96">
        <v>5679</v>
      </c>
      <c r="AW257" s="21"/>
      <c r="AX257" s="96">
        <f>IF(E257,AV257,0)</f>
        <v>0</v>
      </c>
      <c r="AY257" s="21"/>
      <c r="AZ257" s="96">
        <f>IF(K257,AV257,0)</f>
        <v>0</v>
      </c>
      <c r="BA257" s="21"/>
      <c r="BB257" s="96">
        <f>IF(Q257,AV257,0)</f>
        <v>5679</v>
      </c>
    </row>
    <row r="258" spans="1:54" ht="8.85" customHeight="1" x14ac:dyDescent="0.3">
      <c r="A258" s="41"/>
      <c r="D258" s="21"/>
      <c r="AS258" s="21"/>
      <c r="AT258" s="29"/>
      <c r="AU258" s="21"/>
      <c r="AV258" s="27"/>
      <c r="AW258" s="21"/>
      <c r="AX258" s="21"/>
      <c r="AY258" s="21"/>
      <c r="AZ258" s="21"/>
      <c r="BA258" s="21"/>
      <c r="BB258" s="21"/>
    </row>
    <row r="259" spans="1:54" ht="8.85" customHeight="1" x14ac:dyDescent="0.3">
      <c r="A259" s="10">
        <v>16</v>
      </c>
      <c r="B259" s="18"/>
      <c r="C259" s="10" t="s">
        <v>231</v>
      </c>
      <c r="D259" s="21"/>
      <c r="E259" s="69">
        <v>0</v>
      </c>
      <c r="G259" s="70">
        <f>(E259/$AV259)</f>
        <v>0</v>
      </c>
      <c r="I259" s="70">
        <f>IF(G$287,G259/G$287*100,0)</f>
        <v>0</v>
      </c>
      <c r="K259" s="69">
        <v>0</v>
      </c>
      <c r="M259" s="70">
        <f>(K259/$AV259)</f>
        <v>0</v>
      </c>
      <c r="O259" s="70">
        <f>IF(M$287,M259/M$287*100,0)</f>
        <v>0</v>
      </c>
      <c r="Q259" s="69">
        <v>0</v>
      </c>
      <c r="S259" s="65">
        <f>(Q259/$AV259)</f>
        <v>0</v>
      </c>
      <c r="U259" s="65">
        <f>IF(S$287,S259/S$287*100,0)</f>
        <v>0</v>
      </c>
      <c r="W259" s="69">
        <v>0</v>
      </c>
      <c r="Y259" s="69">
        <f>(E259+K259+Q259)</f>
        <v>0</v>
      </c>
      <c r="AB259" s="69">
        <v>0</v>
      </c>
      <c r="AD259" s="70">
        <f>IF($Y259,AB259/$Y259*100,0)</f>
        <v>0</v>
      </c>
      <c r="AF259" s="69">
        <v>0</v>
      </c>
      <c r="AH259" s="70">
        <f>IF($Y259,AF259/$Y259*100,0)</f>
        <v>0</v>
      </c>
      <c r="AJ259" s="69">
        <v>0</v>
      </c>
      <c r="AL259" s="70">
        <f>IF($Y259,AJ259/$Y259*100,0)</f>
        <v>0</v>
      </c>
      <c r="AN259" s="69">
        <v>0</v>
      </c>
      <c r="AP259" s="69">
        <v>0</v>
      </c>
      <c r="AR259" s="69">
        <v>0</v>
      </c>
      <c r="AS259" s="21"/>
      <c r="AT259" s="10">
        <v>16</v>
      </c>
      <c r="AU259" s="21"/>
      <c r="AV259" s="96">
        <v>7473</v>
      </c>
      <c r="AW259" s="21"/>
      <c r="AX259" s="96">
        <f>IF(E259,AV259,0)</f>
        <v>0</v>
      </c>
      <c r="AY259" s="21"/>
      <c r="AZ259" s="96">
        <f>IF(K259,AV259,0)</f>
        <v>0</v>
      </c>
      <c r="BA259" s="21"/>
      <c r="BB259" s="96">
        <f>IF(Q259,AV259,0)</f>
        <v>0</v>
      </c>
    </row>
    <row r="260" spans="1:54" ht="8.85" customHeight="1" x14ac:dyDescent="0.3">
      <c r="A260" s="10">
        <v>17</v>
      </c>
      <c r="B260" s="18"/>
      <c r="C260" s="10" t="s">
        <v>232</v>
      </c>
      <c r="D260" s="21"/>
      <c r="E260" s="69">
        <v>0</v>
      </c>
      <c r="G260" s="70">
        <f>(E260/$AV260)</f>
        <v>0</v>
      </c>
      <c r="I260" s="70">
        <f>IF(G$287,G260/G$287*100,0)</f>
        <v>0</v>
      </c>
      <c r="K260" s="69">
        <v>0</v>
      </c>
      <c r="M260" s="70">
        <f>(K260/$AV260)</f>
        <v>0</v>
      </c>
      <c r="O260" s="70">
        <f>IF(M$287,M260/M$287*100,0)</f>
        <v>0</v>
      </c>
      <c r="Q260" s="69">
        <v>18566</v>
      </c>
      <c r="S260" s="65">
        <f>(Q260/$AV260)</f>
        <v>1.236826327359936</v>
      </c>
      <c r="U260" s="65">
        <f>IF(S$287,S260/S$287*100,0)</f>
        <v>37.234263726728926</v>
      </c>
      <c r="W260" s="69">
        <v>18566</v>
      </c>
      <c r="Y260" s="69">
        <f>(E260+K260+Q260)</f>
        <v>18566</v>
      </c>
      <c r="AB260" s="69">
        <v>0</v>
      </c>
      <c r="AD260" s="70">
        <f>IF($Y260,AB260/$Y260*100,0)</f>
        <v>0</v>
      </c>
      <c r="AF260" s="69">
        <v>0</v>
      </c>
      <c r="AH260" s="70">
        <f>IF($Y260,AF260/$Y260*100,0)</f>
        <v>0</v>
      </c>
      <c r="AJ260" s="69">
        <v>0</v>
      </c>
      <c r="AL260" s="70">
        <f>IF($Y260,AJ260/$Y260*100,0)</f>
        <v>0</v>
      </c>
      <c r="AN260" s="69">
        <v>0</v>
      </c>
      <c r="AP260" s="69">
        <v>0</v>
      </c>
      <c r="AR260" s="69">
        <v>0</v>
      </c>
      <c r="AS260" s="21"/>
      <c r="AT260" s="10">
        <v>17</v>
      </c>
      <c r="AU260" s="21"/>
      <c r="AV260" s="96">
        <v>15011</v>
      </c>
      <c r="AW260" s="21"/>
      <c r="AX260" s="96">
        <f>IF(E260,AV260,0)</f>
        <v>0</v>
      </c>
      <c r="AY260" s="21"/>
      <c r="AZ260" s="96">
        <f>IF(K260,AV260,0)</f>
        <v>0</v>
      </c>
      <c r="BA260" s="21"/>
      <c r="BB260" s="96">
        <f>IF(Q260,AV260,0)</f>
        <v>15011</v>
      </c>
    </row>
    <row r="261" spans="1:54" ht="8.85" customHeight="1" x14ac:dyDescent="0.3">
      <c r="A261" s="10">
        <v>18</v>
      </c>
      <c r="B261" s="18"/>
      <c r="C261" s="10" t="s">
        <v>233</v>
      </c>
      <c r="D261" s="21"/>
      <c r="E261" s="69">
        <v>0</v>
      </c>
      <c r="G261" s="70">
        <f>(E261/$AV261)</f>
        <v>0</v>
      </c>
      <c r="I261" s="70">
        <f>IF(G$287,G261/G$287*100,0)</f>
        <v>0</v>
      </c>
      <c r="K261" s="69">
        <v>0</v>
      </c>
      <c r="M261" s="70">
        <f>(K261/$AV261)</f>
        <v>0</v>
      </c>
      <c r="O261" s="70">
        <f>IF(M$287,M261/M$287*100,0)</f>
        <v>0</v>
      </c>
      <c r="Q261" s="69">
        <v>157975</v>
      </c>
      <c r="S261" s="65">
        <f>(Q261/$AV261)</f>
        <v>6.4074224295274789</v>
      </c>
      <c r="U261" s="65">
        <f>IF(S$287,S261/S$287*100,0)</f>
        <v>192.89341702390448</v>
      </c>
      <c r="W261" s="69">
        <v>157975</v>
      </c>
      <c r="Y261" s="69">
        <f>(E261+K261+Q261)</f>
        <v>157975</v>
      </c>
      <c r="AB261" s="69">
        <v>0</v>
      </c>
      <c r="AD261" s="70">
        <f>IF($Y261,AB261/$Y261*100,0)</f>
        <v>0</v>
      </c>
      <c r="AF261" s="69">
        <v>0</v>
      </c>
      <c r="AH261" s="70">
        <f>IF($Y261,AF261/$Y261*100,0)</f>
        <v>0</v>
      </c>
      <c r="AJ261" s="69">
        <v>0</v>
      </c>
      <c r="AL261" s="70">
        <f>IF($Y261,AJ261/$Y261*100,0)</f>
        <v>0</v>
      </c>
      <c r="AN261" s="69">
        <v>0</v>
      </c>
      <c r="AP261" s="69">
        <v>0</v>
      </c>
      <c r="AR261" s="69">
        <v>0</v>
      </c>
      <c r="AS261" s="21"/>
      <c r="AT261" s="10">
        <v>18</v>
      </c>
      <c r="AU261" s="21"/>
      <c r="AV261" s="96">
        <v>24655</v>
      </c>
      <c r="AW261" s="21"/>
      <c r="AX261" s="96">
        <f>IF(E261,AV261,0)</f>
        <v>0</v>
      </c>
      <c r="AY261" s="21"/>
      <c r="AZ261" s="96">
        <f>IF(K261,AV261,0)</f>
        <v>0</v>
      </c>
      <c r="BA261" s="21"/>
      <c r="BB261" s="96">
        <f>IF(Q261,AV261,0)</f>
        <v>24655</v>
      </c>
    </row>
    <row r="262" spans="1:54" ht="8.85" customHeight="1" x14ac:dyDescent="0.3">
      <c r="A262" s="10">
        <v>19</v>
      </c>
      <c r="B262" s="18"/>
      <c r="C262" s="10" t="s">
        <v>234</v>
      </c>
      <c r="D262" s="21"/>
      <c r="E262" s="69">
        <v>0</v>
      </c>
      <c r="G262" s="70">
        <f>(E262/$AV262)</f>
        <v>0</v>
      </c>
      <c r="I262" s="70">
        <f>IF(G$287,G262/G$287*100,0)</f>
        <v>0</v>
      </c>
      <c r="K262" s="69">
        <v>0</v>
      </c>
      <c r="M262" s="70">
        <f>(K262/$AV262)</f>
        <v>0</v>
      </c>
      <c r="O262" s="70">
        <f>IF(M$287,M262/M$287*100,0)</f>
        <v>0</v>
      </c>
      <c r="Q262" s="69">
        <v>203701</v>
      </c>
      <c r="S262" s="65">
        <f>(Q262/$AV262)</f>
        <v>4.221782383419689</v>
      </c>
      <c r="U262" s="65">
        <f>IF(S$287,S262/S$287*100,0)</f>
        <v>127.09541767003533</v>
      </c>
      <c r="W262" s="69">
        <v>203701</v>
      </c>
      <c r="Y262" s="69">
        <f>(E262+K262+Q262)</f>
        <v>203701</v>
      </c>
      <c r="AB262" s="69">
        <v>0</v>
      </c>
      <c r="AD262" s="70">
        <f>IF($Y262,AB262/$Y262*100,0)</f>
        <v>0</v>
      </c>
      <c r="AF262" s="69">
        <v>0</v>
      </c>
      <c r="AH262" s="70">
        <f>IF($Y262,AF262/$Y262*100,0)</f>
        <v>0</v>
      </c>
      <c r="AJ262" s="69">
        <v>0</v>
      </c>
      <c r="AL262" s="70">
        <f>IF($Y262,AJ262/$Y262*100,0)</f>
        <v>0</v>
      </c>
      <c r="AN262" s="69">
        <v>0</v>
      </c>
      <c r="AP262" s="69">
        <v>0</v>
      </c>
      <c r="AR262" s="69">
        <v>0</v>
      </c>
      <c r="AS262" s="21"/>
      <c r="AT262" s="10">
        <v>19</v>
      </c>
      <c r="AU262" s="21"/>
      <c r="AV262" s="96">
        <v>48250</v>
      </c>
      <c r="AW262" s="21"/>
      <c r="AX262" s="96">
        <f>IF(E262,AV262,0)</f>
        <v>0</v>
      </c>
      <c r="AY262" s="21"/>
      <c r="AZ262" s="96">
        <f>IF(K262,AV262,0)</f>
        <v>0</v>
      </c>
      <c r="BA262" s="21"/>
      <c r="BB262" s="96">
        <f>IF(Q262,AV262,0)</f>
        <v>48250</v>
      </c>
    </row>
    <row r="263" spans="1:54" ht="8.85" customHeight="1" x14ac:dyDescent="0.3">
      <c r="A263" s="10">
        <v>20</v>
      </c>
      <c r="B263" s="18"/>
      <c r="C263" s="10" t="s">
        <v>235</v>
      </c>
      <c r="D263" s="21"/>
      <c r="E263" s="69">
        <v>0</v>
      </c>
      <c r="G263" s="70">
        <f>(E263/$AV263)</f>
        <v>0</v>
      </c>
      <c r="I263" s="70">
        <f>IF(G$287,G263/G$287*100,0)</f>
        <v>0</v>
      </c>
      <c r="K263" s="69">
        <v>0</v>
      </c>
      <c r="M263" s="70">
        <f>(K263/$AV263)</f>
        <v>0</v>
      </c>
      <c r="O263" s="70">
        <f>IF(M$287,M263/M$287*100,0)</f>
        <v>0</v>
      </c>
      <c r="Q263" s="69">
        <v>16869</v>
      </c>
      <c r="S263" s="65">
        <f>(Q263/$AV263)</f>
        <v>3.4918236389981372</v>
      </c>
      <c r="U263" s="65">
        <f>IF(S$287,S263/S$287*100,0)</f>
        <v>105.1202415291459</v>
      </c>
      <c r="W263" s="69">
        <v>16869</v>
      </c>
      <c r="Y263" s="69">
        <f>(E263+K263+Q263)</f>
        <v>16869</v>
      </c>
      <c r="AB263" s="69">
        <v>0</v>
      </c>
      <c r="AD263" s="70">
        <f>IF($Y263,AB263/$Y263*100,0)</f>
        <v>0</v>
      </c>
      <c r="AF263" s="69">
        <v>0</v>
      </c>
      <c r="AH263" s="70">
        <f>IF($Y263,AF263/$Y263*100,0)</f>
        <v>0</v>
      </c>
      <c r="AJ263" s="69">
        <v>0</v>
      </c>
      <c r="AL263" s="70">
        <f>IF($Y263,AJ263/$Y263*100,0)</f>
        <v>0</v>
      </c>
      <c r="AN263" s="69">
        <v>0</v>
      </c>
      <c r="AP263" s="69">
        <v>0</v>
      </c>
      <c r="AR263" s="69">
        <v>0</v>
      </c>
      <c r="AS263" s="21"/>
      <c r="AT263" s="10">
        <v>20</v>
      </c>
      <c r="AU263" s="21"/>
      <c r="AV263" s="96">
        <v>4831</v>
      </c>
      <c r="AW263" s="21"/>
      <c r="AX263" s="96">
        <f>IF(E263,AV263,0)</f>
        <v>0</v>
      </c>
      <c r="AY263" s="21"/>
      <c r="AZ263" s="96">
        <f>IF(K263,AV263,0)</f>
        <v>0</v>
      </c>
      <c r="BA263" s="21"/>
      <c r="BB263" s="96">
        <f>IF(Q263,AV263,0)</f>
        <v>4831</v>
      </c>
    </row>
    <row r="264" spans="1:54" ht="8.85" customHeight="1" x14ac:dyDescent="0.3">
      <c r="A264" s="41"/>
      <c r="D264" s="21"/>
      <c r="E264" s="131"/>
      <c r="K264" s="131"/>
      <c r="Q264" s="131"/>
      <c r="W264" s="131"/>
      <c r="Y264" s="131"/>
      <c r="AB264" s="131"/>
      <c r="AF264" s="131"/>
      <c r="AJ264" s="131"/>
      <c r="AN264" s="131"/>
      <c r="AS264" s="21"/>
      <c r="AT264" s="29"/>
      <c r="AU264" s="21"/>
      <c r="AV264" s="27"/>
      <c r="AW264" s="21"/>
      <c r="AX264" s="21"/>
      <c r="AY264" s="21"/>
      <c r="AZ264" s="21"/>
      <c r="BA264" s="21"/>
      <c r="BB264" s="21"/>
    </row>
    <row r="265" spans="1:54" ht="8.85" customHeight="1" x14ac:dyDescent="0.3">
      <c r="A265" s="10">
        <v>21</v>
      </c>
      <c r="B265" s="18"/>
      <c r="C265" s="10" t="s">
        <v>236</v>
      </c>
      <c r="D265" s="21"/>
      <c r="E265" s="69">
        <v>0</v>
      </c>
      <c r="G265" s="70">
        <f>(E265/$AV265)</f>
        <v>0</v>
      </c>
      <c r="I265" s="70">
        <f>IF(G$287,G265/G$287*100,0)</f>
        <v>0</v>
      </c>
      <c r="K265" s="69">
        <v>0</v>
      </c>
      <c r="M265" s="70">
        <f>(K265/$AV265)</f>
        <v>0</v>
      </c>
      <c r="O265" s="70">
        <f>IF(M$287,M265/M$287*100,0)</f>
        <v>0</v>
      </c>
      <c r="Q265" s="69">
        <v>0</v>
      </c>
      <c r="S265" s="65">
        <f>(Q265/$AV265)</f>
        <v>0</v>
      </c>
      <c r="U265" s="65">
        <f>IF(S$287,S265/S$287*100,0)</f>
        <v>0</v>
      </c>
      <c r="W265" s="69">
        <v>0</v>
      </c>
      <c r="Y265" s="69">
        <f>(E265+K265+Q265)</f>
        <v>0</v>
      </c>
      <c r="AB265" s="69">
        <v>0</v>
      </c>
      <c r="AD265" s="70">
        <f>IF($Y265,AB265/$Y265*100,0)</f>
        <v>0</v>
      </c>
      <c r="AF265" s="69">
        <v>0</v>
      </c>
      <c r="AH265" s="70">
        <f>IF($Y265,AF265/$Y265*100,0)</f>
        <v>0</v>
      </c>
      <c r="AJ265" s="69">
        <v>0</v>
      </c>
      <c r="AL265" s="70">
        <f>IF($Y265,AJ265/$Y265*100,0)</f>
        <v>0</v>
      </c>
      <c r="AN265" s="69">
        <v>0</v>
      </c>
      <c r="AP265" s="69">
        <v>0</v>
      </c>
      <c r="AR265" s="69">
        <v>0</v>
      </c>
      <c r="AS265" s="21"/>
      <c r="AT265" s="10">
        <v>21</v>
      </c>
      <c r="AU265" s="21"/>
      <c r="AV265" s="96">
        <v>5751</v>
      </c>
      <c r="AW265" s="21"/>
      <c r="AX265" s="96">
        <f>IF(E265,AV265,0)</f>
        <v>0</v>
      </c>
      <c r="AY265" s="21"/>
      <c r="AZ265" s="96">
        <f>IF(K265,AV265,0)</f>
        <v>0</v>
      </c>
      <c r="BA265" s="21"/>
      <c r="BB265" s="96">
        <f>IF(Q265,AV265,0)</f>
        <v>0</v>
      </c>
    </row>
    <row r="266" spans="1:54" ht="8.85" customHeight="1" x14ac:dyDescent="0.3">
      <c r="A266" s="10">
        <v>22</v>
      </c>
      <c r="B266" s="18"/>
      <c r="C266" s="10" t="s">
        <v>189</v>
      </c>
      <c r="D266" s="21"/>
      <c r="E266" s="69">
        <v>0</v>
      </c>
      <c r="G266" s="70">
        <f>(E266/$AV266)</f>
        <v>0</v>
      </c>
      <c r="I266" s="70">
        <f>IF(G$287,G266/G$287*100,0)</f>
        <v>0</v>
      </c>
      <c r="K266" s="69">
        <v>0</v>
      </c>
      <c r="M266" s="70">
        <f>(K266/$AV266)</f>
        <v>0</v>
      </c>
      <c r="O266" s="70">
        <f>IF(M$287,M266/M$287*100,0)</f>
        <v>0</v>
      </c>
      <c r="Q266" s="69">
        <v>0</v>
      </c>
      <c r="S266" s="65">
        <f>(Q266/$AV266)</f>
        <v>0</v>
      </c>
      <c r="U266" s="65">
        <f>IF(S$287,S266/S$287*100,0)</f>
        <v>0</v>
      </c>
      <c r="W266" s="69">
        <v>0</v>
      </c>
      <c r="Y266" s="69">
        <f>(E266+K266+Q266)</f>
        <v>0</v>
      </c>
      <c r="AB266" s="69">
        <v>0</v>
      </c>
      <c r="AD266" s="70">
        <f>IF($Y266,AB266/$Y266*100,0)</f>
        <v>0</v>
      </c>
      <c r="AF266" s="69">
        <v>0</v>
      </c>
      <c r="AH266" s="70">
        <f>IF($Y266,AF266/$Y266*100,0)</f>
        <v>0</v>
      </c>
      <c r="AJ266" s="69">
        <v>0</v>
      </c>
      <c r="AL266" s="70">
        <f>IF($Y266,AJ266/$Y266*100,0)</f>
        <v>0</v>
      </c>
      <c r="AN266" s="69">
        <v>0</v>
      </c>
      <c r="AP266" s="69">
        <v>0</v>
      </c>
      <c r="AR266" s="69">
        <v>0</v>
      </c>
      <c r="AS266" s="21"/>
      <c r="AT266" s="10">
        <v>22</v>
      </c>
      <c r="AU266" s="21"/>
      <c r="AV266" s="96">
        <v>4880</v>
      </c>
      <c r="AW266" s="21"/>
      <c r="AX266" s="96">
        <f>IF(E266,AV266,0)</f>
        <v>0</v>
      </c>
      <c r="AY266" s="21"/>
      <c r="AZ266" s="96">
        <f>IF(K266,AV266,0)</f>
        <v>0</v>
      </c>
      <c r="BA266" s="21"/>
      <c r="BB266" s="96">
        <f>IF(Q266,AV266,0)</f>
        <v>0</v>
      </c>
    </row>
    <row r="267" spans="1:54" ht="8.85" customHeight="1" x14ac:dyDescent="0.3">
      <c r="A267" s="10">
        <v>23</v>
      </c>
      <c r="B267" s="18"/>
      <c r="C267" s="10" t="s">
        <v>197</v>
      </c>
      <c r="D267" s="21"/>
      <c r="E267" s="69">
        <v>4000</v>
      </c>
      <c r="G267" s="70">
        <f>(E267/$AV267)</f>
        <v>0.44518642181413465</v>
      </c>
      <c r="I267" s="70">
        <f>IF(G$287,G267/G$287*100,0)</f>
        <v>4226.499721758486</v>
      </c>
      <c r="K267" s="69">
        <v>4410</v>
      </c>
      <c r="M267" s="70">
        <f>(K267/$AV267)</f>
        <v>0.49081803005008345</v>
      </c>
      <c r="O267" s="70">
        <f>IF(M$287,M267/M$287*100,0)</f>
        <v>4226.499721758486</v>
      </c>
      <c r="Q267" s="69">
        <v>14238</v>
      </c>
      <c r="S267" s="65">
        <f>(Q267/$AV267)</f>
        <v>1.5846410684474124</v>
      </c>
      <c r="U267" s="65">
        <f>IF(S$287,S267/S$287*100,0)</f>
        <v>47.705116029281989</v>
      </c>
      <c r="W267" s="69">
        <v>14238</v>
      </c>
      <c r="Y267" s="69">
        <f>(E267+K267+Q267)</f>
        <v>22648</v>
      </c>
      <c r="AB267" s="69">
        <v>0</v>
      </c>
      <c r="AD267" s="70">
        <f>IF($Y267,AB267/$Y267*100,0)</f>
        <v>0</v>
      </c>
      <c r="AF267" s="69">
        <v>0</v>
      </c>
      <c r="AH267" s="70">
        <f>IF($Y267,AF267/$Y267*100,0)</f>
        <v>0</v>
      </c>
      <c r="AJ267" s="69">
        <v>0</v>
      </c>
      <c r="AL267" s="70">
        <f>IF($Y267,AJ267/$Y267*100,0)</f>
        <v>0</v>
      </c>
      <c r="AN267" s="69">
        <v>0</v>
      </c>
      <c r="AP267" s="69">
        <v>0</v>
      </c>
      <c r="AR267" s="69">
        <v>0</v>
      </c>
      <c r="AS267" s="21"/>
      <c r="AT267" s="10">
        <v>23</v>
      </c>
      <c r="AU267" s="21"/>
      <c r="AV267" s="96">
        <v>8985</v>
      </c>
      <c r="AW267" s="21"/>
      <c r="AX267" s="96">
        <f>IF(E267,AV267,0)</f>
        <v>8985</v>
      </c>
      <c r="AY267" s="21"/>
      <c r="AZ267" s="96">
        <f>IF(K267,AV267,0)</f>
        <v>8985</v>
      </c>
      <c r="BA267" s="21"/>
      <c r="BB267" s="96">
        <f>IF(Q267,AV267,0)</f>
        <v>8985</v>
      </c>
    </row>
    <row r="268" spans="1:54" ht="8.85" customHeight="1" x14ac:dyDescent="0.3">
      <c r="A268" s="10">
        <v>24</v>
      </c>
      <c r="B268" s="18"/>
      <c r="C268" s="37" t="s">
        <v>237</v>
      </c>
      <c r="D268" s="21"/>
      <c r="E268" s="69">
        <v>0</v>
      </c>
      <c r="G268" s="70">
        <f>(E268/$AV268)</f>
        <v>0</v>
      </c>
      <c r="I268" s="70">
        <f>IF(G$287,G268/G$287*100,0)</f>
        <v>0</v>
      </c>
      <c r="K268" s="69">
        <v>0</v>
      </c>
      <c r="M268" s="70">
        <f>(K268/$AV268)</f>
        <v>0</v>
      </c>
      <c r="O268" s="70">
        <f>IF(M$287,M268/M$287*100,0)</f>
        <v>0</v>
      </c>
      <c r="Q268" s="69">
        <v>51839</v>
      </c>
      <c r="S268" s="65">
        <f>(Q268/$AV268)</f>
        <v>5.805689326912308</v>
      </c>
      <c r="U268" s="65">
        <f>IF(S$287,S268/S$287*100,0)</f>
        <v>174.77843310073652</v>
      </c>
      <c r="W268" s="69">
        <v>51839</v>
      </c>
      <c r="Y268" s="69">
        <f>(E268+K268+Q268)</f>
        <v>51839</v>
      </c>
      <c r="AB268" s="69">
        <v>0</v>
      </c>
      <c r="AD268" s="70">
        <f>IF($Y268,AB268/$Y268*100,0)</f>
        <v>0</v>
      </c>
      <c r="AF268" s="69">
        <v>0</v>
      </c>
      <c r="AH268" s="70">
        <f>IF($Y268,AF268/$Y268*100,0)</f>
        <v>0</v>
      </c>
      <c r="AJ268" s="69">
        <v>0</v>
      </c>
      <c r="AL268" s="70">
        <f>IF($Y268,AJ268/$Y268*100,0)</f>
        <v>0</v>
      </c>
      <c r="AN268" s="69">
        <v>0</v>
      </c>
      <c r="AP268" s="69">
        <v>0</v>
      </c>
      <c r="AR268" s="69">
        <v>0</v>
      </c>
      <c r="AS268" s="21"/>
      <c r="AT268" s="10">
        <v>24</v>
      </c>
      <c r="AU268" s="21"/>
      <c r="AV268" s="96">
        <v>8929</v>
      </c>
      <c r="AW268" s="21"/>
      <c r="AX268" s="96">
        <f>IF(E268,AV268,0)</f>
        <v>0</v>
      </c>
      <c r="AY268" s="21"/>
      <c r="AZ268" s="96">
        <f>IF(K268,AV268,0)</f>
        <v>0</v>
      </c>
      <c r="BA268" s="21"/>
      <c r="BB268" s="96">
        <f>IF(Q268,AV268,0)</f>
        <v>8929</v>
      </c>
    </row>
    <row r="269" spans="1:54" ht="8.85" customHeight="1" x14ac:dyDescent="0.3">
      <c r="A269" s="10">
        <v>25</v>
      </c>
      <c r="B269" s="18"/>
      <c r="C269" s="10" t="s">
        <v>238</v>
      </c>
      <c r="D269" s="21"/>
      <c r="E269" s="69">
        <v>0</v>
      </c>
      <c r="G269" s="70">
        <f>(E269/$AV269)</f>
        <v>0</v>
      </c>
      <c r="I269" s="70">
        <f>IF(G$287,G269/G$287*100,0)</f>
        <v>0</v>
      </c>
      <c r="K269" s="69">
        <v>0</v>
      </c>
      <c r="M269" s="70">
        <f>(K269/$AV269)</f>
        <v>0</v>
      </c>
      <c r="O269" s="70">
        <f>IF(M$287,M269/M$287*100,0)</f>
        <v>0</v>
      </c>
      <c r="Q269" s="69">
        <v>0</v>
      </c>
      <c r="S269" s="65">
        <f>(Q269/$AV269)</f>
        <v>0</v>
      </c>
      <c r="U269" s="65">
        <f>IF(S$287,S269/S$287*100,0)</f>
        <v>0</v>
      </c>
      <c r="W269" s="69">
        <v>0</v>
      </c>
      <c r="Y269" s="69">
        <f>(E269+K269+Q269)</f>
        <v>0</v>
      </c>
      <c r="AB269" s="69">
        <v>0</v>
      </c>
      <c r="AD269" s="70">
        <f>IF($Y269,AB269/$Y269*100,0)</f>
        <v>0</v>
      </c>
      <c r="AF269" s="69">
        <v>0</v>
      </c>
      <c r="AH269" s="70">
        <f>IF($Y269,AF269/$Y269*100,0)</f>
        <v>0</v>
      </c>
      <c r="AJ269" s="69">
        <v>0</v>
      </c>
      <c r="AL269" s="70">
        <f>IF($Y269,AJ269/$Y269*100,0)</f>
        <v>0</v>
      </c>
      <c r="AN269" s="69">
        <v>0</v>
      </c>
      <c r="AP269" s="69">
        <v>0</v>
      </c>
      <c r="AR269" s="69">
        <v>0</v>
      </c>
      <c r="AS269" s="21"/>
      <c r="AT269" s="10">
        <v>25</v>
      </c>
      <c r="AU269" s="21"/>
      <c r="AV269" s="96">
        <v>5261</v>
      </c>
      <c r="AW269" s="21"/>
      <c r="AX269" s="96">
        <f>IF(E269,AV269,0)</f>
        <v>0</v>
      </c>
      <c r="AY269" s="21"/>
      <c r="AZ269" s="96">
        <f>IF(K269,AV269,0)</f>
        <v>0</v>
      </c>
      <c r="BA269" s="21"/>
      <c r="BB269" s="96">
        <f>IF(Q269,AV269,0)</f>
        <v>0</v>
      </c>
    </row>
    <row r="270" spans="1:54" ht="8.85" customHeight="1" x14ac:dyDescent="0.3">
      <c r="A270" s="41"/>
      <c r="D270" s="21"/>
      <c r="Y270" s="131"/>
      <c r="AS270" s="21"/>
      <c r="AT270" s="29"/>
      <c r="AU270" s="21"/>
      <c r="AV270" s="27"/>
      <c r="AW270" s="21"/>
      <c r="AX270" s="21"/>
      <c r="AY270" s="21"/>
      <c r="AZ270" s="21"/>
      <c r="BA270" s="21"/>
      <c r="BB270" s="21"/>
    </row>
    <row r="271" spans="1:54" ht="8.85" customHeight="1" x14ac:dyDescent="0.3">
      <c r="A271" s="10">
        <v>26</v>
      </c>
      <c r="B271" s="18"/>
      <c r="C271" s="10" t="s">
        <v>239</v>
      </c>
      <c r="D271" s="21"/>
      <c r="E271" s="69">
        <v>0</v>
      </c>
      <c r="G271" s="70">
        <f>(E271/$AV271)</f>
        <v>0</v>
      </c>
      <c r="I271" s="70">
        <f>IF(G$287,G271/G$287*100,0)</f>
        <v>0</v>
      </c>
      <c r="K271" s="69">
        <v>0</v>
      </c>
      <c r="M271" s="70">
        <f>(K271/$AV271)</f>
        <v>0</v>
      </c>
      <c r="O271" s="70">
        <f>IF(M$287,M271/M$287*100,0)</f>
        <v>0</v>
      </c>
      <c r="Q271" s="69">
        <v>3634</v>
      </c>
      <c r="S271" s="65">
        <f>(Q271/$AV271)</f>
        <v>0.74117887007954308</v>
      </c>
      <c r="U271" s="65">
        <f>IF(S$287,S271/S$287*100,0)</f>
        <v>22.312954459926715</v>
      </c>
      <c r="W271" s="69">
        <v>3634</v>
      </c>
      <c r="Y271" s="69">
        <f>(E271+K271+Q271)</f>
        <v>3634</v>
      </c>
      <c r="AB271" s="69">
        <v>0</v>
      </c>
      <c r="AD271" s="70">
        <f>IF($Y271,AB271/$Y271*100,0)</f>
        <v>0</v>
      </c>
      <c r="AF271" s="69">
        <v>0</v>
      </c>
      <c r="AH271" s="70">
        <f>IF($Y271,AF271/$Y271*100,0)</f>
        <v>0</v>
      </c>
      <c r="AJ271" s="69">
        <v>0</v>
      </c>
      <c r="AL271" s="70">
        <f>IF($Y271,AJ271/$Y271*100,0)</f>
        <v>0</v>
      </c>
      <c r="AN271" s="69">
        <v>0</v>
      </c>
      <c r="AP271" s="69">
        <v>0</v>
      </c>
      <c r="AR271" s="69">
        <v>0</v>
      </c>
      <c r="AS271" s="21"/>
      <c r="AT271" s="10">
        <v>26</v>
      </c>
      <c r="AU271" s="21"/>
      <c r="AV271" s="96">
        <v>4903</v>
      </c>
      <c r="AW271" s="21"/>
      <c r="AX271" s="96">
        <f>IF(E271,AV271,0)</f>
        <v>0</v>
      </c>
      <c r="AY271" s="21"/>
      <c r="AZ271" s="96">
        <f>IF(K271,AV271,0)</f>
        <v>0</v>
      </c>
      <c r="BA271" s="21"/>
      <c r="BB271" s="96">
        <f>IF(Q271,AV271,0)</f>
        <v>4903</v>
      </c>
    </row>
    <row r="272" spans="1:54" ht="8.85" customHeight="1" x14ac:dyDescent="0.3">
      <c r="A272" s="10">
        <v>27</v>
      </c>
      <c r="B272" s="18"/>
      <c r="C272" s="10" t="s">
        <v>240</v>
      </c>
      <c r="D272" s="21"/>
      <c r="E272" s="69">
        <v>0</v>
      </c>
      <c r="G272" s="70">
        <f>(E272/$AV272)</f>
        <v>0</v>
      </c>
      <c r="I272" s="70">
        <f>IF(G$287,G272/G$287*100,0)</f>
        <v>0</v>
      </c>
      <c r="K272" s="69">
        <v>0</v>
      </c>
      <c r="M272" s="70">
        <f>(K272/$AV272)</f>
        <v>0</v>
      </c>
      <c r="O272" s="70">
        <f>IF(M$287,M272/M$287*100,0)</f>
        <v>0</v>
      </c>
      <c r="Q272" s="69">
        <v>63603</v>
      </c>
      <c r="S272" s="65">
        <f>(Q272/$AV272)</f>
        <v>7.4537677253017698</v>
      </c>
      <c r="U272" s="65">
        <f>IF(S$287,S272/S$287*100,0)</f>
        <v>224.3933097980532</v>
      </c>
      <c r="W272" s="69">
        <v>63603</v>
      </c>
      <c r="Y272" s="69">
        <f>(E272+K272+Q272)</f>
        <v>63603</v>
      </c>
      <c r="AB272" s="69">
        <v>0</v>
      </c>
      <c r="AD272" s="70">
        <f>IF($Y272,AB272/$Y272*100,0)</f>
        <v>0</v>
      </c>
      <c r="AF272" s="69">
        <v>0</v>
      </c>
      <c r="AH272" s="70">
        <f>IF($Y272,AF272/$Y272*100,0)</f>
        <v>0</v>
      </c>
      <c r="AJ272" s="69">
        <v>0</v>
      </c>
      <c r="AL272" s="70">
        <f>IF($Y272,AJ272/$Y272*100,0)</f>
        <v>0</v>
      </c>
      <c r="AN272" s="69">
        <v>0</v>
      </c>
      <c r="AP272" s="69">
        <v>0</v>
      </c>
      <c r="AR272" s="69">
        <v>0</v>
      </c>
      <c r="AS272" s="21"/>
      <c r="AT272" s="10">
        <v>27</v>
      </c>
      <c r="AU272" s="21"/>
      <c r="AV272" s="96">
        <v>8533</v>
      </c>
      <c r="AW272" s="21"/>
      <c r="AX272" s="96">
        <f>IF(E272,AV272,0)</f>
        <v>0</v>
      </c>
      <c r="AY272" s="21"/>
      <c r="AZ272" s="96">
        <f>IF(K272,AV272,0)</f>
        <v>0</v>
      </c>
      <c r="BA272" s="21"/>
      <c r="BB272" s="96">
        <f>IF(Q272,AV272,0)</f>
        <v>8533</v>
      </c>
    </row>
    <row r="273" spans="1:54" ht="8.85" customHeight="1" x14ac:dyDescent="0.3">
      <c r="A273" s="10">
        <v>28</v>
      </c>
      <c r="B273" s="18"/>
      <c r="C273" s="10" t="s">
        <v>241</v>
      </c>
      <c r="D273" s="21"/>
      <c r="E273" s="69">
        <v>0</v>
      </c>
      <c r="G273" s="70">
        <f>(E273/$AV273)</f>
        <v>0</v>
      </c>
      <c r="I273" s="70">
        <f>IF(G$287,G273/G$287*100,0)</f>
        <v>0</v>
      </c>
      <c r="K273" s="69">
        <v>0</v>
      </c>
      <c r="M273" s="70">
        <f>(K273/$AV273)</f>
        <v>0</v>
      </c>
      <c r="O273" s="70">
        <f>IF(M$287,M273/M$287*100,0)</f>
        <v>0</v>
      </c>
      <c r="Q273" s="69">
        <v>0</v>
      </c>
      <c r="S273" s="65">
        <f>(Q273/$AV273)</f>
        <v>0</v>
      </c>
      <c r="U273" s="65">
        <f>IF(S$287,S273/S$287*100,0)</f>
        <v>0</v>
      </c>
      <c r="W273" s="69">
        <v>0</v>
      </c>
      <c r="Y273" s="69">
        <f>(E273+K273+Q273)</f>
        <v>0</v>
      </c>
      <c r="AB273" s="69">
        <v>0</v>
      </c>
      <c r="AD273" s="70">
        <f>IF($Y273,AB273/$Y273*100,0)</f>
        <v>0</v>
      </c>
      <c r="AF273" s="69">
        <v>0</v>
      </c>
      <c r="AH273" s="70">
        <f>IF($Y273,AF273/$Y273*100,0)</f>
        <v>0</v>
      </c>
      <c r="AJ273" s="69">
        <v>0</v>
      </c>
      <c r="AL273" s="70">
        <f>IF($Y273,AJ273/$Y273*100,0)</f>
        <v>0</v>
      </c>
      <c r="AN273" s="69">
        <v>0</v>
      </c>
      <c r="AP273" s="69">
        <v>0</v>
      </c>
      <c r="AR273" s="69">
        <v>0</v>
      </c>
      <c r="AS273" s="21"/>
      <c r="AT273" s="10">
        <v>28</v>
      </c>
      <c r="AU273" s="21"/>
      <c r="AV273" s="96">
        <v>7966</v>
      </c>
      <c r="AW273" s="21"/>
      <c r="AX273" s="96">
        <f>IF(E273,AV273,0)</f>
        <v>0</v>
      </c>
      <c r="AY273" s="21"/>
      <c r="AZ273" s="96">
        <f>IF(K273,AV273,0)</f>
        <v>0</v>
      </c>
      <c r="BA273" s="21"/>
      <c r="BB273" s="96">
        <f>IF(Q273,AV273,0)</f>
        <v>0</v>
      </c>
    </row>
    <row r="274" spans="1:54" ht="8.85" customHeight="1" x14ac:dyDescent="0.3">
      <c r="A274" s="10">
        <v>29</v>
      </c>
      <c r="B274" s="18"/>
      <c r="C274" s="10" t="s">
        <v>242</v>
      </c>
      <c r="D274" s="21"/>
      <c r="E274" s="69">
        <v>0</v>
      </c>
      <c r="G274" s="70">
        <f>(E274/$AV274)</f>
        <v>0</v>
      </c>
      <c r="I274" s="70">
        <f>IF(G$287,G274/G$287*100,0)</f>
        <v>0</v>
      </c>
      <c r="K274" s="69">
        <v>0</v>
      </c>
      <c r="M274" s="70">
        <f>(K274/$AV274)</f>
        <v>0</v>
      </c>
      <c r="O274" s="70">
        <f>IF(M$287,M274/M$287*100,0)</f>
        <v>0</v>
      </c>
      <c r="Q274" s="69">
        <v>0</v>
      </c>
      <c r="S274" s="65">
        <f>(Q274/$AV274)</f>
        <v>0</v>
      </c>
      <c r="U274" s="65">
        <f>IF(S$287,S274/S$287*100,0)</f>
        <v>0</v>
      </c>
      <c r="W274" s="69">
        <v>0</v>
      </c>
      <c r="Y274" s="69">
        <f>(E274+K274+Q274)</f>
        <v>0</v>
      </c>
      <c r="AB274" s="69">
        <v>0</v>
      </c>
      <c r="AD274" s="70">
        <f>IF($Y274,AB274/$Y274*100,0)</f>
        <v>0</v>
      </c>
      <c r="AF274" s="69">
        <v>0</v>
      </c>
      <c r="AH274" s="70">
        <f>IF($Y274,AF274/$Y274*100,0)</f>
        <v>0</v>
      </c>
      <c r="AJ274" s="69">
        <v>0</v>
      </c>
      <c r="AL274" s="70">
        <f>IF($Y274,AJ274/$Y274*100,0)</f>
        <v>0</v>
      </c>
      <c r="AN274" s="69">
        <v>0</v>
      </c>
      <c r="AP274" s="69">
        <v>0</v>
      </c>
      <c r="AR274" s="69">
        <v>0</v>
      </c>
      <c r="AS274" s="21"/>
      <c r="AT274" s="10">
        <v>29</v>
      </c>
      <c r="AU274" s="21"/>
      <c r="AV274" s="96">
        <v>4690</v>
      </c>
      <c r="AW274" s="21"/>
      <c r="AX274" s="96">
        <f>IF(E274,AV274,0)</f>
        <v>0</v>
      </c>
      <c r="AY274" s="21"/>
      <c r="AZ274" s="96">
        <f>IF(K274,AV274,0)</f>
        <v>0</v>
      </c>
      <c r="BA274" s="21"/>
      <c r="BB274" s="96">
        <f>IF(Q274,AV274,0)</f>
        <v>0</v>
      </c>
    </row>
    <row r="275" spans="1:54" ht="8.85" customHeight="1" x14ac:dyDescent="0.3">
      <c r="A275" s="10">
        <v>30</v>
      </c>
      <c r="B275" s="18"/>
      <c r="C275" s="10" t="s">
        <v>243</v>
      </c>
      <c r="D275" s="21"/>
      <c r="E275" s="69">
        <v>0</v>
      </c>
      <c r="G275" s="70">
        <f>(E275/$AV275)</f>
        <v>0</v>
      </c>
      <c r="I275" s="70">
        <f>IF(G$287,G275/G$287*100,0)</f>
        <v>0</v>
      </c>
      <c r="K275" s="69">
        <v>0</v>
      </c>
      <c r="M275" s="70">
        <f>(K275/$AV275)</f>
        <v>0</v>
      </c>
      <c r="O275" s="70">
        <f>IF(M$287,M275/M$287*100,0)</f>
        <v>0</v>
      </c>
      <c r="Q275" s="69">
        <v>13573</v>
      </c>
      <c r="S275" s="65">
        <f>(Q275/$AV275)</f>
        <v>1.9162784131017929</v>
      </c>
      <c r="U275" s="65">
        <f>IF(S$287,S275/S$287*100,0)</f>
        <v>57.688952950712405</v>
      </c>
      <c r="W275" s="69">
        <v>13573</v>
      </c>
      <c r="Y275" s="69">
        <f>(E275+K275+Q275)</f>
        <v>13573</v>
      </c>
      <c r="AB275" s="69">
        <v>0</v>
      </c>
      <c r="AD275" s="70">
        <f>IF($Y275,AB275/$Y275*100,0)</f>
        <v>0</v>
      </c>
      <c r="AF275" s="69">
        <v>0</v>
      </c>
      <c r="AH275" s="70">
        <f>IF($Y275,AF275/$Y275*100,0)</f>
        <v>0</v>
      </c>
      <c r="AJ275" s="69">
        <v>0</v>
      </c>
      <c r="AL275" s="70">
        <f>IF($Y275,AJ275/$Y275*100,0)</f>
        <v>0</v>
      </c>
      <c r="AN275" s="69">
        <v>0</v>
      </c>
      <c r="AP275" s="69">
        <v>0</v>
      </c>
      <c r="AR275" s="69">
        <v>0</v>
      </c>
      <c r="AS275" s="21"/>
      <c r="AT275" s="10">
        <v>30</v>
      </c>
      <c r="AU275" s="21"/>
      <c r="AV275" s="96">
        <v>7083</v>
      </c>
      <c r="AW275" s="21"/>
      <c r="AX275" s="96">
        <f>IF(E275,AV275,0)</f>
        <v>0</v>
      </c>
      <c r="AY275" s="21"/>
      <c r="AZ275" s="96">
        <f>IF(K275,AV275,0)</f>
        <v>0</v>
      </c>
      <c r="BA275" s="21"/>
      <c r="BB275" s="96">
        <f>IF(Q275,AV275,0)</f>
        <v>7083</v>
      </c>
    </row>
    <row r="276" spans="1:54" ht="8.85" customHeight="1" x14ac:dyDescent="0.3">
      <c r="A276" s="41"/>
      <c r="D276" s="21"/>
      <c r="AS276" s="21"/>
      <c r="AT276" s="29"/>
      <c r="AU276" s="21"/>
      <c r="AV276" s="27"/>
      <c r="AW276" s="21"/>
      <c r="AX276" s="21"/>
      <c r="AY276" s="21"/>
      <c r="AZ276" s="21"/>
      <c r="BA276" s="21"/>
      <c r="BB276" s="21"/>
    </row>
    <row r="277" spans="1:54" ht="8.85" customHeight="1" x14ac:dyDescent="0.3">
      <c r="A277" s="10">
        <v>31</v>
      </c>
      <c r="B277" s="18"/>
      <c r="C277" s="10" t="s">
        <v>210</v>
      </c>
      <c r="D277" s="21"/>
      <c r="E277" s="69">
        <v>0</v>
      </c>
      <c r="G277" s="70">
        <f t="shared" ref="G277:G285" si="4">(E277/$AV277)</f>
        <v>0</v>
      </c>
      <c r="I277" s="70">
        <f t="shared" ref="I277:I285" si="5">IF(G$287,G277/G$287*100,0)</f>
        <v>0</v>
      </c>
      <c r="K277" s="69">
        <v>0</v>
      </c>
      <c r="M277" s="70">
        <f t="shared" ref="M277:M285" si="6">(K277/$AV277)</f>
        <v>0</v>
      </c>
      <c r="O277" s="70">
        <f t="shared" ref="O277:O285" si="7">IF(M$287,M277/M$287*100,0)</f>
        <v>0</v>
      </c>
      <c r="Q277" s="69">
        <v>17827</v>
      </c>
      <c r="S277" s="65">
        <f>(Q277/$AV277)</f>
        <v>3.9739188586714222</v>
      </c>
      <c r="U277" s="65">
        <f>IF(S$287,S277/S$287*100,0)</f>
        <v>119.63356498744137</v>
      </c>
      <c r="W277" s="69">
        <v>17827</v>
      </c>
      <c r="Y277" s="69">
        <f t="shared" ref="Y277:Y285" si="8">(E277+K277+Q277)</f>
        <v>17827</v>
      </c>
      <c r="AB277" s="69">
        <v>0</v>
      </c>
      <c r="AD277" s="70">
        <f t="shared" ref="AD277:AD285" si="9">IF($Y277,AB277/$Y277*100,0)</f>
        <v>0</v>
      </c>
      <c r="AF277" s="69">
        <v>0</v>
      </c>
      <c r="AH277" s="70">
        <f t="shared" ref="AH277:AH285" si="10">IF($Y277,AF277/$Y277*100,0)</f>
        <v>0</v>
      </c>
      <c r="AJ277" s="69">
        <v>0</v>
      </c>
      <c r="AL277" s="70">
        <f t="shared" ref="AL277:AL285" si="11">IF($Y277,AJ277/$Y277*100,0)</f>
        <v>0</v>
      </c>
      <c r="AN277" s="69">
        <v>0</v>
      </c>
      <c r="AP277" s="69">
        <v>0</v>
      </c>
      <c r="AR277" s="69">
        <v>0</v>
      </c>
      <c r="AS277" s="21"/>
      <c r="AT277" s="10">
        <v>31</v>
      </c>
      <c r="AU277" s="21"/>
      <c r="AV277" s="96">
        <v>4486</v>
      </c>
      <c r="AW277" s="21"/>
      <c r="AX277" s="96">
        <f t="shared" ref="AX277:AX285" si="12">IF(E277,AV277,0)</f>
        <v>0</v>
      </c>
      <c r="AY277" s="21"/>
      <c r="AZ277" s="96">
        <f t="shared" ref="AZ277:AZ285" si="13">IF(K277,AV277,0)</f>
        <v>0</v>
      </c>
      <c r="BA277" s="21"/>
      <c r="BB277" s="96">
        <f t="shared" ref="BB277:BB285" si="14">IF(Q277,AV277,0)</f>
        <v>4486</v>
      </c>
    </row>
    <row r="278" spans="1:54" ht="8.85" customHeight="1" x14ac:dyDescent="0.3">
      <c r="A278" s="10">
        <v>32</v>
      </c>
      <c r="B278" s="18"/>
      <c r="C278" s="10" t="s">
        <v>244</v>
      </c>
      <c r="D278" s="21"/>
      <c r="E278" s="69">
        <v>0</v>
      </c>
      <c r="G278" s="70">
        <f t="shared" si="4"/>
        <v>0</v>
      </c>
      <c r="I278" s="70">
        <f t="shared" si="5"/>
        <v>0</v>
      </c>
      <c r="K278" s="69">
        <v>0</v>
      </c>
      <c r="M278" s="70">
        <f t="shared" si="6"/>
        <v>0</v>
      </c>
      <c r="O278" s="70">
        <f t="shared" si="7"/>
        <v>0</v>
      </c>
      <c r="Q278" s="69">
        <v>203489</v>
      </c>
      <c r="S278" s="65">
        <f>(Q278/$AV278)</f>
        <v>12.352880471073879</v>
      </c>
      <c r="U278" s="65">
        <f>IF(S$287,S278/S$287*100,0)</f>
        <v>371.8795428833651</v>
      </c>
      <c r="W278" s="69">
        <v>203489</v>
      </c>
      <c r="Y278" s="69">
        <f t="shared" si="8"/>
        <v>203489</v>
      </c>
      <c r="AB278" s="69">
        <v>0</v>
      </c>
      <c r="AD278" s="70">
        <f t="shared" si="9"/>
        <v>0</v>
      </c>
      <c r="AF278" s="69">
        <v>0</v>
      </c>
      <c r="AH278" s="70">
        <f t="shared" si="10"/>
        <v>0</v>
      </c>
      <c r="AJ278" s="69">
        <v>0</v>
      </c>
      <c r="AL278" s="70">
        <f t="shared" si="11"/>
        <v>0</v>
      </c>
      <c r="AN278" s="69">
        <v>0</v>
      </c>
      <c r="AP278" s="69">
        <v>0</v>
      </c>
      <c r="AR278" s="69">
        <v>0</v>
      </c>
      <c r="AS278" s="21"/>
      <c r="AT278" s="10">
        <v>32</v>
      </c>
      <c r="AU278" s="21"/>
      <c r="AV278" s="96">
        <v>16473</v>
      </c>
      <c r="AW278" s="21"/>
      <c r="AX278" s="96">
        <f t="shared" si="12"/>
        <v>0</v>
      </c>
      <c r="AY278" s="21"/>
      <c r="AZ278" s="96">
        <f t="shared" si="13"/>
        <v>0</v>
      </c>
      <c r="BA278" s="21"/>
      <c r="BB278" s="96">
        <f t="shared" si="14"/>
        <v>16473</v>
      </c>
    </row>
    <row r="279" spans="1:54" ht="8.85" customHeight="1" x14ac:dyDescent="0.3">
      <c r="A279" s="10">
        <v>33</v>
      </c>
      <c r="B279" s="18"/>
      <c r="C279" s="10" t="s">
        <v>245</v>
      </c>
      <c r="D279" s="21"/>
      <c r="E279" s="69">
        <v>0</v>
      </c>
      <c r="G279" s="70">
        <f t="shared" si="4"/>
        <v>0</v>
      </c>
      <c r="I279" s="70">
        <f t="shared" si="5"/>
        <v>0</v>
      </c>
      <c r="K279" s="69">
        <v>0</v>
      </c>
      <c r="M279" s="70">
        <f t="shared" si="6"/>
        <v>0</v>
      </c>
      <c r="O279" s="70">
        <f t="shared" si="7"/>
        <v>0</v>
      </c>
      <c r="Q279" s="69">
        <v>4792</v>
      </c>
      <c r="S279" s="65">
        <f>(Q279/$AV279)</f>
        <v>0.59461471646606279</v>
      </c>
      <c r="U279" s="65">
        <f>IF(S$287,S279/S$287*100,0)</f>
        <v>17.90068716919253</v>
      </c>
      <c r="W279" s="69">
        <v>4792</v>
      </c>
      <c r="Y279" s="69">
        <f t="shared" si="8"/>
        <v>4792</v>
      </c>
      <c r="AB279" s="69">
        <v>0</v>
      </c>
      <c r="AD279" s="70">
        <f t="shared" si="9"/>
        <v>0</v>
      </c>
      <c r="AF279" s="69">
        <v>0</v>
      </c>
      <c r="AH279" s="70">
        <f t="shared" si="10"/>
        <v>0</v>
      </c>
      <c r="AJ279" s="69">
        <v>0</v>
      </c>
      <c r="AL279" s="70">
        <f t="shared" si="11"/>
        <v>0</v>
      </c>
      <c r="AN279" s="69">
        <v>0</v>
      </c>
      <c r="AP279" s="69">
        <v>0</v>
      </c>
      <c r="AR279" s="69">
        <v>0</v>
      </c>
      <c r="AS279" s="21"/>
      <c r="AT279" s="10">
        <v>33</v>
      </c>
      <c r="AU279" s="21"/>
      <c r="AV279" s="96">
        <v>8059</v>
      </c>
      <c r="AW279" s="21"/>
      <c r="AX279" s="96">
        <f t="shared" si="12"/>
        <v>0</v>
      </c>
      <c r="AY279" s="21"/>
      <c r="AZ279" s="96">
        <f t="shared" si="13"/>
        <v>0</v>
      </c>
      <c r="BA279" s="21"/>
      <c r="BB279" s="96">
        <f t="shared" si="14"/>
        <v>8059</v>
      </c>
    </row>
    <row r="280" spans="1:54" ht="8.85" customHeight="1" x14ac:dyDescent="0.3">
      <c r="A280" s="10">
        <v>34</v>
      </c>
      <c r="B280" s="18"/>
      <c r="C280" s="10" t="s">
        <v>246</v>
      </c>
      <c r="D280" s="21"/>
      <c r="E280" s="69">
        <v>0</v>
      </c>
      <c r="G280" s="70">
        <f t="shared" si="4"/>
        <v>0</v>
      </c>
      <c r="I280" s="70">
        <f t="shared" si="5"/>
        <v>0</v>
      </c>
      <c r="K280" s="69">
        <v>0</v>
      </c>
      <c r="M280" s="70">
        <f t="shared" si="6"/>
        <v>0</v>
      </c>
      <c r="O280" s="70">
        <f t="shared" si="7"/>
        <v>0</v>
      </c>
      <c r="Q280" s="69">
        <v>201858</v>
      </c>
      <c r="S280" s="65">
        <f>(Q280/$AV280)</f>
        <v>20.071393059560506</v>
      </c>
      <c r="U280" s="65">
        <f>IF(S$287,S280/S$287*100,0)</f>
        <v>604.24291269555397</v>
      </c>
      <c r="W280" s="69">
        <v>18304</v>
      </c>
      <c r="Y280" s="69">
        <f t="shared" si="8"/>
        <v>201858</v>
      </c>
      <c r="AB280" s="69">
        <v>0</v>
      </c>
      <c r="AD280" s="70">
        <f t="shared" si="9"/>
        <v>0</v>
      </c>
      <c r="AF280" s="69">
        <v>0</v>
      </c>
      <c r="AH280" s="70">
        <f t="shared" si="10"/>
        <v>0</v>
      </c>
      <c r="AJ280" s="69">
        <v>0</v>
      </c>
      <c r="AL280" s="70">
        <f t="shared" si="11"/>
        <v>0</v>
      </c>
      <c r="AN280" s="69">
        <v>0</v>
      </c>
      <c r="AP280" s="69">
        <v>0</v>
      </c>
      <c r="AR280" s="69">
        <v>0</v>
      </c>
      <c r="AS280" s="21"/>
      <c r="AT280" s="10">
        <v>34</v>
      </c>
      <c r="AU280" s="21"/>
      <c r="AV280" s="96">
        <v>10057</v>
      </c>
      <c r="AW280" s="21"/>
      <c r="AX280" s="96">
        <f t="shared" si="12"/>
        <v>0</v>
      </c>
      <c r="AY280" s="21"/>
      <c r="AZ280" s="96">
        <f t="shared" si="13"/>
        <v>0</v>
      </c>
      <c r="BA280" s="21"/>
      <c r="BB280" s="96">
        <f t="shared" si="14"/>
        <v>10057</v>
      </c>
    </row>
    <row r="281" spans="1:54" ht="8.85" customHeight="1" x14ac:dyDescent="0.3">
      <c r="A281" s="10">
        <v>35</v>
      </c>
      <c r="B281" s="18"/>
      <c r="C281" s="10" t="s">
        <v>247</v>
      </c>
      <c r="D281" s="21"/>
      <c r="E281" s="69">
        <v>0</v>
      </c>
      <c r="G281" s="70">
        <f t="shared" si="4"/>
        <v>0</v>
      </c>
      <c r="I281" s="70">
        <f t="shared" si="5"/>
        <v>0</v>
      </c>
      <c r="K281" s="69">
        <v>0</v>
      </c>
      <c r="M281" s="70">
        <f t="shared" si="6"/>
        <v>0</v>
      </c>
      <c r="O281" s="70">
        <f t="shared" si="7"/>
        <v>0</v>
      </c>
      <c r="Q281" s="69">
        <v>14527</v>
      </c>
      <c r="S281" s="65">
        <f>(Q281/$AV281)</f>
        <v>4.2551259519625075</v>
      </c>
      <c r="U281" s="65">
        <f>IF(S$287,S281/S$287*100,0)</f>
        <v>128.09921520995644</v>
      </c>
      <c r="W281" s="69">
        <v>14527</v>
      </c>
      <c r="Y281" s="69">
        <f t="shared" si="8"/>
        <v>14527</v>
      </c>
      <c r="AB281" s="69">
        <v>0</v>
      </c>
      <c r="AD281" s="70">
        <f t="shared" si="9"/>
        <v>0</v>
      </c>
      <c r="AF281" s="69">
        <v>0</v>
      </c>
      <c r="AH281" s="70">
        <f t="shared" si="10"/>
        <v>0</v>
      </c>
      <c r="AJ281" s="69">
        <v>0</v>
      </c>
      <c r="AL281" s="70">
        <f t="shared" si="11"/>
        <v>0</v>
      </c>
      <c r="AN281" s="69">
        <v>0</v>
      </c>
      <c r="AP281" s="69">
        <v>0</v>
      </c>
      <c r="AR281" s="69">
        <v>0</v>
      </c>
      <c r="AS281" s="21"/>
      <c r="AT281" s="10">
        <v>35</v>
      </c>
      <c r="AU281" s="21"/>
      <c r="AV281" s="96">
        <v>3414</v>
      </c>
      <c r="AW281" s="21"/>
      <c r="AX281" s="96">
        <f t="shared" si="12"/>
        <v>0</v>
      </c>
      <c r="AY281" s="21"/>
      <c r="AZ281" s="96">
        <f t="shared" si="13"/>
        <v>0</v>
      </c>
      <c r="BA281" s="21"/>
      <c r="BB281" s="96">
        <f t="shared" si="14"/>
        <v>3414</v>
      </c>
    </row>
    <row r="282" spans="1:54" ht="8.85" customHeight="1" x14ac:dyDescent="0.3">
      <c r="B282" s="18"/>
      <c r="D282" s="21"/>
      <c r="E282" s="69"/>
      <c r="G282" s="70"/>
      <c r="I282" s="70"/>
      <c r="K282" s="69"/>
      <c r="M282" s="70"/>
      <c r="O282" s="70"/>
      <c r="Q282" s="69"/>
      <c r="S282" s="70"/>
      <c r="U282" s="70"/>
      <c r="W282" s="69"/>
      <c r="Y282" s="69"/>
      <c r="AB282" s="69"/>
      <c r="AD282" s="70"/>
      <c r="AF282" s="69"/>
      <c r="AH282" s="70"/>
      <c r="AJ282" s="69"/>
      <c r="AL282" s="70"/>
      <c r="AN282" s="69"/>
      <c r="AP282" s="69"/>
      <c r="AR282" s="69"/>
      <c r="AS282" s="21"/>
      <c r="AU282" s="21"/>
      <c r="AV282" s="96"/>
      <c r="AW282" s="21"/>
      <c r="AX282" s="96"/>
      <c r="AY282" s="21"/>
      <c r="AZ282" s="96"/>
      <c r="BA282" s="21"/>
      <c r="BB282" s="96"/>
    </row>
    <row r="283" spans="1:54" ht="8.85" customHeight="1" x14ac:dyDescent="0.3">
      <c r="A283" s="10">
        <v>36</v>
      </c>
      <c r="B283" s="18"/>
      <c r="C283" s="10" t="s">
        <v>214</v>
      </c>
      <c r="D283" s="21"/>
      <c r="E283" s="69">
        <v>0</v>
      </c>
      <c r="G283" s="70">
        <f>(E283/$AV283)</f>
        <v>0</v>
      </c>
      <c r="I283" s="70">
        <f>IF(G$287,G283/G$287*100,0)</f>
        <v>0</v>
      </c>
      <c r="K283" s="69">
        <v>0</v>
      </c>
      <c r="M283" s="70">
        <f>(K283/$AV283)</f>
        <v>0</v>
      </c>
      <c r="O283" s="70">
        <f>IF(M$287,M283/M$287*100,0)</f>
        <v>0</v>
      </c>
      <c r="Q283" s="69">
        <v>5659</v>
      </c>
      <c r="S283" s="65">
        <f>(Q283/$AV283)</f>
        <v>1.9047458768091552</v>
      </c>
      <c r="U283" s="65">
        <f>IF(S$287,S283/S$287*100,0)</f>
        <v>57.341769608751427</v>
      </c>
      <c r="W283" s="69">
        <v>5659</v>
      </c>
      <c r="Y283" s="69">
        <f>(E283+K283+Q283)</f>
        <v>5659</v>
      </c>
      <c r="AB283" s="69">
        <v>0</v>
      </c>
      <c r="AD283" s="70">
        <f>IF($Y283,AB283/$Y283*100,0)</f>
        <v>0</v>
      </c>
      <c r="AF283" s="69">
        <v>0</v>
      </c>
      <c r="AH283" s="70">
        <f>IF($Y283,AF283/$Y283*100,0)</f>
        <v>0</v>
      </c>
      <c r="AJ283" s="69">
        <v>0</v>
      </c>
      <c r="AL283" s="70">
        <f>IF($Y283,AJ283/$Y283*100,0)</f>
        <v>0</v>
      </c>
      <c r="AN283" s="69">
        <v>0</v>
      </c>
      <c r="AP283" s="69">
        <v>0</v>
      </c>
      <c r="AR283" s="69">
        <v>0</v>
      </c>
      <c r="AS283" s="21"/>
      <c r="AT283" s="10">
        <v>36</v>
      </c>
      <c r="AU283" s="21"/>
      <c r="AV283" s="96">
        <v>2971</v>
      </c>
      <c r="AW283" s="21"/>
      <c r="AX283" s="96">
        <f>IF(E283,AV283,0)</f>
        <v>0</v>
      </c>
      <c r="AY283" s="21"/>
      <c r="AZ283" s="96">
        <f>IF(K283,AV283,0)</f>
        <v>0</v>
      </c>
      <c r="BA283" s="21"/>
      <c r="BB283" s="96">
        <f>IF(Q283,AV283,0)</f>
        <v>2971</v>
      </c>
    </row>
    <row r="284" spans="1:54" ht="8.85" customHeight="1" x14ac:dyDescent="0.3">
      <c r="A284" s="10">
        <v>37</v>
      </c>
      <c r="B284" s="18"/>
      <c r="C284" s="10" t="s">
        <v>248</v>
      </c>
      <c r="D284" s="21"/>
      <c r="E284" s="69">
        <v>0</v>
      </c>
      <c r="G284" s="70">
        <f>(E284/$AV284)</f>
        <v>0</v>
      </c>
      <c r="I284" s="70">
        <f>IF(G$287,G284/G$287*100,0)</f>
        <v>0</v>
      </c>
      <c r="K284" s="69">
        <v>0</v>
      </c>
      <c r="M284" s="70">
        <f>(K284/$AV284)</f>
        <v>0</v>
      </c>
      <c r="O284" s="70">
        <f>IF(M$287,M284/M$287*100,0)</f>
        <v>0</v>
      </c>
      <c r="Q284" s="69">
        <v>4094</v>
      </c>
      <c r="S284" s="65">
        <f>(Q284/$AV284)</f>
        <v>0.70501119338729124</v>
      </c>
      <c r="U284" s="65">
        <f>IF(S$287,S284/S$287*100,0)</f>
        <v>21.224138041200476</v>
      </c>
      <c r="W284" s="69">
        <v>4094</v>
      </c>
      <c r="Y284" s="69">
        <f>(E284+K284+Q284)</f>
        <v>4094</v>
      </c>
      <c r="AB284" s="69">
        <v>0</v>
      </c>
      <c r="AD284" s="70">
        <f>IF($Y284,AB284/$Y284*100,0)</f>
        <v>0</v>
      </c>
      <c r="AF284" s="69">
        <v>0</v>
      </c>
      <c r="AH284" s="70">
        <f>IF($Y284,AF284/$Y284*100,0)</f>
        <v>0</v>
      </c>
      <c r="AJ284" s="69">
        <v>0</v>
      </c>
      <c r="AL284" s="70">
        <f>IF($Y284,AJ284/$Y284*100,0)</f>
        <v>0</v>
      </c>
      <c r="AN284" s="69">
        <v>0</v>
      </c>
      <c r="AP284" s="69">
        <v>0</v>
      </c>
      <c r="AR284" s="69">
        <v>0</v>
      </c>
      <c r="AS284" s="21"/>
      <c r="AT284" s="10">
        <v>37</v>
      </c>
      <c r="AU284" s="21"/>
      <c r="AV284" s="96">
        <v>5807</v>
      </c>
      <c r="AW284" s="21"/>
      <c r="AX284" s="96">
        <f>IF(E284,AV284,0)</f>
        <v>0</v>
      </c>
      <c r="AY284" s="21"/>
      <c r="AZ284" s="96">
        <f>IF(K284,AV284,0)</f>
        <v>0</v>
      </c>
      <c r="BA284" s="21"/>
      <c r="BB284" s="96">
        <f>IF(Q284,AV284,0)</f>
        <v>5807</v>
      </c>
    </row>
    <row r="285" spans="1:54" ht="8.85" customHeight="1" x14ac:dyDescent="0.3">
      <c r="A285" s="30">
        <v>38</v>
      </c>
      <c r="B285" s="18"/>
      <c r="C285" s="10" t="s">
        <v>249</v>
      </c>
      <c r="D285" s="21"/>
      <c r="E285" s="74">
        <v>0</v>
      </c>
      <c r="G285" s="70">
        <f t="shared" si="4"/>
        <v>0</v>
      </c>
      <c r="I285" s="70">
        <f t="shared" si="5"/>
        <v>0</v>
      </c>
      <c r="K285" s="74">
        <v>0</v>
      </c>
      <c r="M285" s="70">
        <f t="shared" si="6"/>
        <v>0</v>
      </c>
      <c r="O285" s="70">
        <f t="shared" si="7"/>
        <v>0</v>
      </c>
      <c r="Q285" s="74">
        <v>45301</v>
      </c>
      <c r="S285" s="65">
        <f>(Q285/$AV285)</f>
        <v>5.4810647307924985</v>
      </c>
      <c r="U285" s="65">
        <f>IF(S$287,S285/S$287*100,0)</f>
        <v>165.00571274645003</v>
      </c>
      <c r="W285" s="74">
        <v>12277</v>
      </c>
      <c r="Y285" s="74">
        <f t="shared" si="8"/>
        <v>45301</v>
      </c>
      <c r="AB285" s="74">
        <v>0</v>
      </c>
      <c r="AD285" s="70">
        <f t="shared" si="9"/>
        <v>0</v>
      </c>
      <c r="AF285" s="74">
        <v>0</v>
      </c>
      <c r="AH285" s="70">
        <f t="shared" si="10"/>
        <v>0</v>
      </c>
      <c r="AJ285" s="74">
        <v>0</v>
      </c>
      <c r="AL285" s="70">
        <f t="shared" si="11"/>
        <v>0</v>
      </c>
      <c r="AN285" s="74">
        <v>0</v>
      </c>
      <c r="AP285" s="74">
        <v>0</v>
      </c>
      <c r="AR285" s="74">
        <v>0</v>
      </c>
      <c r="AS285" s="21"/>
      <c r="AT285" s="30">
        <v>38</v>
      </c>
      <c r="AU285" s="21"/>
      <c r="AV285" s="106">
        <v>8265</v>
      </c>
      <c r="AW285" s="21"/>
      <c r="AX285" s="106">
        <f t="shared" si="12"/>
        <v>0</v>
      </c>
      <c r="AY285" s="21"/>
      <c r="AZ285" s="106">
        <f t="shared" si="13"/>
        <v>0</v>
      </c>
      <c r="BA285" s="21"/>
      <c r="BB285" s="106">
        <f t="shared" si="14"/>
        <v>8265</v>
      </c>
    </row>
    <row r="286" spans="1:54" ht="8.85" customHeight="1" x14ac:dyDescent="0.3">
      <c r="A286" s="21"/>
      <c r="B286" s="21"/>
      <c r="D286" s="21"/>
      <c r="AS286" s="21"/>
      <c r="AT286" s="21"/>
      <c r="AU286" s="21"/>
      <c r="AV286" s="21"/>
      <c r="AW286" s="21"/>
      <c r="AX286" s="21"/>
      <c r="AY286" s="21"/>
      <c r="AZ286" s="21"/>
      <c r="BA286" s="21"/>
      <c r="BB286" s="21"/>
    </row>
    <row r="287" spans="1:54" ht="8.85" customHeight="1" x14ac:dyDescent="0.3">
      <c r="A287" s="30">
        <f>A285</f>
        <v>38</v>
      </c>
      <c r="B287" s="21"/>
      <c r="C287" s="18" t="s">
        <v>65</v>
      </c>
      <c r="D287" s="21"/>
      <c r="E287" s="75">
        <f>SUM(E241:E285)</f>
        <v>4000</v>
      </c>
      <c r="G287" s="78">
        <f>IF(E287=0,0,IF(ISNONTEXT(H287),E287/$AV287,E287/AX287))</f>
        <v>1.0533217819044585E-2</v>
      </c>
      <c r="H287" s="277"/>
      <c r="I287" s="70">
        <f>IF(G$287,G287/G$287*100,0)</f>
        <v>100</v>
      </c>
      <c r="K287" s="75">
        <f>SUM(K241:K285)</f>
        <v>4410</v>
      </c>
      <c r="M287" s="78">
        <f>IF(K287=0,0,IF(ISNONTEXT(N287),K287/$AV287,K287/AZ287))</f>
        <v>1.1612872645496654E-2</v>
      </c>
      <c r="N287" s="277"/>
      <c r="O287" s="70">
        <f>IF(M$287,M287/M$287*100,0)</f>
        <v>100</v>
      </c>
      <c r="Q287" s="75">
        <f>SUM(Q241:Q285)</f>
        <v>1261435</v>
      </c>
      <c r="S287" s="78">
        <f>IF(Q287=0,0,IF(ISNONTEXT(T287),Q287/$AV287,Q287/BB287))</f>
        <v>3.3217424048916264</v>
      </c>
      <c r="T287" s="277"/>
      <c r="U287" s="70">
        <f>IF(S$287,S287/S$287*100,0)</f>
        <v>100</v>
      </c>
      <c r="W287" s="75">
        <f>SUM(W241:W285)</f>
        <v>1042357</v>
      </c>
      <c r="Y287" s="75">
        <f>SUM(Y241:Y285)</f>
        <v>1269845</v>
      </c>
      <c r="AB287" s="75">
        <f>SUM(AB241:AB285)</f>
        <v>0</v>
      </c>
      <c r="AD287" s="70">
        <f>IF($Y287,AB287/$Y287*100,0)</f>
        <v>0</v>
      </c>
      <c r="AF287" s="75">
        <f>SUM(AF241:AF285)</f>
        <v>140731</v>
      </c>
      <c r="AH287" s="70">
        <f>IF($Y287,AF287/$Y287*100,0)</f>
        <v>11.082533695057272</v>
      </c>
      <c r="AJ287" s="75">
        <f>SUM(AJ241:AJ285)</f>
        <v>25000</v>
      </c>
      <c r="AL287" s="70">
        <f>IF($Y287,AJ287/$Y287*100,0)</f>
        <v>1.9687442168138631</v>
      </c>
      <c r="AN287" s="75">
        <f>SUM(AN241:AN285)</f>
        <v>0</v>
      </c>
      <c r="AP287" s="126">
        <f>SUM(AP241:AP285)</f>
        <v>0</v>
      </c>
      <c r="AR287" s="126">
        <f>SUM(AR241:AR285)</f>
        <v>0</v>
      </c>
      <c r="AS287" s="21"/>
      <c r="AT287" s="30">
        <f>AT285</f>
        <v>38</v>
      </c>
      <c r="AU287" s="21"/>
      <c r="AV287" s="106">
        <f>SUM(AV241:AV285)</f>
        <v>379751</v>
      </c>
      <c r="AW287" s="21"/>
      <c r="AX287" s="106">
        <f>SUM(AX241:AX285)</f>
        <v>8985</v>
      </c>
      <c r="AY287" s="21"/>
      <c r="AZ287" s="106">
        <f>SUM(AZ241:AZ285)</f>
        <v>8985</v>
      </c>
      <c r="BA287" s="21"/>
      <c r="BB287" s="106">
        <f>SUM(BB241:BB285)</f>
        <v>326217</v>
      </c>
    </row>
    <row r="288" spans="1:54" ht="8.85" customHeight="1" x14ac:dyDescent="0.3">
      <c r="A288" s="21"/>
      <c r="B288" s="21"/>
      <c r="D288" s="21"/>
      <c r="AS288" s="21"/>
      <c r="AT288" s="21"/>
      <c r="AU288" s="21"/>
      <c r="AV288" s="27"/>
      <c r="AW288" s="21"/>
      <c r="AX288" s="21"/>
      <c r="AY288" s="21"/>
      <c r="AZ288" s="21"/>
      <c r="BA288" s="21"/>
      <c r="BB288" s="21"/>
    </row>
    <row r="289" spans="1:54" ht="12" thickBot="1" x14ac:dyDescent="0.35">
      <c r="A289" s="42">
        <f>(A60+A219+A287)</f>
        <v>171</v>
      </c>
      <c r="B289" s="21"/>
      <c r="C289" s="18" t="s">
        <v>250</v>
      </c>
      <c r="D289" s="21"/>
      <c r="E289" s="86">
        <f>(E60+E219+E287)</f>
        <v>315975514</v>
      </c>
      <c r="G289" s="78">
        <f>(E289/$AV289)</f>
        <v>35.303828516463973</v>
      </c>
      <c r="I289" s="70"/>
      <c r="K289" s="86">
        <f>(K60+K219+K287)</f>
        <v>1309180016</v>
      </c>
      <c r="M289" s="78">
        <f>(K289/$AV289)</f>
        <v>146.27420396267024</v>
      </c>
      <c r="O289" s="70"/>
      <c r="Q289" s="86">
        <f>(Q60+Q219+Q287)</f>
        <v>2121718788</v>
      </c>
      <c r="S289" s="78">
        <f>(Q289/$AV289)</f>
        <v>237.05886352862072</v>
      </c>
      <c r="U289" s="70"/>
      <c r="W289" s="86">
        <f>(W60+W219+W287)</f>
        <v>176445318</v>
      </c>
      <c r="Y289" s="86">
        <f>(Y60+Y219+Y287)</f>
        <v>3746874318</v>
      </c>
      <c r="AB289" s="86">
        <f>(AB60+AB219+AB287)</f>
        <v>922193843</v>
      </c>
      <c r="AD289" s="70">
        <f>IF($Y289,AB289/$Y289*100,0)</f>
        <v>24.612350581650869</v>
      </c>
      <c r="AF289" s="86">
        <f>(AF60+AF219+AF287)</f>
        <v>628917736</v>
      </c>
      <c r="AH289" s="70">
        <f>IF($Y289,AF289/$Y289*100,0)</f>
        <v>16.785130287895608</v>
      </c>
      <c r="AJ289" s="86">
        <f>(AJ60+AJ219+AJ287)</f>
        <v>52381330</v>
      </c>
      <c r="AL289" s="70">
        <f>IF($Y289,AJ289/$Y289*100,0)</f>
        <v>1.3980007215176626</v>
      </c>
      <c r="AN289" s="86">
        <f>(AN60+AN219+AN287)</f>
        <v>517417752</v>
      </c>
      <c r="AP289" s="86">
        <f>(AP60+AP219+AP287)</f>
        <v>45095160.178138003</v>
      </c>
      <c r="AR289" s="86">
        <f>(AR60+AR219+AR287)</f>
        <v>96414767.411862016</v>
      </c>
      <c r="AS289" s="21"/>
      <c r="AT289" s="42">
        <f>(AT60+AT219+AT287)</f>
        <v>171</v>
      </c>
      <c r="AU289" s="21"/>
      <c r="AV289" s="110">
        <f>(AV60+AV219+AV287)</f>
        <v>8950177</v>
      </c>
      <c r="AW289" s="21"/>
      <c r="AX289" s="110">
        <f>(AX60+AX219+AX287)</f>
        <v>8573645</v>
      </c>
      <c r="AY289" s="21"/>
      <c r="AZ289" s="110">
        <f>(AZ60+AZ219+AZ287)</f>
        <v>8573645</v>
      </c>
      <c r="BA289" s="21"/>
      <c r="BB289" s="110">
        <f>(BB60+BB219+BB287)</f>
        <v>8890877</v>
      </c>
    </row>
    <row r="290" spans="1:54"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4"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4" ht="11.1"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4" ht="5.7"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4"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4"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4"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4"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4"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4" ht="0.6"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4" ht="8.85"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4" ht="8.85"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4" ht="8.85" customHeight="1" x14ac:dyDescent="0.3">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V303" s="21"/>
      <c r="AW303" s="21"/>
      <c r="AX303" s="21"/>
      <c r="AY303" s="21"/>
      <c r="AZ303" s="21"/>
      <c r="BA303" s="21"/>
      <c r="BB303" s="21"/>
    </row>
    <row r="304" spans="1:54" s="8" customFormat="1" ht="10.5" customHeight="1" x14ac:dyDescent="0.3">
      <c r="A304" s="8">
        <v>94</v>
      </c>
      <c r="AU304" s="11">
        <v>95</v>
      </c>
    </row>
    <row r="305" spans="1:33" ht="9.75" customHeight="1" x14ac:dyDescent="0.3">
      <c r="A305" s="21"/>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row>
    <row r="306" spans="1:33" ht="9.75" customHeight="1" x14ac:dyDescent="0.3">
      <c r="A306" s="21"/>
      <c r="B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row>
    <row r="307" spans="1:33" ht="9.75" customHeight="1" x14ac:dyDescent="0.3">
      <c r="A307" s="21"/>
      <c r="B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row>
    <row r="308" spans="1:33" ht="9.75" customHeight="1" x14ac:dyDescent="0.3">
      <c r="A308" s="21"/>
      <c r="B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row>
    <row r="309" spans="1:33" ht="9.75" customHeight="1" x14ac:dyDescent="0.3">
      <c r="A309" s="21"/>
      <c r="B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row>
    <row r="310" spans="1:33" ht="9.75" customHeight="1" x14ac:dyDescent="0.3">
      <c r="A310" s="21"/>
      <c r="B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row>
    <row r="311" spans="1:33" ht="9.75" customHeight="1" x14ac:dyDescent="0.3">
      <c r="A311" s="21"/>
      <c r="B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row>
    <row r="312" spans="1:33" ht="9.75" customHeight="1" x14ac:dyDescent="0.3">
      <c r="A312" s="21"/>
      <c r="B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row>
    <row r="313" spans="1:33" ht="9.75" customHeight="1" x14ac:dyDescent="0.3">
      <c r="A313" s="21"/>
      <c r="B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row>
    <row r="314" spans="1:33" ht="9.75" customHeight="1" x14ac:dyDescent="0.3">
      <c r="A314" s="21"/>
      <c r="B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row>
    <row r="315" spans="1:33" ht="9.75" customHeight="1" x14ac:dyDescent="0.3">
      <c r="A315" s="21"/>
      <c r="B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row>
    <row r="316" spans="1:33" ht="9.75" customHeight="1" x14ac:dyDescent="0.3">
      <c r="A316" s="21"/>
      <c r="B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row>
    <row r="317" spans="1:33" ht="9.75" customHeight="1" x14ac:dyDescent="0.3">
      <c r="A317" s="21"/>
      <c r="B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row>
    <row r="318" spans="1:33" ht="9.75" customHeight="1" x14ac:dyDescent="0.3">
      <c r="A318" s="21"/>
      <c r="B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row>
    <row r="319" spans="1:33" ht="9.75" customHeight="1" x14ac:dyDescent="0.3">
      <c r="A319" s="21"/>
      <c r="B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row>
    <row r="320" spans="1:33" ht="9.75" customHeight="1" x14ac:dyDescent="0.3">
      <c r="A320" s="21"/>
      <c r="B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row>
    <row r="321" spans="1:33" ht="9.75" customHeight="1" x14ac:dyDescent="0.3">
      <c r="A321" s="21"/>
      <c r="B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row>
    <row r="322" spans="1:33" ht="9.75" customHeight="1" x14ac:dyDescent="0.3">
      <c r="A322" s="21"/>
      <c r="B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row>
    <row r="323" spans="1:33" ht="9.75" customHeight="1" x14ac:dyDescent="0.3">
      <c r="A323" s="21"/>
      <c r="B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row>
    <row r="324" spans="1:33" ht="9.75" customHeight="1" x14ac:dyDescent="0.3">
      <c r="A324" s="21"/>
      <c r="B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row>
    <row r="325" spans="1:33" ht="9.75" customHeight="1" x14ac:dyDescent="0.3">
      <c r="A325" s="21"/>
      <c r="B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row>
    <row r="326" spans="1:33" ht="9.75" customHeight="1" x14ac:dyDescent="0.3">
      <c r="A326" s="21"/>
      <c r="B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row>
    <row r="327" spans="1:33" ht="9.75" customHeight="1" x14ac:dyDescent="0.3">
      <c r="A327" s="21"/>
      <c r="B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row>
    <row r="328" spans="1:33" ht="9.75" customHeight="1" x14ac:dyDescent="0.3">
      <c r="A328" s="21"/>
      <c r="B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row>
    <row r="329" spans="1:33" ht="9.75" customHeight="1" x14ac:dyDescent="0.3">
      <c r="A329" s="21"/>
      <c r="B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row>
    <row r="330" spans="1:33" ht="9.75" customHeight="1" x14ac:dyDescent="0.3">
      <c r="A330" s="21"/>
      <c r="B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row>
    <row r="331" spans="1:33" ht="9.75" customHeight="1" x14ac:dyDescent="0.3">
      <c r="A331" s="21"/>
      <c r="B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row>
    <row r="332" spans="1:33" ht="9.75" customHeight="1" x14ac:dyDescent="0.3">
      <c r="A332" s="21"/>
      <c r="B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row>
    <row r="333" spans="1:33" ht="9.75" customHeight="1" x14ac:dyDescent="0.3">
      <c r="A333" s="21"/>
      <c r="B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row>
    <row r="334" spans="1:33" ht="9.75" customHeight="1" x14ac:dyDescent="0.3">
      <c r="A334" s="21"/>
      <c r="B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row>
    <row r="335" spans="1:33" ht="9.75" customHeight="1" x14ac:dyDescent="0.3">
      <c r="A335" s="21"/>
      <c r="B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row>
    <row r="336" spans="1:33" ht="9.75" customHeight="1" x14ac:dyDescent="0.3">
      <c r="A336" s="21"/>
      <c r="B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row>
    <row r="337" spans="1:33" ht="9.75" customHeight="1" x14ac:dyDescent="0.3">
      <c r="A337" s="21"/>
      <c r="B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row>
    <row r="338" spans="1:33" ht="9.75" customHeight="1" x14ac:dyDescent="0.3">
      <c r="A338" s="21"/>
      <c r="B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row>
    <row r="339" spans="1:33" ht="9.75" customHeight="1" x14ac:dyDescent="0.3">
      <c r="A339" s="21"/>
      <c r="B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row>
    <row r="340" spans="1:33" ht="9.75" customHeight="1" x14ac:dyDescent="0.3">
      <c r="A340" s="21"/>
      <c r="B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row>
    <row r="341" spans="1:33" ht="9.75" customHeight="1" x14ac:dyDescent="0.3">
      <c r="A341" s="21"/>
      <c r="B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row>
    <row r="342" spans="1:33" ht="9.75" customHeight="1" x14ac:dyDescent="0.3">
      <c r="A342" s="21"/>
      <c r="B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row>
    <row r="343" spans="1:33" ht="9.75" customHeight="1" x14ac:dyDescent="0.3">
      <c r="A343" s="21"/>
      <c r="B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row>
    <row r="344" spans="1:33" ht="9.75" customHeight="1" x14ac:dyDescent="0.3">
      <c r="A344" s="21"/>
      <c r="B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row>
    <row r="345" spans="1:33" ht="9.75" customHeight="1" x14ac:dyDescent="0.3">
      <c r="A345" s="21"/>
      <c r="B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row>
    <row r="346" spans="1:33" ht="9.75" customHeight="1" x14ac:dyDescent="0.3">
      <c r="A346" s="21"/>
      <c r="B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row>
    <row r="347" spans="1:33" ht="9.75" customHeight="1" x14ac:dyDescent="0.3">
      <c r="A347" s="21"/>
      <c r="B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row>
    <row r="348" spans="1:33" ht="9.75" customHeight="1" x14ac:dyDescent="0.3">
      <c r="A348" s="21"/>
      <c r="B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row>
    <row r="349" spans="1:33" ht="9.75" customHeight="1" x14ac:dyDescent="0.3">
      <c r="A349" s="21"/>
      <c r="B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row>
    <row r="350" spans="1:33" ht="9.75" customHeight="1" x14ac:dyDescent="0.3">
      <c r="A350" s="21"/>
      <c r="B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row>
    <row r="351" spans="1:33" ht="9.75" customHeight="1" x14ac:dyDescent="0.3">
      <c r="A351" s="21"/>
      <c r="B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row>
    <row r="352" spans="1:33" ht="9.75" customHeight="1" x14ac:dyDescent="0.3">
      <c r="A352" s="21"/>
      <c r="B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row>
    <row r="353" spans="1:33" ht="9.75" customHeight="1" x14ac:dyDescent="0.3">
      <c r="A353" s="21"/>
      <c r="B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row>
    <row r="354" spans="1:33" ht="9.75" customHeight="1" x14ac:dyDescent="0.3">
      <c r="A354" s="21"/>
      <c r="B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row>
    <row r="355" spans="1:33" ht="9.75" customHeight="1" x14ac:dyDescent="0.3">
      <c r="A355" s="21"/>
      <c r="B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row>
    <row r="356" spans="1:33" ht="9.75" customHeight="1" x14ac:dyDescent="0.3">
      <c r="A356" s="21"/>
      <c r="B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row>
    <row r="357" spans="1:33" ht="9.75" customHeight="1" x14ac:dyDescent="0.3">
      <c r="A357" s="21"/>
      <c r="B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row>
    <row r="358" spans="1:33" ht="9.75" customHeight="1" x14ac:dyDescent="0.3">
      <c r="A358" s="21"/>
      <c r="B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row>
    <row r="359" spans="1:33" ht="9.75" customHeight="1" x14ac:dyDescent="0.3">
      <c r="A359" s="21"/>
      <c r="B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row>
    <row r="360" spans="1:33" ht="9.75" customHeight="1" x14ac:dyDescent="0.3">
      <c r="A360" s="21"/>
      <c r="B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row>
    <row r="361" spans="1:33" ht="9.75" customHeight="1" x14ac:dyDescent="0.3">
      <c r="A361" s="21"/>
      <c r="B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row>
    <row r="362" spans="1:33" ht="9.75" customHeight="1" x14ac:dyDescent="0.3">
      <c r="A362" s="21"/>
      <c r="B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row>
    <row r="363" spans="1:33" ht="9.75" customHeight="1" x14ac:dyDescent="0.3">
      <c r="A363" s="21"/>
      <c r="B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row>
    <row r="364" spans="1:33" ht="9.75" customHeight="1" x14ac:dyDescent="0.3">
      <c r="A364" s="21"/>
      <c r="B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row>
    <row r="365" spans="1:33" ht="9.75" customHeight="1" x14ac:dyDescent="0.3">
      <c r="A365" s="21"/>
      <c r="B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row>
    <row r="366" spans="1:33" ht="9.75" customHeight="1" x14ac:dyDescent="0.3">
      <c r="A366" s="21"/>
      <c r="B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row>
    <row r="367" spans="1:33" ht="9.75" customHeight="1" x14ac:dyDescent="0.3">
      <c r="A367" s="21"/>
      <c r="B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row>
    <row r="368" spans="1:33" ht="9.75" customHeight="1" x14ac:dyDescent="0.3">
      <c r="A368" s="21"/>
      <c r="B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row>
    <row r="369" spans="1:33" ht="9.75" customHeight="1" x14ac:dyDescent="0.3">
      <c r="A369" s="21"/>
      <c r="B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row>
    <row r="370" spans="1:33" ht="9.75" customHeight="1" x14ac:dyDescent="0.3">
      <c r="A370" s="21"/>
      <c r="B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row>
    <row r="371" spans="1:33" ht="9.75" customHeight="1" x14ac:dyDescent="0.3">
      <c r="A371" s="21"/>
      <c r="B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row>
    <row r="372" spans="1:33" ht="9.75" customHeight="1" x14ac:dyDescent="0.3">
      <c r="A372" s="21"/>
      <c r="B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row>
    <row r="373" spans="1:33" ht="9.75" customHeight="1" x14ac:dyDescent="0.3">
      <c r="A373" s="21"/>
      <c r="B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row>
    <row r="374" spans="1:33" ht="9.75" customHeight="1" x14ac:dyDescent="0.3">
      <c r="A374" s="21"/>
      <c r="B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row>
    <row r="375" spans="1:33" ht="9.75" customHeight="1" x14ac:dyDescent="0.3">
      <c r="A375" s="21"/>
      <c r="B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row>
    <row r="376" spans="1:33" ht="9.75" customHeight="1" x14ac:dyDescent="0.3">
      <c r="A376" s="21"/>
      <c r="B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row>
    <row r="377" spans="1:33" ht="9.75" customHeight="1" x14ac:dyDescent="0.3">
      <c r="A377" s="21"/>
      <c r="B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row>
    <row r="378" spans="1:33" ht="9.75" customHeight="1" x14ac:dyDescent="0.3">
      <c r="A378" s="21"/>
      <c r="B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row>
    <row r="379" spans="1:33" ht="9.75" customHeight="1" x14ac:dyDescent="0.3">
      <c r="A379" s="21"/>
      <c r="B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row>
    <row r="380" spans="1:33" ht="9.75" customHeight="1" x14ac:dyDescent="0.3">
      <c r="A380" s="21"/>
      <c r="B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row>
    <row r="381" spans="1:33" ht="9.75" customHeight="1" x14ac:dyDescent="0.3">
      <c r="A381" s="21"/>
      <c r="B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row>
    <row r="382" spans="1:33" ht="9.75" customHeight="1" x14ac:dyDescent="0.3">
      <c r="A382" s="21"/>
      <c r="B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row>
    <row r="383" spans="1:33" ht="9.75" customHeight="1" x14ac:dyDescent="0.3">
      <c r="A383" s="21"/>
      <c r="B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row>
    <row r="384" spans="1:33" ht="9.75" customHeight="1" x14ac:dyDescent="0.3">
      <c r="A384" s="21"/>
      <c r="B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row>
    <row r="385" spans="1:33" ht="9.75" customHeight="1" x14ac:dyDescent="0.3">
      <c r="A385" s="21"/>
      <c r="B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row>
    <row r="386" spans="1:33" ht="9.75" customHeight="1" x14ac:dyDescent="0.3">
      <c r="A386" s="21"/>
      <c r="B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row>
    <row r="387" spans="1:33" ht="9.75" customHeight="1" x14ac:dyDescent="0.3">
      <c r="A387" s="21"/>
      <c r="B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row>
    <row r="388" spans="1:33" ht="9.75" customHeight="1" x14ac:dyDescent="0.3">
      <c r="A388" s="21"/>
      <c r="B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row>
    <row r="389" spans="1:33" ht="9.75" customHeight="1" x14ac:dyDescent="0.3">
      <c r="A389" s="21"/>
      <c r="B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row>
    <row r="390" spans="1:33" ht="9.75" customHeight="1" x14ac:dyDescent="0.3">
      <c r="A390" s="21"/>
      <c r="B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row>
    <row r="391" spans="1:33" ht="9.75" customHeight="1" x14ac:dyDescent="0.3">
      <c r="A391" s="21"/>
      <c r="B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row>
    <row r="392" spans="1:33" ht="9.75" customHeight="1" x14ac:dyDescent="0.3">
      <c r="A392" s="21"/>
      <c r="B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row>
    <row r="393" spans="1:33" ht="9.75" customHeight="1" x14ac:dyDescent="0.3">
      <c r="A393" s="21"/>
      <c r="B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row>
    <row r="394" spans="1:33" ht="9.75" customHeight="1" x14ac:dyDescent="0.3">
      <c r="A394" s="21"/>
      <c r="B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row>
    <row r="395" spans="1:33" ht="9.75" customHeight="1" x14ac:dyDescent="0.3">
      <c r="A395" s="21"/>
      <c r="B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row>
    <row r="396" spans="1:33" ht="9.75" customHeight="1" x14ac:dyDescent="0.3">
      <c r="A396" s="21"/>
      <c r="B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row>
    <row r="397" spans="1:33" ht="9.75" customHeight="1" x14ac:dyDescent="0.3">
      <c r="A397" s="21"/>
      <c r="B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row>
    <row r="398" spans="1:33" ht="9.75" customHeight="1" x14ac:dyDescent="0.3">
      <c r="A398" s="21"/>
      <c r="B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row>
    <row r="399" spans="1:33" ht="9.75" customHeight="1" x14ac:dyDescent="0.3">
      <c r="A399" s="21"/>
      <c r="B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row>
    <row r="400" spans="1:33" ht="9.75" customHeight="1" x14ac:dyDescent="0.3">
      <c r="A400" s="21"/>
      <c r="B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row>
    <row r="401" spans="1:33" ht="9.75" customHeight="1" x14ac:dyDescent="0.3">
      <c r="A401" s="21"/>
      <c r="B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row>
    <row r="402" spans="1:33" ht="9.75" customHeight="1" x14ac:dyDescent="0.3">
      <c r="A402" s="21"/>
      <c r="B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row>
    <row r="403" spans="1:33" ht="9.75" customHeight="1" x14ac:dyDescent="0.3">
      <c r="A403" s="21"/>
      <c r="B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row>
    <row r="404" spans="1:33" ht="9.75" customHeight="1" x14ac:dyDescent="0.3">
      <c r="A404" s="21"/>
      <c r="B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row>
    <row r="405" spans="1:33" ht="9.75" customHeight="1" x14ac:dyDescent="0.3">
      <c r="A405" s="21"/>
      <c r="B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4353-1772-4187-BC7D-1DEE4F7E4D88}">
  <sheetPr syncVertical="1" syncRef="E12" transitionEvaluation="1" transitionEntry="1"/>
  <dimension ref="A1:BV306"/>
  <sheetViews>
    <sheetView showGridLines="0" zoomScale="120" zoomScaleNormal="120" workbookViewId="0">
      <pane xSplit="4" ySplit="11" topLeftCell="E12" activePane="bottomRight" state="frozen"/>
      <selection sqref="A1:XFD1048576"/>
      <selection pane="topRight" sqref="A1:XFD1048576"/>
      <selection pane="bottomLeft" sqref="A1:XFD1048576"/>
      <selection pane="bottomRight"/>
    </sheetView>
  </sheetViews>
  <sheetFormatPr defaultColWidth="6.88671875" defaultRowHeight="9.75" customHeight="1" x14ac:dyDescent="0.3"/>
  <cols>
    <col min="1" max="1" width="4.5546875" style="10" customWidth="1"/>
    <col min="2" max="2" width="2.21875" style="10" customWidth="1"/>
    <col min="3" max="3" width="17.77734375" style="10" customWidth="1"/>
    <col min="4" max="4" width="2.21875" style="10" customWidth="1"/>
    <col min="5" max="5" width="12.33203125" style="10" customWidth="1"/>
    <col min="6" max="6" width="1.44140625" style="10" customWidth="1"/>
    <col min="7" max="7" width="8.44140625" style="10" customWidth="1"/>
    <col min="8" max="8" width="1.44140625" style="10" customWidth="1"/>
    <col min="9" max="9" width="8.44140625" style="10" customWidth="1"/>
    <col min="10" max="10" width="2.21875" style="10" customWidth="1"/>
    <col min="11" max="11" width="12.33203125" style="10" customWidth="1"/>
    <col min="12" max="12" width="1.44140625" style="10" customWidth="1"/>
    <col min="13" max="13" width="8.44140625" style="10" customWidth="1"/>
    <col min="14" max="14" width="1.44140625" style="10" customWidth="1"/>
    <col min="15" max="15" width="8.44140625" style="10" customWidth="1"/>
    <col min="16" max="16" width="2.21875" style="10" customWidth="1"/>
    <col min="17" max="17" width="12.33203125" style="10" customWidth="1"/>
    <col min="18" max="18" width="1.44140625" style="10" customWidth="1"/>
    <col min="19" max="19" width="8.44140625" style="10" customWidth="1"/>
    <col min="20" max="20" width="1.44140625" style="10" customWidth="1"/>
    <col min="21" max="21" width="8.44140625" style="10" customWidth="1"/>
    <col min="22" max="22" width="2.21875" style="10" customWidth="1"/>
    <col min="23" max="23" width="12.33203125" style="10" customWidth="1"/>
    <col min="24" max="24" width="1.44140625" style="10" customWidth="1"/>
    <col min="25" max="25" width="8.44140625" style="10" customWidth="1"/>
    <col min="26" max="26" width="1.44140625" style="10" customWidth="1"/>
    <col min="27" max="27" width="8.44140625" style="10" customWidth="1"/>
    <col min="28" max="29" width="1.44140625" style="10" customWidth="1"/>
    <col min="30" max="30" width="10.44140625" style="10" customWidth="1"/>
    <col min="31" max="31" width="1.44140625" style="10" customWidth="1"/>
    <col min="32" max="32" width="6.88671875" style="10" customWidth="1"/>
    <col min="33" max="33" width="1.44140625" style="10" customWidth="1"/>
    <col min="34" max="34" width="6.88671875" style="10" customWidth="1"/>
    <col min="35" max="35" width="1.44140625" style="10" customWidth="1"/>
    <col min="36" max="36" width="9.21875" style="10" customWidth="1"/>
    <col min="37" max="37" width="1.44140625" style="10" customWidth="1"/>
    <col min="38" max="38" width="6.88671875" style="10" customWidth="1"/>
    <col min="39" max="39" width="1.44140625" style="10" customWidth="1"/>
    <col min="40" max="40" width="7.109375" style="10" customWidth="1"/>
    <col min="41" max="41" width="1.44140625" style="10" customWidth="1"/>
    <col min="42" max="42" width="12.44140625" style="10" customWidth="1"/>
    <col min="43" max="43" width="1.109375" style="10" customWidth="1"/>
    <col min="44" max="44" width="11.6640625" style="10" customWidth="1"/>
    <col min="45" max="45" width="1.44140625" style="10" customWidth="1"/>
    <col min="46" max="46" width="7.33203125" style="10" customWidth="1"/>
    <col min="47" max="47" width="1.44140625" style="10" customWidth="1"/>
    <col min="48" max="48" width="11.88671875" style="10" customWidth="1"/>
    <col min="49" max="49" width="1.44140625" style="10" customWidth="1"/>
    <col min="50" max="50" width="7.6640625" style="10" customWidth="1"/>
    <col min="51" max="51" width="1.109375" style="10" customWidth="1"/>
    <col min="52" max="52" width="10.6640625" style="10" customWidth="1"/>
    <col min="53" max="53" width="1.44140625" style="10" customWidth="1"/>
    <col min="54" max="54" width="7.6640625" style="10" customWidth="1"/>
    <col min="55" max="55" width="0.88671875" style="10" customWidth="1"/>
    <col min="56" max="56" width="10.44140625" style="10" customWidth="1"/>
    <col min="57" max="57" width="1.44140625" style="10" customWidth="1"/>
    <col min="58" max="58" width="10" style="10" customWidth="1"/>
    <col min="59" max="59" width="1.44140625" style="10" customWidth="1"/>
    <col min="60" max="60" width="3.77734375" style="10" customWidth="1"/>
    <col min="61" max="61" width="1.44140625" style="10" customWidth="1"/>
    <col min="62" max="62" width="10" style="10" hidden="1" customWidth="1"/>
    <col min="63" max="63" width="1.44140625" style="10" hidden="1" customWidth="1"/>
    <col min="64" max="64" width="10" style="10" hidden="1" customWidth="1"/>
    <col min="65" max="65" width="1.44140625" style="10" hidden="1" customWidth="1"/>
    <col min="66" max="66" width="10" style="10" hidden="1" customWidth="1"/>
    <col min="67" max="67" width="1.44140625" style="10" hidden="1" customWidth="1"/>
    <col min="68" max="68" width="10" style="10" hidden="1" customWidth="1"/>
    <col min="69" max="69" width="1.44140625" style="10" hidden="1" customWidth="1"/>
    <col min="70" max="70" width="10" style="10" hidden="1" customWidth="1"/>
    <col min="71" max="71" width="1.44140625" style="10" hidden="1" customWidth="1"/>
    <col min="72" max="72" width="10" style="10" hidden="1" customWidth="1"/>
    <col min="73" max="73" width="1.44140625" style="10" hidden="1" customWidth="1"/>
    <col min="74" max="74" width="10" style="10" hidden="1" customWidth="1"/>
    <col min="75" max="256" width="6.88671875" style="10"/>
    <col min="257" max="257" width="4.5546875" style="10" customWidth="1"/>
    <col min="258" max="258" width="2.21875" style="10" customWidth="1"/>
    <col min="259" max="259" width="17.77734375" style="10" customWidth="1"/>
    <col min="260" max="260" width="2.21875" style="10" customWidth="1"/>
    <col min="261" max="261" width="12.33203125" style="10" customWidth="1"/>
    <col min="262" max="262" width="1.44140625" style="10" customWidth="1"/>
    <col min="263" max="263" width="8.44140625" style="10" customWidth="1"/>
    <col min="264" max="264" width="1.44140625" style="10" customWidth="1"/>
    <col min="265" max="265" width="8.44140625" style="10" customWidth="1"/>
    <col min="266" max="266" width="2.21875" style="10" customWidth="1"/>
    <col min="267" max="267" width="12.33203125" style="10" customWidth="1"/>
    <col min="268" max="268" width="1.44140625" style="10" customWidth="1"/>
    <col min="269" max="269" width="8.44140625" style="10" customWidth="1"/>
    <col min="270" max="270" width="1.44140625" style="10" customWidth="1"/>
    <col min="271" max="271" width="8.44140625" style="10" customWidth="1"/>
    <col min="272" max="272" width="2.21875" style="10" customWidth="1"/>
    <col min="273" max="273" width="12.33203125" style="10" customWidth="1"/>
    <col min="274" max="274" width="1.44140625" style="10" customWidth="1"/>
    <col min="275" max="275" width="8.44140625" style="10" customWidth="1"/>
    <col min="276" max="276" width="1.44140625" style="10" customWidth="1"/>
    <col min="277" max="277" width="8.44140625" style="10" customWidth="1"/>
    <col min="278" max="278" width="2.21875" style="10" customWidth="1"/>
    <col min="279" max="279" width="12.33203125" style="10" customWidth="1"/>
    <col min="280" max="280" width="1.44140625" style="10" customWidth="1"/>
    <col min="281" max="281" width="8.44140625" style="10" customWidth="1"/>
    <col min="282" max="282" width="1.44140625" style="10" customWidth="1"/>
    <col min="283" max="283" width="8.44140625" style="10" customWidth="1"/>
    <col min="284" max="285" width="1.44140625" style="10" customWidth="1"/>
    <col min="286" max="286" width="10.44140625" style="10" customWidth="1"/>
    <col min="287" max="287" width="1.44140625" style="10" customWidth="1"/>
    <col min="288" max="288" width="6.88671875" style="10"/>
    <col min="289" max="289" width="1.44140625" style="10" customWidth="1"/>
    <col min="290" max="290" width="6.88671875" style="10"/>
    <col min="291" max="291" width="1.44140625" style="10" customWidth="1"/>
    <col min="292" max="292" width="9.21875" style="10" customWidth="1"/>
    <col min="293" max="293" width="1.44140625" style="10" customWidth="1"/>
    <col min="294" max="294" width="6.88671875" style="10"/>
    <col min="295" max="295" width="1.44140625" style="10" customWidth="1"/>
    <col min="296" max="296" width="7.109375" style="10" customWidth="1"/>
    <col min="297" max="297" width="1.44140625" style="10" customWidth="1"/>
    <col min="298" max="298" width="12.44140625" style="10" customWidth="1"/>
    <col min="299" max="299" width="1.109375" style="10" customWidth="1"/>
    <col min="300" max="300" width="11.6640625" style="10" customWidth="1"/>
    <col min="301" max="301" width="1.44140625" style="10" customWidth="1"/>
    <col min="302" max="302" width="7.33203125" style="10" customWidth="1"/>
    <col min="303" max="303" width="1.44140625" style="10" customWidth="1"/>
    <col min="304" max="304" width="11.88671875" style="10" customWidth="1"/>
    <col min="305" max="305" width="1.44140625" style="10" customWidth="1"/>
    <col min="306" max="306" width="7.6640625" style="10" customWidth="1"/>
    <col min="307" max="307" width="1.109375" style="10" customWidth="1"/>
    <col min="308" max="308" width="10.6640625" style="10" customWidth="1"/>
    <col min="309" max="309" width="1.44140625" style="10" customWidth="1"/>
    <col min="310" max="310" width="7.6640625" style="10" customWidth="1"/>
    <col min="311" max="311" width="0.88671875" style="10" customWidth="1"/>
    <col min="312" max="312" width="10.44140625" style="10" customWidth="1"/>
    <col min="313" max="313" width="1.44140625" style="10" customWidth="1"/>
    <col min="314" max="314" width="10" style="10" customWidth="1"/>
    <col min="315" max="315" width="1.44140625" style="10" customWidth="1"/>
    <col min="316" max="316" width="3.77734375" style="10" customWidth="1"/>
    <col min="317" max="317" width="1.44140625" style="10" customWidth="1"/>
    <col min="318" max="318" width="10" style="10" customWidth="1"/>
    <col min="319" max="319" width="1.44140625" style="10" customWidth="1"/>
    <col min="320" max="320" width="10" style="10" customWidth="1"/>
    <col min="321" max="321" width="1.44140625" style="10" customWidth="1"/>
    <col min="322" max="322" width="10" style="10" customWidth="1"/>
    <col min="323" max="323" width="1.44140625" style="10" customWidth="1"/>
    <col min="324" max="324" width="10" style="10" customWidth="1"/>
    <col min="325" max="325" width="1.44140625" style="10" customWidth="1"/>
    <col min="326" max="326" width="10" style="10" customWidth="1"/>
    <col min="327" max="327" width="1.44140625" style="10" customWidth="1"/>
    <col min="328" max="328" width="10" style="10" customWidth="1"/>
    <col min="329" max="329" width="1.44140625" style="10" customWidth="1"/>
    <col min="330" max="330" width="10" style="10" customWidth="1"/>
    <col min="331" max="512" width="6.88671875" style="10"/>
    <col min="513" max="513" width="4.5546875" style="10" customWidth="1"/>
    <col min="514" max="514" width="2.21875" style="10" customWidth="1"/>
    <col min="515" max="515" width="17.77734375" style="10" customWidth="1"/>
    <col min="516" max="516" width="2.21875" style="10" customWidth="1"/>
    <col min="517" max="517" width="12.33203125" style="10" customWidth="1"/>
    <col min="518" max="518" width="1.44140625" style="10" customWidth="1"/>
    <col min="519" max="519" width="8.44140625" style="10" customWidth="1"/>
    <col min="520" max="520" width="1.44140625" style="10" customWidth="1"/>
    <col min="521" max="521" width="8.44140625" style="10" customWidth="1"/>
    <col min="522" max="522" width="2.21875" style="10" customWidth="1"/>
    <col min="523" max="523" width="12.33203125" style="10" customWidth="1"/>
    <col min="524" max="524" width="1.44140625" style="10" customWidth="1"/>
    <col min="525" max="525" width="8.44140625" style="10" customWidth="1"/>
    <col min="526" max="526" width="1.44140625" style="10" customWidth="1"/>
    <col min="527" max="527" width="8.44140625" style="10" customWidth="1"/>
    <col min="528" max="528" width="2.21875" style="10" customWidth="1"/>
    <col min="529" max="529" width="12.33203125" style="10" customWidth="1"/>
    <col min="530" max="530" width="1.44140625" style="10" customWidth="1"/>
    <col min="531" max="531" width="8.44140625" style="10" customWidth="1"/>
    <col min="532" max="532" width="1.44140625" style="10" customWidth="1"/>
    <col min="533" max="533" width="8.44140625" style="10" customWidth="1"/>
    <col min="534" max="534" width="2.21875" style="10" customWidth="1"/>
    <col min="535" max="535" width="12.33203125" style="10" customWidth="1"/>
    <col min="536" max="536" width="1.44140625" style="10" customWidth="1"/>
    <col min="537" max="537" width="8.44140625" style="10" customWidth="1"/>
    <col min="538" max="538" width="1.44140625" style="10" customWidth="1"/>
    <col min="539" max="539" width="8.44140625" style="10" customWidth="1"/>
    <col min="540" max="541" width="1.44140625" style="10" customWidth="1"/>
    <col min="542" max="542" width="10.44140625" style="10" customWidth="1"/>
    <col min="543" max="543" width="1.44140625" style="10" customWidth="1"/>
    <col min="544" max="544" width="6.88671875" style="10"/>
    <col min="545" max="545" width="1.44140625" style="10" customWidth="1"/>
    <col min="546" max="546" width="6.88671875" style="10"/>
    <col min="547" max="547" width="1.44140625" style="10" customWidth="1"/>
    <col min="548" max="548" width="9.21875" style="10" customWidth="1"/>
    <col min="549" max="549" width="1.44140625" style="10" customWidth="1"/>
    <col min="550" max="550" width="6.88671875" style="10"/>
    <col min="551" max="551" width="1.44140625" style="10" customWidth="1"/>
    <col min="552" max="552" width="7.109375" style="10" customWidth="1"/>
    <col min="553" max="553" width="1.44140625" style="10" customWidth="1"/>
    <col min="554" max="554" width="12.44140625" style="10" customWidth="1"/>
    <col min="555" max="555" width="1.109375" style="10" customWidth="1"/>
    <col min="556" max="556" width="11.6640625" style="10" customWidth="1"/>
    <col min="557" max="557" width="1.44140625" style="10" customWidth="1"/>
    <col min="558" max="558" width="7.33203125" style="10" customWidth="1"/>
    <col min="559" max="559" width="1.44140625" style="10" customWidth="1"/>
    <col min="560" max="560" width="11.88671875" style="10" customWidth="1"/>
    <col min="561" max="561" width="1.44140625" style="10" customWidth="1"/>
    <col min="562" max="562" width="7.6640625" style="10" customWidth="1"/>
    <col min="563" max="563" width="1.109375" style="10" customWidth="1"/>
    <col min="564" max="564" width="10.6640625" style="10" customWidth="1"/>
    <col min="565" max="565" width="1.44140625" style="10" customWidth="1"/>
    <col min="566" max="566" width="7.6640625" style="10" customWidth="1"/>
    <col min="567" max="567" width="0.88671875" style="10" customWidth="1"/>
    <col min="568" max="568" width="10.44140625" style="10" customWidth="1"/>
    <col min="569" max="569" width="1.44140625" style="10" customWidth="1"/>
    <col min="570" max="570" width="10" style="10" customWidth="1"/>
    <col min="571" max="571" width="1.44140625" style="10" customWidth="1"/>
    <col min="572" max="572" width="3.77734375" style="10" customWidth="1"/>
    <col min="573" max="573" width="1.44140625" style="10" customWidth="1"/>
    <col min="574" max="574" width="10" style="10" customWidth="1"/>
    <col min="575" max="575" width="1.44140625" style="10" customWidth="1"/>
    <col min="576" max="576" width="10" style="10" customWidth="1"/>
    <col min="577" max="577" width="1.44140625" style="10" customWidth="1"/>
    <col min="578" max="578" width="10" style="10" customWidth="1"/>
    <col min="579" max="579" width="1.44140625" style="10" customWidth="1"/>
    <col min="580" max="580" width="10" style="10" customWidth="1"/>
    <col min="581" max="581" width="1.44140625" style="10" customWidth="1"/>
    <col min="582" max="582" width="10" style="10" customWidth="1"/>
    <col min="583" max="583" width="1.44140625" style="10" customWidth="1"/>
    <col min="584" max="584" width="10" style="10" customWidth="1"/>
    <col min="585" max="585" width="1.44140625" style="10" customWidth="1"/>
    <col min="586" max="586" width="10" style="10" customWidth="1"/>
    <col min="587" max="768" width="6.88671875" style="10"/>
    <col min="769" max="769" width="4.5546875" style="10" customWidth="1"/>
    <col min="770" max="770" width="2.21875" style="10" customWidth="1"/>
    <col min="771" max="771" width="17.77734375" style="10" customWidth="1"/>
    <col min="772" max="772" width="2.21875" style="10" customWidth="1"/>
    <col min="773" max="773" width="12.33203125" style="10" customWidth="1"/>
    <col min="774" max="774" width="1.44140625" style="10" customWidth="1"/>
    <col min="775" max="775" width="8.44140625" style="10" customWidth="1"/>
    <col min="776" max="776" width="1.44140625" style="10" customWidth="1"/>
    <col min="777" max="777" width="8.44140625" style="10" customWidth="1"/>
    <col min="778" max="778" width="2.21875" style="10" customWidth="1"/>
    <col min="779" max="779" width="12.33203125" style="10" customWidth="1"/>
    <col min="780" max="780" width="1.44140625" style="10" customWidth="1"/>
    <col min="781" max="781" width="8.44140625" style="10" customWidth="1"/>
    <col min="782" max="782" width="1.44140625" style="10" customWidth="1"/>
    <col min="783" max="783" width="8.44140625" style="10" customWidth="1"/>
    <col min="784" max="784" width="2.21875" style="10" customWidth="1"/>
    <col min="785" max="785" width="12.33203125" style="10" customWidth="1"/>
    <col min="786" max="786" width="1.44140625" style="10" customWidth="1"/>
    <col min="787" max="787" width="8.44140625" style="10" customWidth="1"/>
    <col min="788" max="788" width="1.44140625" style="10" customWidth="1"/>
    <col min="789" max="789" width="8.44140625" style="10" customWidth="1"/>
    <col min="790" max="790" width="2.21875" style="10" customWidth="1"/>
    <col min="791" max="791" width="12.33203125" style="10" customWidth="1"/>
    <col min="792" max="792" width="1.44140625" style="10" customWidth="1"/>
    <col min="793" max="793" width="8.44140625" style="10" customWidth="1"/>
    <col min="794" max="794" width="1.44140625" style="10" customWidth="1"/>
    <col min="795" max="795" width="8.44140625" style="10" customWidth="1"/>
    <col min="796" max="797" width="1.44140625" style="10" customWidth="1"/>
    <col min="798" max="798" width="10.44140625" style="10" customWidth="1"/>
    <col min="799" max="799" width="1.44140625" style="10" customWidth="1"/>
    <col min="800" max="800" width="6.88671875" style="10"/>
    <col min="801" max="801" width="1.44140625" style="10" customWidth="1"/>
    <col min="802" max="802" width="6.88671875" style="10"/>
    <col min="803" max="803" width="1.44140625" style="10" customWidth="1"/>
    <col min="804" max="804" width="9.21875" style="10" customWidth="1"/>
    <col min="805" max="805" width="1.44140625" style="10" customWidth="1"/>
    <col min="806" max="806" width="6.88671875" style="10"/>
    <col min="807" max="807" width="1.44140625" style="10" customWidth="1"/>
    <col min="808" max="808" width="7.109375" style="10" customWidth="1"/>
    <col min="809" max="809" width="1.44140625" style="10" customWidth="1"/>
    <col min="810" max="810" width="12.44140625" style="10" customWidth="1"/>
    <col min="811" max="811" width="1.109375" style="10" customWidth="1"/>
    <col min="812" max="812" width="11.6640625" style="10" customWidth="1"/>
    <col min="813" max="813" width="1.44140625" style="10" customWidth="1"/>
    <col min="814" max="814" width="7.33203125" style="10" customWidth="1"/>
    <col min="815" max="815" width="1.44140625" style="10" customWidth="1"/>
    <col min="816" max="816" width="11.88671875" style="10" customWidth="1"/>
    <col min="817" max="817" width="1.44140625" style="10" customWidth="1"/>
    <col min="818" max="818" width="7.6640625" style="10" customWidth="1"/>
    <col min="819" max="819" width="1.109375" style="10" customWidth="1"/>
    <col min="820" max="820" width="10.6640625" style="10" customWidth="1"/>
    <col min="821" max="821" width="1.44140625" style="10" customWidth="1"/>
    <col min="822" max="822" width="7.6640625" style="10" customWidth="1"/>
    <col min="823" max="823" width="0.88671875" style="10" customWidth="1"/>
    <col min="824" max="824" width="10.44140625" style="10" customWidth="1"/>
    <col min="825" max="825" width="1.44140625" style="10" customWidth="1"/>
    <col min="826" max="826" width="10" style="10" customWidth="1"/>
    <col min="827" max="827" width="1.44140625" style="10" customWidth="1"/>
    <col min="828" max="828" width="3.77734375" style="10" customWidth="1"/>
    <col min="829" max="829" width="1.44140625" style="10" customWidth="1"/>
    <col min="830" max="830" width="10" style="10" customWidth="1"/>
    <col min="831" max="831" width="1.44140625" style="10" customWidth="1"/>
    <col min="832" max="832" width="10" style="10" customWidth="1"/>
    <col min="833" max="833" width="1.44140625" style="10" customWidth="1"/>
    <col min="834" max="834" width="10" style="10" customWidth="1"/>
    <col min="835" max="835" width="1.44140625" style="10" customWidth="1"/>
    <col min="836" max="836" width="10" style="10" customWidth="1"/>
    <col min="837" max="837" width="1.44140625" style="10" customWidth="1"/>
    <col min="838" max="838" width="10" style="10" customWidth="1"/>
    <col min="839" max="839" width="1.44140625" style="10" customWidth="1"/>
    <col min="840" max="840" width="10" style="10" customWidth="1"/>
    <col min="841" max="841" width="1.44140625" style="10" customWidth="1"/>
    <col min="842" max="842" width="10" style="10" customWidth="1"/>
    <col min="843" max="1024" width="6.88671875" style="10"/>
    <col min="1025" max="1025" width="4.5546875" style="10" customWidth="1"/>
    <col min="1026" max="1026" width="2.21875" style="10" customWidth="1"/>
    <col min="1027" max="1027" width="17.77734375" style="10" customWidth="1"/>
    <col min="1028" max="1028" width="2.21875" style="10" customWidth="1"/>
    <col min="1029" max="1029" width="12.33203125" style="10" customWidth="1"/>
    <col min="1030" max="1030" width="1.44140625" style="10" customWidth="1"/>
    <col min="1031" max="1031" width="8.44140625" style="10" customWidth="1"/>
    <col min="1032" max="1032" width="1.44140625" style="10" customWidth="1"/>
    <col min="1033" max="1033" width="8.44140625" style="10" customWidth="1"/>
    <col min="1034" max="1034" width="2.21875" style="10" customWidth="1"/>
    <col min="1035" max="1035" width="12.33203125" style="10" customWidth="1"/>
    <col min="1036" max="1036" width="1.44140625" style="10" customWidth="1"/>
    <col min="1037" max="1037" width="8.44140625" style="10" customWidth="1"/>
    <col min="1038" max="1038" width="1.44140625" style="10" customWidth="1"/>
    <col min="1039" max="1039" width="8.44140625" style="10" customWidth="1"/>
    <col min="1040" max="1040" width="2.21875" style="10" customWidth="1"/>
    <col min="1041" max="1041" width="12.33203125" style="10" customWidth="1"/>
    <col min="1042" max="1042" width="1.44140625" style="10" customWidth="1"/>
    <col min="1043" max="1043" width="8.44140625" style="10" customWidth="1"/>
    <col min="1044" max="1044" width="1.44140625" style="10" customWidth="1"/>
    <col min="1045" max="1045" width="8.44140625" style="10" customWidth="1"/>
    <col min="1046" max="1046" width="2.21875" style="10" customWidth="1"/>
    <col min="1047" max="1047" width="12.33203125" style="10" customWidth="1"/>
    <col min="1048" max="1048" width="1.44140625" style="10" customWidth="1"/>
    <col min="1049" max="1049" width="8.44140625" style="10" customWidth="1"/>
    <col min="1050" max="1050" width="1.44140625" style="10" customWidth="1"/>
    <col min="1051" max="1051" width="8.44140625" style="10" customWidth="1"/>
    <col min="1052" max="1053" width="1.44140625" style="10" customWidth="1"/>
    <col min="1054" max="1054" width="10.44140625" style="10" customWidth="1"/>
    <col min="1055" max="1055" width="1.44140625" style="10" customWidth="1"/>
    <col min="1056" max="1056" width="6.88671875" style="10"/>
    <col min="1057" max="1057" width="1.44140625" style="10" customWidth="1"/>
    <col min="1058" max="1058" width="6.88671875" style="10"/>
    <col min="1059" max="1059" width="1.44140625" style="10" customWidth="1"/>
    <col min="1060" max="1060" width="9.21875" style="10" customWidth="1"/>
    <col min="1061" max="1061" width="1.44140625" style="10" customWidth="1"/>
    <col min="1062" max="1062" width="6.88671875" style="10"/>
    <col min="1063" max="1063" width="1.44140625" style="10" customWidth="1"/>
    <col min="1064" max="1064" width="7.109375" style="10" customWidth="1"/>
    <col min="1065" max="1065" width="1.44140625" style="10" customWidth="1"/>
    <col min="1066" max="1066" width="12.44140625" style="10" customWidth="1"/>
    <col min="1067" max="1067" width="1.109375" style="10" customWidth="1"/>
    <col min="1068" max="1068" width="11.6640625" style="10" customWidth="1"/>
    <col min="1069" max="1069" width="1.44140625" style="10" customWidth="1"/>
    <col min="1070" max="1070" width="7.33203125" style="10" customWidth="1"/>
    <col min="1071" max="1071" width="1.44140625" style="10" customWidth="1"/>
    <col min="1072" max="1072" width="11.88671875" style="10" customWidth="1"/>
    <col min="1073" max="1073" width="1.44140625" style="10" customWidth="1"/>
    <col min="1074" max="1074" width="7.6640625" style="10" customWidth="1"/>
    <col min="1075" max="1075" width="1.109375" style="10" customWidth="1"/>
    <col min="1076" max="1076" width="10.6640625" style="10" customWidth="1"/>
    <col min="1077" max="1077" width="1.44140625" style="10" customWidth="1"/>
    <col min="1078" max="1078" width="7.6640625" style="10" customWidth="1"/>
    <col min="1079" max="1079" width="0.88671875" style="10" customWidth="1"/>
    <col min="1080" max="1080" width="10.44140625" style="10" customWidth="1"/>
    <col min="1081" max="1081" width="1.44140625" style="10" customWidth="1"/>
    <col min="1082" max="1082" width="10" style="10" customWidth="1"/>
    <col min="1083" max="1083" width="1.44140625" style="10" customWidth="1"/>
    <col min="1084" max="1084" width="3.77734375" style="10" customWidth="1"/>
    <col min="1085" max="1085" width="1.44140625" style="10" customWidth="1"/>
    <col min="1086" max="1086" width="10" style="10" customWidth="1"/>
    <col min="1087" max="1087" width="1.44140625" style="10" customWidth="1"/>
    <col min="1088" max="1088" width="10" style="10" customWidth="1"/>
    <col min="1089" max="1089" width="1.44140625" style="10" customWidth="1"/>
    <col min="1090" max="1090" width="10" style="10" customWidth="1"/>
    <col min="1091" max="1091" width="1.44140625" style="10" customWidth="1"/>
    <col min="1092" max="1092" width="10" style="10" customWidth="1"/>
    <col min="1093" max="1093" width="1.44140625" style="10" customWidth="1"/>
    <col min="1094" max="1094" width="10" style="10" customWidth="1"/>
    <col min="1095" max="1095" width="1.44140625" style="10" customWidth="1"/>
    <col min="1096" max="1096" width="10" style="10" customWidth="1"/>
    <col min="1097" max="1097" width="1.44140625" style="10" customWidth="1"/>
    <col min="1098" max="1098" width="10" style="10" customWidth="1"/>
    <col min="1099" max="1280" width="6.88671875" style="10"/>
    <col min="1281" max="1281" width="4.5546875" style="10" customWidth="1"/>
    <col min="1282" max="1282" width="2.21875" style="10" customWidth="1"/>
    <col min="1283" max="1283" width="17.77734375" style="10" customWidth="1"/>
    <col min="1284" max="1284" width="2.21875" style="10" customWidth="1"/>
    <col min="1285" max="1285" width="12.33203125" style="10" customWidth="1"/>
    <col min="1286" max="1286" width="1.44140625" style="10" customWidth="1"/>
    <col min="1287" max="1287" width="8.44140625" style="10" customWidth="1"/>
    <col min="1288" max="1288" width="1.44140625" style="10" customWidth="1"/>
    <col min="1289" max="1289" width="8.44140625" style="10" customWidth="1"/>
    <col min="1290" max="1290" width="2.21875" style="10" customWidth="1"/>
    <col min="1291" max="1291" width="12.33203125" style="10" customWidth="1"/>
    <col min="1292" max="1292" width="1.44140625" style="10" customWidth="1"/>
    <col min="1293" max="1293" width="8.44140625" style="10" customWidth="1"/>
    <col min="1294" max="1294" width="1.44140625" style="10" customWidth="1"/>
    <col min="1295" max="1295" width="8.44140625" style="10" customWidth="1"/>
    <col min="1296" max="1296" width="2.21875" style="10" customWidth="1"/>
    <col min="1297" max="1297" width="12.33203125" style="10" customWidth="1"/>
    <col min="1298" max="1298" width="1.44140625" style="10" customWidth="1"/>
    <col min="1299" max="1299" width="8.44140625" style="10" customWidth="1"/>
    <col min="1300" max="1300" width="1.44140625" style="10" customWidth="1"/>
    <col min="1301" max="1301" width="8.44140625" style="10" customWidth="1"/>
    <col min="1302" max="1302" width="2.21875" style="10" customWidth="1"/>
    <col min="1303" max="1303" width="12.33203125" style="10" customWidth="1"/>
    <col min="1304" max="1304" width="1.44140625" style="10" customWidth="1"/>
    <col min="1305" max="1305" width="8.44140625" style="10" customWidth="1"/>
    <col min="1306" max="1306" width="1.44140625" style="10" customWidth="1"/>
    <col min="1307" max="1307" width="8.44140625" style="10" customWidth="1"/>
    <col min="1308" max="1309" width="1.44140625" style="10" customWidth="1"/>
    <col min="1310" max="1310" width="10.44140625" style="10" customWidth="1"/>
    <col min="1311" max="1311" width="1.44140625" style="10" customWidth="1"/>
    <col min="1312" max="1312" width="6.88671875" style="10"/>
    <col min="1313" max="1313" width="1.44140625" style="10" customWidth="1"/>
    <col min="1314" max="1314" width="6.88671875" style="10"/>
    <col min="1315" max="1315" width="1.44140625" style="10" customWidth="1"/>
    <col min="1316" max="1316" width="9.21875" style="10" customWidth="1"/>
    <col min="1317" max="1317" width="1.44140625" style="10" customWidth="1"/>
    <col min="1318" max="1318" width="6.88671875" style="10"/>
    <col min="1319" max="1319" width="1.44140625" style="10" customWidth="1"/>
    <col min="1320" max="1320" width="7.109375" style="10" customWidth="1"/>
    <col min="1321" max="1321" width="1.44140625" style="10" customWidth="1"/>
    <col min="1322" max="1322" width="12.44140625" style="10" customWidth="1"/>
    <col min="1323" max="1323" width="1.109375" style="10" customWidth="1"/>
    <col min="1324" max="1324" width="11.6640625" style="10" customWidth="1"/>
    <col min="1325" max="1325" width="1.44140625" style="10" customWidth="1"/>
    <col min="1326" max="1326" width="7.33203125" style="10" customWidth="1"/>
    <col min="1327" max="1327" width="1.44140625" style="10" customWidth="1"/>
    <col min="1328" max="1328" width="11.88671875" style="10" customWidth="1"/>
    <col min="1329" max="1329" width="1.44140625" style="10" customWidth="1"/>
    <col min="1330" max="1330" width="7.6640625" style="10" customWidth="1"/>
    <col min="1331" max="1331" width="1.109375" style="10" customWidth="1"/>
    <col min="1332" max="1332" width="10.6640625" style="10" customWidth="1"/>
    <col min="1333" max="1333" width="1.44140625" style="10" customWidth="1"/>
    <col min="1334" max="1334" width="7.6640625" style="10" customWidth="1"/>
    <col min="1335" max="1335" width="0.88671875" style="10" customWidth="1"/>
    <col min="1336" max="1336" width="10.44140625" style="10" customWidth="1"/>
    <col min="1337" max="1337" width="1.44140625" style="10" customWidth="1"/>
    <col min="1338" max="1338" width="10" style="10" customWidth="1"/>
    <col min="1339" max="1339" width="1.44140625" style="10" customWidth="1"/>
    <col min="1340" max="1340" width="3.77734375" style="10" customWidth="1"/>
    <col min="1341" max="1341" width="1.44140625" style="10" customWidth="1"/>
    <col min="1342" max="1342" width="10" style="10" customWidth="1"/>
    <col min="1343" max="1343" width="1.44140625" style="10" customWidth="1"/>
    <col min="1344" max="1344" width="10" style="10" customWidth="1"/>
    <col min="1345" max="1345" width="1.44140625" style="10" customWidth="1"/>
    <col min="1346" max="1346" width="10" style="10" customWidth="1"/>
    <col min="1347" max="1347" width="1.44140625" style="10" customWidth="1"/>
    <col min="1348" max="1348" width="10" style="10" customWidth="1"/>
    <col min="1349" max="1349" width="1.44140625" style="10" customWidth="1"/>
    <col min="1350" max="1350" width="10" style="10" customWidth="1"/>
    <col min="1351" max="1351" width="1.44140625" style="10" customWidth="1"/>
    <col min="1352" max="1352" width="10" style="10" customWidth="1"/>
    <col min="1353" max="1353" width="1.44140625" style="10" customWidth="1"/>
    <col min="1354" max="1354" width="10" style="10" customWidth="1"/>
    <col min="1355" max="1536" width="6.88671875" style="10"/>
    <col min="1537" max="1537" width="4.5546875" style="10" customWidth="1"/>
    <col min="1538" max="1538" width="2.21875" style="10" customWidth="1"/>
    <col min="1539" max="1539" width="17.77734375" style="10" customWidth="1"/>
    <col min="1540" max="1540" width="2.21875" style="10" customWidth="1"/>
    <col min="1541" max="1541" width="12.33203125" style="10" customWidth="1"/>
    <col min="1542" max="1542" width="1.44140625" style="10" customWidth="1"/>
    <col min="1543" max="1543" width="8.44140625" style="10" customWidth="1"/>
    <col min="1544" max="1544" width="1.44140625" style="10" customWidth="1"/>
    <col min="1545" max="1545" width="8.44140625" style="10" customWidth="1"/>
    <col min="1546" max="1546" width="2.21875" style="10" customWidth="1"/>
    <col min="1547" max="1547" width="12.33203125" style="10" customWidth="1"/>
    <col min="1548" max="1548" width="1.44140625" style="10" customWidth="1"/>
    <col min="1549" max="1549" width="8.44140625" style="10" customWidth="1"/>
    <col min="1550" max="1550" width="1.44140625" style="10" customWidth="1"/>
    <col min="1551" max="1551" width="8.44140625" style="10" customWidth="1"/>
    <col min="1552" max="1552" width="2.21875" style="10" customWidth="1"/>
    <col min="1553" max="1553" width="12.33203125" style="10" customWidth="1"/>
    <col min="1554" max="1554" width="1.44140625" style="10" customWidth="1"/>
    <col min="1555" max="1555" width="8.44140625" style="10" customWidth="1"/>
    <col min="1556" max="1556" width="1.44140625" style="10" customWidth="1"/>
    <col min="1557" max="1557" width="8.44140625" style="10" customWidth="1"/>
    <col min="1558" max="1558" width="2.21875" style="10" customWidth="1"/>
    <col min="1559" max="1559" width="12.33203125" style="10" customWidth="1"/>
    <col min="1560" max="1560" width="1.44140625" style="10" customWidth="1"/>
    <col min="1561" max="1561" width="8.44140625" style="10" customWidth="1"/>
    <col min="1562" max="1562" width="1.44140625" style="10" customWidth="1"/>
    <col min="1563" max="1563" width="8.44140625" style="10" customWidth="1"/>
    <col min="1564" max="1565" width="1.44140625" style="10" customWidth="1"/>
    <col min="1566" max="1566" width="10.44140625" style="10" customWidth="1"/>
    <col min="1567" max="1567" width="1.44140625" style="10" customWidth="1"/>
    <col min="1568" max="1568" width="6.88671875" style="10"/>
    <col min="1569" max="1569" width="1.44140625" style="10" customWidth="1"/>
    <col min="1570" max="1570" width="6.88671875" style="10"/>
    <col min="1571" max="1571" width="1.44140625" style="10" customWidth="1"/>
    <col min="1572" max="1572" width="9.21875" style="10" customWidth="1"/>
    <col min="1573" max="1573" width="1.44140625" style="10" customWidth="1"/>
    <col min="1574" max="1574" width="6.88671875" style="10"/>
    <col min="1575" max="1575" width="1.44140625" style="10" customWidth="1"/>
    <col min="1576" max="1576" width="7.109375" style="10" customWidth="1"/>
    <col min="1577" max="1577" width="1.44140625" style="10" customWidth="1"/>
    <col min="1578" max="1578" width="12.44140625" style="10" customWidth="1"/>
    <col min="1579" max="1579" width="1.109375" style="10" customWidth="1"/>
    <col min="1580" max="1580" width="11.6640625" style="10" customWidth="1"/>
    <col min="1581" max="1581" width="1.44140625" style="10" customWidth="1"/>
    <col min="1582" max="1582" width="7.33203125" style="10" customWidth="1"/>
    <col min="1583" max="1583" width="1.44140625" style="10" customWidth="1"/>
    <col min="1584" max="1584" width="11.88671875" style="10" customWidth="1"/>
    <col min="1585" max="1585" width="1.44140625" style="10" customWidth="1"/>
    <col min="1586" max="1586" width="7.6640625" style="10" customWidth="1"/>
    <col min="1587" max="1587" width="1.109375" style="10" customWidth="1"/>
    <col min="1588" max="1588" width="10.6640625" style="10" customWidth="1"/>
    <col min="1589" max="1589" width="1.44140625" style="10" customWidth="1"/>
    <col min="1590" max="1590" width="7.6640625" style="10" customWidth="1"/>
    <col min="1591" max="1591" width="0.88671875" style="10" customWidth="1"/>
    <col min="1592" max="1592" width="10.44140625" style="10" customWidth="1"/>
    <col min="1593" max="1593" width="1.44140625" style="10" customWidth="1"/>
    <col min="1594" max="1594" width="10" style="10" customWidth="1"/>
    <col min="1595" max="1595" width="1.44140625" style="10" customWidth="1"/>
    <col min="1596" max="1596" width="3.77734375" style="10" customWidth="1"/>
    <col min="1597" max="1597" width="1.44140625" style="10" customWidth="1"/>
    <col min="1598" max="1598" width="10" style="10" customWidth="1"/>
    <col min="1599" max="1599" width="1.44140625" style="10" customWidth="1"/>
    <col min="1600" max="1600" width="10" style="10" customWidth="1"/>
    <col min="1601" max="1601" width="1.44140625" style="10" customWidth="1"/>
    <col min="1602" max="1602" width="10" style="10" customWidth="1"/>
    <col min="1603" max="1603" width="1.44140625" style="10" customWidth="1"/>
    <col min="1604" max="1604" width="10" style="10" customWidth="1"/>
    <col min="1605" max="1605" width="1.44140625" style="10" customWidth="1"/>
    <col min="1606" max="1606" width="10" style="10" customWidth="1"/>
    <col min="1607" max="1607" width="1.44140625" style="10" customWidth="1"/>
    <col min="1608" max="1608" width="10" style="10" customWidth="1"/>
    <col min="1609" max="1609" width="1.44140625" style="10" customWidth="1"/>
    <col min="1610" max="1610" width="10" style="10" customWidth="1"/>
    <col min="1611" max="1792" width="6.88671875" style="10"/>
    <col min="1793" max="1793" width="4.5546875" style="10" customWidth="1"/>
    <col min="1794" max="1794" width="2.21875" style="10" customWidth="1"/>
    <col min="1795" max="1795" width="17.77734375" style="10" customWidth="1"/>
    <col min="1796" max="1796" width="2.21875" style="10" customWidth="1"/>
    <col min="1797" max="1797" width="12.33203125" style="10" customWidth="1"/>
    <col min="1798" max="1798" width="1.44140625" style="10" customWidth="1"/>
    <col min="1799" max="1799" width="8.44140625" style="10" customWidth="1"/>
    <col min="1800" max="1800" width="1.44140625" style="10" customWidth="1"/>
    <col min="1801" max="1801" width="8.44140625" style="10" customWidth="1"/>
    <col min="1802" max="1802" width="2.21875" style="10" customWidth="1"/>
    <col min="1803" max="1803" width="12.33203125" style="10" customWidth="1"/>
    <col min="1804" max="1804" width="1.44140625" style="10" customWidth="1"/>
    <col min="1805" max="1805" width="8.44140625" style="10" customWidth="1"/>
    <col min="1806" max="1806" width="1.44140625" style="10" customWidth="1"/>
    <col min="1807" max="1807" width="8.44140625" style="10" customWidth="1"/>
    <col min="1808" max="1808" width="2.21875" style="10" customWidth="1"/>
    <col min="1809" max="1809" width="12.33203125" style="10" customWidth="1"/>
    <col min="1810" max="1810" width="1.44140625" style="10" customWidth="1"/>
    <col min="1811" max="1811" width="8.44140625" style="10" customWidth="1"/>
    <col min="1812" max="1812" width="1.44140625" style="10" customWidth="1"/>
    <col min="1813" max="1813" width="8.44140625" style="10" customWidth="1"/>
    <col min="1814" max="1814" width="2.21875" style="10" customWidth="1"/>
    <col min="1815" max="1815" width="12.33203125" style="10" customWidth="1"/>
    <col min="1816" max="1816" width="1.44140625" style="10" customWidth="1"/>
    <col min="1817" max="1817" width="8.44140625" style="10" customWidth="1"/>
    <col min="1818" max="1818" width="1.44140625" style="10" customWidth="1"/>
    <col min="1819" max="1819" width="8.44140625" style="10" customWidth="1"/>
    <col min="1820" max="1821" width="1.44140625" style="10" customWidth="1"/>
    <col min="1822" max="1822" width="10.44140625" style="10" customWidth="1"/>
    <col min="1823" max="1823" width="1.44140625" style="10" customWidth="1"/>
    <col min="1824" max="1824" width="6.88671875" style="10"/>
    <col min="1825" max="1825" width="1.44140625" style="10" customWidth="1"/>
    <col min="1826" max="1826" width="6.88671875" style="10"/>
    <col min="1827" max="1827" width="1.44140625" style="10" customWidth="1"/>
    <col min="1828" max="1828" width="9.21875" style="10" customWidth="1"/>
    <col min="1829" max="1829" width="1.44140625" style="10" customWidth="1"/>
    <col min="1830" max="1830" width="6.88671875" style="10"/>
    <col min="1831" max="1831" width="1.44140625" style="10" customWidth="1"/>
    <col min="1832" max="1832" width="7.109375" style="10" customWidth="1"/>
    <col min="1833" max="1833" width="1.44140625" style="10" customWidth="1"/>
    <col min="1834" max="1834" width="12.44140625" style="10" customWidth="1"/>
    <col min="1835" max="1835" width="1.109375" style="10" customWidth="1"/>
    <col min="1836" max="1836" width="11.6640625" style="10" customWidth="1"/>
    <col min="1837" max="1837" width="1.44140625" style="10" customWidth="1"/>
    <col min="1838" max="1838" width="7.33203125" style="10" customWidth="1"/>
    <col min="1839" max="1839" width="1.44140625" style="10" customWidth="1"/>
    <col min="1840" max="1840" width="11.88671875" style="10" customWidth="1"/>
    <col min="1841" max="1841" width="1.44140625" style="10" customWidth="1"/>
    <col min="1842" max="1842" width="7.6640625" style="10" customWidth="1"/>
    <col min="1843" max="1843" width="1.109375" style="10" customWidth="1"/>
    <col min="1844" max="1844" width="10.6640625" style="10" customWidth="1"/>
    <col min="1845" max="1845" width="1.44140625" style="10" customWidth="1"/>
    <col min="1846" max="1846" width="7.6640625" style="10" customWidth="1"/>
    <col min="1847" max="1847" width="0.88671875" style="10" customWidth="1"/>
    <col min="1848" max="1848" width="10.44140625" style="10" customWidth="1"/>
    <col min="1849" max="1849" width="1.44140625" style="10" customWidth="1"/>
    <col min="1850" max="1850" width="10" style="10" customWidth="1"/>
    <col min="1851" max="1851" width="1.44140625" style="10" customWidth="1"/>
    <col min="1852" max="1852" width="3.77734375" style="10" customWidth="1"/>
    <col min="1853" max="1853" width="1.44140625" style="10" customWidth="1"/>
    <col min="1854" max="1854" width="10" style="10" customWidth="1"/>
    <col min="1855" max="1855" width="1.44140625" style="10" customWidth="1"/>
    <col min="1856" max="1856" width="10" style="10" customWidth="1"/>
    <col min="1857" max="1857" width="1.44140625" style="10" customWidth="1"/>
    <col min="1858" max="1858" width="10" style="10" customWidth="1"/>
    <col min="1859" max="1859" width="1.44140625" style="10" customWidth="1"/>
    <col min="1860" max="1860" width="10" style="10" customWidth="1"/>
    <col min="1861" max="1861" width="1.44140625" style="10" customWidth="1"/>
    <col min="1862" max="1862" width="10" style="10" customWidth="1"/>
    <col min="1863" max="1863" width="1.44140625" style="10" customWidth="1"/>
    <col min="1864" max="1864" width="10" style="10" customWidth="1"/>
    <col min="1865" max="1865" width="1.44140625" style="10" customWidth="1"/>
    <col min="1866" max="1866" width="10" style="10" customWidth="1"/>
    <col min="1867" max="2048" width="6.88671875" style="10"/>
    <col min="2049" max="2049" width="4.5546875" style="10" customWidth="1"/>
    <col min="2050" max="2050" width="2.21875" style="10" customWidth="1"/>
    <col min="2051" max="2051" width="17.77734375" style="10" customWidth="1"/>
    <col min="2052" max="2052" width="2.21875" style="10" customWidth="1"/>
    <col min="2053" max="2053" width="12.33203125" style="10" customWidth="1"/>
    <col min="2054" max="2054" width="1.44140625" style="10" customWidth="1"/>
    <col min="2055" max="2055" width="8.44140625" style="10" customWidth="1"/>
    <col min="2056" max="2056" width="1.44140625" style="10" customWidth="1"/>
    <col min="2057" max="2057" width="8.44140625" style="10" customWidth="1"/>
    <col min="2058" max="2058" width="2.21875" style="10" customWidth="1"/>
    <col min="2059" max="2059" width="12.33203125" style="10" customWidth="1"/>
    <col min="2060" max="2060" width="1.44140625" style="10" customWidth="1"/>
    <col min="2061" max="2061" width="8.44140625" style="10" customWidth="1"/>
    <col min="2062" max="2062" width="1.44140625" style="10" customWidth="1"/>
    <col min="2063" max="2063" width="8.44140625" style="10" customWidth="1"/>
    <col min="2064" max="2064" width="2.21875" style="10" customWidth="1"/>
    <col min="2065" max="2065" width="12.33203125" style="10" customWidth="1"/>
    <col min="2066" max="2066" width="1.44140625" style="10" customWidth="1"/>
    <col min="2067" max="2067" width="8.44140625" style="10" customWidth="1"/>
    <col min="2068" max="2068" width="1.44140625" style="10" customWidth="1"/>
    <col min="2069" max="2069" width="8.44140625" style="10" customWidth="1"/>
    <col min="2070" max="2070" width="2.21875" style="10" customWidth="1"/>
    <col min="2071" max="2071" width="12.33203125" style="10" customWidth="1"/>
    <col min="2072" max="2072" width="1.44140625" style="10" customWidth="1"/>
    <col min="2073" max="2073" width="8.44140625" style="10" customWidth="1"/>
    <col min="2074" max="2074" width="1.44140625" style="10" customWidth="1"/>
    <col min="2075" max="2075" width="8.44140625" style="10" customWidth="1"/>
    <col min="2076" max="2077" width="1.44140625" style="10" customWidth="1"/>
    <col min="2078" max="2078" width="10.44140625" style="10" customWidth="1"/>
    <col min="2079" max="2079" width="1.44140625" style="10" customWidth="1"/>
    <col min="2080" max="2080" width="6.88671875" style="10"/>
    <col min="2081" max="2081" width="1.44140625" style="10" customWidth="1"/>
    <col min="2082" max="2082" width="6.88671875" style="10"/>
    <col min="2083" max="2083" width="1.44140625" style="10" customWidth="1"/>
    <col min="2084" max="2084" width="9.21875" style="10" customWidth="1"/>
    <col min="2085" max="2085" width="1.44140625" style="10" customWidth="1"/>
    <col min="2086" max="2086" width="6.88671875" style="10"/>
    <col min="2087" max="2087" width="1.44140625" style="10" customWidth="1"/>
    <col min="2088" max="2088" width="7.109375" style="10" customWidth="1"/>
    <col min="2089" max="2089" width="1.44140625" style="10" customWidth="1"/>
    <col min="2090" max="2090" width="12.44140625" style="10" customWidth="1"/>
    <col min="2091" max="2091" width="1.109375" style="10" customWidth="1"/>
    <col min="2092" max="2092" width="11.6640625" style="10" customWidth="1"/>
    <col min="2093" max="2093" width="1.44140625" style="10" customWidth="1"/>
    <col min="2094" max="2094" width="7.33203125" style="10" customWidth="1"/>
    <col min="2095" max="2095" width="1.44140625" style="10" customWidth="1"/>
    <col min="2096" max="2096" width="11.88671875" style="10" customWidth="1"/>
    <col min="2097" max="2097" width="1.44140625" style="10" customWidth="1"/>
    <col min="2098" max="2098" width="7.6640625" style="10" customWidth="1"/>
    <col min="2099" max="2099" width="1.109375" style="10" customWidth="1"/>
    <col min="2100" max="2100" width="10.6640625" style="10" customWidth="1"/>
    <col min="2101" max="2101" width="1.44140625" style="10" customWidth="1"/>
    <col min="2102" max="2102" width="7.6640625" style="10" customWidth="1"/>
    <col min="2103" max="2103" width="0.88671875" style="10" customWidth="1"/>
    <col min="2104" max="2104" width="10.44140625" style="10" customWidth="1"/>
    <col min="2105" max="2105" width="1.44140625" style="10" customWidth="1"/>
    <col min="2106" max="2106" width="10" style="10" customWidth="1"/>
    <col min="2107" max="2107" width="1.44140625" style="10" customWidth="1"/>
    <col min="2108" max="2108" width="3.77734375" style="10" customWidth="1"/>
    <col min="2109" max="2109" width="1.44140625" style="10" customWidth="1"/>
    <col min="2110" max="2110" width="10" style="10" customWidth="1"/>
    <col min="2111" max="2111" width="1.44140625" style="10" customWidth="1"/>
    <col min="2112" max="2112" width="10" style="10" customWidth="1"/>
    <col min="2113" max="2113" width="1.44140625" style="10" customWidth="1"/>
    <col min="2114" max="2114" width="10" style="10" customWidth="1"/>
    <col min="2115" max="2115" width="1.44140625" style="10" customWidth="1"/>
    <col min="2116" max="2116" width="10" style="10" customWidth="1"/>
    <col min="2117" max="2117" width="1.44140625" style="10" customWidth="1"/>
    <col min="2118" max="2118" width="10" style="10" customWidth="1"/>
    <col min="2119" max="2119" width="1.44140625" style="10" customWidth="1"/>
    <col min="2120" max="2120" width="10" style="10" customWidth="1"/>
    <col min="2121" max="2121" width="1.44140625" style="10" customWidth="1"/>
    <col min="2122" max="2122" width="10" style="10" customWidth="1"/>
    <col min="2123" max="2304" width="6.88671875" style="10"/>
    <col min="2305" max="2305" width="4.5546875" style="10" customWidth="1"/>
    <col min="2306" max="2306" width="2.21875" style="10" customWidth="1"/>
    <col min="2307" max="2307" width="17.77734375" style="10" customWidth="1"/>
    <col min="2308" max="2308" width="2.21875" style="10" customWidth="1"/>
    <col min="2309" max="2309" width="12.33203125" style="10" customWidth="1"/>
    <col min="2310" max="2310" width="1.44140625" style="10" customWidth="1"/>
    <col min="2311" max="2311" width="8.44140625" style="10" customWidth="1"/>
    <col min="2312" max="2312" width="1.44140625" style="10" customWidth="1"/>
    <col min="2313" max="2313" width="8.44140625" style="10" customWidth="1"/>
    <col min="2314" max="2314" width="2.21875" style="10" customWidth="1"/>
    <col min="2315" max="2315" width="12.33203125" style="10" customWidth="1"/>
    <col min="2316" max="2316" width="1.44140625" style="10" customWidth="1"/>
    <col min="2317" max="2317" width="8.44140625" style="10" customWidth="1"/>
    <col min="2318" max="2318" width="1.44140625" style="10" customWidth="1"/>
    <col min="2319" max="2319" width="8.44140625" style="10" customWidth="1"/>
    <col min="2320" max="2320" width="2.21875" style="10" customWidth="1"/>
    <col min="2321" max="2321" width="12.33203125" style="10" customWidth="1"/>
    <col min="2322" max="2322" width="1.44140625" style="10" customWidth="1"/>
    <col min="2323" max="2323" width="8.44140625" style="10" customWidth="1"/>
    <col min="2324" max="2324" width="1.44140625" style="10" customWidth="1"/>
    <col min="2325" max="2325" width="8.44140625" style="10" customWidth="1"/>
    <col min="2326" max="2326" width="2.21875" style="10" customWidth="1"/>
    <col min="2327" max="2327" width="12.33203125" style="10" customWidth="1"/>
    <col min="2328" max="2328" width="1.44140625" style="10" customWidth="1"/>
    <col min="2329" max="2329" width="8.44140625" style="10" customWidth="1"/>
    <col min="2330" max="2330" width="1.44140625" style="10" customWidth="1"/>
    <col min="2331" max="2331" width="8.44140625" style="10" customWidth="1"/>
    <col min="2332" max="2333" width="1.44140625" style="10" customWidth="1"/>
    <col min="2334" max="2334" width="10.44140625" style="10" customWidth="1"/>
    <col min="2335" max="2335" width="1.44140625" style="10" customWidth="1"/>
    <col min="2336" max="2336" width="6.88671875" style="10"/>
    <col min="2337" max="2337" width="1.44140625" style="10" customWidth="1"/>
    <col min="2338" max="2338" width="6.88671875" style="10"/>
    <col min="2339" max="2339" width="1.44140625" style="10" customWidth="1"/>
    <col min="2340" max="2340" width="9.21875" style="10" customWidth="1"/>
    <col min="2341" max="2341" width="1.44140625" style="10" customWidth="1"/>
    <col min="2342" max="2342" width="6.88671875" style="10"/>
    <col min="2343" max="2343" width="1.44140625" style="10" customWidth="1"/>
    <col min="2344" max="2344" width="7.109375" style="10" customWidth="1"/>
    <col min="2345" max="2345" width="1.44140625" style="10" customWidth="1"/>
    <col min="2346" max="2346" width="12.44140625" style="10" customWidth="1"/>
    <col min="2347" max="2347" width="1.109375" style="10" customWidth="1"/>
    <col min="2348" max="2348" width="11.6640625" style="10" customWidth="1"/>
    <col min="2349" max="2349" width="1.44140625" style="10" customWidth="1"/>
    <col min="2350" max="2350" width="7.33203125" style="10" customWidth="1"/>
    <col min="2351" max="2351" width="1.44140625" style="10" customWidth="1"/>
    <col min="2352" max="2352" width="11.88671875" style="10" customWidth="1"/>
    <col min="2353" max="2353" width="1.44140625" style="10" customWidth="1"/>
    <col min="2354" max="2354" width="7.6640625" style="10" customWidth="1"/>
    <col min="2355" max="2355" width="1.109375" style="10" customWidth="1"/>
    <col min="2356" max="2356" width="10.6640625" style="10" customWidth="1"/>
    <col min="2357" max="2357" width="1.44140625" style="10" customWidth="1"/>
    <col min="2358" max="2358" width="7.6640625" style="10" customWidth="1"/>
    <col min="2359" max="2359" width="0.88671875" style="10" customWidth="1"/>
    <col min="2360" max="2360" width="10.44140625" style="10" customWidth="1"/>
    <col min="2361" max="2361" width="1.44140625" style="10" customWidth="1"/>
    <col min="2362" max="2362" width="10" style="10" customWidth="1"/>
    <col min="2363" max="2363" width="1.44140625" style="10" customWidth="1"/>
    <col min="2364" max="2364" width="3.77734375" style="10" customWidth="1"/>
    <col min="2365" max="2365" width="1.44140625" style="10" customWidth="1"/>
    <col min="2366" max="2366" width="10" style="10" customWidth="1"/>
    <col min="2367" max="2367" width="1.44140625" style="10" customWidth="1"/>
    <col min="2368" max="2368" width="10" style="10" customWidth="1"/>
    <col min="2369" max="2369" width="1.44140625" style="10" customWidth="1"/>
    <col min="2370" max="2370" width="10" style="10" customWidth="1"/>
    <col min="2371" max="2371" width="1.44140625" style="10" customWidth="1"/>
    <col min="2372" max="2372" width="10" style="10" customWidth="1"/>
    <col min="2373" max="2373" width="1.44140625" style="10" customWidth="1"/>
    <col min="2374" max="2374" width="10" style="10" customWidth="1"/>
    <col min="2375" max="2375" width="1.44140625" style="10" customWidth="1"/>
    <col min="2376" max="2376" width="10" style="10" customWidth="1"/>
    <col min="2377" max="2377" width="1.44140625" style="10" customWidth="1"/>
    <col min="2378" max="2378" width="10" style="10" customWidth="1"/>
    <col min="2379" max="2560" width="6.88671875" style="10"/>
    <col min="2561" max="2561" width="4.5546875" style="10" customWidth="1"/>
    <col min="2562" max="2562" width="2.21875" style="10" customWidth="1"/>
    <col min="2563" max="2563" width="17.77734375" style="10" customWidth="1"/>
    <col min="2564" max="2564" width="2.21875" style="10" customWidth="1"/>
    <col min="2565" max="2565" width="12.33203125" style="10" customWidth="1"/>
    <col min="2566" max="2566" width="1.44140625" style="10" customWidth="1"/>
    <col min="2567" max="2567" width="8.44140625" style="10" customWidth="1"/>
    <col min="2568" max="2568" width="1.44140625" style="10" customWidth="1"/>
    <col min="2569" max="2569" width="8.44140625" style="10" customWidth="1"/>
    <col min="2570" max="2570" width="2.21875" style="10" customWidth="1"/>
    <col min="2571" max="2571" width="12.33203125" style="10" customWidth="1"/>
    <col min="2572" max="2572" width="1.44140625" style="10" customWidth="1"/>
    <col min="2573" max="2573" width="8.44140625" style="10" customWidth="1"/>
    <col min="2574" max="2574" width="1.44140625" style="10" customWidth="1"/>
    <col min="2575" max="2575" width="8.44140625" style="10" customWidth="1"/>
    <col min="2576" max="2576" width="2.21875" style="10" customWidth="1"/>
    <col min="2577" max="2577" width="12.33203125" style="10" customWidth="1"/>
    <col min="2578" max="2578" width="1.44140625" style="10" customWidth="1"/>
    <col min="2579" max="2579" width="8.44140625" style="10" customWidth="1"/>
    <col min="2580" max="2580" width="1.44140625" style="10" customWidth="1"/>
    <col min="2581" max="2581" width="8.44140625" style="10" customWidth="1"/>
    <col min="2582" max="2582" width="2.21875" style="10" customWidth="1"/>
    <col min="2583" max="2583" width="12.33203125" style="10" customWidth="1"/>
    <col min="2584" max="2584" width="1.44140625" style="10" customWidth="1"/>
    <col min="2585" max="2585" width="8.44140625" style="10" customWidth="1"/>
    <col min="2586" max="2586" width="1.44140625" style="10" customWidth="1"/>
    <col min="2587" max="2587" width="8.44140625" style="10" customWidth="1"/>
    <col min="2588" max="2589" width="1.44140625" style="10" customWidth="1"/>
    <col min="2590" max="2590" width="10.44140625" style="10" customWidth="1"/>
    <col min="2591" max="2591" width="1.44140625" style="10" customWidth="1"/>
    <col min="2592" max="2592" width="6.88671875" style="10"/>
    <col min="2593" max="2593" width="1.44140625" style="10" customWidth="1"/>
    <col min="2594" max="2594" width="6.88671875" style="10"/>
    <col min="2595" max="2595" width="1.44140625" style="10" customWidth="1"/>
    <col min="2596" max="2596" width="9.21875" style="10" customWidth="1"/>
    <col min="2597" max="2597" width="1.44140625" style="10" customWidth="1"/>
    <col min="2598" max="2598" width="6.88671875" style="10"/>
    <col min="2599" max="2599" width="1.44140625" style="10" customWidth="1"/>
    <col min="2600" max="2600" width="7.109375" style="10" customWidth="1"/>
    <col min="2601" max="2601" width="1.44140625" style="10" customWidth="1"/>
    <col min="2602" max="2602" width="12.44140625" style="10" customWidth="1"/>
    <col min="2603" max="2603" width="1.109375" style="10" customWidth="1"/>
    <col min="2604" max="2604" width="11.6640625" style="10" customWidth="1"/>
    <col min="2605" max="2605" width="1.44140625" style="10" customWidth="1"/>
    <col min="2606" max="2606" width="7.33203125" style="10" customWidth="1"/>
    <col min="2607" max="2607" width="1.44140625" style="10" customWidth="1"/>
    <col min="2608" max="2608" width="11.88671875" style="10" customWidth="1"/>
    <col min="2609" max="2609" width="1.44140625" style="10" customWidth="1"/>
    <col min="2610" max="2610" width="7.6640625" style="10" customWidth="1"/>
    <col min="2611" max="2611" width="1.109375" style="10" customWidth="1"/>
    <col min="2612" max="2612" width="10.6640625" style="10" customWidth="1"/>
    <col min="2613" max="2613" width="1.44140625" style="10" customWidth="1"/>
    <col min="2614" max="2614" width="7.6640625" style="10" customWidth="1"/>
    <col min="2615" max="2615" width="0.88671875" style="10" customWidth="1"/>
    <col min="2616" max="2616" width="10.44140625" style="10" customWidth="1"/>
    <col min="2617" max="2617" width="1.44140625" style="10" customWidth="1"/>
    <col min="2618" max="2618" width="10" style="10" customWidth="1"/>
    <col min="2619" max="2619" width="1.44140625" style="10" customWidth="1"/>
    <col min="2620" max="2620" width="3.77734375" style="10" customWidth="1"/>
    <col min="2621" max="2621" width="1.44140625" style="10" customWidth="1"/>
    <col min="2622" max="2622" width="10" style="10" customWidth="1"/>
    <col min="2623" max="2623" width="1.44140625" style="10" customWidth="1"/>
    <col min="2624" max="2624" width="10" style="10" customWidth="1"/>
    <col min="2625" max="2625" width="1.44140625" style="10" customWidth="1"/>
    <col min="2626" max="2626" width="10" style="10" customWidth="1"/>
    <col min="2627" max="2627" width="1.44140625" style="10" customWidth="1"/>
    <col min="2628" max="2628" width="10" style="10" customWidth="1"/>
    <col min="2629" max="2629" width="1.44140625" style="10" customWidth="1"/>
    <col min="2630" max="2630" width="10" style="10" customWidth="1"/>
    <col min="2631" max="2631" width="1.44140625" style="10" customWidth="1"/>
    <col min="2632" max="2632" width="10" style="10" customWidth="1"/>
    <col min="2633" max="2633" width="1.44140625" style="10" customWidth="1"/>
    <col min="2634" max="2634" width="10" style="10" customWidth="1"/>
    <col min="2635" max="2816" width="6.88671875" style="10"/>
    <col min="2817" max="2817" width="4.5546875" style="10" customWidth="1"/>
    <col min="2818" max="2818" width="2.21875" style="10" customWidth="1"/>
    <col min="2819" max="2819" width="17.77734375" style="10" customWidth="1"/>
    <col min="2820" max="2820" width="2.21875" style="10" customWidth="1"/>
    <col min="2821" max="2821" width="12.33203125" style="10" customWidth="1"/>
    <col min="2822" max="2822" width="1.44140625" style="10" customWidth="1"/>
    <col min="2823" max="2823" width="8.44140625" style="10" customWidth="1"/>
    <col min="2824" max="2824" width="1.44140625" style="10" customWidth="1"/>
    <col min="2825" max="2825" width="8.44140625" style="10" customWidth="1"/>
    <col min="2826" max="2826" width="2.21875" style="10" customWidth="1"/>
    <col min="2827" max="2827" width="12.33203125" style="10" customWidth="1"/>
    <col min="2828" max="2828" width="1.44140625" style="10" customWidth="1"/>
    <col min="2829" max="2829" width="8.44140625" style="10" customWidth="1"/>
    <col min="2830" max="2830" width="1.44140625" style="10" customWidth="1"/>
    <col min="2831" max="2831" width="8.44140625" style="10" customWidth="1"/>
    <col min="2832" max="2832" width="2.21875" style="10" customWidth="1"/>
    <col min="2833" max="2833" width="12.33203125" style="10" customWidth="1"/>
    <col min="2834" max="2834" width="1.44140625" style="10" customWidth="1"/>
    <col min="2835" max="2835" width="8.44140625" style="10" customWidth="1"/>
    <col min="2836" max="2836" width="1.44140625" style="10" customWidth="1"/>
    <col min="2837" max="2837" width="8.44140625" style="10" customWidth="1"/>
    <col min="2838" max="2838" width="2.21875" style="10" customWidth="1"/>
    <col min="2839" max="2839" width="12.33203125" style="10" customWidth="1"/>
    <col min="2840" max="2840" width="1.44140625" style="10" customWidth="1"/>
    <col min="2841" max="2841" width="8.44140625" style="10" customWidth="1"/>
    <col min="2842" max="2842" width="1.44140625" style="10" customWidth="1"/>
    <col min="2843" max="2843" width="8.44140625" style="10" customWidth="1"/>
    <col min="2844" max="2845" width="1.44140625" style="10" customWidth="1"/>
    <col min="2846" max="2846" width="10.44140625" style="10" customWidth="1"/>
    <col min="2847" max="2847" width="1.44140625" style="10" customWidth="1"/>
    <col min="2848" max="2848" width="6.88671875" style="10"/>
    <col min="2849" max="2849" width="1.44140625" style="10" customWidth="1"/>
    <col min="2850" max="2850" width="6.88671875" style="10"/>
    <col min="2851" max="2851" width="1.44140625" style="10" customWidth="1"/>
    <col min="2852" max="2852" width="9.21875" style="10" customWidth="1"/>
    <col min="2853" max="2853" width="1.44140625" style="10" customWidth="1"/>
    <col min="2854" max="2854" width="6.88671875" style="10"/>
    <col min="2855" max="2855" width="1.44140625" style="10" customWidth="1"/>
    <col min="2856" max="2856" width="7.109375" style="10" customWidth="1"/>
    <col min="2857" max="2857" width="1.44140625" style="10" customWidth="1"/>
    <col min="2858" max="2858" width="12.44140625" style="10" customWidth="1"/>
    <col min="2859" max="2859" width="1.109375" style="10" customWidth="1"/>
    <col min="2860" max="2860" width="11.6640625" style="10" customWidth="1"/>
    <col min="2861" max="2861" width="1.44140625" style="10" customWidth="1"/>
    <col min="2862" max="2862" width="7.33203125" style="10" customWidth="1"/>
    <col min="2863" max="2863" width="1.44140625" style="10" customWidth="1"/>
    <col min="2864" max="2864" width="11.88671875" style="10" customWidth="1"/>
    <col min="2865" max="2865" width="1.44140625" style="10" customWidth="1"/>
    <col min="2866" max="2866" width="7.6640625" style="10" customWidth="1"/>
    <col min="2867" max="2867" width="1.109375" style="10" customWidth="1"/>
    <col min="2868" max="2868" width="10.6640625" style="10" customWidth="1"/>
    <col min="2869" max="2869" width="1.44140625" style="10" customWidth="1"/>
    <col min="2870" max="2870" width="7.6640625" style="10" customWidth="1"/>
    <col min="2871" max="2871" width="0.88671875" style="10" customWidth="1"/>
    <col min="2872" max="2872" width="10.44140625" style="10" customWidth="1"/>
    <col min="2873" max="2873" width="1.44140625" style="10" customWidth="1"/>
    <col min="2874" max="2874" width="10" style="10" customWidth="1"/>
    <col min="2875" max="2875" width="1.44140625" style="10" customWidth="1"/>
    <col min="2876" max="2876" width="3.77734375" style="10" customWidth="1"/>
    <col min="2877" max="2877" width="1.44140625" style="10" customWidth="1"/>
    <col min="2878" max="2878" width="10" style="10" customWidth="1"/>
    <col min="2879" max="2879" width="1.44140625" style="10" customWidth="1"/>
    <col min="2880" max="2880" width="10" style="10" customWidth="1"/>
    <col min="2881" max="2881" width="1.44140625" style="10" customWidth="1"/>
    <col min="2882" max="2882" width="10" style="10" customWidth="1"/>
    <col min="2883" max="2883" width="1.44140625" style="10" customWidth="1"/>
    <col min="2884" max="2884" width="10" style="10" customWidth="1"/>
    <col min="2885" max="2885" width="1.44140625" style="10" customWidth="1"/>
    <col min="2886" max="2886" width="10" style="10" customWidth="1"/>
    <col min="2887" max="2887" width="1.44140625" style="10" customWidth="1"/>
    <col min="2888" max="2888" width="10" style="10" customWidth="1"/>
    <col min="2889" max="2889" width="1.44140625" style="10" customWidth="1"/>
    <col min="2890" max="2890" width="10" style="10" customWidth="1"/>
    <col min="2891" max="3072" width="6.88671875" style="10"/>
    <col min="3073" max="3073" width="4.5546875" style="10" customWidth="1"/>
    <col min="3074" max="3074" width="2.21875" style="10" customWidth="1"/>
    <col min="3075" max="3075" width="17.77734375" style="10" customWidth="1"/>
    <col min="3076" max="3076" width="2.21875" style="10" customWidth="1"/>
    <col min="3077" max="3077" width="12.33203125" style="10" customWidth="1"/>
    <col min="3078" max="3078" width="1.44140625" style="10" customWidth="1"/>
    <col min="3079" max="3079" width="8.44140625" style="10" customWidth="1"/>
    <col min="3080" max="3080" width="1.44140625" style="10" customWidth="1"/>
    <col min="3081" max="3081" width="8.44140625" style="10" customWidth="1"/>
    <col min="3082" max="3082" width="2.21875" style="10" customWidth="1"/>
    <col min="3083" max="3083" width="12.33203125" style="10" customWidth="1"/>
    <col min="3084" max="3084" width="1.44140625" style="10" customWidth="1"/>
    <col min="3085" max="3085" width="8.44140625" style="10" customWidth="1"/>
    <col min="3086" max="3086" width="1.44140625" style="10" customWidth="1"/>
    <col min="3087" max="3087" width="8.44140625" style="10" customWidth="1"/>
    <col min="3088" max="3088" width="2.21875" style="10" customWidth="1"/>
    <col min="3089" max="3089" width="12.33203125" style="10" customWidth="1"/>
    <col min="3090" max="3090" width="1.44140625" style="10" customWidth="1"/>
    <col min="3091" max="3091" width="8.44140625" style="10" customWidth="1"/>
    <col min="3092" max="3092" width="1.44140625" style="10" customWidth="1"/>
    <col min="3093" max="3093" width="8.44140625" style="10" customWidth="1"/>
    <col min="3094" max="3094" width="2.21875" style="10" customWidth="1"/>
    <col min="3095" max="3095" width="12.33203125" style="10" customWidth="1"/>
    <col min="3096" max="3096" width="1.44140625" style="10" customWidth="1"/>
    <col min="3097" max="3097" width="8.44140625" style="10" customWidth="1"/>
    <col min="3098" max="3098" width="1.44140625" style="10" customWidth="1"/>
    <col min="3099" max="3099" width="8.44140625" style="10" customWidth="1"/>
    <col min="3100" max="3101" width="1.44140625" style="10" customWidth="1"/>
    <col min="3102" max="3102" width="10.44140625" style="10" customWidth="1"/>
    <col min="3103" max="3103" width="1.44140625" style="10" customWidth="1"/>
    <col min="3104" max="3104" width="6.88671875" style="10"/>
    <col min="3105" max="3105" width="1.44140625" style="10" customWidth="1"/>
    <col min="3106" max="3106" width="6.88671875" style="10"/>
    <col min="3107" max="3107" width="1.44140625" style="10" customWidth="1"/>
    <col min="3108" max="3108" width="9.21875" style="10" customWidth="1"/>
    <col min="3109" max="3109" width="1.44140625" style="10" customWidth="1"/>
    <col min="3110" max="3110" width="6.88671875" style="10"/>
    <col min="3111" max="3111" width="1.44140625" style="10" customWidth="1"/>
    <col min="3112" max="3112" width="7.109375" style="10" customWidth="1"/>
    <col min="3113" max="3113" width="1.44140625" style="10" customWidth="1"/>
    <col min="3114" max="3114" width="12.44140625" style="10" customWidth="1"/>
    <col min="3115" max="3115" width="1.109375" style="10" customWidth="1"/>
    <col min="3116" max="3116" width="11.6640625" style="10" customWidth="1"/>
    <col min="3117" max="3117" width="1.44140625" style="10" customWidth="1"/>
    <col min="3118" max="3118" width="7.33203125" style="10" customWidth="1"/>
    <col min="3119" max="3119" width="1.44140625" style="10" customWidth="1"/>
    <col min="3120" max="3120" width="11.88671875" style="10" customWidth="1"/>
    <col min="3121" max="3121" width="1.44140625" style="10" customWidth="1"/>
    <col min="3122" max="3122" width="7.6640625" style="10" customWidth="1"/>
    <col min="3123" max="3123" width="1.109375" style="10" customWidth="1"/>
    <col min="3124" max="3124" width="10.6640625" style="10" customWidth="1"/>
    <col min="3125" max="3125" width="1.44140625" style="10" customWidth="1"/>
    <col min="3126" max="3126" width="7.6640625" style="10" customWidth="1"/>
    <col min="3127" max="3127" width="0.88671875" style="10" customWidth="1"/>
    <col min="3128" max="3128" width="10.44140625" style="10" customWidth="1"/>
    <col min="3129" max="3129" width="1.44140625" style="10" customWidth="1"/>
    <col min="3130" max="3130" width="10" style="10" customWidth="1"/>
    <col min="3131" max="3131" width="1.44140625" style="10" customWidth="1"/>
    <col min="3132" max="3132" width="3.77734375" style="10" customWidth="1"/>
    <col min="3133" max="3133" width="1.44140625" style="10" customWidth="1"/>
    <col min="3134" max="3134" width="10" style="10" customWidth="1"/>
    <col min="3135" max="3135" width="1.44140625" style="10" customWidth="1"/>
    <col min="3136" max="3136" width="10" style="10" customWidth="1"/>
    <col min="3137" max="3137" width="1.44140625" style="10" customWidth="1"/>
    <col min="3138" max="3138" width="10" style="10" customWidth="1"/>
    <col min="3139" max="3139" width="1.44140625" style="10" customWidth="1"/>
    <col min="3140" max="3140" width="10" style="10" customWidth="1"/>
    <col min="3141" max="3141" width="1.44140625" style="10" customWidth="1"/>
    <col min="3142" max="3142" width="10" style="10" customWidth="1"/>
    <col min="3143" max="3143" width="1.44140625" style="10" customWidth="1"/>
    <col min="3144" max="3144" width="10" style="10" customWidth="1"/>
    <col min="3145" max="3145" width="1.44140625" style="10" customWidth="1"/>
    <col min="3146" max="3146" width="10" style="10" customWidth="1"/>
    <col min="3147" max="3328" width="6.88671875" style="10"/>
    <col min="3329" max="3329" width="4.5546875" style="10" customWidth="1"/>
    <col min="3330" max="3330" width="2.21875" style="10" customWidth="1"/>
    <col min="3331" max="3331" width="17.77734375" style="10" customWidth="1"/>
    <col min="3332" max="3332" width="2.21875" style="10" customWidth="1"/>
    <col min="3333" max="3333" width="12.33203125" style="10" customWidth="1"/>
    <col min="3334" max="3334" width="1.44140625" style="10" customWidth="1"/>
    <col min="3335" max="3335" width="8.44140625" style="10" customWidth="1"/>
    <col min="3336" max="3336" width="1.44140625" style="10" customWidth="1"/>
    <col min="3337" max="3337" width="8.44140625" style="10" customWidth="1"/>
    <col min="3338" max="3338" width="2.21875" style="10" customWidth="1"/>
    <col min="3339" max="3339" width="12.33203125" style="10" customWidth="1"/>
    <col min="3340" max="3340" width="1.44140625" style="10" customWidth="1"/>
    <col min="3341" max="3341" width="8.44140625" style="10" customWidth="1"/>
    <col min="3342" max="3342" width="1.44140625" style="10" customWidth="1"/>
    <col min="3343" max="3343" width="8.44140625" style="10" customWidth="1"/>
    <col min="3344" max="3344" width="2.21875" style="10" customWidth="1"/>
    <col min="3345" max="3345" width="12.33203125" style="10" customWidth="1"/>
    <col min="3346" max="3346" width="1.44140625" style="10" customWidth="1"/>
    <col min="3347" max="3347" width="8.44140625" style="10" customWidth="1"/>
    <col min="3348" max="3348" width="1.44140625" style="10" customWidth="1"/>
    <col min="3349" max="3349" width="8.44140625" style="10" customWidth="1"/>
    <col min="3350" max="3350" width="2.21875" style="10" customWidth="1"/>
    <col min="3351" max="3351" width="12.33203125" style="10" customWidth="1"/>
    <col min="3352" max="3352" width="1.44140625" style="10" customWidth="1"/>
    <col min="3353" max="3353" width="8.44140625" style="10" customWidth="1"/>
    <col min="3354" max="3354" width="1.44140625" style="10" customWidth="1"/>
    <col min="3355" max="3355" width="8.44140625" style="10" customWidth="1"/>
    <col min="3356" max="3357" width="1.44140625" style="10" customWidth="1"/>
    <col min="3358" max="3358" width="10.44140625" style="10" customWidth="1"/>
    <col min="3359" max="3359" width="1.44140625" style="10" customWidth="1"/>
    <col min="3360" max="3360" width="6.88671875" style="10"/>
    <col min="3361" max="3361" width="1.44140625" style="10" customWidth="1"/>
    <col min="3362" max="3362" width="6.88671875" style="10"/>
    <col min="3363" max="3363" width="1.44140625" style="10" customWidth="1"/>
    <col min="3364" max="3364" width="9.21875" style="10" customWidth="1"/>
    <col min="3365" max="3365" width="1.44140625" style="10" customWidth="1"/>
    <col min="3366" max="3366" width="6.88671875" style="10"/>
    <col min="3367" max="3367" width="1.44140625" style="10" customWidth="1"/>
    <col min="3368" max="3368" width="7.109375" style="10" customWidth="1"/>
    <col min="3369" max="3369" width="1.44140625" style="10" customWidth="1"/>
    <col min="3370" max="3370" width="12.44140625" style="10" customWidth="1"/>
    <col min="3371" max="3371" width="1.109375" style="10" customWidth="1"/>
    <col min="3372" max="3372" width="11.6640625" style="10" customWidth="1"/>
    <col min="3373" max="3373" width="1.44140625" style="10" customWidth="1"/>
    <col min="3374" max="3374" width="7.33203125" style="10" customWidth="1"/>
    <col min="3375" max="3375" width="1.44140625" style="10" customWidth="1"/>
    <col min="3376" max="3376" width="11.88671875" style="10" customWidth="1"/>
    <col min="3377" max="3377" width="1.44140625" style="10" customWidth="1"/>
    <col min="3378" max="3378" width="7.6640625" style="10" customWidth="1"/>
    <col min="3379" max="3379" width="1.109375" style="10" customWidth="1"/>
    <col min="3380" max="3380" width="10.6640625" style="10" customWidth="1"/>
    <col min="3381" max="3381" width="1.44140625" style="10" customWidth="1"/>
    <col min="3382" max="3382" width="7.6640625" style="10" customWidth="1"/>
    <col min="3383" max="3383" width="0.88671875" style="10" customWidth="1"/>
    <col min="3384" max="3384" width="10.44140625" style="10" customWidth="1"/>
    <col min="3385" max="3385" width="1.44140625" style="10" customWidth="1"/>
    <col min="3386" max="3386" width="10" style="10" customWidth="1"/>
    <col min="3387" max="3387" width="1.44140625" style="10" customWidth="1"/>
    <col min="3388" max="3388" width="3.77734375" style="10" customWidth="1"/>
    <col min="3389" max="3389" width="1.44140625" style="10" customWidth="1"/>
    <col min="3390" max="3390" width="10" style="10" customWidth="1"/>
    <col min="3391" max="3391" width="1.44140625" style="10" customWidth="1"/>
    <col min="3392" max="3392" width="10" style="10" customWidth="1"/>
    <col min="3393" max="3393" width="1.44140625" style="10" customWidth="1"/>
    <col min="3394" max="3394" width="10" style="10" customWidth="1"/>
    <col min="3395" max="3395" width="1.44140625" style="10" customWidth="1"/>
    <col min="3396" max="3396" width="10" style="10" customWidth="1"/>
    <col min="3397" max="3397" width="1.44140625" style="10" customWidth="1"/>
    <col min="3398" max="3398" width="10" style="10" customWidth="1"/>
    <col min="3399" max="3399" width="1.44140625" style="10" customWidth="1"/>
    <col min="3400" max="3400" width="10" style="10" customWidth="1"/>
    <col min="3401" max="3401" width="1.44140625" style="10" customWidth="1"/>
    <col min="3402" max="3402" width="10" style="10" customWidth="1"/>
    <col min="3403" max="3584" width="6.88671875" style="10"/>
    <col min="3585" max="3585" width="4.5546875" style="10" customWidth="1"/>
    <col min="3586" max="3586" width="2.21875" style="10" customWidth="1"/>
    <col min="3587" max="3587" width="17.77734375" style="10" customWidth="1"/>
    <col min="3588" max="3588" width="2.21875" style="10" customWidth="1"/>
    <col min="3589" max="3589" width="12.33203125" style="10" customWidth="1"/>
    <col min="3590" max="3590" width="1.44140625" style="10" customWidth="1"/>
    <col min="3591" max="3591" width="8.44140625" style="10" customWidth="1"/>
    <col min="3592" max="3592" width="1.44140625" style="10" customWidth="1"/>
    <col min="3593" max="3593" width="8.44140625" style="10" customWidth="1"/>
    <col min="3594" max="3594" width="2.21875" style="10" customWidth="1"/>
    <col min="3595" max="3595" width="12.33203125" style="10" customWidth="1"/>
    <col min="3596" max="3596" width="1.44140625" style="10" customWidth="1"/>
    <col min="3597" max="3597" width="8.44140625" style="10" customWidth="1"/>
    <col min="3598" max="3598" width="1.44140625" style="10" customWidth="1"/>
    <col min="3599" max="3599" width="8.44140625" style="10" customWidth="1"/>
    <col min="3600" max="3600" width="2.21875" style="10" customWidth="1"/>
    <col min="3601" max="3601" width="12.33203125" style="10" customWidth="1"/>
    <col min="3602" max="3602" width="1.44140625" style="10" customWidth="1"/>
    <col min="3603" max="3603" width="8.44140625" style="10" customWidth="1"/>
    <col min="3604" max="3604" width="1.44140625" style="10" customWidth="1"/>
    <col min="3605" max="3605" width="8.44140625" style="10" customWidth="1"/>
    <col min="3606" max="3606" width="2.21875" style="10" customWidth="1"/>
    <col min="3607" max="3607" width="12.33203125" style="10" customWidth="1"/>
    <col min="3608" max="3608" width="1.44140625" style="10" customWidth="1"/>
    <col min="3609" max="3609" width="8.44140625" style="10" customWidth="1"/>
    <col min="3610" max="3610" width="1.44140625" style="10" customWidth="1"/>
    <col min="3611" max="3611" width="8.44140625" style="10" customWidth="1"/>
    <col min="3612" max="3613" width="1.44140625" style="10" customWidth="1"/>
    <col min="3614" max="3614" width="10.44140625" style="10" customWidth="1"/>
    <col min="3615" max="3615" width="1.44140625" style="10" customWidth="1"/>
    <col min="3616" max="3616" width="6.88671875" style="10"/>
    <col min="3617" max="3617" width="1.44140625" style="10" customWidth="1"/>
    <col min="3618" max="3618" width="6.88671875" style="10"/>
    <col min="3619" max="3619" width="1.44140625" style="10" customWidth="1"/>
    <col min="3620" max="3620" width="9.21875" style="10" customWidth="1"/>
    <col min="3621" max="3621" width="1.44140625" style="10" customWidth="1"/>
    <col min="3622" max="3622" width="6.88671875" style="10"/>
    <col min="3623" max="3623" width="1.44140625" style="10" customWidth="1"/>
    <col min="3624" max="3624" width="7.109375" style="10" customWidth="1"/>
    <col min="3625" max="3625" width="1.44140625" style="10" customWidth="1"/>
    <col min="3626" max="3626" width="12.44140625" style="10" customWidth="1"/>
    <col min="3627" max="3627" width="1.109375" style="10" customWidth="1"/>
    <col min="3628" max="3628" width="11.6640625" style="10" customWidth="1"/>
    <col min="3629" max="3629" width="1.44140625" style="10" customWidth="1"/>
    <col min="3630" max="3630" width="7.33203125" style="10" customWidth="1"/>
    <col min="3631" max="3631" width="1.44140625" style="10" customWidth="1"/>
    <col min="3632" max="3632" width="11.88671875" style="10" customWidth="1"/>
    <col min="3633" max="3633" width="1.44140625" style="10" customWidth="1"/>
    <col min="3634" max="3634" width="7.6640625" style="10" customWidth="1"/>
    <col min="3635" max="3635" width="1.109375" style="10" customWidth="1"/>
    <col min="3636" max="3636" width="10.6640625" style="10" customWidth="1"/>
    <col min="3637" max="3637" width="1.44140625" style="10" customWidth="1"/>
    <col min="3638" max="3638" width="7.6640625" style="10" customWidth="1"/>
    <col min="3639" max="3639" width="0.88671875" style="10" customWidth="1"/>
    <col min="3640" max="3640" width="10.44140625" style="10" customWidth="1"/>
    <col min="3641" max="3641" width="1.44140625" style="10" customWidth="1"/>
    <col min="3642" max="3642" width="10" style="10" customWidth="1"/>
    <col min="3643" max="3643" width="1.44140625" style="10" customWidth="1"/>
    <col min="3644" max="3644" width="3.77734375" style="10" customWidth="1"/>
    <col min="3645" max="3645" width="1.44140625" style="10" customWidth="1"/>
    <col min="3646" max="3646" width="10" style="10" customWidth="1"/>
    <col min="3647" max="3647" width="1.44140625" style="10" customWidth="1"/>
    <col min="3648" max="3648" width="10" style="10" customWidth="1"/>
    <col min="3649" max="3649" width="1.44140625" style="10" customWidth="1"/>
    <col min="3650" max="3650" width="10" style="10" customWidth="1"/>
    <col min="3651" max="3651" width="1.44140625" style="10" customWidth="1"/>
    <col min="3652" max="3652" width="10" style="10" customWidth="1"/>
    <col min="3653" max="3653" width="1.44140625" style="10" customWidth="1"/>
    <col min="3654" max="3654" width="10" style="10" customWidth="1"/>
    <col min="3655" max="3655" width="1.44140625" style="10" customWidth="1"/>
    <col min="3656" max="3656" width="10" style="10" customWidth="1"/>
    <col min="3657" max="3657" width="1.44140625" style="10" customWidth="1"/>
    <col min="3658" max="3658" width="10" style="10" customWidth="1"/>
    <col min="3659" max="3840" width="6.88671875" style="10"/>
    <col min="3841" max="3841" width="4.5546875" style="10" customWidth="1"/>
    <col min="3842" max="3842" width="2.21875" style="10" customWidth="1"/>
    <col min="3843" max="3843" width="17.77734375" style="10" customWidth="1"/>
    <col min="3844" max="3844" width="2.21875" style="10" customWidth="1"/>
    <col min="3845" max="3845" width="12.33203125" style="10" customWidth="1"/>
    <col min="3846" max="3846" width="1.44140625" style="10" customWidth="1"/>
    <col min="3847" max="3847" width="8.44140625" style="10" customWidth="1"/>
    <col min="3848" max="3848" width="1.44140625" style="10" customWidth="1"/>
    <col min="3849" max="3849" width="8.44140625" style="10" customWidth="1"/>
    <col min="3850" max="3850" width="2.21875" style="10" customWidth="1"/>
    <col min="3851" max="3851" width="12.33203125" style="10" customWidth="1"/>
    <col min="3852" max="3852" width="1.44140625" style="10" customWidth="1"/>
    <col min="3853" max="3853" width="8.44140625" style="10" customWidth="1"/>
    <col min="3854" max="3854" width="1.44140625" style="10" customWidth="1"/>
    <col min="3855" max="3855" width="8.44140625" style="10" customWidth="1"/>
    <col min="3856" max="3856" width="2.21875" style="10" customWidth="1"/>
    <col min="3857" max="3857" width="12.33203125" style="10" customWidth="1"/>
    <col min="3858" max="3858" width="1.44140625" style="10" customWidth="1"/>
    <col min="3859" max="3859" width="8.44140625" style="10" customWidth="1"/>
    <col min="3860" max="3860" width="1.44140625" style="10" customWidth="1"/>
    <col min="3861" max="3861" width="8.44140625" style="10" customWidth="1"/>
    <col min="3862" max="3862" width="2.21875" style="10" customWidth="1"/>
    <col min="3863" max="3863" width="12.33203125" style="10" customWidth="1"/>
    <col min="3864" max="3864" width="1.44140625" style="10" customWidth="1"/>
    <col min="3865" max="3865" width="8.44140625" style="10" customWidth="1"/>
    <col min="3866" max="3866" width="1.44140625" style="10" customWidth="1"/>
    <col min="3867" max="3867" width="8.44140625" style="10" customWidth="1"/>
    <col min="3868" max="3869" width="1.44140625" style="10" customWidth="1"/>
    <col min="3870" max="3870" width="10.44140625" style="10" customWidth="1"/>
    <col min="3871" max="3871" width="1.44140625" style="10" customWidth="1"/>
    <col min="3872" max="3872" width="6.88671875" style="10"/>
    <col min="3873" max="3873" width="1.44140625" style="10" customWidth="1"/>
    <col min="3874" max="3874" width="6.88671875" style="10"/>
    <col min="3875" max="3875" width="1.44140625" style="10" customWidth="1"/>
    <col min="3876" max="3876" width="9.21875" style="10" customWidth="1"/>
    <col min="3877" max="3877" width="1.44140625" style="10" customWidth="1"/>
    <col min="3878" max="3878" width="6.88671875" style="10"/>
    <col min="3879" max="3879" width="1.44140625" style="10" customWidth="1"/>
    <col min="3880" max="3880" width="7.109375" style="10" customWidth="1"/>
    <col min="3881" max="3881" width="1.44140625" style="10" customWidth="1"/>
    <col min="3882" max="3882" width="12.44140625" style="10" customWidth="1"/>
    <col min="3883" max="3883" width="1.109375" style="10" customWidth="1"/>
    <col min="3884" max="3884" width="11.6640625" style="10" customWidth="1"/>
    <col min="3885" max="3885" width="1.44140625" style="10" customWidth="1"/>
    <col min="3886" max="3886" width="7.33203125" style="10" customWidth="1"/>
    <col min="3887" max="3887" width="1.44140625" style="10" customWidth="1"/>
    <col min="3888" max="3888" width="11.88671875" style="10" customWidth="1"/>
    <col min="3889" max="3889" width="1.44140625" style="10" customWidth="1"/>
    <col min="3890" max="3890" width="7.6640625" style="10" customWidth="1"/>
    <col min="3891" max="3891" width="1.109375" style="10" customWidth="1"/>
    <col min="3892" max="3892" width="10.6640625" style="10" customWidth="1"/>
    <col min="3893" max="3893" width="1.44140625" style="10" customWidth="1"/>
    <col min="3894" max="3894" width="7.6640625" style="10" customWidth="1"/>
    <col min="3895" max="3895" width="0.88671875" style="10" customWidth="1"/>
    <col min="3896" max="3896" width="10.44140625" style="10" customWidth="1"/>
    <col min="3897" max="3897" width="1.44140625" style="10" customWidth="1"/>
    <col min="3898" max="3898" width="10" style="10" customWidth="1"/>
    <col min="3899" max="3899" width="1.44140625" style="10" customWidth="1"/>
    <col min="3900" max="3900" width="3.77734375" style="10" customWidth="1"/>
    <col min="3901" max="3901" width="1.44140625" style="10" customWidth="1"/>
    <col min="3902" max="3902" width="10" style="10" customWidth="1"/>
    <col min="3903" max="3903" width="1.44140625" style="10" customWidth="1"/>
    <col min="3904" max="3904" width="10" style="10" customWidth="1"/>
    <col min="3905" max="3905" width="1.44140625" style="10" customWidth="1"/>
    <col min="3906" max="3906" width="10" style="10" customWidth="1"/>
    <col min="3907" max="3907" width="1.44140625" style="10" customWidth="1"/>
    <col min="3908" max="3908" width="10" style="10" customWidth="1"/>
    <col min="3909" max="3909" width="1.44140625" style="10" customWidth="1"/>
    <col min="3910" max="3910" width="10" style="10" customWidth="1"/>
    <col min="3911" max="3911" width="1.44140625" style="10" customWidth="1"/>
    <col min="3912" max="3912" width="10" style="10" customWidth="1"/>
    <col min="3913" max="3913" width="1.44140625" style="10" customWidth="1"/>
    <col min="3914" max="3914" width="10" style="10" customWidth="1"/>
    <col min="3915" max="4096" width="6.88671875" style="10"/>
    <col min="4097" max="4097" width="4.5546875" style="10" customWidth="1"/>
    <col min="4098" max="4098" width="2.21875" style="10" customWidth="1"/>
    <col min="4099" max="4099" width="17.77734375" style="10" customWidth="1"/>
    <col min="4100" max="4100" width="2.21875" style="10" customWidth="1"/>
    <col min="4101" max="4101" width="12.33203125" style="10" customWidth="1"/>
    <col min="4102" max="4102" width="1.44140625" style="10" customWidth="1"/>
    <col min="4103" max="4103" width="8.44140625" style="10" customWidth="1"/>
    <col min="4104" max="4104" width="1.44140625" style="10" customWidth="1"/>
    <col min="4105" max="4105" width="8.44140625" style="10" customWidth="1"/>
    <col min="4106" max="4106" width="2.21875" style="10" customWidth="1"/>
    <col min="4107" max="4107" width="12.33203125" style="10" customWidth="1"/>
    <col min="4108" max="4108" width="1.44140625" style="10" customWidth="1"/>
    <col min="4109" max="4109" width="8.44140625" style="10" customWidth="1"/>
    <col min="4110" max="4110" width="1.44140625" style="10" customWidth="1"/>
    <col min="4111" max="4111" width="8.44140625" style="10" customWidth="1"/>
    <col min="4112" max="4112" width="2.21875" style="10" customWidth="1"/>
    <col min="4113" max="4113" width="12.33203125" style="10" customWidth="1"/>
    <col min="4114" max="4114" width="1.44140625" style="10" customWidth="1"/>
    <col min="4115" max="4115" width="8.44140625" style="10" customWidth="1"/>
    <col min="4116" max="4116" width="1.44140625" style="10" customWidth="1"/>
    <col min="4117" max="4117" width="8.44140625" style="10" customWidth="1"/>
    <col min="4118" max="4118" width="2.21875" style="10" customWidth="1"/>
    <col min="4119" max="4119" width="12.33203125" style="10" customWidth="1"/>
    <col min="4120" max="4120" width="1.44140625" style="10" customWidth="1"/>
    <col min="4121" max="4121" width="8.44140625" style="10" customWidth="1"/>
    <col min="4122" max="4122" width="1.44140625" style="10" customWidth="1"/>
    <col min="4123" max="4123" width="8.44140625" style="10" customWidth="1"/>
    <col min="4124" max="4125" width="1.44140625" style="10" customWidth="1"/>
    <col min="4126" max="4126" width="10.44140625" style="10" customWidth="1"/>
    <col min="4127" max="4127" width="1.44140625" style="10" customWidth="1"/>
    <col min="4128" max="4128" width="6.88671875" style="10"/>
    <col min="4129" max="4129" width="1.44140625" style="10" customWidth="1"/>
    <col min="4130" max="4130" width="6.88671875" style="10"/>
    <col min="4131" max="4131" width="1.44140625" style="10" customWidth="1"/>
    <col min="4132" max="4132" width="9.21875" style="10" customWidth="1"/>
    <col min="4133" max="4133" width="1.44140625" style="10" customWidth="1"/>
    <col min="4134" max="4134" width="6.88671875" style="10"/>
    <col min="4135" max="4135" width="1.44140625" style="10" customWidth="1"/>
    <col min="4136" max="4136" width="7.109375" style="10" customWidth="1"/>
    <col min="4137" max="4137" width="1.44140625" style="10" customWidth="1"/>
    <col min="4138" max="4138" width="12.44140625" style="10" customWidth="1"/>
    <col min="4139" max="4139" width="1.109375" style="10" customWidth="1"/>
    <col min="4140" max="4140" width="11.6640625" style="10" customWidth="1"/>
    <col min="4141" max="4141" width="1.44140625" style="10" customWidth="1"/>
    <col min="4142" max="4142" width="7.33203125" style="10" customWidth="1"/>
    <col min="4143" max="4143" width="1.44140625" style="10" customWidth="1"/>
    <col min="4144" max="4144" width="11.88671875" style="10" customWidth="1"/>
    <col min="4145" max="4145" width="1.44140625" style="10" customWidth="1"/>
    <col min="4146" max="4146" width="7.6640625" style="10" customWidth="1"/>
    <col min="4147" max="4147" width="1.109375" style="10" customWidth="1"/>
    <col min="4148" max="4148" width="10.6640625" style="10" customWidth="1"/>
    <col min="4149" max="4149" width="1.44140625" style="10" customWidth="1"/>
    <col min="4150" max="4150" width="7.6640625" style="10" customWidth="1"/>
    <col min="4151" max="4151" width="0.88671875" style="10" customWidth="1"/>
    <col min="4152" max="4152" width="10.44140625" style="10" customWidth="1"/>
    <col min="4153" max="4153" width="1.44140625" style="10" customWidth="1"/>
    <col min="4154" max="4154" width="10" style="10" customWidth="1"/>
    <col min="4155" max="4155" width="1.44140625" style="10" customWidth="1"/>
    <col min="4156" max="4156" width="3.77734375" style="10" customWidth="1"/>
    <col min="4157" max="4157" width="1.44140625" style="10" customWidth="1"/>
    <col min="4158" max="4158" width="10" style="10" customWidth="1"/>
    <col min="4159" max="4159" width="1.44140625" style="10" customWidth="1"/>
    <col min="4160" max="4160" width="10" style="10" customWidth="1"/>
    <col min="4161" max="4161" width="1.44140625" style="10" customWidth="1"/>
    <col min="4162" max="4162" width="10" style="10" customWidth="1"/>
    <col min="4163" max="4163" width="1.44140625" style="10" customWidth="1"/>
    <col min="4164" max="4164" width="10" style="10" customWidth="1"/>
    <col min="4165" max="4165" width="1.44140625" style="10" customWidth="1"/>
    <col min="4166" max="4166" width="10" style="10" customWidth="1"/>
    <col min="4167" max="4167" width="1.44140625" style="10" customWidth="1"/>
    <col min="4168" max="4168" width="10" style="10" customWidth="1"/>
    <col min="4169" max="4169" width="1.44140625" style="10" customWidth="1"/>
    <col min="4170" max="4170" width="10" style="10" customWidth="1"/>
    <col min="4171" max="4352" width="6.88671875" style="10"/>
    <col min="4353" max="4353" width="4.5546875" style="10" customWidth="1"/>
    <col min="4354" max="4354" width="2.21875" style="10" customWidth="1"/>
    <col min="4355" max="4355" width="17.77734375" style="10" customWidth="1"/>
    <col min="4356" max="4356" width="2.21875" style="10" customWidth="1"/>
    <col min="4357" max="4357" width="12.33203125" style="10" customWidth="1"/>
    <col min="4358" max="4358" width="1.44140625" style="10" customWidth="1"/>
    <col min="4359" max="4359" width="8.44140625" style="10" customWidth="1"/>
    <col min="4360" max="4360" width="1.44140625" style="10" customWidth="1"/>
    <col min="4361" max="4361" width="8.44140625" style="10" customWidth="1"/>
    <col min="4362" max="4362" width="2.21875" style="10" customWidth="1"/>
    <col min="4363" max="4363" width="12.33203125" style="10" customWidth="1"/>
    <col min="4364" max="4364" width="1.44140625" style="10" customWidth="1"/>
    <col min="4365" max="4365" width="8.44140625" style="10" customWidth="1"/>
    <col min="4366" max="4366" width="1.44140625" style="10" customWidth="1"/>
    <col min="4367" max="4367" width="8.44140625" style="10" customWidth="1"/>
    <col min="4368" max="4368" width="2.21875" style="10" customWidth="1"/>
    <col min="4369" max="4369" width="12.33203125" style="10" customWidth="1"/>
    <col min="4370" max="4370" width="1.44140625" style="10" customWidth="1"/>
    <col min="4371" max="4371" width="8.44140625" style="10" customWidth="1"/>
    <col min="4372" max="4372" width="1.44140625" style="10" customWidth="1"/>
    <col min="4373" max="4373" width="8.44140625" style="10" customWidth="1"/>
    <col min="4374" max="4374" width="2.21875" style="10" customWidth="1"/>
    <col min="4375" max="4375" width="12.33203125" style="10" customWidth="1"/>
    <col min="4376" max="4376" width="1.44140625" style="10" customWidth="1"/>
    <col min="4377" max="4377" width="8.44140625" style="10" customWidth="1"/>
    <col min="4378" max="4378" width="1.44140625" style="10" customWidth="1"/>
    <col min="4379" max="4379" width="8.44140625" style="10" customWidth="1"/>
    <col min="4380" max="4381" width="1.44140625" style="10" customWidth="1"/>
    <col min="4382" max="4382" width="10.44140625" style="10" customWidth="1"/>
    <col min="4383" max="4383" width="1.44140625" style="10" customWidth="1"/>
    <col min="4384" max="4384" width="6.88671875" style="10"/>
    <col min="4385" max="4385" width="1.44140625" style="10" customWidth="1"/>
    <col min="4386" max="4386" width="6.88671875" style="10"/>
    <col min="4387" max="4387" width="1.44140625" style="10" customWidth="1"/>
    <col min="4388" max="4388" width="9.21875" style="10" customWidth="1"/>
    <col min="4389" max="4389" width="1.44140625" style="10" customWidth="1"/>
    <col min="4390" max="4390" width="6.88671875" style="10"/>
    <col min="4391" max="4391" width="1.44140625" style="10" customWidth="1"/>
    <col min="4392" max="4392" width="7.109375" style="10" customWidth="1"/>
    <col min="4393" max="4393" width="1.44140625" style="10" customWidth="1"/>
    <col min="4394" max="4394" width="12.44140625" style="10" customWidth="1"/>
    <col min="4395" max="4395" width="1.109375" style="10" customWidth="1"/>
    <col min="4396" max="4396" width="11.6640625" style="10" customWidth="1"/>
    <col min="4397" max="4397" width="1.44140625" style="10" customWidth="1"/>
    <col min="4398" max="4398" width="7.33203125" style="10" customWidth="1"/>
    <col min="4399" max="4399" width="1.44140625" style="10" customWidth="1"/>
    <col min="4400" max="4400" width="11.88671875" style="10" customWidth="1"/>
    <col min="4401" max="4401" width="1.44140625" style="10" customWidth="1"/>
    <col min="4402" max="4402" width="7.6640625" style="10" customWidth="1"/>
    <col min="4403" max="4403" width="1.109375" style="10" customWidth="1"/>
    <col min="4404" max="4404" width="10.6640625" style="10" customWidth="1"/>
    <col min="4405" max="4405" width="1.44140625" style="10" customWidth="1"/>
    <col min="4406" max="4406" width="7.6640625" style="10" customWidth="1"/>
    <col min="4407" max="4407" width="0.88671875" style="10" customWidth="1"/>
    <col min="4408" max="4408" width="10.44140625" style="10" customWidth="1"/>
    <col min="4409" max="4409" width="1.44140625" style="10" customWidth="1"/>
    <col min="4410" max="4410" width="10" style="10" customWidth="1"/>
    <col min="4411" max="4411" width="1.44140625" style="10" customWidth="1"/>
    <col min="4412" max="4412" width="3.77734375" style="10" customWidth="1"/>
    <col min="4413" max="4413" width="1.44140625" style="10" customWidth="1"/>
    <col min="4414" max="4414" width="10" style="10" customWidth="1"/>
    <col min="4415" max="4415" width="1.44140625" style="10" customWidth="1"/>
    <col min="4416" max="4416" width="10" style="10" customWidth="1"/>
    <col min="4417" max="4417" width="1.44140625" style="10" customWidth="1"/>
    <col min="4418" max="4418" width="10" style="10" customWidth="1"/>
    <col min="4419" max="4419" width="1.44140625" style="10" customWidth="1"/>
    <col min="4420" max="4420" width="10" style="10" customWidth="1"/>
    <col min="4421" max="4421" width="1.44140625" style="10" customWidth="1"/>
    <col min="4422" max="4422" width="10" style="10" customWidth="1"/>
    <col min="4423" max="4423" width="1.44140625" style="10" customWidth="1"/>
    <col min="4424" max="4424" width="10" style="10" customWidth="1"/>
    <col min="4425" max="4425" width="1.44140625" style="10" customWidth="1"/>
    <col min="4426" max="4426" width="10" style="10" customWidth="1"/>
    <col min="4427" max="4608" width="6.88671875" style="10"/>
    <col min="4609" max="4609" width="4.5546875" style="10" customWidth="1"/>
    <col min="4610" max="4610" width="2.21875" style="10" customWidth="1"/>
    <col min="4611" max="4611" width="17.77734375" style="10" customWidth="1"/>
    <col min="4612" max="4612" width="2.21875" style="10" customWidth="1"/>
    <col min="4613" max="4613" width="12.33203125" style="10" customWidth="1"/>
    <col min="4614" max="4614" width="1.44140625" style="10" customWidth="1"/>
    <col min="4615" max="4615" width="8.44140625" style="10" customWidth="1"/>
    <col min="4616" max="4616" width="1.44140625" style="10" customWidth="1"/>
    <col min="4617" max="4617" width="8.44140625" style="10" customWidth="1"/>
    <col min="4618" max="4618" width="2.21875" style="10" customWidth="1"/>
    <col min="4619" max="4619" width="12.33203125" style="10" customWidth="1"/>
    <col min="4620" max="4620" width="1.44140625" style="10" customWidth="1"/>
    <col min="4621" max="4621" width="8.44140625" style="10" customWidth="1"/>
    <col min="4622" max="4622" width="1.44140625" style="10" customWidth="1"/>
    <col min="4623" max="4623" width="8.44140625" style="10" customWidth="1"/>
    <col min="4624" max="4624" width="2.21875" style="10" customWidth="1"/>
    <col min="4625" max="4625" width="12.33203125" style="10" customWidth="1"/>
    <col min="4626" max="4626" width="1.44140625" style="10" customWidth="1"/>
    <col min="4627" max="4627" width="8.44140625" style="10" customWidth="1"/>
    <col min="4628" max="4628" width="1.44140625" style="10" customWidth="1"/>
    <col min="4629" max="4629" width="8.44140625" style="10" customWidth="1"/>
    <col min="4630" max="4630" width="2.21875" style="10" customWidth="1"/>
    <col min="4631" max="4631" width="12.33203125" style="10" customWidth="1"/>
    <col min="4632" max="4632" width="1.44140625" style="10" customWidth="1"/>
    <col min="4633" max="4633" width="8.44140625" style="10" customWidth="1"/>
    <col min="4634" max="4634" width="1.44140625" style="10" customWidth="1"/>
    <col min="4635" max="4635" width="8.44140625" style="10" customWidth="1"/>
    <col min="4636" max="4637" width="1.44140625" style="10" customWidth="1"/>
    <col min="4638" max="4638" width="10.44140625" style="10" customWidth="1"/>
    <col min="4639" max="4639" width="1.44140625" style="10" customWidth="1"/>
    <col min="4640" max="4640" width="6.88671875" style="10"/>
    <col min="4641" max="4641" width="1.44140625" style="10" customWidth="1"/>
    <col min="4642" max="4642" width="6.88671875" style="10"/>
    <col min="4643" max="4643" width="1.44140625" style="10" customWidth="1"/>
    <col min="4644" max="4644" width="9.21875" style="10" customWidth="1"/>
    <col min="4645" max="4645" width="1.44140625" style="10" customWidth="1"/>
    <col min="4646" max="4646" width="6.88671875" style="10"/>
    <col min="4647" max="4647" width="1.44140625" style="10" customWidth="1"/>
    <col min="4648" max="4648" width="7.109375" style="10" customWidth="1"/>
    <col min="4649" max="4649" width="1.44140625" style="10" customWidth="1"/>
    <col min="4650" max="4650" width="12.44140625" style="10" customWidth="1"/>
    <col min="4651" max="4651" width="1.109375" style="10" customWidth="1"/>
    <col min="4652" max="4652" width="11.6640625" style="10" customWidth="1"/>
    <col min="4653" max="4653" width="1.44140625" style="10" customWidth="1"/>
    <col min="4654" max="4654" width="7.33203125" style="10" customWidth="1"/>
    <col min="4655" max="4655" width="1.44140625" style="10" customWidth="1"/>
    <col min="4656" max="4656" width="11.88671875" style="10" customWidth="1"/>
    <col min="4657" max="4657" width="1.44140625" style="10" customWidth="1"/>
    <col min="4658" max="4658" width="7.6640625" style="10" customWidth="1"/>
    <col min="4659" max="4659" width="1.109375" style="10" customWidth="1"/>
    <col min="4660" max="4660" width="10.6640625" style="10" customWidth="1"/>
    <col min="4661" max="4661" width="1.44140625" style="10" customWidth="1"/>
    <col min="4662" max="4662" width="7.6640625" style="10" customWidth="1"/>
    <col min="4663" max="4663" width="0.88671875" style="10" customWidth="1"/>
    <col min="4664" max="4664" width="10.44140625" style="10" customWidth="1"/>
    <col min="4665" max="4665" width="1.44140625" style="10" customWidth="1"/>
    <col min="4666" max="4666" width="10" style="10" customWidth="1"/>
    <col min="4667" max="4667" width="1.44140625" style="10" customWidth="1"/>
    <col min="4668" max="4668" width="3.77734375" style="10" customWidth="1"/>
    <col min="4669" max="4669" width="1.44140625" style="10" customWidth="1"/>
    <col min="4670" max="4670" width="10" style="10" customWidth="1"/>
    <col min="4671" max="4671" width="1.44140625" style="10" customWidth="1"/>
    <col min="4672" max="4672" width="10" style="10" customWidth="1"/>
    <col min="4673" max="4673" width="1.44140625" style="10" customWidth="1"/>
    <col min="4674" max="4674" width="10" style="10" customWidth="1"/>
    <col min="4675" max="4675" width="1.44140625" style="10" customWidth="1"/>
    <col min="4676" max="4676" width="10" style="10" customWidth="1"/>
    <col min="4677" max="4677" width="1.44140625" style="10" customWidth="1"/>
    <col min="4678" max="4678" width="10" style="10" customWidth="1"/>
    <col min="4679" max="4679" width="1.44140625" style="10" customWidth="1"/>
    <col min="4680" max="4680" width="10" style="10" customWidth="1"/>
    <col min="4681" max="4681" width="1.44140625" style="10" customWidth="1"/>
    <col min="4682" max="4682" width="10" style="10" customWidth="1"/>
    <col min="4683" max="4864" width="6.88671875" style="10"/>
    <col min="4865" max="4865" width="4.5546875" style="10" customWidth="1"/>
    <col min="4866" max="4866" width="2.21875" style="10" customWidth="1"/>
    <col min="4867" max="4867" width="17.77734375" style="10" customWidth="1"/>
    <col min="4868" max="4868" width="2.21875" style="10" customWidth="1"/>
    <col min="4869" max="4869" width="12.33203125" style="10" customWidth="1"/>
    <col min="4870" max="4870" width="1.44140625" style="10" customWidth="1"/>
    <col min="4871" max="4871" width="8.44140625" style="10" customWidth="1"/>
    <col min="4872" max="4872" width="1.44140625" style="10" customWidth="1"/>
    <col min="4873" max="4873" width="8.44140625" style="10" customWidth="1"/>
    <col min="4874" max="4874" width="2.21875" style="10" customWidth="1"/>
    <col min="4875" max="4875" width="12.33203125" style="10" customWidth="1"/>
    <col min="4876" max="4876" width="1.44140625" style="10" customWidth="1"/>
    <col min="4877" max="4877" width="8.44140625" style="10" customWidth="1"/>
    <col min="4878" max="4878" width="1.44140625" style="10" customWidth="1"/>
    <col min="4879" max="4879" width="8.44140625" style="10" customWidth="1"/>
    <col min="4880" max="4880" width="2.21875" style="10" customWidth="1"/>
    <col min="4881" max="4881" width="12.33203125" style="10" customWidth="1"/>
    <col min="4882" max="4882" width="1.44140625" style="10" customWidth="1"/>
    <col min="4883" max="4883" width="8.44140625" style="10" customWidth="1"/>
    <col min="4884" max="4884" width="1.44140625" style="10" customWidth="1"/>
    <col min="4885" max="4885" width="8.44140625" style="10" customWidth="1"/>
    <col min="4886" max="4886" width="2.21875" style="10" customWidth="1"/>
    <col min="4887" max="4887" width="12.33203125" style="10" customWidth="1"/>
    <col min="4888" max="4888" width="1.44140625" style="10" customWidth="1"/>
    <col min="4889" max="4889" width="8.44140625" style="10" customWidth="1"/>
    <col min="4890" max="4890" width="1.44140625" style="10" customWidth="1"/>
    <col min="4891" max="4891" width="8.44140625" style="10" customWidth="1"/>
    <col min="4892" max="4893" width="1.44140625" style="10" customWidth="1"/>
    <col min="4894" max="4894" width="10.44140625" style="10" customWidth="1"/>
    <col min="4895" max="4895" width="1.44140625" style="10" customWidth="1"/>
    <col min="4896" max="4896" width="6.88671875" style="10"/>
    <col min="4897" max="4897" width="1.44140625" style="10" customWidth="1"/>
    <col min="4898" max="4898" width="6.88671875" style="10"/>
    <col min="4899" max="4899" width="1.44140625" style="10" customWidth="1"/>
    <col min="4900" max="4900" width="9.21875" style="10" customWidth="1"/>
    <col min="4901" max="4901" width="1.44140625" style="10" customWidth="1"/>
    <col min="4902" max="4902" width="6.88671875" style="10"/>
    <col min="4903" max="4903" width="1.44140625" style="10" customWidth="1"/>
    <col min="4904" max="4904" width="7.109375" style="10" customWidth="1"/>
    <col min="4905" max="4905" width="1.44140625" style="10" customWidth="1"/>
    <col min="4906" max="4906" width="12.44140625" style="10" customWidth="1"/>
    <col min="4907" max="4907" width="1.109375" style="10" customWidth="1"/>
    <col min="4908" max="4908" width="11.6640625" style="10" customWidth="1"/>
    <col min="4909" max="4909" width="1.44140625" style="10" customWidth="1"/>
    <col min="4910" max="4910" width="7.33203125" style="10" customWidth="1"/>
    <col min="4911" max="4911" width="1.44140625" style="10" customWidth="1"/>
    <col min="4912" max="4912" width="11.88671875" style="10" customWidth="1"/>
    <col min="4913" max="4913" width="1.44140625" style="10" customWidth="1"/>
    <col min="4914" max="4914" width="7.6640625" style="10" customWidth="1"/>
    <col min="4915" max="4915" width="1.109375" style="10" customWidth="1"/>
    <col min="4916" max="4916" width="10.6640625" style="10" customWidth="1"/>
    <col min="4917" max="4917" width="1.44140625" style="10" customWidth="1"/>
    <col min="4918" max="4918" width="7.6640625" style="10" customWidth="1"/>
    <col min="4919" max="4919" width="0.88671875" style="10" customWidth="1"/>
    <col min="4920" max="4920" width="10.44140625" style="10" customWidth="1"/>
    <col min="4921" max="4921" width="1.44140625" style="10" customWidth="1"/>
    <col min="4922" max="4922" width="10" style="10" customWidth="1"/>
    <col min="4923" max="4923" width="1.44140625" style="10" customWidth="1"/>
    <col min="4924" max="4924" width="3.77734375" style="10" customWidth="1"/>
    <col min="4925" max="4925" width="1.44140625" style="10" customWidth="1"/>
    <col min="4926" max="4926" width="10" style="10" customWidth="1"/>
    <col min="4927" max="4927" width="1.44140625" style="10" customWidth="1"/>
    <col min="4928" max="4928" width="10" style="10" customWidth="1"/>
    <col min="4929" max="4929" width="1.44140625" style="10" customWidth="1"/>
    <col min="4930" max="4930" width="10" style="10" customWidth="1"/>
    <col min="4931" max="4931" width="1.44140625" style="10" customWidth="1"/>
    <col min="4932" max="4932" width="10" style="10" customWidth="1"/>
    <col min="4933" max="4933" width="1.44140625" style="10" customWidth="1"/>
    <col min="4934" max="4934" width="10" style="10" customWidth="1"/>
    <col min="4935" max="4935" width="1.44140625" style="10" customWidth="1"/>
    <col min="4936" max="4936" width="10" style="10" customWidth="1"/>
    <col min="4937" max="4937" width="1.44140625" style="10" customWidth="1"/>
    <col min="4938" max="4938" width="10" style="10" customWidth="1"/>
    <col min="4939" max="5120" width="6.88671875" style="10"/>
    <col min="5121" max="5121" width="4.5546875" style="10" customWidth="1"/>
    <col min="5122" max="5122" width="2.21875" style="10" customWidth="1"/>
    <col min="5123" max="5123" width="17.77734375" style="10" customWidth="1"/>
    <col min="5124" max="5124" width="2.21875" style="10" customWidth="1"/>
    <col min="5125" max="5125" width="12.33203125" style="10" customWidth="1"/>
    <col min="5126" max="5126" width="1.44140625" style="10" customWidth="1"/>
    <col min="5127" max="5127" width="8.44140625" style="10" customWidth="1"/>
    <col min="5128" max="5128" width="1.44140625" style="10" customWidth="1"/>
    <col min="5129" max="5129" width="8.44140625" style="10" customWidth="1"/>
    <col min="5130" max="5130" width="2.21875" style="10" customWidth="1"/>
    <col min="5131" max="5131" width="12.33203125" style="10" customWidth="1"/>
    <col min="5132" max="5132" width="1.44140625" style="10" customWidth="1"/>
    <col min="5133" max="5133" width="8.44140625" style="10" customWidth="1"/>
    <col min="5134" max="5134" width="1.44140625" style="10" customWidth="1"/>
    <col min="5135" max="5135" width="8.44140625" style="10" customWidth="1"/>
    <col min="5136" max="5136" width="2.21875" style="10" customWidth="1"/>
    <col min="5137" max="5137" width="12.33203125" style="10" customWidth="1"/>
    <col min="5138" max="5138" width="1.44140625" style="10" customWidth="1"/>
    <col min="5139" max="5139" width="8.44140625" style="10" customWidth="1"/>
    <col min="5140" max="5140" width="1.44140625" style="10" customWidth="1"/>
    <col min="5141" max="5141" width="8.44140625" style="10" customWidth="1"/>
    <col min="5142" max="5142" width="2.21875" style="10" customWidth="1"/>
    <col min="5143" max="5143" width="12.33203125" style="10" customWidth="1"/>
    <col min="5144" max="5144" width="1.44140625" style="10" customWidth="1"/>
    <col min="5145" max="5145" width="8.44140625" style="10" customWidth="1"/>
    <col min="5146" max="5146" width="1.44140625" style="10" customWidth="1"/>
    <col min="5147" max="5147" width="8.44140625" style="10" customWidth="1"/>
    <col min="5148" max="5149" width="1.44140625" style="10" customWidth="1"/>
    <col min="5150" max="5150" width="10.44140625" style="10" customWidth="1"/>
    <col min="5151" max="5151" width="1.44140625" style="10" customWidth="1"/>
    <col min="5152" max="5152" width="6.88671875" style="10"/>
    <col min="5153" max="5153" width="1.44140625" style="10" customWidth="1"/>
    <col min="5154" max="5154" width="6.88671875" style="10"/>
    <col min="5155" max="5155" width="1.44140625" style="10" customWidth="1"/>
    <col min="5156" max="5156" width="9.21875" style="10" customWidth="1"/>
    <col min="5157" max="5157" width="1.44140625" style="10" customWidth="1"/>
    <col min="5158" max="5158" width="6.88671875" style="10"/>
    <col min="5159" max="5159" width="1.44140625" style="10" customWidth="1"/>
    <col min="5160" max="5160" width="7.109375" style="10" customWidth="1"/>
    <col min="5161" max="5161" width="1.44140625" style="10" customWidth="1"/>
    <col min="5162" max="5162" width="12.44140625" style="10" customWidth="1"/>
    <col min="5163" max="5163" width="1.109375" style="10" customWidth="1"/>
    <col min="5164" max="5164" width="11.6640625" style="10" customWidth="1"/>
    <col min="5165" max="5165" width="1.44140625" style="10" customWidth="1"/>
    <col min="5166" max="5166" width="7.33203125" style="10" customWidth="1"/>
    <col min="5167" max="5167" width="1.44140625" style="10" customWidth="1"/>
    <col min="5168" max="5168" width="11.88671875" style="10" customWidth="1"/>
    <col min="5169" max="5169" width="1.44140625" style="10" customWidth="1"/>
    <col min="5170" max="5170" width="7.6640625" style="10" customWidth="1"/>
    <col min="5171" max="5171" width="1.109375" style="10" customWidth="1"/>
    <col min="5172" max="5172" width="10.6640625" style="10" customWidth="1"/>
    <col min="5173" max="5173" width="1.44140625" style="10" customWidth="1"/>
    <col min="5174" max="5174" width="7.6640625" style="10" customWidth="1"/>
    <col min="5175" max="5175" width="0.88671875" style="10" customWidth="1"/>
    <col min="5176" max="5176" width="10.44140625" style="10" customWidth="1"/>
    <col min="5177" max="5177" width="1.44140625" style="10" customWidth="1"/>
    <col min="5178" max="5178" width="10" style="10" customWidth="1"/>
    <col min="5179" max="5179" width="1.44140625" style="10" customWidth="1"/>
    <col min="5180" max="5180" width="3.77734375" style="10" customWidth="1"/>
    <col min="5181" max="5181" width="1.44140625" style="10" customWidth="1"/>
    <col min="5182" max="5182" width="10" style="10" customWidth="1"/>
    <col min="5183" max="5183" width="1.44140625" style="10" customWidth="1"/>
    <col min="5184" max="5184" width="10" style="10" customWidth="1"/>
    <col min="5185" max="5185" width="1.44140625" style="10" customWidth="1"/>
    <col min="5186" max="5186" width="10" style="10" customWidth="1"/>
    <col min="5187" max="5187" width="1.44140625" style="10" customWidth="1"/>
    <col min="5188" max="5188" width="10" style="10" customWidth="1"/>
    <col min="5189" max="5189" width="1.44140625" style="10" customWidth="1"/>
    <col min="5190" max="5190" width="10" style="10" customWidth="1"/>
    <col min="5191" max="5191" width="1.44140625" style="10" customWidth="1"/>
    <col min="5192" max="5192" width="10" style="10" customWidth="1"/>
    <col min="5193" max="5193" width="1.44140625" style="10" customWidth="1"/>
    <col min="5194" max="5194" width="10" style="10" customWidth="1"/>
    <col min="5195" max="5376" width="6.88671875" style="10"/>
    <col min="5377" max="5377" width="4.5546875" style="10" customWidth="1"/>
    <col min="5378" max="5378" width="2.21875" style="10" customWidth="1"/>
    <col min="5379" max="5379" width="17.77734375" style="10" customWidth="1"/>
    <col min="5380" max="5380" width="2.21875" style="10" customWidth="1"/>
    <col min="5381" max="5381" width="12.33203125" style="10" customWidth="1"/>
    <col min="5382" max="5382" width="1.44140625" style="10" customWidth="1"/>
    <col min="5383" max="5383" width="8.44140625" style="10" customWidth="1"/>
    <col min="5384" max="5384" width="1.44140625" style="10" customWidth="1"/>
    <col min="5385" max="5385" width="8.44140625" style="10" customWidth="1"/>
    <col min="5386" max="5386" width="2.21875" style="10" customWidth="1"/>
    <col min="5387" max="5387" width="12.33203125" style="10" customWidth="1"/>
    <col min="5388" max="5388" width="1.44140625" style="10" customWidth="1"/>
    <col min="5389" max="5389" width="8.44140625" style="10" customWidth="1"/>
    <col min="5390" max="5390" width="1.44140625" style="10" customWidth="1"/>
    <col min="5391" max="5391" width="8.44140625" style="10" customWidth="1"/>
    <col min="5392" max="5392" width="2.21875" style="10" customWidth="1"/>
    <col min="5393" max="5393" width="12.33203125" style="10" customWidth="1"/>
    <col min="5394" max="5394" width="1.44140625" style="10" customWidth="1"/>
    <col min="5395" max="5395" width="8.44140625" style="10" customWidth="1"/>
    <col min="5396" max="5396" width="1.44140625" style="10" customWidth="1"/>
    <col min="5397" max="5397" width="8.44140625" style="10" customWidth="1"/>
    <col min="5398" max="5398" width="2.21875" style="10" customWidth="1"/>
    <col min="5399" max="5399" width="12.33203125" style="10" customWidth="1"/>
    <col min="5400" max="5400" width="1.44140625" style="10" customWidth="1"/>
    <col min="5401" max="5401" width="8.44140625" style="10" customWidth="1"/>
    <col min="5402" max="5402" width="1.44140625" style="10" customWidth="1"/>
    <col min="5403" max="5403" width="8.44140625" style="10" customWidth="1"/>
    <col min="5404" max="5405" width="1.44140625" style="10" customWidth="1"/>
    <col min="5406" max="5406" width="10.44140625" style="10" customWidth="1"/>
    <col min="5407" max="5407" width="1.44140625" style="10" customWidth="1"/>
    <col min="5408" max="5408" width="6.88671875" style="10"/>
    <col min="5409" max="5409" width="1.44140625" style="10" customWidth="1"/>
    <col min="5410" max="5410" width="6.88671875" style="10"/>
    <col min="5411" max="5411" width="1.44140625" style="10" customWidth="1"/>
    <col min="5412" max="5412" width="9.21875" style="10" customWidth="1"/>
    <col min="5413" max="5413" width="1.44140625" style="10" customWidth="1"/>
    <col min="5414" max="5414" width="6.88671875" style="10"/>
    <col min="5415" max="5415" width="1.44140625" style="10" customWidth="1"/>
    <col min="5416" max="5416" width="7.109375" style="10" customWidth="1"/>
    <col min="5417" max="5417" width="1.44140625" style="10" customWidth="1"/>
    <col min="5418" max="5418" width="12.44140625" style="10" customWidth="1"/>
    <col min="5419" max="5419" width="1.109375" style="10" customWidth="1"/>
    <col min="5420" max="5420" width="11.6640625" style="10" customWidth="1"/>
    <col min="5421" max="5421" width="1.44140625" style="10" customWidth="1"/>
    <col min="5422" max="5422" width="7.33203125" style="10" customWidth="1"/>
    <col min="5423" max="5423" width="1.44140625" style="10" customWidth="1"/>
    <col min="5424" max="5424" width="11.88671875" style="10" customWidth="1"/>
    <col min="5425" max="5425" width="1.44140625" style="10" customWidth="1"/>
    <col min="5426" max="5426" width="7.6640625" style="10" customWidth="1"/>
    <col min="5427" max="5427" width="1.109375" style="10" customWidth="1"/>
    <col min="5428" max="5428" width="10.6640625" style="10" customWidth="1"/>
    <col min="5429" max="5429" width="1.44140625" style="10" customWidth="1"/>
    <col min="5430" max="5430" width="7.6640625" style="10" customWidth="1"/>
    <col min="5431" max="5431" width="0.88671875" style="10" customWidth="1"/>
    <col min="5432" max="5432" width="10.44140625" style="10" customWidth="1"/>
    <col min="5433" max="5433" width="1.44140625" style="10" customWidth="1"/>
    <col min="5434" max="5434" width="10" style="10" customWidth="1"/>
    <col min="5435" max="5435" width="1.44140625" style="10" customWidth="1"/>
    <col min="5436" max="5436" width="3.77734375" style="10" customWidth="1"/>
    <col min="5437" max="5437" width="1.44140625" style="10" customWidth="1"/>
    <col min="5438" max="5438" width="10" style="10" customWidth="1"/>
    <col min="5439" max="5439" width="1.44140625" style="10" customWidth="1"/>
    <col min="5440" max="5440" width="10" style="10" customWidth="1"/>
    <col min="5441" max="5441" width="1.44140625" style="10" customWidth="1"/>
    <col min="5442" max="5442" width="10" style="10" customWidth="1"/>
    <col min="5443" max="5443" width="1.44140625" style="10" customWidth="1"/>
    <col min="5444" max="5444" width="10" style="10" customWidth="1"/>
    <col min="5445" max="5445" width="1.44140625" style="10" customWidth="1"/>
    <col min="5446" max="5446" width="10" style="10" customWidth="1"/>
    <col min="5447" max="5447" width="1.44140625" style="10" customWidth="1"/>
    <col min="5448" max="5448" width="10" style="10" customWidth="1"/>
    <col min="5449" max="5449" width="1.44140625" style="10" customWidth="1"/>
    <col min="5450" max="5450" width="10" style="10" customWidth="1"/>
    <col min="5451" max="5632" width="6.88671875" style="10"/>
    <col min="5633" max="5633" width="4.5546875" style="10" customWidth="1"/>
    <col min="5634" max="5634" width="2.21875" style="10" customWidth="1"/>
    <col min="5635" max="5635" width="17.77734375" style="10" customWidth="1"/>
    <col min="5636" max="5636" width="2.21875" style="10" customWidth="1"/>
    <col min="5637" max="5637" width="12.33203125" style="10" customWidth="1"/>
    <col min="5638" max="5638" width="1.44140625" style="10" customWidth="1"/>
    <col min="5639" max="5639" width="8.44140625" style="10" customWidth="1"/>
    <col min="5640" max="5640" width="1.44140625" style="10" customWidth="1"/>
    <col min="5641" max="5641" width="8.44140625" style="10" customWidth="1"/>
    <col min="5642" max="5642" width="2.21875" style="10" customWidth="1"/>
    <col min="5643" max="5643" width="12.33203125" style="10" customWidth="1"/>
    <col min="5644" max="5644" width="1.44140625" style="10" customWidth="1"/>
    <col min="5645" max="5645" width="8.44140625" style="10" customWidth="1"/>
    <col min="5646" max="5646" width="1.44140625" style="10" customWidth="1"/>
    <col min="5647" max="5647" width="8.44140625" style="10" customWidth="1"/>
    <col min="5648" max="5648" width="2.21875" style="10" customWidth="1"/>
    <col min="5649" max="5649" width="12.33203125" style="10" customWidth="1"/>
    <col min="5650" max="5650" width="1.44140625" style="10" customWidth="1"/>
    <col min="5651" max="5651" width="8.44140625" style="10" customWidth="1"/>
    <col min="5652" max="5652" width="1.44140625" style="10" customWidth="1"/>
    <col min="5653" max="5653" width="8.44140625" style="10" customWidth="1"/>
    <col min="5654" max="5654" width="2.21875" style="10" customWidth="1"/>
    <col min="5655" max="5655" width="12.33203125" style="10" customWidth="1"/>
    <col min="5656" max="5656" width="1.44140625" style="10" customWidth="1"/>
    <col min="5657" max="5657" width="8.44140625" style="10" customWidth="1"/>
    <col min="5658" max="5658" width="1.44140625" style="10" customWidth="1"/>
    <col min="5659" max="5659" width="8.44140625" style="10" customWidth="1"/>
    <col min="5660" max="5661" width="1.44140625" style="10" customWidth="1"/>
    <col min="5662" max="5662" width="10.44140625" style="10" customWidth="1"/>
    <col min="5663" max="5663" width="1.44140625" style="10" customWidth="1"/>
    <col min="5664" max="5664" width="6.88671875" style="10"/>
    <col min="5665" max="5665" width="1.44140625" style="10" customWidth="1"/>
    <col min="5666" max="5666" width="6.88671875" style="10"/>
    <col min="5667" max="5667" width="1.44140625" style="10" customWidth="1"/>
    <col min="5668" max="5668" width="9.21875" style="10" customWidth="1"/>
    <col min="5669" max="5669" width="1.44140625" style="10" customWidth="1"/>
    <col min="5670" max="5670" width="6.88671875" style="10"/>
    <col min="5671" max="5671" width="1.44140625" style="10" customWidth="1"/>
    <col min="5672" max="5672" width="7.109375" style="10" customWidth="1"/>
    <col min="5673" max="5673" width="1.44140625" style="10" customWidth="1"/>
    <col min="5674" max="5674" width="12.44140625" style="10" customWidth="1"/>
    <col min="5675" max="5675" width="1.109375" style="10" customWidth="1"/>
    <col min="5676" max="5676" width="11.6640625" style="10" customWidth="1"/>
    <col min="5677" max="5677" width="1.44140625" style="10" customWidth="1"/>
    <col min="5678" max="5678" width="7.33203125" style="10" customWidth="1"/>
    <col min="5679" max="5679" width="1.44140625" style="10" customWidth="1"/>
    <col min="5680" max="5680" width="11.88671875" style="10" customWidth="1"/>
    <col min="5681" max="5681" width="1.44140625" style="10" customWidth="1"/>
    <col min="5682" max="5682" width="7.6640625" style="10" customWidth="1"/>
    <col min="5683" max="5683" width="1.109375" style="10" customWidth="1"/>
    <col min="5684" max="5684" width="10.6640625" style="10" customWidth="1"/>
    <col min="5685" max="5685" width="1.44140625" style="10" customWidth="1"/>
    <col min="5686" max="5686" width="7.6640625" style="10" customWidth="1"/>
    <col min="5687" max="5687" width="0.88671875" style="10" customWidth="1"/>
    <col min="5688" max="5688" width="10.44140625" style="10" customWidth="1"/>
    <col min="5689" max="5689" width="1.44140625" style="10" customWidth="1"/>
    <col min="5690" max="5690" width="10" style="10" customWidth="1"/>
    <col min="5691" max="5691" width="1.44140625" style="10" customWidth="1"/>
    <col min="5692" max="5692" width="3.77734375" style="10" customWidth="1"/>
    <col min="5693" max="5693" width="1.44140625" style="10" customWidth="1"/>
    <col min="5694" max="5694" width="10" style="10" customWidth="1"/>
    <col min="5695" max="5695" width="1.44140625" style="10" customWidth="1"/>
    <col min="5696" max="5696" width="10" style="10" customWidth="1"/>
    <col min="5697" max="5697" width="1.44140625" style="10" customWidth="1"/>
    <col min="5698" max="5698" width="10" style="10" customWidth="1"/>
    <col min="5699" max="5699" width="1.44140625" style="10" customWidth="1"/>
    <col min="5700" max="5700" width="10" style="10" customWidth="1"/>
    <col min="5701" max="5701" width="1.44140625" style="10" customWidth="1"/>
    <col min="5702" max="5702" width="10" style="10" customWidth="1"/>
    <col min="5703" max="5703" width="1.44140625" style="10" customWidth="1"/>
    <col min="5704" max="5704" width="10" style="10" customWidth="1"/>
    <col min="5705" max="5705" width="1.44140625" style="10" customWidth="1"/>
    <col min="5706" max="5706" width="10" style="10" customWidth="1"/>
    <col min="5707" max="5888" width="6.88671875" style="10"/>
    <col min="5889" max="5889" width="4.5546875" style="10" customWidth="1"/>
    <col min="5890" max="5890" width="2.21875" style="10" customWidth="1"/>
    <col min="5891" max="5891" width="17.77734375" style="10" customWidth="1"/>
    <col min="5892" max="5892" width="2.21875" style="10" customWidth="1"/>
    <col min="5893" max="5893" width="12.33203125" style="10" customWidth="1"/>
    <col min="5894" max="5894" width="1.44140625" style="10" customWidth="1"/>
    <col min="5895" max="5895" width="8.44140625" style="10" customWidth="1"/>
    <col min="5896" max="5896" width="1.44140625" style="10" customWidth="1"/>
    <col min="5897" max="5897" width="8.44140625" style="10" customWidth="1"/>
    <col min="5898" max="5898" width="2.21875" style="10" customWidth="1"/>
    <col min="5899" max="5899" width="12.33203125" style="10" customWidth="1"/>
    <col min="5900" max="5900" width="1.44140625" style="10" customWidth="1"/>
    <col min="5901" max="5901" width="8.44140625" style="10" customWidth="1"/>
    <col min="5902" max="5902" width="1.44140625" style="10" customWidth="1"/>
    <col min="5903" max="5903" width="8.44140625" style="10" customWidth="1"/>
    <col min="5904" max="5904" width="2.21875" style="10" customWidth="1"/>
    <col min="5905" max="5905" width="12.33203125" style="10" customWidth="1"/>
    <col min="5906" max="5906" width="1.44140625" style="10" customWidth="1"/>
    <col min="5907" max="5907" width="8.44140625" style="10" customWidth="1"/>
    <col min="5908" max="5908" width="1.44140625" style="10" customWidth="1"/>
    <col min="5909" max="5909" width="8.44140625" style="10" customWidth="1"/>
    <col min="5910" max="5910" width="2.21875" style="10" customWidth="1"/>
    <col min="5911" max="5911" width="12.33203125" style="10" customWidth="1"/>
    <col min="5912" max="5912" width="1.44140625" style="10" customWidth="1"/>
    <col min="5913" max="5913" width="8.44140625" style="10" customWidth="1"/>
    <col min="5914" max="5914" width="1.44140625" style="10" customWidth="1"/>
    <col min="5915" max="5915" width="8.44140625" style="10" customWidth="1"/>
    <col min="5916" max="5917" width="1.44140625" style="10" customWidth="1"/>
    <col min="5918" max="5918" width="10.44140625" style="10" customWidth="1"/>
    <col min="5919" max="5919" width="1.44140625" style="10" customWidth="1"/>
    <col min="5920" max="5920" width="6.88671875" style="10"/>
    <col min="5921" max="5921" width="1.44140625" style="10" customWidth="1"/>
    <col min="5922" max="5922" width="6.88671875" style="10"/>
    <col min="5923" max="5923" width="1.44140625" style="10" customWidth="1"/>
    <col min="5924" max="5924" width="9.21875" style="10" customWidth="1"/>
    <col min="5925" max="5925" width="1.44140625" style="10" customWidth="1"/>
    <col min="5926" max="5926" width="6.88671875" style="10"/>
    <col min="5927" max="5927" width="1.44140625" style="10" customWidth="1"/>
    <col min="5928" max="5928" width="7.109375" style="10" customWidth="1"/>
    <col min="5929" max="5929" width="1.44140625" style="10" customWidth="1"/>
    <col min="5930" max="5930" width="12.44140625" style="10" customWidth="1"/>
    <col min="5931" max="5931" width="1.109375" style="10" customWidth="1"/>
    <col min="5932" max="5932" width="11.6640625" style="10" customWidth="1"/>
    <col min="5933" max="5933" width="1.44140625" style="10" customWidth="1"/>
    <col min="5934" max="5934" width="7.33203125" style="10" customWidth="1"/>
    <col min="5935" max="5935" width="1.44140625" style="10" customWidth="1"/>
    <col min="5936" max="5936" width="11.88671875" style="10" customWidth="1"/>
    <col min="5937" max="5937" width="1.44140625" style="10" customWidth="1"/>
    <col min="5938" max="5938" width="7.6640625" style="10" customWidth="1"/>
    <col min="5939" max="5939" width="1.109375" style="10" customWidth="1"/>
    <col min="5940" max="5940" width="10.6640625" style="10" customWidth="1"/>
    <col min="5941" max="5941" width="1.44140625" style="10" customWidth="1"/>
    <col min="5942" max="5942" width="7.6640625" style="10" customWidth="1"/>
    <col min="5943" max="5943" width="0.88671875" style="10" customWidth="1"/>
    <col min="5944" max="5944" width="10.44140625" style="10" customWidth="1"/>
    <col min="5945" max="5945" width="1.44140625" style="10" customWidth="1"/>
    <col min="5946" max="5946" width="10" style="10" customWidth="1"/>
    <col min="5947" max="5947" width="1.44140625" style="10" customWidth="1"/>
    <col min="5948" max="5948" width="3.77734375" style="10" customWidth="1"/>
    <col min="5949" max="5949" width="1.44140625" style="10" customWidth="1"/>
    <col min="5950" max="5950" width="10" style="10" customWidth="1"/>
    <col min="5951" max="5951" width="1.44140625" style="10" customWidth="1"/>
    <col min="5952" max="5952" width="10" style="10" customWidth="1"/>
    <col min="5953" max="5953" width="1.44140625" style="10" customWidth="1"/>
    <col min="5954" max="5954" width="10" style="10" customWidth="1"/>
    <col min="5955" max="5955" width="1.44140625" style="10" customWidth="1"/>
    <col min="5956" max="5956" width="10" style="10" customWidth="1"/>
    <col min="5957" max="5957" width="1.44140625" style="10" customWidth="1"/>
    <col min="5958" max="5958" width="10" style="10" customWidth="1"/>
    <col min="5959" max="5959" width="1.44140625" style="10" customWidth="1"/>
    <col min="5960" max="5960" width="10" style="10" customWidth="1"/>
    <col min="5961" max="5961" width="1.44140625" style="10" customWidth="1"/>
    <col min="5962" max="5962" width="10" style="10" customWidth="1"/>
    <col min="5963" max="6144" width="6.88671875" style="10"/>
    <col min="6145" max="6145" width="4.5546875" style="10" customWidth="1"/>
    <col min="6146" max="6146" width="2.21875" style="10" customWidth="1"/>
    <col min="6147" max="6147" width="17.77734375" style="10" customWidth="1"/>
    <col min="6148" max="6148" width="2.21875" style="10" customWidth="1"/>
    <col min="6149" max="6149" width="12.33203125" style="10" customWidth="1"/>
    <col min="6150" max="6150" width="1.44140625" style="10" customWidth="1"/>
    <col min="6151" max="6151" width="8.44140625" style="10" customWidth="1"/>
    <col min="6152" max="6152" width="1.44140625" style="10" customWidth="1"/>
    <col min="6153" max="6153" width="8.44140625" style="10" customWidth="1"/>
    <col min="6154" max="6154" width="2.21875" style="10" customWidth="1"/>
    <col min="6155" max="6155" width="12.33203125" style="10" customWidth="1"/>
    <col min="6156" max="6156" width="1.44140625" style="10" customWidth="1"/>
    <col min="6157" max="6157" width="8.44140625" style="10" customWidth="1"/>
    <col min="6158" max="6158" width="1.44140625" style="10" customWidth="1"/>
    <col min="6159" max="6159" width="8.44140625" style="10" customWidth="1"/>
    <col min="6160" max="6160" width="2.21875" style="10" customWidth="1"/>
    <col min="6161" max="6161" width="12.33203125" style="10" customWidth="1"/>
    <col min="6162" max="6162" width="1.44140625" style="10" customWidth="1"/>
    <col min="6163" max="6163" width="8.44140625" style="10" customWidth="1"/>
    <col min="6164" max="6164" width="1.44140625" style="10" customWidth="1"/>
    <col min="6165" max="6165" width="8.44140625" style="10" customWidth="1"/>
    <col min="6166" max="6166" width="2.21875" style="10" customWidth="1"/>
    <col min="6167" max="6167" width="12.33203125" style="10" customWidth="1"/>
    <col min="6168" max="6168" width="1.44140625" style="10" customWidth="1"/>
    <col min="6169" max="6169" width="8.44140625" style="10" customWidth="1"/>
    <col min="6170" max="6170" width="1.44140625" style="10" customWidth="1"/>
    <col min="6171" max="6171" width="8.44140625" style="10" customWidth="1"/>
    <col min="6172" max="6173" width="1.44140625" style="10" customWidth="1"/>
    <col min="6174" max="6174" width="10.44140625" style="10" customWidth="1"/>
    <col min="6175" max="6175" width="1.44140625" style="10" customWidth="1"/>
    <col min="6176" max="6176" width="6.88671875" style="10"/>
    <col min="6177" max="6177" width="1.44140625" style="10" customWidth="1"/>
    <col min="6178" max="6178" width="6.88671875" style="10"/>
    <col min="6179" max="6179" width="1.44140625" style="10" customWidth="1"/>
    <col min="6180" max="6180" width="9.21875" style="10" customWidth="1"/>
    <col min="6181" max="6181" width="1.44140625" style="10" customWidth="1"/>
    <col min="6182" max="6182" width="6.88671875" style="10"/>
    <col min="6183" max="6183" width="1.44140625" style="10" customWidth="1"/>
    <col min="6184" max="6184" width="7.109375" style="10" customWidth="1"/>
    <col min="6185" max="6185" width="1.44140625" style="10" customWidth="1"/>
    <col min="6186" max="6186" width="12.44140625" style="10" customWidth="1"/>
    <col min="6187" max="6187" width="1.109375" style="10" customWidth="1"/>
    <col min="6188" max="6188" width="11.6640625" style="10" customWidth="1"/>
    <col min="6189" max="6189" width="1.44140625" style="10" customWidth="1"/>
    <col min="6190" max="6190" width="7.33203125" style="10" customWidth="1"/>
    <col min="6191" max="6191" width="1.44140625" style="10" customWidth="1"/>
    <col min="6192" max="6192" width="11.88671875" style="10" customWidth="1"/>
    <col min="6193" max="6193" width="1.44140625" style="10" customWidth="1"/>
    <col min="6194" max="6194" width="7.6640625" style="10" customWidth="1"/>
    <col min="6195" max="6195" width="1.109375" style="10" customWidth="1"/>
    <col min="6196" max="6196" width="10.6640625" style="10" customWidth="1"/>
    <col min="6197" max="6197" width="1.44140625" style="10" customWidth="1"/>
    <col min="6198" max="6198" width="7.6640625" style="10" customWidth="1"/>
    <col min="6199" max="6199" width="0.88671875" style="10" customWidth="1"/>
    <col min="6200" max="6200" width="10.44140625" style="10" customWidth="1"/>
    <col min="6201" max="6201" width="1.44140625" style="10" customWidth="1"/>
    <col min="6202" max="6202" width="10" style="10" customWidth="1"/>
    <col min="6203" max="6203" width="1.44140625" style="10" customWidth="1"/>
    <col min="6204" max="6204" width="3.77734375" style="10" customWidth="1"/>
    <col min="6205" max="6205" width="1.44140625" style="10" customWidth="1"/>
    <col min="6206" max="6206" width="10" style="10" customWidth="1"/>
    <col min="6207" max="6207" width="1.44140625" style="10" customWidth="1"/>
    <col min="6208" max="6208" width="10" style="10" customWidth="1"/>
    <col min="6209" max="6209" width="1.44140625" style="10" customWidth="1"/>
    <col min="6210" max="6210" width="10" style="10" customWidth="1"/>
    <col min="6211" max="6211" width="1.44140625" style="10" customWidth="1"/>
    <col min="6212" max="6212" width="10" style="10" customWidth="1"/>
    <col min="6213" max="6213" width="1.44140625" style="10" customWidth="1"/>
    <col min="6214" max="6214" width="10" style="10" customWidth="1"/>
    <col min="6215" max="6215" width="1.44140625" style="10" customWidth="1"/>
    <col min="6216" max="6216" width="10" style="10" customWidth="1"/>
    <col min="6217" max="6217" width="1.44140625" style="10" customWidth="1"/>
    <col min="6218" max="6218" width="10" style="10" customWidth="1"/>
    <col min="6219" max="6400" width="6.88671875" style="10"/>
    <col min="6401" max="6401" width="4.5546875" style="10" customWidth="1"/>
    <col min="6402" max="6402" width="2.21875" style="10" customWidth="1"/>
    <col min="6403" max="6403" width="17.77734375" style="10" customWidth="1"/>
    <col min="6404" max="6404" width="2.21875" style="10" customWidth="1"/>
    <col min="6405" max="6405" width="12.33203125" style="10" customWidth="1"/>
    <col min="6406" max="6406" width="1.44140625" style="10" customWidth="1"/>
    <col min="6407" max="6407" width="8.44140625" style="10" customWidth="1"/>
    <col min="6408" max="6408" width="1.44140625" style="10" customWidth="1"/>
    <col min="6409" max="6409" width="8.44140625" style="10" customWidth="1"/>
    <col min="6410" max="6410" width="2.21875" style="10" customWidth="1"/>
    <col min="6411" max="6411" width="12.33203125" style="10" customWidth="1"/>
    <col min="6412" max="6412" width="1.44140625" style="10" customWidth="1"/>
    <col min="6413" max="6413" width="8.44140625" style="10" customWidth="1"/>
    <col min="6414" max="6414" width="1.44140625" style="10" customWidth="1"/>
    <col min="6415" max="6415" width="8.44140625" style="10" customWidth="1"/>
    <col min="6416" max="6416" width="2.21875" style="10" customWidth="1"/>
    <col min="6417" max="6417" width="12.33203125" style="10" customWidth="1"/>
    <col min="6418" max="6418" width="1.44140625" style="10" customWidth="1"/>
    <col min="6419" max="6419" width="8.44140625" style="10" customWidth="1"/>
    <col min="6420" max="6420" width="1.44140625" style="10" customWidth="1"/>
    <col min="6421" max="6421" width="8.44140625" style="10" customWidth="1"/>
    <col min="6422" max="6422" width="2.21875" style="10" customWidth="1"/>
    <col min="6423" max="6423" width="12.33203125" style="10" customWidth="1"/>
    <col min="6424" max="6424" width="1.44140625" style="10" customWidth="1"/>
    <col min="6425" max="6425" width="8.44140625" style="10" customWidth="1"/>
    <col min="6426" max="6426" width="1.44140625" style="10" customWidth="1"/>
    <col min="6427" max="6427" width="8.44140625" style="10" customWidth="1"/>
    <col min="6428" max="6429" width="1.44140625" style="10" customWidth="1"/>
    <col min="6430" max="6430" width="10.44140625" style="10" customWidth="1"/>
    <col min="6431" max="6431" width="1.44140625" style="10" customWidth="1"/>
    <col min="6432" max="6432" width="6.88671875" style="10"/>
    <col min="6433" max="6433" width="1.44140625" style="10" customWidth="1"/>
    <col min="6434" max="6434" width="6.88671875" style="10"/>
    <col min="6435" max="6435" width="1.44140625" style="10" customWidth="1"/>
    <col min="6436" max="6436" width="9.21875" style="10" customWidth="1"/>
    <col min="6437" max="6437" width="1.44140625" style="10" customWidth="1"/>
    <col min="6438" max="6438" width="6.88671875" style="10"/>
    <col min="6439" max="6439" width="1.44140625" style="10" customWidth="1"/>
    <col min="6440" max="6440" width="7.109375" style="10" customWidth="1"/>
    <col min="6441" max="6441" width="1.44140625" style="10" customWidth="1"/>
    <col min="6442" max="6442" width="12.44140625" style="10" customWidth="1"/>
    <col min="6443" max="6443" width="1.109375" style="10" customWidth="1"/>
    <col min="6444" max="6444" width="11.6640625" style="10" customWidth="1"/>
    <col min="6445" max="6445" width="1.44140625" style="10" customWidth="1"/>
    <col min="6446" max="6446" width="7.33203125" style="10" customWidth="1"/>
    <col min="6447" max="6447" width="1.44140625" style="10" customWidth="1"/>
    <col min="6448" max="6448" width="11.88671875" style="10" customWidth="1"/>
    <col min="6449" max="6449" width="1.44140625" style="10" customWidth="1"/>
    <col min="6450" max="6450" width="7.6640625" style="10" customWidth="1"/>
    <col min="6451" max="6451" width="1.109375" style="10" customWidth="1"/>
    <col min="6452" max="6452" width="10.6640625" style="10" customWidth="1"/>
    <col min="6453" max="6453" width="1.44140625" style="10" customWidth="1"/>
    <col min="6454" max="6454" width="7.6640625" style="10" customWidth="1"/>
    <col min="6455" max="6455" width="0.88671875" style="10" customWidth="1"/>
    <col min="6456" max="6456" width="10.44140625" style="10" customWidth="1"/>
    <col min="6457" max="6457" width="1.44140625" style="10" customWidth="1"/>
    <col min="6458" max="6458" width="10" style="10" customWidth="1"/>
    <col min="6459" max="6459" width="1.44140625" style="10" customWidth="1"/>
    <col min="6460" max="6460" width="3.77734375" style="10" customWidth="1"/>
    <col min="6461" max="6461" width="1.44140625" style="10" customWidth="1"/>
    <col min="6462" max="6462" width="10" style="10" customWidth="1"/>
    <col min="6463" max="6463" width="1.44140625" style="10" customWidth="1"/>
    <col min="6464" max="6464" width="10" style="10" customWidth="1"/>
    <col min="6465" max="6465" width="1.44140625" style="10" customWidth="1"/>
    <col min="6466" max="6466" width="10" style="10" customWidth="1"/>
    <col min="6467" max="6467" width="1.44140625" style="10" customWidth="1"/>
    <col min="6468" max="6468" width="10" style="10" customWidth="1"/>
    <col min="6469" max="6469" width="1.44140625" style="10" customWidth="1"/>
    <col min="6470" max="6470" width="10" style="10" customWidth="1"/>
    <col min="6471" max="6471" width="1.44140625" style="10" customWidth="1"/>
    <col min="6472" max="6472" width="10" style="10" customWidth="1"/>
    <col min="6473" max="6473" width="1.44140625" style="10" customWidth="1"/>
    <col min="6474" max="6474" width="10" style="10" customWidth="1"/>
    <col min="6475" max="6656" width="6.88671875" style="10"/>
    <col min="6657" max="6657" width="4.5546875" style="10" customWidth="1"/>
    <col min="6658" max="6658" width="2.21875" style="10" customWidth="1"/>
    <col min="6659" max="6659" width="17.77734375" style="10" customWidth="1"/>
    <col min="6660" max="6660" width="2.21875" style="10" customWidth="1"/>
    <col min="6661" max="6661" width="12.33203125" style="10" customWidth="1"/>
    <col min="6662" max="6662" width="1.44140625" style="10" customWidth="1"/>
    <col min="6663" max="6663" width="8.44140625" style="10" customWidth="1"/>
    <col min="6664" max="6664" width="1.44140625" style="10" customWidth="1"/>
    <col min="6665" max="6665" width="8.44140625" style="10" customWidth="1"/>
    <col min="6666" max="6666" width="2.21875" style="10" customWidth="1"/>
    <col min="6667" max="6667" width="12.33203125" style="10" customWidth="1"/>
    <col min="6668" max="6668" width="1.44140625" style="10" customWidth="1"/>
    <col min="6669" max="6669" width="8.44140625" style="10" customWidth="1"/>
    <col min="6670" max="6670" width="1.44140625" style="10" customWidth="1"/>
    <col min="6671" max="6671" width="8.44140625" style="10" customWidth="1"/>
    <col min="6672" max="6672" width="2.21875" style="10" customWidth="1"/>
    <col min="6673" max="6673" width="12.33203125" style="10" customWidth="1"/>
    <col min="6674" max="6674" width="1.44140625" style="10" customWidth="1"/>
    <col min="6675" max="6675" width="8.44140625" style="10" customWidth="1"/>
    <col min="6676" max="6676" width="1.44140625" style="10" customWidth="1"/>
    <col min="6677" max="6677" width="8.44140625" style="10" customWidth="1"/>
    <col min="6678" max="6678" width="2.21875" style="10" customWidth="1"/>
    <col min="6679" max="6679" width="12.33203125" style="10" customWidth="1"/>
    <col min="6680" max="6680" width="1.44140625" style="10" customWidth="1"/>
    <col min="6681" max="6681" width="8.44140625" style="10" customWidth="1"/>
    <col min="6682" max="6682" width="1.44140625" style="10" customWidth="1"/>
    <col min="6683" max="6683" width="8.44140625" style="10" customWidth="1"/>
    <col min="6684" max="6685" width="1.44140625" style="10" customWidth="1"/>
    <col min="6686" max="6686" width="10.44140625" style="10" customWidth="1"/>
    <col min="6687" max="6687" width="1.44140625" style="10" customWidth="1"/>
    <col min="6688" max="6688" width="6.88671875" style="10"/>
    <col min="6689" max="6689" width="1.44140625" style="10" customWidth="1"/>
    <col min="6690" max="6690" width="6.88671875" style="10"/>
    <col min="6691" max="6691" width="1.44140625" style="10" customWidth="1"/>
    <col min="6692" max="6692" width="9.21875" style="10" customWidth="1"/>
    <col min="6693" max="6693" width="1.44140625" style="10" customWidth="1"/>
    <col min="6694" max="6694" width="6.88671875" style="10"/>
    <col min="6695" max="6695" width="1.44140625" style="10" customWidth="1"/>
    <col min="6696" max="6696" width="7.109375" style="10" customWidth="1"/>
    <col min="6697" max="6697" width="1.44140625" style="10" customWidth="1"/>
    <col min="6698" max="6698" width="12.44140625" style="10" customWidth="1"/>
    <col min="6699" max="6699" width="1.109375" style="10" customWidth="1"/>
    <col min="6700" max="6700" width="11.6640625" style="10" customWidth="1"/>
    <col min="6701" max="6701" width="1.44140625" style="10" customWidth="1"/>
    <col min="6702" max="6702" width="7.33203125" style="10" customWidth="1"/>
    <col min="6703" max="6703" width="1.44140625" style="10" customWidth="1"/>
    <col min="6704" max="6704" width="11.88671875" style="10" customWidth="1"/>
    <col min="6705" max="6705" width="1.44140625" style="10" customWidth="1"/>
    <col min="6706" max="6706" width="7.6640625" style="10" customWidth="1"/>
    <col min="6707" max="6707" width="1.109375" style="10" customWidth="1"/>
    <col min="6708" max="6708" width="10.6640625" style="10" customWidth="1"/>
    <col min="6709" max="6709" width="1.44140625" style="10" customWidth="1"/>
    <col min="6710" max="6710" width="7.6640625" style="10" customWidth="1"/>
    <col min="6711" max="6711" width="0.88671875" style="10" customWidth="1"/>
    <col min="6712" max="6712" width="10.44140625" style="10" customWidth="1"/>
    <col min="6713" max="6713" width="1.44140625" style="10" customWidth="1"/>
    <col min="6714" max="6714" width="10" style="10" customWidth="1"/>
    <col min="6715" max="6715" width="1.44140625" style="10" customWidth="1"/>
    <col min="6716" max="6716" width="3.77734375" style="10" customWidth="1"/>
    <col min="6717" max="6717" width="1.44140625" style="10" customWidth="1"/>
    <col min="6718" max="6718" width="10" style="10" customWidth="1"/>
    <col min="6719" max="6719" width="1.44140625" style="10" customWidth="1"/>
    <col min="6720" max="6720" width="10" style="10" customWidth="1"/>
    <col min="6721" max="6721" width="1.44140625" style="10" customWidth="1"/>
    <col min="6722" max="6722" width="10" style="10" customWidth="1"/>
    <col min="6723" max="6723" width="1.44140625" style="10" customWidth="1"/>
    <col min="6724" max="6724" width="10" style="10" customWidth="1"/>
    <col min="6725" max="6725" width="1.44140625" style="10" customWidth="1"/>
    <col min="6726" max="6726" width="10" style="10" customWidth="1"/>
    <col min="6727" max="6727" width="1.44140625" style="10" customWidth="1"/>
    <col min="6728" max="6728" width="10" style="10" customWidth="1"/>
    <col min="6729" max="6729" width="1.44140625" style="10" customWidth="1"/>
    <col min="6730" max="6730" width="10" style="10" customWidth="1"/>
    <col min="6731" max="6912" width="6.88671875" style="10"/>
    <col min="6913" max="6913" width="4.5546875" style="10" customWidth="1"/>
    <col min="6914" max="6914" width="2.21875" style="10" customWidth="1"/>
    <col min="6915" max="6915" width="17.77734375" style="10" customWidth="1"/>
    <col min="6916" max="6916" width="2.21875" style="10" customWidth="1"/>
    <col min="6917" max="6917" width="12.33203125" style="10" customWidth="1"/>
    <col min="6918" max="6918" width="1.44140625" style="10" customWidth="1"/>
    <col min="6919" max="6919" width="8.44140625" style="10" customWidth="1"/>
    <col min="6920" max="6920" width="1.44140625" style="10" customWidth="1"/>
    <col min="6921" max="6921" width="8.44140625" style="10" customWidth="1"/>
    <col min="6922" max="6922" width="2.21875" style="10" customWidth="1"/>
    <col min="6923" max="6923" width="12.33203125" style="10" customWidth="1"/>
    <col min="6924" max="6924" width="1.44140625" style="10" customWidth="1"/>
    <col min="6925" max="6925" width="8.44140625" style="10" customWidth="1"/>
    <col min="6926" max="6926" width="1.44140625" style="10" customWidth="1"/>
    <col min="6927" max="6927" width="8.44140625" style="10" customWidth="1"/>
    <col min="6928" max="6928" width="2.21875" style="10" customWidth="1"/>
    <col min="6929" max="6929" width="12.33203125" style="10" customWidth="1"/>
    <col min="6930" max="6930" width="1.44140625" style="10" customWidth="1"/>
    <col min="6931" max="6931" width="8.44140625" style="10" customWidth="1"/>
    <col min="6932" max="6932" width="1.44140625" style="10" customWidth="1"/>
    <col min="6933" max="6933" width="8.44140625" style="10" customWidth="1"/>
    <col min="6934" max="6934" width="2.21875" style="10" customWidth="1"/>
    <col min="6935" max="6935" width="12.33203125" style="10" customWidth="1"/>
    <col min="6936" max="6936" width="1.44140625" style="10" customWidth="1"/>
    <col min="6937" max="6937" width="8.44140625" style="10" customWidth="1"/>
    <col min="6938" max="6938" width="1.44140625" style="10" customWidth="1"/>
    <col min="6939" max="6939" width="8.44140625" style="10" customWidth="1"/>
    <col min="6940" max="6941" width="1.44140625" style="10" customWidth="1"/>
    <col min="6942" max="6942" width="10.44140625" style="10" customWidth="1"/>
    <col min="6943" max="6943" width="1.44140625" style="10" customWidth="1"/>
    <col min="6944" max="6944" width="6.88671875" style="10"/>
    <col min="6945" max="6945" width="1.44140625" style="10" customWidth="1"/>
    <col min="6946" max="6946" width="6.88671875" style="10"/>
    <col min="6947" max="6947" width="1.44140625" style="10" customWidth="1"/>
    <col min="6948" max="6948" width="9.21875" style="10" customWidth="1"/>
    <col min="6949" max="6949" width="1.44140625" style="10" customWidth="1"/>
    <col min="6950" max="6950" width="6.88671875" style="10"/>
    <col min="6951" max="6951" width="1.44140625" style="10" customWidth="1"/>
    <col min="6952" max="6952" width="7.109375" style="10" customWidth="1"/>
    <col min="6953" max="6953" width="1.44140625" style="10" customWidth="1"/>
    <col min="6954" max="6954" width="12.44140625" style="10" customWidth="1"/>
    <col min="6955" max="6955" width="1.109375" style="10" customWidth="1"/>
    <col min="6956" max="6956" width="11.6640625" style="10" customWidth="1"/>
    <col min="6957" max="6957" width="1.44140625" style="10" customWidth="1"/>
    <col min="6958" max="6958" width="7.33203125" style="10" customWidth="1"/>
    <col min="6959" max="6959" width="1.44140625" style="10" customWidth="1"/>
    <col min="6960" max="6960" width="11.88671875" style="10" customWidth="1"/>
    <col min="6961" max="6961" width="1.44140625" style="10" customWidth="1"/>
    <col min="6962" max="6962" width="7.6640625" style="10" customWidth="1"/>
    <col min="6963" max="6963" width="1.109375" style="10" customWidth="1"/>
    <col min="6964" max="6964" width="10.6640625" style="10" customWidth="1"/>
    <col min="6965" max="6965" width="1.44140625" style="10" customWidth="1"/>
    <col min="6966" max="6966" width="7.6640625" style="10" customWidth="1"/>
    <col min="6967" max="6967" width="0.88671875" style="10" customWidth="1"/>
    <col min="6968" max="6968" width="10.44140625" style="10" customWidth="1"/>
    <col min="6969" max="6969" width="1.44140625" style="10" customWidth="1"/>
    <col min="6970" max="6970" width="10" style="10" customWidth="1"/>
    <col min="6971" max="6971" width="1.44140625" style="10" customWidth="1"/>
    <col min="6972" max="6972" width="3.77734375" style="10" customWidth="1"/>
    <col min="6973" max="6973" width="1.44140625" style="10" customWidth="1"/>
    <col min="6974" max="6974" width="10" style="10" customWidth="1"/>
    <col min="6975" max="6975" width="1.44140625" style="10" customWidth="1"/>
    <col min="6976" max="6976" width="10" style="10" customWidth="1"/>
    <col min="6977" max="6977" width="1.44140625" style="10" customWidth="1"/>
    <col min="6978" max="6978" width="10" style="10" customWidth="1"/>
    <col min="6979" max="6979" width="1.44140625" style="10" customWidth="1"/>
    <col min="6980" max="6980" width="10" style="10" customWidth="1"/>
    <col min="6981" max="6981" width="1.44140625" style="10" customWidth="1"/>
    <col min="6982" max="6982" width="10" style="10" customWidth="1"/>
    <col min="6983" max="6983" width="1.44140625" style="10" customWidth="1"/>
    <col min="6984" max="6984" width="10" style="10" customWidth="1"/>
    <col min="6985" max="6985" width="1.44140625" style="10" customWidth="1"/>
    <col min="6986" max="6986" width="10" style="10" customWidth="1"/>
    <col min="6987" max="7168" width="6.88671875" style="10"/>
    <col min="7169" max="7169" width="4.5546875" style="10" customWidth="1"/>
    <col min="7170" max="7170" width="2.21875" style="10" customWidth="1"/>
    <col min="7171" max="7171" width="17.77734375" style="10" customWidth="1"/>
    <col min="7172" max="7172" width="2.21875" style="10" customWidth="1"/>
    <col min="7173" max="7173" width="12.33203125" style="10" customWidth="1"/>
    <col min="7174" max="7174" width="1.44140625" style="10" customWidth="1"/>
    <col min="7175" max="7175" width="8.44140625" style="10" customWidth="1"/>
    <col min="7176" max="7176" width="1.44140625" style="10" customWidth="1"/>
    <col min="7177" max="7177" width="8.44140625" style="10" customWidth="1"/>
    <col min="7178" max="7178" width="2.21875" style="10" customWidth="1"/>
    <col min="7179" max="7179" width="12.33203125" style="10" customWidth="1"/>
    <col min="7180" max="7180" width="1.44140625" style="10" customWidth="1"/>
    <col min="7181" max="7181" width="8.44140625" style="10" customWidth="1"/>
    <col min="7182" max="7182" width="1.44140625" style="10" customWidth="1"/>
    <col min="7183" max="7183" width="8.44140625" style="10" customWidth="1"/>
    <col min="7184" max="7184" width="2.21875" style="10" customWidth="1"/>
    <col min="7185" max="7185" width="12.33203125" style="10" customWidth="1"/>
    <col min="7186" max="7186" width="1.44140625" style="10" customWidth="1"/>
    <col min="7187" max="7187" width="8.44140625" style="10" customWidth="1"/>
    <col min="7188" max="7188" width="1.44140625" style="10" customWidth="1"/>
    <col min="7189" max="7189" width="8.44140625" style="10" customWidth="1"/>
    <col min="7190" max="7190" width="2.21875" style="10" customWidth="1"/>
    <col min="7191" max="7191" width="12.33203125" style="10" customWidth="1"/>
    <col min="7192" max="7192" width="1.44140625" style="10" customWidth="1"/>
    <col min="7193" max="7193" width="8.44140625" style="10" customWidth="1"/>
    <col min="7194" max="7194" width="1.44140625" style="10" customWidth="1"/>
    <col min="7195" max="7195" width="8.44140625" style="10" customWidth="1"/>
    <col min="7196" max="7197" width="1.44140625" style="10" customWidth="1"/>
    <col min="7198" max="7198" width="10.44140625" style="10" customWidth="1"/>
    <col min="7199" max="7199" width="1.44140625" style="10" customWidth="1"/>
    <col min="7200" max="7200" width="6.88671875" style="10"/>
    <col min="7201" max="7201" width="1.44140625" style="10" customWidth="1"/>
    <col min="7202" max="7202" width="6.88671875" style="10"/>
    <col min="7203" max="7203" width="1.44140625" style="10" customWidth="1"/>
    <col min="7204" max="7204" width="9.21875" style="10" customWidth="1"/>
    <col min="7205" max="7205" width="1.44140625" style="10" customWidth="1"/>
    <col min="7206" max="7206" width="6.88671875" style="10"/>
    <col min="7207" max="7207" width="1.44140625" style="10" customWidth="1"/>
    <col min="7208" max="7208" width="7.109375" style="10" customWidth="1"/>
    <col min="7209" max="7209" width="1.44140625" style="10" customWidth="1"/>
    <col min="7210" max="7210" width="12.44140625" style="10" customWidth="1"/>
    <col min="7211" max="7211" width="1.109375" style="10" customWidth="1"/>
    <col min="7212" max="7212" width="11.6640625" style="10" customWidth="1"/>
    <col min="7213" max="7213" width="1.44140625" style="10" customWidth="1"/>
    <col min="7214" max="7214" width="7.33203125" style="10" customWidth="1"/>
    <col min="7215" max="7215" width="1.44140625" style="10" customWidth="1"/>
    <col min="7216" max="7216" width="11.88671875" style="10" customWidth="1"/>
    <col min="7217" max="7217" width="1.44140625" style="10" customWidth="1"/>
    <col min="7218" max="7218" width="7.6640625" style="10" customWidth="1"/>
    <col min="7219" max="7219" width="1.109375" style="10" customWidth="1"/>
    <col min="7220" max="7220" width="10.6640625" style="10" customWidth="1"/>
    <col min="7221" max="7221" width="1.44140625" style="10" customWidth="1"/>
    <col min="7222" max="7222" width="7.6640625" style="10" customWidth="1"/>
    <col min="7223" max="7223" width="0.88671875" style="10" customWidth="1"/>
    <col min="7224" max="7224" width="10.44140625" style="10" customWidth="1"/>
    <col min="7225" max="7225" width="1.44140625" style="10" customWidth="1"/>
    <col min="7226" max="7226" width="10" style="10" customWidth="1"/>
    <col min="7227" max="7227" width="1.44140625" style="10" customWidth="1"/>
    <col min="7228" max="7228" width="3.77734375" style="10" customWidth="1"/>
    <col min="7229" max="7229" width="1.44140625" style="10" customWidth="1"/>
    <col min="7230" max="7230" width="10" style="10" customWidth="1"/>
    <col min="7231" max="7231" width="1.44140625" style="10" customWidth="1"/>
    <col min="7232" max="7232" width="10" style="10" customWidth="1"/>
    <col min="7233" max="7233" width="1.44140625" style="10" customWidth="1"/>
    <col min="7234" max="7234" width="10" style="10" customWidth="1"/>
    <col min="7235" max="7235" width="1.44140625" style="10" customWidth="1"/>
    <col min="7236" max="7236" width="10" style="10" customWidth="1"/>
    <col min="7237" max="7237" width="1.44140625" style="10" customWidth="1"/>
    <col min="7238" max="7238" width="10" style="10" customWidth="1"/>
    <col min="7239" max="7239" width="1.44140625" style="10" customWidth="1"/>
    <col min="7240" max="7240" width="10" style="10" customWidth="1"/>
    <col min="7241" max="7241" width="1.44140625" style="10" customWidth="1"/>
    <col min="7242" max="7242" width="10" style="10" customWidth="1"/>
    <col min="7243" max="7424" width="6.88671875" style="10"/>
    <col min="7425" max="7425" width="4.5546875" style="10" customWidth="1"/>
    <col min="7426" max="7426" width="2.21875" style="10" customWidth="1"/>
    <col min="7427" max="7427" width="17.77734375" style="10" customWidth="1"/>
    <col min="7428" max="7428" width="2.21875" style="10" customWidth="1"/>
    <col min="7429" max="7429" width="12.33203125" style="10" customWidth="1"/>
    <col min="7430" max="7430" width="1.44140625" style="10" customWidth="1"/>
    <col min="7431" max="7431" width="8.44140625" style="10" customWidth="1"/>
    <col min="7432" max="7432" width="1.44140625" style="10" customWidth="1"/>
    <col min="7433" max="7433" width="8.44140625" style="10" customWidth="1"/>
    <col min="7434" max="7434" width="2.21875" style="10" customWidth="1"/>
    <col min="7435" max="7435" width="12.33203125" style="10" customWidth="1"/>
    <col min="7436" max="7436" width="1.44140625" style="10" customWidth="1"/>
    <col min="7437" max="7437" width="8.44140625" style="10" customWidth="1"/>
    <col min="7438" max="7438" width="1.44140625" style="10" customWidth="1"/>
    <col min="7439" max="7439" width="8.44140625" style="10" customWidth="1"/>
    <col min="7440" max="7440" width="2.21875" style="10" customWidth="1"/>
    <col min="7441" max="7441" width="12.33203125" style="10" customWidth="1"/>
    <col min="7442" max="7442" width="1.44140625" style="10" customWidth="1"/>
    <col min="7443" max="7443" width="8.44140625" style="10" customWidth="1"/>
    <col min="7444" max="7444" width="1.44140625" style="10" customWidth="1"/>
    <col min="7445" max="7445" width="8.44140625" style="10" customWidth="1"/>
    <col min="7446" max="7446" width="2.21875" style="10" customWidth="1"/>
    <col min="7447" max="7447" width="12.33203125" style="10" customWidth="1"/>
    <col min="7448" max="7448" width="1.44140625" style="10" customWidth="1"/>
    <col min="7449" max="7449" width="8.44140625" style="10" customWidth="1"/>
    <col min="7450" max="7450" width="1.44140625" style="10" customWidth="1"/>
    <col min="7451" max="7451" width="8.44140625" style="10" customWidth="1"/>
    <col min="7452" max="7453" width="1.44140625" style="10" customWidth="1"/>
    <col min="7454" max="7454" width="10.44140625" style="10" customWidth="1"/>
    <col min="7455" max="7455" width="1.44140625" style="10" customWidth="1"/>
    <col min="7456" max="7456" width="6.88671875" style="10"/>
    <col min="7457" max="7457" width="1.44140625" style="10" customWidth="1"/>
    <col min="7458" max="7458" width="6.88671875" style="10"/>
    <col min="7459" max="7459" width="1.44140625" style="10" customWidth="1"/>
    <col min="7460" max="7460" width="9.21875" style="10" customWidth="1"/>
    <col min="7461" max="7461" width="1.44140625" style="10" customWidth="1"/>
    <col min="7462" max="7462" width="6.88671875" style="10"/>
    <col min="7463" max="7463" width="1.44140625" style="10" customWidth="1"/>
    <col min="7464" max="7464" width="7.109375" style="10" customWidth="1"/>
    <col min="7465" max="7465" width="1.44140625" style="10" customWidth="1"/>
    <col min="7466" max="7466" width="12.44140625" style="10" customWidth="1"/>
    <col min="7467" max="7467" width="1.109375" style="10" customWidth="1"/>
    <col min="7468" max="7468" width="11.6640625" style="10" customWidth="1"/>
    <col min="7469" max="7469" width="1.44140625" style="10" customWidth="1"/>
    <col min="7470" max="7470" width="7.33203125" style="10" customWidth="1"/>
    <col min="7471" max="7471" width="1.44140625" style="10" customWidth="1"/>
    <col min="7472" max="7472" width="11.88671875" style="10" customWidth="1"/>
    <col min="7473" max="7473" width="1.44140625" style="10" customWidth="1"/>
    <col min="7474" max="7474" width="7.6640625" style="10" customWidth="1"/>
    <col min="7475" max="7475" width="1.109375" style="10" customWidth="1"/>
    <col min="7476" max="7476" width="10.6640625" style="10" customWidth="1"/>
    <col min="7477" max="7477" width="1.44140625" style="10" customWidth="1"/>
    <col min="7478" max="7478" width="7.6640625" style="10" customWidth="1"/>
    <col min="7479" max="7479" width="0.88671875" style="10" customWidth="1"/>
    <col min="7480" max="7480" width="10.44140625" style="10" customWidth="1"/>
    <col min="7481" max="7481" width="1.44140625" style="10" customWidth="1"/>
    <col min="7482" max="7482" width="10" style="10" customWidth="1"/>
    <col min="7483" max="7483" width="1.44140625" style="10" customWidth="1"/>
    <col min="7484" max="7484" width="3.77734375" style="10" customWidth="1"/>
    <col min="7485" max="7485" width="1.44140625" style="10" customWidth="1"/>
    <col min="7486" max="7486" width="10" style="10" customWidth="1"/>
    <col min="7487" max="7487" width="1.44140625" style="10" customWidth="1"/>
    <col min="7488" max="7488" width="10" style="10" customWidth="1"/>
    <col min="7489" max="7489" width="1.44140625" style="10" customWidth="1"/>
    <col min="7490" max="7490" width="10" style="10" customWidth="1"/>
    <col min="7491" max="7491" width="1.44140625" style="10" customWidth="1"/>
    <col min="7492" max="7492" width="10" style="10" customWidth="1"/>
    <col min="7493" max="7493" width="1.44140625" style="10" customWidth="1"/>
    <col min="7494" max="7494" width="10" style="10" customWidth="1"/>
    <col min="7495" max="7495" width="1.44140625" style="10" customWidth="1"/>
    <col min="7496" max="7496" width="10" style="10" customWidth="1"/>
    <col min="7497" max="7497" width="1.44140625" style="10" customWidth="1"/>
    <col min="7498" max="7498" width="10" style="10" customWidth="1"/>
    <col min="7499" max="7680" width="6.88671875" style="10"/>
    <col min="7681" max="7681" width="4.5546875" style="10" customWidth="1"/>
    <col min="7682" max="7682" width="2.21875" style="10" customWidth="1"/>
    <col min="7683" max="7683" width="17.77734375" style="10" customWidth="1"/>
    <col min="7684" max="7684" width="2.21875" style="10" customWidth="1"/>
    <col min="7685" max="7685" width="12.33203125" style="10" customWidth="1"/>
    <col min="7686" max="7686" width="1.44140625" style="10" customWidth="1"/>
    <col min="7687" max="7687" width="8.44140625" style="10" customWidth="1"/>
    <col min="7688" max="7688" width="1.44140625" style="10" customWidth="1"/>
    <col min="7689" max="7689" width="8.44140625" style="10" customWidth="1"/>
    <col min="7690" max="7690" width="2.21875" style="10" customWidth="1"/>
    <col min="7691" max="7691" width="12.33203125" style="10" customWidth="1"/>
    <col min="7692" max="7692" width="1.44140625" style="10" customWidth="1"/>
    <col min="7693" max="7693" width="8.44140625" style="10" customWidth="1"/>
    <col min="7694" max="7694" width="1.44140625" style="10" customWidth="1"/>
    <col min="7695" max="7695" width="8.44140625" style="10" customWidth="1"/>
    <col min="7696" max="7696" width="2.21875" style="10" customWidth="1"/>
    <col min="7697" max="7697" width="12.33203125" style="10" customWidth="1"/>
    <col min="7698" max="7698" width="1.44140625" style="10" customWidth="1"/>
    <col min="7699" max="7699" width="8.44140625" style="10" customWidth="1"/>
    <col min="7700" max="7700" width="1.44140625" style="10" customWidth="1"/>
    <col min="7701" max="7701" width="8.44140625" style="10" customWidth="1"/>
    <col min="7702" max="7702" width="2.21875" style="10" customWidth="1"/>
    <col min="7703" max="7703" width="12.33203125" style="10" customWidth="1"/>
    <col min="7704" max="7704" width="1.44140625" style="10" customWidth="1"/>
    <col min="7705" max="7705" width="8.44140625" style="10" customWidth="1"/>
    <col min="7706" max="7706" width="1.44140625" style="10" customWidth="1"/>
    <col min="7707" max="7707" width="8.44140625" style="10" customWidth="1"/>
    <col min="7708" max="7709" width="1.44140625" style="10" customWidth="1"/>
    <col min="7710" max="7710" width="10.44140625" style="10" customWidth="1"/>
    <col min="7711" max="7711" width="1.44140625" style="10" customWidth="1"/>
    <col min="7712" max="7712" width="6.88671875" style="10"/>
    <col min="7713" max="7713" width="1.44140625" style="10" customWidth="1"/>
    <col min="7714" max="7714" width="6.88671875" style="10"/>
    <col min="7715" max="7715" width="1.44140625" style="10" customWidth="1"/>
    <col min="7716" max="7716" width="9.21875" style="10" customWidth="1"/>
    <col min="7717" max="7717" width="1.44140625" style="10" customWidth="1"/>
    <col min="7718" max="7718" width="6.88671875" style="10"/>
    <col min="7719" max="7719" width="1.44140625" style="10" customWidth="1"/>
    <col min="7720" max="7720" width="7.109375" style="10" customWidth="1"/>
    <col min="7721" max="7721" width="1.44140625" style="10" customWidth="1"/>
    <col min="7722" max="7722" width="12.44140625" style="10" customWidth="1"/>
    <col min="7723" max="7723" width="1.109375" style="10" customWidth="1"/>
    <col min="7724" max="7724" width="11.6640625" style="10" customWidth="1"/>
    <col min="7725" max="7725" width="1.44140625" style="10" customWidth="1"/>
    <col min="7726" max="7726" width="7.33203125" style="10" customWidth="1"/>
    <col min="7727" max="7727" width="1.44140625" style="10" customWidth="1"/>
    <col min="7728" max="7728" width="11.88671875" style="10" customWidth="1"/>
    <col min="7729" max="7729" width="1.44140625" style="10" customWidth="1"/>
    <col min="7730" max="7730" width="7.6640625" style="10" customWidth="1"/>
    <col min="7731" max="7731" width="1.109375" style="10" customWidth="1"/>
    <col min="7732" max="7732" width="10.6640625" style="10" customWidth="1"/>
    <col min="7733" max="7733" width="1.44140625" style="10" customWidth="1"/>
    <col min="7734" max="7734" width="7.6640625" style="10" customWidth="1"/>
    <col min="7735" max="7735" width="0.88671875" style="10" customWidth="1"/>
    <col min="7736" max="7736" width="10.44140625" style="10" customWidth="1"/>
    <col min="7737" max="7737" width="1.44140625" style="10" customWidth="1"/>
    <col min="7738" max="7738" width="10" style="10" customWidth="1"/>
    <col min="7739" max="7739" width="1.44140625" style="10" customWidth="1"/>
    <col min="7740" max="7740" width="3.77734375" style="10" customWidth="1"/>
    <col min="7741" max="7741" width="1.44140625" style="10" customWidth="1"/>
    <col min="7742" max="7742" width="10" style="10" customWidth="1"/>
    <col min="7743" max="7743" width="1.44140625" style="10" customWidth="1"/>
    <col min="7744" max="7744" width="10" style="10" customWidth="1"/>
    <col min="7745" max="7745" width="1.44140625" style="10" customWidth="1"/>
    <col min="7746" max="7746" width="10" style="10" customWidth="1"/>
    <col min="7747" max="7747" width="1.44140625" style="10" customWidth="1"/>
    <col min="7748" max="7748" width="10" style="10" customWidth="1"/>
    <col min="7749" max="7749" width="1.44140625" style="10" customWidth="1"/>
    <col min="7750" max="7750" width="10" style="10" customWidth="1"/>
    <col min="7751" max="7751" width="1.44140625" style="10" customWidth="1"/>
    <col min="7752" max="7752" width="10" style="10" customWidth="1"/>
    <col min="7753" max="7753" width="1.44140625" style="10" customWidth="1"/>
    <col min="7754" max="7754" width="10" style="10" customWidth="1"/>
    <col min="7755" max="7936" width="6.88671875" style="10"/>
    <col min="7937" max="7937" width="4.5546875" style="10" customWidth="1"/>
    <col min="7938" max="7938" width="2.21875" style="10" customWidth="1"/>
    <col min="7939" max="7939" width="17.77734375" style="10" customWidth="1"/>
    <col min="7940" max="7940" width="2.21875" style="10" customWidth="1"/>
    <col min="7941" max="7941" width="12.33203125" style="10" customWidth="1"/>
    <col min="7942" max="7942" width="1.44140625" style="10" customWidth="1"/>
    <col min="7943" max="7943" width="8.44140625" style="10" customWidth="1"/>
    <col min="7944" max="7944" width="1.44140625" style="10" customWidth="1"/>
    <col min="7945" max="7945" width="8.44140625" style="10" customWidth="1"/>
    <col min="7946" max="7946" width="2.21875" style="10" customWidth="1"/>
    <col min="7947" max="7947" width="12.33203125" style="10" customWidth="1"/>
    <col min="7948" max="7948" width="1.44140625" style="10" customWidth="1"/>
    <col min="7949" max="7949" width="8.44140625" style="10" customWidth="1"/>
    <col min="7950" max="7950" width="1.44140625" style="10" customWidth="1"/>
    <col min="7951" max="7951" width="8.44140625" style="10" customWidth="1"/>
    <col min="7952" max="7952" width="2.21875" style="10" customWidth="1"/>
    <col min="7953" max="7953" width="12.33203125" style="10" customWidth="1"/>
    <col min="7954" max="7954" width="1.44140625" style="10" customWidth="1"/>
    <col min="7955" max="7955" width="8.44140625" style="10" customWidth="1"/>
    <col min="7956" max="7956" width="1.44140625" style="10" customWidth="1"/>
    <col min="7957" max="7957" width="8.44140625" style="10" customWidth="1"/>
    <col min="7958" max="7958" width="2.21875" style="10" customWidth="1"/>
    <col min="7959" max="7959" width="12.33203125" style="10" customWidth="1"/>
    <col min="7960" max="7960" width="1.44140625" style="10" customWidth="1"/>
    <col min="7961" max="7961" width="8.44140625" style="10" customWidth="1"/>
    <col min="7962" max="7962" width="1.44140625" style="10" customWidth="1"/>
    <col min="7963" max="7963" width="8.44140625" style="10" customWidth="1"/>
    <col min="7964" max="7965" width="1.44140625" style="10" customWidth="1"/>
    <col min="7966" max="7966" width="10.44140625" style="10" customWidth="1"/>
    <col min="7967" max="7967" width="1.44140625" style="10" customWidth="1"/>
    <col min="7968" max="7968" width="6.88671875" style="10"/>
    <col min="7969" max="7969" width="1.44140625" style="10" customWidth="1"/>
    <col min="7970" max="7970" width="6.88671875" style="10"/>
    <col min="7971" max="7971" width="1.44140625" style="10" customWidth="1"/>
    <col min="7972" max="7972" width="9.21875" style="10" customWidth="1"/>
    <col min="7973" max="7973" width="1.44140625" style="10" customWidth="1"/>
    <col min="7974" max="7974" width="6.88671875" style="10"/>
    <col min="7975" max="7975" width="1.44140625" style="10" customWidth="1"/>
    <col min="7976" max="7976" width="7.109375" style="10" customWidth="1"/>
    <col min="7977" max="7977" width="1.44140625" style="10" customWidth="1"/>
    <col min="7978" max="7978" width="12.44140625" style="10" customWidth="1"/>
    <col min="7979" max="7979" width="1.109375" style="10" customWidth="1"/>
    <col min="7980" max="7980" width="11.6640625" style="10" customWidth="1"/>
    <col min="7981" max="7981" width="1.44140625" style="10" customWidth="1"/>
    <col min="7982" max="7982" width="7.33203125" style="10" customWidth="1"/>
    <col min="7983" max="7983" width="1.44140625" style="10" customWidth="1"/>
    <col min="7984" max="7984" width="11.88671875" style="10" customWidth="1"/>
    <col min="7985" max="7985" width="1.44140625" style="10" customWidth="1"/>
    <col min="7986" max="7986" width="7.6640625" style="10" customWidth="1"/>
    <col min="7987" max="7987" width="1.109375" style="10" customWidth="1"/>
    <col min="7988" max="7988" width="10.6640625" style="10" customWidth="1"/>
    <col min="7989" max="7989" width="1.44140625" style="10" customWidth="1"/>
    <col min="7990" max="7990" width="7.6640625" style="10" customWidth="1"/>
    <col min="7991" max="7991" width="0.88671875" style="10" customWidth="1"/>
    <col min="7992" max="7992" width="10.44140625" style="10" customWidth="1"/>
    <col min="7993" max="7993" width="1.44140625" style="10" customWidth="1"/>
    <col min="7994" max="7994" width="10" style="10" customWidth="1"/>
    <col min="7995" max="7995" width="1.44140625" style="10" customWidth="1"/>
    <col min="7996" max="7996" width="3.77734375" style="10" customWidth="1"/>
    <col min="7997" max="7997" width="1.44140625" style="10" customWidth="1"/>
    <col min="7998" max="7998" width="10" style="10" customWidth="1"/>
    <col min="7999" max="7999" width="1.44140625" style="10" customWidth="1"/>
    <col min="8000" max="8000" width="10" style="10" customWidth="1"/>
    <col min="8001" max="8001" width="1.44140625" style="10" customWidth="1"/>
    <col min="8002" max="8002" width="10" style="10" customWidth="1"/>
    <col min="8003" max="8003" width="1.44140625" style="10" customWidth="1"/>
    <col min="8004" max="8004" width="10" style="10" customWidth="1"/>
    <col min="8005" max="8005" width="1.44140625" style="10" customWidth="1"/>
    <col min="8006" max="8006" width="10" style="10" customWidth="1"/>
    <col min="8007" max="8007" width="1.44140625" style="10" customWidth="1"/>
    <col min="8008" max="8008" width="10" style="10" customWidth="1"/>
    <col min="8009" max="8009" width="1.44140625" style="10" customWidth="1"/>
    <col min="8010" max="8010" width="10" style="10" customWidth="1"/>
    <col min="8011" max="8192" width="6.88671875" style="10"/>
    <col min="8193" max="8193" width="4.5546875" style="10" customWidth="1"/>
    <col min="8194" max="8194" width="2.21875" style="10" customWidth="1"/>
    <col min="8195" max="8195" width="17.77734375" style="10" customWidth="1"/>
    <col min="8196" max="8196" width="2.21875" style="10" customWidth="1"/>
    <col min="8197" max="8197" width="12.33203125" style="10" customWidth="1"/>
    <col min="8198" max="8198" width="1.44140625" style="10" customWidth="1"/>
    <col min="8199" max="8199" width="8.44140625" style="10" customWidth="1"/>
    <col min="8200" max="8200" width="1.44140625" style="10" customWidth="1"/>
    <col min="8201" max="8201" width="8.44140625" style="10" customWidth="1"/>
    <col min="8202" max="8202" width="2.21875" style="10" customWidth="1"/>
    <col min="8203" max="8203" width="12.33203125" style="10" customWidth="1"/>
    <col min="8204" max="8204" width="1.44140625" style="10" customWidth="1"/>
    <col min="8205" max="8205" width="8.44140625" style="10" customWidth="1"/>
    <col min="8206" max="8206" width="1.44140625" style="10" customWidth="1"/>
    <col min="8207" max="8207" width="8.44140625" style="10" customWidth="1"/>
    <col min="8208" max="8208" width="2.21875" style="10" customWidth="1"/>
    <col min="8209" max="8209" width="12.33203125" style="10" customWidth="1"/>
    <col min="8210" max="8210" width="1.44140625" style="10" customWidth="1"/>
    <col min="8211" max="8211" width="8.44140625" style="10" customWidth="1"/>
    <col min="8212" max="8212" width="1.44140625" style="10" customWidth="1"/>
    <col min="8213" max="8213" width="8.44140625" style="10" customWidth="1"/>
    <col min="8214" max="8214" width="2.21875" style="10" customWidth="1"/>
    <col min="8215" max="8215" width="12.33203125" style="10" customWidth="1"/>
    <col min="8216" max="8216" width="1.44140625" style="10" customWidth="1"/>
    <col min="8217" max="8217" width="8.44140625" style="10" customWidth="1"/>
    <col min="8218" max="8218" width="1.44140625" style="10" customWidth="1"/>
    <col min="8219" max="8219" width="8.44140625" style="10" customWidth="1"/>
    <col min="8220" max="8221" width="1.44140625" style="10" customWidth="1"/>
    <col min="8222" max="8222" width="10.44140625" style="10" customWidth="1"/>
    <col min="8223" max="8223" width="1.44140625" style="10" customWidth="1"/>
    <col min="8224" max="8224" width="6.88671875" style="10"/>
    <col min="8225" max="8225" width="1.44140625" style="10" customWidth="1"/>
    <col min="8226" max="8226" width="6.88671875" style="10"/>
    <col min="8227" max="8227" width="1.44140625" style="10" customWidth="1"/>
    <col min="8228" max="8228" width="9.21875" style="10" customWidth="1"/>
    <col min="8229" max="8229" width="1.44140625" style="10" customWidth="1"/>
    <col min="8230" max="8230" width="6.88671875" style="10"/>
    <col min="8231" max="8231" width="1.44140625" style="10" customWidth="1"/>
    <col min="8232" max="8232" width="7.109375" style="10" customWidth="1"/>
    <col min="8233" max="8233" width="1.44140625" style="10" customWidth="1"/>
    <col min="8234" max="8234" width="12.44140625" style="10" customWidth="1"/>
    <col min="8235" max="8235" width="1.109375" style="10" customWidth="1"/>
    <col min="8236" max="8236" width="11.6640625" style="10" customWidth="1"/>
    <col min="8237" max="8237" width="1.44140625" style="10" customWidth="1"/>
    <col min="8238" max="8238" width="7.33203125" style="10" customWidth="1"/>
    <col min="8239" max="8239" width="1.44140625" style="10" customWidth="1"/>
    <col min="8240" max="8240" width="11.88671875" style="10" customWidth="1"/>
    <col min="8241" max="8241" width="1.44140625" style="10" customWidth="1"/>
    <col min="8242" max="8242" width="7.6640625" style="10" customWidth="1"/>
    <col min="8243" max="8243" width="1.109375" style="10" customWidth="1"/>
    <col min="8244" max="8244" width="10.6640625" style="10" customWidth="1"/>
    <col min="8245" max="8245" width="1.44140625" style="10" customWidth="1"/>
    <col min="8246" max="8246" width="7.6640625" style="10" customWidth="1"/>
    <col min="8247" max="8247" width="0.88671875" style="10" customWidth="1"/>
    <col min="8248" max="8248" width="10.44140625" style="10" customWidth="1"/>
    <col min="8249" max="8249" width="1.44140625" style="10" customWidth="1"/>
    <col min="8250" max="8250" width="10" style="10" customWidth="1"/>
    <col min="8251" max="8251" width="1.44140625" style="10" customWidth="1"/>
    <col min="8252" max="8252" width="3.77734375" style="10" customWidth="1"/>
    <col min="8253" max="8253" width="1.44140625" style="10" customWidth="1"/>
    <col min="8254" max="8254" width="10" style="10" customWidth="1"/>
    <col min="8255" max="8255" width="1.44140625" style="10" customWidth="1"/>
    <col min="8256" max="8256" width="10" style="10" customWidth="1"/>
    <col min="8257" max="8257" width="1.44140625" style="10" customWidth="1"/>
    <col min="8258" max="8258" width="10" style="10" customWidth="1"/>
    <col min="8259" max="8259" width="1.44140625" style="10" customWidth="1"/>
    <col min="8260" max="8260" width="10" style="10" customWidth="1"/>
    <col min="8261" max="8261" width="1.44140625" style="10" customWidth="1"/>
    <col min="8262" max="8262" width="10" style="10" customWidth="1"/>
    <col min="8263" max="8263" width="1.44140625" style="10" customWidth="1"/>
    <col min="8264" max="8264" width="10" style="10" customWidth="1"/>
    <col min="8265" max="8265" width="1.44140625" style="10" customWidth="1"/>
    <col min="8266" max="8266" width="10" style="10" customWidth="1"/>
    <col min="8267" max="8448" width="6.88671875" style="10"/>
    <col min="8449" max="8449" width="4.5546875" style="10" customWidth="1"/>
    <col min="8450" max="8450" width="2.21875" style="10" customWidth="1"/>
    <col min="8451" max="8451" width="17.77734375" style="10" customWidth="1"/>
    <col min="8452" max="8452" width="2.21875" style="10" customWidth="1"/>
    <col min="8453" max="8453" width="12.33203125" style="10" customWidth="1"/>
    <col min="8454" max="8454" width="1.44140625" style="10" customWidth="1"/>
    <col min="8455" max="8455" width="8.44140625" style="10" customWidth="1"/>
    <col min="8456" max="8456" width="1.44140625" style="10" customWidth="1"/>
    <col min="8457" max="8457" width="8.44140625" style="10" customWidth="1"/>
    <col min="8458" max="8458" width="2.21875" style="10" customWidth="1"/>
    <col min="8459" max="8459" width="12.33203125" style="10" customWidth="1"/>
    <col min="8460" max="8460" width="1.44140625" style="10" customWidth="1"/>
    <col min="8461" max="8461" width="8.44140625" style="10" customWidth="1"/>
    <col min="8462" max="8462" width="1.44140625" style="10" customWidth="1"/>
    <col min="8463" max="8463" width="8.44140625" style="10" customWidth="1"/>
    <col min="8464" max="8464" width="2.21875" style="10" customWidth="1"/>
    <col min="8465" max="8465" width="12.33203125" style="10" customWidth="1"/>
    <col min="8466" max="8466" width="1.44140625" style="10" customWidth="1"/>
    <col min="8467" max="8467" width="8.44140625" style="10" customWidth="1"/>
    <col min="8468" max="8468" width="1.44140625" style="10" customWidth="1"/>
    <col min="8469" max="8469" width="8.44140625" style="10" customWidth="1"/>
    <col min="8470" max="8470" width="2.21875" style="10" customWidth="1"/>
    <col min="8471" max="8471" width="12.33203125" style="10" customWidth="1"/>
    <col min="8472" max="8472" width="1.44140625" style="10" customWidth="1"/>
    <col min="8473" max="8473" width="8.44140625" style="10" customWidth="1"/>
    <col min="8474" max="8474" width="1.44140625" style="10" customWidth="1"/>
    <col min="8475" max="8475" width="8.44140625" style="10" customWidth="1"/>
    <col min="8476" max="8477" width="1.44140625" style="10" customWidth="1"/>
    <col min="8478" max="8478" width="10.44140625" style="10" customWidth="1"/>
    <col min="8479" max="8479" width="1.44140625" style="10" customWidth="1"/>
    <col min="8480" max="8480" width="6.88671875" style="10"/>
    <col min="8481" max="8481" width="1.44140625" style="10" customWidth="1"/>
    <col min="8482" max="8482" width="6.88671875" style="10"/>
    <col min="8483" max="8483" width="1.44140625" style="10" customWidth="1"/>
    <col min="8484" max="8484" width="9.21875" style="10" customWidth="1"/>
    <col min="8485" max="8485" width="1.44140625" style="10" customWidth="1"/>
    <col min="8486" max="8486" width="6.88671875" style="10"/>
    <col min="8487" max="8487" width="1.44140625" style="10" customWidth="1"/>
    <col min="8488" max="8488" width="7.109375" style="10" customWidth="1"/>
    <col min="8489" max="8489" width="1.44140625" style="10" customWidth="1"/>
    <col min="8490" max="8490" width="12.44140625" style="10" customWidth="1"/>
    <col min="8491" max="8491" width="1.109375" style="10" customWidth="1"/>
    <col min="8492" max="8492" width="11.6640625" style="10" customWidth="1"/>
    <col min="8493" max="8493" width="1.44140625" style="10" customWidth="1"/>
    <col min="8494" max="8494" width="7.33203125" style="10" customWidth="1"/>
    <col min="8495" max="8495" width="1.44140625" style="10" customWidth="1"/>
    <col min="8496" max="8496" width="11.88671875" style="10" customWidth="1"/>
    <col min="8497" max="8497" width="1.44140625" style="10" customWidth="1"/>
    <col min="8498" max="8498" width="7.6640625" style="10" customWidth="1"/>
    <col min="8499" max="8499" width="1.109375" style="10" customWidth="1"/>
    <col min="8500" max="8500" width="10.6640625" style="10" customWidth="1"/>
    <col min="8501" max="8501" width="1.44140625" style="10" customWidth="1"/>
    <col min="8502" max="8502" width="7.6640625" style="10" customWidth="1"/>
    <col min="8503" max="8503" width="0.88671875" style="10" customWidth="1"/>
    <col min="8504" max="8504" width="10.44140625" style="10" customWidth="1"/>
    <col min="8505" max="8505" width="1.44140625" style="10" customWidth="1"/>
    <col min="8506" max="8506" width="10" style="10" customWidth="1"/>
    <col min="8507" max="8507" width="1.44140625" style="10" customWidth="1"/>
    <col min="8508" max="8508" width="3.77734375" style="10" customWidth="1"/>
    <col min="8509" max="8509" width="1.44140625" style="10" customWidth="1"/>
    <col min="8510" max="8510" width="10" style="10" customWidth="1"/>
    <col min="8511" max="8511" width="1.44140625" style="10" customWidth="1"/>
    <col min="8512" max="8512" width="10" style="10" customWidth="1"/>
    <col min="8513" max="8513" width="1.44140625" style="10" customWidth="1"/>
    <col min="8514" max="8514" width="10" style="10" customWidth="1"/>
    <col min="8515" max="8515" width="1.44140625" style="10" customWidth="1"/>
    <col min="8516" max="8516" width="10" style="10" customWidth="1"/>
    <col min="8517" max="8517" width="1.44140625" style="10" customWidth="1"/>
    <col min="8518" max="8518" width="10" style="10" customWidth="1"/>
    <col min="8519" max="8519" width="1.44140625" style="10" customWidth="1"/>
    <col min="8520" max="8520" width="10" style="10" customWidth="1"/>
    <col min="8521" max="8521" width="1.44140625" style="10" customWidth="1"/>
    <col min="8522" max="8522" width="10" style="10" customWidth="1"/>
    <col min="8523" max="8704" width="6.88671875" style="10"/>
    <col min="8705" max="8705" width="4.5546875" style="10" customWidth="1"/>
    <col min="8706" max="8706" width="2.21875" style="10" customWidth="1"/>
    <col min="8707" max="8707" width="17.77734375" style="10" customWidth="1"/>
    <col min="8708" max="8708" width="2.21875" style="10" customWidth="1"/>
    <col min="8709" max="8709" width="12.33203125" style="10" customWidth="1"/>
    <col min="8710" max="8710" width="1.44140625" style="10" customWidth="1"/>
    <col min="8711" max="8711" width="8.44140625" style="10" customWidth="1"/>
    <col min="8712" max="8712" width="1.44140625" style="10" customWidth="1"/>
    <col min="8713" max="8713" width="8.44140625" style="10" customWidth="1"/>
    <col min="8714" max="8714" width="2.21875" style="10" customWidth="1"/>
    <col min="8715" max="8715" width="12.33203125" style="10" customWidth="1"/>
    <col min="8716" max="8716" width="1.44140625" style="10" customWidth="1"/>
    <col min="8717" max="8717" width="8.44140625" style="10" customWidth="1"/>
    <col min="8718" max="8718" width="1.44140625" style="10" customWidth="1"/>
    <col min="8719" max="8719" width="8.44140625" style="10" customWidth="1"/>
    <col min="8720" max="8720" width="2.21875" style="10" customWidth="1"/>
    <col min="8721" max="8721" width="12.33203125" style="10" customWidth="1"/>
    <col min="8722" max="8722" width="1.44140625" style="10" customWidth="1"/>
    <col min="8723" max="8723" width="8.44140625" style="10" customWidth="1"/>
    <col min="8724" max="8724" width="1.44140625" style="10" customWidth="1"/>
    <col min="8725" max="8725" width="8.44140625" style="10" customWidth="1"/>
    <col min="8726" max="8726" width="2.21875" style="10" customWidth="1"/>
    <col min="8727" max="8727" width="12.33203125" style="10" customWidth="1"/>
    <col min="8728" max="8728" width="1.44140625" style="10" customWidth="1"/>
    <col min="8729" max="8729" width="8.44140625" style="10" customWidth="1"/>
    <col min="8730" max="8730" width="1.44140625" style="10" customWidth="1"/>
    <col min="8731" max="8731" width="8.44140625" style="10" customWidth="1"/>
    <col min="8732" max="8733" width="1.44140625" style="10" customWidth="1"/>
    <col min="8734" max="8734" width="10.44140625" style="10" customWidth="1"/>
    <col min="8735" max="8735" width="1.44140625" style="10" customWidth="1"/>
    <col min="8736" max="8736" width="6.88671875" style="10"/>
    <col min="8737" max="8737" width="1.44140625" style="10" customWidth="1"/>
    <col min="8738" max="8738" width="6.88671875" style="10"/>
    <col min="8739" max="8739" width="1.44140625" style="10" customWidth="1"/>
    <col min="8740" max="8740" width="9.21875" style="10" customWidth="1"/>
    <col min="8741" max="8741" width="1.44140625" style="10" customWidth="1"/>
    <col min="8742" max="8742" width="6.88671875" style="10"/>
    <col min="8743" max="8743" width="1.44140625" style="10" customWidth="1"/>
    <col min="8744" max="8744" width="7.109375" style="10" customWidth="1"/>
    <col min="8745" max="8745" width="1.44140625" style="10" customWidth="1"/>
    <col min="8746" max="8746" width="12.44140625" style="10" customWidth="1"/>
    <col min="8747" max="8747" width="1.109375" style="10" customWidth="1"/>
    <col min="8748" max="8748" width="11.6640625" style="10" customWidth="1"/>
    <col min="8749" max="8749" width="1.44140625" style="10" customWidth="1"/>
    <col min="8750" max="8750" width="7.33203125" style="10" customWidth="1"/>
    <col min="8751" max="8751" width="1.44140625" style="10" customWidth="1"/>
    <col min="8752" max="8752" width="11.88671875" style="10" customWidth="1"/>
    <col min="8753" max="8753" width="1.44140625" style="10" customWidth="1"/>
    <col min="8754" max="8754" width="7.6640625" style="10" customWidth="1"/>
    <col min="8755" max="8755" width="1.109375" style="10" customWidth="1"/>
    <col min="8756" max="8756" width="10.6640625" style="10" customWidth="1"/>
    <col min="8757" max="8757" width="1.44140625" style="10" customWidth="1"/>
    <col min="8758" max="8758" width="7.6640625" style="10" customWidth="1"/>
    <col min="8759" max="8759" width="0.88671875" style="10" customWidth="1"/>
    <col min="8760" max="8760" width="10.44140625" style="10" customWidth="1"/>
    <col min="8761" max="8761" width="1.44140625" style="10" customWidth="1"/>
    <col min="8762" max="8762" width="10" style="10" customWidth="1"/>
    <col min="8763" max="8763" width="1.44140625" style="10" customWidth="1"/>
    <col min="8764" max="8764" width="3.77734375" style="10" customWidth="1"/>
    <col min="8765" max="8765" width="1.44140625" style="10" customWidth="1"/>
    <col min="8766" max="8766" width="10" style="10" customWidth="1"/>
    <col min="8767" max="8767" width="1.44140625" style="10" customWidth="1"/>
    <col min="8768" max="8768" width="10" style="10" customWidth="1"/>
    <col min="8769" max="8769" width="1.44140625" style="10" customWidth="1"/>
    <col min="8770" max="8770" width="10" style="10" customWidth="1"/>
    <col min="8771" max="8771" width="1.44140625" style="10" customWidth="1"/>
    <col min="8772" max="8772" width="10" style="10" customWidth="1"/>
    <col min="8773" max="8773" width="1.44140625" style="10" customWidth="1"/>
    <col min="8774" max="8774" width="10" style="10" customWidth="1"/>
    <col min="8775" max="8775" width="1.44140625" style="10" customWidth="1"/>
    <col min="8776" max="8776" width="10" style="10" customWidth="1"/>
    <col min="8777" max="8777" width="1.44140625" style="10" customWidth="1"/>
    <col min="8778" max="8778" width="10" style="10" customWidth="1"/>
    <col min="8779" max="8960" width="6.88671875" style="10"/>
    <col min="8961" max="8961" width="4.5546875" style="10" customWidth="1"/>
    <col min="8962" max="8962" width="2.21875" style="10" customWidth="1"/>
    <col min="8963" max="8963" width="17.77734375" style="10" customWidth="1"/>
    <col min="8964" max="8964" width="2.21875" style="10" customWidth="1"/>
    <col min="8965" max="8965" width="12.33203125" style="10" customWidth="1"/>
    <col min="8966" max="8966" width="1.44140625" style="10" customWidth="1"/>
    <col min="8967" max="8967" width="8.44140625" style="10" customWidth="1"/>
    <col min="8968" max="8968" width="1.44140625" style="10" customWidth="1"/>
    <col min="8969" max="8969" width="8.44140625" style="10" customWidth="1"/>
    <col min="8970" max="8970" width="2.21875" style="10" customWidth="1"/>
    <col min="8971" max="8971" width="12.33203125" style="10" customWidth="1"/>
    <col min="8972" max="8972" width="1.44140625" style="10" customWidth="1"/>
    <col min="8973" max="8973" width="8.44140625" style="10" customWidth="1"/>
    <col min="8974" max="8974" width="1.44140625" style="10" customWidth="1"/>
    <col min="8975" max="8975" width="8.44140625" style="10" customWidth="1"/>
    <col min="8976" max="8976" width="2.21875" style="10" customWidth="1"/>
    <col min="8977" max="8977" width="12.33203125" style="10" customWidth="1"/>
    <col min="8978" max="8978" width="1.44140625" style="10" customWidth="1"/>
    <col min="8979" max="8979" width="8.44140625" style="10" customWidth="1"/>
    <col min="8980" max="8980" width="1.44140625" style="10" customWidth="1"/>
    <col min="8981" max="8981" width="8.44140625" style="10" customWidth="1"/>
    <col min="8982" max="8982" width="2.21875" style="10" customWidth="1"/>
    <col min="8983" max="8983" width="12.33203125" style="10" customWidth="1"/>
    <col min="8984" max="8984" width="1.44140625" style="10" customWidth="1"/>
    <col min="8985" max="8985" width="8.44140625" style="10" customWidth="1"/>
    <col min="8986" max="8986" width="1.44140625" style="10" customWidth="1"/>
    <col min="8987" max="8987" width="8.44140625" style="10" customWidth="1"/>
    <col min="8988" max="8989" width="1.44140625" style="10" customWidth="1"/>
    <col min="8990" max="8990" width="10.44140625" style="10" customWidth="1"/>
    <col min="8991" max="8991" width="1.44140625" style="10" customWidth="1"/>
    <col min="8992" max="8992" width="6.88671875" style="10"/>
    <col min="8993" max="8993" width="1.44140625" style="10" customWidth="1"/>
    <col min="8994" max="8994" width="6.88671875" style="10"/>
    <col min="8995" max="8995" width="1.44140625" style="10" customWidth="1"/>
    <col min="8996" max="8996" width="9.21875" style="10" customWidth="1"/>
    <col min="8997" max="8997" width="1.44140625" style="10" customWidth="1"/>
    <col min="8998" max="8998" width="6.88671875" style="10"/>
    <col min="8999" max="8999" width="1.44140625" style="10" customWidth="1"/>
    <col min="9000" max="9000" width="7.109375" style="10" customWidth="1"/>
    <col min="9001" max="9001" width="1.44140625" style="10" customWidth="1"/>
    <col min="9002" max="9002" width="12.44140625" style="10" customWidth="1"/>
    <col min="9003" max="9003" width="1.109375" style="10" customWidth="1"/>
    <col min="9004" max="9004" width="11.6640625" style="10" customWidth="1"/>
    <col min="9005" max="9005" width="1.44140625" style="10" customWidth="1"/>
    <col min="9006" max="9006" width="7.33203125" style="10" customWidth="1"/>
    <col min="9007" max="9007" width="1.44140625" style="10" customWidth="1"/>
    <col min="9008" max="9008" width="11.88671875" style="10" customWidth="1"/>
    <col min="9009" max="9009" width="1.44140625" style="10" customWidth="1"/>
    <col min="9010" max="9010" width="7.6640625" style="10" customWidth="1"/>
    <col min="9011" max="9011" width="1.109375" style="10" customWidth="1"/>
    <col min="9012" max="9012" width="10.6640625" style="10" customWidth="1"/>
    <col min="9013" max="9013" width="1.44140625" style="10" customWidth="1"/>
    <col min="9014" max="9014" width="7.6640625" style="10" customWidth="1"/>
    <col min="9015" max="9015" width="0.88671875" style="10" customWidth="1"/>
    <col min="9016" max="9016" width="10.44140625" style="10" customWidth="1"/>
    <col min="9017" max="9017" width="1.44140625" style="10" customWidth="1"/>
    <col min="9018" max="9018" width="10" style="10" customWidth="1"/>
    <col min="9019" max="9019" width="1.44140625" style="10" customWidth="1"/>
    <col min="9020" max="9020" width="3.77734375" style="10" customWidth="1"/>
    <col min="9021" max="9021" width="1.44140625" style="10" customWidth="1"/>
    <col min="9022" max="9022" width="10" style="10" customWidth="1"/>
    <col min="9023" max="9023" width="1.44140625" style="10" customWidth="1"/>
    <col min="9024" max="9024" width="10" style="10" customWidth="1"/>
    <col min="9025" max="9025" width="1.44140625" style="10" customWidth="1"/>
    <col min="9026" max="9026" width="10" style="10" customWidth="1"/>
    <col min="9027" max="9027" width="1.44140625" style="10" customWidth="1"/>
    <col min="9028" max="9028" width="10" style="10" customWidth="1"/>
    <col min="9029" max="9029" width="1.44140625" style="10" customWidth="1"/>
    <col min="9030" max="9030" width="10" style="10" customWidth="1"/>
    <col min="9031" max="9031" width="1.44140625" style="10" customWidth="1"/>
    <col min="9032" max="9032" width="10" style="10" customWidth="1"/>
    <col min="9033" max="9033" width="1.44140625" style="10" customWidth="1"/>
    <col min="9034" max="9034" width="10" style="10" customWidth="1"/>
    <col min="9035" max="9216" width="6.88671875" style="10"/>
    <col min="9217" max="9217" width="4.5546875" style="10" customWidth="1"/>
    <col min="9218" max="9218" width="2.21875" style="10" customWidth="1"/>
    <col min="9219" max="9219" width="17.77734375" style="10" customWidth="1"/>
    <col min="9220" max="9220" width="2.21875" style="10" customWidth="1"/>
    <col min="9221" max="9221" width="12.33203125" style="10" customWidth="1"/>
    <col min="9222" max="9222" width="1.44140625" style="10" customWidth="1"/>
    <col min="9223" max="9223" width="8.44140625" style="10" customWidth="1"/>
    <col min="9224" max="9224" width="1.44140625" style="10" customWidth="1"/>
    <col min="9225" max="9225" width="8.44140625" style="10" customWidth="1"/>
    <col min="9226" max="9226" width="2.21875" style="10" customWidth="1"/>
    <col min="9227" max="9227" width="12.33203125" style="10" customWidth="1"/>
    <col min="9228" max="9228" width="1.44140625" style="10" customWidth="1"/>
    <col min="9229" max="9229" width="8.44140625" style="10" customWidth="1"/>
    <col min="9230" max="9230" width="1.44140625" style="10" customWidth="1"/>
    <col min="9231" max="9231" width="8.44140625" style="10" customWidth="1"/>
    <col min="9232" max="9232" width="2.21875" style="10" customWidth="1"/>
    <col min="9233" max="9233" width="12.33203125" style="10" customWidth="1"/>
    <col min="9234" max="9234" width="1.44140625" style="10" customWidth="1"/>
    <col min="9235" max="9235" width="8.44140625" style="10" customWidth="1"/>
    <col min="9236" max="9236" width="1.44140625" style="10" customWidth="1"/>
    <col min="9237" max="9237" width="8.44140625" style="10" customWidth="1"/>
    <col min="9238" max="9238" width="2.21875" style="10" customWidth="1"/>
    <col min="9239" max="9239" width="12.33203125" style="10" customWidth="1"/>
    <col min="9240" max="9240" width="1.44140625" style="10" customWidth="1"/>
    <col min="9241" max="9241" width="8.44140625" style="10" customWidth="1"/>
    <col min="9242" max="9242" width="1.44140625" style="10" customWidth="1"/>
    <col min="9243" max="9243" width="8.44140625" style="10" customWidth="1"/>
    <col min="9244" max="9245" width="1.44140625" style="10" customWidth="1"/>
    <col min="9246" max="9246" width="10.44140625" style="10" customWidth="1"/>
    <col min="9247" max="9247" width="1.44140625" style="10" customWidth="1"/>
    <col min="9248" max="9248" width="6.88671875" style="10"/>
    <col min="9249" max="9249" width="1.44140625" style="10" customWidth="1"/>
    <col min="9250" max="9250" width="6.88671875" style="10"/>
    <col min="9251" max="9251" width="1.44140625" style="10" customWidth="1"/>
    <col min="9252" max="9252" width="9.21875" style="10" customWidth="1"/>
    <col min="9253" max="9253" width="1.44140625" style="10" customWidth="1"/>
    <col min="9254" max="9254" width="6.88671875" style="10"/>
    <col min="9255" max="9255" width="1.44140625" style="10" customWidth="1"/>
    <col min="9256" max="9256" width="7.109375" style="10" customWidth="1"/>
    <col min="9257" max="9257" width="1.44140625" style="10" customWidth="1"/>
    <col min="9258" max="9258" width="12.44140625" style="10" customWidth="1"/>
    <col min="9259" max="9259" width="1.109375" style="10" customWidth="1"/>
    <col min="9260" max="9260" width="11.6640625" style="10" customWidth="1"/>
    <col min="9261" max="9261" width="1.44140625" style="10" customWidth="1"/>
    <col min="9262" max="9262" width="7.33203125" style="10" customWidth="1"/>
    <col min="9263" max="9263" width="1.44140625" style="10" customWidth="1"/>
    <col min="9264" max="9264" width="11.88671875" style="10" customWidth="1"/>
    <col min="9265" max="9265" width="1.44140625" style="10" customWidth="1"/>
    <col min="9266" max="9266" width="7.6640625" style="10" customWidth="1"/>
    <col min="9267" max="9267" width="1.109375" style="10" customWidth="1"/>
    <col min="9268" max="9268" width="10.6640625" style="10" customWidth="1"/>
    <col min="9269" max="9269" width="1.44140625" style="10" customWidth="1"/>
    <col min="9270" max="9270" width="7.6640625" style="10" customWidth="1"/>
    <col min="9271" max="9271" width="0.88671875" style="10" customWidth="1"/>
    <col min="9272" max="9272" width="10.44140625" style="10" customWidth="1"/>
    <col min="9273" max="9273" width="1.44140625" style="10" customWidth="1"/>
    <col min="9274" max="9274" width="10" style="10" customWidth="1"/>
    <col min="9275" max="9275" width="1.44140625" style="10" customWidth="1"/>
    <col min="9276" max="9276" width="3.77734375" style="10" customWidth="1"/>
    <col min="9277" max="9277" width="1.44140625" style="10" customWidth="1"/>
    <col min="9278" max="9278" width="10" style="10" customWidth="1"/>
    <col min="9279" max="9279" width="1.44140625" style="10" customWidth="1"/>
    <col min="9280" max="9280" width="10" style="10" customWidth="1"/>
    <col min="9281" max="9281" width="1.44140625" style="10" customWidth="1"/>
    <col min="9282" max="9282" width="10" style="10" customWidth="1"/>
    <col min="9283" max="9283" width="1.44140625" style="10" customWidth="1"/>
    <col min="9284" max="9284" width="10" style="10" customWidth="1"/>
    <col min="9285" max="9285" width="1.44140625" style="10" customWidth="1"/>
    <col min="9286" max="9286" width="10" style="10" customWidth="1"/>
    <col min="9287" max="9287" width="1.44140625" style="10" customWidth="1"/>
    <col min="9288" max="9288" width="10" style="10" customWidth="1"/>
    <col min="9289" max="9289" width="1.44140625" style="10" customWidth="1"/>
    <col min="9290" max="9290" width="10" style="10" customWidth="1"/>
    <col min="9291" max="9472" width="6.88671875" style="10"/>
    <col min="9473" max="9473" width="4.5546875" style="10" customWidth="1"/>
    <col min="9474" max="9474" width="2.21875" style="10" customWidth="1"/>
    <col min="9475" max="9475" width="17.77734375" style="10" customWidth="1"/>
    <col min="9476" max="9476" width="2.21875" style="10" customWidth="1"/>
    <col min="9477" max="9477" width="12.33203125" style="10" customWidth="1"/>
    <col min="9478" max="9478" width="1.44140625" style="10" customWidth="1"/>
    <col min="9479" max="9479" width="8.44140625" style="10" customWidth="1"/>
    <col min="9480" max="9480" width="1.44140625" style="10" customWidth="1"/>
    <col min="9481" max="9481" width="8.44140625" style="10" customWidth="1"/>
    <col min="9482" max="9482" width="2.21875" style="10" customWidth="1"/>
    <col min="9483" max="9483" width="12.33203125" style="10" customWidth="1"/>
    <col min="9484" max="9484" width="1.44140625" style="10" customWidth="1"/>
    <col min="9485" max="9485" width="8.44140625" style="10" customWidth="1"/>
    <col min="9486" max="9486" width="1.44140625" style="10" customWidth="1"/>
    <col min="9487" max="9487" width="8.44140625" style="10" customWidth="1"/>
    <col min="9488" max="9488" width="2.21875" style="10" customWidth="1"/>
    <col min="9489" max="9489" width="12.33203125" style="10" customWidth="1"/>
    <col min="9490" max="9490" width="1.44140625" style="10" customWidth="1"/>
    <col min="9491" max="9491" width="8.44140625" style="10" customWidth="1"/>
    <col min="9492" max="9492" width="1.44140625" style="10" customWidth="1"/>
    <col min="9493" max="9493" width="8.44140625" style="10" customWidth="1"/>
    <col min="9494" max="9494" width="2.21875" style="10" customWidth="1"/>
    <col min="9495" max="9495" width="12.33203125" style="10" customWidth="1"/>
    <col min="9496" max="9496" width="1.44140625" style="10" customWidth="1"/>
    <col min="9497" max="9497" width="8.44140625" style="10" customWidth="1"/>
    <col min="9498" max="9498" width="1.44140625" style="10" customWidth="1"/>
    <col min="9499" max="9499" width="8.44140625" style="10" customWidth="1"/>
    <col min="9500" max="9501" width="1.44140625" style="10" customWidth="1"/>
    <col min="9502" max="9502" width="10.44140625" style="10" customWidth="1"/>
    <col min="9503" max="9503" width="1.44140625" style="10" customWidth="1"/>
    <col min="9504" max="9504" width="6.88671875" style="10"/>
    <col min="9505" max="9505" width="1.44140625" style="10" customWidth="1"/>
    <col min="9506" max="9506" width="6.88671875" style="10"/>
    <col min="9507" max="9507" width="1.44140625" style="10" customWidth="1"/>
    <col min="9508" max="9508" width="9.21875" style="10" customWidth="1"/>
    <col min="9509" max="9509" width="1.44140625" style="10" customWidth="1"/>
    <col min="9510" max="9510" width="6.88671875" style="10"/>
    <col min="9511" max="9511" width="1.44140625" style="10" customWidth="1"/>
    <col min="9512" max="9512" width="7.109375" style="10" customWidth="1"/>
    <col min="9513" max="9513" width="1.44140625" style="10" customWidth="1"/>
    <col min="9514" max="9514" width="12.44140625" style="10" customWidth="1"/>
    <col min="9515" max="9515" width="1.109375" style="10" customWidth="1"/>
    <col min="9516" max="9516" width="11.6640625" style="10" customWidth="1"/>
    <col min="9517" max="9517" width="1.44140625" style="10" customWidth="1"/>
    <col min="9518" max="9518" width="7.33203125" style="10" customWidth="1"/>
    <col min="9519" max="9519" width="1.44140625" style="10" customWidth="1"/>
    <col min="9520" max="9520" width="11.88671875" style="10" customWidth="1"/>
    <col min="9521" max="9521" width="1.44140625" style="10" customWidth="1"/>
    <col min="9522" max="9522" width="7.6640625" style="10" customWidth="1"/>
    <col min="9523" max="9523" width="1.109375" style="10" customWidth="1"/>
    <col min="9524" max="9524" width="10.6640625" style="10" customWidth="1"/>
    <col min="9525" max="9525" width="1.44140625" style="10" customWidth="1"/>
    <col min="9526" max="9526" width="7.6640625" style="10" customWidth="1"/>
    <col min="9527" max="9527" width="0.88671875" style="10" customWidth="1"/>
    <col min="9528" max="9528" width="10.44140625" style="10" customWidth="1"/>
    <col min="9529" max="9529" width="1.44140625" style="10" customWidth="1"/>
    <col min="9530" max="9530" width="10" style="10" customWidth="1"/>
    <col min="9531" max="9531" width="1.44140625" style="10" customWidth="1"/>
    <col min="9532" max="9532" width="3.77734375" style="10" customWidth="1"/>
    <col min="9533" max="9533" width="1.44140625" style="10" customWidth="1"/>
    <col min="9534" max="9534" width="10" style="10" customWidth="1"/>
    <col min="9535" max="9535" width="1.44140625" style="10" customWidth="1"/>
    <col min="9536" max="9536" width="10" style="10" customWidth="1"/>
    <col min="9537" max="9537" width="1.44140625" style="10" customWidth="1"/>
    <col min="9538" max="9538" width="10" style="10" customWidth="1"/>
    <col min="9539" max="9539" width="1.44140625" style="10" customWidth="1"/>
    <col min="9540" max="9540" width="10" style="10" customWidth="1"/>
    <col min="9541" max="9541" width="1.44140625" style="10" customWidth="1"/>
    <col min="9542" max="9542" width="10" style="10" customWidth="1"/>
    <col min="9543" max="9543" width="1.44140625" style="10" customWidth="1"/>
    <col min="9544" max="9544" width="10" style="10" customWidth="1"/>
    <col min="9545" max="9545" width="1.44140625" style="10" customWidth="1"/>
    <col min="9546" max="9546" width="10" style="10" customWidth="1"/>
    <col min="9547" max="9728" width="6.88671875" style="10"/>
    <col min="9729" max="9729" width="4.5546875" style="10" customWidth="1"/>
    <col min="9730" max="9730" width="2.21875" style="10" customWidth="1"/>
    <col min="9731" max="9731" width="17.77734375" style="10" customWidth="1"/>
    <col min="9732" max="9732" width="2.21875" style="10" customWidth="1"/>
    <col min="9733" max="9733" width="12.33203125" style="10" customWidth="1"/>
    <col min="9734" max="9734" width="1.44140625" style="10" customWidth="1"/>
    <col min="9735" max="9735" width="8.44140625" style="10" customWidth="1"/>
    <col min="9736" max="9736" width="1.44140625" style="10" customWidth="1"/>
    <col min="9737" max="9737" width="8.44140625" style="10" customWidth="1"/>
    <col min="9738" max="9738" width="2.21875" style="10" customWidth="1"/>
    <col min="9739" max="9739" width="12.33203125" style="10" customWidth="1"/>
    <col min="9740" max="9740" width="1.44140625" style="10" customWidth="1"/>
    <col min="9741" max="9741" width="8.44140625" style="10" customWidth="1"/>
    <col min="9742" max="9742" width="1.44140625" style="10" customWidth="1"/>
    <col min="9743" max="9743" width="8.44140625" style="10" customWidth="1"/>
    <col min="9744" max="9744" width="2.21875" style="10" customWidth="1"/>
    <col min="9745" max="9745" width="12.33203125" style="10" customWidth="1"/>
    <col min="9746" max="9746" width="1.44140625" style="10" customWidth="1"/>
    <col min="9747" max="9747" width="8.44140625" style="10" customWidth="1"/>
    <col min="9748" max="9748" width="1.44140625" style="10" customWidth="1"/>
    <col min="9749" max="9749" width="8.44140625" style="10" customWidth="1"/>
    <col min="9750" max="9750" width="2.21875" style="10" customWidth="1"/>
    <col min="9751" max="9751" width="12.33203125" style="10" customWidth="1"/>
    <col min="9752" max="9752" width="1.44140625" style="10" customWidth="1"/>
    <col min="9753" max="9753" width="8.44140625" style="10" customWidth="1"/>
    <col min="9754" max="9754" width="1.44140625" style="10" customWidth="1"/>
    <col min="9755" max="9755" width="8.44140625" style="10" customWidth="1"/>
    <col min="9756" max="9757" width="1.44140625" style="10" customWidth="1"/>
    <col min="9758" max="9758" width="10.44140625" style="10" customWidth="1"/>
    <col min="9759" max="9759" width="1.44140625" style="10" customWidth="1"/>
    <col min="9760" max="9760" width="6.88671875" style="10"/>
    <col min="9761" max="9761" width="1.44140625" style="10" customWidth="1"/>
    <col min="9762" max="9762" width="6.88671875" style="10"/>
    <col min="9763" max="9763" width="1.44140625" style="10" customWidth="1"/>
    <col min="9764" max="9764" width="9.21875" style="10" customWidth="1"/>
    <col min="9765" max="9765" width="1.44140625" style="10" customWidth="1"/>
    <col min="9766" max="9766" width="6.88671875" style="10"/>
    <col min="9767" max="9767" width="1.44140625" style="10" customWidth="1"/>
    <col min="9768" max="9768" width="7.109375" style="10" customWidth="1"/>
    <col min="9769" max="9769" width="1.44140625" style="10" customWidth="1"/>
    <col min="9770" max="9770" width="12.44140625" style="10" customWidth="1"/>
    <col min="9771" max="9771" width="1.109375" style="10" customWidth="1"/>
    <col min="9772" max="9772" width="11.6640625" style="10" customWidth="1"/>
    <col min="9773" max="9773" width="1.44140625" style="10" customWidth="1"/>
    <col min="9774" max="9774" width="7.33203125" style="10" customWidth="1"/>
    <col min="9775" max="9775" width="1.44140625" style="10" customWidth="1"/>
    <col min="9776" max="9776" width="11.88671875" style="10" customWidth="1"/>
    <col min="9777" max="9777" width="1.44140625" style="10" customWidth="1"/>
    <col min="9778" max="9778" width="7.6640625" style="10" customWidth="1"/>
    <col min="9779" max="9779" width="1.109375" style="10" customWidth="1"/>
    <col min="9780" max="9780" width="10.6640625" style="10" customWidth="1"/>
    <col min="9781" max="9781" width="1.44140625" style="10" customWidth="1"/>
    <col min="9782" max="9782" width="7.6640625" style="10" customWidth="1"/>
    <col min="9783" max="9783" width="0.88671875" style="10" customWidth="1"/>
    <col min="9784" max="9784" width="10.44140625" style="10" customWidth="1"/>
    <col min="9785" max="9785" width="1.44140625" style="10" customWidth="1"/>
    <col min="9786" max="9786" width="10" style="10" customWidth="1"/>
    <col min="9787" max="9787" width="1.44140625" style="10" customWidth="1"/>
    <col min="9788" max="9788" width="3.77734375" style="10" customWidth="1"/>
    <col min="9789" max="9789" width="1.44140625" style="10" customWidth="1"/>
    <col min="9790" max="9790" width="10" style="10" customWidth="1"/>
    <col min="9791" max="9791" width="1.44140625" style="10" customWidth="1"/>
    <col min="9792" max="9792" width="10" style="10" customWidth="1"/>
    <col min="9793" max="9793" width="1.44140625" style="10" customWidth="1"/>
    <col min="9794" max="9794" width="10" style="10" customWidth="1"/>
    <col min="9795" max="9795" width="1.44140625" style="10" customWidth="1"/>
    <col min="9796" max="9796" width="10" style="10" customWidth="1"/>
    <col min="9797" max="9797" width="1.44140625" style="10" customWidth="1"/>
    <col min="9798" max="9798" width="10" style="10" customWidth="1"/>
    <col min="9799" max="9799" width="1.44140625" style="10" customWidth="1"/>
    <col min="9800" max="9800" width="10" style="10" customWidth="1"/>
    <col min="9801" max="9801" width="1.44140625" style="10" customWidth="1"/>
    <col min="9802" max="9802" width="10" style="10" customWidth="1"/>
    <col min="9803" max="9984" width="6.88671875" style="10"/>
    <col min="9985" max="9985" width="4.5546875" style="10" customWidth="1"/>
    <col min="9986" max="9986" width="2.21875" style="10" customWidth="1"/>
    <col min="9987" max="9987" width="17.77734375" style="10" customWidth="1"/>
    <col min="9988" max="9988" width="2.21875" style="10" customWidth="1"/>
    <col min="9989" max="9989" width="12.33203125" style="10" customWidth="1"/>
    <col min="9990" max="9990" width="1.44140625" style="10" customWidth="1"/>
    <col min="9991" max="9991" width="8.44140625" style="10" customWidth="1"/>
    <col min="9992" max="9992" width="1.44140625" style="10" customWidth="1"/>
    <col min="9993" max="9993" width="8.44140625" style="10" customWidth="1"/>
    <col min="9994" max="9994" width="2.21875" style="10" customWidth="1"/>
    <col min="9995" max="9995" width="12.33203125" style="10" customWidth="1"/>
    <col min="9996" max="9996" width="1.44140625" style="10" customWidth="1"/>
    <col min="9997" max="9997" width="8.44140625" style="10" customWidth="1"/>
    <col min="9998" max="9998" width="1.44140625" style="10" customWidth="1"/>
    <col min="9999" max="9999" width="8.44140625" style="10" customWidth="1"/>
    <col min="10000" max="10000" width="2.21875" style="10" customWidth="1"/>
    <col min="10001" max="10001" width="12.33203125" style="10" customWidth="1"/>
    <col min="10002" max="10002" width="1.44140625" style="10" customWidth="1"/>
    <col min="10003" max="10003" width="8.44140625" style="10" customWidth="1"/>
    <col min="10004" max="10004" width="1.44140625" style="10" customWidth="1"/>
    <col min="10005" max="10005" width="8.44140625" style="10" customWidth="1"/>
    <col min="10006" max="10006" width="2.21875" style="10" customWidth="1"/>
    <col min="10007" max="10007" width="12.33203125" style="10" customWidth="1"/>
    <col min="10008" max="10008" width="1.44140625" style="10" customWidth="1"/>
    <col min="10009" max="10009" width="8.44140625" style="10" customWidth="1"/>
    <col min="10010" max="10010" width="1.44140625" style="10" customWidth="1"/>
    <col min="10011" max="10011" width="8.44140625" style="10" customWidth="1"/>
    <col min="10012" max="10013" width="1.44140625" style="10" customWidth="1"/>
    <col min="10014" max="10014" width="10.44140625" style="10" customWidth="1"/>
    <col min="10015" max="10015" width="1.44140625" style="10" customWidth="1"/>
    <col min="10016" max="10016" width="6.88671875" style="10"/>
    <col min="10017" max="10017" width="1.44140625" style="10" customWidth="1"/>
    <col min="10018" max="10018" width="6.88671875" style="10"/>
    <col min="10019" max="10019" width="1.44140625" style="10" customWidth="1"/>
    <col min="10020" max="10020" width="9.21875" style="10" customWidth="1"/>
    <col min="10021" max="10021" width="1.44140625" style="10" customWidth="1"/>
    <col min="10022" max="10022" width="6.88671875" style="10"/>
    <col min="10023" max="10023" width="1.44140625" style="10" customWidth="1"/>
    <col min="10024" max="10024" width="7.109375" style="10" customWidth="1"/>
    <col min="10025" max="10025" width="1.44140625" style="10" customWidth="1"/>
    <col min="10026" max="10026" width="12.44140625" style="10" customWidth="1"/>
    <col min="10027" max="10027" width="1.109375" style="10" customWidth="1"/>
    <col min="10028" max="10028" width="11.6640625" style="10" customWidth="1"/>
    <col min="10029" max="10029" width="1.44140625" style="10" customWidth="1"/>
    <col min="10030" max="10030" width="7.33203125" style="10" customWidth="1"/>
    <col min="10031" max="10031" width="1.44140625" style="10" customWidth="1"/>
    <col min="10032" max="10032" width="11.88671875" style="10" customWidth="1"/>
    <col min="10033" max="10033" width="1.44140625" style="10" customWidth="1"/>
    <col min="10034" max="10034" width="7.6640625" style="10" customWidth="1"/>
    <col min="10035" max="10035" width="1.109375" style="10" customWidth="1"/>
    <col min="10036" max="10036" width="10.6640625" style="10" customWidth="1"/>
    <col min="10037" max="10037" width="1.44140625" style="10" customWidth="1"/>
    <col min="10038" max="10038" width="7.6640625" style="10" customWidth="1"/>
    <col min="10039" max="10039" width="0.88671875" style="10" customWidth="1"/>
    <col min="10040" max="10040" width="10.44140625" style="10" customWidth="1"/>
    <col min="10041" max="10041" width="1.44140625" style="10" customWidth="1"/>
    <col min="10042" max="10042" width="10" style="10" customWidth="1"/>
    <col min="10043" max="10043" width="1.44140625" style="10" customWidth="1"/>
    <col min="10044" max="10044" width="3.77734375" style="10" customWidth="1"/>
    <col min="10045" max="10045" width="1.44140625" style="10" customWidth="1"/>
    <col min="10046" max="10046" width="10" style="10" customWidth="1"/>
    <col min="10047" max="10047" width="1.44140625" style="10" customWidth="1"/>
    <col min="10048" max="10048" width="10" style="10" customWidth="1"/>
    <col min="10049" max="10049" width="1.44140625" style="10" customWidth="1"/>
    <col min="10050" max="10050" width="10" style="10" customWidth="1"/>
    <col min="10051" max="10051" width="1.44140625" style="10" customWidth="1"/>
    <col min="10052" max="10052" width="10" style="10" customWidth="1"/>
    <col min="10053" max="10053" width="1.44140625" style="10" customWidth="1"/>
    <col min="10054" max="10054" width="10" style="10" customWidth="1"/>
    <col min="10055" max="10055" width="1.44140625" style="10" customWidth="1"/>
    <col min="10056" max="10056" width="10" style="10" customWidth="1"/>
    <col min="10057" max="10057" width="1.44140625" style="10" customWidth="1"/>
    <col min="10058" max="10058" width="10" style="10" customWidth="1"/>
    <col min="10059" max="10240" width="6.88671875" style="10"/>
    <col min="10241" max="10241" width="4.5546875" style="10" customWidth="1"/>
    <col min="10242" max="10242" width="2.21875" style="10" customWidth="1"/>
    <col min="10243" max="10243" width="17.77734375" style="10" customWidth="1"/>
    <col min="10244" max="10244" width="2.21875" style="10" customWidth="1"/>
    <col min="10245" max="10245" width="12.33203125" style="10" customWidth="1"/>
    <col min="10246" max="10246" width="1.44140625" style="10" customWidth="1"/>
    <col min="10247" max="10247" width="8.44140625" style="10" customWidth="1"/>
    <col min="10248" max="10248" width="1.44140625" style="10" customWidth="1"/>
    <col min="10249" max="10249" width="8.44140625" style="10" customWidth="1"/>
    <col min="10250" max="10250" width="2.21875" style="10" customWidth="1"/>
    <col min="10251" max="10251" width="12.33203125" style="10" customWidth="1"/>
    <col min="10252" max="10252" width="1.44140625" style="10" customWidth="1"/>
    <col min="10253" max="10253" width="8.44140625" style="10" customWidth="1"/>
    <col min="10254" max="10254" width="1.44140625" style="10" customWidth="1"/>
    <col min="10255" max="10255" width="8.44140625" style="10" customWidth="1"/>
    <col min="10256" max="10256" width="2.21875" style="10" customWidth="1"/>
    <col min="10257" max="10257" width="12.33203125" style="10" customWidth="1"/>
    <col min="10258" max="10258" width="1.44140625" style="10" customWidth="1"/>
    <col min="10259" max="10259" width="8.44140625" style="10" customWidth="1"/>
    <col min="10260" max="10260" width="1.44140625" style="10" customWidth="1"/>
    <col min="10261" max="10261" width="8.44140625" style="10" customWidth="1"/>
    <col min="10262" max="10262" width="2.21875" style="10" customWidth="1"/>
    <col min="10263" max="10263" width="12.33203125" style="10" customWidth="1"/>
    <col min="10264" max="10264" width="1.44140625" style="10" customWidth="1"/>
    <col min="10265" max="10265" width="8.44140625" style="10" customWidth="1"/>
    <col min="10266" max="10266" width="1.44140625" style="10" customWidth="1"/>
    <col min="10267" max="10267" width="8.44140625" style="10" customWidth="1"/>
    <col min="10268" max="10269" width="1.44140625" style="10" customWidth="1"/>
    <col min="10270" max="10270" width="10.44140625" style="10" customWidth="1"/>
    <col min="10271" max="10271" width="1.44140625" style="10" customWidth="1"/>
    <col min="10272" max="10272" width="6.88671875" style="10"/>
    <col min="10273" max="10273" width="1.44140625" style="10" customWidth="1"/>
    <col min="10274" max="10274" width="6.88671875" style="10"/>
    <col min="10275" max="10275" width="1.44140625" style="10" customWidth="1"/>
    <col min="10276" max="10276" width="9.21875" style="10" customWidth="1"/>
    <col min="10277" max="10277" width="1.44140625" style="10" customWidth="1"/>
    <col min="10278" max="10278" width="6.88671875" style="10"/>
    <col min="10279" max="10279" width="1.44140625" style="10" customWidth="1"/>
    <col min="10280" max="10280" width="7.109375" style="10" customWidth="1"/>
    <col min="10281" max="10281" width="1.44140625" style="10" customWidth="1"/>
    <col min="10282" max="10282" width="12.44140625" style="10" customWidth="1"/>
    <col min="10283" max="10283" width="1.109375" style="10" customWidth="1"/>
    <col min="10284" max="10284" width="11.6640625" style="10" customWidth="1"/>
    <col min="10285" max="10285" width="1.44140625" style="10" customWidth="1"/>
    <col min="10286" max="10286" width="7.33203125" style="10" customWidth="1"/>
    <col min="10287" max="10287" width="1.44140625" style="10" customWidth="1"/>
    <col min="10288" max="10288" width="11.88671875" style="10" customWidth="1"/>
    <col min="10289" max="10289" width="1.44140625" style="10" customWidth="1"/>
    <col min="10290" max="10290" width="7.6640625" style="10" customWidth="1"/>
    <col min="10291" max="10291" width="1.109375" style="10" customWidth="1"/>
    <col min="10292" max="10292" width="10.6640625" style="10" customWidth="1"/>
    <col min="10293" max="10293" width="1.44140625" style="10" customWidth="1"/>
    <col min="10294" max="10294" width="7.6640625" style="10" customWidth="1"/>
    <col min="10295" max="10295" width="0.88671875" style="10" customWidth="1"/>
    <col min="10296" max="10296" width="10.44140625" style="10" customWidth="1"/>
    <col min="10297" max="10297" width="1.44140625" style="10" customWidth="1"/>
    <col min="10298" max="10298" width="10" style="10" customWidth="1"/>
    <col min="10299" max="10299" width="1.44140625" style="10" customWidth="1"/>
    <col min="10300" max="10300" width="3.77734375" style="10" customWidth="1"/>
    <col min="10301" max="10301" width="1.44140625" style="10" customWidth="1"/>
    <col min="10302" max="10302" width="10" style="10" customWidth="1"/>
    <col min="10303" max="10303" width="1.44140625" style="10" customWidth="1"/>
    <col min="10304" max="10304" width="10" style="10" customWidth="1"/>
    <col min="10305" max="10305" width="1.44140625" style="10" customWidth="1"/>
    <col min="10306" max="10306" width="10" style="10" customWidth="1"/>
    <col min="10307" max="10307" width="1.44140625" style="10" customWidth="1"/>
    <col min="10308" max="10308" width="10" style="10" customWidth="1"/>
    <col min="10309" max="10309" width="1.44140625" style="10" customWidth="1"/>
    <col min="10310" max="10310" width="10" style="10" customWidth="1"/>
    <col min="10311" max="10311" width="1.44140625" style="10" customWidth="1"/>
    <col min="10312" max="10312" width="10" style="10" customWidth="1"/>
    <col min="10313" max="10313" width="1.44140625" style="10" customWidth="1"/>
    <col min="10314" max="10314" width="10" style="10" customWidth="1"/>
    <col min="10315" max="10496" width="6.88671875" style="10"/>
    <col min="10497" max="10497" width="4.5546875" style="10" customWidth="1"/>
    <col min="10498" max="10498" width="2.21875" style="10" customWidth="1"/>
    <col min="10499" max="10499" width="17.77734375" style="10" customWidth="1"/>
    <col min="10500" max="10500" width="2.21875" style="10" customWidth="1"/>
    <col min="10501" max="10501" width="12.33203125" style="10" customWidth="1"/>
    <col min="10502" max="10502" width="1.44140625" style="10" customWidth="1"/>
    <col min="10503" max="10503" width="8.44140625" style="10" customWidth="1"/>
    <col min="10504" max="10504" width="1.44140625" style="10" customWidth="1"/>
    <col min="10505" max="10505" width="8.44140625" style="10" customWidth="1"/>
    <col min="10506" max="10506" width="2.21875" style="10" customWidth="1"/>
    <col min="10507" max="10507" width="12.33203125" style="10" customWidth="1"/>
    <col min="10508" max="10508" width="1.44140625" style="10" customWidth="1"/>
    <col min="10509" max="10509" width="8.44140625" style="10" customWidth="1"/>
    <col min="10510" max="10510" width="1.44140625" style="10" customWidth="1"/>
    <col min="10511" max="10511" width="8.44140625" style="10" customWidth="1"/>
    <col min="10512" max="10512" width="2.21875" style="10" customWidth="1"/>
    <col min="10513" max="10513" width="12.33203125" style="10" customWidth="1"/>
    <col min="10514" max="10514" width="1.44140625" style="10" customWidth="1"/>
    <col min="10515" max="10515" width="8.44140625" style="10" customWidth="1"/>
    <col min="10516" max="10516" width="1.44140625" style="10" customWidth="1"/>
    <col min="10517" max="10517" width="8.44140625" style="10" customWidth="1"/>
    <col min="10518" max="10518" width="2.21875" style="10" customWidth="1"/>
    <col min="10519" max="10519" width="12.33203125" style="10" customWidth="1"/>
    <col min="10520" max="10520" width="1.44140625" style="10" customWidth="1"/>
    <col min="10521" max="10521" width="8.44140625" style="10" customWidth="1"/>
    <col min="10522" max="10522" width="1.44140625" style="10" customWidth="1"/>
    <col min="10523" max="10523" width="8.44140625" style="10" customWidth="1"/>
    <col min="10524" max="10525" width="1.44140625" style="10" customWidth="1"/>
    <col min="10526" max="10526" width="10.44140625" style="10" customWidth="1"/>
    <col min="10527" max="10527" width="1.44140625" style="10" customWidth="1"/>
    <col min="10528" max="10528" width="6.88671875" style="10"/>
    <col min="10529" max="10529" width="1.44140625" style="10" customWidth="1"/>
    <col min="10530" max="10530" width="6.88671875" style="10"/>
    <col min="10531" max="10531" width="1.44140625" style="10" customWidth="1"/>
    <col min="10532" max="10532" width="9.21875" style="10" customWidth="1"/>
    <col min="10533" max="10533" width="1.44140625" style="10" customWidth="1"/>
    <col min="10534" max="10534" width="6.88671875" style="10"/>
    <col min="10535" max="10535" width="1.44140625" style="10" customWidth="1"/>
    <col min="10536" max="10536" width="7.109375" style="10" customWidth="1"/>
    <col min="10537" max="10537" width="1.44140625" style="10" customWidth="1"/>
    <col min="10538" max="10538" width="12.44140625" style="10" customWidth="1"/>
    <col min="10539" max="10539" width="1.109375" style="10" customWidth="1"/>
    <col min="10540" max="10540" width="11.6640625" style="10" customWidth="1"/>
    <col min="10541" max="10541" width="1.44140625" style="10" customWidth="1"/>
    <col min="10542" max="10542" width="7.33203125" style="10" customWidth="1"/>
    <col min="10543" max="10543" width="1.44140625" style="10" customWidth="1"/>
    <col min="10544" max="10544" width="11.88671875" style="10" customWidth="1"/>
    <col min="10545" max="10545" width="1.44140625" style="10" customWidth="1"/>
    <col min="10546" max="10546" width="7.6640625" style="10" customWidth="1"/>
    <col min="10547" max="10547" width="1.109375" style="10" customWidth="1"/>
    <col min="10548" max="10548" width="10.6640625" style="10" customWidth="1"/>
    <col min="10549" max="10549" width="1.44140625" style="10" customWidth="1"/>
    <col min="10550" max="10550" width="7.6640625" style="10" customWidth="1"/>
    <col min="10551" max="10551" width="0.88671875" style="10" customWidth="1"/>
    <col min="10552" max="10552" width="10.44140625" style="10" customWidth="1"/>
    <col min="10553" max="10553" width="1.44140625" style="10" customWidth="1"/>
    <col min="10554" max="10554" width="10" style="10" customWidth="1"/>
    <col min="10555" max="10555" width="1.44140625" style="10" customWidth="1"/>
    <col min="10556" max="10556" width="3.77734375" style="10" customWidth="1"/>
    <col min="10557" max="10557" width="1.44140625" style="10" customWidth="1"/>
    <col min="10558" max="10558" width="10" style="10" customWidth="1"/>
    <col min="10559" max="10559" width="1.44140625" style="10" customWidth="1"/>
    <col min="10560" max="10560" width="10" style="10" customWidth="1"/>
    <col min="10561" max="10561" width="1.44140625" style="10" customWidth="1"/>
    <col min="10562" max="10562" width="10" style="10" customWidth="1"/>
    <col min="10563" max="10563" width="1.44140625" style="10" customWidth="1"/>
    <col min="10564" max="10564" width="10" style="10" customWidth="1"/>
    <col min="10565" max="10565" width="1.44140625" style="10" customWidth="1"/>
    <col min="10566" max="10566" width="10" style="10" customWidth="1"/>
    <col min="10567" max="10567" width="1.44140625" style="10" customWidth="1"/>
    <col min="10568" max="10568" width="10" style="10" customWidth="1"/>
    <col min="10569" max="10569" width="1.44140625" style="10" customWidth="1"/>
    <col min="10570" max="10570" width="10" style="10" customWidth="1"/>
    <col min="10571" max="10752" width="6.88671875" style="10"/>
    <col min="10753" max="10753" width="4.5546875" style="10" customWidth="1"/>
    <col min="10754" max="10754" width="2.21875" style="10" customWidth="1"/>
    <col min="10755" max="10755" width="17.77734375" style="10" customWidth="1"/>
    <col min="10756" max="10756" width="2.21875" style="10" customWidth="1"/>
    <col min="10757" max="10757" width="12.33203125" style="10" customWidth="1"/>
    <col min="10758" max="10758" width="1.44140625" style="10" customWidth="1"/>
    <col min="10759" max="10759" width="8.44140625" style="10" customWidth="1"/>
    <col min="10760" max="10760" width="1.44140625" style="10" customWidth="1"/>
    <col min="10761" max="10761" width="8.44140625" style="10" customWidth="1"/>
    <col min="10762" max="10762" width="2.21875" style="10" customWidth="1"/>
    <col min="10763" max="10763" width="12.33203125" style="10" customWidth="1"/>
    <col min="10764" max="10764" width="1.44140625" style="10" customWidth="1"/>
    <col min="10765" max="10765" width="8.44140625" style="10" customWidth="1"/>
    <col min="10766" max="10766" width="1.44140625" style="10" customWidth="1"/>
    <col min="10767" max="10767" width="8.44140625" style="10" customWidth="1"/>
    <col min="10768" max="10768" width="2.21875" style="10" customWidth="1"/>
    <col min="10769" max="10769" width="12.33203125" style="10" customWidth="1"/>
    <col min="10770" max="10770" width="1.44140625" style="10" customWidth="1"/>
    <col min="10771" max="10771" width="8.44140625" style="10" customWidth="1"/>
    <col min="10772" max="10772" width="1.44140625" style="10" customWidth="1"/>
    <col min="10773" max="10773" width="8.44140625" style="10" customWidth="1"/>
    <col min="10774" max="10774" width="2.21875" style="10" customWidth="1"/>
    <col min="10775" max="10775" width="12.33203125" style="10" customWidth="1"/>
    <col min="10776" max="10776" width="1.44140625" style="10" customWidth="1"/>
    <col min="10777" max="10777" width="8.44140625" style="10" customWidth="1"/>
    <col min="10778" max="10778" width="1.44140625" style="10" customWidth="1"/>
    <col min="10779" max="10779" width="8.44140625" style="10" customWidth="1"/>
    <col min="10780" max="10781" width="1.44140625" style="10" customWidth="1"/>
    <col min="10782" max="10782" width="10.44140625" style="10" customWidth="1"/>
    <col min="10783" max="10783" width="1.44140625" style="10" customWidth="1"/>
    <col min="10784" max="10784" width="6.88671875" style="10"/>
    <col min="10785" max="10785" width="1.44140625" style="10" customWidth="1"/>
    <col min="10786" max="10786" width="6.88671875" style="10"/>
    <col min="10787" max="10787" width="1.44140625" style="10" customWidth="1"/>
    <col min="10788" max="10788" width="9.21875" style="10" customWidth="1"/>
    <col min="10789" max="10789" width="1.44140625" style="10" customWidth="1"/>
    <col min="10790" max="10790" width="6.88671875" style="10"/>
    <col min="10791" max="10791" width="1.44140625" style="10" customWidth="1"/>
    <col min="10792" max="10792" width="7.109375" style="10" customWidth="1"/>
    <col min="10793" max="10793" width="1.44140625" style="10" customWidth="1"/>
    <col min="10794" max="10794" width="12.44140625" style="10" customWidth="1"/>
    <col min="10795" max="10795" width="1.109375" style="10" customWidth="1"/>
    <col min="10796" max="10796" width="11.6640625" style="10" customWidth="1"/>
    <col min="10797" max="10797" width="1.44140625" style="10" customWidth="1"/>
    <col min="10798" max="10798" width="7.33203125" style="10" customWidth="1"/>
    <col min="10799" max="10799" width="1.44140625" style="10" customWidth="1"/>
    <col min="10800" max="10800" width="11.88671875" style="10" customWidth="1"/>
    <col min="10801" max="10801" width="1.44140625" style="10" customWidth="1"/>
    <col min="10802" max="10802" width="7.6640625" style="10" customWidth="1"/>
    <col min="10803" max="10803" width="1.109375" style="10" customWidth="1"/>
    <col min="10804" max="10804" width="10.6640625" style="10" customWidth="1"/>
    <col min="10805" max="10805" width="1.44140625" style="10" customWidth="1"/>
    <col min="10806" max="10806" width="7.6640625" style="10" customWidth="1"/>
    <col min="10807" max="10807" width="0.88671875" style="10" customWidth="1"/>
    <col min="10808" max="10808" width="10.44140625" style="10" customWidth="1"/>
    <col min="10809" max="10809" width="1.44140625" style="10" customWidth="1"/>
    <col min="10810" max="10810" width="10" style="10" customWidth="1"/>
    <col min="10811" max="10811" width="1.44140625" style="10" customWidth="1"/>
    <col min="10812" max="10812" width="3.77734375" style="10" customWidth="1"/>
    <col min="10813" max="10813" width="1.44140625" style="10" customWidth="1"/>
    <col min="10814" max="10814" width="10" style="10" customWidth="1"/>
    <col min="10815" max="10815" width="1.44140625" style="10" customWidth="1"/>
    <col min="10816" max="10816" width="10" style="10" customWidth="1"/>
    <col min="10817" max="10817" width="1.44140625" style="10" customWidth="1"/>
    <col min="10818" max="10818" width="10" style="10" customWidth="1"/>
    <col min="10819" max="10819" width="1.44140625" style="10" customWidth="1"/>
    <col min="10820" max="10820" width="10" style="10" customWidth="1"/>
    <col min="10821" max="10821" width="1.44140625" style="10" customWidth="1"/>
    <col min="10822" max="10822" width="10" style="10" customWidth="1"/>
    <col min="10823" max="10823" width="1.44140625" style="10" customWidth="1"/>
    <col min="10824" max="10824" width="10" style="10" customWidth="1"/>
    <col min="10825" max="10825" width="1.44140625" style="10" customWidth="1"/>
    <col min="10826" max="10826" width="10" style="10" customWidth="1"/>
    <col min="10827" max="11008" width="6.88671875" style="10"/>
    <col min="11009" max="11009" width="4.5546875" style="10" customWidth="1"/>
    <col min="11010" max="11010" width="2.21875" style="10" customWidth="1"/>
    <col min="11011" max="11011" width="17.77734375" style="10" customWidth="1"/>
    <col min="11012" max="11012" width="2.21875" style="10" customWidth="1"/>
    <col min="11013" max="11013" width="12.33203125" style="10" customWidth="1"/>
    <col min="11014" max="11014" width="1.44140625" style="10" customWidth="1"/>
    <col min="11015" max="11015" width="8.44140625" style="10" customWidth="1"/>
    <col min="11016" max="11016" width="1.44140625" style="10" customWidth="1"/>
    <col min="11017" max="11017" width="8.44140625" style="10" customWidth="1"/>
    <col min="11018" max="11018" width="2.21875" style="10" customWidth="1"/>
    <col min="11019" max="11019" width="12.33203125" style="10" customWidth="1"/>
    <col min="11020" max="11020" width="1.44140625" style="10" customWidth="1"/>
    <col min="11021" max="11021" width="8.44140625" style="10" customWidth="1"/>
    <col min="11022" max="11022" width="1.44140625" style="10" customWidth="1"/>
    <col min="11023" max="11023" width="8.44140625" style="10" customWidth="1"/>
    <col min="11024" max="11024" width="2.21875" style="10" customWidth="1"/>
    <col min="11025" max="11025" width="12.33203125" style="10" customWidth="1"/>
    <col min="11026" max="11026" width="1.44140625" style="10" customWidth="1"/>
    <col min="11027" max="11027" width="8.44140625" style="10" customWidth="1"/>
    <col min="11028" max="11028" width="1.44140625" style="10" customWidth="1"/>
    <col min="11029" max="11029" width="8.44140625" style="10" customWidth="1"/>
    <col min="11030" max="11030" width="2.21875" style="10" customWidth="1"/>
    <col min="11031" max="11031" width="12.33203125" style="10" customWidth="1"/>
    <col min="11032" max="11032" width="1.44140625" style="10" customWidth="1"/>
    <col min="11033" max="11033" width="8.44140625" style="10" customWidth="1"/>
    <col min="11034" max="11034" width="1.44140625" style="10" customWidth="1"/>
    <col min="11035" max="11035" width="8.44140625" style="10" customWidth="1"/>
    <col min="11036" max="11037" width="1.44140625" style="10" customWidth="1"/>
    <col min="11038" max="11038" width="10.44140625" style="10" customWidth="1"/>
    <col min="11039" max="11039" width="1.44140625" style="10" customWidth="1"/>
    <col min="11040" max="11040" width="6.88671875" style="10"/>
    <col min="11041" max="11041" width="1.44140625" style="10" customWidth="1"/>
    <col min="11042" max="11042" width="6.88671875" style="10"/>
    <col min="11043" max="11043" width="1.44140625" style="10" customWidth="1"/>
    <col min="11044" max="11044" width="9.21875" style="10" customWidth="1"/>
    <col min="11045" max="11045" width="1.44140625" style="10" customWidth="1"/>
    <col min="11046" max="11046" width="6.88671875" style="10"/>
    <col min="11047" max="11047" width="1.44140625" style="10" customWidth="1"/>
    <col min="11048" max="11048" width="7.109375" style="10" customWidth="1"/>
    <col min="11049" max="11049" width="1.44140625" style="10" customWidth="1"/>
    <col min="11050" max="11050" width="12.44140625" style="10" customWidth="1"/>
    <col min="11051" max="11051" width="1.109375" style="10" customWidth="1"/>
    <col min="11052" max="11052" width="11.6640625" style="10" customWidth="1"/>
    <col min="11053" max="11053" width="1.44140625" style="10" customWidth="1"/>
    <col min="11054" max="11054" width="7.33203125" style="10" customWidth="1"/>
    <col min="11055" max="11055" width="1.44140625" style="10" customWidth="1"/>
    <col min="11056" max="11056" width="11.88671875" style="10" customWidth="1"/>
    <col min="11057" max="11057" width="1.44140625" style="10" customWidth="1"/>
    <col min="11058" max="11058" width="7.6640625" style="10" customWidth="1"/>
    <col min="11059" max="11059" width="1.109375" style="10" customWidth="1"/>
    <col min="11060" max="11060" width="10.6640625" style="10" customWidth="1"/>
    <col min="11061" max="11061" width="1.44140625" style="10" customWidth="1"/>
    <col min="11062" max="11062" width="7.6640625" style="10" customWidth="1"/>
    <col min="11063" max="11063" width="0.88671875" style="10" customWidth="1"/>
    <col min="11064" max="11064" width="10.44140625" style="10" customWidth="1"/>
    <col min="11065" max="11065" width="1.44140625" style="10" customWidth="1"/>
    <col min="11066" max="11066" width="10" style="10" customWidth="1"/>
    <col min="11067" max="11067" width="1.44140625" style="10" customWidth="1"/>
    <col min="11068" max="11068" width="3.77734375" style="10" customWidth="1"/>
    <col min="11069" max="11069" width="1.44140625" style="10" customWidth="1"/>
    <col min="11070" max="11070" width="10" style="10" customWidth="1"/>
    <col min="11071" max="11071" width="1.44140625" style="10" customWidth="1"/>
    <col min="11072" max="11072" width="10" style="10" customWidth="1"/>
    <col min="11073" max="11073" width="1.44140625" style="10" customWidth="1"/>
    <col min="11074" max="11074" width="10" style="10" customWidth="1"/>
    <col min="11075" max="11075" width="1.44140625" style="10" customWidth="1"/>
    <col min="11076" max="11076" width="10" style="10" customWidth="1"/>
    <col min="11077" max="11077" width="1.44140625" style="10" customWidth="1"/>
    <col min="11078" max="11078" width="10" style="10" customWidth="1"/>
    <col min="11079" max="11079" width="1.44140625" style="10" customWidth="1"/>
    <col min="11080" max="11080" width="10" style="10" customWidth="1"/>
    <col min="11081" max="11081" width="1.44140625" style="10" customWidth="1"/>
    <col min="11082" max="11082" width="10" style="10" customWidth="1"/>
    <col min="11083" max="11264" width="6.88671875" style="10"/>
    <col min="11265" max="11265" width="4.5546875" style="10" customWidth="1"/>
    <col min="11266" max="11266" width="2.21875" style="10" customWidth="1"/>
    <col min="11267" max="11267" width="17.77734375" style="10" customWidth="1"/>
    <col min="11268" max="11268" width="2.21875" style="10" customWidth="1"/>
    <col min="11269" max="11269" width="12.33203125" style="10" customWidth="1"/>
    <col min="11270" max="11270" width="1.44140625" style="10" customWidth="1"/>
    <col min="11271" max="11271" width="8.44140625" style="10" customWidth="1"/>
    <col min="11272" max="11272" width="1.44140625" style="10" customWidth="1"/>
    <col min="11273" max="11273" width="8.44140625" style="10" customWidth="1"/>
    <col min="11274" max="11274" width="2.21875" style="10" customWidth="1"/>
    <col min="11275" max="11275" width="12.33203125" style="10" customWidth="1"/>
    <col min="11276" max="11276" width="1.44140625" style="10" customWidth="1"/>
    <col min="11277" max="11277" width="8.44140625" style="10" customWidth="1"/>
    <col min="11278" max="11278" width="1.44140625" style="10" customWidth="1"/>
    <col min="11279" max="11279" width="8.44140625" style="10" customWidth="1"/>
    <col min="11280" max="11280" width="2.21875" style="10" customWidth="1"/>
    <col min="11281" max="11281" width="12.33203125" style="10" customWidth="1"/>
    <col min="11282" max="11282" width="1.44140625" style="10" customWidth="1"/>
    <col min="11283" max="11283" width="8.44140625" style="10" customWidth="1"/>
    <col min="11284" max="11284" width="1.44140625" style="10" customWidth="1"/>
    <col min="11285" max="11285" width="8.44140625" style="10" customWidth="1"/>
    <col min="11286" max="11286" width="2.21875" style="10" customWidth="1"/>
    <col min="11287" max="11287" width="12.33203125" style="10" customWidth="1"/>
    <col min="11288" max="11288" width="1.44140625" style="10" customWidth="1"/>
    <col min="11289" max="11289" width="8.44140625" style="10" customWidth="1"/>
    <col min="11290" max="11290" width="1.44140625" style="10" customWidth="1"/>
    <col min="11291" max="11291" width="8.44140625" style="10" customWidth="1"/>
    <col min="11292" max="11293" width="1.44140625" style="10" customWidth="1"/>
    <col min="11294" max="11294" width="10.44140625" style="10" customWidth="1"/>
    <col min="11295" max="11295" width="1.44140625" style="10" customWidth="1"/>
    <col min="11296" max="11296" width="6.88671875" style="10"/>
    <col min="11297" max="11297" width="1.44140625" style="10" customWidth="1"/>
    <col min="11298" max="11298" width="6.88671875" style="10"/>
    <col min="11299" max="11299" width="1.44140625" style="10" customWidth="1"/>
    <col min="11300" max="11300" width="9.21875" style="10" customWidth="1"/>
    <col min="11301" max="11301" width="1.44140625" style="10" customWidth="1"/>
    <col min="11302" max="11302" width="6.88671875" style="10"/>
    <col min="11303" max="11303" width="1.44140625" style="10" customWidth="1"/>
    <col min="11304" max="11304" width="7.109375" style="10" customWidth="1"/>
    <col min="11305" max="11305" width="1.44140625" style="10" customWidth="1"/>
    <col min="11306" max="11306" width="12.44140625" style="10" customWidth="1"/>
    <col min="11307" max="11307" width="1.109375" style="10" customWidth="1"/>
    <col min="11308" max="11308" width="11.6640625" style="10" customWidth="1"/>
    <col min="11309" max="11309" width="1.44140625" style="10" customWidth="1"/>
    <col min="11310" max="11310" width="7.33203125" style="10" customWidth="1"/>
    <col min="11311" max="11311" width="1.44140625" style="10" customWidth="1"/>
    <col min="11312" max="11312" width="11.88671875" style="10" customWidth="1"/>
    <col min="11313" max="11313" width="1.44140625" style="10" customWidth="1"/>
    <col min="11314" max="11314" width="7.6640625" style="10" customWidth="1"/>
    <col min="11315" max="11315" width="1.109375" style="10" customWidth="1"/>
    <col min="11316" max="11316" width="10.6640625" style="10" customWidth="1"/>
    <col min="11317" max="11317" width="1.44140625" style="10" customWidth="1"/>
    <col min="11318" max="11318" width="7.6640625" style="10" customWidth="1"/>
    <col min="11319" max="11319" width="0.88671875" style="10" customWidth="1"/>
    <col min="11320" max="11320" width="10.44140625" style="10" customWidth="1"/>
    <col min="11321" max="11321" width="1.44140625" style="10" customWidth="1"/>
    <col min="11322" max="11322" width="10" style="10" customWidth="1"/>
    <col min="11323" max="11323" width="1.44140625" style="10" customWidth="1"/>
    <col min="11324" max="11324" width="3.77734375" style="10" customWidth="1"/>
    <col min="11325" max="11325" width="1.44140625" style="10" customWidth="1"/>
    <col min="11326" max="11326" width="10" style="10" customWidth="1"/>
    <col min="11327" max="11327" width="1.44140625" style="10" customWidth="1"/>
    <col min="11328" max="11328" width="10" style="10" customWidth="1"/>
    <col min="11329" max="11329" width="1.44140625" style="10" customWidth="1"/>
    <col min="11330" max="11330" width="10" style="10" customWidth="1"/>
    <col min="11331" max="11331" width="1.44140625" style="10" customWidth="1"/>
    <col min="11332" max="11332" width="10" style="10" customWidth="1"/>
    <col min="11333" max="11333" width="1.44140625" style="10" customWidth="1"/>
    <col min="11334" max="11334" width="10" style="10" customWidth="1"/>
    <col min="11335" max="11335" width="1.44140625" style="10" customWidth="1"/>
    <col min="11336" max="11336" width="10" style="10" customWidth="1"/>
    <col min="11337" max="11337" width="1.44140625" style="10" customWidth="1"/>
    <col min="11338" max="11338" width="10" style="10" customWidth="1"/>
    <col min="11339" max="11520" width="6.88671875" style="10"/>
    <col min="11521" max="11521" width="4.5546875" style="10" customWidth="1"/>
    <col min="11522" max="11522" width="2.21875" style="10" customWidth="1"/>
    <col min="11523" max="11523" width="17.77734375" style="10" customWidth="1"/>
    <col min="11524" max="11524" width="2.21875" style="10" customWidth="1"/>
    <col min="11525" max="11525" width="12.33203125" style="10" customWidth="1"/>
    <col min="11526" max="11526" width="1.44140625" style="10" customWidth="1"/>
    <col min="11527" max="11527" width="8.44140625" style="10" customWidth="1"/>
    <col min="11528" max="11528" width="1.44140625" style="10" customWidth="1"/>
    <col min="11529" max="11529" width="8.44140625" style="10" customWidth="1"/>
    <col min="11530" max="11530" width="2.21875" style="10" customWidth="1"/>
    <col min="11531" max="11531" width="12.33203125" style="10" customWidth="1"/>
    <col min="11532" max="11532" width="1.44140625" style="10" customWidth="1"/>
    <col min="11533" max="11533" width="8.44140625" style="10" customWidth="1"/>
    <col min="11534" max="11534" width="1.44140625" style="10" customWidth="1"/>
    <col min="11535" max="11535" width="8.44140625" style="10" customWidth="1"/>
    <col min="11536" max="11536" width="2.21875" style="10" customWidth="1"/>
    <col min="11537" max="11537" width="12.33203125" style="10" customWidth="1"/>
    <col min="11538" max="11538" width="1.44140625" style="10" customWidth="1"/>
    <col min="11539" max="11539" width="8.44140625" style="10" customWidth="1"/>
    <col min="11540" max="11540" width="1.44140625" style="10" customWidth="1"/>
    <col min="11541" max="11541" width="8.44140625" style="10" customWidth="1"/>
    <col min="11542" max="11542" width="2.21875" style="10" customWidth="1"/>
    <col min="11543" max="11543" width="12.33203125" style="10" customWidth="1"/>
    <col min="11544" max="11544" width="1.44140625" style="10" customWidth="1"/>
    <col min="11545" max="11545" width="8.44140625" style="10" customWidth="1"/>
    <col min="11546" max="11546" width="1.44140625" style="10" customWidth="1"/>
    <col min="11547" max="11547" width="8.44140625" style="10" customWidth="1"/>
    <col min="11548" max="11549" width="1.44140625" style="10" customWidth="1"/>
    <col min="11550" max="11550" width="10.44140625" style="10" customWidth="1"/>
    <col min="11551" max="11551" width="1.44140625" style="10" customWidth="1"/>
    <col min="11552" max="11552" width="6.88671875" style="10"/>
    <col min="11553" max="11553" width="1.44140625" style="10" customWidth="1"/>
    <col min="11554" max="11554" width="6.88671875" style="10"/>
    <col min="11555" max="11555" width="1.44140625" style="10" customWidth="1"/>
    <col min="11556" max="11556" width="9.21875" style="10" customWidth="1"/>
    <col min="11557" max="11557" width="1.44140625" style="10" customWidth="1"/>
    <col min="11558" max="11558" width="6.88671875" style="10"/>
    <col min="11559" max="11559" width="1.44140625" style="10" customWidth="1"/>
    <col min="11560" max="11560" width="7.109375" style="10" customWidth="1"/>
    <col min="11561" max="11561" width="1.44140625" style="10" customWidth="1"/>
    <col min="11562" max="11562" width="12.44140625" style="10" customWidth="1"/>
    <col min="11563" max="11563" width="1.109375" style="10" customWidth="1"/>
    <col min="11564" max="11564" width="11.6640625" style="10" customWidth="1"/>
    <col min="11565" max="11565" width="1.44140625" style="10" customWidth="1"/>
    <col min="11566" max="11566" width="7.33203125" style="10" customWidth="1"/>
    <col min="11567" max="11567" width="1.44140625" style="10" customWidth="1"/>
    <col min="11568" max="11568" width="11.88671875" style="10" customWidth="1"/>
    <col min="11569" max="11569" width="1.44140625" style="10" customWidth="1"/>
    <col min="11570" max="11570" width="7.6640625" style="10" customWidth="1"/>
    <col min="11571" max="11571" width="1.109375" style="10" customWidth="1"/>
    <col min="11572" max="11572" width="10.6640625" style="10" customWidth="1"/>
    <col min="11573" max="11573" width="1.44140625" style="10" customWidth="1"/>
    <col min="11574" max="11574" width="7.6640625" style="10" customWidth="1"/>
    <col min="11575" max="11575" width="0.88671875" style="10" customWidth="1"/>
    <col min="11576" max="11576" width="10.44140625" style="10" customWidth="1"/>
    <col min="11577" max="11577" width="1.44140625" style="10" customWidth="1"/>
    <col min="11578" max="11578" width="10" style="10" customWidth="1"/>
    <col min="11579" max="11579" width="1.44140625" style="10" customWidth="1"/>
    <col min="11580" max="11580" width="3.77734375" style="10" customWidth="1"/>
    <col min="11581" max="11581" width="1.44140625" style="10" customWidth="1"/>
    <col min="11582" max="11582" width="10" style="10" customWidth="1"/>
    <col min="11583" max="11583" width="1.44140625" style="10" customWidth="1"/>
    <col min="11584" max="11584" width="10" style="10" customWidth="1"/>
    <col min="11585" max="11585" width="1.44140625" style="10" customWidth="1"/>
    <col min="11586" max="11586" width="10" style="10" customWidth="1"/>
    <col min="11587" max="11587" width="1.44140625" style="10" customWidth="1"/>
    <col min="11588" max="11588" width="10" style="10" customWidth="1"/>
    <col min="11589" max="11589" width="1.44140625" style="10" customWidth="1"/>
    <col min="11590" max="11590" width="10" style="10" customWidth="1"/>
    <col min="11591" max="11591" width="1.44140625" style="10" customWidth="1"/>
    <col min="11592" max="11592" width="10" style="10" customWidth="1"/>
    <col min="11593" max="11593" width="1.44140625" style="10" customWidth="1"/>
    <col min="11594" max="11594" width="10" style="10" customWidth="1"/>
    <col min="11595" max="11776" width="6.88671875" style="10"/>
    <col min="11777" max="11777" width="4.5546875" style="10" customWidth="1"/>
    <col min="11778" max="11778" width="2.21875" style="10" customWidth="1"/>
    <col min="11779" max="11779" width="17.77734375" style="10" customWidth="1"/>
    <col min="11780" max="11780" width="2.21875" style="10" customWidth="1"/>
    <col min="11781" max="11781" width="12.33203125" style="10" customWidth="1"/>
    <col min="11782" max="11782" width="1.44140625" style="10" customWidth="1"/>
    <col min="11783" max="11783" width="8.44140625" style="10" customWidth="1"/>
    <col min="11784" max="11784" width="1.44140625" style="10" customWidth="1"/>
    <col min="11785" max="11785" width="8.44140625" style="10" customWidth="1"/>
    <col min="11786" max="11786" width="2.21875" style="10" customWidth="1"/>
    <col min="11787" max="11787" width="12.33203125" style="10" customWidth="1"/>
    <col min="11788" max="11788" width="1.44140625" style="10" customWidth="1"/>
    <col min="11789" max="11789" width="8.44140625" style="10" customWidth="1"/>
    <col min="11790" max="11790" width="1.44140625" style="10" customWidth="1"/>
    <col min="11791" max="11791" width="8.44140625" style="10" customWidth="1"/>
    <col min="11792" max="11792" width="2.21875" style="10" customWidth="1"/>
    <col min="11793" max="11793" width="12.33203125" style="10" customWidth="1"/>
    <col min="11794" max="11794" width="1.44140625" style="10" customWidth="1"/>
    <col min="11795" max="11795" width="8.44140625" style="10" customWidth="1"/>
    <col min="11796" max="11796" width="1.44140625" style="10" customWidth="1"/>
    <col min="11797" max="11797" width="8.44140625" style="10" customWidth="1"/>
    <col min="11798" max="11798" width="2.21875" style="10" customWidth="1"/>
    <col min="11799" max="11799" width="12.33203125" style="10" customWidth="1"/>
    <col min="11800" max="11800" width="1.44140625" style="10" customWidth="1"/>
    <col min="11801" max="11801" width="8.44140625" style="10" customWidth="1"/>
    <col min="11802" max="11802" width="1.44140625" style="10" customWidth="1"/>
    <col min="11803" max="11803" width="8.44140625" style="10" customWidth="1"/>
    <col min="11804" max="11805" width="1.44140625" style="10" customWidth="1"/>
    <col min="11806" max="11806" width="10.44140625" style="10" customWidth="1"/>
    <col min="11807" max="11807" width="1.44140625" style="10" customWidth="1"/>
    <col min="11808" max="11808" width="6.88671875" style="10"/>
    <col min="11809" max="11809" width="1.44140625" style="10" customWidth="1"/>
    <col min="11810" max="11810" width="6.88671875" style="10"/>
    <col min="11811" max="11811" width="1.44140625" style="10" customWidth="1"/>
    <col min="11812" max="11812" width="9.21875" style="10" customWidth="1"/>
    <col min="11813" max="11813" width="1.44140625" style="10" customWidth="1"/>
    <col min="11814" max="11814" width="6.88671875" style="10"/>
    <col min="11815" max="11815" width="1.44140625" style="10" customWidth="1"/>
    <col min="11816" max="11816" width="7.109375" style="10" customWidth="1"/>
    <col min="11817" max="11817" width="1.44140625" style="10" customWidth="1"/>
    <col min="11818" max="11818" width="12.44140625" style="10" customWidth="1"/>
    <col min="11819" max="11819" width="1.109375" style="10" customWidth="1"/>
    <col min="11820" max="11820" width="11.6640625" style="10" customWidth="1"/>
    <col min="11821" max="11821" width="1.44140625" style="10" customWidth="1"/>
    <col min="11822" max="11822" width="7.33203125" style="10" customWidth="1"/>
    <col min="11823" max="11823" width="1.44140625" style="10" customWidth="1"/>
    <col min="11824" max="11824" width="11.88671875" style="10" customWidth="1"/>
    <col min="11825" max="11825" width="1.44140625" style="10" customWidth="1"/>
    <col min="11826" max="11826" width="7.6640625" style="10" customWidth="1"/>
    <col min="11827" max="11827" width="1.109375" style="10" customWidth="1"/>
    <col min="11828" max="11828" width="10.6640625" style="10" customWidth="1"/>
    <col min="11829" max="11829" width="1.44140625" style="10" customWidth="1"/>
    <col min="11830" max="11830" width="7.6640625" style="10" customWidth="1"/>
    <col min="11831" max="11831" width="0.88671875" style="10" customWidth="1"/>
    <col min="11832" max="11832" width="10.44140625" style="10" customWidth="1"/>
    <col min="11833" max="11833" width="1.44140625" style="10" customWidth="1"/>
    <col min="11834" max="11834" width="10" style="10" customWidth="1"/>
    <col min="11835" max="11835" width="1.44140625" style="10" customWidth="1"/>
    <col min="11836" max="11836" width="3.77734375" style="10" customWidth="1"/>
    <col min="11837" max="11837" width="1.44140625" style="10" customWidth="1"/>
    <col min="11838" max="11838" width="10" style="10" customWidth="1"/>
    <col min="11839" max="11839" width="1.44140625" style="10" customWidth="1"/>
    <col min="11840" max="11840" width="10" style="10" customWidth="1"/>
    <col min="11841" max="11841" width="1.44140625" style="10" customWidth="1"/>
    <col min="11842" max="11842" width="10" style="10" customWidth="1"/>
    <col min="11843" max="11843" width="1.44140625" style="10" customWidth="1"/>
    <col min="11844" max="11844" width="10" style="10" customWidth="1"/>
    <col min="11845" max="11845" width="1.44140625" style="10" customWidth="1"/>
    <col min="11846" max="11846" width="10" style="10" customWidth="1"/>
    <col min="11847" max="11847" width="1.44140625" style="10" customWidth="1"/>
    <col min="11848" max="11848" width="10" style="10" customWidth="1"/>
    <col min="11849" max="11849" width="1.44140625" style="10" customWidth="1"/>
    <col min="11850" max="11850" width="10" style="10" customWidth="1"/>
    <col min="11851" max="12032" width="6.88671875" style="10"/>
    <col min="12033" max="12033" width="4.5546875" style="10" customWidth="1"/>
    <col min="12034" max="12034" width="2.21875" style="10" customWidth="1"/>
    <col min="12035" max="12035" width="17.77734375" style="10" customWidth="1"/>
    <col min="12036" max="12036" width="2.21875" style="10" customWidth="1"/>
    <col min="12037" max="12037" width="12.33203125" style="10" customWidth="1"/>
    <col min="12038" max="12038" width="1.44140625" style="10" customWidth="1"/>
    <col min="12039" max="12039" width="8.44140625" style="10" customWidth="1"/>
    <col min="12040" max="12040" width="1.44140625" style="10" customWidth="1"/>
    <col min="12041" max="12041" width="8.44140625" style="10" customWidth="1"/>
    <col min="12042" max="12042" width="2.21875" style="10" customWidth="1"/>
    <col min="12043" max="12043" width="12.33203125" style="10" customWidth="1"/>
    <col min="12044" max="12044" width="1.44140625" style="10" customWidth="1"/>
    <col min="12045" max="12045" width="8.44140625" style="10" customWidth="1"/>
    <col min="12046" max="12046" width="1.44140625" style="10" customWidth="1"/>
    <col min="12047" max="12047" width="8.44140625" style="10" customWidth="1"/>
    <col min="12048" max="12048" width="2.21875" style="10" customWidth="1"/>
    <col min="12049" max="12049" width="12.33203125" style="10" customWidth="1"/>
    <col min="12050" max="12050" width="1.44140625" style="10" customWidth="1"/>
    <col min="12051" max="12051" width="8.44140625" style="10" customWidth="1"/>
    <col min="12052" max="12052" width="1.44140625" style="10" customWidth="1"/>
    <col min="12053" max="12053" width="8.44140625" style="10" customWidth="1"/>
    <col min="12054" max="12054" width="2.21875" style="10" customWidth="1"/>
    <col min="12055" max="12055" width="12.33203125" style="10" customWidth="1"/>
    <col min="12056" max="12056" width="1.44140625" style="10" customWidth="1"/>
    <col min="12057" max="12057" width="8.44140625" style="10" customWidth="1"/>
    <col min="12058" max="12058" width="1.44140625" style="10" customWidth="1"/>
    <col min="12059" max="12059" width="8.44140625" style="10" customWidth="1"/>
    <col min="12060" max="12061" width="1.44140625" style="10" customWidth="1"/>
    <col min="12062" max="12062" width="10.44140625" style="10" customWidth="1"/>
    <col min="12063" max="12063" width="1.44140625" style="10" customWidth="1"/>
    <col min="12064" max="12064" width="6.88671875" style="10"/>
    <col min="12065" max="12065" width="1.44140625" style="10" customWidth="1"/>
    <col min="12066" max="12066" width="6.88671875" style="10"/>
    <col min="12067" max="12067" width="1.44140625" style="10" customWidth="1"/>
    <col min="12068" max="12068" width="9.21875" style="10" customWidth="1"/>
    <col min="12069" max="12069" width="1.44140625" style="10" customWidth="1"/>
    <col min="12070" max="12070" width="6.88671875" style="10"/>
    <col min="12071" max="12071" width="1.44140625" style="10" customWidth="1"/>
    <col min="12072" max="12072" width="7.109375" style="10" customWidth="1"/>
    <col min="12073" max="12073" width="1.44140625" style="10" customWidth="1"/>
    <col min="12074" max="12074" width="12.44140625" style="10" customWidth="1"/>
    <col min="12075" max="12075" width="1.109375" style="10" customWidth="1"/>
    <col min="12076" max="12076" width="11.6640625" style="10" customWidth="1"/>
    <col min="12077" max="12077" width="1.44140625" style="10" customWidth="1"/>
    <col min="12078" max="12078" width="7.33203125" style="10" customWidth="1"/>
    <col min="12079" max="12079" width="1.44140625" style="10" customWidth="1"/>
    <col min="12080" max="12080" width="11.88671875" style="10" customWidth="1"/>
    <col min="12081" max="12081" width="1.44140625" style="10" customWidth="1"/>
    <col min="12082" max="12082" width="7.6640625" style="10" customWidth="1"/>
    <col min="12083" max="12083" width="1.109375" style="10" customWidth="1"/>
    <col min="12084" max="12084" width="10.6640625" style="10" customWidth="1"/>
    <col min="12085" max="12085" width="1.44140625" style="10" customWidth="1"/>
    <col min="12086" max="12086" width="7.6640625" style="10" customWidth="1"/>
    <col min="12087" max="12087" width="0.88671875" style="10" customWidth="1"/>
    <col min="12088" max="12088" width="10.44140625" style="10" customWidth="1"/>
    <col min="12089" max="12089" width="1.44140625" style="10" customWidth="1"/>
    <col min="12090" max="12090" width="10" style="10" customWidth="1"/>
    <col min="12091" max="12091" width="1.44140625" style="10" customWidth="1"/>
    <col min="12092" max="12092" width="3.77734375" style="10" customWidth="1"/>
    <col min="12093" max="12093" width="1.44140625" style="10" customWidth="1"/>
    <col min="12094" max="12094" width="10" style="10" customWidth="1"/>
    <col min="12095" max="12095" width="1.44140625" style="10" customWidth="1"/>
    <col min="12096" max="12096" width="10" style="10" customWidth="1"/>
    <col min="12097" max="12097" width="1.44140625" style="10" customWidth="1"/>
    <col min="12098" max="12098" width="10" style="10" customWidth="1"/>
    <col min="12099" max="12099" width="1.44140625" style="10" customWidth="1"/>
    <col min="12100" max="12100" width="10" style="10" customWidth="1"/>
    <col min="12101" max="12101" width="1.44140625" style="10" customWidth="1"/>
    <col min="12102" max="12102" width="10" style="10" customWidth="1"/>
    <col min="12103" max="12103" width="1.44140625" style="10" customWidth="1"/>
    <col min="12104" max="12104" width="10" style="10" customWidth="1"/>
    <col min="12105" max="12105" width="1.44140625" style="10" customWidth="1"/>
    <col min="12106" max="12106" width="10" style="10" customWidth="1"/>
    <col min="12107" max="12288" width="6.88671875" style="10"/>
    <col min="12289" max="12289" width="4.5546875" style="10" customWidth="1"/>
    <col min="12290" max="12290" width="2.21875" style="10" customWidth="1"/>
    <col min="12291" max="12291" width="17.77734375" style="10" customWidth="1"/>
    <col min="12292" max="12292" width="2.21875" style="10" customWidth="1"/>
    <col min="12293" max="12293" width="12.33203125" style="10" customWidth="1"/>
    <col min="12294" max="12294" width="1.44140625" style="10" customWidth="1"/>
    <col min="12295" max="12295" width="8.44140625" style="10" customWidth="1"/>
    <col min="12296" max="12296" width="1.44140625" style="10" customWidth="1"/>
    <col min="12297" max="12297" width="8.44140625" style="10" customWidth="1"/>
    <col min="12298" max="12298" width="2.21875" style="10" customWidth="1"/>
    <col min="12299" max="12299" width="12.33203125" style="10" customWidth="1"/>
    <col min="12300" max="12300" width="1.44140625" style="10" customWidth="1"/>
    <col min="12301" max="12301" width="8.44140625" style="10" customWidth="1"/>
    <col min="12302" max="12302" width="1.44140625" style="10" customWidth="1"/>
    <col min="12303" max="12303" width="8.44140625" style="10" customWidth="1"/>
    <col min="12304" max="12304" width="2.21875" style="10" customWidth="1"/>
    <col min="12305" max="12305" width="12.33203125" style="10" customWidth="1"/>
    <col min="12306" max="12306" width="1.44140625" style="10" customWidth="1"/>
    <col min="12307" max="12307" width="8.44140625" style="10" customWidth="1"/>
    <col min="12308" max="12308" width="1.44140625" style="10" customWidth="1"/>
    <col min="12309" max="12309" width="8.44140625" style="10" customWidth="1"/>
    <col min="12310" max="12310" width="2.21875" style="10" customWidth="1"/>
    <col min="12311" max="12311" width="12.33203125" style="10" customWidth="1"/>
    <col min="12312" max="12312" width="1.44140625" style="10" customWidth="1"/>
    <col min="12313" max="12313" width="8.44140625" style="10" customWidth="1"/>
    <col min="12314" max="12314" width="1.44140625" style="10" customWidth="1"/>
    <col min="12315" max="12315" width="8.44140625" style="10" customWidth="1"/>
    <col min="12316" max="12317" width="1.44140625" style="10" customWidth="1"/>
    <col min="12318" max="12318" width="10.44140625" style="10" customWidth="1"/>
    <col min="12319" max="12319" width="1.44140625" style="10" customWidth="1"/>
    <col min="12320" max="12320" width="6.88671875" style="10"/>
    <col min="12321" max="12321" width="1.44140625" style="10" customWidth="1"/>
    <col min="12322" max="12322" width="6.88671875" style="10"/>
    <col min="12323" max="12323" width="1.44140625" style="10" customWidth="1"/>
    <col min="12324" max="12324" width="9.21875" style="10" customWidth="1"/>
    <col min="12325" max="12325" width="1.44140625" style="10" customWidth="1"/>
    <col min="12326" max="12326" width="6.88671875" style="10"/>
    <col min="12327" max="12327" width="1.44140625" style="10" customWidth="1"/>
    <col min="12328" max="12328" width="7.109375" style="10" customWidth="1"/>
    <col min="12329" max="12329" width="1.44140625" style="10" customWidth="1"/>
    <col min="12330" max="12330" width="12.44140625" style="10" customWidth="1"/>
    <col min="12331" max="12331" width="1.109375" style="10" customWidth="1"/>
    <col min="12332" max="12332" width="11.6640625" style="10" customWidth="1"/>
    <col min="12333" max="12333" width="1.44140625" style="10" customWidth="1"/>
    <col min="12334" max="12334" width="7.33203125" style="10" customWidth="1"/>
    <col min="12335" max="12335" width="1.44140625" style="10" customWidth="1"/>
    <col min="12336" max="12336" width="11.88671875" style="10" customWidth="1"/>
    <col min="12337" max="12337" width="1.44140625" style="10" customWidth="1"/>
    <col min="12338" max="12338" width="7.6640625" style="10" customWidth="1"/>
    <col min="12339" max="12339" width="1.109375" style="10" customWidth="1"/>
    <col min="12340" max="12340" width="10.6640625" style="10" customWidth="1"/>
    <col min="12341" max="12341" width="1.44140625" style="10" customWidth="1"/>
    <col min="12342" max="12342" width="7.6640625" style="10" customWidth="1"/>
    <col min="12343" max="12343" width="0.88671875" style="10" customWidth="1"/>
    <col min="12344" max="12344" width="10.44140625" style="10" customWidth="1"/>
    <col min="12345" max="12345" width="1.44140625" style="10" customWidth="1"/>
    <col min="12346" max="12346" width="10" style="10" customWidth="1"/>
    <col min="12347" max="12347" width="1.44140625" style="10" customWidth="1"/>
    <col min="12348" max="12348" width="3.77734375" style="10" customWidth="1"/>
    <col min="12349" max="12349" width="1.44140625" style="10" customWidth="1"/>
    <col min="12350" max="12350" width="10" style="10" customWidth="1"/>
    <col min="12351" max="12351" width="1.44140625" style="10" customWidth="1"/>
    <col min="12352" max="12352" width="10" style="10" customWidth="1"/>
    <col min="12353" max="12353" width="1.44140625" style="10" customWidth="1"/>
    <col min="12354" max="12354" width="10" style="10" customWidth="1"/>
    <col min="12355" max="12355" width="1.44140625" style="10" customWidth="1"/>
    <col min="12356" max="12356" width="10" style="10" customWidth="1"/>
    <col min="12357" max="12357" width="1.44140625" style="10" customWidth="1"/>
    <col min="12358" max="12358" width="10" style="10" customWidth="1"/>
    <col min="12359" max="12359" width="1.44140625" style="10" customWidth="1"/>
    <col min="12360" max="12360" width="10" style="10" customWidth="1"/>
    <col min="12361" max="12361" width="1.44140625" style="10" customWidth="1"/>
    <col min="12362" max="12362" width="10" style="10" customWidth="1"/>
    <col min="12363" max="12544" width="6.88671875" style="10"/>
    <col min="12545" max="12545" width="4.5546875" style="10" customWidth="1"/>
    <col min="12546" max="12546" width="2.21875" style="10" customWidth="1"/>
    <col min="12547" max="12547" width="17.77734375" style="10" customWidth="1"/>
    <col min="12548" max="12548" width="2.21875" style="10" customWidth="1"/>
    <col min="12549" max="12549" width="12.33203125" style="10" customWidth="1"/>
    <col min="12550" max="12550" width="1.44140625" style="10" customWidth="1"/>
    <col min="12551" max="12551" width="8.44140625" style="10" customWidth="1"/>
    <col min="12552" max="12552" width="1.44140625" style="10" customWidth="1"/>
    <col min="12553" max="12553" width="8.44140625" style="10" customWidth="1"/>
    <col min="12554" max="12554" width="2.21875" style="10" customWidth="1"/>
    <col min="12555" max="12555" width="12.33203125" style="10" customWidth="1"/>
    <col min="12556" max="12556" width="1.44140625" style="10" customWidth="1"/>
    <col min="12557" max="12557" width="8.44140625" style="10" customWidth="1"/>
    <col min="12558" max="12558" width="1.44140625" style="10" customWidth="1"/>
    <col min="12559" max="12559" width="8.44140625" style="10" customWidth="1"/>
    <col min="12560" max="12560" width="2.21875" style="10" customWidth="1"/>
    <col min="12561" max="12561" width="12.33203125" style="10" customWidth="1"/>
    <col min="12562" max="12562" width="1.44140625" style="10" customWidth="1"/>
    <col min="12563" max="12563" width="8.44140625" style="10" customWidth="1"/>
    <col min="12564" max="12564" width="1.44140625" style="10" customWidth="1"/>
    <col min="12565" max="12565" width="8.44140625" style="10" customWidth="1"/>
    <col min="12566" max="12566" width="2.21875" style="10" customWidth="1"/>
    <col min="12567" max="12567" width="12.33203125" style="10" customWidth="1"/>
    <col min="12568" max="12568" width="1.44140625" style="10" customWidth="1"/>
    <col min="12569" max="12569" width="8.44140625" style="10" customWidth="1"/>
    <col min="12570" max="12570" width="1.44140625" style="10" customWidth="1"/>
    <col min="12571" max="12571" width="8.44140625" style="10" customWidth="1"/>
    <col min="12572" max="12573" width="1.44140625" style="10" customWidth="1"/>
    <col min="12574" max="12574" width="10.44140625" style="10" customWidth="1"/>
    <col min="12575" max="12575" width="1.44140625" style="10" customWidth="1"/>
    <col min="12576" max="12576" width="6.88671875" style="10"/>
    <col min="12577" max="12577" width="1.44140625" style="10" customWidth="1"/>
    <col min="12578" max="12578" width="6.88671875" style="10"/>
    <col min="12579" max="12579" width="1.44140625" style="10" customWidth="1"/>
    <col min="12580" max="12580" width="9.21875" style="10" customWidth="1"/>
    <col min="12581" max="12581" width="1.44140625" style="10" customWidth="1"/>
    <col min="12582" max="12582" width="6.88671875" style="10"/>
    <col min="12583" max="12583" width="1.44140625" style="10" customWidth="1"/>
    <col min="12584" max="12584" width="7.109375" style="10" customWidth="1"/>
    <col min="12585" max="12585" width="1.44140625" style="10" customWidth="1"/>
    <col min="12586" max="12586" width="12.44140625" style="10" customWidth="1"/>
    <col min="12587" max="12587" width="1.109375" style="10" customWidth="1"/>
    <col min="12588" max="12588" width="11.6640625" style="10" customWidth="1"/>
    <col min="12589" max="12589" width="1.44140625" style="10" customWidth="1"/>
    <col min="12590" max="12590" width="7.33203125" style="10" customWidth="1"/>
    <col min="12591" max="12591" width="1.44140625" style="10" customWidth="1"/>
    <col min="12592" max="12592" width="11.88671875" style="10" customWidth="1"/>
    <col min="12593" max="12593" width="1.44140625" style="10" customWidth="1"/>
    <col min="12594" max="12594" width="7.6640625" style="10" customWidth="1"/>
    <col min="12595" max="12595" width="1.109375" style="10" customWidth="1"/>
    <col min="12596" max="12596" width="10.6640625" style="10" customWidth="1"/>
    <col min="12597" max="12597" width="1.44140625" style="10" customWidth="1"/>
    <col min="12598" max="12598" width="7.6640625" style="10" customWidth="1"/>
    <col min="12599" max="12599" width="0.88671875" style="10" customWidth="1"/>
    <col min="12600" max="12600" width="10.44140625" style="10" customWidth="1"/>
    <col min="12601" max="12601" width="1.44140625" style="10" customWidth="1"/>
    <col min="12602" max="12602" width="10" style="10" customWidth="1"/>
    <col min="12603" max="12603" width="1.44140625" style="10" customWidth="1"/>
    <col min="12604" max="12604" width="3.77734375" style="10" customWidth="1"/>
    <col min="12605" max="12605" width="1.44140625" style="10" customWidth="1"/>
    <col min="12606" max="12606" width="10" style="10" customWidth="1"/>
    <col min="12607" max="12607" width="1.44140625" style="10" customWidth="1"/>
    <col min="12608" max="12608" width="10" style="10" customWidth="1"/>
    <col min="12609" max="12609" width="1.44140625" style="10" customWidth="1"/>
    <col min="12610" max="12610" width="10" style="10" customWidth="1"/>
    <col min="12611" max="12611" width="1.44140625" style="10" customWidth="1"/>
    <col min="12612" max="12612" width="10" style="10" customWidth="1"/>
    <col min="12613" max="12613" width="1.44140625" style="10" customWidth="1"/>
    <col min="12614" max="12614" width="10" style="10" customWidth="1"/>
    <col min="12615" max="12615" width="1.44140625" style="10" customWidth="1"/>
    <col min="12616" max="12616" width="10" style="10" customWidth="1"/>
    <col min="12617" max="12617" width="1.44140625" style="10" customWidth="1"/>
    <col min="12618" max="12618" width="10" style="10" customWidth="1"/>
    <col min="12619" max="12800" width="6.88671875" style="10"/>
    <col min="12801" max="12801" width="4.5546875" style="10" customWidth="1"/>
    <col min="12802" max="12802" width="2.21875" style="10" customWidth="1"/>
    <col min="12803" max="12803" width="17.77734375" style="10" customWidth="1"/>
    <col min="12804" max="12804" width="2.21875" style="10" customWidth="1"/>
    <col min="12805" max="12805" width="12.33203125" style="10" customWidth="1"/>
    <col min="12806" max="12806" width="1.44140625" style="10" customWidth="1"/>
    <col min="12807" max="12807" width="8.44140625" style="10" customWidth="1"/>
    <col min="12808" max="12808" width="1.44140625" style="10" customWidth="1"/>
    <col min="12809" max="12809" width="8.44140625" style="10" customWidth="1"/>
    <col min="12810" max="12810" width="2.21875" style="10" customWidth="1"/>
    <col min="12811" max="12811" width="12.33203125" style="10" customWidth="1"/>
    <col min="12812" max="12812" width="1.44140625" style="10" customWidth="1"/>
    <col min="12813" max="12813" width="8.44140625" style="10" customWidth="1"/>
    <col min="12814" max="12814" width="1.44140625" style="10" customWidth="1"/>
    <col min="12815" max="12815" width="8.44140625" style="10" customWidth="1"/>
    <col min="12816" max="12816" width="2.21875" style="10" customWidth="1"/>
    <col min="12817" max="12817" width="12.33203125" style="10" customWidth="1"/>
    <col min="12818" max="12818" width="1.44140625" style="10" customWidth="1"/>
    <col min="12819" max="12819" width="8.44140625" style="10" customWidth="1"/>
    <col min="12820" max="12820" width="1.44140625" style="10" customWidth="1"/>
    <col min="12821" max="12821" width="8.44140625" style="10" customWidth="1"/>
    <col min="12822" max="12822" width="2.21875" style="10" customWidth="1"/>
    <col min="12823" max="12823" width="12.33203125" style="10" customWidth="1"/>
    <col min="12824" max="12824" width="1.44140625" style="10" customWidth="1"/>
    <col min="12825" max="12825" width="8.44140625" style="10" customWidth="1"/>
    <col min="12826" max="12826" width="1.44140625" style="10" customWidth="1"/>
    <col min="12827" max="12827" width="8.44140625" style="10" customWidth="1"/>
    <col min="12828" max="12829" width="1.44140625" style="10" customWidth="1"/>
    <col min="12830" max="12830" width="10.44140625" style="10" customWidth="1"/>
    <col min="12831" max="12831" width="1.44140625" style="10" customWidth="1"/>
    <col min="12832" max="12832" width="6.88671875" style="10"/>
    <col min="12833" max="12833" width="1.44140625" style="10" customWidth="1"/>
    <col min="12834" max="12834" width="6.88671875" style="10"/>
    <col min="12835" max="12835" width="1.44140625" style="10" customWidth="1"/>
    <col min="12836" max="12836" width="9.21875" style="10" customWidth="1"/>
    <col min="12837" max="12837" width="1.44140625" style="10" customWidth="1"/>
    <col min="12838" max="12838" width="6.88671875" style="10"/>
    <col min="12839" max="12839" width="1.44140625" style="10" customWidth="1"/>
    <col min="12840" max="12840" width="7.109375" style="10" customWidth="1"/>
    <col min="12841" max="12841" width="1.44140625" style="10" customWidth="1"/>
    <col min="12842" max="12842" width="12.44140625" style="10" customWidth="1"/>
    <col min="12843" max="12843" width="1.109375" style="10" customWidth="1"/>
    <col min="12844" max="12844" width="11.6640625" style="10" customWidth="1"/>
    <col min="12845" max="12845" width="1.44140625" style="10" customWidth="1"/>
    <col min="12846" max="12846" width="7.33203125" style="10" customWidth="1"/>
    <col min="12847" max="12847" width="1.44140625" style="10" customWidth="1"/>
    <col min="12848" max="12848" width="11.88671875" style="10" customWidth="1"/>
    <col min="12849" max="12849" width="1.44140625" style="10" customWidth="1"/>
    <col min="12850" max="12850" width="7.6640625" style="10" customWidth="1"/>
    <col min="12851" max="12851" width="1.109375" style="10" customWidth="1"/>
    <col min="12852" max="12852" width="10.6640625" style="10" customWidth="1"/>
    <col min="12853" max="12853" width="1.44140625" style="10" customWidth="1"/>
    <col min="12854" max="12854" width="7.6640625" style="10" customWidth="1"/>
    <col min="12855" max="12855" width="0.88671875" style="10" customWidth="1"/>
    <col min="12856" max="12856" width="10.44140625" style="10" customWidth="1"/>
    <col min="12857" max="12857" width="1.44140625" style="10" customWidth="1"/>
    <col min="12858" max="12858" width="10" style="10" customWidth="1"/>
    <col min="12859" max="12859" width="1.44140625" style="10" customWidth="1"/>
    <col min="12860" max="12860" width="3.77734375" style="10" customWidth="1"/>
    <col min="12861" max="12861" width="1.44140625" style="10" customWidth="1"/>
    <col min="12862" max="12862" width="10" style="10" customWidth="1"/>
    <col min="12863" max="12863" width="1.44140625" style="10" customWidth="1"/>
    <col min="12864" max="12864" width="10" style="10" customWidth="1"/>
    <col min="12865" max="12865" width="1.44140625" style="10" customWidth="1"/>
    <col min="12866" max="12866" width="10" style="10" customWidth="1"/>
    <col min="12867" max="12867" width="1.44140625" style="10" customWidth="1"/>
    <col min="12868" max="12868" width="10" style="10" customWidth="1"/>
    <col min="12869" max="12869" width="1.44140625" style="10" customWidth="1"/>
    <col min="12870" max="12870" width="10" style="10" customWidth="1"/>
    <col min="12871" max="12871" width="1.44140625" style="10" customWidth="1"/>
    <col min="12872" max="12872" width="10" style="10" customWidth="1"/>
    <col min="12873" max="12873" width="1.44140625" style="10" customWidth="1"/>
    <col min="12874" max="12874" width="10" style="10" customWidth="1"/>
    <col min="12875" max="13056" width="6.88671875" style="10"/>
    <col min="13057" max="13057" width="4.5546875" style="10" customWidth="1"/>
    <col min="13058" max="13058" width="2.21875" style="10" customWidth="1"/>
    <col min="13059" max="13059" width="17.77734375" style="10" customWidth="1"/>
    <col min="13060" max="13060" width="2.21875" style="10" customWidth="1"/>
    <col min="13061" max="13061" width="12.33203125" style="10" customWidth="1"/>
    <col min="13062" max="13062" width="1.44140625" style="10" customWidth="1"/>
    <col min="13063" max="13063" width="8.44140625" style="10" customWidth="1"/>
    <col min="13064" max="13064" width="1.44140625" style="10" customWidth="1"/>
    <col min="13065" max="13065" width="8.44140625" style="10" customWidth="1"/>
    <col min="13066" max="13066" width="2.21875" style="10" customWidth="1"/>
    <col min="13067" max="13067" width="12.33203125" style="10" customWidth="1"/>
    <col min="13068" max="13068" width="1.44140625" style="10" customWidth="1"/>
    <col min="13069" max="13069" width="8.44140625" style="10" customWidth="1"/>
    <col min="13070" max="13070" width="1.44140625" style="10" customWidth="1"/>
    <col min="13071" max="13071" width="8.44140625" style="10" customWidth="1"/>
    <col min="13072" max="13072" width="2.21875" style="10" customWidth="1"/>
    <col min="13073" max="13073" width="12.33203125" style="10" customWidth="1"/>
    <col min="13074" max="13074" width="1.44140625" style="10" customWidth="1"/>
    <col min="13075" max="13075" width="8.44140625" style="10" customWidth="1"/>
    <col min="13076" max="13076" width="1.44140625" style="10" customWidth="1"/>
    <col min="13077" max="13077" width="8.44140625" style="10" customWidth="1"/>
    <col min="13078" max="13078" width="2.21875" style="10" customWidth="1"/>
    <col min="13079" max="13079" width="12.33203125" style="10" customWidth="1"/>
    <col min="13080" max="13080" width="1.44140625" style="10" customWidth="1"/>
    <col min="13081" max="13081" width="8.44140625" style="10" customWidth="1"/>
    <col min="13082" max="13082" width="1.44140625" style="10" customWidth="1"/>
    <col min="13083" max="13083" width="8.44140625" style="10" customWidth="1"/>
    <col min="13084" max="13085" width="1.44140625" style="10" customWidth="1"/>
    <col min="13086" max="13086" width="10.44140625" style="10" customWidth="1"/>
    <col min="13087" max="13087" width="1.44140625" style="10" customWidth="1"/>
    <col min="13088" max="13088" width="6.88671875" style="10"/>
    <col min="13089" max="13089" width="1.44140625" style="10" customWidth="1"/>
    <col min="13090" max="13090" width="6.88671875" style="10"/>
    <col min="13091" max="13091" width="1.44140625" style="10" customWidth="1"/>
    <col min="13092" max="13092" width="9.21875" style="10" customWidth="1"/>
    <col min="13093" max="13093" width="1.44140625" style="10" customWidth="1"/>
    <col min="13094" max="13094" width="6.88671875" style="10"/>
    <col min="13095" max="13095" width="1.44140625" style="10" customWidth="1"/>
    <col min="13096" max="13096" width="7.109375" style="10" customWidth="1"/>
    <col min="13097" max="13097" width="1.44140625" style="10" customWidth="1"/>
    <col min="13098" max="13098" width="12.44140625" style="10" customWidth="1"/>
    <col min="13099" max="13099" width="1.109375" style="10" customWidth="1"/>
    <col min="13100" max="13100" width="11.6640625" style="10" customWidth="1"/>
    <col min="13101" max="13101" width="1.44140625" style="10" customWidth="1"/>
    <col min="13102" max="13102" width="7.33203125" style="10" customWidth="1"/>
    <col min="13103" max="13103" width="1.44140625" style="10" customWidth="1"/>
    <col min="13104" max="13104" width="11.88671875" style="10" customWidth="1"/>
    <col min="13105" max="13105" width="1.44140625" style="10" customWidth="1"/>
    <col min="13106" max="13106" width="7.6640625" style="10" customWidth="1"/>
    <col min="13107" max="13107" width="1.109375" style="10" customWidth="1"/>
    <col min="13108" max="13108" width="10.6640625" style="10" customWidth="1"/>
    <col min="13109" max="13109" width="1.44140625" style="10" customWidth="1"/>
    <col min="13110" max="13110" width="7.6640625" style="10" customWidth="1"/>
    <col min="13111" max="13111" width="0.88671875" style="10" customWidth="1"/>
    <col min="13112" max="13112" width="10.44140625" style="10" customWidth="1"/>
    <col min="13113" max="13113" width="1.44140625" style="10" customWidth="1"/>
    <col min="13114" max="13114" width="10" style="10" customWidth="1"/>
    <col min="13115" max="13115" width="1.44140625" style="10" customWidth="1"/>
    <col min="13116" max="13116" width="3.77734375" style="10" customWidth="1"/>
    <col min="13117" max="13117" width="1.44140625" style="10" customWidth="1"/>
    <col min="13118" max="13118" width="10" style="10" customWidth="1"/>
    <col min="13119" max="13119" width="1.44140625" style="10" customWidth="1"/>
    <col min="13120" max="13120" width="10" style="10" customWidth="1"/>
    <col min="13121" max="13121" width="1.44140625" style="10" customWidth="1"/>
    <col min="13122" max="13122" width="10" style="10" customWidth="1"/>
    <col min="13123" max="13123" width="1.44140625" style="10" customWidth="1"/>
    <col min="13124" max="13124" width="10" style="10" customWidth="1"/>
    <col min="13125" max="13125" width="1.44140625" style="10" customWidth="1"/>
    <col min="13126" max="13126" width="10" style="10" customWidth="1"/>
    <col min="13127" max="13127" width="1.44140625" style="10" customWidth="1"/>
    <col min="13128" max="13128" width="10" style="10" customWidth="1"/>
    <col min="13129" max="13129" width="1.44140625" style="10" customWidth="1"/>
    <col min="13130" max="13130" width="10" style="10" customWidth="1"/>
    <col min="13131" max="13312" width="6.88671875" style="10"/>
    <col min="13313" max="13313" width="4.5546875" style="10" customWidth="1"/>
    <col min="13314" max="13314" width="2.21875" style="10" customWidth="1"/>
    <col min="13315" max="13315" width="17.77734375" style="10" customWidth="1"/>
    <col min="13316" max="13316" width="2.21875" style="10" customWidth="1"/>
    <col min="13317" max="13317" width="12.33203125" style="10" customWidth="1"/>
    <col min="13318" max="13318" width="1.44140625" style="10" customWidth="1"/>
    <col min="13319" max="13319" width="8.44140625" style="10" customWidth="1"/>
    <col min="13320" max="13320" width="1.44140625" style="10" customWidth="1"/>
    <col min="13321" max="13321" width="8.44140625" style="10" customWidth="1"/>
    <col min="13322" max="13322" width="2.21875" style="10" customWidth="1"/>
    <col min="13323" max="13323" width="12.33203125" style="10" customWidth="1"/>
    <col min="13324" max="13324" width="1.44140625" style="10" customWidth="1"/>
    <col min="13325" max="13325" width="8.44140625" style="10" customWidth="1"/>
    <col min="13326" max="13326" width="1.44140625" style="10" customWidth="1"/>
    <col min="13327" max="13327" width="8.44140625" style="10" customWidth="1"/>
    <col min="13328" max="13328" width="2.21875" style="10" customWidth="1"/>
    <col min="13329" max="13329" width="12.33203125" style="10" customWidth="1"/>
    <col min="13330" max="13330" width="1.44140625" style="10" customWidth="1"/>
    <col min="13331" max="13331" width="8.44140625" style="10" customWidth="1"/>
    <col min="13332" max="13332" width="1.44140625" style="10" customWidth="1"/>
    <col min="13333" max="13333" width="8.44140625" style="10" customWidth="1"/>
    <col min="13334" max="13334" width="2.21875" style="10" customWidth="1"/>
    <col min="13335" max="13335" width="12.33203125" style="10" customWidth="1"/>
    <col min="13336" max="13336" width="1.44140625" style="10" customWidth="1"/>
    <col min="13337" max="13337" width="8.44140625" style="10" customWidth="1"/>
    <col min="13338" max="13338" width="1.44140625" style="10" customWidth="1"/>
    <col min="13339" max="13339" width="8.44140625" style="10" customWidth="1"/>
    <col min="13340" max="13341" width="1.44140625" style="10" customWidth="1"/>
    <col min="13342" max="13342" width="10.44140625" style="10" customWidth="1"/>
    <col min="13343" max="13343" width="1.44140625" style="10" customWidth="1"/>
    <col min="13344" max="13344" width="6.88671875" style="10"/>
    <col min="13345" max="13345" width="1.44140625" style="10" customWidth="1"/>
    <col min="13346" max="13346" width="6.88671875" style="10"/>
    <col min="13347" max="13347" width="1.44140625" style="10" customWidth="1"/>
    <col min="13348" max="13348" width="9.21875" style="10" customWidth="1"/>
    <col min="13349" max="13349" width="1.44140625" style="10" customWidth="1"/>
    <col min="13350" max="13350" width="6.88671875" style="10"/>
    <col min="13351" max="13351" width="1.44140625" style="10" customWidth="1"/>
    <col min="13352" max="13352" width="7.109375" style="10" customWidth="1"/>
    <col min="13353" max="13353" width="1.44140625" style="10" customWidth="1"/>
    <col min="13354" max="13354" width="12.44140625" style="10" customWidth="1"/>
    <col min="13355" max="13355" width="1.109375" style="10" customWidth="1"/>
    <col min="13356" max="13356" width="11.6640625" style="10" customWidth="1"/>
    <col min="13357" max="13357" width="1.44140625" style="10" customWidth="1"/>
    <col min="13358" max="13358" width="7.33203125" style="10" customWidth="1"/>
    <col min="13359" max="13359" width="1.44140625" style="10" customWidth="1"/>
    <col min="13360" max="13360" width="11.88671875" style="10" customWidth="1"/>
    <col min="13361" max="13361" width="1.44140625" style="10" customWidth="1"/>
    <col min="13362" max="13362" width="7.6640625" style="10" customWidth="1"/>
    <col min="13363" max="13363" width="1.109375" style="10" customWidth="1"/>
    <col min="13364" max="13364" width="10.6640625" style="10" customWidth="1"/>
    <col min="13365" max="13365" width="1.44140625" style="10" customWidth="1"/>
    <col min="13366" max="13366" width="7.6640625" style="10" customWidth="1"/>
    <col min="13367" max="13367" width="0.88671875" style="10" customWidth="1"/>
    <col min="13368" max="13368" width="10.44140625" style="10" customWidth="1"/>
    <col min="13369" max="13369" width="1.44140625" style="10" customWidth="1"/>
    <col min="13370" max="13370" width="10" style="10" customWidth="1"/>
    <col min="13371" max="13371" width="1.44140625" style="10" customWidth="1"/>
    <col min="13372" max="13372" width="3.77734375" style="10" customWidth="1"/>
    <col min="13373" max="13373" width="1.44140625" style="10" customWidth="1"/>
    <col min="13374" max="13374" width="10" style="10" customWidth="1"/>
    <col min="13375" max="13375" width="1.44140625" style="10" customWidth="1"/>
    <col min="13376" max="13376" width="10" style="10" customWidth="1"/>
    <col min="13377" max="13377" width="1.44140625" style="10" customWidth="1"/>
    <col min="13378" max="13378" width="10" style="10" customWidth="1"/>
    <col min="13379" max="13379" width="1.44140625" style="10" customWidth="1"/>
    <col min="13380" max="13380" width="10" style="10" customWidth="1"/>
    <col min="13381" max="13381" width="1.44140625" style="10" customWidth="1"/>
    <col min="13382" max="13382" width="10" style="10" customWidth="1"/>
    <col min="13383" max="13383" width="1.44140625" style="10" customWidth="1"/>
    <col min="13384" max="13384" width="10" style="10" customWidth="1"/>
    <col min="13385" max="13385" width="1.44140625" style="10" customWidth="1"/>
    <col min="13386" max="13386" width="10" style="10" customWidth="1"/>
    <col min="13387" max="13568" width="6.88671875" style="10"/>
    <col min="13569" max="13569" width="4.5546875" style="10" customWidth="1"/>
    <col min="13570" max="13570" width="2.21875" style="10" customWidth="1"/>
    <col min="13571" max="13571" width="17.77734375" style="10" customWidth="1"/>
    <col min="13572" max="13572" width="2.21875" style="10" customWidth="1"/>
    <col min="13573" max="13573" width="12.33203125" style="10" customWidth="1"/>
    <col min="13574" max="13574" width="1.44140625" style="10" customWidth="1"/>
    <col min="13575" max="13575" width="8.44140625" style="10" customWidth="1"/>
    <col min="13576" max="13576" width="1.44140625" style="10" customWidth="1"/>
    <col min="13577" max="13577" width="8.44140625" style="10" customWidth="1"/>
    <col min="13578" max="13578" width="2.21875" style="10" customWidth="1"/>
    <col min="13579" max="13579" width="12.33203125" style="10" customWidth="1"/>
    <col min="13580" max="13580" width="1.44140625" style="10" customWidth="1"/>
    <col min="13581" max="13581" width="8.44140625" style="10" customWidth="1"/>
    <col min="13582" max="13582" width="1.44140625" style="10" customWidth="1"/>
    <col min="13583" max="13583" width="8.44140625" style="10" customWidth="1"/>
    <col min="13584" max="13584" width="2.21875" style="10" customWidth="1"/>
    <col min="13585" max="13585" width="12.33203125" style="10" customWidth="1"/>
    <col min="13586" max="13586" width="1.44140625" style="10" customWidth="1"/>
    <col min="13587" max="13587" width="8.44140625" style="10" customWidth="1"/>
    <col min="13588" max="13588" width="1.44140625" style="10" customWidth="1"/>
    <col min="13589" max="13589" width="8.44140625" style="10" customWidth="1"/>
    <col min="13590" max="13590" width="2.21875" style="10" customWidth="1"/>
    <col min="13591" max="13591" width="12.33203125" style="10" customWidth="1"/>
    <col min="13592" max="13592" width="1.44140625" style="10" customWidth="1"/>
    <col min="13593" max="13593" width="8.44140625" style="10" customWidth="1"/>
    <col min="13594" max="13594" width="1.44140625" style="10" customWidth="1"/>
    <col min="13595" max="13595" width="8.44140625" style="10" customWidth="1"/>
    <col min="13596" max="13597" width="1.44140625" style="10" customWidth="1"/>
    <col min="13598" max="13598" width="10.44140625" style="10" customWidth="1"/>
    <col min="13599" max="13599" width="1.44140625" style="10" customWidth="1"/>
    <col min="13600" max="13600" width="6.88671875" style="10"/>
    <col min="13601" max="13601" width="1.44140625" style="10" customWidth="1"/>
    <col min="13602" max="13602" width="6.88671875" style="10"/>
    <col min="13603" max="13603" width="1.44140625" style="10" customWidth="1"/>
    <col min="13604" max="13604" width="9.21875" style="10" customWidth="1"/>
    <col min="13605" max="13605" width="1.44140625" style="10" customWidth="1"/>
    <col min="13606" max="13606" width="6.88671875" style="10"/>
    <col min="13607" max="13607" width="1.44140625" style="10" customWidth="1"/>
    <col min="13608" max="13608" width="7.109375" style="10" customWidth="1"/>
    <col min="13609" max="13609" width="1.44140625" style="10" customWidth="1"/>
    <col min="13610" max="13610" width="12.44140625" style="10" customWidth="1"/>
    <col min="13611" max="13611" width="1.109375" style="10" customWidth="1"/>
    <col min="13612" max="13612" width="11.6640625" style="10" customWidth="1"/>
    <col min="13613" max="13613" width="1.44140625" style="10" customWidth="1"/>
    <col min="13614" max="13614" width="7.33203125" style="10" customWidth="1"/>
    <col min="13615" max="13615" width="1.44140625" style="10" customWidth="1"/>
    <col min="13616" max="13616" width="11.88671875" style="10" customWidth="1"/>
    <col min="13617" max="13617" width="1.44140625" style="10" customWidth="1"/>
    <col min="13618" max="13618" width="7.6640625" style="10" customWidth="1"/>
    <col min="13619" max="13619" width="1.109375" style="10" customWidth="1"/>
    <col min="13620" max="13620" width="10.6640625" style="10" customWidth="1"/>
    <col min="13621" max="13621" width="1.44140625" style="10" customWidth="1"/>
    <col min="13622" max="13622" width="7.6640625" style="10" customWidth="1"/>
    <col min="13623" max="13623" width="0.88671875" style="10" customWidth="1"/>
    <col min="13624" max="13624" width="10.44140625" style="10" customWidth="1"/>
    <col min="13625" max="13625" width="1.44140625" style="10" customWidth="1"/>
    <col min="13626" max="13626" width="10" style="10" customWidth="1"/>
    <col min="13627" max="13627" width="1.44140625" style="10" customWidth="1"/>
    <col min="13628" max="13628" width="3.77734375" style="10" customWidth="1"/>
    <col min="13629" max="13629" width="1.44140625" style="10" customWidth="1"/>
    <col min="13630" max="13630" width="10" style="10" customWidth="1"/>
    <col min="13631" max="13631" width="1.44140625" style="10" customWidth="1"/>
    <col min="13632" max="13632" width="10" style="10" customWidth="1"/>
    <col min="13633" max="13633" width="1.44140625" style="10" customWidth="1"/>
    <col min="13634" max="13634" width="10" style="10" customWidth="1"/>
    <col min="13635" max="13635" width="1.44140625" style="10" customWidth="1"/>
    <col min="13636" max="13636" width="10" style="10" customWidth="1"/>
    <col min="13637" max="13637" width="1.44140625" style="10" customWidth="1"/>
    <col min="13638" max="13638" width="10" style="10" customWidth="1"/>
    <col min="13639" max="13639" width="1.44140625" style="10" customWidth="1"/>
    <col min="13640" max="13640" width="10" style="10" customWidth="1"/>
    <col min="13641" max="13641" width="1.44140625" style="10" customWidth="1"/>
    <col min="13642" max="13642" width="10" style="10" customWidth="1"/>
    <col min="13643" max="13824" width="6.88671875" style="10"/>
    <col min="13825" max="13825" width="4.5546875" style="10" customWidth="1"/>
    <col min="13826" max="13826" width="2.21875" style="10" customWidth="1"/>
    <col min="13827" max="13827" width="17.77734375" style="10" customWidth="1"/>
    <col min="13828" max="13828" width="2.21875" style="10" customWidth="1"/>
    <col min="13829" max="13829" width="12.33203125" style="10" customWidth="1"/>
    <col min="13830" max="13830" width="1.44140625" style="10" customWidth="1"/>
    <col min="13831" max="13831" width="8.44140625" style="10" customWidth="1"/>
    <col min="13832" max="13832" width="1.44140625" style="10" customWidth="1"/>
    <col min="13833" max="13833" width="8.44140625" style="10" customWidth="1"/>
    <col min="13834" max="13834" width="2.21875" style="10" customWidth="1"/>
    <col min="13835" max="13835" width="12.33203125" style="10" customWidth="1"/>
    <col min="13836" max="13836" width="1.44140625" style="10" customWidth="1"/>
    <col min="13837" max="13837" width="8.44140625" style="10" customWidth="1"/>
    <col min="13838" max="13838" width="1.44140625" style="10" customWidth="1"/>
    <col min="13839" max="13839" width="8.44140625" style="10" customWidth="1"/>
    <col min="13840" max="13840" width="2.21875" style="10" customWidth="1"/>
    <col min="13841" max="13841" width="12.33203125" style="10" customWidth="1"/>
    <col min="13842" max="13842" width="1.44140625" style="10" customWidth="1"/>
    <col min="13843" max="13843" width="8.44140625" style="10" customWidth="1"/>
    <col min="13844" max="13844" width="1.44140625" style="10" customWidth="1"/>
    <col min="13845" max="13845" width="8.44140625" style="10" customWidth="1"/>
    <col min="13846" max="13846" width="2.21875" style="10" customWidth="1"/>
    <col min="13847" max="13847" width="12.33203125" style="10" customWidth="1"/>
    <col min="13848" max="13848" width="1.44140625" style="10" customWidth="1"/>
    <col min="13849" max="13849" width="8.44140625" style="10" customWidth="1"/>
    <col min="13850" max="13850" width="1.44140625" style="10" customWidth="1"/>
    <col min="13851" max="13851" width="8.44140625" style="10" customWidth="1"/>
    <col min="13852" max="13853" width="1.44140625" style="10" customWidth="1"/>
    <col min="13854" max="13854" width="10.44140625" style="10" customWidth="1"/>
    <col min="13855" max="13855" width="1.44140625" style="10" customWidth="1"/>
    <col min="13856" max="13856" width="6.88671875" style="10"/>
    <col min="13857" max="13857" width="1.44140625" style="10" customWidth="1"/>
    <col min="13858" max="13858" width="6.88671875" style="10"/>
    <col min="13859" max="13859" width="1.44140625" style="10" customWidth="1"/>
    <col min="13860" max="13860" width="9.21875" style="10" customWidth="1"/>
    <col min="13861" max="13861" width="1.44140625" style="10" customWidth="1"/>
    <col min="13862" max="13862" width="6.88671875" style="10"/>
    <col min="13863" max="13863" width="1.44140625" style="10" customWidth="1"/>
    <col min="13864" max="13864" width="7.109375" style="10" customWidth="1"/>
    <col min="13865" max="13865" width="1.44140625" style="10" customWidth="1"/>
    <col min="13866" max="13866" width="12.44140625" style="10" customWidth="1"/>
    <col min="13867" max="13867" width="1.109375" style="10" customWidth="1"/>
    <col min="13868" max="13868" width="11.6640625" style="10" customWidth="1"/>
    <col min="13869" max="13869" width="1.44140625" style="10" customWidth="1"/>
    <col min="13870" max="13870" width="7.33203125" style="10" customWidth="1"/>
    <col min="13871" max="13871" width="1.44140625" style="10" customWidth="1"/>
    <col min="13872" max="13872" width="11.88671875" style="10" customWidth="1"/>
    <col min="13873" max="13873" width="1.44140625" style="10" customWidth="1"/>
    <col min="13874" max="13874" width="7.6640625" style="10" customWidth="1"/>
    <col min="13875" max="13875" width="1.109375" style="10" customWidth="1"/>
    <col min="13876" max="13876" width="10.6640625" style="10" customWidth="1"/>
    <col min="13877" max="13877" width="1.44140625" style="10" customWidth="1"/>
    <col min="13878" max="13878" width="7.6640625" style="10" customWidth="1"/>
    <col min="13879" max="13879" width="0.88671875" style="10" customWidth="1"/>
    <col min="13880" max="13880" width="10.44140625" style="10" customWidth="1"/>
    <col min="13881" max="13881" width="1.44140625" style="10" customWidth="1"/>
    <col min="13882" max="13882" width="10" style="10" customWidth="1"/>
    <col min="13883" max="13883" width="1.44140625" style="10" customWidth="1"/>
    <col min="13884" max="13884" width="3.77734375" style="10" customWidth="1"/>
    <col min="13885" max="13885" width="1.44140625" style="10" customWidth="1"/>
    <col min="13886" max="13886" width="10" style="10" customWidth="1"/>
    <col min="13887" max="13887" width="1.44140625" style="10" customWidth="1"/>
    <col min="13888" max="13888" width="10" style="10" customWidth="1"/>
    <col min="13889" max="13889" width="1.44140625" style="10" customWidth="1"/>
    <col min="13890" max="13890" width="10" style="10" customWidth="1"/>
    <col min="13891" max="13891" width="1.44140625" style="10" customWidth="1"/>
    <col min="13892" max="13892" width="10" style="10" customWidth="1"/>
    <col min="13893" max="13893" width="1.44140625" style="10" customWidth="1"/>
    <col min="13894" max="13894" width="10" style="10" customWidth="1"/>
    <col min="13895" max="13895" width="1.44140625" style="10" customWidth="1"/>
    <col min="13896" max="13896" width="10" style="10" customWidth="1"/>
    <col min="13897" max="13897" width="1.44140625" style="10" customWidth="1"/>
    <col min="13898" max="13898" width="10" style="10" customWidth="1"/>
    <col min="13899" max="14080" width="6.88671875" style="10"/>
    <col min="14081" max="14081" width="4.5546875" style="10" customWidth="1"/>
    <col min="14082" max="14082" width="2.21875" style="10" customWidth="1"/>
    <col min="14083" max="14083" width="17.77734375" style="10" customWidth="1"/>
    <col min="14084" max="14084" width="2.21875" style="10" customWidth="1"/>
    <col min="14085" max="14085" width="12.33203125" style="10" customWidth="1"/>
    <col min="14086" max="14086" width="1.44140625" style="10" customWidth="1"/>
    <col min="14087" max="14087" width="8.44140625" style="10" customWidth="1"/>
    <col min="14088" max="14088" width="1.44140625" style="10" customWidth="1"/>
    <col min="14089" max="14089" width="8.44140625" style="10" customWidth="1"/>
    <col min="14090" max="14090" width="2.21875" style="10" customWidth="1"/>
    <col min="14091" max="14091" width="12.33203125" style="10" customWidth="1"/>
    <col min="14092" max="14092" width="1.44140625" style="10" customWidth="1"/>
    <col min="14093" max="14093" width="8.44140625" style="10" customWidth="1"/>
    <col min="14094" max="14094" width="1.44140625" style="10" customWidth="1"/>
    <col min="14095" max="14095" width="8.44140625" style="10" customWidth="1"/>
    <col min="14096" max="14096" width="2.21875" style="10" customWidth="1"/>
    <col min="14097" max="14097" width="12.33203125" style="10" customWidth="1"/>
    <col min="14098" max="14098" width="1.44140625" style="10" customWidth="1"/>
    <col min="14099" max="14099" width="8.44140625" style="10" customWidth="1"/>
    <col min="14100" max="14100" width="1.44140625" style="10" customWidth="1"/>
    <col min="14101" max="14101" width="8.44140625" style="10" customWidth="1"/>
    <col min="14102" max="14102" width="2.21875" style="10" customWidth="1"/>
    <col min="14103" max="14103" width="12.33203125" style="10" customWidth="1"/>
    <col min="14104" max="14104" width="1.44140625" style="10" customWidth="1"/>
    <col min="14105" max="14105" width="8.44140625" style="10" customWidth="1"/>
    <col min="14106" max="14106" width="1.44140625" style="10" customWidth="1"/>
    <col min="14107" max="14107" width="8.44140625" style="10" customWidth="1"/>
    <col min="14108" max="14109" width="1.44140625" style="10" customWidth="1"/>
    <col min="14110" max="14110" width="10.44140625" style="10" customWidth="1"/>
    <col min="14111" max="14111" width="1.44140625" style="10" customWidth="1"/>
    <col min="14112" max="14112" width="6.88671875" style="10"/>
    <col min="14113" max="14113" width="1.44140625" style="10" customWidth="1"/>
    <col min="14114" max="14114" width="6.88671875" style="10"/>
    <col min="14115" max="14115" width="1.44140625" style="10" customWidth="1"/>
    <col min="14116" max="14116" width="9.21875" style="10" customWidth="1"/>
    <col min="14117" max="14117" width="1.44140625" style="10" customWidth="1"/>
    <col min="14118" max="14118" width="6.88671875" style="10"/>
    <col min="14119" max="14119" width="1.44140625" style="10" customWidth="1"/>
    <col min="14120" max="14120" width="7.109375" style="10" customWidth="1"/>
    <col min="14121" max="14121" width="1.44140625" style="10" customWidth="1"/>
    <col min="14122" max="14122" width="12.44140625" style="10" customWidth="1"/>
    <col min="14123" max="14123" width="1.109375" style="10" customWidth="1"/>
    <col min="14124" max="14124" width="11.6640625" style="10" customWidth="1"/>
    <col min="14125" max="14125" width="1.44140625" style="10" customWidth="1"/>
    <col min="14126" max="14126" width="7.33203125" style="10" customWidth="1"/>
    <col min="14127" max="14127" width="1.44140625" style="10" customWidth="1"/>
    <col min="14128" max="14128" width="11.88671875" style="10" customWidth="1"/>
    <col min="14129" max="14129" width="1.44140625" style="10" customWidth="1"/>
    <col min="14130" max="14130" width="7.6640625" style="10" customWidth="1"/>
    <col min="14131" max="14131" width="1.109375" style="10" customWidth="1"/>
    <col min="14132" max="14132" width="10.6640625" style="10" customWidth="1"/>
    <col min="14133" max="14133" width="1.44140625" style="10" customWidth="1"/>
    <col min="14134" max="14134" width="7.6640625" style="10" customWidth="1"/>
    <col min="14135" max="14135" width="0.88671875" style="10" customWidth="1"/>
    <col min="14136" max="14136" width="10.44140625" style="10" customWidth="1"/>
    <col min="14137" max="14137" width="1.44140625" style="10" customWidth="1"/>
    <col min="14138" max="14138" width="10" style="10" customWidth="1"/>
    <col min="14139" max="14139" width="1.44140625" style="10" customWidth="1"/>
    <col min="14140" max="14140" width="3.77734375" style="10" customWidth="1"/>
    <col min="14141" max="14141" width="1.44140625" style="10" customWidth="1"/>
    <col min="14142" max="14142" width="10" style="10" customWidth="1"/>
    <col min="14143" max="14143" width="1.44140625" style="10" customWidth="1"/>
    <col min="14144" max="14144" width="10" style="10" customWidth="1"/>
    <col min="14145" max="14145" width="1.44140625" style="10" customWidth="1"/>
    <col min="14146" max="14146" width="10" style="10" customWidth="1"/>
    <col min="14147" max="14147" width="1.44140625" style="10" customWidth="1"/>
    <col min="14148" max="14148" width="10" style="10" customWidth="1"/>
    <col min="14149" max="14149" width="1.44140625" style="10" customWidth="1"/>
    <col min="14150" max="14150" width="10" style="10" customWidth="1"/>
    <col min="14151" max="14151" width="1.44140625" style="10" customWidth="1"/>
    <col min="14152" max="14152" width="10" style="10" customWidth="1"/>
    <col min="14153" max="14153" width="1.44140625" style="10" customWidth="1"/>
    <col min="14154" max="14154" width="10" style="10" customWidth="1"/>
    <col min="14155" max="14336" width="6.88671875" style="10"/>
    <col min="14337" max="14337" width="4.5546875" style="10" customWidth="1"/>
    <col min="14338" max="14338" width="2.21875" style="10" customWidth="1"/>
    <col min="14339" max="14339" width="17.77734375" style="10" customWidth="1"/>
    <col min="14340" max="14340" width="2.21875" style="10" customWidth="1"/>
    <col min="14341" max="14341" width="12.33203125" style="10" customWidth="1"/>
    <col min="14342" max="14342" width="1.44140625" style="10" customWidth="1"/>
    <col min="14343" max="14343" width="8.44140625" style="10" customWidth="1"/>
    <col min="14344" max="14344" width="1.44140625" style="10" customWidth="1"/>
    <col min="14345" max="14345" width="8.44140625" style="10" customWidth="1"/>
    <col min="14346" max="14346" width="2.21875" style="10" customWidth="1"/>
    <col min="14347" max="14347" width="12.33203125" style="10" customWidth="1"/>
    <col min="14348" max="14348" width="1.44140625" style="10" customWidth="1"/>
    <col min="14349" max="14349" width="8.44140625" style="10" customWidth="1"/>
    <col min="14350" max="14350" width="1.44140625" style="10" customWidth="1"/>
    <col min="14351" max="14351" width="8.44140625" style="10" customWidth="1"/>
    <col min="14352" max="14352" width="2.21875" style="10" customWidth="1"/>
    <col min="14353" max="14353" width="12.33203125" style="10" customWidth="1"/>
    <col min="14354" max="14354" width="1.44140625" style="10" customWidth="1"/>
    <col min="14355" max="14355" width="8.44140625" style="10" customWidth="1"/>
    <col min="14356" max="14356" width="1.44140625" style="10" customWidth="1"/>
    <col min="14357" max="14357" width="8.44140625" style="10" customWidth="1"/>
    <col min="14358" max="14358" width="2.21875" style="10" customWidth="1"/>
    <col min="14359" max="14359" width="12.33203125" style="10" customWidth="1"/>
    <col min="14360" max="14360" width="1.44140625" style="10" customWidth="1"/>
    <col min="14361" max="14361" width="8.44140625" style="10" customWidth="1"/>
    <col min="14362" max="14362" width="1.44140625" style="10" customWidth="1"/>
    <col min="14363" max="14363" width="8.44140625" style="10" customWidth="1"/>
    <col min="14364" max="14365" width="1.44140625" style="10" customWidth="1"/>
    <col min="14366" max="14366" width="10.44140625" style="10" customWidth="1"/>
    <col min="14367" max="14367" width="1.44140625" style="10" customWidth="1"/>
    <col min="14368" max="14368" width="6.88671875" style="10"/>
    <col min="14369" max="14369" width="1.44140625" style="10" customWidth="1"/>
    <col min="14370" max="14370" width="6.88671875" style="10"/>
    <col min="14371" max="14371" width="1.44140625" style="10" customWidth="1"/>
    <col min="14372" max="14372" width="9.21875" style="10" customWidth="1"/>
    <col min="14373" max="14373" width="1.44140625" style="10" customWidth="1"/>
    <col min="14374" max="14374" width="6.88671875" style="10"/>
    <col min="14375" max="14375" width="1.44140625" style="10" customWidth="1"/>
    <col min="14376" max="14376" width="7.109375" style="10" customWidth="1"/>
    <col min="14377" max="14377" width="1.44140625" style="10" customWidth="1"/>
    <col min="14378" max="14378" width="12.44140625" style="10" customWidth="1"/>
    <col min="14379" max="14379" width="1.109375" style="10" customWidth="1"/>
    <col min="14380" max="14380" width="11.6640625" style="10" customWidth="1"/>
    <col min="14381" max="14381" width="1.44140625" style="10" customWidth="1"/>
    <col min="14382" max="14382" width="7.33203125" style="10" customWidth="1"/>
    <col min="14383" max="14383" width="1.44140625" style="10" customWidth="1"/>
    <col min="14384" max="14384" width="11.88671875" style="10" customWidth="1"/>
    <col min="14385" max="14385" width="1.44140625" style="10" customWidth="1"/>
    <col min="14386" max="14386" width="7.6640625" style="10" customWidth="1"/>
    <col min="14387" max="14387" width="1.109375" style="10" customWidth="1"/>
    <col min="14388" max="14388" width="10.6640625" style="10" customWidth="1"/>
    <col min="14389" max="14389" width="1.44140625" style="10" customWidth="1"/>
    <col min="14390" max="14390" width="7.6640625" style="10" customWidth="1"/>
    <col min="14391" max="14391" width="0.88671875" style="10" customWidth="1"/>
    <col min="14392" max="14392" width="10.44140625" style="10" customWidth="1"/>
    <col min="14393" max="14393" width="1.44140625" style="10" customWidth="1"/>
    <col min="14394" max="14394" width="10" style="10" customWidth="1"/>
    <col min="14395" max="14395" width="1.44140625" style="10" customWidth="1"/>
    <col min="14396" max="14396" width="3.77734375" style="10" customWidth="1"/>
    <col min="14397" max="14397" width="1.44140625" style="10" customWidth="1"/>
    <col min="14398" max="14398" width="10" style="10" customWidth="1"/>
    <col min="14399" max="14399" width="1.44140625" style="10" customWidth="1"/>
    <col min="14400" max="14400" width="10" style="10" customWidth="1"/>
    <col min="14401" max="14401" width="1.44140625" style="10" customWidth="1"/>
    <col min="14402" max="14402" width="10" style="10" customWidth="1"/>
    <col min="14403" max="14403" width="1.44140625" style="10" customWidth="1"/>
    <col min="14404" max="14404" width="10" style="10" customWidth="1"/>
    <col min="14405" max="14405" width="1.44140625" style="10" customWidth="1"/>
    <col min="14406" max="14406" width="10" style="10" customWidth="1"/>
    <col min="14407" max="14407" width="1.44140625" style="10" customWidth="1"/>
    <col min="14408" max="14408" width="10" style="10" customWidth="1"/>
    <col min="14409" max="14409" width="1.44140625" style="10" customWidth="1"/>
    <col min="14410" max="14410" width="10" style="10" customWidth="1"/>
    <col min="14411" max="14592" width="6.88671875" style="10"/>
    <col min="14593" max="14593" width="4.5546875" style="10" customWidth="1"/>
    <col min="14594" max="14594" width="2.21875" style="10" customWidth="1"/>
    <col min="14595" max="14595" width="17.77734375" style="10" customWidth="1"/>
    <col min="14596" max="14596" width="2.21875" style="10" customWidth="1"/>
    <col min="14597" max="14597" width="12.33203125" style="10" customWidth="1"/>
    <col min="14598" max="14598" width="1.44140625" style="10" customWidth="1"/>
    <col min="14599" max="14599" width="8.44140625" style="10" customWidth="1"/>
    <col min="14600" max="14600" width="1.44140625" style="10" customWidth="1"/>
    <col min="14601" max="14601" width="8.44140625" style="10" customWidth="1"/>
    <col min="14602" max="14602" width="2.21875" style="10" customWidth="1"/>
    <col min="14603" max="14603" width="12.33203125" style="10" customWidth="1"/>
    <col min="14604" max="14604" width="1.44140625" style="10" customWidth="1"/>
    <col min="14605" max="14605" width="8.44140625" style="10" customWidth="1"/>
    <col min="14606" max="14606" width="1.44140625" style="10" customWidth="1"/>
    <col min="14607" max="14607" width="8.44140625" style="10" customWidth="1"/>
    <col min="14608" max="14608" width="2.21875" style="10" customWidth="1"/>
    <col min="14609" max="14609" width="12.33203125" style="10" customWidth="1"/>
    <col min="14610" max="14610" width="1.44140625" style="10" customWidth="1"/>
    <col min="14611" max="14611" width="8.44140625" style="10" customWidth="1"/>
    <col min="14612" max="14612" width="1.44140625" style="10" customWidth="1"/>
    <col min="14613" max="14613" width="8.44140625" style="10" customWidth="1"/>
    <col min="14614" max="14614" width="2.21875" style="10" customWidth="1"/>
    <col min="14615" max="14615" width="12.33203125" style="10" customWidth="1"/>
    <col min="14616" max="14616" width="1.44140625" style="10" customWidth="1"/>
    <col min="14617" max="14617" width="8.44140625" style="10" customWidth="1"/>
    <col min="14618" max="14618" width="1.44140625" style="10" customWidth="1"/>
    <col min="14619" max="14619" width="8.44140625" style="10" customWidth="1"/>
    <col min="14620" max="14621" width="1.44140625" style="10" customWidth="1"/>
    <col min="14622" max="14622" width="10.44140625" style="10" customWidth="1"/>
    <col min="14623" max="14623" width="1.44140625" style="10" customWidth="1"/>
    <col min="14624" max="14624" width="6.88671875" style="10"/>
    <col min="14625" max="14625" width="1.44140625" style="10" customWidth="1"/>
    <col min="14626" max="14626" width="6.88671875" style="10"/>
    <col min="14627" max="14627" width="1.44140625" style="10" customWidth="1"/>
    <col min="14628" max="14628" width="9.21875" style="10" customWidth="1"/>
    <col min="14629" max="14629" width="1.44140625" style="10" customWidth="1"/>
    <col min="14630" max="14630" width="6.88671875" style="10"/>
    <col min="14631" max="14631" width="1.44140625" style="10" customWidth="1"/>
    <col min="14632" max="14632" width="7.109375" style="10" customWidth="1"/>
    <col min="14633" max="14633" width="1.44140625" style="10" customWidth="1"/>
    <col min="14634" max="14634" width="12.44140625" style="10" customWidth="1"/>
    <col min="14635" max="14635" width="1.109375" style="10" customWidth="1"/>
    <col min="14636" max="14636" width="11.6640625" style="10" customWidth="1"/>
    <col min="14637" max="14637" width="1.44140625" style="10" customWidth="1"/>
    <col min="14638" max="14638" width="7.33203125" style="10" customWidth="1"/>
    <col min="14639" max="14639" width="1.44140625" style="10" customWidth="1"/>
    <col min="14640" max="14640" width="11.88671875" style="10" customWidth="1"/>
    <col min="14641" max="14641" width="1.44140625" style="10" customWidth="1"/>
    <col min="14642" max="14642" width="7.6640625" style="10" customWidth="1"/>
    <col min="14643" max="14643" width="1.109375" style="10" customWidth="1"/>
    <col min="14644" max="14644" width="10.6640625" style="10" customWidth="1"/>
    <col min="14645" max="14645" width="1.44140625" style="10" customWidth="1"/>
    <col min="14646" max="14646" width="7.6640625" style="10" customWidth="1"/>
    <col min="14647" max="14647" width="0.88671875" style="10" customWidth="1"/>
    <col min="14648" max="14648" width="10.44140625" style="10" customWidth="1"/>
    <col min="14649" max="14649" width="1.44140625" style="10" customWidth="1"/>
    <col min="14650" max="14650" width="10" style="10" customWidth="1"/>
    <col min="14651" max="14651" width="1.44140625" style="10" customWidth="1"/>
    <col min="14652" max="14652" width="3.77734375" style="10" customWidth="1"/>
    <col min="14653" max="14653" width="1.44140625" style="10" customWidth="1"/>
    <col min="14654" max="14654" width="10" style="10" customWidth="1"/>
    <col min="14655" max="14655" width="1.44140625" style="10" customWidth="1"/>
    <col min="14656" max="14656" width="10" style="10" customWidth="1"/>
    <col min="14657" max="14657" width="1.44140625" style="10" customWidth="1"/>
    <col min="14658" max="14658" width="10" style="10" customWidth="1"/>
    <col min="14659" max="14659" width="1.44140625" style="10" customWidth="1"/>
    <col min="14660" max="14660" width="10" style="10" customWidth="1"/>
    <col min="14661" max="14661" width="1.44140625" style="10" customWidth="1"/>
    <col min="14662" max="14662" width="10" style="10" customWidth="1"/>
    <col min="14663" max="14663" width="1.44140625" style="10" customWidth="1"/>
    <col min="14664" max="14664" width="10" style="10" customWidth="1"/>
    <col min="14665" max="14665" width="1.44140625" style="10" customWidth="1"/>
    <col min="14666" max="14666" width="10" style="10" customWidth="1"/>
    <col min="14667" max="14848" width="6.88671875" style="10"/>
    <col min="14849" max="14849" width="4.5546875" style="10" customWidth="1"/>
    <col min="14850" max="14850" width="2.21875" style="10" customWidth="1"/>
    <col min="14851" max="14851" width="17.77734375" style="10" customWidth="1"/>
    <col min="14852" max="14852" width="2.21875" style="10" customWidth="1"/>
    <col min="14853" max="14853" width="12.33203125" style="10" customWidth="1"/>
    <col min="14854" max="14854" width="1.44140625" style="10" customWidth="1"/>
    <col min="14855" max="14855" width="8.44140625" style="10" customWidth="1"/>
    <col min="14856" max="14856" width="1.44140625" style="10" customWidth="1"/>
    <col min="14857" max="14857" width="8.44140625" style="10" customWidth="1"/>
    <col min="14858" max="14858" width="2.21875" style="10" customWidth="1"/>
    <col min="14859" max="14859" width="12.33203125" style="10" customWidth="1"/>
    <col min="14860" max="14860" width="1.44140625" style="10" customWidth="1"/>
    <col min="14861" max="14861" width="8.44140625" style="10" customWidth="1"/>
    <col min="14862" max="14862" width="1.44140625" style="10" customWidth="1"/>
    <col min="14863" max="14863" width="8.44140625" style="10" customWidth="1"/>
    <col min="14864" max="14864" width="2.21875" style="10" customWidth="1"/>
    <col min="14865" max="14865" width="12.33203125" style="10" customWidth="1"/>
    <col min="14866" max="14866" width="1.44140625" style="10" customWidth="1"/>
    <col min="14867" max="14867" width="8.44140625" style="10" customWidth="1"/>
    <col min="14868" max="14868" width="1.44140625" style="10" customWidth="1"/>
    <col min="14869" max="14869" width="8.44140625" style="10" customWidth="1"/>
    <col min="14870" max="14870" width="2.21875" style="10" customWidth="1"/>
    <col min="14871" max="14871" width="12.33203125" style="10" customWidth="1"/>
    <col min="14872" max="14872" width="1.44140625" style="10" customWidth="1"/>
    <col min="14873" max="14873" width="8.44140625" style="10" customWidth="1"/>
    <col min="14874" max="14874" width="1.44140625" style="10" customWidth="1"/>
    <col min="14875" max="14875" width="8.44140625" style="10" customWidth="1"/>
    <col min="14876" max="14877" width="1.44140625" style="10" customWidth="1"/>
    <col min="14878" max="14878" width="10.44140625" style="10" customWidth="1"/>
    <col min="14879" max="14879" width="1.44140625" style="10" customWidth="1"/>
    <col min="14880" max="14880" width="6.88671875" style="10"/>
    <col min="14881" max="14881" width="1.44140625" style="10" customWidth="1"/>
    <col min="14882" max="14882" width="6.88671875" style="10"/>
    <col min="14883" max="14883" width="1.44140625" style="10" customWidth="1"/>
    <col min="14884" max="14884" width="9.21875" style="10" customWidth="1"/>
    <col min="14885" max="14885" width="1.44140625" style="10" customWidth="1"/>
    <col min="14886" max="14886" width="6.88671875" style="10"/>
    <col min="14887" max="14887" width="1.44140625" style="10" customWidth="1"/>
    <col min="14888" max="14888" width="7.109375" style="10" customWidth="1"/>
    <col min="14889" max="14889" width="1.44140625" style="10" customWidth="1"/>
    <col min="14890" max="14890" width="12.44140625" style="10" customWidth="1"/>
    <col min="14891" max="14891" width="1.109375" style="10" customWidth="1"/>
    <col min="14892" max="14892" width="11.6640625" style="10" customWidth="1"/>
    <col min="14893" max="14893" width="1.44140625" style="10" customWidth="1"/>
    <col min="14894" max="14894" width="7.33203125" style="10" customWidth="1"/>
    <col min="14895" max="14895" width="1.44140625" style="10" customWidth="1"/>
    <col min="14896" max="14896" width="11.88671875" style="10" customWidth="1"/>
    <col min="14897" max="14897" width="1.44140625" style="10" customWidth="1"/>
    <col min="14898" max="14898" width="7.6640625" style="10" customWidth="1"/>
    <col min="14899" max="14899" width="1.109375" style="10" customWidth="1"/>
    <col min="14900" max="14900" width="10.6640625" style="10" customWidth="1"/>
    <col min="14901" max="14901" width="1.44140625" style="10" customWidth="1"/>
    <col min="14902" max="14902" width="7.6640625" style="10" customWidth="1"/>
    <col min="14903" max="14903" width="0.88671875" style="10" customWidth="1"/>
    <col min="14904" max="14904" width="10.44140625" style="10" customWidth="1"/>
    <col min="14905" max="14905" width="1.44140625" style="10" customWidth="1"/>
    <col min="14906" max="14906" width="10" style="10" customWidth="1"/>
    <col min="14907" max="14907" width="1.44140625" style="10" customWidth="1"/>
    <col min="14908" max="14908" width="3.77734375" style="10" customWidth="1"/>
    <col min="14909" max="14909" width="1.44140625" style="10" customWidth="1"/>
    <col min="14910" max="14910" width="10" style="10" customWidth="1"/>
    <col min="14911" max="14911" width="1.44140625" style="10" customWidth="1"/>
    <col min="14912" max="14912" width="10" style="10" customWidth="1"/>
    <col min="14913" max="14913" width="1.44140625" style="10" customWidth="1"/>
    <col min="14914" max="14914" width="10" style="10" customWidth="1"/>
    <col min="14915" max="14915" width="1.44140625" style="10" customWidth="1"/>
    <col min="14916" max="14916" width="10" style="10" customWidth="1"/>
    <col min="14917" max="14917" width="1.44140625" style="10" customWidth="1"/>
    <col min="14918" max="14918" width="10" style="10" customWidth="1"/>
    <col min="14919" max="14919" width="1.44140625" style="10" customWidth="1"/>
    <col min="14920" max="14920" width="10" style="10" customWidth="1"/>
    <col min="14921" max="14921" width="1.44140625" style="10" customWidth="1"/>
    <col min="14922" max="14922" width="10" style="10" customWidth="1"/>
    <col min="14923" max="15104" width="6.88671875" style="10"/>
    <col min="15105" max="15105" width="4.5546875" style="10" customWidth="1"/>
    <col min="15106" max="15106" width="2.21875" style="10" customWidth="1"/>
    <col min="15107" max="15107" width="17.77734375" style="10" customWidth="1"/>
    <col min="15108" max="15108" width="2.21875" style="10" customWidth="1"/>
    <col min="15109" max="15109" width="12.33203125" style="10" customWidth="1"/>
    <col min="15110" max="15110" width="1.44140625" style="10" customWidth="1"/>
    <col min="15111" max="15111" width="8.44140625" style="10" customWidth="1"/>
    <col min="15112" max="15112" width="1.44140625" style="10" customWidth="1"/>
    <col min="15113" max="15113" width="8.44140625" style="10" customWidth="1"/>
    <col min="15114" max="15114" width="2.21875" style="10" customWidth="1"/>
    <col min="15115" max="15115" width="12.33203125" style="10" customWidth="1"/>
    <col min="15116" max="15116" width="1.44140625" style="10" customWidth="1"/>
    <col min="15117" max="15117" width="8.44140625" style="10" customWidth="1"/>
    <col min="15118" max="15118" width="1.44140625" style="10" customWidth="1"/>
    <col min="15119" max="15119" width="8.44140625" style="10" customWidth="1"/>
    <col min="15120" max="15120" width="2.21875" style="10" customWidth="1"/>
    <col min="15121" max="15121" width="12.33203125" style="10" customWidth="1"/>
    <col min="15122" max="15122" width="1.44140625" style="10" customWidth="1"/>
    <col min="15123" max="15123" width="8.44140625" style="10" customWidth="1"/>
    <col min="15124" max="15124" width="1.44140625" style="10" customWidth="1"/>
    <col min="15125" max="15125" width="8.44140625" style="10" customWidth="1"/>
    <col min="15126" max="15126" width="2.21875" style="10" customWidth="1"/>
    <col min="15127" max="15127" width="12.33203125" style="10" customWidth="1"/>
    <col min="15128" max="15128" width="1.44140625" style="10" customWidth="1"/>
    <col min="15129" max="15129" width="8.44140625" style="10" customWidth="1"/>
    <col min="15130" max="15130" width="1.44140625" style="10" customWidth="1"/>
    <col min="15131" max="15131" width="8.44140625" style="10" customWidth="1"/>
    <col min="15132" max="15133" width="1.44140625" style="10" customWidth="1"/>
    <col min="15134" max="15134" width="10.44140625" style="10" customWidth="1"/>
    <col min="15135" max="15135" width="1.44140625" style="10" customWidth="1"/>
    <col min="15136" max="15136" width="6.88671875" style="10"/>
    <col min="15137" max="15137" width="1.44140625" style="10" customWidth="1"/>
    <col min="15138" max="15138" width="6.88671875" style="10"/>
    <col min="15139" max="15139" width="1.44140625" style="10" customWidth="1"/>
    <col min="15140" max="15140" width="9.21875" style="10" customWidth="1"/>
    <col min="15141" max="15141" width="1.44140625" style="10" customWidth="1"/>
    <col min="15142" max="15142" width="6.88671875" style="10"/>
    <col min="15143" max="15143" width="1.44140625" style="10" customWidth="1"/>
    <col min="15144" max="15144" width="7.109375" style="10" customWidth="1"/>
    <col min="15145" max="15145" width="1.44140625" style="10" customWidth="1"/>
    <col min="15146" max="15146" width="12.44140625" style="10" customWidth="1"/>
    <col min="15147" max="15147" width="1.109375" style="10" customWidth="1"/>
    <col min="15148" max="15148" width="11.6640625" style="10" customWidth="1"/>
    <col min="15149" max="15149" width="1.44140625" style="10" customWidth="1"/>
    <col min="15150" max="15150" width="7.33203125" style="10" customWidth="1"/>
    <col min="15151" max="15151" width="1.44140625" style="10" customWidth="1"/>
    <col min="15152" max="15152" width="11.88671875" style="10" customWidth="1"/>
    <col min="15153" max="15153" width="1.44140625" style="10" customWidth="1"/>
    <col min="15154" max="15154" width="7.6640625" style="10" customWidth="1"/>
    <col min="15155" max="15155" width="1.109375" style="10" customWidth="1"/>
    <col min="15156" max="15156" width="10.6640625" style="10" customWidth="1"/>
    <col min="15157" max="15157" width="1.44140625" style="10" customWidth="1"/>
    <col min="15158" max="15158" width="7.6640625" style="10" customWidth="1"/>
    <col min="15159" max="15159" width="0.88671875" style="10" customWidth="1"/>
    <col min="15160" max="15160" width="10.44140625" style="10" customWidth="1"/>
    <col min="15161" max="15161" width="1.44140625" style="10" customWidth="1"/>
    <col min="15162" max="15162" width="10" style="10" customWidth="1"/>
    <col min="15163" max="15163" width="1.44140625" style="10" customWidth="1"/>
    <col min="15164" max="15164" width="3.77734375" style="10" customWidth="1"/>
    <col min="15165" max="15165" width="1.44140625" style="10" customWidth="1"/>
    <col min="15166" max="15166" width="10" style="10" customWidth="1"/>
    <col min="15167" max="15167" width="1.44140625" style="10" customWidth="1"/>
    <col min="15168" max="15168" width="10" style="10" customWidth="1"/>
    <col min="15169" max="15169" width="1.44140625" style="10" customWidth="1"/>
    <col min="15170" max="15170" width="10" style="10" customWidth="1"/>
    <col min="15171" max="15171" width="1.44140625" style="10" customWidth="1"/>
    <col min="15172" max="15172" width="10" style="10" customWidth="1"/>
    <col min="15173" max="15173" width="1.44140625" style="10" customWidth="1"/>
    <col min="15174" max="15174" width="10" style="10" customWidth="1"/>
    <col min="15175" max="15175" width="1.44140625" style="10" customWidth="1"/>
    <col min="15176" max="15176" width="10" style="10" customWidth="1"/>
    <col min="15177" max="15177" width="1.44140625" style="10" customWidth="1"/>
    <col min="15178" max="15178" width="10" style="10" customWidth="1"/>
    <col min="15179" max="15360" width="6.88671875" style="10"/>
    <col min="15361" max="15361" width="4.5546875" style="10" customWidth="1"/>
    <col min="15362" max="15362" width="2.21875" style="10" customWidth="1"/>
    <col min="15363" max="15363" width="17.77734375" style="10" customWidth="1"/>
    <col min="15364" max="15364" width="2.21875" style="10" customWidth="1"/>
    <col min="15365" max="15365" width="12.33203125" style="10" customWidth="1"/>
    <col min="15366" max="15366" width="1.44140625" style="10" customWidth="1"/>
    <col min="15367" max="15367" width="8.44140625" style="10" customWidth="1"/>
    <col min="15368" max="15368" width="1.44140625" style="10" customWidth="1"/>
    <col min="15369" max="15369" width="8.44140625" style="10" customWidth="1"/>
    <col min="15370" max="15370" width="2.21875" style="10" customWidth="1"/>
    <col min="15371" max="15371" width="12.33203125" style="10" customWidth="1"/>
    <col min="15372" max="15372" width="1.44140625" style="10" customWidth="1"/>
    <col min="15373" max="15373" width="8.44140625" style="10" customWidth="1"/>
    <col min="15374" max="15374" width="1.44140625" style="10" customWidth="1"/>
    <col min="15375" max="15375" width="8.44140625" style="10" customWidth="1"/>
    <col min="15376" max="15376" width="2.21875" style="10" customWidth="1"/>
    <col min="15377" max="15377" width="12.33203125" style="10" customWidth="1"/>
    <col min="15378" max="15378" width="1.44140625" style="10" customWidth="1"/>
    <col min="15379" max="15379" width="8.44140625" style="10" customWidth="1"/>
    <col min="15380" max="15380" width="1.44140625" style="10" customWidth="1"/>
    <col min="15381" max="15381" width="8.44140625" style="10" customWidth="1"/>
    <col min="15382" max="15382" width="2.21875" style="10" customWidth="1"/>
    <col min="15383" max="15383" width="12.33203125" style="10" customWidth="1"/>
    <col min="15384" max="15384" width="1.44140625" style="10" customWidth="1"/>
    <col min="15385" max="15385" width="8.44140625" style="10" customWidth="1"/>
    <col min="15386" max="15386" width="1.44140625" style="10" customWidth="1"/>
    <col min="15387" max="15387" width="8.44140625" style="10" customWidth="1"/>
    <col min="15388" max="15389" width="1.44140625" style="10" customWidth="1"/>
    <col min="15390" max="15390" width="10.44140625" style="10" customWidth="1"/>
    <col min="15391" max="15391" width="1.44140625" style="10" customWidth="1"/>
    <col min="15392" max="15392" width="6.88671875" style="10"/>
    <col min="15393" max="15393" width="1.44140625" style="10" customWidth="1"/>
    <col min="15394" max="15394" width="6.88671875" style="10"/>
    <col min="15395" max="15395" width="1.44140625" style="10" customWidth="1"/>
    <col min="15396" max="15396" width="9.21875" style="10" customWidth="1"/>
    <col min="15397" max="15397" width="1.44140625" style="10" customWidth="1"/>
    <col min="15398" max="15398" width="6.88671875" style="10"/>
    <col min="15399" max="15399" width="1.44140625" style="10" customWidth="1"/>
    <col min="15400" max="15400" width="7.109375" style="10" customWidth="1"/>
    <col min="15401" max="15401" width="1.44140625" style="10" customWidth="1"/>
    <col min="15402" max="15402" width="12.44140625" style="10" customWidth="1"/>
    <col min="15403" max="15403" width="1.109375" style="10" customWidth="1"/>
    <col min="15404" max="15404" width="11.6640625" style="10" customWidth="1"/>
    <col min="15405" max="15405" width="1.44140625" style="10" customWidth="1"/>
    <col min="15406" max="15406" width="7.33203125" style="10" customWidth="1"/>
    <col min="15407" max="15407" width="1.44140625" style="10" customWidth="1"/>
    <col min="15408" max="15408" width="11.88671875" style="10" customWidth="1"/>
    <col min="15409" max="15409" width="1.44140625" style="10" customWidth="1"/>
    <col min="15410" max="15410" width="7.6640625" style="10" customWidth="1"/>
    <col min="15411" max="15411" width="1.109375" style="10" customWidth="1"/>
    <col min="15412" max="15412" width="10.6640625" style="10" customWidth="1"/>
    <col min="15413" max="15413" width="1.44140625" style="10" customWidth="1"/>
    <col min="15414" max="15414" width="7.6640625" style="10" customWidth="1"/>
    <col min="15415" max="15415" width="0.88671875" style="10" customWidth="1"/>
    <col min="15416" max="15416" width="10.44140625" style="10" customWidth="1"/>
    <col min="15417" max="15417" width="1.44140625" style="10" customWidth="1"/>
    <col min="15418" max="15418" width="10" style="10" customWidth="1"/>
    <col min="15419" max="15419" width="1.44140625" style="10" customWidth="1"/>
    <col min="15420" max="15420" width="3.77734375" style="10" customWidth="1"/>
    <col min="15421" max="15421" width="1.44140625" style="10" customWidth="1"/>
    <col min="15422" max="15422" width="10" style="10" customWidth="1"/>
    <col min="15423" max="15423" width="1.44140625" style="10" customWidth="1"/>
    <col min="15424" max="15424" width="10" style="10" customWidth="1"/>
    <col min="15425" max="15425" width="1.44140625" style="10" customWidth="1"/>
    <col min="15426" max="15426" width="10" style="10" customWidth="1"/>
    <col min="15427" max="15427" width="1.44140625" style="10" customWidth="1"/>
    <col min="15428" max="15428" width="10" style="10" customWidth="1"/>
    <col min="15429" max="15429" width="1.44140625" style="10" customWidth="1"/>
    <col min="15430" max="15430" width="10" style="10" customWidth="1"/>
    <col min="15431" max="15431" width="1.44140625" style="10" customWidth="1"/>
    <col min="15432" max="15432" width="10" style="10" customWidth="1"/>
    <col min="15433" max="15433" width="1.44140625" style="10" customWidth="1"/>
    <col min="15434" max="15434" width="10" style="10" customWidth="1"/>
    <col min="15435" max="15616" width="6.88671875" style="10"/>
    <col min="15617" max="15617" width="4.5546875" style="10" customWidth="1"/>
    <col min="15618" max="15618" width="2.21875" style="10" customWidth="1"/>
    <col min="15619" max="15619" width="17.77734375" style="10" customWidth="1"/>
    <col min="15620" max="15620" width="2.21875" style="10" customWidth="1"/>
    <col min="15621" max="15621" width="12.33203125" style="10" customWidth="1"/>
    <col min="15622" max="15622" width="1.44140625" style="10" customWidth="1"/>
    <col min="15623" max="15623" width="8.44140625" style="10" customWidth="1"/>
    <col min="15624" max="15624" width="1.44140625" style="10" customWidth="1"/>
    <col min="15625" max="15625" width="8.44140625" style="10" customWidth="1"/>
    <col min="15626" max="15626" width="2.21875" style="10" customWidth="1"/>
    <col min="15627" max="15627" width="12.33203125" style="10" customWidth="1"/>
    <col min="15628" max="15628" width="1.44140625" style="10" customWidth="1"/>
    <col min="15629" max="15629" width="8.44140625" style="10" customWidth="1"/>
    <col min="15630" max="15630" width="1.44140625" style="10" customWidth="1"/>
    <col min="15631" max="15631" width="8.44140625" style="10" customWidth="1"/>
    <col min="15632" max="15632" width="2.21875" style="10" customWidth="1"/>
    <col min="15633" max="15633" width="12.33203125" style="10" customWidth="1"/>
    <col min="15634" max="15634" width="1.44140625" style="10" customWidth="1"/>
    <col min="15635" max="15635" width="8.44140625" style="10" customWidth="1"/>
    <col min="15636" max="15636" width="1.44140625" style="10" customWidth="1"/>
    <col min="15637" max="15637" width="8.44140625" style="10" customWidth="1"/>
    <col min="15638" max="15638" width="2.21875" style="10" customWidth="1"/>
    <col min="15639" max="15639" width="12.33203125" style="10" customWidth="1"/>
    <col min="15640" max="15640" width="1.44140625" style="10" customWidth="1"/>
    <col min="15641" max="15641" width="8.44140625" style="10" customWidth="1"/>
    <col min="15642" max="15642" width="1.44140625" style="10" customWidth="1"/>
    <col min="15643" max="15643" width="8.44140625" style="10" customWidth="1"/>
    <col min="15644" max="15645" width="1.44140625" style="10" customWidth="1"/>
    <col min="15646" max="15646" width="10.44140625" style="10" customWidth="1"/>
    <col min="15647" max="15647" width="1.44140625" style="10" customWidth="1"/>
    <col min="15648" max="15648" width="6.88671875" style="10"/>
    <col min="15649" max="15649" width="1.44140625" style="10" customWidth="1"/>
    <col min="15650" max="15650" width="6.88671875" style="10"/>
    <col min="15651" max="15651" width="1.44140625" style="10" customWidth="1"/>
    <col min="15652" max="15652" width="9.21875" style="10" customWidth="1"/>
    <col min="15653" max="15653" width="1.44140625" style="10" customWidth="1"/>
    <col min="15654" max="15654" width="6.88671875" style="10"/>
    <col min="15655" max="15655" width="1.44140625" style="10" customWidth="1"/>
    <col min="15656" max="15656" width="7.109375" style="10" customWidth="1"/>
    <col min="15657" max="15657" width="1.44140625" style="10" customWidth="1"/>
    <col min="15658" max="15658" width="12.44140625" style="10" customWidth="1"/>
    <col min="15659" max="15659" width="1.109375" style="10" customWidth="1"/>
    <col min="15660" max="15660" width="11.6640625" style="10" customWidth="1"/>
    <col min="15661" max="15661" width="1.44140625" style="10" customWidth="1"/>
    <col min="15662" max="15662" width="7.33203125" style="10" customWidth="1"/>
    <col min="15663" max="15663" width="1.44140625" style="10" customWidth="1"/>
    <col min="15664" max="15664" width="11.88671875" style="10" customWidth="1"/>
    <col min="15665" max="15665" width="1.44140625" style="10" customWidth="1"/>
    <col min="15666" max="15666" width="7.6640625" style="10" customWidth="1"/>
    <col min="15667" max="15667" width="1.109375" style="10" customWidth="1"/>
    <col min="15668" max="15668" width="10.6640625" style="10" customWidth="1"/>
    <col min="15669" max="15669" width="1.44140625" style="10" customWidth="1"/>
    <col min="15670" max="15670" width="7.6640625" style="10" customWidth="1"/>
    <col min="15671" max="15671" width="0.88671875" style="10" customWidth="1"/>
    <col min="15672" max="15672" width="10.44140625" style="10" customWidth="1"/>
    <col min="15673" max="15673" width="1.44140625" style="10" customWidth="1"/>
    <col min="15674" max="15674" width="10" style="10" customWidth="1"/>
    <col min="15675" max="15675" width="1.44140625" style="10" customWidth="1"/>
    <col min="15676" max="15676" width="3.77734375" style="10" customWidth="1"/>
    <col min="15677" max="15677" width="1.44140625" style="10" customWidth="1"/>
    <col min="15678" max="15678" width="10" style="10" customWidth="1"/>
    <col min="15679" max="15679" width="1.44140625" style="10" customWidth="1"/>
    <col min="15680" max="15680" width="10" style="10" customWidth="1"/>
    <col min="15681" max="15681" width="1.44140625" style="10" customWidth="1"/>
    <col min="15682" max="15682" width="10" style="10" customWidth="1"/>
    <col min="15683" max="15683" width="1.44140625" style="10" customWidth="1"/>
    <col min="15684" max="15684" width="10" style="10" customWidth="1"/>
    <col min="15685" max="15685" width="1.44140625" style="10" customWidth="1"/>
    <col min="15686" max="15686" width="10" style="10" customWidth="1"/>
    <col min="15687" max="15687" width="1.44140625" style="10" customWidth="1"/>
    <col min="15688" max="15688" width="10" style="10" customWidth="1"/>
    <col min="15689" max="15689" width="1.44140625" style="10" customWidth="1"/>
    <col min="15690" max="15690" width="10" style="10" customWidth="1"/>
    <col min="15691" max="15872" width="6.88671875" style="10"/>
    <col min="15873" max="15873" width="4.5546875" style="10" customWidth="1"/>
    <col min="15874" max="15874" width="2.21875" style="10" customWidth="1"/>
    <col min="15875" max="15875" width="17.77734375" style="10" customWidth="1"/>
    <col min="15876" max="15876" width="2.21875" style="10" customWidth="1"/>
    <col min="15877" max="15877" width="12.33203125" style="10" customWidth="1"/>
    <col min="15878" max="15878" width="1.44140625" style="10" customWidth="1"/>
    <col min="15879" max="15879" width="8.44140625" style="10" customWidth="1"/>
    <col min="15880" max="15880" width="1.44140625" style="10" customWidth="1"/>
    <col min="15881" max="15881" width="8.44140625" style="10" customWidth="1"/>
    <col min="15882" max="15882" width="2.21875" style="10" customWidth="1"/>
    <col min="15883" max="15883" width="12.33203125" style="10" customWidth="1"/>
    <col min="15884" max="15884" width="1.44140625" style="10" customWidth="1"/>
    <col min="15885" max="15885" width="8.44140625" style="10" customWidth="1"/>
    <col min="15886" max="15886" width="1.44140625" style="10" customWidth="1"/>
    <col min="15887" max="15887" width="8.44140625" style="10" customWidth="1"/>
    <col min="15888" max="15888" width="2.21875" style="10" customWidth="1"/>
    <col min="15889" max="15889" width="12.33203125" style="10" customWidth="1"/>
    <col min="15890" max="15890" width="1.44140625" style="10" customWidth="1"/>
    <col min="15891" max="15891" width="8.44140625" style="10" customWidth="1"/>
    <col min="15892" max="15892" width="1.44140625" style="10" customWidth="1"/>
    <col min="15893" max="15893" width="8.44140625" style="10" customWidth="1"/>
    <col min="15894" max="15894" width="2.21875" style="10" customWidth="1"/>
    <col min="15895" max="15895" width="12.33203125" style="10" customWidth="1"/>
    <col min="15896" max="15896" width="1.44140625" style="10" customWidth="1"/>
    <col min="15897" max="15897" width="8.44140625" style="10" customWidth="1"/>
    <col min="15898" max="15898" width="1.44140625" style="10" customWidth="1"/>
    <col min="15899" max="15899" width="8.44140625" style="10" customWidth="1"/>
    <col min="15900" max="15901" width="1.44140625" style="10" customWidth="1"/>
    <col min="15902" max="15902" width="10.44140625" style="10" customWidth="1"/>
    <col min="15903" max="15903" width="1.44140625" style="10" customWidth="1"/>
    <col min="15904" max="15904" width="6.88671875" style="10"/>
    <col min="15905" max="15905" width="1.44140625" style="10" customWidth="1"/>
    <col min="15906" max="15906" width="6.88671875" style="10"/>
    <col min="15907" max="15907" width="1.44140625" style="10" customWidth="1"/>
    <col min="15908" max="15908" width="9.21875" style="10" customWidth="1"/>
    <col min="15909" max="15909" width="1.44140625" style="10" customWidth="1"/>
    <col min="15910" max="15910" width="6.88671875" style="10"/>
    <col min="15911" max="15911" width="1.44140625" style="10" customWidth="1"/>
    <col min="15912" max="15912" width="7.109375" style="10" customWidth="1"/>
    <col min="15913" max="15913" width="1.44140625" style="10" customWidth="1"/>
    <col min="15914" max="15914" width="12.44140625" style="10" customWidth="1"/>
    <col min="15915" max="15915" width="1.109375" style="10" customWidth="1"/>
    <col min="15916" max="15916" width="11.6640625" style="10" customWidth="1"/>
    <col min="15917" max="15917" width="1.44140625" style="10" customWidth="1"/>
    <col min="15918" max="15918" width="7.33203125" style="10" customWidth="1"/>
    <col min="15919" max="15919" width="1.44140625" style="10" customWidth="1"/>
    <col min="15920" max="15920" width="11.88671875" style="10" customWidth="1"/>
    <col min="15921" max="15921" width="1.44140625" style="10" customWidth="1"/>
    <col min="15922" max="15922" width="7.6640625" style="10" customWidth="1"/>
    <col min="15923" max="15923" width="1.109375" style="10" customWidth="1"/>
    <col min="15924" max="15924" width="10.6640625" style="10" customWidth="1"/>
    <col min="15925" max="15925" width="1.44140625" style="10" customWidth="1"/>
    <col min="15926" max="15926" width="7.6640625" style="10" customWidth="1"/>
    <col min="15927" max="15927" width="0.88671875" style="10" customWidth="1"/>
    <col min="15928" max="15928" width="10.44140625" style="10" customWidth="1"/>
    <col min="15929" max="15929" width="1.44140625" style="10" customWidth="1"/>
    <col min="15930" max="15930" width="10" style="10" customWidth="1"/>
    <col min="15931" max="15931" width="1.44140625" style="10" customWidth="1"/>
    <col min="15932" max="15932" width="3.77734375" style="10" customWidth="1"/>
    <col min="15933" max="15933" width="1.44140625" style="10" customWidth="1"/>
    <col min="15934" max="15934" width="10" style="10" customWidth="1"/>
    <col min="15935" max="15935" width="1.44140625" style="10" customWidth="1"/>
    <col min="15936" max="15936" width="10" style="10" customWidth="1"/>
    <col min="15937" max="15937" width="1.44140625" style="10" customWidth="1"/>
    <col min="15938" max="15938" width="10" style="10" customWidth="1"/>
    <col min="15939" max="15939" width="1.44140625" style="10" customWidth="1"/>
    <col min="15940" max="15940" width="10" style="10" customWidth="1"/>
    <col min="15941" max="15941" width="1.44140625" style="10" customWidth="1"/>
    <col min="15942" max="15942" width="10" style="10" customWidth="1"/>
    <col min="15943" max="15943" width="1.44140625" style="10" customWidth="1"/>
    <col min="15944" max="15944" width="10" style="10" customWidth="1"/>
    <col min="15945" max="15945" width="1.44140625" style="10" customWidth="1"/>
    <col min="15946" max="15946" width="10" style="10" customWidth="1"/>
    <col min="15947" max="16128" width="6.88671875" style="10"/>
    <col min="16129" max="16129" width="4.5546875" style="10" customWidth="1"/>
    <col min="16130" max="16130" width="2.21875" style="10" customWidth="1"/>
    <col min="16131" max="16131" width="17.77734375" style="10" customWidth="1"/>
    <col min="16132" max="16132" width="2.21875" style="10" customWidth="1"/>
    <col min="16133" max="16133" width="12.33203125" style="10" customWidth="1"/>
    <col min="16134" max="16134" width="1.44140625" style="10" customWidth="1"/>
    <col min="16135" max="16135" width="8.44140625" style="10" customWidth="1"/>
    <col min="16136" max="16136" width="1.44140625" style="10" customWidth="1"/>
    <col min="16137" max="16137" width="8.44140625" style="10" customWidth="1"/>
    <col min="16138" max="16138" width="2.21875" style="10" customWidth="1"/>
    <col min="16139" max="16139" width="12.33203125" style="10" customWidth="1"/>
    <col min="16140" max="16140" width="1.44140625" style="10" customWidth="1"/>
    <col min="16141" max="16141" width="8.44140625" style="10" customWidth="1"/>
    <col min="16142" max="16142" width="1.44140625" style="10" customWidth="1"/>
    <col min="16143" max="16143" width="8.44140625" style="10" customWidth="1"/>
    <col min="16144" max="16144" width="2.21875" style="10" customWidth="1"/>
    <col min="16145" max="16145" width="12.33203125" style="10" customWidth="1"/>
    <col min="16146" max="16146" width="1.44140625" style="10" customWidth="1"/>
    <col min="16147" max="16147" width="8.44140625" style="10" customWidth="1"/>
    <col min="16148" max="16148" width="1.44140625" style="10" customWidth="1"/>
    <col min="16149" max="16149" width="8.44140625" style="10" customWidth="1"/>
    <col min="16150" max="16150" width="2.21875" style="10" customWidth="1"/>
    <col min="16151" max="16151" width="12.33203125" style="10" customWidth="1"/>
    <col min="16152" max="16152" width="1.44140625" style="10" customWidth="1"/>
    <col min="16153" max="16153" width="8.44140625" style="10" customWidth="1"/>
    <col min="16154" max="16154" width="1.44140625" style="10" customWidth="1"/>
    <col min="16155" max="16155" width="8.44140625" style="10" customWidth="1"/>
    <col min="16156" max="16157" width="1.44140625" style="10" customWidth="1"/>
    <col min="16158" max="16158" width="10.44140625" style="10" customWidth="1"/>
    <col min="16159" max="16159" width="1.44140625" style="10" customWidth="1"/>
    <col min="16160" max="16160" width="6.88671875" style="10"/>
    <col min="16161" max="16161" width="1.44140625" style="10" customWidth="1"/>
    <col min="16162" max="16162" width="6.88671875" style="10"/>
    <col min="16163" max="16163" width="1.44140625" style="10" customWidth="1"/>
    <col min="16164" max="16164" width="9.21875" style="10" customWidth="1"/>
    <col min="16165" max="16165" width="1.44140625" style="10" customWidth="1"/>
    <col min="16166" max="16166" width="6.88671875" style="10"/>
    <col min="16167" max="16167" width="1.44140625" style="10" customWidth="1"/>
    <col min="16168" max="16168" width="7.109375" style="10" customWidth="1"/>
    <col min="16169" max="16169" width="1.44140625" style="10" customWidth="1"/>
    <col min="16170" max="16170" width="12.44140625" style="10" customWidth="1"/>
    <col min="16171" max="16171" width="1.109375" style="10" customWidth="1"/>
    <col min="16172" max="16172" width="11.6640625" style="10" customWidth="1"/>
    <col min="16173" max="16173" width="1.44140625" style="10" customWidth="1"/>
    <col min="16174" max="16174" width="7.33203125" style="10" customWidth="1"/>
    <col min="16175" max="16175" width="1.44140625" style="10" customWidth="1"/>
    <col min="16176" max="16176" width="11.88671875" style="10" customWidth="1"/>
    <col min="16177" max="16177" width="1.44140625" style="10" customWidth="1"/>
    <col min="16178" max="16178" width="7.6640625" style="10" customWidth="1"/>
    <col min="16179" max="16179" width="1.109375" style="10" customWidth="1"/>
    <col min="16180" max="16180" width="10.6640625" style="10" customWidth="1"/>
    <col min="16181" max="16181" width="1.44140625" style="10" customWidth="1"/>
    <col min="16182" max="16182" width="7.6640625" style="10" customWidth="1"/>
    <col min="16183" max="16183" width="0.88671875" style="10" customWidth="1"/>
    <col min="16184" max="16184" width="10.44140625" style="10" customWidth="1"/>
    <col min="16185" max="16185" width="1.44140625" style="10" customWidth="1"/>
    <col min="16186" max="16186" width="10" style="10" customWidth="1"/>
    <col min="16187" max="16187" width="1.44140625" style="10" customWidth="1"/>
    <col min="16188" max="16188" width="3.77734375" style="10" customWidth="1"/>
    <col min="16189" max="16189" width="1.44140625" style="10" customWidth="1"/>
    <col min="16190" max="16190" width="10" style="10" customWidth="1"/>
    <col min="16191" max="16191" width="1.44140625" style="10" customWidth="1"/>
    <col min="16192" max="16192" width="10" style="10" customWidth="1"/>
    <col min="16193" max="16193" width="1.44140625" style="10" customWidth="1"/>
    <col min="16194" max="16194" width="10" style="10" customWidth="1"/>
    <col min="16195" max="16195" width="1.44140625" style="10" customWidth="1"/>
    <col min="16196" max="16196" width="10" style="10" customWidth="1"/>
    <col min="16197" max="16197" width="1.44140625" style="10" customWidth="1"/>
    <col min="16198" max="16198" width="10" style="10" customWidth="1"/>
    <col min="16199" max="16199" width="1.44140625" style="10" customWidth="1"/>
    <col min="16200" max="16200" width="10" style="10" customWidth="1"/>
    <col min="16201" max="16201" width="1.44140625" style="10" customWidth="1"/>
    <col min="16202" max="16202" width="10" style="10" customWidth="1"/>
    <col min="16203" max="16384" width="6.88671875" style="10"/>
  </cols>
  <sheetData>
    <row r="1" spans="1:74" s="8" customFormat="1" ht="10.5" customHeight="1" x14ac:dyDescent="0.3">
      <c r="C1" s="10"/>
      <c r="AA1" s="11" t="s">
        <v>42</v>
      </c>
      <c r="AD1" s="38" t="s">
        <v>43</v>
      </c>
      <c r="BH1" s="11" t="s">
        <v>514</v>
      </c>
    </row>
    <row r="2" spans="1:74" s="8" customFormat="1" ht="10.5" customHeight="1" x14ac:dyDescent="0.3">
      <c r="A2" s="12"/>
      <c r="C2" s="10"/>
      <c r="AA2" s="11" t="s">
        <v>515</v>
      </c>
      <c r="AD2" s="38" t="s">
        <v>391</v>
      </c>
      <c r="BH2" s="11" t="s">
        <v>47</v>
      </c>
    </row>
    <row r="3" spans="1:74" s="8" customFormat="1" ht="10.5" customHeight="1" x14ac:dyDescent="0.3">
      <c r="A3" s="13"/>
      <c r="C3" s="10"/>
      <c r="AA3" s="11" t="s">
        <v>48</v>
      </c>
      <c r="AD3" s="14" t="s">
        <v>49</v>
      </c>
    </row>
    <row r="4" spans="1:74" ht="10.5" customHeight="1" x14ac:dyDescent="0.3">
      <c r="AR4" s="16" t="s">
        <v>392</v>
      </c>
      <c r="AS4" s="16"/>
      <c r="AT4" s="16"/>
      <c r="AU4" s="16"/>
      <c r="AV4" s="16"/>
      <c r="AW4" s="16"/>
      <c r="AX4" s="16"/>
      <c r="AY4" s="16"/>
      <c r="AZ4" s="16"/>
      <c r="BA4" s="16"/>
      <c r="BB4" s="16"/>
      <c r="BC4" s="16"/>
      <c r="BD4" s="16"/>
    </row>
    <row r="5" spans="1:74" ht="8.85" customHeight="1" x14ac:dyDescent="0.3"/>
    <row r="6" spans="1:74" ht="9.6" customHeight="1" x14ac:dyDescent="0.3">
      <c r="E6" s="16" t="s">
        <v>516</v>
      </c>
      <c r="F6" s="16"/>
      <c r="G6" s="16"/>
      <c r="H6" s="16"/>
      <c r="I6" s="16"/>
      <c r="J6" s="16"/>
      <c r="K6" s="16"/>
      <c r="L6" s="16"/>
      <c r="M6" s="16"/>
      <c r="N6" s="16"/>
      <c r="O6" s="16"/>
      <c r="P6" s="16"/>
      <c r="Q6" s="16"/>
      <c r="R6" s="16"/>
      <c r="S6" s="16"/>
      <c r="T6" s="16"/>
      <c r="U6" s="16"/>
      <c r="V6" s="16"/>
      <c r="W6" s="16"/>
      <c r="X6" s="16"/>
      <c r="Y6" s="16"/>
      <c r="Z6" s="16"/>
      <c r="AA6" s="16"/>
      <c r="AB6" s="17"/>
      <c r="AC6" s="17"/>
      <c r="AD6" s="16"/>
      <c r="AE6" s="16"/>
      <c r="AF6" s="16"/>
      <c r="AG6" s="16"/>
      <c r="AH6" s="16"/>
      <c r="AV6" s="16" t="s">
        <v>396</v>
      </c>
      <c r="AW6" s="16"/>
      <c r="AX6" s="16"/>
      <c r="AY6" s="16"/>
      <c r="AZ6" s="16"/>
      <c r="BA6" s="16"/>
      <c r="BB6" s="16"/>
    </row>
    <row r="7" spans="1:74" ht="9.6" customHeight="1" x14ac:dyDescent="0.3">
      <c r="AD7" s="17" t="s">
        <v>517</v>
      </c>
      <c r="AE7" s="17"/>
      <c r="AF7" s="17"/>
      <c r="AG7" s="17"/>
      <c r="AH7" s="17"/>
      <c r="AJ7" s="17" t="s">
        <v>518</v>
      </c>
      <c r="AK7" s="17"/>
      <c r="AL7" s="17"/>
      <c r="AM7" s="17"/>
      <c r="AN7" s="17"/>
      <c r="AR7" s="17" t="s">
        <v>397</v>
      </c>
      <c r="AS7" s="17"/>
      <c r="AT7" s="17"/>
      <c r="BF7" s="19" t="s">
        <v>296</v>
      </c>
    </row>
    <row r="8" spans="1:74" ht="9.6" customHeight="1" x14ac:dyDescent="0.3">
      <c r="E8" s="16" t="s">
        <v>519</v>
      </c>
      <c r="F8" s="16"/>
      <c r="G8" s="16"/>
      <c r="H8" s="16"/>
      <c r="I8" s="16"/>
      <c r="K8" s="16" t="s">
        <v>520</v>
      </c>
      <c r="L8" s="16"/>
      <c r="M8" s="16"/>
      <c r="N8" s="16"/>
      <c r="O8" s="16"/>
      <c r="Q8" s="16" t="s">
        <v>521</v>
      </c>
      <c r="R8" s="16"/>
      <c r="S8" s="16"/>
      <c r="T8" s="16"/>
      <c r="U8" s="16"/>
      <c r="W8" s="16" t="s">
        <v>522</v>
      </c>
      <c r="X8" s="16"/>
      <c r="Y8" s="16"/>
      <c r="Z8" s="16"/>
      <c r="AA8" s="16"/>
      <c r="AD8" s="16" t="s">
        <v>523</v>
      </c>
      <c r="AE8" s="16"/>
      <c r="AF8" s="16"/>
      <c r="AG8" s="16"/>
      <c r="AH8" s="16"/>
      <c r="AJ8" s="16" t="s">
        <v>524</v>
      </c>
      <c r="AK8" s="16"/>
      <c r="AL8" s="16"/>
      <c r="AM8" s="16"/>
      <c r="AN8" s="16"/>
      <c r="AR8" s="16" t="s">
        <v>399</v>
      </c>
      <c r="AS8" s="16"/>
      <c r="AT8" s="16"/>
      <c r="AV8" s="16" t="s">
        <v>59</v>
      </c>
      <c r="AW8" s="16"/>
      <c r="AX8" s="16"/>
      <c r="AZ8" s="16" t="s">
        <v>60</v>
      </c>
      <c r="BA8" s="16"/>
      <c r="BB8" s="16"/>
      <c r="BF8" s="18" t="s">
        <v>525</v>
      </c>
    </row>
    <row r="9" spans="1:74" ht="9.6" customHeight="1" x14ac:dyDescent="0.3">
      <c r="BD9" s="18" t="s">
        <v>455</v>
      </c>
      <c r="BF9" s="18" t="s">
        <v>526</v>
      </c>
      <c r="BN9" s="18" t="s">
        <v>527</v>
      </c>
      <c r="BP9" s="18" t="s">
        <v>528</v>
      </c>
      <c r="BR9" s="18" t="s">
        <v>529</v>
      </c>
      <c r="BT9" s="18" t="s">
        <v>530</v>
      </c>
      <c r="BV9" s="18" t="s">
        <v>531</v>
      </c>
    </row>
    <row r="10" spans="1:74" ht="9.6" customHeight="1" x14ac:dyDescent="0.3">
      <c r="I10" s="18" t="s">
        <v>64</v>
      </c>
      <c r="O10" s="18" t="s">
        <v>64</v>
      </c>
      <c r="U10" s="18" t="s">
        <v>64</v>
      </c>
      <c r="AA10" s="18" t="s">
        <v>64</v>
      </c>
      <c r="AH10" s="18" t="s">
        <v>64</v>
      </c>
      <c r="AN10" s="18" t="s">
        <v>64</v>
      </c>
      <c r="AP10" s="18"/>
      <c r="AT10" s="18" t="s">
        <v>271</v>
      </c>
      <c r="AX10" s="18" t="s">
        <v>271</v>
      </c>
      <c r="BB10" s="18" t="s">
        <v>271</v>
      </c>
      <c r="BD10" s="18" t="s">
        <v>461</v>
      </c>
      <c r="BF10" s="18" t="s">
        <v>532</v>
      </c>
      <c r="BN10" s="18" t="s">
        <v>533</v>
      </c>
      <c r="BP10" s="18" t="s">
        <v>534</v>
      </c>
      <c r="BR10" s="132" t="s">
        <v>535</v>
      </c>
      <c r="BT10" s="18" t="s">
        <v>536</v>
      </c>
      <c r="BV10" s="18" t="s">
        <v>537</v>
      </c>
    </row>
    <row r="11" spans="1:74" ht="9.6" customHeight="1" x14ac:dyDescent="0.3">
      <c r="A11" s="19" t="s">
        <v>71</v>
      </c>
      <c r="C11" s="19" t="s">
        <v>73</v>
      </c>
      <c r="E11" s="19" t="s">
        <v>74</v>
      </c>
      <c r="G11" s="19" t="s">
        <v>434</v>
      </c>
      <c r="I11" s="19" t="s">
        <v>80</v>
      </c>
      <c r="K11" s="19" t="s">
        <v>74</v>
      </c>
      <c r="M11" s="19" t="s">
        <v>434</v>
      </c>
      <c r="O11" s="19" t="s">
        <v>80</v>
      </c>
      <c r="Q11" s="19" t="s">
        <v>74</v>
      </c>
      <c r="S11" s="19" t="s">
        <v>434</v>
      </c>
      <c r="U11" s="19" t="s">
        <v>80</v>
      </c>
      <c r="W11" s="19" t="s">
        <v>74</v>
      </c>
      <c r="Y11" s="19" t="s">
        <v>434</v>
      </c>
      <c r="AA11" s="19" t="s">
        <v>80</v>
      </c>
      <c r="AD11" s="19" t="s">
        <v>74</v>
      </c>
      <c r="AF11" s="19" t="s">
        <v>434</v>
      </c>
      <c r="AH11" s="19" t="s">
        <v>80</v>
      </c>
      <c r="AJ11" s="19" t="s">
        <v>74</v>
      </c>
      <c r="AL11" s="19" t="s">
        <v>434</v>
      </c>
      <c r="AN11" s="19" t="s">
        <v>80</v>
      </c>
      <c r="AP11" s="19" t="s">
        <v>538</v>
      </c>
      <c r="AR11" s="19" t="s">
        <v>74</v>
      </c>
      <c r="AT11" s="19" t="s">
        <v>372</v>
      </c>
      <c r="AV11" s="19" t="s">
        <v>74</v>
      </c>
      <c r="AX11" s="19" t="s">
        <v>372</v>
      </c>
      <c r="AZ11" s="19" t="s">
        <v>74</v>
      </c>
      <c r="BB11" s="19" t="s">
        <v>372</v>
      </c>
      <c r="BD11" s="19" t="s">
        <v>417</v>
      </c>
      <c r="BF11" s="19" t="s">
        <v>69</v>
      </c>
      <c r="BH11" s="19" t="s">
        <v>71</v>
      </c>
      <c r="BL11" s="111" t="s">
        <v>519</v>
      </c>
      <c r="BN11" s="133" t="s">
        <v>539</v>
      </c>
      <c r="BP11" s="111" t="s">
        <v>467</v>
      </c>
      <c r="BR11" s="111" t="s">
        <v>467</v>
      </c>
      <c r="BT11" s="111" t="s">
        <v>83</v>
      </c>
      <c r="BV11" s="111" t="s">
        <v>540</v>
      </c>
    </row>
    <row r="12" spans="1:74" ht="8.85" customHeight="1" x14ac:dyDescent="0.3"/>
    <row r="13" spans="1:74" ht="8.85" customHeight="1" x14ac:dyDescent="0.3">
      <c r="B13" s="10" t="s">
        <v>281</v>
      </c>
    </row>
    <row r="14" spans="1:74" ht="8.85" customHeight="1" x14ac:dyDescent="0.3">
      <c r="A14" s="10">
        <v>1</v>
      </c>
      <c r="B14" s="21"/>
      <c r="C14" s="10" t="s">
        <v>84</v>
      </c>
      <c r="D14" s="21"/>
      <c r="E14" s="136">
        <v>240231358</v>
      </c>
      <c r="F14" s="21"/>
      <c r="G14" s="134">
        <f>(E14/$BJ14)</f>
        <v>1506.4643970225816</v>
      </c>
      <c r="H14" s="21"/>
      <c r="I14" s="135">
        <f>IF(G$60,G14/G$60*100,0)</f>
        <v>104.54589058146664</v>
      </c>
      <c r="J14" s="21"/>
      <c r="K14" s="136">
        <v>29659258</v>
      </c>
      <c r="L14" s="21"/>
      <c r="M14" s="134">
        <f>(K14/$BJ14)</f>
        <v>185.98994149259721</v>
      </c>
      <c r="N14" s="21"/>
      <c r="O14" s="135">
        <f>IF(M$60,M14/M$60*100,0)</f>
        <v>157.95809585920674</v>
      </c>
      <c r="P14" s="21"/>
      <c r="Q14" s="136">
        <v>8543143</v>
      </c>
      <c r="R14" s="21"/>
      <c r="S14" s="134">
        <f>(Q14/$BJ14)</f>
        <v>53.573109169922304</v>
      </c>
      <c r="T14" s="21"/>
      <c r="U14" s="135">
        <f>IF(S$60,S14/S$60*100,0)</f>
        <v>75.831160944100276</v>
      </c>
      <c r="V14" s="21"/>
      <c r="W14" s="136">
        <v>24316595</v>
      </c>
      <c r="X14" s="21"/>
      <c r="Y14" s="134">
        <f>(W14/$BJ14)</f>
        <v>152.48669003618303</v>
      </c>
      <c r="Z14" s="21"/>
      <c r="AA14" s="135">
        <f>IF(Y$60,Y14/Y$60*100,0)</f>
        <v>80.132891974176516</v>
      </c>
      <c r="AB14" s="21"/>
      <c r="AC14" s="21"/>
      <c r="AD14" s="136">
        <v>9639273</v>
      </c>
      <c r="AE14" s="21"/>
      <c r="AF14" s="134">
        <f>(AD14/$BJ14)</f>
        <v>60.446819718186205</v>
      </c>
      <c r="AG14" s="21"/>
      <c r="AH14" s="135">
        <f>IF(AF$60,AF14/AF$60*100,0)</f>
        <v>78.307351172998764</v>
      </c>
      <c r="AI14" s="21"/>
      <c r="AJ14" s="136">
        <v>16009</v>
      </c>
      <c r="AK14" s="21"/>
      <c r="AL14" s="134">
        <f>(AJ14/$BJ14)</f>
        <v>0.10039067644089372</v>
      </c>
      <c r="AM14" s="21"/>
      <c r="AN14" s="135">
        <f>IF(AL$60,AL14/AL$60*100,0)</f>
        <v>22.623671492821053</v>
      </c>
      <c r="AO14" s="21"/>
      <c r="AP14" s="136">
        <f t="shared" ref="AP14:AP58" si="0">(E14+K14+Q14+W14+AD14+AJ14)</f>
        <v>312405636</v>
      </c>
      <c r="AQ14" s="21"/>
      <c r="AR14" s="136">
        <v>57331565</v>
      </c>
      <c r="AS14" s="21"/>
      <c r="AT14" s="135">
        <f t="shared" ref="AT14:AT58" si="1">IF($AP14,AR14/$AP14*100,0)</f>
        <v>18.351642350011893</v>
      </c>
      <c r="AU14" s="21"/>
      <c r="AV14" s="136">
        <v>28093110</v>
      </c>
      <c r="AW14" s="21"/>
      <c r="AX14" s="135">
        <f t="shared" ref="AX14:AX58" si="2">IF($AP14,AV14/$AP14*100,0)</f>
        <v>8.9925106216713715</v>
      </c>
      <c r="AY14" s="21"/>
      <c r="AZ14" s="136">
        <v>138527</v>
      </c>
      <c r="BA14" s="21"/>
      <c r="BB14" s="135">
        <f t="shared" ref="BB14:BB58" si="3">IF($AP14,AZ14/$AP14*100,0)</f>
        <v>4.4342029732139659E-2</v>
      </c>
      <c r="BC14" s="21"/>
      <c r="BD14" s="136">
        <v>445016</v>
      </c>
      <c r="BE14" s="21"/>
      <c r="BF14" s="136">
        <v>40659</v>
      </c>
      <c r="BG14" s="21"/>
      <c r="BH14" s="10">
        <v>1</v>
      </c>
      <c r="BI14" s="21"/>
      <c r="BJ14" s="27">
        <v>159467</v>
      </c>
      <c r="BK14" s="21"/>
      <c r="BL14" s="137">
        <f>IF(E14,BJ14,0)</f>
        <v>159467</v>
      </c>
      <c r="BM14" s="21"/>
      <c r="BN14" s="137">
        <f>IF(K14,BJ14,0)</f>
        <v>159467</v>
      </c>
      <c r="BO14" s="21"/>
      <c r="BP14" s="137">
        <f>IF(Q14,BJ14,0)</f>
        <v>159467</v>
      </c>
      <c r="BQ14" s="21"/>
      <c r="BR14" s="137">
        <f>IF(W14,BJ14,0)</f>
        <v>159467</v>
      </c>
      <c r="BS14" s="21"/>
      <c r="BT14" s="137">
        <f>IF(AD14,BJ14,0)</f>
        <v>159467</v>
      </c>
      <c r="BU14" s="21"/>
      <c r="BV14" s="137">
        <f>IF(AJ14,BJ14,0)</f>
        <v>159467</v>
      </c>
    </row>
    <row r="15" spans="1:74" ht="8.85" customHeight="1" x14ac:dyDescent="0.3">
      <c r="A15" s="10">
        <v>2</v>
      </c>
      <c r="B15" s="21"/>
      <c r="C15" s="10" t="s">
        <v>85</v>
      </c>
      <c r="D15" s="21"/>
      <c r="E15" s="138">
        <v>26635601</v>
      </c>
      <c r="F15" s="21"/>
      <c r="G15" s="135">
        <f>(E15/$BJ15)</f>
        <v>1546.8726987629943</v>
      </c>
      <c r="H15" s="21"/>
      <c r="I15" s="135">
        <f>IF(G$60,G15/G$60*100,0)</f>
        <v>107.35015326479692</v>
      </c>
      <c r="J15" s="21"/>
      <c r="K15" s="138">
        <v>1749950</v>
      </c>
      <c r="L15" s="21"/>
      <c r="M15" s="135">
        <f>(K15/$BJ15)</f>
        <v>101.62901446077008</v>
      </c>
      <c r="N15" s="21"/>
      <c r="O15" s="135">
        <f>IF(M$60,M15/M$60*100,0)</f>
        <v>86.311794495133881</v>
      </c>
      <c r="P15" s="21"/>
      <c r="Q15" s="138">
        <v>1079197</v>
      </c>
      <c r="R15" s="21"/>
      <c r="S15" s="135">
        <f>(Q15/$BJ15)</f>
        <v>62.674777861664438</v>
      </c>
      <c r="T15" s="21"/>
      <c r="U15" s="135">
        <f>IF(S$60,S15/S$60*100,0)</f>
        <v>88.714305381998088</v>
      </c>
      <c r="V15" s="21"/>
      <c r="W15" s="138">
        <v>2434222</v>
      </c>
      <c r="X15" s="21"/>
      <c r="Y15" s="135">
        <f>(W15/$BJ15)</f>
        <v>141.36837214704687</v>
      </c>
      <c r="Z15" s="21"/>
      <c r="AA15" s="135">
        <f>IF(Y$60,Y15/Y$60*100,0)</f>
        <v>74.290133067590673</v>
      </c>
      <c r="AB15" s="21"/>
      <c r="AC15" s="21"/>
      <c r="AD15" s="138">
        <v>1948482</v>
      </c>
      <c r="AE15" s="21"/>
      <c r="AF15" s="135">
        <f>(AD15/$BJ15)</f>
        <v>113.15883616934781</v>
      </c>
      <c r="AG15" s="21"/>
      <c r="AH15" s="135">
        <f>IF(AF$60,AF15/AF$60*100,0)</f>
        <v>146.59445713692287</v>
      </c>
      <c r="AI15" s="21"/>
      <c r="AJ15" s="138">
        <v>31604</v>
      </c>
      <c r="AK15" s="21"/>
      <c r="AL15" s="135">
        <f>(AJ15/$BJ15)</f>
        <v>1.8354143678494685</v>
      </c>
      <c r="AM15" s="21"/>
      <c r="AN15" s="135">
        <f>IF(AL$60,AL15/AL$60*100,0)</f>
        <v>413.62219265329747</v>
      </c>
      <c r="AO15" s="21"/>
      <c r="AP15" s="138">
        <f t="shared" si="0"/>
        <v>33879056</v>
      </c>
      <c r="AQ15" s="21"/>
      <c r="AR15" s="138">
        <v>18398164</v>
      </c>
      <c r="AS15" s="21"/>
      <c r="AT15" s="135">
        <f t="shared" si="1"/>
        <v>54.305421024718051</v>
      </c>
      <c r="AU15" s="21"/>
      <c r="AV15" s="138">
        <v>9300100</v>
      </c>
      <c r="AW15" s="21"/>
      <c r="AX15" s="135">
        <f t="shared" si="2"/>
        <v>27.450882928969449</v>
      </c>
      <c r="AY15" s="21"/>
      <c r="AZ15" s="138">
        <v>0</v>
      </c>
      <c r="BA15" s="21"/>
      <c r="BB15" s="135">
        <f t="shared" si="3"/>
        <v>0</v>
      </c>
      <c r="BC15" s="21"/>
      <c r="BD15" s="138">
        <v>70784</v>
      </c>
      <c r="BE15" s="21"/>
      <c r="BF15" s="138">
        <v>0</v>
      </c>
      <c r="BG15" s="21"/>
      <c r="BH15" s="10">
        <v>2</v>
      </c>
      <c r="BI15" s="21"/>
      <c r="BJ15" s="27">
        <v>17219</v>
      </c>
      <c r="BK15" s="21"/>
      <c r="BL15" s="137">
        <f>IF(E15,BJ15,0)</f>
        <v>17219</v>
      </c>
      <c r="BM15" s="21"/>
      <c r="BN15" s="137">
        <f>IF(K15,BJ15,0)</f>
        <v>17219</v>
      </c>
      <c r="BO15" s="21"/>
      <c r="BP15" s="137">
        <f>IF(Q15,BJ15,0)</f>
        <v>17219</v>
      </c>
      <c r="BQ15" s="21"/>
      <c r="BR15" s="137">
        <f>IF(W15,BJ15,0)</f>
        <v>17219</v>
      </c>
      <c r="BS15" s="21"/>
      <c r="BT15" s="137">
        <f>IF(AD15,BJ15,0)</f>
        <v>17219</v>
      </c>
      <c r="BU15" s="21"/>
      <c r="BV15" s="137">
        <f>IF(AJ15,BJ15,0)</f>
        <v>17219</v>
      </c>
    </row>
    <row r="16" spans="1:74" ht="8.85" customHeight="1" x14ac:dyDescent="0.3">
      <c r="A16" s="10">
        <v>3</v>
      </c>
      <c r="B16" s="21"/>
      <c r="C16" s="10" t="s">
        <v>86</v>
      </c>
      <c r="D16" s="21"/>
      <c r="E16" s="138">
        <v>8893303</v>
      </c>
      <c r="F16" s="21"/>
      <c r="G16" s="135">
        <f>(E16/$BJ16)</f>
        <v>1339.1511820508958</v>
      </c>
      <c r="H16" s="21"/>
      <c r="I16" s="135">
        <f>IF(G$60,G16/G$60*100,0)</f>
        <v>92.934657617823575</v>
      </c>
      <c r="J16" s="21"/>
      <c r="K16" s="138">
        <v>571919</v>
      </c>
      <c r="L16" s="21"/>
      <c r="M16" s="135">
        <f>(K16/$BJ16)</f>
        <v>86.119409727450687</v>
      </c>
      <c r="N16" s="21"/>
      <c r="O16" s="135">
        <f>IF(M$60,M16/M$60*100,0)</f>
        <v>73.139750826839162</v>
      </c>
      <c r="P16" s="21"/>
      <c r="Q16" s="138">
        <v>374065</v>
      </c>
      <c r="R16" s="21"/>
      <c r="S16" s="135">
        <f>(Q16/$BJ16)</f>
        <v>56.32660743863876</v>
      </c>
      <c r="T16" s="21"/>
      <c r="U16" s="135">
        <f>IF(S$60,S16/S$60*100,0)</f>
        <v>79.728656788742541</v>
      </c>
      <c r="V16" s="21"/>
      <c r="W16" s="138">
        <v>1565544</v>
      </c>
      <c r="X16" s="21"/>
      <c r="Y16" s="135">
        <f>(W16/$BJ16)</f>
        <v>235.73919590423128</v>
      </c>
      <c r="Z16" s="21"/>
      <c r="AA16" s="135">
        <f>IF(Y$60,Y16/Y$60*100,0)</f>
        <v>123.88270422153269</v>
      </c>
      <c r="AB16" s="21"/>
      <c r="AC16" s="21"/>
      <c r="AD16" s="138">
        <v>704960</v>
      </c>
      <c r="AE16" s="21"/>
      <c r="AF16" s="135">
        <f>(AD16/$BJ16)</f>
        <v>106.15268784821563</v>
      </c>
      <c r="AG16" s="21"/>
      <c r="AH16" s="135">
        <f>IF(AF$60,AF16/AF$60*100,0)</f>
        <v>137.51816628306429</v>
      </c>
      <c r="AI16" s="21"/>
      <c r="AJ16" s="138">
        <v>36408</v>
      </c>
      <c r="AK16" s="21"/>
      <c r="AL16" s="135">
        <f>(AJ16/$BJ16)</f>
        <v>5.4823068814937512</v>
      </c>
      <c r="AM16" s="21"/>
      <c r="AN16" s="135">
        <f>IF(AL$60,AL16/AL$60*100,0)</f>
        <v>1235.4723994988819</v>
      </c>
      <c r="AO16" s="21"/>
      <c r="AP16" s="138">
        <f t="shared" si="0"/>
        <v>12146199</v>
      </c>
      <c r="AQ16" s="21"/>
      <c r="AR16" s="138">
        <v>8261068</v>
      </c>
      <c r="AS16" s="21"/>
      <c r="AT16" s="135">
        <f t="shared" si="1"/>
        <v>68.013606561196639</v>
      </c>
      <c r="AU16" s="21"/>
      <c r="AV16" s="138">
        <v>1229456</v>
      </c>
      <c r="AW16" s="21"/>
      <c r="AX16" s="135">
        <f t="shared" si="2"/>
        <v>10.12214603103407</v>
      </c>
      <c r="AY16" s="21"/>
      <c r="AZ16" s="138">
        <v>52325</v>
      </c>
      <c r="BA16" s="21"/>
      <c r="BB16" s="135">
        <f t="shared" si="3"/>
        <v>0.43079320534761534</v>
      </c>
      <c r="BC16" s="21"/>
      <c r="BD16" s="138">
        <v>65015</v>
      </c>
      <c r="BE16" s="21"/>
      <c r="BF16" s="138">
        <v>2733</v>
      </c>
      <c r="BG16" s="21"/>
      <c r="BH16" s="10">
        <v>3</v>
      </c>
      <c r="BI16" s="21"/>
      <c r="BJ16" s="27">
        <v>6641</v>
      </c>
      <c r="BK16" s="21"/>
      <c r="BL16" s="137">
        <f>IF(E16,BJ16,0)</f>
        <v>6641</v>
      </c>
      <c r="BM16" s="21"/>
      <c r="BN16" s="137">
        <f>IF(K16,BJ16,0)</f>
        <v>6641</v>
      </c>
      <c r="BO16" s="21"/>
      <c r="BP16" s="137">
        <f>IF(Q16,BJ16,0)</f>
        <v>6641</v>
      </c>
      <c r="BQ16" s="21"/>
      <c r="BR16" s="137">
        <f>IF(W16,BJ16,0)</f>
        <v>6641</v>
      </c>
      <c r="BS16" s="21"/>
      <c r="BT16" s="137">
        <f>IF(AD16,BJ16,0)</f>
        <v>6641</v>
      </c>
      <c r="BU16" s="21"/>
      <c r="BV16" s="137">
        <f>IF(AJ16,BJ16,0)</f>
        <v>6641</v>
      </c>
    </row>
    <row r="17" spans="1:74" ht="8.85" customHeight="1" x14ac:dyDescent="0.3">
      <c r="A17" s="10">
        <v>4</v>
      </c>
      <c r="B17" s="21"/>
      <c r="C17" s="10" t="s">
        <v>87</v>
      </c>
      <c r="D17" s="21"/>
      <c r="E17" s="138">
        <v>65722212</v>
      </c>
      <c r="F17" s="21"/>
      <c r="G17" s="135">
        <f>(E17/$BJ17)</f>
        <v>1287.4086581782567</v>
      </c>
      <c r="H17" s="21"/>
      <c r="I17" s="135">
        <f>IF(G$60,G17/G$60*100,0)</f>
        <v>89.343820522775545</v>
      </c>
      <c r="J17" s="21"/>
      <c r="K17" s="138">
        <v>5582351</v>
      </c>
      <c r="L17" s="21"/>
      <c r="M17" s="135">
        <f>(K17/$BJ17)</f>
        <v>109.35065621939275</v>
      </c>
      <c r="N17" s="21"/>
      <c r="O17" s="135">
        <f>IF(M$60,M17/M$60*100,0)</f>
        <v>92.869653588538242</v>
      </c>
      <c r="P17" s="21"/>
      <c r="Q17" s="138">
        <v>2212465</v>
      </c>
      <c r="R17" s="21"/>
      <c r="S17" s="135">
        <f>(Q17/$BJ17)</f>
        <v>43.339177277179239</v>
      </c>
      <c r="T17" s="21"/>
      <c r="U17" s="135">
        <f>IF(S$60,S17/S$60*100,0)</f>
        <v>61.345331234495518</v>
      </c>
      <c r="V17" s="21"/>
      <c r="W17" s="138">
        <v>9478607</v>
      </c>
      <c r="X17" s="21"/>
      <c r="Y17" s="135">
        <f>(W17/$BJ17)</f>
        <v>185.67300685602351</v>
      </c>
      <c r="Z17" s="21"/>
      <c r="AA17" s="135">
        <f>IF(Y$60,Y17/Y$60*100,0)</f>
        <v>97.572548773822803</v>
      </c>
      <c r="AB17" s="21"/>
      <c r="AC17" s="21"/>
      <c r="AD17" s="138">
        <v>1665013</v>
      </c>
      <c r="AE17" s="21"/>
      <c r="AF17" s="135">
        <f>(AD17/$BJ17)</f>
        <v>32.615337904015668</v>
      </c>
      <c r="AG17" s="21"/>
      <c r="AH17" s="135">
        <f>IF(AF$60,AF17/AF$60*100,0)</f>
        <v>42.252358863263112</v>
      </c>
      <c r="AI17" s="21"/>
      <c r="AJ17" s="138">
        <v>59117</v>
      </c>
      <c r="AK17" s="21"/>
      <c r="AL17" s="135">
        <f>(AJ17/$BJ17)</f>
        <v>1.1580215475024487</v>
      </c>
      <c r="AM17" s="21"/>
      <c r="AN17" s="135">
        <f>IF(AL$60,AL17/AL$60*100,0)</f>
        <v>260.96745236823347</v>
      </c>
      <c r="AO17" s="21"/>
      <c r="AP17" s="138">
        <f t="shared" si="0"/>
        <v>84719765</v>
      </c>
      <c r="AQ17" s="21"/>
      <c r="AR17" s="138">
        <v>21515509</v>
      </c>
      <c r="AS17" s="21"/>
      <c r="AT17" s="135">
        <f t="shared" si="1"/>
        <v>25.396091455163976</v>
      </c>
      <c r="AU17" s="21"/>
      <c r="AV17" s="138">
        <v>6998464</v>
      </c>
      <c r="AW17" s="21"/>
      <c r="AX17" s="135">
        <f t="shared" si="2"/>
        <v>8.260721686373893</v>
      </c>
      <c r="AY17" s="21"/>
      <c r="AZ17" s="138">
        <v>38733</v>
      </c>
      <c r="BA17" s="21"/>
      <c r="BB17" s="135">
        <f t="shared" si="3"/>
        <v>4.5718965344155524E-2</v>
      </c>
      <c r="BC17" s="21"/>
      <c r="BD17" s="138">
        <v>328792</v>
      </c>
      <c r="BE17" s="21"/>
      <c r="BF17" s="138">
        <v>39858</v>
      </c>
      <c r="BG17" s="21"/>
      <c r="BH17" s="10">
        <v>4</v>
      </c>
      <c r="BI17" s="21"/>
      <c r="BJ17" s="27">
        <v>51050</v>
      </c>
      <c r="BK17" s="21"/>
      <c r="BL17" s="137">
        <f>IF(E17,BJ17,0)</f>
        <v>51050</v>
      </c>
      <c r="BM17" s="21"/>
      <c r="BN17" s="137">
        <f>IF(K17,BJ17,0)</f>
        <v>51050</v>
      </c>
      <c r="BO17" s="21"/>
      <c r="BP17" s="137">
        <f>IF(Q17,BJ17,0)</f>
        <v>51050</v>
      </c>
      <c r="BQ17" s="21"/>
      <c r="BR17" s="137">
        <f>IF(W17,BJ17,0)</f>
        <v>51050</v>
      </c>
      <c r="BS17" s="21"/>
      <c r="BT17" s="137">
        <f>IF(AD17,BJ17,0)</f>
        <v>51050</v>
      </c>
      <c r="BU17" s="21"/>
      <c r="BV17" s="137">
        <f>IF(AJ17,BJ17,0)</f>
        <v>51050</v>
      </c>
    </row>
    <row r="18" spans="1:74" ht="8.85" customHeight="1" x14ac:dyDescent="0.3">
      <c r="A18" s="10">
        <v>5</v>
      </c>
      <c r="B18" s="21"/>
      <c r="C18" s="10" t="s">
        <v>88</v>
      </c>
      <c r="D18" s="21"/>
      <c r="E18" s="138">
        <v>439617972</v>
      </c>
      <c r="F18" s="21"/>
      <c r="G18" s="135">
        <f>(E18/$BJ18)</f>
        <v>1762.5468964245335</v>
      </c>
      <c r="H18" s="21"/>
      <c r="I18" s="135">
        <f>IF(G$60,G18/G$60*100,0)</f>
        <v>122.31755051263968</v>
      </c>
      <c r="J18" s="21"/>
      <c r="K18" s="138">
        <v>19231763</v>
      </c>
      <c r="L18" s="21"/>
      <c r="M18" s="135">
        <f>(K18/$BJ18)</f>
        <v>77.105319498680956</v>
      </c>
      <c r="N18" s="21"/>
      <c r="O18" s="135">
        <f>IF(M$60,M18/M$60*100,0)</f>
        <v>65.484237216732353</v>
      </c>
      <c r="P18" s="21"/>
      <c r="Q18" s="138">
        <v>25979081</v>
      </c>
      <c r="R18" s="21"/>
      <c r="S18" s="135">
        <f>(Q18/$BJ18)</f>
        <v>104.15713529680622</v>
      </c>
      <c r="T18" s="21"/>
      <c r="U18" s="135">
        <f>IF(S$60,S18/S$60*100,0)</f>
        <v>147.43136272185853</v>
      </c>
      <c r="V18" s="21"/>
      <c r="W18" s="138">
        <v>47704946</v>
      </c>
      <c r="X18" s="21"/>
      <c r="Y18" s="135">
        <f>(W18/$BJ18)</f>
        <v>191.26198170169431</v>
      </c>
      <c r="Z18" s="21"/>
      <c r="AA18" s="135">
        <f>IF(Y$60,Y18/Y$60*100,0)</f>
        <v>100.50959670533904</v>
      </c>
      <c r="AB18" s="21"/>
      <c r="AC18" s="21"/>
      <c r="AD18" s="138">
        <v>12299174</v>
      </c>
      <c r="AE18" s="21"/>
      <c r="AF18" s="135">
        <f>(AD18/$BJ18)</f>
        <v>49.31070234381891</v>
      </c>
      <c r="AG18" s="21"/>
      <c r="AH18" s="135">
        <f>IF(AF$60,AF18/AF$60*100,0)</f>
        <v>63.880788154399646</v>
      </c>
      <c r="AI18" s="21"/>
      <c r="AJ18" s="138">
        <v>66500</v>
      </c>
      <c r="AK18" s="21"/>
      <c r="AL18" s="135">
        <f>(AJ18/$BJ18)</f>
        <v>0.26661641715646572</v>
      </c>
      <c r="AM18" s="21"/>
      <c r="AN18" s="135">
        <f>IF(AL$60,AL18/AL$60*100,0)</f>
        <v>60.083689543541837</v>
      </c>
      <c r="AO18" s="21"/>
      <c r="AP18" s="138">
        <f t="shared" si="0"/>
        <v>544899436</v>
      </c>
      <c r="AQ18" s="21"/>
      <c r="AR18" s="138">
        <v>278282240</v>
      </c>
      <c r="AS18" s="21"/>
      <c r="AT18" s="135">
        <f t="shared" si="1"/>
        <v>51.070385031560207</v>
      </c>
      <c r="AU18" s="21"/>
      <c r="AV18" s="138">
        <v>45429045</v>
      </c>
      <c r="AW18" s="21"/>
      <c r="AX18" s="135">
        <f t="shared" si="2"/>
        <v>8.3371429659545466</v>
      </c>
      <c r="AY18" s="21"/>
      <c r="AZ18" s="138">
        <v>5120341</v>
      </c>
      <c r="BA18" s="21"/>
      <c r="BB18" s="135">
        <f t="shared" si="3"/>
        <v>0.93968550189506894</v>
      </c>
      <c r="BC18" s="21"/>
      <c r="BD18" s="138">
        <v>18453780</v>
      </c>
      <c r="BE18" s="21"/>
      <c r="BF18" s="138">
        <v>82514</v>
      </c>
      <c r="BG18" s="21"/>
      <c r="BH18" s="10">
        <v>5</v>
      </c>
      <c r="BI18" s="21"/>
      <c r="BJ18" s="27">
        <v>249422</v>
      </c>
      <c r="BK18" s="21"/>
      <c r="BL18" s="137">
        <f>IF(E18,BJ18,0)</f>
        <v>249422</v>
      </c>
      <c r="BM18" s="21"/>
      <c r="BN18" s="137">
        <f>IF(K18,BJ18,0)</f>
        <v>249422</v>
      </c>
      <c r="BO18" s="21"/>
      <c r="BP18" s="137">
        <f>IF(Q18,BJ18,0)</f>
        <v>249422</v>
      </c>
      <c r="BQ18" s="21"/>
      <c r="BR18" s="137">
        <f>IF(W18,BJ18,0)</f>
        <v>249422</v>
      </c>
      <c r="BS18" s="21"/>
      <c r="BT18" s="137">
        <f>IF(AD18,BJ18,0)</f>
        <v>249422</v>
      </c>
      <c r="BU18" s="21"/>
      <c r="BV18" s="137">
        <f>IF(AJ18,BJ18,0)</f>
        <v>249422</v>
      </c>
    </row>
    <row r="19" spans="1:7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Q19" s="21"/>
      <c r="AR19" s="21"/>
      <c r="AS19" s="21"/>
      <c r="AT19" s="21"/>
      <c r="AU19" s="21"/>
      <c r="AV19" s="21"/>
      <c r="AW19" s="21"/>
      <c r="AX19" s="21"/>
      <c r="AY19" s="21"/>
      <c r="AZ19" s="21"/>
      <c r="BA19" s="21"/>
      <c r="BB19" s="21"/>
      <c r="BC19" s="21"/>
      <c r="BD19" s="21"/>
      <c r="BE19" s="21"/>
      <c r="BG19" s="21"/>
      <c r="BH19" s="29"/>
      <c r="BI19" s="21"/>
      <c r="BJ19" s="27"/>
      <c r="BK19" s="21"/>
      <c r="BL19" s="21"/>
      <c r="BM19" s="21"/>
      <c r="BN19" s="21"/>
      <c r="BO19" s="21"/>
      <c r="BP19" s="21"/>
      <c r="BQ19" s="21"/>
      <c r="BR19" s="21"/>
      <c r="BS19" s="21"/>
      <c r="BT19" s="21"/>
      <c r="BU19" s="21"/>
      <c r="BV19" s="21"/>
    </row>
    <row r="20" spans="1:74" ht="8.85" customHeight="1" x14ac:dyDescent="0.3">
      <c r="A20" s="10">
        <v>6</v>
      </c>
      <c r="B20" s="21"/>
      <c r="C20" s="10" t="s">
        <v>89</v>
      </c>
      <c r="D20" s="21"/>
      <c r="E20" s="138">
        <v>30882881</v>
      </c>
      <c r="F20" s="21"/>
      <c r="G20" s="135">
        <f>(E20/$BJ20)</f>
        <v>1699.6632361034672</v>
      </c>
      <c r="H20" s="21"/>
      <c r="I20" s="135">
        <f>IF(G$60,G20/G$60*100,0)</f>
        <v>117.95353880132289</v>
      </c>
      <c r="J20" s="21"/>
      <c r="K20" s="138">
        <v>2409223</v>
      </c>
      <c r="L20" s="21"/>
      <c r="M20" s="135">
        <f>(K20/$BJ20)</f>
        <v>132.59345074298295</v>
      </c>
      <c r="N20" s="21"/>
      <c r="O20" s="135">
        <f>IF(M$60,M20/M$60*100,0)</f>
        <v>112.60936389722305</v>
      </c>
      <c r="P20" s="21"/>
      <c r="Q20" s="138">
        <v>939923</v>
      </c>
      <c r="R20" s="21"/>
      <c r="S20" s="135">
        <f>(Q20/$BJ20)</f>
        <v>51.729389102916898</v>
      </c>
      <c r="T20" s="21"/>
      <c r="U20" s="135">
        <f>IF(S$60,S20/S$60*100,0)</f>
        <v>73.221429395880762</v>
      </c>
      <c r="V20" s="21"/>
      <c r="W20" s="138">
        <v>5376272</v>
      </c>
      <c r="X20" s="21"/>
      <c r="Y20" s="135">
        <f>(W20/$BJ20)</f>
        <v>295.88728673637866</v>
      </c>
      <c r="Z20" s="21"/>
      <c r="AA20" s="135">
        <f>IF(Y$60,Y20/Y$60*100,0)</f>
        <v>155.49097418897537</v>
      </c>
      <c r="AB20" s="21"/>
      <c r="AC20" s="21"/>
      <c r="AD20" s="138">
        <v>1051774</v>
      </c>
      <c r="AE20" s="21"/>
      <c r="AF20" s="135">
        <f>(AD20/$BJ20)</f>
        <v>57.88519537699505</v>
      </c>
      <c r="AG20" s="21"/>
      <c r="AH20" s="135">
        <f>IF(AF$60,AF20/AF$60*100,0)</f>
        <v>74.988830566055967</v>
      </c>
      <c r="AI20" s="21"/>
      <c r="AJ20" s="138">
        <v>3892</v>
      </c>
      <c r="AK20" s="21"/>
      <c r="AL20" s="135">
        <f>(AJ20/$BJ20)</f>
        <v>0.21419922949917447</v>
      </c>
      <c r="AM20" s="21"/>
      <c r="AN20" s="135">
        <f>IF(AL$60,AL20/AL$60*100,0)</f>
        <v>48.271146026771071</v>
      </c>
      <c r="AO20" s="21"/>
      <c r="AP20" s="138">
        <f t="shared" si="0"/>
        <v>40663965</v>
      </c>
      <c r="AQ20" s="21"/>
      <c r="AR20" s="138">
        <v>18284102</v>
      </c>
      <c r="AS20" s="21"/>
      <c r="AT20" s="135">
        <f t="shared" si="1"/>
        <v>44.96389370785657</v>
      </c>
      <c r="AU20" s="21"/>
      <c r="AV20" s="138">
        <v>3019702</v>
      </c>
      <c r="AW20" s="21"/>
      <c r="AX20" s="135">
        <f t="shared" si="2"/>
        <v>7.4259900627004773</v>
      </c>
      <c r="AY20" s="21"/>
      <c r="AZ20" s="138">
        <v>0</v>
      </c>
      <c r="BA20" s="21"/>
      <c r="BB20" s="135">
        <f t="shared" si="3"/>
        <v>0</v>
      </c>
      <c r="BC20" s="21"/>
      <c r="BD20" s="138">
        <v>243076</v>
      </c>
      <c r="BE20" s="21"/>
      <c r="BF20" s="138">
        <v>0</v>
      </c>
      <c r="BG20" s="21"/>
      <c r="BH20" s="10">
        <v>6</v>
      </c>
      <c r="BI20" s="21"/>
      <c r="BJ20" s="27">
        <v>18170</v>
      </c>
      <c r="BK20" s="21"/>
      <c r="BL20" s="137">
        <f>IF(E20,BJ20,0)</f>
        <v>18170</v>
      </c>
      <c r="BM20" s="21"/>
      <c r="BN20" s="137">
        <f>IF(K20,BJ20,0)</f>
        <v>18170</v>
      </c>
      <c r="BO20" s="21"/>
      <c r="BP20" s="137">
        <f>IF(Q20,BJ20,0)</f>
        <v>18170</v>
      </c>
      <c r="BQ20" s="21"/>
      <c r="BR20" s="137">
        <f>IF(W20,BJ20,0)</f>
        <v>18170</v>
      </c>
      <c r="BS20" s="21"/>
      <c r="BT20" s="137">
        <f>IF(AD20,BJ20,0)</f>
        <v>18170</v>
      </c>
      <c r="BU20" s="21"/>
      <c r="BV20" s="137">
        <f>IF(AJ20,BJ20,0)</f>
        <v>18170</v>
      </c>
    </row>
    <row r="21" spans="1:74" ht="8.85" customHeight="1" x14ac:dyDescent="0.3">
      <c r="A21" s="10">
        <v>7</v>
      </c>
      <c r="B21" s="21"/>
      <c r="C21" s="10" t="s">
        <v>90</v>
      </c>
      <c r="D21" s="21"/>
      <c r="E21" s="138">
        <v>8042728</v>
      </c>
      <c r="F21" s="21"/>
      <c r="G21" s="135">
        <f>(E21/$BJ21)</f>
        <v>1401.9048283074778</v>
      </c>
      <c r="H21" s="21"/>
      <c r="I21" s="135">
        <f>IF(G$60,G21/G$60*100,0)</f>
        <v>97.289646589415142</v>
      </c>
      <c r="J21" s="21"/>
      <c r="K21" s="138">
        <v>1185148</v>
      </c>
      <c r="L21" s="21"/>
      <c r="M21" s="135">
        <f>(K21/$BJ21)</f>
        <v>206.57974551159143</v>
      </c>
      <c r="N21" s="21"/>
      <c r="O21" s="135">
        <f>IF(M$60,M21/M$60*100,0)</f>
        <v>175.44466642777707</v>
      </c>
      <c r="P21" s="21"/>
      <c r="Q21" s="138">
        <v>277781</v>
      </c>
      <c r="R21" s="21"/>
      <c r="S21" s="135">
        <f>(Q21/$BJ21)</f>
        <v>48.41920864563361</v>
      </c>
      <c r="T21" s="21"/>
      <c r="U21" s="135">
        <f>IF(S$60,S21/S$60*100,0)</f>
        <v>68.535966280157908</v>
      </c>
      <c r="V21" s="21"/>
      <c r="W21" s="138">
        <v>1318932</v>
      </c>
      <c r="X21" s="21"/>
      <c r="Y21" s="135">
        <f>(W21/$BJ21)</f>
        <v>229.8992504793446</v>
      </c>
      <c r="Z21" s="21"/>
      <c r="AA21" s="135">
        <f>IF(Y$60,Y21/Y$60*100,0)</f>
        <v>120.81376938035746</v>
      </c>
      <c r="AB21" s="21"/>
      <c r="AC21" s="21"/>
      <c r="AD21" s="138">
        <v>329924</v>
      </c>
      <c r="AE21" s="21"/>
      <c r="AF21" s="135">
        <f>(AD21/$BJ21)</f>
        <v>57.508105281506012</v>
      </c>
      <c r="AG21" s="21"/>
      <c r="AH21" s="135">
        <f>IF(AF$60,AF21/AF$60*100,0)</f>
        <v>74.500319728447153</v>
      </c>
      <c r="AI21" s="21"/>
      <c r="AJ21" s="138">
        <v>2983</v>
      </c>
      <c r="AK21" s="21"/>
      <c r="AL21" s="135">
        <f>(AJ21/$BJ21)</f>
        <v>0.51995816628900127</v>
      </c>
      <c r="AM21" s="21"/>
      <c r="AN21" s="135">
        <f>IF(AL$60,AL21/AL$60*100,0)</f>
        <v>117.17584900484074</v>
      </c>
      <c r="AO21" s="21"/>
      <c r="AP21" s="138">
        <f t="shared" si="0"/>
        <v>11157496</v>
      </c>
      <c r="AQ21" s="21"/>
      <c r="AR21" s="138">
        <v>7588014</v>
      </c>
      <c r="AS21" s="21"/>
      <c r="AT21" s="135">
        <f t="shared" si="1"/>
        <v>68.008216180404631</v>
      </c>
      <c r="AU21" s="21"/>
      <c r="AV21" s="138">
        <v>1294693</v>
      </c>
      <c r="AW21" s="21"/>
      <c r="AX21" s="135">
        <f t="shared" si="2"/>
        <v>11.603795331855823</v>
      </c>
      <c r="AY21" s="21"/>
      <c r="AZ21" s="138">
        <v>0</v>
      </c>
      <c r="BA21" s="21"/>
      <c r="BB21" s="135">
        <f t="shared" si="3"/>
        <v>0</v>
      </c>
      <c r="BC21" s="21"/>
      <c r="BD21" s="138">
        <v>49460</v>
      </c>
      <c r="BE21" s="21"/>
      <c r="BF21" s="138">
        <v>0</v>
      </c>
      <c r="BG21" s="21"/>
      <c r="BH21" s="10">
        <v>7</v>
      </c>
      <c r="BI21" s="21"/>
      <c r="BJ21" s="27">
        <v>5737</v>
      </c>
      <c r="BK21" s="21"/>
      <c r="BL21" s="137">
        <f>IF(E21,BJ21,0)</f>
        <v>5737</v>
      </c>
      <c r="BM21" s="21"/>
      <c r="BN21" s="137">
        <f>IF(K21,BJ21,0)</f>
        <v>5737</v>
      </c>
      <c r="BO21" s="21"/>
      <c r="BP21" s="137">
        <f>IF(Q21,BJ21,0)</f>
        <v>5737</v>
      </c>
      <c r="BQ21" s="21"/>
      <c r="BR21" s="137">
        <f>IF(W21,BJ21,0)</f>
        <v>5737</v>
      </c>
      <c r="BS21" s="21"/>
      <c r="BT21" s="137">
        <f>IF(AD21,BJ21,0)</f>
        <v>5737</v>
      </c>
      <c r="BU21" s="21"/>
      <c r="BV21" s="137">
        <f>IF(AJ21,BJ21,0)</f>
        <v>5737</v>
      </c>
    </row>
    <row r="22" spans="1:74" ht="8.85" customHeight="1" x14ac:dyDescent="0.3">
      <c r="A22" s="10">
        <v>8</v>
      </c>
      <c r="B22" s="21"/>
      <c r="C22" s="10" t="s">
        <v>91</v>
      </c>
      <c r="D22" s="21"/>
      <c r="E22" s="138">
        <v>60169212</v>
      </c>
      <c r="F22" s="21"/>
      <c r="G22" s="135">
        <f>(E22/$BJ22)</f>
        <v>1412.7544494012679</v>
      </c>
      <c r="H22" s="21"/>
      <c r="I22" s="135">
        <f>IF(G$60,G22/G$60*100,0)</f>
        <v>98.042590570012095</v>
      </c>
      <c r="J22" s="21"/>
      <c r="K22" s="138">
        <v>6610384</v>
      </c>
      <c r="L22" s="21"/>
      <c r="M22" s="135">
        <f>(K22/$BJ22)</f>
        <v>155.20976755106832</v>
      </c>
      <c r="N22" s="21"/>
      <c r="O22" s="135">
        <f>IF(M$60,M22/M$60*100,0)</f>
        <v>131.81701733097572</v>
      </c>
      <c r="P22" s="21"/>
      <c r="Q22" s="138">
        <v>3034543</v>
      </c>
      <c r="R22" s="21"/>
      <c r="S22" s="135">
        <f>(Q22/$BJ22)</f>
        <v>71.250129138295378</v>
      </c>
      <c r="T22" s="21"/>
      <c r="U22" s="135">
        <f>IF(S$60,S22/S$60*100,0)</f>
        <v>100.85246299289675</v>
      </c>
      <c r="V22" s="21"/>
      <c r="W22" s="138">
        <v>11831047</v>
      </c>
      <c r="X22" s="21"/>
      <c r="Y22" s="135">
        <f>(W22/$BJ22)</f>
        <v>277.78931674101904</v>
      </c>
      <c r="Z22" s="21"/>
      <c r="AA22" s="135">
        <f>IF(Y$60,Y22/Y$60*100,0)</f>
        <v>145.98035608685825</v>
      </c>
      <c r="AB22" s="21"/>
      <c r="AC22" s="21"/>
      <c r="AD22" s="138">
        <v>4773014</v>
      </c>
      <c r="AE22" s="21"/>
      <c r="AF22" s="135">
        <f>(AD22/$BJ22)</f>
        <v>112.06888941065978</v>
      </c>
      <c r="AG22" s="21"/>
      <c r="AH22" s="135">
        <f>IF(AF$60,AF22/AF$60*100,0)</f>
        <v>145.18245822630399</v>
      </c>
      <c r="AI22" s="21"/>
      <c r="AJ22" s="138">
        <v>12029</v>
      </c>
      <c r="AK22" s="21"/>
      <c r="AL22" s="135">
        <f>(AJ22/$BJ22)</f>
        <v>0.28243719182906785</v>
      </c>
      <c r="AM22" s="21"/>
      <c r="AN22" s="135">
        <f>IF(AL$60,AL22/AL$60*100,0)</f>
        <v>63.649000801959609</v>
      </c>
      <c r="AO22" s="21"/>
      <c r="AP22" s="138">
        <f t="shared" si="0"/>
        <v>86430229</v>
      </c>
      <c r="AQ22" s="21"/>
      <c r="AR22" s="138">
        <v>48882516</v>
      </c>
      <c r="AS22" s="21"/>
      <c r="AT22" s="135">
        <f t="shared" si="1"/>
        <v>56.557198292278045</v>
      </c>
      <c r="AU22" s="21"/>
      <c r="AV22" s="138">
        <v>10009392</v>
      </c>
      <c r="AW22" s="21"/>
      <c r="AX22" s="135">
        <f t="shared" si="2"/>
        <v>11.580892606451384</v>
      </c>
      <c r="AY22" s="21"/>
      <c r="AZ22" s="138">
        <v>504224</v>
      </c>
      <c r="BA22" s="21"/>
      <c r="BB22" s="135">
        <f t="shared" si="3"/>
        <v>0.58338848089827466</v>
      </c>
      <c r="BC22" s="21"/>
      <c r="BD22" s="138">
        <v>184701</v>
      </c>
      <c r="BE22" s="21"/>
      <c r="BF22" s="138">
        <v>9247</v>
      </c>
      <c r="BG22" s="21"/>
      <c r="BH22" s="10">
        <v>8</v>
      </c>
      <c r="BI22" s="21"/>
      <c r="BJ22" s="27">
        <v>42590</v>
      </c>
      <c r="BK22" s="21"/>
      <c r="BL22" s="137">
        <f>IF(E22,BJ22,0)</f>
        <v>42590</v>
      </c>
      <c r="BM22" s="21"/>
      <c r="BN22" s="137">
        <f>IF(K22,BJ22,0)</f>
        <v>42590</v>
      </c>
      <c r="BO22" s="21"/>
      <c r="BP22" s="137">
        <f>IF(Q22,BJ22,0)</f>
        <v>42590</v>
      </c>
      <c r="BQ22" s="21"/>
      <c r="BR22" s="137">
        <f>IF(W22,BJ22,0)</f>
        <v>42590</v>
      </c>
      <c r="BS22" s="21"/>
      <c r="BT22" s="137">
        <f>IF(AD22,BJ22,0)</f>
        <v>42590</v>
      </c>
      <c r="BU22" s="21"/>
      <c r="BV22" s="137">
        <f>IF(AJ22,BJ22,0)</f>
        <v>42590</v>
      </c>
    </row>
    <row r="23" spans="1:74" ht="8.85" customHeight="1" x14ac:dyDescent="0.3">
      <c r="A23" s="10">
        <v>9</v>
      </c>
      <c r="B23" s="21"/>
      <c r="C23" s="10" t="s">
        <v>93</v>
      </c>
      <c r="D23" s="21"/>
      <c r="E23" s="138">
        <v>0</v>
      </c>
      <c r="F23" s="21"/>
      <c r="G23" s="135">
        <f>(E23/$BJ23)</f>
        <v>0</v>
      </c>
      <c r="H23" s="21"/>
      <c r="I23" s="135">
        <f>IF(G$60,G23/G$60*100,0)</f>
        <v>0</v>
      </c>
      <c r="J23" s="21"/>
      <c r="K23" s="138">
        <v>0</v>
      </c>
      <c r="L23" s="21"/>
      <c r="M23" s="135">
        <f>(K23/$BJ23)</f>
        <v>0</v>
      </c>
      <c r="N23" s="21"/>
      <c r="O23" s="135">
        <f>IF(M$60,M23/M$60*100,0)</f>
        <v>0</v>
      </c>
      <c r="P23" s="21"/>
      <c r="Q23" s="138">
        <v>0</v>
      </c>
      <c r="R23" s="21"/>
      <c r="S23" s="135">
        <f>(Q23/$BJ23)</f>
        <v>0</v>
      </c>
      <c r="T23" s="21"/>
      <c r="U23" s="135">
        <f>IF(S$60,S23/S$60*100,0)</f>
        <v>0</v>
      </c>
      <c r="V23" s="21"/>
      <c r="W23" s="138">
        <v>0</v>
      </c>
      <c r="X23" s="21"/>
      <c r="Y23" s="135">
        <f>(W23/$BJ23)</f>
        <v>0</v>
      </c>
      <c r="Z23" s="21"/>
      <c r="AA23" s="135">
        <f>IF(Y$60,Y23/Y$60*100,0)</f>
        <v>0</v>
      </c>
      <c r="AB23" s="21"/>
      <c r="AC23" s="21"/>
      <c r="AD23" s="138">
        <v>0</v>
      </c>
      <c r="AE23" s="21"/>
      <c r="AF23" s="135">
        <f>(AD23/$BJ23)</f>
        <v>0</v>
      </c>
      <c r="AG23" s="21"/>
      <c r="AH23" s="135">
        <f>IF(AF$60,AF23/AF$60*100,0)</f>
        <v>0</v>
      </c>
      <c r="AI23" s="21"/>
      <c r="AJ23" s="138">
        <v>0</v>
      </c>
      <c r="AK23" s="21"/>
      <c r="AL23" s="135">
        <f>(AJ23/$BJ23)</f>
        <v>0</v>
      </c>
      <c r="AM23" s="21"/>
      <c r="AN23" s="135">
        <f>IF(AL$60,AL23/AL$60*100,0)</f>
        <v>0</v>
      </c>
      <c r="AO23" s="21"/>
      <c r="AP23" s="138">
        <f t="shared" si="0"/>
        <v>0</v>
      </c>
      <c r="AQ23" s="21"/>
      <c r="AR23" s="138">
        <v>0</v>
      </c>
      <c r="AS23" s="21"/>
      <c r="AT23" s="135">
        <f t="shared" si="1"/>
        <v>0</v>
      </c>
      <c r="AU23" s="21"/>
      <c r="AV23" s="138">
        <v>0</v>
      </c>
      <c r="AW23" s="21"/>
      <c r="AX23" s="135">
        <f t="shared" si="2"/>
        <v>0</v>
      </c>
      <c r="AY23" s="21"/>
      <c r="AZ23" s="138">
        <v>0</v>
      </c>
      <c r="BA23" s="21"/>
      <c r="BB23" s="135">
        <f t="shared" si="3"/>
        <v>0</v>
      </c>
      <c r="BC23" s="21"/>
      <c r="BD23" s="138">
        <v>0</v>
      </c>
      <c r="BE23" s="21"/>
      <c r="BF23" s="138">
        <v>0</v>
      </c>
      <c r="BG23" s="21"/>
      <c r="BH23" s="10">
        <v>9</v>
      </c>
      <c r="BI23" s="21"/>
      <c r="BJ23" s="27">
        <v>5766</v>
      </c>
      <c r="BK23" s="21"/>
      <c r="BL23" s="137">
        <f>IF(E23,BJ23,0)</f>
        <v>0</v>
      </c>
      <c r="BM23" s="21"/>
      <c r="BN23" s="137">
        <f>IF(K23,BJ23,0)</f>
        <v>0</v>
      </c>
      <c r="BO23" s="21"/>
      <c r="BP23" s="137">
        <f>IF(Q23,BJ23,0)</f>
        <v>0</v>
      </c>
      <c r="BQ23" s="21"/>
      <c r="BR23" s="137">
        <f>IF(W23,BJ23,0)</f>
        <v>0</v>
      </c>
      <c r="BS23" s="21"/>
      <c r="BT23" s="137">
        <f>IF(AD23,BJ23,0)</f>
        <v>0</v>
      </c>
      <c r="BU23" s="21"/>
      <c r="BV23" s="137">
        <f>IF(AJ23,BJ23,0)</f>
        <v>0</v>
      </c>
    </row>
    <row r="24" spans="1:74" ht="8.85" customHeight="1" x14ac:dyDescent="0.3">
      <c r="A24" s="10">
        <v>10</v>
      </c>
      <c r="B24" s="21"/>
      <c r="C24" s="10" t="s">
        <v>94</v>
      </c>
      <c r="D24" s="21"/>
      <c r="E24" s="138">
        <v>40419549</v>
      </c>
      <c r="F24" s="21"/>
      <c r="G24" s="135">
        <f>(E24/$BJ24)</f>
        <v>1673.9645904083493</v>
      </c>
      <c r="H24" s="21"/>
      <c r="I24" s="135">
        <f>IF(G$60,G24/G$60*100,0)</f>
        <v>116.17009950714261</v>
      </c>
      <c r="J24" s="21"/>
      <c r="K24" s="138">
        <v>2636326</v>
      </c>
      <c r="L24" s="21"/>
      <c r="M24" s="135">
        <f>(K24/$BJ24)</f>
        <v>109.1827217758635</v>
      </c>
      <c r="N24" s="21"/>
      <c r="O24" s="135">
        <f>IF(M$60,M24/M$60*100,0)</f>
        <v>92.72702972019259</v>
      </c>
      <c r="P24" s="21"/>
      <c r="Q24" s="138">
        <v>2106378</v>
      </c>
      <c r="R24" s="21"/>
      <c r="S24" s="135">
        <f>(Q24/$BJ24)</f>
        <v>87.235069990888761</v>
      </c>
      <c r="T24" s="21"/>
      <c r="U24" s="135">
        <f>IF(S$60,S24/S$60*100,0)</f>
        <v>123.47867680158635</v>
      </c>
      <c r="V24" s="21"/>
      <c r="W24" s="138">
        <v>4489554</v>
      </c>
      <c r="X24" s="21"/>
      <c r="Y24" s="135">
        <f>(W24/$BJ24)</f>
        <v>185.93365360722274</v>
      </c>
      <c r="Z24" s="21"/>
      <c r="AA24" s="135">
        <f>IF(Y$60,Y24/Y$60*100,0)</f>
        <v>97.709520583967745</v>
      </c>
      <c r="AB24" s="21"/>
      <c r="AC24" s="21"/>
      <c r="AD24" s="138">
        <v>1389313</v>
      </c>
      <c r="AE24" s="21"/>
      <c r="AF24" s="135">
        <f>(AD24/$BJ24)</f>
        <v>57.538018719456637</v>
      </c>
      <c r="AG24" s="21"/>
      <c r="AH24" s="135">
        <f>IF(AF$60,AF24/AF$60*100,0)</f>
        <v>74.539071843137592</v>
      </c>
      <c r="AI24" s="21"/>
      <c r="AJ24" s="138">
        <v>0</v>
      </c>
      <c r="AK24" s="21"/>
      <c r="AL24" s="135">
        <f>(AJ24/$BJ24)</f>
        <v>0</v>
      </c>
      <c r="AM24" s="21"/>
      <c r="AN24" s="135">
        <f>IF(AL$60,AL24/AL$60*100,0)</f>
        <v>0</v>
      </c>
      <c r="AO24" s="21"/>
      <c r="AP24" s="138">
        <f t="shared" si="0"/>
        <v>51041120</v>
      </c>
      <c r="AQ24" s="21"/>
      <c r="AR24" s="138">
        <v>9212805</v>
      </c>
      <c r="AS24" s="21"/>
      <c r="AT24" s="135">
        <f t="shared" si="1"/>
        <v>18.049770459582394</v>
      </c>
      <c r="AU24" s="21"/>
      <c r="AV24" s="138">
        <v>0</v>
      </c>
      <c r="AW24" s="21"/>
      <c r="AX24" s="135">
        <f t="shared" si="2"/>
        <v>0</v>
      </c>
      <c r="AY24" s="21"/>
      <c r="AZ24" s="138">
        <v>0</v>
      </c>
      <c r="BA24" s="21"/>
      <c r="BB24" s="135">
        <f t="shared" si="3"/>
        <v>0</v>
      </c>
      <c r="BC24" s="21"/>
      <c r="BD24" s="138">
        <v>333364</v>
      </c>
      <c r="BE24" s="21"/>
      <c r="BF24" s="138">
        <v>0</v>
      </c>
      <c r="BG24" s="21"/>
      <c r="BH24" s="10">
        <v>10</v>
      </c>
      <c r="BI24" s="21"/>
      <c r="BJ24" s="27">
        <v>24146</v>
      </c>
      <c r="BK24" s="21"/>
      <c r="BL24" s="137">
        <f>IF(E24,BJ24,0)</f>
        <v>24146</v>
      </c>
      <c r="BM24" s="21"/>
      <c r="BN24" s="137">
        <f>IF(K24,BJ24,0)</f>
        <v>24146</v>
      </c>
      <c r="BO24" s="21"/>
      <c r="BP24" s="137">
        <f>IF(Q24,BJ24,0)</f>
        <v>24146</v>
      </c>
      <c r="BQ24" s="21"/>
      <c r="BR24" s="137">
        <f>IF(W24,BJ24,0)</f>
        <v>24146</v>
      </c>
      <c r="BS24" s="21"/>
      <c r="BT24" s="137">
        <f>IF(AD24,BJ24,0)</f>
        <v>24146</v>
      </c>
      <c r="BU24" s="21"/>
      <c r="BV24" s="137">
        <f>IF(AJ24,BJ24,0)</f>
        <v>0</v>
      </c>
    </row>
    <row r="25" spans="1:7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Q25" s="21"/>
      <c r="AR25" s="21"/>
      <c r="AS25" s="21"/>
      <c r="AT25" s="21"/>
      <c r="AU25" s="21"/>
      <c r="AV25" s="21"/>
      <c r="AW25" s="21"/>
      <c r="AX25" s="21"/>
      <c r="AY25" s="21"/>
      <c r="AZ25" s="21"/>
      <c r="BA25" s="21"/>
      <c r="BB25" s="21"/>
      <c r="BC25" s="21"/>
      <c r="BD25" s="21"/>
      <c r="BE25" s="21"/>
      <c r="BG25" s="21"/>
      <c r="BH25" s="29"/>
      <c r="BI25" s="21"/>
      <c r="BJ25" s="27"/>
      <c r="BK25" s="21"/>
      <c r="BL25" s="21"/>
      <c r="BM25" s="21"/>
      <c r="BN25" s="21"/>
      <c r="BO25" s="21"/>
      <c r="BP25" s="21"/>
      <c r="BQ25" s="21"/>
      <c r="BR25" s="21"/>
      <c r="BS25" s="21"/>
      <c r="BT25" s="21"/>
      <c r="BU25" s="21"/>
      <c r="BV25" s="21"/>
    </row>
    <row r="26" spans="1:74" ht="8.85" customHeight="1" x14ac:dyDescent="0.3">
      <c r="A26" s="10">
        <v>11</v>
      </c>
      <c r="B26" s="21"/>
      <c r="C26" s="10" t="s">
        <v>95</v>
      </c>
      <c r="D26" s="21"/>
      <c r="E26" s="138">
        <v>39024854</v>
      </c>
      <c r="F26" s="21"/>
      <c r="G26" s="135">
        <f>(E26/$BJ26)</f>
        <v>2662.358711966162</v>
      </c>
      <c r="H26" s="21"/>
      <c r="I26" s="135">
        <f>IF(G$60,G26/G$60*100,0)</f>
        <v>184.76285476108507</v>
      </c>
      <c r="J26" s="21"/>
      <c r="K26" s="138">
        <v>4397107</v>
      </c>
      <c r="L26" s="21"/>
      <c r="M26" s="135">
        <f>(K26/$BJ26)</f>
        <v>299.98001091554102</v>
      </c>
      <c r="N26" s="21"/>
      <c r="O26" s="135">
        <f>IF(M$60,M26/M$60*100,0)</f>
        <v>254.76792422093914</v>
      </c>
      <c r="P26" s="21"/>
      <c r="Q26" s="138">
        <v>1367709</v>
      </c>
      <c r="R26" s="21"/>
      <c r="S26" s="135">
        <f>(Q26/$BJ26)</f>
        <v>93.308022922636098</v>
      </c>
      <c r="T26" s="21"/>
      <c r="U26" s="135">
        <f>IF(S$60,S26/S$60*100,0)</f>
        <v>132.07476312751922</v>
      </c>
      <c r="V26" s="21"/>
      <c r="W26" s="138">
        <v>4998802</v>
      </c>
      <c r="X26" s="21"/>
      <c r="Y26" s="135">
        <f>(W26/$BJ26)</f>
        <v>341.02892618365399</v>
      </c>
      <c r="Z26" s="21"/>
      <c r="AA26" s="135">
        <f>IF(Y$60,Y26/Y$60*100,0)</f>
        <v>179.21324212270383</v>
      </c>
      <c r="AB26" s="21"/>
      <c r="AC26" s="21"/>
      <c r="AD26" s="138">
        <v>2129533</v>
      </c>
      <c r="AE26" s="21"/>
      <c r="AF26" s="135">
        <f>(AD26/$BJ26)</f>
        <v>145.28127984718242</v>
      </c>
      <c r="AG26" s="21"/>
      <c r="AH26" s="135">
        <f>IF(AF$60,AF26/AF$60*100,0)</f>
        <v>188.20828379219472</v>
      </c>
      <c r="AI26" s="21"/>
      <c r="AJ26" s="138">
        <v>33972</v>
      </c>
      <c r="AK26" s="21"/>
      <c r="AL26" s="135">
        <f>(AJ26/$BJ26)</f>
        <v>2.3176422431436756</v>
      </c>
      <c r="AM26" s="21"/>
      <c r="AN26" s="135">
        <f>IF(AL$60,AL26/AL$60*100,0)</f>
        <v>522.29528284569676</v>
      </c>
      <c r="AO26" s="21"/>
      <c r="AP26" s="138">
        <f t="shared" si="0"/>
        <v>51951977</v>
      </c>
      <c r="AQ26" s="21"/>
      <c r="AR26" s="138">
        <v>8069996</v>
      </c>
      <c r="AS26" s="21"/>
      <c r="AT26" s="135">
        <f t="shared" si="1"/>
        <v>15.533568626271913</v>
      </c>
      <c r="AU26" s="21"/>
      <c r="AV26" s="138">
        <v>1124122</v>
      </c>
      <c r="AW26" s="21"/>
      <c r="AX26" s="135">
        <f t="shared" si="2"/>
        <v>2.163771361386305</v>
      </c>
      <c r="AY26" s="21"/>
      <c r="AZ26" s="138">
        <v>0</v>
      </c>
      <c r="BA26" s="21"/>
      <c r="BB26" s="135">
        <f t="shared" si="3"/>
        <v>0</v>
      </c>
      <c r="BC26" s="21"/>
      <c r="BD26" s="138">
        <v>651150</v>
      </c>
      <c r="BE26" s="21"/>
      <c r="BF26" s="138">
        <v>4218</v>
      </c>
      <c r="BG26" s="21"/>
      <c r="BH26" s="10">
        <v>11</v>
      </c>
      <c r="BI26" s="21"/>
      <c r="BJ26" s="27">
        <v>14658</v>
      </c>
      <c r="BK26" s="21"/>
      <c r="BL26" s="137">
        <f>IF(E26,BJ26,0)</f>
        <v>14658</v>
      </c>
      <c r="BM26" s="21"/>
      <c r="BN26" s="137">
        <f>IF(K26,BJ26,0)</f>
        <v>14658</v>
      </c>
      <c r="BO26" s="21"/>
      <c r="BP26" s="137">
        <f>IF(Q26,BJ26,0)</f>
        <v>14658</v>
      </c>
      <c r="BQ26" s="21"/>
      <c r="BR26" s="137">
        <f>IF(W26,BJ26,0)</f>
        <v>14658</v>
      </c>
      <c r="BS26" s="21"/>
      <c r="BT26" s="137">
        <f>IF(AD26,BJ26,0)</f>
        <v>14658</v>
      </c>
      <c r="BU26" s="21"/>
      <c r="BV26" s="137">
        <f>IF(AJ26,BJ26,0)</f>
        <v>14658</v>
      </c>
    </row>
    <row r="27" spans="1:74" ht="8.85" customHeight="1" x14ac:dyDescent="0.3">
      <c r="A27" s="10">
        <v>12</v>
      </c>
      <c r="B27" s="21"/>
      <c r="C27" s="10" t="s">
        <v>96</v>
      </c>
      <c r="D27" s="21"/>
      <c r="E27" s="138">
        <v>11705422</v>
      </c>
      <c r="F27" s="21"/>
      <c r="G27" s="135">
        <f>(E27/$BJ27)</f>
        <v>1430.980684596577</v>
      </c>
      <c r="H27" s="21"/>
      <c r="I27" s="135">
        <f>IF(G$60,G27/G$60*100,0)</f>
        <v>99.307458159453233</v>
      </c>
      <c r="J27" s="21"/>
      <c r="K27" s="138">
        <v>1414911</v>
      </c>
      <c r="L27" s="21"/>
      <c r="M27" s="135">
        <f>(K27/$BJ27)</f>
        <v>172.97200488997555</v>
      </c>
      <c r="N27" s="21"/>
      <c r="O27" s="135">
        <f>IF(M$60,M27/M$60*100,0)</f>
        <v>146.90218358102669</v>
      </c>
      <c r="P27" s="21"/>
      <c r="Q27" s="138">
        <v>413112</v>
      </c>
      <c r="R27" s="21"/>
      <c r="S27" s="135">
        <f>(Q27/$BJ27)</f>
        <v>50.502689486552569</v>
      </c>
      <c r="T27" s="21"/>
      <c r="U27" s="135">
        <f>IF(S$60,S27/S$60*100,0)</f>
        <v>71.485072154721891</v>
      </c>
      <c r="V27" s="21"/>
      <c r="W27" s="138">
        <v>2477744</v>
      </c>
      <c r="X27" s="21"/>
      <c r="Y27" s="135">
        <f>(W27/$BJ27)</f>
        <v>302.90268948655256</v>
      </c>
      <c r="Z27" s="21"/>
      <c r="AA27" s="135">
        <f>IF(Y$60,Y27/Y$60*100,0)</f>
        <v>159.17762061432325</v>
      </c>
      <c r="AB27" s="21"/>
      <c r="AC27" s="21"/>
      <c r="AD27" s="138">
        <v>1186764</v>
      </c>
      <c r="AE27" s="21"/>
      <c r="AF27" s="135">
        <f>(AD27/$BJ27)</f>
        <v>145.08117359413203</v>
      </c>
      <c r="AG27" s="21"/>
      <c r="AH27" s="135">
        <f>IF(AF$60,AF27/AF$60*100,0)</f>
        <v>187.94905111953162</v>
      </c>
      <c r="AI27" s="21"/>
      <c r="AJ27" s="138">
        <v>0</v>
      </c>
      <c r="AK27" s="21"/>
      <c r="AL27" s="135">
        <f>(AJ27/$BJ27)</f>
        <v>0</v>
      </c>
      <c r="AM27" s="21"/>
      <c r="AN27" s="135">
        <f>IF(AL$60,AL27/AL$60*100,0)</f>
        <v>0</v>
      </c>
      <c r="AO27" s="21"/>
      <c r="AP27" s="138">
        <f t="shared" si="0"/>
        <v>17197953</v>
      </c>
      <c r="AQ27" s="21"/>
      <c r="AR27" s="138">
        <v>8711358</v>
      </c>
      <c r="AS27" s="21"/>
      <c r="AT27" s="135">
        <f t="shared" si="1"/>
        <v>50.653458583123232</v>
      </c>
      <c r="AU27" s="21"/>
      <c r="AV27" s="138">
        <v>3385856</v>
      </c>
      <c r="AW27" s="21"/>
      <c r="AX27" s="135">
        <f t="shared" si="2"/>
        <v>19.687552349980255</v>
      </c>
      <c r="AY27" s="21"/>
      <c r="AZ27" s="138">
        <v>184117</v>
      </c>
      <c r="BA27" s="21"/>
      <c r="BB27" s="135">
        <f t="shared" si="3"/>
        <v>1.0705750853023031</v>
      </c>
      <c r="BC27" s="21"/>
      <c r="BD27" s="138">
        <v>9768</v>
      </c>
      <c r="BE27" s="21"/>
      <c r="BF27" s="138">
        <v>4850</v>
      </c>
      <c r="BG27" s="21"/>
      <c r="BH27" s="10">
        <v>12</v>
      </c>
      <c r="BI27" s="21"/>
      <c r="BJ27" s="27">
        <v>8180</v>
      </c>
      <c r="BK27" s="21"/>
      <c r="BL27" s="137">
        <f>IF(E27,BJ27,0)</f>
        <v>8180</v>
      </c>
      <c r="BM27" s="21"/>
      <c r="BN27" s="137">
        <f>IF(K27,BJ27,0)</f>
        <v>8180</v>
      </c>
      <c r="BO27" s="21"/>
      <c r="BP27" s="137">
        <f>IF(Q27,BJ27,0)</f>
        <v>8180</v>
      </c>
      <c r="BQ27" s="21"/>
      <c r="BR27" s="137">
        <f>IF(W27,BJ27,0)</f>
        <v>8180</v>
      </c>
      <c r="BS27" s="21"/>
      <c r="BT27" s="137">
        <f>IF(AD27,BJ27,0)</f>
        <v>8180</v>
      </c>
      <c r="BU27" s="21"/>
      <c r="BV27" s="137">
        <f>IF(AJ27,BJ27,0)</f>
        <v>0</v>
      </c>
    </row>
    <row r="28" spans="1:74" ht="8.85" customHeight="1" x14ac:dyDescent="0.3">
      <c r="A28" s="10">
        <v>13</v>
      </c>
      <c r="B28" s="21"/>
      <c r="C28" s="10" t="s">
        <v>97</v>
      </c>
      <c r="D28" s="21"/>
      <c r="E28" s="138">
        <v>37935389</v>
      </c>
      <c r="F28" s="21"/>
      <c r="G28" s="135">
        <f>(E28/$BJ28)</f>
        <v>1355.7068472589522</v>
      </c>
      <c r="H28" s="21"/>
      <c r="I28" s="135">
        <f>IF(G$60,G28/G$60*100,0)</f>
        <v>94.083590687045586</v>
      </c>
      <c r="J28" s="21"/>
      <c r="K28" s="138">
        <v>5410369</v>
      </c>
      <c r="L28" s="21"/>
      <c r="M28" s="135">
        <f>(K28/$BJ28)</f>
        <v>193.35176184690158</v>
      </c>
      <c r="N28" s="21"/>
      <c r="O28" s="135">
        <f>IF(M$60,M28/M$60*100,0)</f>
        <v>164.21036475015507</v>
      </c>
      <c r="P28" s="21"/>
      <c r="Q28" s="138">
        <v>1977880</v>
      </c>
      <c r="R28" s="21"/>
      <c r="S28" s="135">
        <f>(Q28/$BJ28)</f>
        <v>70.684011150025015</v>
      </c>
      <c r="T28" s="21"/>
      <c r="U28" s="135">
        <f>IF(S$60,S28/S$60*100,0)</f>
        <v>100.05113962475475</v>
      </c>
      <c r="V28" s="21"/>
      <c r="W28" s="138">
        <v>5644885</v>
      </c>
      <c r="X28" s="21"/>
      <c r="Y28" s="135">
        <f>(W28/$BJ28)</f>
        <v>201.73272103495103</v>
      </c>
      <c r="Z28" s="21"/>
      <c r="AA28" s="135">
        <f>IF(Y$60,Y28/Y$60*100,0)</f>
        <v>106.01204825493018</v>
      </c>
      <c r="AB28" s="21"/>
      <c r="AC28" s="21"/>
      <c r="AD28" s="138">
        <v>1994563</v>
      </c>
      <c r="AE28" s="21"/>
      <c r="AF28" s="135">
        <f>(AD28/$BJ28)</f>
        <v>71.280215853048389</v>
      </c>
      <c r="AG28" s="21"/>
      <c r="AH28" s="135">
        <f>IF(AF$60,AF28/AF$60*100,0)</f>
        <v>92.341746356797458</v>
      </c>
      <c r="AI28" s="21"/>
      <c r="AJ28" s="138">
        <v>34291</v>
      </c>
      <c r="AK28" s="21"/>
      <c r="AL28" s="135">
        <f>(AJ28/$BJ28)</f>
        <v>1.2254663712386533</v>
      </c>
      <c r="AM28" s="21"/>
      <c r="AN28" s="135">
        <f>IF(AL$60,AL28/AL$60*100,0)</f>
        <v>276.16656836380577</v>
      </c>
      <c r="AO28" s="21"/>
      <c r="AP28" s="138">
        <f t="shared" si="0"/>
        <v>52997377</v>
      </c>
      <c r="AQ28" s="21"/>
      <c r="AR28" s="138">
        <v>18827206</v>
      </c>
      <c r="AS28" s="21"/>
      <c r="AT28" s="135">
        <f t="shared" si="1"/>
        <v>35.524788330562096</v>
      </c>
      <c r="AU28" s="21"/>
      <c r="AV28" s="138">
        <v>5632063</v>
      </c>
      <c r="AW28" s="21"/>
      <c r="AX28" s="135">
        <f t="shared" si="2"/>
        <v>10.627059901473993</v>
      </c>
      <c r="AY28" s="21"/>
      <c r="AZ28" s="138">
        <v>1282348</v>
      </c>
      <c r="BA28" s="21"/>
      <c r="BB28" s="135">
        <f t="shared" si="3"/>
        <v>2.4196442778668081</v>
      </c>
      <c r="BC28" s="21"/>
      <c r="BD28" s="138">
        <v>71354</v>
      </c>
      <c r="BE28" s="21"/>
      <c r="BF28" s="138">
        <v>0</v>
      </c>
      <c r="BG28" s="21"/>
      <c r="BH28" s="10">
        <v>13</v>
      </c>
      <c r="BI28" s="21"/>
      <c r="BJ28" s="27">
        <v>27982</v>
      </c>
      <c r="BK28" s="21"/>
      <c r="BL28" s="137">
        <f>IF(E28,BJ28,0)</f>
        <v>27982</v>
      </c>
      <c r="BM28" s="21"/>
      <c r="BN28" s="137">
        <f>IF(K28,BJ28,0)</f>
        <v>27982</v>
      </c>
      <c r="BO28" s="21"/>
      <c r="BP28" s="137">
        <f>IF(Q28,BJ28,0)</f>
        <v>27982</v>
      </c>
      <c r="BQ28" s="21"/>
      <c r="BR28" s="137">
        <f>IF(W28,BJ28,0)</f>
        <v>27982</v>
      </c>
      <c r="BS28" s="21"/>
      <c r="BT28" s="137">
        <f>IF(AD28,BJ28,0)</f>
        <v>27982</v>
      </c>
      <c r="BU28" s="21"/>
      <c r="BV28" s="137">
        <f>IF(AJ28,BJ28,0)</f>
        <v>27982</v>
      </c>
    </row>
    <row r="29" spans="1:74" ht="8.85" customHeight="1" x14ac:dyDescent="0.3">
      <c r="A29" s="10">
        <v>14</v>
      </c>
      <c r="B29" s="21"/>
      <c r="C29" s="10" t="s">
        <v>98</v>
      </c>
      <c r="D29" s="21"/>
      <c r="E29" s="138">
        <v>12342385</v>
      </c>
      <c r="F29" s="21"/>
      <c r="G29" s="135">
        <f>(E29/$BJ29)</f>
        <v>1836.6644345238096</v>
      </c>
      <c r="H29" s="21"/>
      <c r="I29" s="135">
        <f>IF(G$60,G29/G$60*100,0)</f>
        <v>127.46117291991948</v>
      </c>
      <c r="J29" s="21"/>
      <c r="K29" s="138">
        <v>939764</v>
      </c>
      <c r="L29" s="21"/>
      <c r="M29" s="135">
        <f>(K29/$BJ29)</f>
        <v>139.84583333333333</v>
      </c>
      <c r="N29" s="21"/>
      <c r="O29" s="135">
        <f>IF(M$60,M29/M$60*100,0)</f>
        <v>118.76868915546453</v>
      </c>
      <c r="P29" s="21"/>
      <c r="Q29" s="138">
        <v>592517</v>
      </c>
      <c r="R29" s="21"/>
      <c r="S29" s="135">
        <f>(Q29/$BJ29)</f>
        <v>88.172172619047615</v>
      </c>
      <c r="T29" s="21"/>
      <c r="U29" s="135">
        <f>IF(S$60,S29/S$60*100,0)</f>
        <v>124.80511802028921</v>
      </c>
      <c r="V29" s="21"/>
      <c r="W29" s="138">
        <v>1697604</v>
      </c>
      <c r="X29" s="21"/>
      <c r="Y29" s="135">
        <f>(W29/$BJ29)</f>
        <v>252.61964285714285</v>
      </c>
      <c r="Z29" s="21"/>
      <c r="AA29" s="135">
        <f>IF(Y$60,Y29/Y$60*100,0)</f>
        <v>132.7535048916273</v>
      </c>
      <c r="AB29" s="21"/>
      <c r="AC29" s="21"/>
      <c r="AD29" s="138">
        <v>1387606</v>
      </c>
      <c r="AE29" s="21"/>
      <c r="AF29" s="135">
        <f>(AD29/$BJ29)</f>
        <v>206.48898809523808</v>
      </c>
      <c r="AG29" s="21"/>
      <c r="AH29" s="135">
        <f>IF(AF$60,AF29/AF$60*100,0)</f>
        <v>267.5013471265575</v>
      </c>
      <c r="AI29" s="21"/>
      <c r="AJ29" s="138">
        <v>12148</v>
      </c>
      <c r="AK29" s="21"/>
      <c r="AL29" s="135">
        <f>(AJ29/$BJ29)</f>
        <v>1.8077380952380953</v>
      </c>
      <c r="AM29" s="21"/>
      <c r="AN29" s="135">
        <f>IF(AL$60,AL29/AL$60*100,0)</f>
        <v>407.38517023345031</v>
      </c>
      <c r="AO29" s="21"/>
      <c r="AP29" s="138">
        <f t="shared" si="0"/>
        <v>16972024</v>
      </c>
      <c r="AQ29" s="21"/>
      <c r="AR29" s="138">
        <v>10343733</v>
      </c>
      <c r="AS29" s="21"/>
      <c r="AT29" s="135">
        <f t="shared" si="1"/>
        <v>60.945783484633296</v>
      </c>
      <c r="AU29" s="21"/>
      <c r="AV29" s="138">
        <v>3324551</v>
      </c>
      <c r="AW29" s="21"/>
      <c r="AX29" s="135">
        <f t="shared" si="2"/>
        <v>19.588417975369349</v>
      </c>
      <c r="AY29" s="21"/>
      <c r="AZ29" s="138">
        <v>0</v>
      </c>
      <c r="BA29" s="21"/>
      <c r="BB29" s="135">
        <f t="shared" si="3"/>
        <v>0</v>
      </c>
      <c r="BC29" s="21"/>
      <c r="BD29" s="138">
        <v>402552</v>
      </c>
      <c r="BE29" s="21"/>
      <c r="BF29" s="138">
        <v>0</v>
      </c>
      <c r="BG29" s="21"/>
      <c r="BH29" s="10">
        <v>14</v>
      </c>
      <c r="BI29" s="21"/>
      <c r="BJ29" s="27">
        <v>6720</v>
      </c>
      <c r="BK29" s="21"/>
      <c r="BL29" s="137">
        <f>IF(E29,BJ29,0)</f>
        <v>6720</v>
      </c>
      <c r="BM29" s="21"/>
      <c r="BN29" s="137">
        <f>IF(K29,BJ29,0)</f>
        <v>6720</v>
      </c>
      <c r="BO29" s="21"/>
      <c r="BP29" s="137">
        <f>IF(Q29,BJ29,0)</f>
        <v>6720</v>
      </c>
      <c r="BQ29" s="21"/>
      <c r="BR29" s="137">
        <f>IF(W29,BJ29,0)</f>
        <v>6720</v>
      </c>
      <c r="BS29" s="21"/>
      <c r="BT29" s="137">
        <f>IF(AD29,BJ29,0)</f>
        <v>6720</v>
      </c>
      <c r="BU29" s="21"/>
      <c r="BV29" s="137">
        <f>IF(AJ29,BJ29,0)</f>
        <v>6720</v>
      </c>
    </row>
    <row r="30" spans="1:74" ht="8.85" customHeight="1" x14ac:dyDescent="0.3">
      <c r="A30" s="10">
        <v>15</v>
      </c>
      <c r="B30" s="21"/>
      <c r="C30" s="10" t="s">
        <v>99</v>
      </c>
      <c r="D30" s="21"/>
      <c r="E30" s="138">
        <v>190822638</v>
      </c>
      <c r="F30" s="21"/>
      <c r="G30" s="135">
        <f>(E30/$BJ30)</f>
        <v>1391.3628926415258</v>
      </c>
      <c r="H30" s="21"/>
      <c r="I30" s="135">
        <f>IF(G$60,G30/G$60*100,0)</f>
        <v>96.558055418174902</v>
      </c>
      <c r="J30" s="21"/>
      <c r="K30" s="138">
        <v>20785528</v>
      </c>
      <c r="L30" s="21"/>
      <c r="M30" s="135">
        <f>(K30/$BJ30)</f>
        <v>151.55545833697903</v>
      </c>
      <c r="N30" s="21"/>
      <c r="O30" s="135">
        <f>IF(M$60,M30/M$60*100,0)</f>
        <v>128.71347463126861</v>
      </c>
      <c r="P30" s="21"/>
      <c r="Q30" s="138">
        <v>8265074</v>
      </c>
      <c r="R30" s="21"/>
      <c r="S30" s="135">
        <f>(Q30/$BJ30)</f>
        <v>60.263904686907573</v>
      </c>
      <c r="T30" s="21"/>
      <c r="U30" s="135">
        <f>IF(S$60,S30/S$60*100,0)</f>
        <v>85.301785284444321</v>
      </c>
      <c r="V30" s="21"/>
      <c r="W30" s="138">
        <v>25469756</v>
      </c>
      <c r="X30" s="21"/>
      <c r="Y30" s="135">
        <f>(W30/$BJ30)</f>
        <v>185.71000670808178</v>
      </c>
      <c r="Z30" s="21"/>
      <c r="AA30" s="135">
        <f>IF(Y$60,Y30/Y$60*100,0)</f>
        <v>97.591992471809434</v>
      </c>
      <c r="AB30" s="21"/>
      <c r="AC30" s="21"/>
      <c r="AD30" s="138">
        <v>12935811</v>
      </c>
      <c r="AE30" s="21"/>
      <c r="AF30" s="135">
        <f>(AD30/$BJ30)</f>
        <v>94.320084871817301</v>
      </c>
      <c r="AG30" s="21"/>
      <c r="AH30" s="135">
        <f>IF(AF$60,AF30/AF$60*100,0)</f>
        <v>122.18932349392544</v>
      </c>
      <c r="AI30" s="21"/>
      <c r="AJ30" s="138">
        <v>0</v>
      </c>
      <c r="AK30" s="21"/>
      <c r="AL30" s="135">
        <f>(AJ30/$BJ30)</f>
        <v>0</v>
      </c>
      <c r="AM30" s="21"/>
      <c r="AN30" s="135">
        <f>IF(AL$60,AL30/AL$60*100,0)</f>
        <v>0</v>
      </c>
      <c r="AO30" s="21"/>
      <c r="AP30" s="138">
        <f t="shared" si="0"/>
        <v>258278807</v>
      </c>
      <c r="AQ30" s="21"/>
      <c r="AR30" s="138">
        <v>146809985</v>
      </c>
      <c r="AS30" s="21"/>
      <c r="AT30" s="135">
        <f t="shared" si="1"/>
        <v>56.841669165677999</v>
      </c>
      <c r="AU30" s="21"/>
      <c r="AV30" s="138">
        <v>27353415</v>
      </c>
      <c r="AW30" s="21"/>
      <c r="AX30" s="135">
        <f t="shared" si="2"/>
        <v>10.590654075616818</v>
      </c>
      <c r="AY30" s="21"/>
      <c r="AZ30" s="138">
        <v>1155518</v>
      </c>
      <c r="BA30" s="21"/>
      <c r="BB30" s="135">
        <f t="shared" si="3"/>
        <v>0.44739172114884362</v>
      </c>
      <c r="BC30" s="21"/>
      <c r="BD30" s="138">
        <v>565290</v>
      </c>
      <c r="BE30" s="21"/>
      <c r="BF30" s="138">
        <v>4001</v>
      </c>
      <c r="BG30" s="21"/>
      <c r="BH30" s="10">
        <v>15</v>
      </c>
      <c r="BI30" s="21"/>
      <c r="BJ30" s="27">
        <v>137148</v>
      </c>
      <c r="BK30" s="21"/>
      <c r="BL30" s="137">
        <f>IF(E30,BJ30,0)</f>
        <v>137148</v>
      </c>
      <c r="BM30" s="21"/>
      <c r="BN30" s="137">
        <f>IF(K30,BJ30,0)</f>
        <v>137148</v>
      </c>
      <c r="BO30" s="21"/>
      <c r="BP30" s="137">
        <f>IF(Q30,BJ30,0)</f>
        <v>137148</v>
      </c>
      <c r="BQ30" s="21"/>
      <c r="BR30" s="137">
        <f>IF(W30,BJ30,0)</f>
        <v>137148</v>
      </c>
      <c r="BS30" s="21"/>
      <c r="BT30" s="137">
        <f>IF(AD30,BJ30,0)</f>
        <v>137148</v>
      </c>
      <c r="BU30" s="21"/>
      <c r="BV30" s="137">
        <f>IF(AJ30,BJ30,0)</f>
        <v>0</v>
      </c>
    </row>
    <row r="31" spans="1:7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Q31" s="21"/>
      <c r="AR31" s="21"/>
      <c r="AS31" s="21"/>
      <c r="AT31" s="21"/>
      <c r="AU31" s="21"/>
      <c r="AV31" s="21"/>
      <c r="AW31" s="21"/>
      <c r="AX31" s="21"/>
      <c r="AY31" s="21"/>
      <c r="AZ31" s="21"/>
      <c r="BA31" s="21"/>
      <c r="BB31" s="21"/>
      <c r="BC31" s="21"/>
      <c r="BD31" s="21"/>
      <c r="BE31" s="21"/>
      <c r="BG31" s="21"/>
      <c r="BH31" s="29"/>
      <c r="BI31" s="21"/>
      <c r="BJ31" s="27"/>
      <c r="BK31" s="21"/>
      <c r="BL31" s="21"/>
      <c r="BM31" s="21"/>
      <c r="BN31" s="21"/>
      <c r="BO31" s="21"/>
      <c r="BP31" s="21"/>
      <c r="BQ31" s="21"/>
      <c r="BR31" s="21"/>
      <c r="BS31" s="21"/>
      <c r="BT31" s="21"/>
      <c r="BU31" s="21"/>
      <c r="BV31" s="21"/>
    </row>
    <row r="32" spans="1:74" ht="8.85" customHeight="1" x14ac:dyDescent="0.3">
      <c r="A32" s="10">
        <v>16</v>
      </c>
      <c r="B32" s="21"/>
      <c r="C32" s="10" t="s">
        <v>100</v>
      </c>
      <c r="D32" s="21"/>
      <c r="E32" s="138">
        <v>70607070</v>
      </c>
      <c r="F32" s="21"/>
      <c r="G32" s="135">
        <f>(E32/$BJ32)</f>
        <v>1288.2151067323482</v>
      </c>
      <c r="H32" s="21"/>
      <c r="I32" s="135">
        <f>IF(G$60,G32/G$60*100,0)</f>
        <v>89.399786586402584</v>
      </c>
      <c r="J32" s="21"/>
      <c r="K32" s="138">
        <v>6102088</v>
      </c>
      <c r="L32" s="21"/>
      <c r="M32" s="135">
        <f>(K32/$BJ32)</f>
        <v>111.33165480751687</v>
      </c>
      <c r="N32" s="21"/>
      <c r="O32" s="135">
        <f>IF(M$60,M32/M$60*100,0)</f>
        <v>94.552082016488043</v>
      </c>
      <c r="P32" s="21"/>
      <c r="Q32" s="138">
        <v>4005326</v>
      </c>
      <c r="R32" s="21"/>
      <c r="S32" s="135">
        <f>(Q32/$BJ32)</f>
        <v>73.076555373107098</v>
      </c>
      <c r="T32" s="21"/>
      <c r="U32" s="135">
        <f>IF(S$60,S32/S$60*100,0)</f>
        <v>103.43771563009653</v>
      </c>
      <c r="V32" s="21"/>
      <c r="W32" s="138">
        <v>6420306</v>
      </c>
      <c r="X32" s="21"/>
      <c r="Y32" s="135">
        <f>(W32/$BJ32)</f>
        <v>117.13749315818281</v>
      </c>
      <c r="Z32" s="21"/>
      <c r="AA32" s="135">
        <f>IF(Y$60,Y32/Y$60*100,0)</f>
        <v>61.55662558576882</v>
      </c>
      <c r="AB32" s="21"/>
      <c r="AC32" s="21"/>
      <c r="AD32" s="138">
        <v>4900126</v>
      </c>
      <c r="AE32" s="21"/>
      <c r="AF32" s="135">
        <f>(AD32/$BJ32)</f>
        <v>89.402043422733072</v>
      </c>
      <c r="AG32" s="21"/>
      <c r="AH32" s="135">
        <f>IF(AF$60,AF32/AF$60*100,0)</f>
        <v>115.81812314571367</v>
      </c>
      <c r="AI32" s="21"/>
      <c r="AJ32" s="138">
        <v>67672</v>
      </c>
      <c r="AK32" s="21"/>
      <c r="AL32" s="135">
        <f>(AJ32/$BJ32)</f>
        <v>1.2346652070790003</v>
      </c>
      <c r="AM32" s="21"/>
      <c r="AN32" s="135">
        <f>IF(AL$60,AL32/AL$60*100,0)</f>
        <v>278.23958398185397</v>
      </c>
      <c r="AO32" s="21"/>
      <c r="AP32" s="138">
        <f>(E32+K32+Q32+W32+AD32+AJ32)</f>
        <v>92102588</v>
      </c>
      <c r="AQ32" s="21"/>
      <c r="AR32" s="138">
        <v>48972552</v>
      </c>
      <c r="AS32" s="21"/>
      <c r="AT32" s="135">
        <f>IF($AP32,AR32/$AP32*100,0)</f>
        <v>53.171743664792572</v>
      </c>
      <c r="AU32" s="21"/>
      <c r="AV32" s="138">
        <v>10710330</v>
      </c>
      <c r="AW32" s="21"/>
      <c r="AX32" s="135">
        <f>IF($AP32,AV32/$AP32*100,0)</f>
        <v>11.62869603620693</v>
      </c>
      <c r="AY32" s="21"/>
      <c r="AZ32" s="138">
        <v>101196</v>
      </c>
      <c r="BA32" s="21"/>
      <c r="BB32" s="135">
        <f>IF($AP32,AZ32/$AP32*100,0)</f>
        <v>0.10987313407523358</v>
      </c>
      <c r="BC32" s="21"/>
      <c r="BD32" s="138">
        <v>16290</v>
      </c>
      <c r="BE32" s="21"/>
      <c r="BF32" s="138">
        <v>5099</v>
      </c>
      <c r="BG32" s="21"/>
      <c r="BH32" s="10">
        <v>16</v>
      </c>
      <c r="BI32" s="21"/>
      <c r="BJ32" s="27">
        <v>54810</v>
      </c>
      <c r="BK32" s="21"/>
      <c r="BL32" s="137">
        <f>IF(E32,BJ32,0)</f>
        <v>54810</v>
      </c>
      <c r="BM32" s="21"/>
      <c r="BN32" s="137">
        <f>IF(K32,BJ32,0)</f>
        <v>54810</v>
      </c>
      <c r="BO32" s="21"/>
      <c r="BP32" s="137">
        <f>IF(Q32,BJ32,0)</f>
        <v>54810</v>
      </c>
      <c r="BQ32" s="21"/>
      <c r="BR32" s="137">
        <f>IF(W32,BJ32,0)</f>
        <v>54810</v>
      </c>
      <c r="BS32" s="21"/>
      <c r="BT32" s="137">
        <f>IF(AD32,BJ32,0)</f>
        <v>54810</v>
      </c>
      <c r="BU32" s="21"/>
      <c r="BV32" s="137">
        <f>IF(AJ32,BJ32,0)</f>
        <v>54810</v>
      </c>
    </row>
    <row r="33" spans="1:74" ht="8.85" customHeight="1" x14ac:dyDescent="0.3">
      <c r="A33" s="10">
        <v>17</v>
      </c>
      <c r="B33" s="21"/>
      <c r="C33" s="10" t="s">
        <v>101</v>
      </c>
      <c r="D33" s="21"/>
      <c r="E33" s="138">
        <v>0</v>
      </c>
      <c r="F33" s="21"/>
      <c r="G33" s="135">
        <v>0</v>
      </c>
      <c r="H33" s="21"/>
      <c r="I33" s="135">
        <f>IF(G$60,G33/G$60*100,0)</f>
        <v>0</v>
      </c>
      <c r="J33" s="21"/>
      <c r="K33" s="138">
        <v>0</v>
      </c>
      <c r="L33" s="21"/>
      <c r="M33" s="135">
        <v>0</v>
      </c>
      <c r="N33" s="21"/>
      <c r="O33" s="135">
        <f>IF(M$60,M33/M$60*100,0)</f>
        <v>0</v>
      </c>
      <c r="P33" s="21"/>
      <c r="Q33" s="138">
        <v>0</v>
      </c>
      <c r="R33" s="21"/>
      <c r="S33" s="135">
        <v>0</v>
      </c>
      <c r="T33" s="21"/>
      <c r="U33" s="135">
        <f>IF(S$60,S33/S$60*100,0)</f>
        <v>0</v>
      </c>
      <c r="V33" s="21"/>
      <c r="W33" s="138">
        <v>0</v>
      </c>
      <c r="X33" s="21"/>
      <c r="Y33" s="135">
        <v>0</v>
      </c>
      <c r="Z33" s="21"/>
      <c r="AA33" s="135">
        <f>IF(Y$60,Y33/Y$60*100,0)</f>
        <v>0</v>
      </c>
      <c r="AB33" s="21"/>
      <c r="AC33" s="21"/>
      <c r="AD33" s="138">
        <v>0</v>
      </c>
      <c r="AE33" s="21"/>
      <c r="AF33" s="135">
        <v>0</v>
      </c>
      <c r="AG33" s="21"/>
      <c r="AH33" s="135">
        <f>IF(AF$60,AF33/AF$60*100,0)</f>
        <v>0</v>
      </c>
      <c r="AI33" s="21"/>
      <c r="AJ33" s="138">
        <v>0</v>
      </c>
      <c r="AK33" s="21"/>
      <c r="AL33" s="135">
        <v>0</v>
      </c>
      <c r="AM33" s="21"/>
      <c r="AN33" s="135">
        <f>IF(AL$60,AL33/AL$60*100,0)</f>
        <v>0</v>
      </c>
      <c r="AO33" s="21"/>
      <c r="AP33" s="138">
        <f t="shared" si="0"/>
        <v>0</v>
      </c>
      <c r="AQ33" s="21"/>
      <c r="AR33" s="138">
        <v>0</v>
      </c>
      <c r="AS33" s="21"/>
      <c r="AT33" s="135">
        <f t="shared" si="1"/>
        <v>0</v>
      </c>
      <c r="AU33" s="21"/>
      <c r="AV33" s="138">
        <v>0</v>
      </c>
      <c r="AW33" s="21"/>
      <c r="AX33" s="135">
        <f t="shared" si="2"/>
        <v>0</v>
      </c>
      <c r="AY33" s="21"/>
      <c r="AZ33" s="138">
        <v>0</v>
      </c>
      <c r="BA33" s="21"/>
      <c r="BB33" s="135">
        <f t="shared" si="3"/>
        <v>0</v>
      </c>
      <c r="BC33" s="21"/>
      <c r="BD33" s="138">
        <v>0</v>
      </c>
      <c r="BE33" s="21"/>
      <c r="BF33" s="138">
        <v>0</v>
      </c>
      <c r="BG33" s="21"/>
      <c r="BH33" s="10">
        <v>17</v>
      </c>
      <c r="BI33" s="21"/>
      <c r="BJ33" s="27">
        <v>0</v>
      </c>
      <c r="BK33" s="21"/>
      <c r="BL33" s="137">
        <f>IF(E33,BJ33,0)</f>
        <v>0</v>
      </c>
      <c r="BM33" s="21"/>
      <c r="BN33" s="137">
        <f>IF(K33,BJ33,0)</f>
        <v>0</v>
      </c>
      <c r="BO33" s="21"/>
      <c r="BP33" s="137">
        <f>IF(Q33,BJ33,0)</f>
        <v>0</v>
      </c>
      <c r="BQ33" s="21"/>
      <c r="BR33" s="137">
        <f>IF(W33,BJ33,0)</f>
        <v>0</v>
      </c>
      <c r="BS33" s="21"/>
      <c r="BT33" s="137">
        <f>IF(AD33,BJ33,0)</f>
        <v>0</v>
      </c>
      <c r="BU33" s="21"/>
      <c r="BV33" s="137">
        <f>IF(AJ33,BJ33,0)</f>
        <v>0</v>
      </c>
    </row>
    <row r="34" spans="1:74" ht="8.85" customHeight="1" x14ac:dyDescent="0.3">
      <c r="A34" s="10">
        <v>18</v>
      </c>
      <c r="B34" s="21"/>
      <c r="C34" s="10" t="s">
        <v>102</v>
      </c>
      <c r="D34" s="21"/>
      <c r="E34" s="138">
        <v>6001737</v>
      </c>
      <c r="F34" s="21"/>
      <c r="G34" s="135">
        <f>(E34/$BJ34)</f>
        <v>802.47853991175293</v>
      </c>
      <c r="H34" s="21"/>
      <c r="I34" s="135">
        <f>IF(G$60,G34/G$60*100,0)</f>
        <v>55.690551859973127</v>
      </c>
      <c r="J34" s="21"/>
      <c r="K34" s="138">
        <v>528062</v>
      </c>
      <c r="L34" s="21"/>
      <c r="M34" s="135">
        <f>(K34/$BJ34)</f>
        <v>70.605963364086108</v>
      </c>
      <c r="N34" s="21"/>
      <c r="O34" s="135">
        <f>IF(M$60,M34/M$60*100,0)</f>
        <v>59.964444527446958</v>
      </c>
      <c r="P34" s="21"/>
      <c r="Q34" s="138">
        <v>0</v>
      </c>
      <c r="R34" s="21"/>
      <c r="S34" s="135">
        <f>(Q34/$BJ34)</f>
        <v>0</v>
      </c>
      <c r="T34" s="21"/>
      <c r="U34" s="135">
        <f>IF(S$60,S34/S$60*100,0)</f>
        <v>0</v>
      </c>
      <c r="V34" s="21"/>
      <c r="W34" s="138">
        <v>949731</v>
      </c>
      <c r="X34" s="21"/>
      <c r="Y34" s="135">
        <f>(W34/$BJ34)</f>
        <v>126.98636181307661</v>
      </c>
      <c r="Z34" s="21"/>
      <c r="AA34" s="135">
        <f>IF(Y$60,Y34/Y$60*100,0)</f>
        <v>66.732279459580283</v>
      </c>
      <c r="AB34" s="21"/>
      <c r="AC34" s="21"/>
      <c r="AD34" s="138">
        <v>191209</v>
      </c>
      <c r="AE34" s="21"/>
      <c r="AF34" s="135">
        <f>(AD34/$BJ34)</f>
        <v>25.566118465035434</v>
      </c>
      <c r="AG34" s="21"/>
      <c r="AH34" s="135">
        <f>IF(AF$60,AF34/AF$60*100,0)</f>
        <v>33.12027044773847</v>
      </c>
      <c r="AI34" s="21"/>
      <c r="AJ34" s="138">
        <v>0</v>
      </c>
      <c r="AK34" s="21"/>
      <c r="AL34" s="135">
        <f>(AJ34/$BJ34)</f>
        <v>0</v>
      </c>
      <c r="AM34" s="21"/>
      <c r="AN34" s="135">
        <f>IF(AL$60,AL34/AL$60*100,0)</f>
        <v>0</v>
      </c>
      <c r="AO34" s="21"/>
      <c r="AP34" s="138">
        <f t="shared" si="0"/>
        <v>7670739</v>
      </c>
      <c r="AQ34" s="21"/>
      <c r="AR34" s="138">
        <v>3971597</v>
      </c>
      <c r="AS34" s="21"/>
      <c r="AT34" s="135">
        <f t="shared" si="1"/>
        <v>51.775937103322121</v>
      </c>
      <c r="AU34" s="21"/>
      <c r="AV34" s="138">
        <v>511110</v>
      </c>
      <c r="AW34" s="21"/>
      <c r="AX34" s="135">
        <f t="shared" si="2"/>
        <v>6.663112902159753</v>
      </c>
      <c r="AY34" s="21"/>
      <c r="AZ34" s="138">
        <v>0</v>
      </c>
      <c r="BA34" s="21"/>
      <c r="BB34" s="135">
        <f t="shared" si="3"/>
        <v>0</v>
      </c>
      <c r="BC34" s="21"/>
      <c r="BD34" s="138">
        <v>166824</v>
      </c>
      <c r="BE34" s="21"/>
      <c r="BF34" s="138">
        <v>0</v>
      </c>
      <c r="BG34" s="21"/>
      <c r="BH34" s="10">
        <v>18</v>
      </c>
      <c r="BI34" s="21"/>
      <c r="BJ34" s="27">
        <v>7479</v>
      </c>
      <c r="BK34" s="21"/>
      <c r="BL34" s="137">
        <f>IF(E34,BJ34,0)</f>
        <v>7479</v>
      </c>
      <c r="BM34" s="21"/>
      <c r="BN34" s="137">
        <f>IF(K34,BJ34,0)</f>
        <v>7479</v>
      </c>
      <c r="BO34" s="21"/>
      <c r="BP34" s="137">
        <f>IF(Q34,BJ34,0)</f>
        <v>0</v>
      </c>
      <c r="BQ34" s="21"/>
      <c r="BR34" s="137">
        <f>IF(W34,BJ34,0)</f>
        <v>7479</v>
      </c>
      <c r="BS34" s="21"/>
      <c r="BT34" s="137">
        <f>IF(AD34,BJ34,0)</f>
        <v>7479</v>
      </c>
      <c r="BU34" s="21"/>
      <c r="BV34" s="137">
        <f>IF(AJ34,BJ34,0)</f>
        <v>0</v>
      </c>
    </row>
    <row r="35" spans="1:74" ht="8.85" customHeight="1" x14ac:dyDescent="0.3">
      <c r="A35" s="10">
        <v>19</v>
      </c>
      <c r="B35" s="21"/>
      <c r="C35" s="10" t="s">
        <v>103</v>
      </c>
      <c r="D35" s="21"/>
      <c r="E35" s="138">
        <v>81561873</v>
      </c>
      <c r="F35" s="21"/>
      <c r="G35" s="135">
        <f>(E35/$BJ35)</f>
        <v>1014.5142483985322</v>
      </c>
      <c r="H35" s="21"/>
      <c r="I35" s="135">
        <f>IF(G$60,G35/G$60*100,0)</f>
        <v>70.405444573425228</v>
      </c>
      <c r="J35" s="21"/>
      <c r="K35" s="138">
        <v>9645218</v>
      </c>
      <c r="L35" s="21"/>
      <c r="M35" s="135">
        <f>(K35/$BJ35)</f>
        <v>119.97285900864482</v>
      </c>
      <c r="N35" s="21"/>
      <c r="O35" s="135">
        <f>IF(M$60,M35/M$60*100,0)</f>
        <v>101.89090986162222</v>
      </c>
      <c r="P35" s="21"/>
      <c r="Q35" s="138">
        <v>6846808</v>
      </c>
      <c r="R35" s="21"/>
      <c r="S35" s="135">
        <f>(Q35/$BJ35)</f>
        <v>85.164599788544066</v>
      </c>
      <c r="T35" s="21"/>
      <c r="U35" s="135">
        <f>IF(S$60,S35/S$60*100,0)</f>
        <v>120.5479871034026</v>
      </c>
      <c r="V35" s="21"/>
      <c r="W35" s="138">
        <v>12012772</v>
      </c>
      <c r="X35" s="21"/>
      <c r="Y35" s="135">
        <f>(W35/$BJ35)</f>
        <v>149.42187947011629</v>
      </c>
      <c r="Z35" s="21"/>
      <c r="AA35" s="135">
        <f>IF(Y$60,Y35/Y$60*100,0)</f>
        <v>78.522311182150233</v>
      </c>
      <c r="AB35" s="21"/>
      <c r="AC35" s="21"/>
      <c r="AD35" s="138">
        <v>5522794</v>
      </c>
      <c r="AE35" s="21"/>
      <c r="AF35" s="135">
        <f>(AD35/$BJ35)</f>
        <v>68.695739784812488</v>
      </c>
      <c r="AG35" s="21"/>
      <c r="AH35" s="135">
        <f>IF(AF$60,AF35/AF$60*100,0)</f>
        <v>88.993621905964346</v>
      </c>
      <c r="AI35" s="21"/>
      <c r="AJ35" s="138">
        <v>0</v>
      </c>
      <c r="AK35" s="21"/>
      <c r="AL35" s="135">
        <f>(AJ35/$BJ35)</f>
        <v>0</v>
      </c>
      <c r="AM35" s="21"/>
      <c r="AN35" s="135">
        <f>IF(AL$60,AL35/AL$60*100,0)</f>
        <v>0</v>
      </c>
      <c r="AO35" s="21"/>
      <c r="AP35" s="138">
        <f t="shared" si="0"/>
        <v>115589465</v>
      </c>
      <c r="AQ35" s="21"/>
      <c r="AR35" s="138">
        <v>59287451</v>
      </c>
      <c r="AS35" s="21"/>
      <c r="AT35" s="135">
        <f t="shared" si="1"/>
        <v>51.291396668372848</v>
      </c>
      <c r="AU35" s="21"/>
      <c r="AV35" s="138">
        <v>9116673</v>
      </c>
      <c r="AW35" s="21"/>
      <c r="AX35" s="135">
        <f t="shared" si="2"/>
        <v>7.887114106808955</v>
      </c>
      <c r="AY35" s="21"/>
      <c r="AZ35" s="138">
        <v>2983591</v>
      </c>
      <c r="BA35" s="21"/>
      <c r="BB35" s="135">
        <f t="shared" si="3"/>
        <v>2.581196305389942</v>
      </c>
      <c r="BC35" s="21"/>
      <c r="BD35" s="138">
        <v>1039315</v>
      </c>
      <c r="BE35" s="21"/>
      <c r="BF35" s="138">
        <v>9330</v>
      </c>
      <c r="BG35" s="21"/>
      <c r="BH35" s="10">
        <v>19</v>
      </c>
      <c r="BI35" s="21"/>
      <c r="BJ35" s="27">
        <v>80395</v>
      </c>
      <c r="BK35" s="21"/>
      <c r="BL35" s="137">
        <f>IF(E35,BJ35,0)</f>
        <v>80395</v>
      </c>
      <c r="BM35" s="21"/>
      <c r="BN35" s="137">
        <f>IF(K35,BJ35,0)</f>
        <v>80395</v>
      </c>
      <c r="BO35" s="21"/>
      <c r="BP35" s="137">
        <f>IF(Q35,BJ35,0)</f>
        <v>80395</v>
      </c>
      <c r="BQ35" s="21"/>
      <c r="BR35" s="137">
        <f>IF(W35,BJ35,0)</f>
        <v>80395</v>
      </c>
      <c r="BS35" s="21"/>
      <c r="BT35" s="137">
        <f>IF(AD35,BJ35,0)</f>
        <v>80395</v>
      </c>
      <c r="BU35" s="21"/>
      <c r="BV35" s="137">
        <f>IF(AJ35,BJ35,0)</f>
        <v>0</v>
      </c>
    </row>
    <row r="36" spans="1:74" ht="8.85" customHeight="1" x14ac:dyDescent="0.3">
      <c r="A36" s="10">
        <v>20</v>
      </c>
      <c r="B36" s="21"/>
      <c r="C36" s="10" t="s">
        <v>104</v>
      </c>
      <c r="D36" s="21"/>
      <c r="E36" s="138">
        <v>92063948</v>
      </c>
      <c r="F36" s="21"/>
      <c r="G36" s="135">
        <f>(E36/$BJ36)</f>
        <v>2152.4349574487983</v>
      </c>
      <c r="H36" s="21"/>
      <c r="I36" s="135">
        <f>IF(G$60,G36/G$60*100,0)</f>
        <v>149.37507317791113</v>
      </c>
      <c r="J36" s="21"/>
      <c r="K36" s="138">
        <v>7079926</v>
      </c>
      <c r="L36" s="21"/>
      <c r="M36" s="135">
        <f>(K36/$BJ36)</f>
        <v>165.52712054615168</v>
      </c>
      <c r="N36" s="21"/>
      <c r="O36" s="135">
        <f>IF(M$60,M36/M$60*100,0)</f>
        <v>140.57936985569822</v>
      </c>
      <c r="P36" s="21"/>
      <c r="Q36" s="138">
        <v>3866676</v>
      </c>
      <c r="R36" s="21"/>
      <c r="S36" s="135">
        <f>(Q36/$BJ36)</f>
        <v>90.402038716917616</v>
      </c>
      <c r="T36" s="21"/>
      <c r="U36" s="135">
        <f>IF(S$60,S36/S$60*100,0)</f>
        <v>127.96142792224106</v>
      </c>
      <c r="V36" s="21"/>
      <c r="W36" s="138">
        <v>10853921</v>
      </c>
      <c r="X36" s="21"/>
      <c r="Y36" s="135">
        <f>(W36/$BJ36)</f>
        <v>253.76229776489291</v>
      </c>
      <c r="Z36" s="21"/>
      <c r="AA36" s="135">
        <f>IF(Y$60,Y36/Y$60*100,0)</f>
        <v>133.35397856093425</v>
      </c>
      <c r="AB36" s="21"/>
      <c r="AC36" s="21"/>
      <c r="AD36" s="138">
        <v>3499929</v>
      </c>
      <c r="AE36" s="21"/>
      <c r="AF36" s="135">
        <f>(AD36/$BJ36)</f>
        <v>81.827574113906294</v>
      </c>
      <c r="AG36" s="21"/>
      <c r="AH36" s="135">
        <f>IF(AF$60,AF36/AF$60*100,0)</f>
        <v>106.00558659075993</v>
      </c>
      <c r="AI36" s="21"/>
      <c r="AJ36" s="138">
        <v>0</v>
      </c>
      <c r="AK36" s="21"/>
      <c r="AL36" s="135">
        <f>(AJ36/$BJ36)</f>
        <v>0</v>
      </c>
      <c r="AM36" s="21"/>
      <c r="AN36" s="135">
        <f>IF(AL$60,AL36/AL$60*100,0)</f>
        <v>0</v>
      </c>
      <c r="AO36" s="21"/>
      <c r="AP36" s="138">
        <f t="shared" si="0"/>
        <v>117364400</v>
      </c>
      <c r="AQ36" s="21"/>
      <c r="AR36" s="138">
        <v>57730554</v>
      </c>
      <c r="AS36" s="21"/>
      <c r="AT36" s="135">
        <f t="shared" si="1"/>
        <v>49.189152758417379</v>
      </c>
      <c r="AU36" s="21"/>
      <c r="AV36" s="138">
        <v>4968425</v>
      </c>
      <c r="AW36" s="21"/>
      <c r="AX36" s="135">
        <f t="shared" si="2"/>
        <v>4.2333322540736376</v>
      </c>
      <c r="AY36" s="21"/>
      <c r="AZ36" s="138">
        <v>0</v>
      </c>
      <c r="BA36" s="21"/>
      <c r="BB36" s="135">
        <f t="shared" si="3"/>
        <v>0</v>
      </c>
      <c r="BC36" s="21"/>
      <c r="BD36" s="138">
        <v>410524</v>
      </c>
      <c r="BE36" s="21"/>
      <c r="BF36" s="138">
        <v>0</v>
      </c>
      <c r="BG36" s="21"/>
      <c r="BH36" s="10">
        <v>20</v>
      </c>
      <c r="BI36" s="21"/>
      <c r="BJ36" s="27">
        <v>42772</v>
      </c>
      <c r="BK36" s="21"/>
      <c r="BL36" s="137">
        <f>IF(E36,BJ36,0)</f>
        <v>42772</v>
      </c>
      <c r="BM36" s="21"/>
      <c r="BN36" s="137">
        <f>IF(K36,BJ36,0)</f>
        <v>42772</v>
      </c>
      <c r="BO36" s="21"/>
      <c r="BP36" s="137">
        <f>IF(Q36,BJ36,0)</f>
        <v>42772</v>
      </c>
      <c r="BQ36" s="21"/>
      <c r="BR36" s="137">
        <f>IF(W36,BJ36,0)</f>
        <v>42772</v>
      </c>
      <c r="BS36" s="21"/>
      <c r="BT36" s="137">
        <f>IF(AD36,BJ36,0)</f>
        <v>42772</v>
      </c>
      <c r="BU36" s="21"/>
      <c r="BV36" s="137">
        <f>IF(AJ36,BJ36,0)</f>
        <v>0</v>
      </c>
    </row>
    <row r="37" spans="1:74"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Q37" s="21"/>
      <c r="AR37" s="21"/>
      <c r="AS37" s="21"/>
      <c r="AT37" s="21"/>
      <c r="AU37" s="21"/>
      <c r="AV37" s="21"/>
      <c r="AW37" s="21"/>
      <c r="AX37" s="21"/>
      <c r="AY37" s="21"/>
      <c r="AZ37" s="21"/>
      <c r="BA37" s="21"/>
      <c r="BB37" s="21"/>
      <c r="BC37" s="21"/>
      <c r="BD37" s="21"/>
      <c r="BE37" s="21"/>
      <c r="BF37" s="131"/>
      <c r="BG37" s="21"/>
      <c r="BH37" s="29"/>
      <c r="BI37" s="21"/>
      <c r="BJ37" s="27"/>
      <c r="BK37" s="21"/>
      <c r="BL37" s="27"/>
      <c r="BM37" s="21"/>
      <c r="BN37" s="27"/>
      <c r="BO37" s="21"/>
      <c r="BP37" s="27"/>
      <c r="BQ37" s="21"/>
      <c r="BR37" s="27"/>
      <c r="BS37" s="21"/>
      <c r="BT37" s="27"/>
      <c r="BU37" s="21"/>
      <c r="BV37" s="27"/>
    </row>
    <row r="38" spans="1:74" ht="8.85" customHeight="1" x14ac:dyDescent="0.3">
      <c r="A38" s="10">
        <v>21</v>
      </c>
      <c r="B38" s="21"/>
      <c r="C38" s="10" t="s">
        <v>105</v>
      </c>
      <c r="D38" s="21"/>
      <c r="E38" s="138">
        <v>35496671</v>
      </c>
      <c r="F38" s="21"/>
      <c r="G38" s="135">
        <f>(E38/$BJ38)</f>
        <v>2061.4827225739009</v>
      </c>
      <c r="H38" s="21"/>
      <c r="I38" s="135">
        <f>IF(G$60,G38/G$60*100,0)</f>
        <v>143.06315341786626</v>
      </c>
      <c r="J38" s="21"/>
      <c r="K38" s="138">
        <v>2790701</v>
      </c>
      <c r="L38" s="21"/>
      <c r="M38" s="135">
        <f>(K38/$BJ38)</f>
        <v>162.07102619199722</v>
      </c>
      <c r="N38" s="21"/>
      <c r="O38" s="135">
        <f>IF(M$60,M38/M$60*100,0)</f>
        <v>137.64416766728459</v>
      </c>
      <c r="P38" s="21"/>
      <c r="Q38" s="138">
        <v>1722306</v>
      </c>
      <c r="R38" s="21"/>
      <c r="S38" s="135">
        <f>(Q38/$BJ38)</f>
        <v>100.02357860502933</v>
      </c>
      <c r="T38" s="21"/>
      <c r="U38" s="135">
        <f>IF(S$60,S38/S$60*100,0)</f>
        <v>141.58043475403247</v>
      </c>
      <c r="V38" s="21"/>
      <c r="W38" s="138">
        <v>3821783</v>
      </c>
      <c r="X38" s="21"/>
      <c r="Y38" s="135">
        <f>(W38/$BJ38)</f>
        <v>221.9515070561589</v>
      </c>
      <c r="Z38" s="21"/>
      <c r="AA38" s="135">
        <f>IF(Y$60,Y38/Y$60*100,0)</f>
        <v>116.63717098335972</v>
      </c>
      <c r="AB38" s="21"/>
      <c r="AC38" s="21"/>
      <c r="AD38" s="138">
        <v>1703414</v>
      </c>
      <c r="AE38" s="21"/>
      <c r="AF38" s="135">
        <f>(AD38/$BJ38)</f>
        <v>98.926418491201574</v>
      </c>
      <c r="AG38" s="21"/>
      <c r="AH38" s="135">
        <f>IF(AF$60,AF38/AF$60*100,0)</f>
        <v>128.15671410330418</v>
      </c>
      <c r="AI38" s="21"/>
      <c r="AJ38" s="138">
        <v>38831</v>
      </c>
      <c r="AK38" s="21"/>
      <c r="AL38" s="135">
        <f>(AJ38/$BJ38)</f>
        <v>2.2551251524478775</v>
      </c>
      <c r="AM38" s="21"/>
      <c r="AN38" s="135">
        <f>IF(AL$60,AL38/AL$60*100,0)</f>
        <v>508.20666254019091</v>
      </c>
      <c r="AO38" s="21"/>
      <c r="AP38" s="138">
        <f t="shared" si="0"/>
        <v>45573706</v>
      </c>
      <c r="AQ38" s="21"/>
      <c r="AR38" s="138">
        <v>29373298</v>
      </c>
      <c r="AS38" s="21"/>
      <c r="AT38" s="135">
        <f t="shared" si="1"/>
        <v>64.452291854430271</v>
      </c>
      <c r="AU38" s="21"/>
      <c r="AV38" s="138">
        <v>3732812</v>
      </c>
      <c r="AW38" s="21"/>
      <c r="AX38" s="135">
        <f t="shared" si="2"/>
        <v>8.1907141806725132</v>
      </c>
      <c r="AY38" s="21"/>
      <c r="AZ38" s="138">
        <v>0</v>
      </c>
      <c r="BA38" s="21"/>
      <c r="BB38" s="135">
        <f t="shared" si="3"/>
        <v>0</v>
      </c>
      <c r="BC38" s="21"/>
      <c r="BD38" s="138">
        <v>427</v>
      </c>
      <c r="BE38" s="21"/>
      <c r="BF38" s="138">
        <v>5886</v>
      </c>
      <c r="BG38" s="21"/>
      <c r="BH38" s="10">
        <v>21</v>
      </c>
      <c r="BI38" s="21"/>
      <c r="BJ38" s="27">
        <v>17219</v>
      </c>
      <c r="BK38" s="21"/>
      <c r="BL38" s="137">
        <f>IF(E38,BJ38,0)</f>
        <v>17219</v>
      </c>
      <c r="BM38" s="21"/>
      <c r="BN38" s="137">
        <f>IF(K38,BJ38,0)</f>
        <v>17219</v>
      </c>
      <c r="BO38" s="21"/>
      <c r="BP38" s="137">
        <f>IF(Q38,BJ38,0)</f>
        <v>17219</v>
      </c>
      <c r="BQ38" s="21"/>
      <c r="BR38" s="137">
        <f>IF(W38,BJ38,0)</f>
        <v>17219</v>
      </c>
      <c r="BS38" s="21"/>
      <c r="BT38" s="137">
        <f>IF(AD38,BJ38,0)</f>
        <v>17219</v>
      </c>
      <c r="BU38" s="21"/>
      <c r="BV38" s="137">
        <f>IF(AJ38,BJ38,0)</f>
        <v>17219</v>
      </c>
    </row>
    <row r="39" spans="1:74" ht="8.85" customHeight="1" x14ac:dyDescent="0.3">
      <c r="A39" s="10">
        <v>22</v>
      </c>
      <c r="B39" s="21"/>
      <c r="C39" s="10" t="s">
        <v>106</v>
      </c>
      <c r="D39" s="21"/>
      <c r="E39" s="138">
        <v>19707007</v>
      </c>
      <c r="F39" s="21"/>
      <c r="G39" s="135">
        <f>(E39/$BJ39)</f>
        <v>1461.4020763811643</v>
      </c>
      <c r="H39" s="21"/>
      <c r="I39" s="135">
        <f>IF(G$60,G39/G$60*100,0)</f>
        <v>101.41864744685576</v>
      </c>
      <c r="J39" s="21"/>
      <c r="K39" s="138">
        <v>1756318</v>
      </c>
      <c r="L39" s="21"/>
      <c r="M39" s="135">
        <f>(K39/$BJ39)</f>
        <v>130.2423433444568</v>
      </c>
      <c r="N39" s="21"/>
      <c r="O39" s="135">
        <f>IF(M$60,M39/M$60*100,0)</f>
        <v>110.6126083476953</v>
      </c>
      <c r="P39" s="21"/>
      <c r="Q39" s="138">
        <v>759776</v>
      </c>
      <c r="R39" s="21"/>
      <c r="S39" s="135">
        <f>(Q39/$BJ39)</f>
        <v>56.342306266221726</v>
      </c>
      <c r="T39" s="21"/>
      <c r="U39" s="135">
        <f>IF(S$60,S39/S$60*100,0)</f>
        <v>79.750878017630015</v>
      </c>
      <c r="V39" s="21"/>
      <c r="W39" s="138">
        <v>3177441</v>
      </c>
      <c r="X39" s="21"/>
      <c r="Y39" s="135">
        <f>(W39/$BJ39)</f>
        <v>235.62780867630701</v>
      </c>
      <c r="Z39" s="21"/>
      <c r="AA39" s="135">
        <f>IF(Y$60,Y39/Y$60*100,0)</f>
        <v>123.82416940317944</v>
      </c>
      <c r="AB39" s="21"/>
      <c r="AC39" s="21"/>
      <c r="AD39" s="138">
        <v>1454929</v>
      </c>
      <c r="AE39" s="21"/>
      <c r="AF39" s="135">
        <f>(AD39/$BJ39)</f>
        <v>107.89239896180942</v>
      </c>
      <c r="AG39" s="21"/>
      <c r="AH39" s="135">
        <f>IF(AF$60,AF39/AF$60*100,0)</f>
        <v>139.77191875088471</v>
      </c>
      <c r="AI39" s="21"/>
      <c r="AJ39" s="138">
        <v>19835</v>
      </c>
      <c r="AK39" s="21"/>
      <c r="AL39" s="135">
        <f>(AJ39/$BJ39)</f>
        <v>1.4708935854653318</v>
      </c>
      <c r="AM39" s="21"/>
      <c r="AN39" s="135">
        <f>IF(AL$60,AL39/AL$60*100,0)</f>
        <v>331.47513751496268</v>
      </c>
      <c r="AO39" s="21"/>
      <c r="AP39" s="138">
        <f t="shared" si="0"/>
        <v>26875306</v>
      </c>
      <c r="AQ39" s="21"/>
      <c r="AR39" s="138">
        <v>16496623</v>
      </c>
      <c r="AS39" s="21"/>
      <c r="AT39" s="135">
        <f t="shared" si="1"/>
        <v>61.382084356546486</v>
      </c>
      <c r="AU39" s="21"/>
      <c r="AV39" s="138">
        <v>5394178</v>
      </c>
      <c r="AW39" s="21"/>
      <c r="AX39" s="135">
        <f t="shared" si="2"/>
        <v>20.07113146916355</v>
      </c>
      <c r="AY39" s="21"/>
      <c r="AZ39" s="138">
        <v>134090</v>
      </c>
      <c r="BA39" s="21"/>
      <c r="BB39" s="135">
        <f t="shared" si="3"/>
        <v>0.49893385399965307</v>
      </c>
      <c r="BC39" s="21"/>
      <c r="BD39" s="138">
        <v>8496</v>
      </c>
      <c r="BE39" s="21"/>
      <c r="BF39" s="138">
        <v>0</v>
      </c>
      <c r="BG39" s="21"/>
      <c r="BH39" s="10">
        <v>22</v>
      </c>
      <c r="BI39" s="21"/>
      <c r="BJ39" s="27">
        <v>13485</v>
      </c>
      <c r="BK39" s="21"/>
      <c r="BL39" s="137">
        <f>IF(E39,BJ39,0)</f>
        <v>13485</v>
      </c>
      <c r="BM39" s="21"/>
      <c r="BN39" s="137">
        <f>IF(K39,BJ39,0)</f>
        <v>13485</v>
      </c>
      <c r="BO39" s="21"/>
      <c r="BP39" s="137">
        <f>IF(Q39,BJ39,0)</f>
        <v>13485</v>
      </c>
      <c r="BQ39" s="21"/>
      <c r="BR39" s="137">
        <f>IF(W39,BJ39,0)</f>
        <v>13485</v>
      </c>
      <c r="BS39" s="21"/>
      <c r="BT39" s="137">
        <f>IF(AD39,BJ39,0)</f>
        <v>13485</v>
      </c>
      <c r="BU39" s="21"/>
      <c r="BV39" s="137">
        <f>IF(AJ39,BJ39,0)</f>
        <v>13485</v>
      </c>
    </row>
    <row r="40" spans="1:74" ht="8.85" customHeight="1" x14ac:dyDescent="0.3">
      <c r="A40" s="10">
        <v>23</v>
      </c>
      <c r="B40" s="21"/>
      <c r="C40" s="10" t="s">
        <v>107</v>
      </c>
      <c r="D40" s="21"/>
      <c r="E40" s="138">
        <v>269353041</v>
      </c>
      <c r="F40" s="21"/>
      <c r="G40" s="135">
        <f>(E40/$BJ40)</f>
        <v>1446.2141188851365</v>
      </c>
      <c r="H40" s="21"/>
      <c r="I40" s="135">
        <f>IF(G$60,G40/G$60*100,0)</f>
        <v>100.36463080651967</v>
      </c>
      <c r="J40" s="21"/>
      <c r="K40" s="138">
        <v>22614488</v>
      </c>
      <c r="L40" s="21"/>
      <c r="M40" s="135">
        <f>(K40/$BJ40)</f>
        <v>121.42202558967392</v>
      </c>
      <c r="N40" s="21"/>
      <c r="O40" s="135">
        <f>IF(M$60,M40/M$60*100,0)</f>
        <v>103.12166240600786</v>
      </c>
      <c r="P40" s="21"/>
      <c r="Q40" s="138">
        <v>15758240</v>
      </c>
      <c r="R40" s="21"/>
      <c r="S40" s="135">
        <f>(Q40/$BJ40)</f>
        <v>84.609362835374526</v>
      </c>
      <c r="T40" s="21"/>
      <c r="U40" s="135">
        <f>IF(S$60,S40/S$60*100,0)</f>
        <v>119.76206552053598</v>
      </c>
      <c r="V40" s="21"/>
      <c r="W40" s="138">
        <v>39255517</v>
      </c>
      <c r="X40" s="21"/>
      <c r="Y40" s="135">
        <f>(W40/$BJ40)</f>
        <v>210.77127148356752</v>
      </c>
      <c r="Z40" s="21"/>
      <c r="AA40" s="135">
        <f>IF(Y$60,Y40/Y$60*100,0)</f>
        <v>110.76187387269569</v>
      </c>
      <c r="AB40" s="21"/>
      <c r="AC40" s="21"/>
      <c r="AD40" s="138">
        <v>13484160</v>
      </c>
      <c r="AE40" s="21"/>
      <c r="AF40" s="135">
        <f>(AD40/$BJ40)</f>
        <v>72.399340660520707</v>
      </c>
      <c r="AG40" s="21"/>
      <c r="AH40" s="135">
        <f>IF(AF$60,AF40/AF$60*100,0)</f>
        <v>93.791544703736506</v>
      </c>
      <c r="AI40" s="21"/>
      <c r="AJ40" s="138">
        <v>0</v>
      </c>
      <c r="AK40" s="21"/>
      <c r="AL40" s="135">
        <f>(AJ40/$BJ40)</f>
        <v>0</v>
      </c>
      <c r="AM40" s="21"/>
      <c r="AN40" s="135">
        <f>IF(AL$60,AL40/AL$60*100,0)</f>
        <v>0</v>
      </c>
      <c r="AO40" s="21"/>
      <c r="AP40" s="138">
        <f t="shared" si="0"/>
        <v>360465446</v>
      </c>
      <c r="AQ40" s="21"/>
      <c r="AR40" s="138">
        <v>215848681</v>
      </c>
      <c r="AS40" s="21"/>
      <c r="AT40" s="135">
        <f t="shared" si="1"/>
        <v>59.88054705249057</v>
      </c>
      <c r="AU40" s="21"/>
      <c r="AV40" s="138">
        <v>47100872</v>
      </c>
      <c r="AW40" s="21"/>
      <c r="AX40" s="135">
        <f t="shared" si="2"/>
        <v>13.066681570360561</v>
      </c>
      <c r="AY40" s="21"/>
      <c r="AZ40" s="138">
        <v>2475385</v>
      </c>
      <c r="BA40" s="21"/>
      <c r="BB40" s="135">
        <f t="shared" si="3"/>
        <v>0.68671908152882988</v>
      </c>
      <c r="BC40" s="21"/>
      <c r="BD40" s="138">
        <v>3519565</v>
      </c>
      <c r="BE40" s="21"/>
      <c r="BF40" s="138">
        <v>8112</v>
      </c>
      <c r="BG40" s="21"/>
      <c r="BH40" s="10">
        <v>23</v>
      </c>
      <c r="BI40" s="21"/>
      <c r="BJ40" s="27">
        <v>186247</v>
      </c>
      <c r="BK40" s="21"/>
      <c r="BL40" s="137">
        <f>IF(E40,BJ40,0)</f>
        <v>186247</v>
      </c>
      <c r="BM40" s="21"/>
      <c r="BN40" s="137">
        <f>IF(K40,BJ40,0)</f>
        <v>186247</v>
      </c>
      <c r="BO40" s="21"/>
      <c r="BP40" s="137">
        <f>IF(Q40,BJ40,0)</f>
        <v>186247</v>
      </c>
      <c r="BQ40" s="21"/>
      <c r="BR40" s="137">
        <f>IF(W40,BJ40,0)</f>
        <v>186247</v>
      </c>
      <c r="BS40" s="21"/>
      <c r="BT40" s="137">
        <f>IF(AD40,BJ40,0)</f>
        <v>186247</v>
      </c>
      <c r="BU40" s="21"/>
      <c r="BV40" s="137">
        <f>IF(AJ40,BJ40,0)</f>
        <v>0</v>
      </c>
    </row>
    <row r="41" spans="1:74" ht="8.85" customHeight="1" x14ac:dyDescent="0.3">
      <c r="A41" s="10">
        <v>24</v>
      </c>
      <c r="B41" s="21"/>
      <c r="C41" s="10" t="s">
        <v>108</v>
      </c>
      <c r="D41" s="21"/>
      <c r="E41" s="138">
        <v>278682598</v>
      </c>
      <c r="F41" s="21"/>
      <c r="G41" s="135">
        <f>(E41/$BJ41)</f>
        <v>1170.9106867502783</v>
      </c>
      <c r="H41" s="21"/>
      <c r="I41" s="135">
        <f>IF(G$60,G41/G$60*100,0)</f>
        <v>81.259073085037272</v>
      </c>
      <c r="J41" s="21"/>
      <c r="K41" s="138">
        <v>22625119</v>
      </c>
      <c r="L41" s="21"/>
      <c r="M41" s="135">
        <f>(K41/$BJ41)</f>
        <v>95.06152811915716</v>
      </c>
      <c r="N41" s="21"/>
      <c r="O41" s="135">
        <f>IF(M$60,M41/M$60*100,0)</f>
        <v>80.734139979102892</v>
      </c>
      <c r="P41" s="21"/>
      <c r="Q41" s="138">
        <v>9335448</v>
      </c>
      <c r="R41" s="21"/>
      <c r="S41" s="135">
        <f>(Q41/$BJ41)</f>
        <v>39.223747400264699</v>
      </c>
      <c r="T41" s="21"/>
      <c r="U41" s="135">
        <f>IF(S$60,S41/S$60*100,0)</f>
        <v>55.52006124016642</v>
      </c>
      <c r="V41" s="21"/>
      <c r="W41" s="138">
        <v>35277455</v>
      </c>
      <c r="X41" s="21"/>
      <c r="Y41" s="135">
        <f>(W41/$BJ41)</f>
        <v>148.22148694355161</v>
      </c>
      <c r="Z41" s="21"/>
      <c r="AA41" s="135">
        <f>IF(Y$60,Y41/Y$60*100,0)</f>
        <v>77.891495963884367</v>
      </c>
      <c r="AB41" s="21"/>
      <c r="AC41" s="21"/>
      <c r="AD41" s="138">
        <v>35672664</v>
      </c>
      <c r="AE41" s="21"/>
      <c r="AF41" s="135">
        <f>(AD41/$BJ41)</f>
        <v>149.8819940757547</v>
      </c>
      <c r="AG41" s="21"/>
      <c r="AH41" s="135">
        <f>IF(AF$60,AF41/AF$60*100,0)</f>
        <v>194.16839462057351</v>
      </c>
      <c r="AI41" s="21"/>
      <c r="AJ41" s="138">
        <v>0</v>
      </c>
      <c r="AK41" s="21"/>
      <c r="AL41" s="135">
        <f>(AJ41/$BJ41)</f>
        <v>0</v>
      </c>
      <c r="AM41" s="21"/>
      <c r="AN41" s="135">
        <f>IF(AL$60,AL41/AL$60*100,0)</f>
        <v>0</v>
      </c>
      <c r="AO41" s="21"/>
      <c r="AP41" s="138">
        <f t="shared" si="0"/>
        <v>381593284</v>
      </c>
      <c r="AQ41" s="21"/>
      <c r="AR41" s="138">
        <v>214888617</v>
      </c>
      <c r="AS41" s="21"/>
      <c r="AT41" s="135">
        <f t="shared" si="1"/>
        <v>56.313521754748706</v>
      </c>
      <c r="AU41" s="21"/>
      <c r="AV41" s="138">
        <v>54273070</v>
      </c>
      <c r="AW41" s="21"/>
      <c r="AX41" s="135">
        <f t="shared" si="2"/>
        <v>14.222752935033311</v>
      </c>
      <c r="AY41" s="21"/>
      <c r="AZ41" s="138">
        <v>1029071</v>
      </c>
      <c r="BA41" s="21"/>
      <c r="BB41" s="135">
        <f t="shared" si="3"/>
        <v>0.26967744013020944</v>
      </c>
      <c r="BC41" s="21"/>
      <c r="BD41" s="138">
        <v>2124928</v>
      </c>
      <c r="BE41" s="21"/>
      <c r="BF41" s="138">
        <v>45667</v>
      </c>
      <c r="BG41" s="21"/>
      <c r="BH41" s="10">
        <v>24</v>
      </c>
      <c r="BI41" s="21"/>
      <c r="BJ41" s="27">
        <v>238005</v>
      </c>
      <c r="BK41" s="21"/>
      <c r="BL41" s="137">
        <f>IF(E41,BJ41,0)</f>
        <v>238005</v>
      </c>
      <c r="BM41" s="21"/>
      <c r="BN41" s="137">
        <f>IF(K41,BJ41,0)</f>
        <v>238005</v>
      </c>
      <c r="BO41" s="21"/>
      <c r="BP41" s="137">
        <f>IF(Q41,BJ41,0)</f>
        <v>238005</v>
      </c>
      <c r="BQ41" s="21"/>
      <c r="BR41" s="137">
        <f>IF(W41,BJ41,0)</f>
        <v>238005</v>
      </c>
      <c r="BS41" s="21"/>
      <c r="BT41" s="137">
        <f>IF(AD41,BJ41,0)</f>
        <v>238005</v>
      </c>
      <c r="BU41" s="21"/>
      <c r="BV41" s="137">
        <f>IF(AJ41,BJ41,0)</f>
        <v>0</v>
      </c>
    </row>
    <row r="42" spans="1:74" ht="8.85" customHeight="1" x14ac:dyDescent="0.3">
      <c r="A42" s="10">
        <v>25</v>
      </c>
      <c r="B42" s="21"/>
      <c r="C42" s="10" t="s">
        <v>109</v>
      </c>
      <c r="D42" s="21"/>
      <c r="E42" s="138">
        <v>7496621</v>
      </c>
      <c r="F42" s="21"/>
      <c r="G42" s="135">
        <f>(E42/$BJ42)</f>
        <v>2033.2576620558721</v>
      </c>
      <c r="H42" s="21"/>
      <c r="I42" s="135">
        <f>IF(G$60,G42/G$60*100,0)</f>
        <v>141.10438552769563</v>
      </c>
      <c r="J42" s="21"/>
      <c r="K42" s="138">
        <v>1053118</v>
      </c>
      <c r="L42" s="21"/>
      <c r="M42" s="135">
        <f>(K42/$BJ42)</f>
        <v>285.63005153241119</v>
      </c>
      <c r="N42" s="21"/>
      <c r="O42" s="135">
        <f>IF(M$60,M42/M$60*100,0)</f>
        <v>242.5807476369497</v>
      </c>
      <c r="P42" s="21"/>
      <c r="Q42" s="138">
        <v>150282</v>
      </c>
      <c r="R42" s="21"/>
      <c r="S42" s="135">
        <f>(Q42/$BJ42)</f>
        <v>40.759967453213996</v>
      </c>
      <c r="T42" s="21"/>
      <c r="U42" s="135">
        <f>IF(S$60,S42/S$60*100,0)</f>
        <v>57.694535559199508</v>
      </c>
      <c r="V42" s="21"/>
      <c r="W42" s="138">
        <v>902734</v>
      </c>
      <c r="X42" s="21"/>
      <c r="Y42" s="135">
        <f>(W42/$BJ42)</f>
        <v>244.84241931109304</v>
      </c>
      <c r="Z42" s="21"/>
      <c r="AA42" s="135">
        <f>IF(Y$60,Y42/Y$60*100,0)</f>
        <v>128.66651596081141</v>
      </c>
      <c r="AB42" s="21"/>
      <c r="AC42" s="21"/>
      <c r="AD42" s="138">
        <v>530233</v>
      </c>
      <c r="AE42" s="21"/>
      <c r="AF42" s="135">
        <f>(AD42/$BJ42)</f>
        <v>143.8114998643884</v>
      </c>
      <c r="AG42" s="21"/>
      <c r="AH42" s="135">
        <f>IF(AF$60,AF42/AF$60*100,0)</f>
        <v>186.30422038908623</v>
      </c>
      <c r="AI42" s="21"/>
      <c r="AJ42" s="138">
        <v>7628</v>
      </c>
      <c r="AK42" s="21"/>
      <c r="AL42" s="135">
        <f>(AJ42/$BJ42)</f>
        <v>2.0688906970436669</v>
      </c>
      <c r="AM42" s="21"/>
      <c r="AN42" s="135">
        <f>IF(AL$60,AL42/AL$60*100,0)</f>
        <v>466.23755456042818</v>
      </c>
      <c r="AO42" s="21"/>
      <c r="AP42" s="138">
        <f t="shared" si="0"/>
        <v>10140616</v>
      </c>
      <c r="AQ42" s="21"/>
      <c r="AR42" s="138">
        <v>7380548</v>
      </c>
      <c r="AS42" s="21"/>
      <c r="AT42" s="135">
        <f t="shared" si="1"/>
        <v>72.782047954483247</v>
      </c>
      <c r="AU42" s="21"/>
      <c r="AV42" s="138">
        <v>937525</v>
      </c>
      <c r="AW42" s="21"/>
      <c r="AX42" s="135">
        <f t="shared" si="2"/>
        <v>9.2452470343024515</v>
      </c>
      <c r="AY42" s="21"/>
      <c r="AZ42" s="138">
        <v>0</v>
      </c>
      <c r="BA42" s="21"/>
      <c r="BB42" s="135">
        <f t="shared" si="3"/>
        <v>0</v>
      </c>
      <c r="BC42" s="21"/>
      <c r="BD42" s="138">
        <v>8905</v>
      </c>
      <c r="BE42" s="21"/>
      <c r="BF42" s="138">
        <v>0</v>
      </c>
      <c r="BG42" s="21"/>
      <c r="BH42" s="10">
        <v>25</v>
      </c>
      <c r="BI42" s="21"/>
      <c r="BJ42" s="27">
        <v>3687</v>
      </c>
      <c r="BK42" s="21"/>
      <c r="BL42" s="137">
        <f>IF(E42,BJ42,0)</f>
        <v>3687</v>
      </c>
      <c r="BM42" s="21"/>
      <c r="BN42" s="137">
        <f>IF(K42,BJ42,0)</f>
        <v>3687</v>
      </c>
      <c r="BO42" s="21"/>
      <c r="BP42" s="137">
        <f>IF(Q42,BJ42,0)</f>
        <v>3687</v>
      </c>
      <c r="BQ42" s="21"/>
      <c r="BR42" s="137">
        <f>IF(W42,BJ42,0)</f>
        <v>3687</v>
      </c>
      <c r="BS42" s="21"/>
      <c r="BT42" s="137">
        <f>IF(AD42,BJ42,0)</f>
        <v>3687</v>
      </c>
      <c r="BU42" s="21"/>
      <c r="BV42" s="137">
        <f>IF(AJ42,BJ42,0)</f>
        <v>3687</v>
      </c>
    </row>
    <row r="43" spans="1:7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Q43" s="21"/>
      <c r="AR43" s="21"/>
      <c r="AS43" s="21"/>
      <c r="AT43" s="21"/>
      <c r="AU43" s="21"/>
      <c r="AV43" s="21"/>
      <c r="AW43" s="21"/>
      <c r="AX43" s="21"/>
      <c r="AY43" s="21"/>
      <c r="AZ43" s="21"/>
      <c r="BA43" s="21"/>
      <c r="BB43" s="21"/>
      <c r="BC43" s="21"/>
      <c r="BD43" s="21"/>
      <c r="BE43" s="21"/>
      <c r="BF43" s="131"/>
      <c r="BG43" s="21"/>
      <c r="BH43" s="29"/>
      <c r="BI43" s="21"/>
      <c r="BJ43" s="27"/>
      <c r="BK43" s="21"/>
      <c r="BL43" s="27"/>
      <c r="BM43" s="21"/>
      <c r="BN43" s="27"/>
      <c r="BO43" s="21"/>
      <c r="BP43" s="27"/>
      <c r="BQ43" s="21"/>
      <c r="BR43" s="27"/>
      <c r="BS43" s="21"/>
      <c r="BT43" s="27"/>
      <c r="BU43" s="21"/>
      <c r="BV43" s="27"/>
    </row>
    <row r="44" spans="1:74" ht="8.85" customHeight="1" x14ac:dyDescent="0.3">
      <c r="A44" s="10">
        <v>26</v>
      </c>
      <c r="B44" s="21"/>
      <c r="C44" s="10" t="s">
        <v>110</v>
      </c>
      <c r="D44" s="21"/>
      <c r="E44" s="138">
        <v>0</v>
      </c>
      <c r="F44" s="21"/>
      <c r="G44" s="135">
        <v>0</v>
      </c>
      <c r="H44" s="21"/>
      <c r="I44" s="135">
        <f>IF(G$60,G44/G$60*100,0)</f>
        <v>0</v>
      </c>
      <c r="J44" s="21"/>
      <c r="K44" s="138">
        <v>0</v>
      </c>
      <c r="L44" s="21"/>
      <c r="M44" s="135">
        <v>0</v>
      </c>
      <c r="N44" s="21"/>
      <c r="O44" s="135">
        <f>IF(M$60,M44/M$60*100,0)</f>
        <v>0</v>
      </c>
      <c r="P44" s="21"/>
      <c r="Q44" s="138">
        <v>0</v>
      </c>
      <c r="R44" s="21"/>
      <c r="S44" s="135">
        <v>0</v>
      </c>
      <c r="T44" s="21"/>
      <c r="U44" s="135">
        <f>IF(S$60,S44/S$60*100,0)</f>
        <v>0</v>
      </c>
      <c r="V44" s="21"/>
      <c r="W44" s="138">
        <v>0</v>
      </c>
      <c r="X44" s="21"/>
      <c r="Y44" s="135">
        <v>0</v>
      </c>
      <c r="Z44" s="21"/>
      <c r="AA44" s="135">
        <f>IF(Y$60,Y44/Y$60*100,0)</f>
        <v>0</v>
      </c>
      <c r="AB44" s="21"/>
      <c r="AC44" s="21"/>
      <c r="AD44" s="138">
        <v>0</v>
      </c>
      <c r="AE44" s="21"/>
      <c r="AF44" s="135">
        <v>0</v>
      </c>
      <c r="AG44" s="21"/>
      <c r="AH44" s="135">
        <f>IF(AF$60,AF44/AF$60*100,0)</f>
        <v>0</v>
      </c>
      <c r="AI44" s="21"/>
      <c r="AJ44" s="138">
        <v>0</v>
      </c>
      <c r="AK44" s="21"/>
      <c r="AL44" s="135">
        <v>0</v>
      </c>
      <c r="AM44" s="21"/>
      <c r="AN44" s="135">
        <f>IF(AL$60,AL44/AL$60*100,0)</f>
        <v>0</v>
      </c>
      <c r="AO44" s="21"/>
      <c r="AP44" s="138">
        <f>(E44+K44+Q44+W44+AD44+AJ44)</f>
        <v>0</v>
      </c>
      <c r="AQ44" s="21"/>
      <c r="AR44" s="138">
        <v>0</v>
      </c>
      <c r="AS44" s="21"/>
      <c r="AT44" s="135">
        <f>IF($AP44,AR44/$AP44*100,0)</f>
        <v>0</v>
      </c>
      <c r="AU44" s="21"/>
      <c r="AV44" s="138">
        <v>0</v>
      </c>
      <c r="AW44" s="21"/>
      <c r="AX44" s="135">
        <f>IF($AP44,AV44/$AP44*100,0)</f>
        <v>0</v>
      </c>
      <c r="AY44" s="21"/>
      <c r="AZ44" s="138">
        <v>0</v>
      </c>
      <c r="BA44" s="21"/>
      <c r="BB44" s="135">
        <f>IF($AP44,AZ44/$AP44*100,0)</f>
        <v>0</v>
      </c>
      <c r="BC44" s="21"/>
      <c r="BD44" s="138">
        <v>0</v>
      </c>
      <c r="BE44" s="21"/>
      <c r="BF44" s="138">
        <v>0</v>
      </c>
      <c r="BG44" s="21"/>
      <c r="BH44" s="10">
        <v>26</v>
      </c>
      <c r="BI44" s="21"/>
      <c r="BJ44" s="27">
        <v>0</v>
      </c>
      <c r="BK44" s="21"/>
      <c r="BL44" s="137">
        <f>IF(E44,BJ44,0)</f>
        <v>0</v>
      </c>
      <c r="BM44" s="21"/>
      <c r="BN44" s="137">
        <f>IF(K44,BJ44,0)</f>
        <v>0</v>
      </c>
      <c r="BO44" s="21"/>
      <c r="BP44" s="137">
        <f>IF(Q44,BJ44,0)</f>
        <v>0</v>
      </c>
      <c r="BQ44" s="21"/>
      <c r="BR44" s="137">
        <f>IF(W44,BJ44,0)</f>
        <v>0</v>
      </c>
      <c r="BS44" s="21"/>
      <c r="BT44" s="137">
        <f>IF(AD44,BJ44,0)</f>
        <v>0</v>
      </c>
      <c r="BU44" s="21"/>
      <c r="BV44" s="137">
        <f>IF(AJ44,BJ44,0)</f>
        <v>0</v>
      </c>
    </row>
    <row r="45" spans="1:74" ht="8.85" customHeight="1" x14ac:dyDescent="0.3">
      <c r="A45" s="10">
        <v>27</v>
      </c>
      <c r="B45" s="21"/>
      <c r="C45" s="10" t="s">
        <v>111</v>
      </c>
      <c r="D45" s="21"/>
      <c r="E45" s="138">
        <v>18736515</v>
      </c>
      <c r="F45" s="21"/>
      <c r="G45" s="135">
        <f>(E45/$BJ45)</f>
        <v>1503.7331460674156</v>
      </c>
      <c r="H45" s="21"/>
      <c r="I45" s="135">
        <f>IF(G$60,G45/G$60*100,0)</f>
        <v>104.35634673026534</v>
      </c>
      <c r="J45" s="21"/>
      <c r="K45" s="138">
        <v>1206237</v>
      </c>
      <c r="L45" s="21"/>
      <c r="M45" s="135">
        <f>(K45/$BJ45)</f>
        <v>96.808747993579459</v>
      </c>
      <c r="N45" s="21"/>
      <c r="O45" s="135">
        <f>IF(M$60,M45/M$60*100,0)</f>
        <v>82.218024119268037</v>
      </c>
      <c r="P45" s="21"/>
      <c r="Q45" s="138">
        <v>815440</v>
      </c>
      <c r="R45" s="21"/>
      <c r="S45" s="135">
        <f>(Q45/$BJ45)</f>
        <v>65.444622792937395</v>
      </c>
      <c r="T45" s="21"/>
      <c r="U45" s="135">
        <f>IF(S$60,S45/S$60*100,0)</f>
        <v>92.634939446886065</v>
      </c>
      <c r="V45" s="21"/>
      <c r="W45" s="138">
        <v>2642794</v>
      </c>
      <c r="X45" s="21"/>
      <c r="Y45" s="135">
        <f>(W45/$BJ45)</f>
        <v>212.10224719101123</v>
      </c>
      <c r="Z45" s="21"/>
      <c r="AA45" s="135">
        <f>IF(Y$60,Y45/Y$60*100,0)</f>
        <v>111.46131152564449</v>
      </c>
      <c r="AB45" s="21"/>
      <c r="AC45" s="21"/>
      <c r="AD45" s="138">
        <v>2355186</v>
      </c>
      <c r="AE45" s="21"/>
      <c r="AF45" s="135">
        <f>(AD45/$BJ45)</f>
        <v>189.01974317817013</v>
      </c>
      <c r="AG45" s="21"/>
      <c r="AH45" s="135">
        <f>IF(AF$60,AF45/AF$60*100,0)</f>
        <v>244.87037492941491</v>
      </c>
      <c r="AI45" s="21"/>
      <c r="AJ45" s="138">
        <v>0</v>
      </c>
      <c r="AK45" s="21"/>
      <c r="AL45" s="135">
        <f>(AJ45/$BJ45)</f>
        <v>0</v>
      </c>
      <c r="AM45" s="21"/>
      <c r="AN45" s="135">
        <f>IF(AL$60,AL45/AL$60*100,0)</f>
        <v>0</v>
      </c>
      <c r="AO45" s="21"/>
      <c r="AP45" s="138">
        <f t="shared" si="0"/>
        <v>25756172</v>
      </c>
      <c r="AQ45" s="21"/>
      <c r="AR45" s="138">
        <v>12896743</v>
      </c>
      <c r="AS45" s="21"/>
      <c r="AT45" s="135">
        <f t="shared" si="1"/>
        <v>50.07243700655517</v>
      </c>
      <c r="AU45" s="21"/>
      <c r="AV45" s="138">
        <v>1275804</v>
      </c>
      <c r="AW45" s="21"/>
      <c r="AX45" s="135">
        <f t="shared" si="2"/>
        <v>4.9533913657666213</v>
      </c>
      <c r="AY45" s="21"/>
      <c r="AZ45" s="138">
        <v>353383</v>
      </c>
      <c r="BA45" s="21"/>
      <c r="BB45" s="135">
        <f t="shared" si="3"/>
        <v>1.372032303558153</v>
      </c>
      <c r="BC45" s="21"/>
      <c r="BD45" s="138">
        <v>1478743</v>
      </c>
      <c r="BE45" s="21"/>
      <c r="BF45" s="138">
        <v>3558</v>
      </c>
      <c r="BG45" s="21"/>
      <c r="BH45" s="10">
        <v>27</v>
      </c>
      <c r="BI45" s="21"/>
      <c r="BJ45" s="27">
        <v>12460</v>
      </c>
      <c r="BK45" s="21"/>
      <c r="BL45" s="137">
        <f>IF(E45,BJ45,0)</f>
        <v>12460</v>
      </c>
      <c r="BM45" s="21"/>
      <c r="BN45" s="137">
        <f>IF(K45,BJ45,0)</f>
        <v>12460</v>
      </c>
      <c r="BO45" s="21"/>
      <c r="BP45" s="137">
        <f>IF(Q45,BJ45,0)</f>
        <v>12460</v>
      </c>
      <c r="BQ45" s="21"/>
      <c r="BR45" s="137">
        <f>IF(W45,BJ45,0)</f>
        <v>12460</v>
      </c>
      <c r="BS45" s="21"/>
      <c r="BT45" s="137">
        <f>IF(AD45,BJ45,0)</f>
        <v>12460</v>
      </c>
      <c r="BU45" s="21"/>
      <c r="BV45" s="137">
        <f>IF(AJ45,BJ45,0)</f>
        <v>0</v>
      </c>
    </row>
    <row r="46" spans="1:74" ht="8.85" customHeight="1" x14ac:dyDescent="0.3">
      <c r="A46" s="10">
        <v>28</v>
      </c>
      <c r="B46" s="21"/>
      <c r="C46" s="10" t="s">
        <v>112</v>
      </c>
      <c r="D46" s="21"/>
      <c r="E46" s="138">
        <v>144765044</v>
      </c>
      <c r="F46" s="21"/>
      <c r="G46" s="135">
        <f>(E46/$BJ46)</f>
        <v>1478.4766787519789</v>
      </c>
      <c r="H46" s="21"/>
      <c r="I46" s="135">
        <f>IF(G$60,G46/G$60*100,0)</f>
        <v>102.60359381180757</v>
      </c>
      <c r="J46" s="21"/>
      <c r="K46" s="138">
        <v>11008970</v>
      </c>
      <c r="L46" s="21"/>
      <c r="M46" s="135">
        <f>(K46/$BJ46)</f>
        <v>112.43394781187764</v>
      </c>
      <c r="N46" s="21"/>
      <c r="O46" s="135">
        <f>IF(M$60,M46/M$60*100,0)</f>
        <v>95.488240728354086</v>
      </c>
      <c r="P46" s="21"/>
      <c r="Q46" s="138">
        <v>4889943</v>
      </c>
      <c r="R46" s="21"/>
      <c r="S46" s="135">
        <f>(Q46/$BJ46)</f>
        <v>49.94069345861206</v>
      </c>
      <c r="T46" s="21"/>
      <c r="U46" s="135">
        <f>IF(S$60,S46/S$60*100,0)</f>
        <v>70.689583300238382</v>
      </c>
      <c r="V46" s="21"/>
      <c r="W46" s="138">
        <v>16293137</v>
      </c>
      <c r="X46" s="21"/>
      <c r="Y46" s="135">
        <f>(W46/$BJ46)</f>
        <v>166.40082724812336</v>
      </c>
      <c r="Z46" s="21"/>
      <c r="AA46" s="135">
        <f>IF(Y$60,Y46/Y$60*100,0)</f>
        <v>87.444874769879632</v>
      </c>
      <c r="AB46" s="21"/>
      <c r="AC46" s="21"/>
      <c r="AD46" s="138">
        <v>6349347</v>
      </c>
      <c r="AE46" s="21"/>
      <c r="AF46" s="135">
        <f>(AD46/$BJ46)</f>
        <v>64.845498646785472</v>
      </c>
      <c r="AG46" s="21"/>
      <c r="AH46" s="135">
        <f>IF(AF$60,AF46/AF$60*100,0)</f>
        <v>84.005730296416246</v>
      </c>
      <c r="AI46" s="21"/>
      <c r="AJ46" s="138">
        <v>6000</v>
      </c>
      <c r="AK46" s="21"/>
      <c r="AL46" s="135">
        <f>(AJ46/$BJ46)</f>
        <v>6.1277638768319459E-2</v>
      </c>
      <c r="AM46" s="21"/>
      <c r="AN46" s="135">
        <f>IF(AL$60,AL46/AL$60*100,0)</f>
        <v>13.809302003920966</v>
      </c>
      <c r="AO46" s="21"/>
      <c r="AP46" s="138">
        <f t="shared" si="0"/>
        <v>183312441</v>
      </c>
      <c r="AQ46" s="21"/>
      <c r="AR46" s="138">
        <v>107803511</v>
      </c>
      <c r="AS46" s="21"/>
      <c r="AT46" s="135">
        <f t="shared" si="1"/>
        <v>58.808616813956448</v>
      </c>
      <c r="AU46" s="21"/>
      <c r="AV46" s="138">
        <v>22186286</v>
      </c>
      <c r="AW46" s="21"/>
      <c r="AX46" s="135">
        <f t="shared" si="2"/>
        <v>12.102989780164457</v>
      </c>
      <c r="AY46" s="21"/>
      <c r="AZ46" s="138">
        <v>911349</v>
      </c>
      <c r="BA46" s="21"/>
      <c r="BB46" s="135">
        <f t="shared" si="3"/>
        <v>0.49715610955177886</v>
      </c>
      <c r="BC46" s="21"/>
      <c r="BD46" s="138">
        <v>6037</v>
      </c>
      <c r="BE46" s="21"/>
      <c r="BF46" s="138">
        <v>22231</v>
      </c>
      <c r="BG46" s="21"/>
      <c r="BH46" s="10">
        <v>28</v>
      </c>
      <c r="BI46" s="21"/>
      <c r="BJ46" s="27">
        <v>97915</v>
      </c>
      <c r="BK46" s="21"/>
      <c r="BL46" s="137">
        <f>IF(E46,BJ46,0)</f>
        <v>97915</v>
      </c>
      <c r="BM46" s="21"/>
      <c r="BN46" s="137">
        <f>IF(K46,BJ46,0)</f>
        <v>97915</v>
      </c>
      <c r="BO46" s="21"/>
      <c r="BP46" s="137">
        <f>IF(Q46,BJ46,0)</f>
        <v>97915</v>
      </c>
      <c r="BQ46" s="21"/>
      <c r="BR46" s="137">
        <f>IF(W46,BJ46,0)</f>
        <v>97915</v>
      </c>
      <c r="BS46" s="21"/>
      <c r="BT46" s="137">
        <f>IF(AD46,BJ46,0)</f>
        <v>97915</v>
      </c>
      <c r="BU46" s="21"/>
      <c r="BV46" s="137">
        <f>IF(AJ46,BJ46,0)</f>
        <v>97915</v>
      </c>
    </row>
    <row r="47" spans="1:74" ht="8.85" customHeight="1" x14ac:dyDescent="0.3">
      <c r="A47" s="10">
        <v>29</v>
      </c>
      <c r="B47" s="21"/>
      <c r="C47" s="10" t="s">
        <v>113</v>
      </c>
      <c r="D47" s="21"/>
      <c r="E47" s="138">
        <v>18423262</v>
      </c>
      <c r="F47" s="21"/>
      <c r="G47" s="135">
        <f>(E47/$BJ47)</f>
        <v>1046.5384003635538</v>
      </c>
      <c r="H47" s="21"/>
      <c r="I47" s="135">
        <f>IF(G$60,G47/G$60*100,0)</f>
        <v>72.62786250372379</v>
      </c>
      <c r="J47" s="21"/>
      <c r="K47" s="138">
        <v>1312308</v>
      </c>
      <c r="L47" s="21"/>
      <c r="M47" s="135">
        <f>(K47/$BJ47)</f>
        <v>74.546012269938657</v>
      </c>
      <c r="N47" s="21"/>
      <c r="O47" s="135">
        <f>IF(M$60,M47/M$60*100,0)</f>
        <v>63.310661090375397</v>
      </c>
      <c r="P47" s="21"/>
      <c r="Q47" s="138">
        <v>378341</v>
      </c>
      <c r="R47" s="21"/>
      <c r="S47" s="135">
        <f>(Q47/$BJ47)</f>
        <v>21.491763235628266</v>
      </c>
      <c r="T47" s="21"/>
      <c r="U47" s="135">
        <f>IF(S$60,S47/S$60*100,0)</f>
        <v>30.420958987544012</v>
      </c>
      <c r="V47" s="21"/>
      <c r="W47" s="138">
        <v>1662159</v>
      </c>
      <c r="X47" s="21"/>
      <c r="Y47" s="135">
        <f>(W47/$BJ47)</f>
        <v>94.419393319700063</v>
      </c>
      <c r="Z47" s="21"/>
      <c r="AA47" s="135">
        <f>IF(Y$60,Y47/Y$60*100,0)</f>
        <v>49.618094820993726</v>
      </c>
      <c r="AB47" s="21"/>
      <c r="AC47" s="21"/>
      <c r="AD47" s="138">
        <v>752829</v>
      </c>
      <c r="AE47" s="21"/>
      <c r="AF47" s="135">
        <f>(AD47/$BJ47)</f>
        <v>42.764655760054531</v>
      </c>
      <c r="AG47" s="21"/>
      <c r="AH47" s="135">
        <f>IF(AF$60,AF47/AF$60*100,0)</f>
        <v>55.400547655073218</v>
      </c>
      <c r="AI47" s="21"/>
      <c r="AJ47" s="138">
        <v>57766</v>
      </c>
      <c r="AK47" s="21"/>
      <c r="AL47" s="135">
        <f>(AJ47/$BJ47)</f>
        <v>3.2814133151556466</v>
      </c>
      <c r="AM47" s="21"/>
      <c r="AN47" s="135">
        <f>IF(AL$60,AL47/AL$60*100,0)</f>
        <v>739.4871665991667</v>
      </c>
      <c r="AO47" s="21"/>
      <c r="AP47" s="138">
        <f t="shared" si="0"/>
        <v>22586665</v>
      </c>
      <c r="AQ47" s="21"/>
      <c r="AR47" s="138">
        <v>16068527</v>
      </c>
      <c r="AS47" s="21"/>
      <c r="AT47" s="135">
        <f t="shared" si="1"/>
        <v>71.141653714702898</v>
      </c>
      <c r="AU47" s="21"/>
      <c r="AV47" s="138">
        <v>1831538</v>
      </c>
      <c r="AW47" s="21"/>
      <c r="AX47" s="135">
        <f t="shared" si="2"/>
        <v>8.1089350729733667</v>
      </c>
      <c r="AY47" s="21"/>
      <c r="AZ47" s="138">
        <v>0</v>
      </c>
      <c r="BA47" s="21"/>
      <c r="BB47" s="135">
        <f t="shared" si="3"/>
        <v>0</v>
      </c>
      <c r="BC47" s="21"/>
      <c r="BD47" s="138">
        <v>327493</v>
      </c>
      <c r="BE47" s="21"/>
      <c r="BF47" s="138">
        <v>0</v>
      </c>
      <c r="BG47" s="21"/>
      <c r="BH47" s="10">
        <v>29</v>
      </c>
      <c r="BI47" s="21"/>
      <c r="BJ47" s="27">
        <v>17604</v>
      </c>
      <c r="BK47" s="21"/>
      <c r="BL47" s="137">
        <f>IF(E47,BJ47,0)</f>
        <v>17604</v>
      </c>
      <c r="BM47" s="21"/>
      <c r="BN47" s="137">
        <f>IF(K47,BJ47,0)</f>
        <v>17604</v>
      </c>
      <c r="BO47" s="21"/>
      <c r="BP47" s="137">
        <f>IF(Q47,BJ47,0)</f>
        <v>17604</v>
      </c>
      <c r="BQ47" s="21"/>
      <c r="BR47" s="137">
        <f>IF(W47,BJ47,0)</f>
        <v>17604</v>
      </c>
      <c r="BS47" s="21"/>
      <c r="BT47" s="137">
        <f>IF(AD47,BJ47,0)</f>
        <v>17604</v>
      </c>
      <c r="BU47" s="21"/>
      <c r="BV47" s="137">
        <f>IF(AJ47,BJ47,0)</f>
        <v>17604</v>
      </c>
    </row>
    <row r="48" spans="1:74" ht="8.85" customHeight="1" x14ac:dyDescent="0.3">
      <c r="A48" s="10">
        <v>30</v>
      </c>
      <c r="B48" s="21"/>
      <c r="C48" s="10" t="s">
        <v>114</v>
      </c>
      <c r="D48" s="21"/>
      <c r="E48" s="138">
        <v>313025425</v>
      </c>
      <c r="F48" s="21"/>
      <c r="G48" s="135">
        <f>(E48/$BJ48)</f>
        <v>1381.3398570230793</v>
      </c>
      <c r="H48" s="21"/>
      <c r="I48" s="135">
        <f>IF(G$60,G48/G$60*100,0)</f>
        <v>95.862474966933391</v>
      </c>
      <c r="J48" s="21"/>
      <c r="K48" s="138">
        <v>36078555</v>
      </c>
      <c r="L48" s="21"/>
      <c r="M48" s="135">
        <f>(K48/$BJ48)</f>
        <v>159.20989806275099</v>
      </c>
      <c r="N48" s="21"/>
      <c r="O48" s="135">
        <f>IF(M$60,M48/M$60*100,0)</f>
        <v>135.21426018047066</v>
      </c>
      <c r="P48" s="21"/>
      <c r="Q48" s="138">
        <v>10322496</v>
      </c>
      <c r="R48" s="21"/>
      <c r="S48" s="135">
        <f>(Q48/$BJ48)</f>
        <v>45.551811482282332</v>
      </c>
      <c r="T48" s="21"/>
      <c r="U48" s="135">
        <f>IF(S$60,S48/S$60*100,0)</f>
        <v>64.477249898865182</v>
      </c>
      <c r="V48" s="21"/>
      <c r="W48" s="138">
        <v>35872991</v>
      </c>
      <c r="X48" s="21"/>
      <c r="Y48" s="135">
        <f>(W48/$BJ48)</f>
        <v>158.30277128105556</v>
      </c>
      <c r="Z48" s="21"/>
      <c r="AA48" s="135">
        <f>IF(Y$60,Y48/Y$60*100,0)</f>
        <v>83.189286010913847</v>
      </c>
      <c r="AB48" s="21"/>
      <c r="AC48" s="21"/>
      <c r="AD48" s="138">
        <v>13384394</v>
      </c>
      <c r="AE48" s="21"/>
      <c r="AF48" s="135">
        <f>(AD48/$BJ48)</f>
        <v>59.063562949560918</v>
      </c>
      <c r="AG48" s="21"/>
      <c r="AH48" s="135">
        <f>IF(AF$60,AF48/AF$60*100,0)</f>
        <v>76.515376441355784</v>
      </c>
      <c r="AI48" s="21"/>
      <c r="AJ48" s="138">
        <v>446167</v>
      </c>
      <c r="AK48" s="21"/>
      <c r="AL48" s="135">
        <f>(AJ48/$BJ48)</f>
        <v>1.9688760425400467</v>
      </c>
      <c r="AM48" s="21"/>
      <c r="AN48" s="135">
        <f>IF(AL$60,AL48/AL$60*100,0)</f>
        <v>443.69862198046803</v>
      </c>
      <c r="AO48" s="21"/>
      <c r="AP48" s="138">
        <f t="shared" si="0"/>
        <v>409130028</v>
      </c>
      <c r="AQ48" s="21"/>
      <c r="AR48" s="138">
        <v>154215549</v>
      </c>
      <c r="AS48" s="21"/>
      <c r="AT48" s="135">
        <f t="shared" si="1"/>
        <v>37.69352979390699</v>
      </c>
      <c r="AU48" s="21"/>
      <c r="AV48" s="138">
        <v>65857405</v>
      </c>
      <c r="AW48" s="21"/>
      <c r="AX48" s="135">
        <f t="shared" si="2"/>
        <v>16.096937524223961</v>
      </c>
      <c r="AY48" s="21"/>
      <c r="AZ48" s="138">
        <v>8921050</v>
      </c>
      <c r="BA48" s="21"/>
      <c r="BB48" s="135">
        <f t="shared" si="3"/>
        <v>2.1804926036863761</v>
      </c>
      <c r="BC48" s="21"/>
      <c r="BD48" s="138">
        <v>373651</v>
      </c>
      <c r="BE48" s="21"/>
      <c r="BF48" s="138">
        <v>6772</v>
      </c>
      <c r="BG48" s="21"/>
      <c r="BH48" s="10">
        <v>30</v>
      </c>
      <c r="BI48" s="21"/>
      <c r="BJ48" s="27">
        <v>226610</v>
      </c>
      <c r="BK48" s="21"/>
      <c r="BL48" s="137">
        <f>IF(E48,BJ48,0)</f>
        <v>226610</v>
      </c>
      <c r="BM48" s="21"/>
      <c r="BN48" s="137">
        <f>IF(K48,BJ48,0)</f>
        <v>226610</v>
      </c>
      <c r="BO48" s="21"/>
      <c r="BP48" s="137">
        <f>IF(Q48,BJ48,0)</f>
        <v>226610</v>
      </c>
      <c r="BQ48" s="21"/>
      <c r="BR48" s="137">
        <f>IF(W48,BJ48,0)</f>
        <v>226610</v>
      </c>
      <c r="BS48" s="21"/>
      <c r="BT48" s="137">
        <f>IF(AD48,BJ48,0)</f>
        <v>226610</v>
      </c>
      <c r="BU48" s="21"/>
      <c r="BV48" s="137">
        <f>IF(AJ48,BJ48,0)</f>
        <v>226610</v>
      </c>
    </row>
    <row r="49" spans="1:7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Q49" s="21"/>
      <c r="AR49" s="21"/>
      <c r="AS49" s="21"/>
      <c r="AT49" s="21"/>
      <c r="AU49" s="21"/>
      <c r="AV49" s="21"/>
      <c r="AW49" s="21"/>
      <c r="AX49" s="21"/>
      <c r="AY49" s="21"/>
      <c r="AZ49" s="21"/>
      <c r="BA49" s="21"/>
      <c r="BB49" s="21"/>
      <c r="BC49" s="21"/>
      <c r="BD49" s="21"/>
      <c r="BE49" s="21"/>
      <c r="BG49" s="21"/>
      <c r="BH49" s="29"/>
      <c r="BI49" s="21"/>
      <c r="BJ49" s="27"/>
      <c r="BK49" s="21"/>
      <c r="BL49" s="21"/>
      <c r="BM49" s="21"/>
      <c r="BN49" s="21"/>
      <c r="BO49" s="21"/>
      <c r="BP49" s="21"/>
      <c r="BQ49" s="21"/>
      <c r="BR49" s="21"/>
      <c r="BS49" s="21"/>
      <c r="BT49" s="21"/>
      <c r="BU49" s="21"/>
      <c r="BV49" s="21"/>
    </row>
    <row r="50" spans="1:74" ht="8.85" customHeight="1" x14ac:dyDescent="0.3">
      <c r="A50" s="10">
        <v>31</v>
      </c>
      <c r="B50" s="21"/>
      <c r="C50" s="10" t="s">
        <v>115</v>
      </c>
      <c r="D50" s="21"/>
      <c r="E50" s="138">
        <v>149727492</v>
      </c>
      <c r="F50" s="21"/>
      <c r="G50" s="135">
        <f>(E50/$BJ50)</f>
        <v>1497.110237873834</v>
      </c>
      <c r="H50" s="21"/>
      <c r="I50" s="135">
        <f>IF(G$60,G50/G$60*100,0)</f>
        <v>103.89672894128488</v>
      </c>
      <c r="J50" s="21"/>
      <c r="K50" s="138">
        <v>14695479</v>
      </c>
      <c r="L50" s="21"/>
      <c r="M50" s="135">
        <f>(K50/$BJ50)</f>
        <v>146.93862675105737</v>
      </c>
      <c r="N50" s="21"/>
      <c r="O50" s="135">
        <f>IF(M$60,M50/M$60*100,0)</f>
        <v>124.79247804208558</v>
      </c>
      <c r="P50" s="21"/>
      <c r="Q50" s="138">
        <v>10815517</v>
      </c>
      <c r="R50" s="21"/>
      <c r="S50" s="135">
        <f>(Q50/$BJ50)</f>
        <v>108.14327423983362</v>
      </c>
      <c r="T50" s="21"/>
      <c r="U50" s="135">
        <f>IF(S$60,S50/S$60*100,0)</f>
        <v>153.07362520051194</v>
      </c>
      <c r="V50" s="21"/>
      <c r="W50" s="138">
        <v>22458958</v>
      </c>
      <c r="X50" s="21"/>
      <c r="Y50" s="135">
        <f>(W50/$BJ50)</f>
        <v>224.56487786343502</v>
      </c>
      <c r="Z50" s="21"/>
      <c r="AA50" s="135">
        <f>IF(Y$60,Y50/Y$60*100,0)</f>
        <v>118.01051681792556</v>
      </c>
      <c r="AB50" s="21"/>
      <c r="AC50" s="21"/>
      <c r="AD50" s="138">
        <v>8570488</v>
      </c>
      <c r="AE50" s="21"/>
      <c r="AF50" s="135">
        <f>(AD50/$BJ50)</f>
        <v>85.695453500114994</v>
      </c>
      <c r="AG50" s="21"/>
      <c r="AH50" s="135">
        <f>IF(AF$60,AF50/AF$60*100,0)</f>
        <v>111.01632811203011</v>
      </c>
      <c r="AI50" s="21"/>
      <c r="AJ50" s="138">
        <v>0</v>
      </c>
      <c r="AK50" s="21"/>
      <c r="AL50" s="135">
        <f>(AJ50/$BJ50)</f>
        <v>0</v>
      </c>
      <c r="AM50" s="21"/>
      <c r="AN50" s="135">
        <f>IF(AL$60,AL50/AL$60*100,0)</f>
        <v>0</v>
      </c>
      <c r="AO50" s="21"/>
      <c r="AP50" s="138">
        <f t="shared" si="0"/>
        <v>206267934</v>
      </c>
      <c r="AQ50" s="21"/>
      <c r="AR50" s="138">
        <v>108744107</v>
      </c>
      <c r="AS50" s="21"/>
      <c r="AT50" s="135">
        <f t="shared" si="1"/>
        <v>52.719831382031487</v>
      </c>
      <c r="AU50" s="21"/>
      <c r="AV50" s="138">
        <v>34791102</v>
      </c>
      <c r="AW50" s="21"/>
      <c r="AX50" s="135">
        <f t="shared" si="2"/>
        <v>16.86694646391329</v>
      </c>
      <c r="AY50" s="21"/>
      <c r="AZ50" s="138">
        <v>0</v>
      </c>
      <c r="BA50" s="21"/>
      <c r="BB50" s="135">
        <f t="shared" si="3"/>
        <v>0</v>
      </c>
      <c r="BC50" s="21"/>
      <c r="BD50" s="138">
        <v>2537838</v>
      </c>
      <c r="BE50" s="21"/>
      <c r="BF50" s="138">
        <v>0</v>
      </c>
      <c r="BG50" s="21"/>
      <c r="BH50" s="10">
        <v>31</v>
      </c>
      <c r="BI50" s="21"/>
      <c r="BJ50" s="27">
        <v>100011</v>
      </c>
      <c r="BK50" s="21"/>
      <c r="BL50" s="137">
        <f>IF(E50,BJ50,0)</f>
        <v>100011</v>
      </c>
      <c r="BM50" s="21"/>
      <c r="BN50" s="137">
        <f>IF(K50,BJ50,0)</f>
        <v>100011</v>
      </c>
      <c r="BO50" s="21"/>
      <c r="BP50" s="137">
        <f>IF(Q50,BJ50,0)</f>
        <v>100011</v>
      </c>
      <c r="BQ50" s="21"/>
      <c r="BR50" s="137">
        <f>IF(W50,BJ50,0)</f>
        <v>100011</v>
      </c>
      <c r="BS50" s="21"/>
      <c r="BT50" s="137">
        <f>IF(AD50,BJ50,0)</f>
        <v>100011</v>
      </c>
      <c r="BU50" s="21"/>
      <c r="BV50" s="137">
        <f>IF(AJ50,BJ50,0)</f>
        <v>0</v>
      </c>
    </row>
    <row r="51" spans="1:74" ht="8.85" customHeight="1" x14ac:dyDescent="0.3">
      <c r="A51" s="10">
        <v>32</v>
      </c>
      <c r="B51" s="21"/>
      <c r="C51" s="10" t="s">
        <v>116</v>
      </c>
      <c r="D51" s="21"/>
      <c r="E51" s="138">
        <v>37465651</v>
      </c>
      <c r="F51" s="21"/>
      <c r="G51" s="135">
        <f>(E51/$BJ51)</f>
        <v>1478.1681922196797</v>
      </c>
      <c r="H51" s="21"/>
      <c r="I51" s="135">
        <f>IF(G$60,G51/G$60*100,0)</f>
        <v>102.58218540725758</v>
      </c>
      <c r="J51" s="21"/>
      <c r="K51" s="138">
        <v>3183486</v>
      </c>
      <c r="L51" s="21"/>
      <c r="M51" s="135">
        <f>(K51/$BJ51)</f>
        <v>125.60112049238539</v>
      </c>
      <c r="N51" s="21"/>
      <c r="O51" s="135">
        <f>IF(M$60,M51/M$60*100,0)</f>
        <v>106.67089667077316</v>
      </c>
      <c r="P51" s="21"/>
      <c r="Q51" s="138">
        <v>1561500</v>
      </c>
      <c r="R51" s="21"/>
      <c r="S51" s="135">
        <f>(Q51/$BJ51)</f>
        <v>61.607354217628028</v>
      </c>
      <c r="T51" s="21"/>
      <c r="U51" s="135">
        <f>IF(S$60,S51/S$60*100,0)</f>
        <v>87.203398596847222</v>
      </c>
      <c r="V51" s="21"/>
      <c r="W51" s="138">
        <v>3229499</v>
      </c>
      <c r="X51" s="21"/>
      <c r="Y51" s="135">
        <f>(W51/$BJ51)</f>
        <v>127.41651542649728</v>
      </c>
      <c r="Z51" s="21"/>
      <c r="AA51" s="135">
        <f>IF(Y$60,Y51/Y$60*100,0)</f>
        <v>66.958328389020366</v>
      </c>
      <c r="AB51" s="21"/>
      <c r="AC51" s="21"/>
      <c r="AD51" s="138">
        <v>2179139</v>
      </c>
      <c r="AE51" s="21"/>
      <c r="AF51" s="135">
        <f>(AD51/$BJ51)</f>
        <v>85.975656908387904</v>
      </c>
      <c r="AG51" s="21"/>
      <c r="AH51" s="135">
        <f>IF(AF$60,AF51/AF$60*100,0)</f>
        <v>111.37932465665885</v>
      </c>
      <c r="AI51" s="21"/>
      <c r="AJ51" s="138">
        <v>0</v>
      </c>
      <c r="AK51" s="21"/>
      <c r="AL51" s="135">
        <f>(AJ51/$BJ51)</f>
        <v>0</v>
      </c>
      <c r="AM51" s="21"/>
      <c r="AN51" s="135">
        <f>IF(AL$60,AL51/AL$60*100,0)</f>
        <v>0</v>
      </c>
      <c r="AO51" s="21"/>
      <c r="AP51" s="138">
        <f t="shared" si="0"/>
        <v>47619275</v>
      </c>
      <c r="AQ51" s="21"/>
      <c r="AR51" s="138">
        <v>24167330</v>
      </c>
      <c r="AS51" s="21"/>
      <c r="AT51" s="135">
        <f t="shared" si="1"/>
        <v>50.751150663255586</v>
      </c>
      <c r="AU51" s="21"/>
      <c r="AV51" s="138">
        <v>4209003</v>
      </c>
      <c r="AW51" s="21"/>
      <c r="AX51" s="135">
        <f t="shared" si="2"/>
        <v>8.8388640944239505</v>
      </c>
      <c r="AY51" s="21"/>
      <c r="AZ51" s="138">
        <v>0</v>
      </c>
      <c r="BA51" s="21"/>
      <c r="BB51" s="135">
        <f t="shared" si="3"/>
        <v>0</v>
      </c>
      <c r="BC51" s="21"/>
      <c r="BD51" s="138">
        <v>1056661</v>
      </c>
      <c r="BE51" s="21"/>
      <c r="BF51" s="138">
        <v>0</v>
      </c>
      <c r="BG51" s="21"/>
      <c r="BH51" s="10">
        <v>32</v>
      </c>
      <c r="BI51" s="21"/>
      <c r="BJ51" s="27">
        <v>25346</v>
      </c>
      <c r="BK51" s="21"/>
      <c r="BL51" s="137">
        <f>IF(E51,BJ51,0)</f>
        <v>25346</v>
      </c>
      <c r="BM51" s="21"/>
      <c r="BN51" s="137">
        <f>IF(K51,BJ51,0)</f>
        <v>25346</v>
      </c>
      <c r="BO51" s="21"/>
      <c r="BP51" s="137">
        <f>IF(Q51,BJ51,0)</f>
        <v>25346</v>
      </c>
      <c r="BQ51" s="21"/>
      <c r="BR51" s="137">
        <f>IF(W51,BJ51,0)</f>
        <v>25346</v>
      </c>
      <c r="BS51" s="21"/>
      <c r="BT51" s="137">
        <f>IF(AD51,BJ51,0)</f>
        <v>25346</v>
      </c>
      <c r="BU51" s="21"/>
      <c r="BV51" s="137">
        <f>IF(AJ51,BJ51,0)</f>
        <v>0</v>
      </c>
    </row>
    <row r="52" spans="1:74" ht="8.85" customHeight="1" x14ac:dyDescent="0.3">
      <c r="A52" s="10">
        <v>33</v>
      </c>
      <c r="B52" s="21"/>
      <c r="C52" s="10" t="s">
        <v>117</v>
      </c>
      <c r="D52" s="21"/>
      <c r="E52" s="138">
        <v>27596322</v>
      </c>
      <c r="F52" s="21"/>
      <c r="G52" s="135">
        <f>(E52/$BJ52)</f>
        <v>1071.7018252427185</v>
      </c>
      <c r="H52" s="21"/>
      <c r="I52" s="135">
        <f>IF(G$60,G52/G$60*100,0)</f>
        <v>74.37415844624428</v>
      </c>
      <c r="J52" s="21"/>
      <c r="K52" s="138">
        <v>2241898</v>
      </c>
      <c r="L52" s="21"/>
      <c r="M52" s="135">
        <f>(K52/$BJ52)</f>
        <v>87.063999999999993</v>
      </c>
      <c r="N52" s="21"/>
      <c r="O52" s="135">
        <f>IF(M$60,M52/M$60*100,0)</f>
        <v>73.941975289203199</v>
      </c>
      <c r="P52" s="21"/>
      <c r="Q52" s="138">
        <v>1371702</v>
      </c>
      <c r="R52" s="21"/>
      <c r="S52" s="135">
        <f>(Q52/$BJ52)</f>
        <v>53.269980582524269</v>
      </c>
      <c r="T52" s="21"/>
      <c r="U52" s="135">
        <f>IF(S$60,S52/S$60*100,0)</f>
        <v>75.402091340825436</v>
      </c>
      <c r="V52" s="21"/>
      <c r="W52" s="138">
        <v>4307946</v>
      </c>
      <c r="X52" s="21"/>
      <c r="Y52" s="135">
        <f>(W52/$BJ52)</f>
        <v>167.29887378640777</v>
      </c>
      <c r="Z52" s="21"/>
      <c r="AA52" s="135">
        <f>IF(Y$60,Y52/Y$60*100,0)</f>
        <v>87.91680491816372</v>
      </c>
      <c r="AB52" s="21"/>
      <c r="AC52" s="21"/>
      <c r="AD52" s="138">
        <v>1797478</v>
      </c>
      <c r="AE52" s="21"/>
      <c r="AF52" s="135">
        <f>(AD52/$BJ52)</f>
        <v>69.804970873786402</v>
      </c>
      <c r="AG52" s="21"/>
      <c r="AH52" s="135">
        <f>IF(AF$60,AF52/AF$60*100,0)</f>
        <v>90.430603186720717</v>
      </c>
      <c r="AI52" s="21"/>
      <c r="AJ52" s="138">
        <v>50048</v>
      </c>
      <c r="AK52" s="21"/>
      <c r="AL52" s="135">
        <f>(AJ52/$BJ52)</f>
        <v>1.9436116504854368</v>
      </c>
      <c r="AM52" s="21"/>
      <c r="AN52" s="135">
        <f>IF(AL$60,AL52/AL$60*100,0)</f>
        <v>438.00513204123195</v>
      </c>
      <c r="AO52" s="21"/>
      <c r="AP52" s="138">
        <f t="shared" si="0"/>
        <v>37365394</v>
      </c>
      <c r="AQ52" s="21"/>
      <c r="AR52" s="138">
        <v>20323591</v>
      </c>
      <c r="AS52" s="21"/>
      <c r="AT52" s="135">
        <f t="shared" si="1"/>
        <v>54.391480523395529</v>
      </c>
      <c r="AU52" s="21"/>
      <c r="AV52" s="138">
        <v>4801090</v>
      </c>
      <c r="AW52" s="21"/>
      <c r="AX52" s="135">
        <f t="shared" si="2"/>
        <v>12.849028167614129</v>
      </c>
      <c r="AY52" s="21"/>
      <c r="AZ52" s="138">
        <v>0</v>
      </c>
      <c r="BA52" s="21"/>
      <c r="BB52" s="135">
        <f t="shared" si="3"/>
        <v>0</v>
      </c>
      <c r="BC52" s="21"/>
      <c r="BD52" s="138">
        <v>159071</v>
      </c>
      <c r="BE52" s="21"/>
      <c r="BF52" s="138">
        <v>12917</v>
      </c>
      <c r="BG52" s="21"/>
      <c r="BH52" s="10">
        <v>33</v>
      </c>
      <c r="BI52" s="21"/>
      <c r="BJ52" s="27">
        <v>25750</v>
      </c>
      <c r="BK52" s="21"/>
      <c r="BL52" s="137">
        <f>IF(E52,BJ52,0)</f>
        <v>25750</v>
      </c>
      <c r="BM52" s="21"/>
      <c r="BN52" s="137">
        <f>IF(K52,BJ52,0)</f>
        <v>25750</v>
      </c>
      <c r="BO52" s="21"/>
      <c r="BP52" s="137">
        <f>IF(Q52,BJ52,0)</f>
        <v>25750</v>
      </c>
      <c r="BQ52" s="21"/>
      <c r="BR52" s="137">
        <f>IF(W52,BJ52,0)</f>
        <v>25750</v>
      </c>
      <c r="BS52" s="21"/>
      <c r="BT52" s="137">
        <f>IF(AD52,BJ52,0)</f>
        <v>25750</v>
      </c>
      <c r="BU52" s="21"/>
      <c r="BV52" s="137">
        <f>IF(AJ52,BJ52,0)</f>
        <v>25750</v>
      </c>
    </row>
    <row r="53" spans="1:74" ht="8.85" customHeight="1" x14ac:dyDescent="0.3">
      <c r="A53" s="10">
        <v>34</v>
      </c>
      <c r="B53" s="21"/>
      <c r="C53" s="10" t="s">
        <v>118</v>
      </c>
      <c r="D53" s="21"/>
      <c r="E53" s="138">
        <v>139652046</v>
      </c>
      <c r="F53" s="21"/>
      <c r="G53" s="135">
        <f>(E53/$BJ53)</f>
        <v>1480.5568678173106</v>
      </c>
      <c r="H53" s="21"/>
      <c r="I53" s="135">
        <f>IF(G$60,G53/G$60*100,0)</f>
        <v>102.74795515140696</v>
      </c>
      <c r="J53" s="21"/>
      <c r="K53" s="138">
        <v>6678838</v>
      </c>
      <c r="L53" s="21"/>
      <c r="M53" s="135">
        <f>(K53/$BJ53)</f>
        <v>70.807408506848731</v>
      </c>
      <c r="N53" s="21"/>
      <c r="O53" s="135">
        <f>IF(M$60,M53/M$60*100,0)</f>
        <v>60.135528463037836</v>
      </c>
      <c r="P53" s="21"/>
      <c r="Q53" s="138">
        <v>9831839</v>
      </c>
      <c r="R53" s="21"/>
      <c r="S53" s="135">
        <f>(Q53/$BJ53)</f>
        <v>104.23475467537425</v>
      </c>
      <c r="T53" s="21"/>
      <c r="U53" s="135">
        <f>IF(S$60,S53/S$60*100,0)</f>
        <v>147.54123067015894</v>
      </c>
      <c r="V53" s="21"/>
      <c r="W53" s="138">
        <v>22158357</v>
      </c>
      <c r="X53" s="21"/>
      <c r="Y53" s="135">
        <f>(W53/$BJ53)</f>
        <v>234.91748653577034</v>
      </c>
      <c r="Z53" s="21"/>
      <c r="AA53" s="135">
        <f>IF(Y$60,Y53/Y$60*100,0)</f>
        <v>123.45088982487012</v>
      </c>
      <c r="AB53" s="21"/>
      <c r="AC53" s="21"/>
      <c r="AD53" s="138">
        <v>8470617</v>
      </c>
      <c r="AE53" s="21"/>
      <c r="AF53" s="135">
        <f>(AD53/$BJ53)</f>
        <v>89.803411644968406</v>
      </c>
      <c r="AG53" s="21"/>
      <c r="AH53" s="135">
        <f>IF(AF$60,AF53/AF$60*100,0)</f>
        <v>116.33808569254074</v>
      </c>
      <c r="AI53" s="21"/>
      <c r="AJ53" s="138">
        <v>26250</v>
      </c>
      <c r="AK53" s="21"/>
      <c r="AL53" s="135">
        <f>(AJ53/$BJ53)</f>
        <v>0.27829608583181376</v>
      </c>
      <c r="AM53" s="21"/>
      <c r="AN53" s="135">
        <f>IF(AL$60,AL53/AL$60*100,0)</f>
        <v>62.715776472566965</v>
      </c>
      <c r="AO53" s="21"/>
      <c r="AP53" s="138">
        <f t="shared" si="0"/>
        <v>186817947</v>
      </c>
      <c r="AQ53" s="21"/>
      <c r="AR53" s="138">
        <v>95432214</v>
      </c>
      <c r="AS53" s="21"/>
      <c r="AT53" s="135">
        <f t="shared" si="1"/>
        <v>51.083001142283194</v>
      </c>
      <c r="AU53" s="21"/>
      <c r="AV53" s="138">
        <v>14080570</v>
      </c>
      <c r="AW53" s="21"/>
      <c r="AX53" s="135">
        <f t="shared" si="2"/>
        <v>7.5370542424384954</v>
      </c>
      <c r="AY53" s="21"/>
      <c r="AZ53" s="138">
        <v>4464617</v>
      </c>
      <c r="BA53" s="21"/>
      <c r="BB53" s="135">
        <f t="shared" si="3"/>
        <v>2.389822322584457</v>
      </c>
      <c r="BC53" s="21"/>
      <c r="BD53" s="138">
        <v>82177</v>
      </c>
      <c r="BE53" s="21"/>
      <c r="BF53" s="138">
        <v>23173</v>
      </c>
      <c r="BG53" s="21"/>
      <c r="BH53" s="10">
        <v>34</v>
      </c>
      <c r="BI53" s="21"/>
      <c r="BJ53" s="27">
        <v>94324</v>
      </c>
      <c r="BK53" s="21"/>
      <c r="BL53" s="137">
        <f>IF(E53,BJ53,0)</f>
        <v>94324</v>
      </c>
      <c r="BM53" s="21"/>
      <c r="BN53" s="137">
        <f>IF(K53,BJ53,0)</f>
        <v>94324</v>
      </c>
      <c r="BO53" s="21"/>
      <c r="BP53" s="137">
        <f>IF(Q53,BJ53,0)</f>
        <v>94324</v>
      </c>
      <c r="BQ53" s="21"/>
      <c r="BR53" s="137">
        <f>IF(W53,BJ53,0)</f>
        <v>94324</v>
      </c>
      <c r="BS53" s="21"/>
      <c r="BT53" s="137">
        <f>IF(AD53,BJ53,0)</f>
        <v>94324</v>
      </c>
      <c r="BU53" s="21"/>
      <c r="BV53" s="137">
        <f>IF(AJ53,BJ53,0)</f>
        <v>94324</v>
      </c>
    </row>
    <row r="54" spans="1:74" ht="8.85" customHeight="1" x14ac:dyDescent="0.3">
      <c r="A54" s="10">
        <v>35</v>
      </c>
      <c r="B54" s="21"/>
      <c r="C54" s="10" t="s">
        <v>119</v>
      </c>
      <c r="D54" s="21"/>
      <c r="E54" s="138">
        <v>647723257</v>
      </c>
      <c r="F54" s="21"/>
      <c r="G54" s="135">
        <f>(E54/$BJ54)</f>
        <v>1409.7182775806907</v>
      </c>
      <c r="H54" s="21"/>
      <c r="I54" s="135">
        <f>IF(G$60,G54/G$60*100,0)</f>
        <v>97.831885765060861</v>
      </c>
      <c r="J54" s="21"/>
      <c r="K54" s="138">
        <v>39829803</v>
      </c>
      <c r="L54" s="21"/>
      <c r="M54" s="135">
        <f>(K54/$BJ54)</f>
        <v>86.686406076566485</v>
      </c>
      <c r="N54" s="21"/>
      <c r="O54" s="135">
        <f>IF(M$60,M54/M$60*100,0)</f>
        <v>73.621291188359294</v>
      </c>
      <c r="P54" s="21"/>
      <c r="Q54" s="138">
        <v>36005449</v>
      </c>
      <c r="R54" s="21"/>
      <c r="S54" s="135">
        <f>(Q54/$BJ54)</f>
        <v>78.363003025224714</v>
      </c>
      <c r="T54" s="21"/>
      <c r="U54" s="135">
        <f>IF(S$60,S54/S$60*100,0)</f>
        <v>110.92052685650484</v>
      </c>
      <c r="V54" s="21"/>
      <c r="W54" s="138">
        <v>106981693</v>
      </c>
      <c r="X54" s="21"/>
      <c r="Y54" s="135">
        <f>(W54/$BJ54)</f>
        <v>232.83716673558666</v>
      </c>
      <c r="Z54" s="21"/>
      <c r="AA54" s="135">
        <f>IF(Y$60,Y54/Y$60*100,0)</f>
        <v>122.35766626693005</v>
      </c>
      <c r="AB54" s="21"/>
      <c r="AC54" s="21"/>
      <c r="AD54" s="138">
        <v>27945847</v>
      </c>
      <c r="AE54" s="21"/>
      <c r="AF54" s="135">
        <f>(AD54/$BJ54)</f>
        <v>60.821918732452609</v>
      </c>
      <c r="AG54" s="21"/>
      <c r="AH54" s="135">
        <f>IF(AF$60,AF54/AF$60*100,0)</f>
        <v>78.793282614416967</v>
      </c>
      <c r="AI54" s="21"/>
      <c r="AJ54" s="138">
        <v>0</v>
      </c>
      <c r="AK54" s="21"/>
      <c r="AL54" s="135">
        <f>(AJ54/$BJ54)</f>
        <v>0</v>
      </c>
      <c r="AM54" s="21"/>
      <c r="AN54" s="135">
        <f>IF(AL$60,AL54/AL$60*100,0)</f>
        <v>0</v>
      </c>
      <c r="AO54" s="21"/>
      <c r="AP54" s="138">
        <f t="shared" si="0"/>
        <v>858486049</v>
      </c>
      <c r="AQ54" s="21"/>
      <c r="AR54" s="138">
        <v>396103494</v>
      </c>
      <c r="AS54" s="21"/>
      <c r="AT54" s="135">
        <f t="shared" si="1"/>
        <v>46.139770641747489</v>
      </c>
      <c r="AU54" s="21"/>
      <c r="AV54" s="138">
        <v>74761507</v>
      </c>
      <c r="AW54" s="21"/>
      <c r="AX54" s="135">
        <f t="shared" si="2"/>
        <v>8.7085290538017812</v>
      </c>
      <c r="AY54" s="21"/>
      <c r="AZ54" s="138">
        <v>15663855</v>
      </c>
      <c r="BA54" s="21"/>
      <c r="BB54" s="135">
        <f t="shared" si="3"/>
        <v>1.8245905123613719</v>
      </c>
      <c r="BC54" s="21"/>
      <c r="BD54" s="138">
        <v>785386</v>
      </c>
      <c r="BE54" s="21"/>
      <c r="BF54" s="138">
        <v>34878</v>
      </c>
      <c r="BG54" s="21"/>
      <c r="BH54" s="10">
        <v>35</v>
      </c>
      <c r="BI54" s="21"/>
      <c r="BJ54" s="27">
        <v>459470</v>
      </c>
      <c r="BK54" s="21"/>
      <c r="BL54" s="137">
        <f>IF(E54,BJ54,0)</f>
        <v>459470</v>
      </c>
      <c r="BM54" s="21"/>
      <c r="BN54" s="137">
        <f>IF(K54,BJ54,0)</f>
        <v>459470</v>
      </c>
      <c r="BO54" s="21"/>
      <c r="BP54" s="137">
        <f>IF(Q54,BJ54,0)</f>
        <v>459470</v>
      </c>
      <c r="BQ54" s="21"/>
      <c r="BR54" s="137">
        <f>IF(W54,BJ54,0)</f>
        <v>459470</v>
      </c>
      <c r="BS54" s="21"/>
      <c r="BT54" s="137">
        <f>IF(AD54,BJ54,0)</f>
        <v>459470</v>
      </c>
      <c r="BU54" s="21"/>
      <c r="BV54" s="137">
        <f>IF(AJ54,BJ54,0)</f>
        <v>0</v>
      </c>
    </row>
    <row r="55" spans="1:7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Q55" s="21"/>
      <c r="AR55" s="21"/>
      <c r="AS55" s="21"/>
      <c r="AT55" s="21"/>
      <c r="AU55" s="21"/>
      <c r="AV55" s="21"/>
      <c r="AW55" s="21"/>
      <c r="AX55" s="21"/>
      <c r="AY55" s="21"/>
      <c r="AZ55" s="21"/>
      <c r="BA55" s="21"/>
      <c r="BB55" s="21"/>
      <c r="BC55" s="21"/>
      <c r="BD55" s="21"/>
      <c r="BE55" s="21"/>
      <c r="BF55" s="138"/>
      <c r="BG55" s="21"/>
      <c r="BH55" s="29"/>
      <c r="BI55" s="21"/>
      <c r="BJ55" s="27"/>
      <c r="BK55" s="21"/>
      <c r="BL55" s="27"/>
      <c r="BM55" s="21"/>
      <c r="BN55" s="27"/>
      <c r="BO55" s="21"/>
      <c r="BP55" s="27"/>
      <c r="BQ55" s="21"/>
      <c r="BR55" s="27"/>
      <c r="BS55" s="21"/>
      <c r="BT55" s="27"/>
      <c r="BU55" s="21"/>
      <c r="BV55" s="27"/>
    </row>
    <row r="56" spans="1:74" ht="8.85" customHeight="1" x14ac:dyDescent="0.3">
      <c r="A56" s="10">
        <v>36</v>
      </c>
      <c r="B56" s="21"/>
      <c r="C56" s="10" t="s">
        <v>120</v>
      </c>
      <c r="D56" s="21"/>
      <c r="E56" s="138">
        <v>30610196</v>
      </c>
      <c r="F56" s="21"/>
      <c r="G56" s="135">
        <f>(E56/$BJ56)</f>
        <v>1379.0861416471437</v>
      </c>
      <c r="H56" s="21"/>
      <c r="I56" s="135">
        <f>IF(G$60,G56/G$60*100,0)</f>
        <v>95.706071216828164</v>
      </c>
      <c r="J56" s="21"/>
      <c r="K56" s="138">
        <v>2999999</v>
      </c>
      <c r="L56" s="21"/>
      <c r="M56" s="135">
        <f>(K56/$BJ56)</f>
        <v>135.15944314290863</v>
      </c>
      <c r="N56" s="21"/>
      <c r="O56" s="135">
        <f>IF(M$60,M56/M$60*100,0)</f>
        <v>114.78861762583175</v>
      </c>
      <c r="P56" s="21"/>
      <c r="Q56" s="138">
        <v>1504525</v>
      </c>
      <c r="R56" s="21"/>
      <c r="S56" s="135">
        <f>(Q56/$BJ56)</f>
        <v>67.783609659398095</v>
      </c>
      <c r="T56" s="21"/>
      <c r="U56" s="135">
        <f>IF(S$60,S56/S$60*100,0)</f>
        <v>95.945706588553065</v>
      </c>
      <c r="V56" s="21"/>
      <c r="W56" s="138">
        <v>4156447</v>
      </c>
      <c r="X56" s="21"/>
      <c r="Y56" s="135">
        <f>(W56/$BJ56)</f>
        <v>187.26108307803207</v>
      </c>
      <c r="Z56" s="21"/>
      <c r="AA56" s="135">
        <f>IF(Y$60,Y56/Y$60*100,0)</f>
        <v>98.407094663137954</v>
      </c>
      <c r="AB56" s="21"/>
      <c r="AC56" s="21"/>
      <c r="AD56" s="138">
        <v>1975019</v>
      </c>
      <c r="AE56" s="21"/>
      <c r="AF56" s="135">
        <f>(AD56/$BJ56)</f>
        <v>88.980852405838888</v>
      </c>
      <c r="AG56" s="21"/>
      <c r="AH56" s="135">
        <f>IF(AF$60,AF56/AF$60*100,0)</f>
        <v>115.27248066154965</v>
      </c>
      <c r="AI56" s="21"/>
      <c r="AJ56" s="138">
        <v>35346</v>
      </c>
      <c r="AK56" s="21"/>
      <c r="AL56" s="135">
        <f>(AJ56/$BJ56)</f>
        <v>1.5924490899261128</v>
      </c>
      <c r="AM56" s="21"/>
      <c r="AN56" s="135">
        <f>IF(AL$60,AL56/AL$60*100,0)</f>
        <v>358.86843636063753</v>
      </c>
      <c r="AO56" s="21"/>
      <c r="AP56" s="138">
        <f>(E56+K56+Q56+W56+AD56+AJ56)</f>
        <v>41281532</v>
      </c>
      <c r="AQ56" s="21"/>
      <c r="AR56" s="138">
        <v>21094435</v>
      </c>
      <c r="AS56" s="21"/>
      <c r="AT56" s="135">
        <f>IF($AP56,AR56/$AP56*100,0)</f>
        <v>51.098963575285914</v>
      </c>
      <c r="AU56" s="21"/>
      <c r="AV56" s="138">
        <v>6710194</v>
      </c>
      <c r="AW56" s="21"/>
      <c r="AX56" s="135">
        <f>IF($AP56,AV56/$AP56*100,0)</f>
        <v>16.254711671068797</v>
      </c>
      <c r="AY56" s="21"/>
      <c r="AZ56" s="138">
        <v>0</v>
      </c>
      <c r="BA56" s="21"/>
      <c r="BB56" s="135">
        <f>IF($AP56,AZ56/$AP56*100,0)</f>
        <v>0</v>
      </c>
      <c r="BC56" s="21"/>
      <c r="BD56" s="138">
        <v>123131</v>
      </c>
      <c r="BE56" s="21"/>
      <c r="BF56" s="138">
        <v>14427</v>
      </c>
      <c r="BG56" s="21"/>
      <c r="BH56" s="10">
        <v>36</v>
      </c>
      <c r="BI56" s="21"/>
      <c r="BJ56" s="27">
        <v>22196</v>
      </c>
      <c r="BK56" s="21"/>
      <c r="BL56" s="137">
        <f>IF(E56,BJ56,0)</f>
        <v>22196</v>
      </c>
      <c r="BM56" s="21"/>
      <c r="BN56" s="137">
        <f>IF(K56,BJ56,0)</f>
        <v>22196</v>
      </c>
      <c r="BO56" s="21"/>
      <c r="BP56" s="137">
        <f>IF(Q56,BJ56,0)</f>
        <v>22196</v>
      </c>
      <c r="BQ56" s="21"/>
      <c r="BR56" s="137">
        <f>IF(W56,BJ56,0)</f>
        <v>22196</v>
      </c>
      <c r="BS56" s="21"/>
      <c r="BT56" s="137">
        <f>IF(AD56,BJ56,0)</f>
        <v>22196</v>
      </c>
      <c r="BU56" s="21"/>
      <c r="BV56" s="137">
        <f>IF(AJ56,BJ56,0)</f>
        <v>22196</v>
      </c>
    </row>
    <row r="57" spans="1:74" ht="8.85" customHeight="1" x14ac:dyDescent="0.3">
      <c r="A57" s="10">
        <v>37</v>
      </c>
      <c r="B57" s="21"/>
      <c r="C57" s="10" t="s">
        <v>121</v>
      </c>
      <c r="D57" s="21"/>
      <c r="E57" s="138">
        <v>9429848</v>
      </c>
      <c r="F57" s="21"/>
      <c r="G57" s="135">
        <f>(E57/$BJ57)</f>
        <v>588.73996378847471</v>
      </c>
      <c r="H57" s="21"/>
      <c r="I57" s="135">
        <f>IF(G$60,G57/G$60*100,0)</f>
        <v>40.857483228157484</v>
      </c>
      <c r="J57" s="21"/>
      <c r="K57" s="138">
        <v>907805</v>
      </c>
      <c r="L57" s="21"/>
      <c r="M57" s="135">
        <f>(K57/$BJ57)</f>
        <v>56.677592557907225</v>
      </c>
      <c r="N57" s="21"/>
      <c r="O57" s="135">
        <f>IF(M$60,M57/M$60*100,0)</f>
        <v>48.135315955714233</v>
      </c>
      <c r="P57" s="21"/>
      <c r="Q57" s="138">
        <v>675899</v>
      </c>
      <c r="R57" s="21"/>
      <c r="S57" s="135">
        <f>(Q57/$BJ57)</f>
        <v>42.198851220578135</v>
      </c>
      <c r="T57" s="21"/>
      <c r="U57" s="135">
        <f>IF(S$60,S57/S$60*100,0)</f>
        <v>59.731233227739956</v>
      </c>
      <c r="V57" s="21"/>
      <c r="W57" s="138">
        <v>1318888</v>
      </c>
      <c r="X57" s="21"/>
      <c r="Y57" s="135">
        <f>(W57/$BJ57)</f>
        <v>82.343010551289254</v>
      </c>
      <c r="Z57" s="21"/>
      <c r="AA57" s="135">
        <f>IF(Y$60,Y57/Y$60*100,0)</f>
        <v>43.271865680665186</v>
      </c>
      <c r="AB57" s="21"/>
      <c r="AC57" s="21"/>
      <c r="AD57" s="138">
        <v>263119</v>
      </c>
      <c r="AE57" s="21"/>
      <c r="AF57" s="135">
        <f>(AD57/$BJ57)</f>
        <v>16.427483298994819</v>
      </c>
      <c r="AG57" s="21"/>
      <c r="AH57" s="135">
        <f>IF(AF$60,AF57/AF$60*100,0)</f>
        <v>21.281395937459578</v>
      </c>
      <c r="AI57" s="21"/>
      <c r="AJ57" s="138">
        <v>0</v>
      </c>
      <c r="AK57" s="21"/>
      <c r="AL57" s="135">
        <f>(AJ57/$BJ57)</f>
        <v>0</v>
      </c>
      <c r="AM57" s="21"/>
      <c r="AN57" s="135">
        <f>IF(AL$60,AL57/AL$60*100,0)</f>
        <v>0</v>
      </c>
      <c r="AO57" s="21"/>
      <c r="AP57" s="138">
        <f t="shared" si="0"/>
        <v>12595559</v>
      </c>
      <c r="AQ57" s="21"/>
      <c r="AR57" s="138">
        <v>3228790</v>
      </c>
      <c r="AS57" s="21"/>
      <c r="AT57" s="135">
        <f t="shared" si="1"/>
        <v>25.634352552355956</v>
      </c>
      <c r="AU57" s="21"/>
      <c r="AV57" s="138">
        <v>962796</v>
      </c>
      <c r="AW57" s="21"/>
      <c r="AX57" s="135">
        <f t="shared" si="2"/>
        <v>7.6439322780354564</v>
      </c>
      <c r="AY57" s="21"/>
      <c r="AZ57" s="138">
        <v>13929</v>
      </c>
      <c r="BA57" s="21"/>
      <c r="BB57" s="135">
        <f t="shared" si="3"/>
        <v>0.1105865964345052</v>
      </c>
      <c r="BC57" s="21"/>
      <c r="BD57" s="138">
        <v>103643</v>
      </c>
      <c r="BE57" s="21"/>
      <c r="BF57" s="138">
        <v>0</v>
      </c>
      <c r="BG57" s="21"/>
      <c r="BH57" s="10">
        <v>37</v>
      </c>
      <c r="BI57" s="21"/>
      <c r="BJ57" s="27">
        <v>16017</v>
      </c>
      <c r="BK57" s="21"/>
      <c r="BL57" s="137">
        <f>IF(E57,BJ57,0)</f>
        <v>16017</v>
      </c>
      <c r="BM57" s="21"/>
      <c r="BN57" s="137">
        <f>IF(K57,BJ57,0)</f>
        <v>16017</v>
      </c>
      <c r="BO57" s="21"/>
      <c r="BP57" s="137">
        <f>IF(Q57,BJ57,0)</f>
        <v>16017</v>
      </c>
      <c r="BQ57" s="21"/>
      <c r="BR57" s="137">
        <f>IF(W57,BJ57,0)</f>
        <v>16017</v>
      </c>
      <c r="BS57" s="21"/>
      <c r="BT57" s="137">
        <f>IF(AD57,BJ57,0)</f>
        <v>16017</v>
      </c>
      <c r="BU57" s="21"/>
      <c r="BV57" s="137">
        <f>IF(AJ57,BJ57,0)</f>
        <v>0</v>
      </c>
    </row>
    <row r="58" spans="1:74" ht="8.85" customHeight="1" x14ac:dyDescent="0.3">
      <c r="A58" s="30">
        <v>38</v>
      </c>
      <c r="B58" s="21"/>
      <c r="C58" s="10" t="s">
        <v>122</v>
      </c>
      <c r="D58" s="21"/>
      <c r="E58" s="139">
        <v>56409652</v>
      </c>
      <c r="F58" s="21"/>
      <c r="G58" s="135">
        <f>(E58/$BJ58)</f>
        <v>2006.0331436699857</v>
      </c>
      <c r="H58" s="21"/>
      <c r="I58" s="135">
        <f>IF(G$60,G58/G$60*100,0)</f>
        <v>139.21505344262988</v>
      </c>
      <c r="J58" s="21"/>
      <c r="K58" s="139">
        <v>2720693</v>
      </c>
      <c r="L58" s="21"/>
      <c r="M58" s="135">
        <f>(K58/$BJ58)</f>
        <v>96.752951635846372</v>
      </c>
      <c r="N58" s="21"/>
      <c r="O58" s="135">
        <f>IF(M$60,M58/M$60*100,0)</f>
        <v>82.170637221069853</v>
      </c>
      <c r="P58" s="21"/>
      <c r="Q58" s="139">
        <v>2005621</v>
      </c>
      <c r="R58" s="21"/>
      <c r="S58" s="135">
        <f>(Q58/$BJ58)</f>
        <v>71.323648648648643</v>
      </c>
      <c r="T58" s="21"/>
      <c r="U58" s="135">
        <f>IF(S$60,S58/S$60*100,0)</f>
        <v>100.95652769827805</v>
      </c>
      <c r="V58" s="21"/>
      <c r="W58" s="139">
        <v>1700126</v>
      </c>
      <c r="X58" s="21"/>
      <c r="Y58" s="135">
        <f>(W58/$BJ58)</f>
        <v>60.459672830725459</v>
      </c>
      <c r="Z58" s="21"/>
      <c r="AA58" s="135">
        <f>IF(Y$60,Y58/Y$60*100,0)</f>
        <v>31.772008629664466</v>
      </c>
      <c r="AB58" s="21"/>
      <c r="AC58" s="21"/>
      <c r="AD58" s="139">
        <v>2000846</v>
      </c>
      <c r="AE58" s="21"/>
      <c r="AF58" s="135">
        <f>(AD58/$BJ58)</f>
        <v>71.153840682788058</v>
      </c>
      <c r="AG58" s="21"/>
      <c r="AH58" s="135">
        <f>IF(AF$60,AF58/AF$60*100,0)</f>
        <v>92.178030467636361</v>
      </c>
      <c r="AI58" s="21"/>
      <c r="AJ58" s="139">
        <v>64746</v>
      </c>
      <c r="AK58" s="21"/>
      <c r="AL58" s="135">
        <f>(AJ58/$BJ58)</f>
        <v>2.3024893314366999</v>
      </c>
      <c r="AM58" s="21"/>
      <c r="AN58" s="135">
        <f>IF(AL$60,AL58/AL$60*100,0)</f>
        <v>518.88047871475555</v>
      </c>
      <c r="AO58" s="21"/>
      <c r="AP58" s="139">
        <f t="shared" si="0"/>
        <v>64901684</v>
      </c>
      <c r="AQ58" s="21"/>
      <c r="AR58" s="139">
        <v>29659511</v>
      </c>
      <c r="AS58" s="21"/>
      <c r="AT58" s="135">
        <f t="shared" si="1"/>
        <v>45.699139332039515</v>
      </c>
      <c r="AU58" s="21"/>
      <c r="AV58" s="139">
        <v>4813796</v>
      </c>
      <c r="AW58" s="21"/>
      <c r="AX58" s="135">
        <f t="shared" si="2"/>
        <v>7.4170587006648399</v>
      </c>
      <c r="AY58" s="21"/>
      <c r="AZ58" s="139">
        <v>51217</v>
      </c>
      <c r="BA58" s="21"/>
      <c r="BB58" s="135">
        <f t="shared" si="3"/>
        <v>7.891474742011316E-2</v>
      </c>
      <c r="BC58" s="21"/>
      <c r="BD58" s="139">
        <v>208476</v>
      </c>
      <c r="BE58" s="21"/>
      <c r="BF58" s="139">
        <v>6859</v>
      </c>
      <c r="BG58" s="21"/>
      <c r="BH58" s="30">
        <v>38</v>
      </c>
      <c r="BI58" s="21"/>
      <c r="BJ58" s="144">
        <v>28120</v>
      </c>
      <c r="BK58" s="21"/>
      <c r="BL58" s="140">
        <f>IF(E58,BJ58,0)</f>
        <v>28120</v>
      </c>
      <c r="BM58" s="21"/>
      <c r="BN58" s="140">
        <f>IF(K58,BJ58,0)</f>
        <v>28120</v>
      </c>
      <c r="BO58" s="21"/>
      <c r="BP58" s="140">
        <f>IF(Q58,BJ58,0)</f>
        <v>28120</v>
      </c>
      <c r="BQ58" s="21"/>
      <c r="BR58" s="140">
        <f>IF(W58,BJ58,0)</f>
        <v>28120</v>
      </c>
      <c r="BS58" s="21"/>
      <c r="BT58" s="140">
        <f>IF(AD58,BJ58,0)</f>
        <v>28120</v>
      </c>
      <c r="BU58" s="21"/>
      <c r="BV58" s="140">
        <f>IF(AJ58,BJ58,0)</f>
        <v>28120</v>
      </c>
    </row>
    <row r="59" spans="1:7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Q59" s="21"/>
      <c r="AR59" s="21"/>
      <c r="AS59" s="21"/>
      <c r="AT59" s="21"/>
      <c r="AU59" s="21"/>
      <c r="AV59" s="21"/>
      <c r="AW59" s="21"/>
      <c r="AX59" s="21"/>
      <c r="AY59" s="21"/>
      <c r="AZ59" s="21"/>
      <c r="BA59" s="21"/>
      <c r="BB59" s="21"/>
      <c r="BC59" s="21"/>
      <c r="BD59" s="21"/>
      <c r="BE59" s="21"/>
      <c r="BG59" s="21"/>
      <c r="BH59" s="21"/>
      <c r="BI59" s="21"/>
      <c r="BJ59" s="21"/>
      <c r="BK59" s="21"/>
      <c r="BL59" s="21"/>
      <c r="BM59" s="21"/>
      <c r="BN59" s="21"/>
      <c r="BO59" s="21"/>
      <c r="BP59" s="21"/>
      <c r="BQ59" s="21"/>
      <c r="BR59" s="21"/>
      <c r="BS59" s="21"/>
      <c r="BT59" s="21"/>
      <c r="BU59" s="21"/>
      <c r="BV59" s="21"/>
    </row>
    <row r="60" spans="1:74" ht="8.85" customHeight="1" x14ac:dyDescent="0.3">
      <c r="A60" s="30">
        <f>A58</f>
        <v>38</v>
      </c>
      <c r="B60" s="21"/>
      <c r="C60" s="18" t="s">
        <v>65</v>
      </c>
      <c r="D60" s="21"/>
      <c r="E60" s="141">
        <f>SUM(E14:E58)</f>
        <v>3666980780</v>
      </c>
      <c r="F60" s="21"/>
      <c r="G60" s="142">
        <f>IF(E60=0,0,IF(ISNONTEXT(H60),E60/$BJ60,E60/BL60))</f>
        <v>1440.9599350523299</v>
      </c>
      <c r="H60" s="130"/>
      <c r="I60" s="143">
        <f>IF(G$60,G60/G$60*100,0)</f>
        <v>100</v>
      </c>
      <c r="J60" s="21"/>
      <c r="K60" s="141">
        <f>SUM(K14:K58)</f>
        <v>299643110</v>
      </c>
      <c r="L60" s="21"/>
      <c r="M60" s="142">
        <f>IF(K60=0,0,IF(ISNONTEXT(N60),K60/$BJ60,K60/BN60))</f>
        <v>117.74638107715366</v>
      </c>
      <c r="N60" s="130"/>
      <c r="O60" s="143">
        <f>IF(M$60,M60/M$60*100,0)</f>
        <v>100</v>
      </c>
      <c r="P60" s="21"/>
      <c r="Q60" s="141">
        <f>SUM(Q14:Q58)</f>
        <v>179786002</v>
      </c>
      <c r="R60" s="21"/>
      <c r="S60" s="142">
        <f>IF(Q60=0,0,IF(ISNONTEXT(T60),Q60/$BJ60,Q60/BP60))</f>
        <v>70.647882088227917</v>
      </c>
      <c r="T60" s="130"/>
      <c r="U60" s="143">
        <f>IF(S$60,S60/S$60*100,0)</f>
        <v>100</v>
      </c>
      <c r="V60" s="21"/>
      <c r="W60" s="141">
        <f>SUM(W14:W58)</f>
        <v>484259165</v>
      </c>
      <c r="X60" s="21"/>
      <c r="Y60" s="142">
        <f>IF(W60=0,0,IF(ISNONTEXT(Z60),W60/$BJ60,W60/BR60))</f>
        <v>190.29225862124522</v>
      </c>
      <c r="Z60" s="130"/>
      <c r="AA60" s="143">
        <f>IF(Y$60,Y60/Y$60*100,0)</f>
        <v>100</v>
      </c>
      <c r="AB60" s="21"/>
      <c r="AC60" s="21"/>
      <c r="AD60" s="141">
        <f>SUM(AD14:AD58)</f>
        <v>196438971</v>
      </c>
      <c r="AE60" s="21"/>
      <c r="AF60" s="142">
        <f>IF(AD60=0,0,IF(ISNONTEXT(AG60),AD60/$BJ60,AD60/BT60))</f>
        <v>77.191756345640428</v>
      </c>
      <c r="AG60" s="130"/>
      <c r="AH60" s="143">
        <f>IF(AF$60,AF60/AF$60*100,0)</f>
        <v>100</v>
      </c>
      <c r="AI60" s="21"/>
      <c r="AJ60" s="141">
        <f>SUM(AJ14:AJ58)</f>
        <v>1129242</v>
      </c>
      <c r="AK60" s="21"/>
      <c r="AL60" s="142">
        <f>IF(AJ60=0,0,IF(ISNONTEXT(AM60),AJ60/$BJ60,AJ60/BV60))</f>
        <v>0.44374175284833728</v>
      </c>
      <c r="AM60" s="130"/>
      <c r="AN60" s="143">
        <f>IF(AL$60,AL60/AL$60*100,0)</f>
        <v>100</v>
      </c>
      <c r="AO60" s="21"/>
      <c r="AP60" s="141">
        <f>(E60+K60+Q60+W60+AD60+AJ60)</f>
        <v>4828237270</v>
      </c>
      <c r="AQ60" s="21"/>
      <c r="AR60" s="141">
        <f>SUM(AR14:AR58)</f>
        <v>2304205984</v>
      </c>
      <c r="AS60" s="21"/>
      <c r="AT60" s="143">
        <f>IF($AP60,AR60/$AP60*100,0)</f>
        <v>47.723544953290997</v>
      </c>
      <c r="AU60" s="21"/>
      <c r="AV60" s="141">
        <f>SUM(AV14:AV58)</f>
        <v>519220055</v>
      </c>
      <c r="AW60" s="21"/>
      <c r="AX60" s="143">
        <f>IF($AP60,AV60/$AP60*100,0)</f>
        <v>10.753822274355626</v>
      </c>
      <c r="AY60" s="21"/>
      <c r="AZ60" s="141">
        <f>SUM(AZ14:AZ58)</f>
        <v>45578866</v>
      </c>
      <c r="BA60" s="21"/>
      <c r="BB60" s="143">
        <f>IF($AP60,AZ60/$AP60*100,0)</f>
        <v>0.94400634126251215</v>
      </c>
      <c r="BC60" s="21"/>
      <c r="BD60" s="141">
        <f>SUM(BD14:BD58)</f>
        <v>36411683</v>
      </c>
      <c r="BE60" s="21"/>
      <c r="BF60" s="141">
        <f>SUM(BF14:BF58)</f>
        <v>386989</v>
      </c>
      <c r="BG60" s="21"/>
      <c r="BH60" s="30">
        <f>BH58</f>
        <v>38</v>
      </c>
      <c r="BI60" s="21"/>
      <c r="BJ60" s="144">
        <f>SUM(BJ14:BJ58)</f>
        <v>2544818</v>
      </c>
      <c r="BK60" s="21"/>
      <c r="BL60" s="140">
        <f>SUM(BL14:BL58)</f>
        <v>2539052</v>
      </c>
      <c r="BM60" s="21"/>
      <c r="BN60" s="140">
        <f>SUM(BN14:BN58)</f>
        <v>2539052</v>
      </c>
      <c r="BO60" s="21"/>
      <c r="BP60" s="140">
        <f>SUM(BP14:BP58)</f>
        <v>2531573</v>
      </c>
      <c r="BQ60" s="21"/>
      <c r="BR60" s="140">
        <f>SUM(BR14:BR58)</f>
        <v>2539052</v>
      </c>
      <c r="BS60" s="21"/>
      <c r="BT60" s="140">
        <f>SUM(BT14:BT58)</f>
        <v>2539052</v>
      </c>
      <c r="BU60" s="21"/>
      <c r="BV60" s="140">
        <f>SUM(BV14:BV58)</f>
        <v>1201376</v>
      </c>
    </row>
    <row r="61" spans="1:7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row>
    <row r="62" spans="1:7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row>
    <row r="63" spans="1:7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row>
    <row r="64" spans="1:7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row>
    <row r="65" spans="1:7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row>
    <row r="66" spans="1:7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row>
    <row r="67" spans="1:7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row>
    <row r="68" spans="1:7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row>
    <row r="69" spans="1:7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row>
    <row r="70" spans="1:7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row>
    <row r="71" spans="1:7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row>
    <row r="72" spans="1:7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row>
    <row r="73" spans="1:7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row>
    <row r="74" spans="1:7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row>
    <row r="75" spans="1:74" s="8" customFormat="1" ht="10.5" customHeight="1" x14ac:dyDescent="0.3">
      <c r="A75" s="112" t="s">
        <v>541</v>
      </c>
      <c r="BH75" s="113" t="s">
        <v>542</v>
      </c>
    </row>
    <row r="76" spans="1:74" s="8" customFormat="1" ht="10.5" customHeight="1" x14ac:dyDescent="0.3">
      <c r="A76" s="38"/>
      <c r="AA76" s="11" t="s">
        <v>42</v>
      </c>
      <c r="AD76" s="38" t="s">
        <v>43</v>
      </c>
      <c r="BH76" s="11" t="s">
        <v>514</v>
      </c>
    </row>
    <row r="77" spans="1:74" s="8" customFormat="1" ht="10.5" customHeight="1" x14ac:dyDescent="0.3">
      <c r="A77" s="12"/>
      <c r="AA77" s="11" t="s">
        <v>515</v>
      </c>
      <c r="AD77" s="38" t="s">
        <v>391</v>
      </c>
      <c r="BH77" s="11" t="s">
        <v>124</v>
      </c>
    </row>
    <row r="78" spans="1:74" s="8" customFormat="1" ht="10.5" customHeight="1" x14ac:dyDescent="0.3">
      <c r="A78" s="13"/>
      <c r="AA78" s="11" t="s">
        <v>48</v>
      </c>
      <c r="AD78" s="14" t="s">
        <v>49</v>
      </c>
    </row>
    <row r="79" spans="1:74" ht="9.6" customHeight="1" x14ac:dyDescent="0.3">
      <c r="AR79" s="16" t="s">
        <v>392</v>
      </c>
      <c r="AS79" s="16"/>
      <c r="AT79" s="16"/>
      <c r="AU79" s="16"/>
      <c r="AV79" s="16"/>
      <c r="AW79" s="16"/>
      <c r="AX79" s="16"/>
      <c r="AY79" s="16"/>
      <c r="AZ79" s="16"/>
      <c r="BA79" s="16"/>
      <c r="BB79" s="16"/>
      <c r="BC79" s="16"/>
      <c r="BD79" s="16"/>
    </row>
    <row r="80" spans="1:74" ht="9.6" customHeight="1" x14ac:dyDescent="0.3"/>
    <row r="81" spans="1:74" ht="9.6" customHeight="1" x14ac:dyDescent="0.3">
      <c r="E81" s="16" t="s">
        <v>516</v>
      </c>
      <c r="F81" s="16"/>
      <c r="G81" s="16"/>
      <c r="H81" s="16"/>
      <c r="I81" s="16"/>
      <c r="J81" s="16"/>
      <c r="K81" s="16"/>
      <c r="L81" s="16"/>
      <c r="M81" s="16"/>
      <c r="N81" s="16"/>
      <c r="O81" s="16"/>
      <c r="P81" s="16"/>
      <c r="Q81" s="16"/>
      <c r="R81" s="16"/>
      <c r="S81" s="16"/>
      <c r="T81" s="16"/>
      <c r="U81" s="16"/>
      <c r="V81" s="16"/>
      <c r="W81" s="16"/>
      <c r="X81" s="16"/>
      <c r="Y81" s="16"/>
      <c r="Z81" s="16"/>
      <c r="AA81" s="16"/>
      <c r="AB81" s="17"/>
      <c r="AC81" s="17"/>
      <c r="AD81" s="16"/>
      <c r="AE81" s="16"/>
      <c r="AF81" s="16"/>
      <c r="AG81" s="16"/>
      <c r="AH81" s="16"/>
      <c r="AV81" s="16" t="s">
        <v>396</v>
      </c>
      <c r="AW81" s="16"/>
      <c r="AX81" s="16"/>
      <c r="AY81" s="16"/>
      <c r="AZ81" s="16"/>
      <c r="BA81" s="16"/>
      <c r="BB81" s="16"/>
    </row>
    <row r="82" spans="1:74" ht="9.6" customHeight="1" x14ac:dyDescent="0.3">
      <c r="AD82" s="17" t="s">
        <v>517</v>
      </c>
      <c r="AE82" s="17"/>
      <c r="AF82" s="17"/>
      <c r="AG82" s="17"/>
      <c r="AH82" s="17"/>
      <c r="AJ82" s="17" t="s">
        <v>518</v>
      </c>
      <c r="AK82" s="17"/>
      <c r="AL82" s="17"/>
      <c r="AM82" s="17"/>
      <c r="AN82" s="17"/>
      <c r="AR82" s="17" t="s">
        <v>397</v>
      </c>
      <c r="AS82" s="17"/>
      <c r="AT82" s="17"/>
      <c r="BF82" s="19" t="s">
        <v>296</v>
      </c>
    </row>
    <row r="83" spans="1:74" ht="9.6" customHeight="1" x14ac:dyDescent="0.3">
      <c r="E83" s="16" t="s">
        <v>519</v>
      </c>
      <c r="F83" s="16"/>
      <c r="G83" s="16"/>
      <c r="H83" s="16"/>
      <c r="I83" s="16"/>
      <c r="K83" s="16" t="s">
        <v>520</v>
      </c>
      <c r="L83" s="16"/>
      <c r="M83" s="16"/>
      <c r="N83" s="16"/>
      <c r="O83" s="16"/>
      <c r="Q83" s="16" t="s">
        <v>521</v>
      </c>
      <c r="R83" s="16"/>
      <c r="S83" s="16"/>
      <c r="T83" s="16"/>
      <c r="U83" s="16"/>
      <c r="W83" s="16" t="s">
        <v>522</v>
      </c>
      <c r="X83" s="16"/>
      <c r="Y83" s="16"/>
      <c r="Z83" s="16"/>
      <c r="AA83" s="16"/>
      <c r="AD83" s="16" t="s">
        <v>523</v>
      </c>
      <c r="AE83" s="16"/>
      <c r="AF83" s="16"/>
      <c r="AG83" s="16"/>
      <c r="AH83" s="16"/>
      <c r="AJ83" s="16" t="s">
        <v>524</v>
      </c>
      <c r="AK83" s="16"/>
      <c r="AL83" s="16"/>
      <c r="AM83" s="16"/>
      <c r="AN83" s="16"/>
      <c r="AR83" s="16" t="s">
        <v>399</v>
      </c>
      <c r="AS83" s="16"/>
      <c r="AT83" s="16"/>
      <c r="AV83" s="16" t="s">
        <v>59</v>
      </c>
      <c r="AW83" s="16"/>
      <c r="AX83" s="16"/>
      <c r="AZ83" s="16" t="s">
        <v>60</v>
      </c>
      <c r="BA83" s="16"/>
      <c r="BB83" s="16"/>
      <c r="BF83" s="18" t="s">
        <v>525</v>
      </c>
    </row>
    <row r="84" spans="1:74" ht="9.6" customHeight="1" x14ac:dyDescent="0.3">
      <c r="BD84" s="18" t="s">
        <v>455</v>
      </c>
      <c r="BF84" s="18" t="s">
        <v>526</v>
      </c>
      <c r="BN84" s="18" t="s">
        <v>527</v>
      </c>
      <c r="BP84" s="18" t="s">
        <v>528</v>
      </c>
      <c r="BR84" s="18" t="s">
        <v>529</v>
      </c>
      <c r="BT84" s="18" t="s">
        <v>530</v>
      </c>
      <c r="BV84" s="18" t="s">
        <v>531</v>
      </c>
    </row>
    <row r="85" spans="1:74" ht="9.6" customHeight="1" x14ac:dyDescent="0.3">
      <c r="I85" s="18" t="s">
        <v>64</v>
      </c>
      <c r="O85" s="18" t="s">
        <v>64</v>
      </c>
      <c r="U85" s="18" t="s">
        <v>64</v>
      </c>
      <c r="AA85" s="18" t="s">
        <v>64</v>
      </c>
      <c r="AH85" s="18" t="s">
        <v>64</v>
      </c>
      <c r="AN85" s="18" t="s">
        <v>64</v>
      </c>
      <c r="AP85" s="18"/>
      <c r="AT85" s="18" t="s">
        <v>271</v>
      </c>
      <c r="AX85" s="18" t="s">
        <v>271</v>
      </c>
      <c r="BB85" s="18" t="s">
        <v>271</v>
      </c>
      <c r="BD85" s="18" t="s">
        <v>461</v>
      </c>
      <c r="BF85" s="18" t="s">
        <v>532</v>
      </c>
      <c r="BN85" s="18" t="s">
        <v>533</v>
      </c>
      <c r="BP85" s="18" t="s">
        <v>534</v>
      </c>
      <c r="BR85" s="132" t="s">
        <v>535</v>
      </c>
      <c r="BT85" s="18" t="s">
        <v>536</v>
      </c>
      <c r="BV85" s="18" t="s">
        <v>537</v>
      </c>
    </row>
    <row r="86" spans="1:74" ht="9.6" customHeight="1" x14ac:dyDescent="0.3">
      <c r="A86" s="19" t="s">
        <v>71</v>
      </c>
      <c r="C86" s="19" t="s">
        <v>73</v>
      </c>
      <c r="E86" s="19" t="s">
        <v>74</v>
      </c>
      <c r="G86" s="19" t="s">
        <v>434</v>
      </c>
      <c r="I86" s="19" t="s">
        <v>80</v>
      </c>
      <c r="K86" s="19" t="s">
        <v>74</v>
      </c>
      <c r="M86" s="19" t="s">
        <v>434</v>
      </c>
      <c r="O86" s="19" t="s">
        <v>80</v>
      </c>
      <c r="Q86" s="19" t="s">
        <v>74</v>
      </c>
      <c r="S86" s="19" t="s">
        <v>434</v>
      </c>
      <c r="U86" s="19" t="s">
        <v>80</v>
      </c>
      <c r="W86" s="19" t="s">
        <v>74</v>
      </c>
      <c r="Y86" s="19" t="s">
        <v>434</v>
      </c>
      <c r="AA86" s="19" t="s">
        <v>80</v>
      </c>
      <c r="AD86" s="19" t="s">
        <v>74</v>
      </c>
      <c r="AF86" s="19" t="s">
        <v>434</v>
      </c>
      <c r="AH86" s="19" t="s">
        <v>80</v>
      </c>
      <c r="AJ86" s="19" t="s">
        <v>74</v>
      </c>
      <c r="AL86" s="19" t="s">
        <v>434</v>
      </c>
      <c r="AN86" s="19" t="s">
        <v>80</v>
      </c>
      <c r="AP86" s="19" t="s">
        <v>538</v>
      </c>
      <c r="AR86" s="19" t="s">
        <v>74</v>
      </c>
      <c r="AT86" s="19" t="s">
        <v>372</v>
      </c>
      <c r="AV86" s="19" t="s">
        <v>74</v>
      </c>
      <c r="AX86" s="19" t="s">
        <v>372</v>
      </c>
      <c r="AZ86" s="19" t="s">
        <v>74</v>
      </c>
      <c r="BB86" s="19" t="s">
        <v>372</v>
      </c>
      <c r="BD86" s="19" t="s">
        <v>417</v>
      </c>
      <c r="BF86" s="19" t="s">
        <v>69</v>
      </c>
      <c r="BH86" s="19" t="s">
        <v>71</v>
      </c>
      <c r="BL86" s="111" t="s">
        <v>519</v>
      </c>
      <c r="BN86" s="133" t="s">
        <v>539</v>
      </c>
      <c r="BP86" s="111" t="s">
        <v>467</v>
      </c>
      <c r="BR86" s="111" t="s">
        <v>467</v>
      </c>
      <c r="BT86" s="111" t="s">
        <v>83</v>
      </c>
      <c r="BV86" s="111" t="s">
        <v>540</v>
      </c>
    </row>
    <row r="87" spans="1:74" ht="8.85" customHeight="1" x14ac:dyDescent="0.3"/>
    <row r="88" spans="1:74" ht="8.85" customHeight="1" x14ac:dyDescent="0.3">
      <c r="B88" s="10" t="s">
        <v>284</v>
      </c>
    </row>
    <row r="89" spans="1:74" ht="8.85" customHeight="1" x14ac:dyDescent="0.3">
      <c r="A89" s="10">
        <v>1</v>
      </c>
      <c r="B89" s="21"/>
      <c r="C89" s="10" t="s">
        <v>125</v>
      </c>
      <c r="D89" s="21"/>
      <c r="E89" s="136">
        <v>43721424</v>
      </c>
      <c r="F89" s="21"/>
      <c r="G89" s="134">
        <f>(E89/$BJ89)</f>
        <v>1308.5153682698351</v>
      </c>
      <c r="H89" s="21"/>
      <c r="I89" s="135">
        <f>IF(G$219,G89/G$219*100,0)</f>
        <v>79.484111133078144</v>
      </c>
      <c r="J89" s="21"/>
      <c r="K89" s="136">
        <v>2452385</v>
      </c>
      <c r="L89" s="21"/>
      <c r="M89" s="134">
        <f>(K89/$BJ89)</f>
        <v>73.39613324155269</v>
      </c>
      <c r="N89" s="21"/>
      <c r="O89" s="135">
        <f>IF(M$219,M89/M$219*100,0)</f>
        <v>75.892177367371332</v>
      </c>
      <c r="P89" s="21"/>
      <c r="Q89" s="136">
        <v>4114798</v>
      </c>
      <c r="R89" s="21"/>
      <c r="S89" s="134">
        <f>(Q89/$BJ89)</f>
        <v>123.14961242630115</v>
      </c>
      <c r="T89" s="21"/>
      <c r="U89" s="135">
        <f>IF(S$219,S89/S$219*100,0)</f>
        <v>117.06994358920615</v>
      </c>
      <c r="V89" s="21"/>
      <c r="W89" s="136">
        <v>5899529</v>
      </c>
      <c r="X89" s="21"/>
      <c r="Y89" s="134">
        <f>(W89/$BJ89)</f>
        <v>176.56388232125221</v>
      </c>
      <c r="Z89" s="21"/>
      <c r="AA89" s="135">
        <f>IF(Y$219,Y89/Y$219*100,0)</f>
        <v>84.266608141276819</v>
      </c>
      <c r="AB89" s="21"/>
      <c r="AC89" s="21"/>
      <c r="AD89" s="136">
        <v>2855670</v>
      </c>
      <c r="AE89" s="21"/>
      <c r="AF89" s="134">
        <f>(AD89/$BJ89)</f>
        <v>85.465836650405535</v>
      </c>
      <c r="AG89" s="21"/>
      <c r="AH89" s="135">
        <f>IF(AF$219,AF89/AF$219*100,0)</f>
        <v>104.77715027825276</v>
      </c>
      <c r="AI89" s="21"/>
      <c r="AJ89" s="136">
        <v>30771</v>
      </c>
      <c r="AK89" s="21"/>
      <c r="AL89" s="134">
        <f>(AJ89/$BJ89)</f>
        <v>0.92092897973842514</v>
      </c>
      <c r="AM89" s="21"/>
      <c r="AN89" s="135">
        <f>IF(AL$219,AL89/AL$219*100,0)</f>
        <v>107.7639511478156</v>
      </c>
      <c r="AO89" s="21"/>
      <c r="AP89" s="136">
        <f>(E89+K89+Q89+W89+AD89+AJ89)</f>
        <v>59074577</v>
      </c>
      <c r="AQ89" s="21"/>
      <c r="AR89" s="136">
        <v>44810601</v>
      </c>
      <c r="AS89" s="21"/>
      <c r="AT89" s="135">
        <f>IF($AP89,AR89/$AP89*100,0)</f>
        <v>75.854290078116009</v>
      </c>
      <c r="AU89" s="21"/>
      <c r="AV89" s="136">
        <v>2240922</v>
      </c>
      <c r="AW89" s="21"/>
      <c r="AX89" s="135">
        <f>IF($AP89,AV89/$AP89*100,0)</f>
        <v>3.7933779872854609</v>
      </c>
      <c r="AY89" s="21"/>
      <c r="AZ89" s="136">
        <v>17000</v>
      </c>
      <c r="BA89" s="21"/>
      <c r="BB89" s="135">
        <f>IF($AP89,AZ89/$AP89*100,0)</f>
        <v>2.8777184473110996E-2</v>
      </c>
      <c r="BC89" s="21"/>
      <c r="BD89" s="136">
        <v>99453</v>
      </c>
      <c r="BE89" s="21"/>
      <c r="BF89" s="136">
        <v>0</v>
      </c>
      <c r="BG89" s="21"/>
      <c r="BH89" s="10">
        <v>1</v>
      </c>
      <c r="BI89" s="21"/>
      <c r="BJ89" s="27">
        <v>33413</v>
      </c>
      <c r="BK89" s="21"/>
      <c r="BL89" s="137">
        <f>IF(E89,BJ89,0)</f>
        <v>33413</v>
      </c>
      <c r="BM89" s="21"/>
      <c r="BN89" s="137">
        <f>IF(K89,BJ89,0)</f>
        <v>33413</v>
      </c>
      <c r="BO89" s="21"/>
      <c r="BP89" s="137">
        <f>IF(Q89,BJ89,0)</f>
        <v>33413</v>
      </c>
      <c r="BQ89" s="21"/>
      <c r="BR89" s="137">
        <f>IF(W89,BJ89,0)</f>
        <v>33413</v>
      </c>
      <c r="BS89" s="21"/>
      <c r="BT89" s="137">
        <f>IF(AD89,BJ89,0)</f>
        <v>33413</v>
      </c>
      <c r="BU89" s="21"/>
      <c r="BV89" s="137">
        <f>IF(AJ89,BJ89,0)</f>
        <v>33413</v>
      </c>
    </row>
    <row r="90" spans="1:74" ht="8.85" customHeight="1" x14ac:dyDescent="0.3">
      <c r="A90" s="10">
        <v>2</v>
      </c>
      <c r="B90" s="21"/>
      <c r="C90" s="10" t="s">
        <v>126</v>
      </c>
      <c r="D90" s="21"/>
      <c r="E90" s="138">
        <v>160307158</v>
      </c>
      <c r="F90" s="21"/>
      <c r="G90" s="135">
        <f>(E90/$BJ90)</f>
        <v>1426.2837136883313</v>
      </c>
      <c r="H90" s="21"/>
      <c r="I90" s="135">
        <f>IF(G$219,G90/G$219*100,0)</f>
        <v>86.637800330920399</v>
      </c>
      <c r="J90" s="21"/>
      <c r="K90" s="138">
        <v>9995184</v>
      </c>
      <c r="L90" s="21"/>
      <c r="M90" s="135">
        <f>(K90/$BJ90)</f>
        <v>88.929080475110098</v>
      </c>
      <c r="N90" s="21"/>
      <c r="O90" s="135">
        <f>IF(M$219,M90/M$219*100,0)</f>
        <v>91.953366621136738</v>
      </c>
      <c r="P90" s="21"/>
      <c r="Q90" s="138">
        <v>12405826</v>
      </c>
      <c r="R90" s="21"/>
      <c r="S90" s="135">
        <f>(Q90/$BJ90)</f>
        <v>110.37702744784021</v>
      </c>
      <c r="T90" s="21"/>
      <c r="U90" s="135">
        <f>IF(S$219,S90/S$219*100,0)</f>
        <v>104.92791753279758</v>
      </c>
      <c r="V90" s="21"/>
      <c r="W90" s="138">
        <v>20182644</v>
      </c>
      <c r="X90" s="21"/>
      <c r="Y90" s="135">
        <f>(W90/$BJ90)</f>
        <v>179.56887761911116</v>
      </c>
      <c r="Z90" s="21"/>
      <c r="AA90" s="135">
        <f>IF(Y$219,Y90/Y$219*100,0)</f>
        <v>85.700767596211861</v>
      </c>
      <c r="AB90" s="21"/>
      <c r="AC90" s="21"/>
      <c r="AD90" s="138">
        <v>3728478</v>
      </c>
      <c r="AE90" s="21"/>
      <c r="AF90" s="135">
        <f>(AD90/$BJ90)</f>
        <v>33.172988122247432</v>
      </c>
      <c r="AG90" s="21"/>
      <c r="AH90" s="135">
        <f>IF(AF$219,AF90/AF$219*100,0)</f>
        <v>40.668544273203707</v>
      </c>
      <c r="AI90" s="21"/>
      <c r="AJ90" s="138">
        <v>24048</v>
      </c>
      <c r="AK90" s="21"/>
      <c r="AL90" s="135">
        <f>(AJ90/$BJ90)</f>
        <v>0.2139596957160016</v>
      </c>
      <c r="AM90" s="21"/>
      <c r="AN90" s="135">
        <f>IF(AL$219,AL90/AL$219*100,0)</f>
        <v>25.036829879422079</v>
      </c>
      <c r="AO90" s="21"/>
      <c r="AP90" s="138">
        <f>(E90+K90+Q90+W90+AD90+AJ90)</f>
        <v>206643338</v>
      </c>
      <c r="AQ90" s="21"/>
      <c r="AR90" s="138">
        <v>60382670</v>
      </c>
      <c r="AS90" s="21"/>
      <c r="AT90" s="135">
        <f>IF($AP90,AR90/$AP90*100,0)</f>
        <v>29.220719421402304</v>
      </c>
      <c r="AU90" s="21"/>
      <c r="AV90" s="138">
        <v>11801318</v>
      </c>
      <c r="AW90" s="21"/>
      <c r="AX90" s="135">
        <f>IF($AP90,AV90/$AP90*100,0)</f>
        <v>5.7109598181190826</v>
      </c>
      <c r="AY90" s="21"/>
      <c r="AZ90" s="138">
        <v>0</v>
      </c>
      <c r="BA90" s="21"/>
      <c r="BB90" s="135">
        <f>IF($AP90,AZ90/$AP90*100,0)</f>
        <v>0</v>
      </c>
      <c r="BC90" s="21"/>
      <c r="BD90" s="138">
        <v>1225708</v>
      </c>
      <c r="BE90" s="21"/>
      <c r="BF90" s="138">
        <v>30618</v>
      </c>
      <c r="BG90" s="21"/>
      <c r="BH90" s="10">
        <v>2</v>
      </c>
      <c r="BI90" s="21"/>
      <c r="BJ90" s="27">
        <v>112395</v>
      </c>
      <c r="BK90" s="21"/>
      <c r="BL90" s="137">
        <f>IF(E90,BJ90,0)</f>
        <v>112395</v>
      </c>
      <c r="BM90" s="21"/>
      <c r="BN90" s="137">
        <f>IF(K90,BJ90,0)</f>
        <v>112395</v>
      </c>
      <c r="BO90" s="21"/>
      <c r="BP90" s="137">
        <f>IF(Q90,BJ90,0)</f>
        <v>112395</v>
      </c>
      <c r="BQ90" s="21"/>
      <c r="BR90" s="137">
        <f>IF(W90,BJ90,0)</f>
        <v>112395</v>
      </c>
      <c r="BS90" s="21"/>
      <c r="BT90" s="137">
        <f>IF(AD90,BJ90,0)</f>
        <v>112395</v>
      </c>
      <c r="BU90" s="21"/>
      <c r="BV90" s="137">
        <f>IF(AJ90,BJ90,0)</f>
        <v>112395</v>
      </c>
    </row>
    <row r="91" spans="1:74" ht="8.85" customHeight="1" x14ac:dyDescent="0.3">
      <c r="A91" s="10">
        <v>3</v>
      </c>
      <c r="B91" s="21"/>
      <c r="C91" s="10" t="s">
        <v>127</v>
      </c>
      <c r="D91" s="21"/>
      <c r="E91" s="138">
        <v>18246641</v>
      </c>
      <c r="F91" s="21"/>
      <c r="G91" s="135">
        <f>(E91/$BJ91)</f>
        <v>1198.6232017342179</v>
      </c>
      <c r="H91" s="21"/>
      <c r="I91" s="135">
        <f>IF(G$219,G91/G$219*100,0)</f>
        <v>72.808850460273803</v>
      </c>
      <c r="J91" s="21"/>
      <c r="K91" s="138">
        <v>2505841</v>
      </c>
      <c r="L91" s="21"/>
      <c r="M91" s="135">
        <f>(K91/$BJ91)</f>
        <v>164.60888129803587</v>
      </c>
      <c r="N91" s="21"/>
      <c r="O91" s="135">
        <f>IF(M$219,M91/M$219*100,0)</f>
        <v>170.20687417688868</v>
      </c>
      <c r="P91" s="21"/>
      <c r="Q91" s="138">
        <v>2174692</v>
      </c>
      <c r="R91" s="21"/>
      <c r="S91" s="135">
        <f>(Q91/$BJ91)</f>
        <v>142.85567890691718</v>
      </c>
      <c r="T91" s="21"/>
      <c r="U91" s="135">
        <f>IF(S$219,S91/S$219*100,0)</f>
        <v>135.80315797614938</v>
      </c>
      <c r="V91" s="21"/>
      <c r="W91" s="138">
        <v>2888361</v>
      </c>
      <c r="X91" s="21"/>
      <c r="Y91" s="135">
        <f>(W91/$BJ91)</f>
        <v>189.7366484924128</v>
      </c>
      <c r="Z91" s="21"/>
      <c r="AA91" s="135">
        <f>IF(Y$219,Y91/Y$219*100,0)</f>
        <v>90.553422355421731</v>
      </c>
      <c r="AB91" s="21"/>
      <c r="AC91" s="21"/>
      <c r="AD91" s="138">
        <v>712204</v>
      </c>
      <c r="AE91" s="21"/>
      <c r="AF91" s="135">
        <f>(AD91/$BJ91)</f>
        <v>46.784733626748995</v>
      </c>
      <c r="AG91" s="21"/>
      <c r="AH91" s="135">
        <f>IF(AF$219,AF91/AF$219*100,0)</f>
        <v>57.355912702162094</v>
      </c>
      <c r="AI91" s="21"/>
      <c r="AJ91" s="138">
        <v>9230</v>
      </c>
      <c r="AK91" s="21"/>
      <c r="AL91" s="135">
        <f>(AJ91/$BJ91)</f>
        <v>0.60631938514090522</v>
      </c>
      <c r="AM91" s="21"/>
      <c r="AN91" s="135">
        <f>IF(AL$219,AL91/AL$219*100,0)</f>
        <v>70.949415251170294</v>
      </c>
      <c r="AO91" s="21"/>
      <c r="AP91" s="138">
        <f>(E91+K91+Q91+W91+AD91+AJ91)</f>
        <v>26536969</v>
      </c>
      <c r="AQ91" s="21"/>
      <c r="AR91" s="138">
        <v>15295117</v>
      </c>
      <c r="AS91" s="21"/>
      <c r="AT91" s="135">
        <f>IF($AP91,AR91/$AP91*100,0)</f>
        <v>57.637015742076649</v>
      </c>
      <c r="AU91" s="21"/>
      <c r="AV91" s="138">
        <v>2620273</v>
      </c>
      <c r="AW91" s="21"/>
      <c r="AX91" s="135">
        <f>IF($AP91,AV91/$AP91*100,0)</f>
        <v>9.8740477859396822</v>
      </c>
      <c r="AY91" s="21"/>
      <c r="AZ91" s="138">
        <v>0</v>
      </c>
      <c r="BA91" s="21"/>
      <c r="BB91" s="135">
        <f>IF($AP91,AZ91/$AP91*100,0)</f>
        <v>0</v>
      </c>
      <c r="BC91" s="21"/>
      <c r="BD91" s="138">
        <v>435423</v>
      </c>
      <c r="BE91" s="21"/>
      <c r="BF91" s="138">
        <v>0</v>
      </c>
      <c r="BG91" s="21"/>
      <c r="BH91" s="10">
        <v>3</v>
      </c>
      <c r="BI91" s="21"/>
      <c r="BJ91" s="27">
        <v>15223</v>
      </c>
      <c r="BK91" s="21"/>
      <c r="BL91" s="137">
        <f>IF(E91,BJ91,0)</f>
        <v>15223</v>
      </c>
      <c r="BM91" s="21"/>
      <c r="BN91" s="137">
        <f>IF(K91,BJ91,0)</f>
        <v>15223</v>
      </c>
      <c r="BO91" s="21"/>
      <c r="BP91" s="137">
        <f>IF(Q91,BJ91,0)</f>
        <v>15223</v>
      </c>
      <c r="BQ91" s="21"/>
      <c r="BR91" s="137">
        <f>IF(W91,BJ91,0)</f>
        <v>15223</v>
      </c>
      <c r="BS91" s="21"/>
      <c r="BT91" s="137">
        <f>IF(AD91,BJ91,0)</f>
        <v>15223</v>
      </c>
      <c r="BU91" s="21"/>
      <c r="BV91" s="137">
        <f>IF(AJ91,BJ91,0)</f>
        <v>15223</v>
      </c>
    </row>
    <row r="92" spans="1:74" ht="8.85" customHeight="1" x14ac:dyDescent="0.3">
      <c r="A92" s="10">
        <v>4</v>
      </c>
      <c r="B92" s="21"/>
      <c r="C92" s="10" t="s">
        <v>128</v>
      </c>
      <c r="D92" s="21"/>
      <c r="E92" s="138">
        <v>14065680</v>
      </c>
      <c r="F92" s="21"/>
      <c r="G92" s="135">
        <f>(E92/$BJ92)</f>
        <v>1060.3603467772334</v>
      </c>
      <c r="H92" s="21"/>
      <c r="I92" s="135">
        <f>IF(G$219,G92/G$219*100,0)</f>
        <v>64.41024820044052</v>
      </c>
      <c r="J92" s="21"/>
      <c r="K92" s="138">
        <v>2023324</v>
      </c>
      <c r="L92" s="21"/>
      <c r="M92" s="135">
        <f>(K92/$BJ92)</f>
        <v>152.53102148511118</v>
      </c>
      <c r="N92" s="21"/>
      <c r="O92" s="135">
        <f>IF(M$219,M92/M$219*100,0)</f>
        <v>157.71827241194183</v>
      </c>
      <c r="P92" s="21"/>
      <c r="Q92" s="138">
        <v>1900669</v>
      </c>
      <c r="R92" s="21"/>
      <c r="S92" s="135">
        <f>(Q92/$BJ92)</f>
        <v>143.28450810403316</v>
      </c>
      <c r="T92" s="21"/>
      <c r="U92" s="135">
        <f>IF(S$219,S92/S$219*100,0)</f>
        <v>136.21081666809869</v>
      </c>
      <c r="V92" s="21"/>
      <c r="W92" s="138">
        <v>3020215</v>
      </c>
      <c r="X92" s="21"/>
      <c r="Y92" s="135">
        <f>(W92/$BJ92)</f>
        <v>227.68300037693177</v>
      </c>
      <c r="Z92" s="21"/>
      <c r="AA92" s="135">
        <f>IF(Y$219,Y92/Y$219*100,0)</f>
        <v>108.66364015651094</v>
      </c>
      <c r="AB92" s="21"/>
      <c r="AC92" s="21"/>
      <c r="AD92" s="138">
        <v>947136</v>
      </c>
      <c r="AE92" s="21"/>
      <c r="AF92" s="135">
        <f>(AD92/$BJ92)</f>
        <v>71.40113079532604</v>
      </c>
      <c r="AG92" s="21"/>
      <c r="AH92" s="135">
        <f>IF(AF$219,AF92/AF$219*100,0)</f>
        <v>87.534473475999846</v>
      </c>
      <c r="AI92" s="21"/>
      <c r="AJ92" s="138">
        <v>1087</v>
      </c>
      <c r="AK92" s="21"/>
      <c r="AL92" s="135">
        <f>(AJ92/$BJ92)</f>
        <v>8.1944967960799101E-2</v>
      </c>
      <c r="AM92" s="21"/>
      <c r="AN92" s="135">
        <f>IF(AL$219,AL92/AL$219*100,0)</f>
        <v>9.5889191440637376</v>
      </c>
      <c r="AO92" s="21"/>
      <c r="AP92" s="138">
        <f>(E92+K92+Q92+W92+AD92+AJ92)</f>
        <v>21958111</v>
      </c>
      <c r="AQ92" s="21"/>
      <c r="AR92" s="138">
        <v>11956699</v>
      </c>
      <c r="AS92" s="21"/>
      <c r="AT92" s="135">
        <f>IF($AP92,AR92/$AP92*100,0)</f>
        <v>54.452311494372175</v>
      </c>
      <c r="AU92" s="21"/>
      <c r="AV92" s="138">
        <v>2154966</v>
      </c>
      <c r="AW92" s="21"/>
      <c r="AX92" s="135">
        <f>IF($AP92,AV92/$AP92*100,0)</f>
        <v>9.8139862759597136</v>
      </c>
      <c r="AY92" s="21"/>
      <c r="AZ92" s="138">
        <v>0</v>
      </c>
      <c r="BA92" s="21"/>
      <c r="BB92" s="135">
        <f>IF($AP92,AZ92/$AP92*100,0)</f>
        <v>0</v>
      </c>
      <c r="BC92" s="21"/>
      <c r="BD92" s="138">
        <v>66724</v>
      </c>
      <c r="BE92" s="21"/>
      <c r="BF92" s="138">
        <v>0</v>
      </c>
      <c r="BG92" s="21"/>
      <c r="BH92" s="10">
        <v>4</v>
      </c>
      <c r="BI92" s="21"/>
      <c r="BJ92" s="27">
        <v>13265</v>
      </c>
      <c r="BK92" s="21"/>
      <c r="BL92" s="137">
        <f>IF(E92,BJ92,0)</f>
        <v>13265</v>
      </c>
      <c r="BM92" s="21"/>
      <c r="BN92" s="137">
        <f>IF(K92,BJ92,0)</f>
        <v>13265</v>
      </c>
      <c r="BO92" s="21"/>
      <c r="BP92" s="137">
        <f>IF(Q92,BJ92,0)</f>
        <v>13265</v>
      </c>
      <c r="BQ92" s="21"/>
      <c r="BR92" s="137">
        <f>IF(W92,BJ92,0)</f>
        <v>13265</v>
      </c>
      <c r="BS92" s="21"/>
      <c r="BT92" s="137">
        <f>IF(AD92,BJ92,0)</f>
        <v>13265</v>
      </c>
      <c r="BU92" s="21"/>
      <c r="BV92" s="137">
        <f>IF(AJ92,BJ92,0)</f>
        <v>13265</v>
      </c>
    </row>
    <row r="93" spans="1:74" ht="8.85" customHeight="1" x14ac:dyDescent="0.3">
      <c r="A93" s="10">
        <v>5</v>
      </c>
      <c r="B93" s="21"/>
      <c r="C93" s="10" t="s">
        <v>129</v>
      </c>
      <c r="D93" s="21"/>
      <c r="E93" s="138">
        <v>36900602</v>
      </c>
      <c r="F93" s="21"/>
      <c r="G93" s="135">
        <f>(E93/$BJ93)</f>
        <v>1178.6693710671734</v>
      </c>
      <c r="H93" s="21"/>
      <c r="I93" s="135">
        <f>IF(G$219,G93/G$219*100,0)</f>
        <v>71.596780252518371</v>
      </c>
      <c r="J93" s="21"/>
      <c r="K93" s="138">
        <v>3727368</v>
      </c>
      <c r="L93" s="21"/>
      <c r="M93" s="135">
        <f>(K93/$BJ93)</f>
        <v>119.05861308972435</v>
      </c>
      <c r="N93" s="21"/>
      <c r="O93" s="135">
        <f>IF(M$219,M93/M$219*100,0)</f>
        <v>123.10753962993721</v>
      </c>
      <c r="P93" s="21"/>
      <c r="Q93" s="138">
        <v>3369047</v>
      </c>
      <c r="R93" s="21"/>
      <c r="S93" s="135">
        <f>(Q93/$BJ93)</f>
        <v>107.61321749129587</v>
      </c>
      <c r="T93" s="21"/>
      <c r="U93" s="135">
        <f>IF(S$219,S93/S$219*100,0)</f>
        <v>102.30055176745614</v>
      </c>
      <c r="V93" s="21"/>
      <c r="W93" s="138">
        <v>4351612</v>
      </c>
      <c r="X93" s="21"/>
      <c r="Y93" s="135">
        <f>(W93/$BJ93)</f>
        <v>138.99805155396555</v>
      </c>
      <c r="Z93" s="21"/>
      <c r="AA93" s="135">
        <f>IF(Y$219,Y93/Y$219*100,0)</f>
        <v>66.337997265985464</v>
      </c>
      <c r="AB93" s="21"/>
      <c r="AC93" s="21"/>
      <c r="AD93" s="138">
        <v>1844558</v>
      </c>
      <c r="AE93" s="21"/>
      <c r="AF93" s="135">
        <f>(AD93/$BJ93)</f>
        <v>58.918388858721691</v>
      </c>
      <c r="AG93" s="21"/>
      <c r="AH93" s="135">
        <f>IF(AF$219,AF93/AF$219*100,0)</f>
        <v>72.231211037627205</v>
      </c>
      <c r="AI93" s="21"/>
      <c r="AJ93" s="138">
        <v>6770</v>
      </c>
      <c r="AK93" s="21"/>
      <c r="AL93" s="135">
        <f>(AJ93/$BJ93)</f>
        <v>0.21624556808381512</v>
      </c>
      <c r="AM93" s="21"/>
      <c r="AN93" s="135">
        <f>IF(AL$219,AL93/AL$219*100,0)</f>
        <v>25.304314825161505</v>
      </c>
      <c r="AO93" s="21"/>
      <c r="AP93" s="138">
        <f>(E93+K93+Q93+W93+AD93+AJ93)</f>
        <v>50199957</v>
      </c>
      <c r="AQ93" s="21"/>
      <c r="AR93" s="138">
        <v>30765875</v>
      </c>
      <c r="AS93" s="21"/>
      <c r="AT93" s="143">
        <f>IF($AP93,AR93/$AP93*100,0)</f>
        <v>61.286656082195442</v>
      </c>
      <c r="AU93" s="21"/>
      <c r="AV93" s="138">
        <v>4462562</v>
      </c>
      <c r="AW93" s="21"/>
      <c r="AX93" s="143">
        <f>IF($AP93,AV93/$AP93*100,0)</f>
        <v>8.8895733516265754</v>
      </c>
      <c r="AY93" s="21"/>
      <c r="AZ93" s="138">
        <v>139101</v>
      </c>
      <c r="BA93" s="21"/>
      <c r="BB93" s="143">
        <f>IF($AP93,AZ93/$AP93*100,0)</f>
        <v>0.27709386284932475</v>
      </c>
      <c r="BC93" s="21"/>
      <c r="BD93" s="138">
        <v>1365704</v>
      </c>
      <c r="BE93" s="21"/>
      <c r="BF93" s="138">
        <v>0</v>
      </c>
      <c r="BG93" s="21"/>
      <c r="BH93" s="10">
        <v>5</v>
      </c>
      <c r="BI93" s="21"/>
      <c r="BJ93" s="27">
        <v>31307</v>
      </c>
      <c r="BK93" s="21"/>
      <c r="BL93" s="137">
        <f>IF(E93,BJ93,0)</f>
        <v>31307</v>
      </c>
      <c r="BM93" s="21"/>
      <c r="BN93" s="137">
        <f>IF(K93,BJ93,0)</f>
        <v>31307</v>
      </c>
      <c r="BO93" s="21"/>
      <c r="BP93" s="137">
        <f>IF(Q93,BJ93,0)</f>
        <v>31307</v>
      </c>
      <c r="BQ93" s="21"/>
      <c r="BR93" s="137">
        <f>IF(W93,BJ93,0)</f>
        <v>31307</v>
      </c>
      <c r="BS93" s="21"/>
      <c r="BT93" s="137">
        <f>IF(AD93,BJ93,0)</f>
        <v>31307</v>
      </c>
      <c r="BU93" s="21"/>
      <c r="BV93" s="137">
        <f>IF(AJ93,BJ93,0)</f>
        <v>31307</v>
      </c>
    </row>
    <row r="94" spans="1:7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Q94" s="21"/>
      <c r="AR94" s="21"/>
      <c r="AS94" s="21"/>
      <c r="AT94" s="21"/>
      <c r="AU94" s="21"/>
      <c r="AV94" s="21"/>
      <c r="AW94" s="21"/>
      <c r="AX94" s="21"/>
      <c r="AY94" s="21"/>
      <c r="AZ94" s="21"/>
      <c r="BA94" s="21"/>
      <c r="BB94" s="21"/>
      <c r="BC94" s="21"/>
      <c r="BD94" s="21"/>
      <c r="BE94" s="21"/>
      <c r="BG94" s="21"/>
      <c r="BH94" s="29"/>
      <c r="BI94" s="21"/>
      <c r="BJ94" s="27"/>
      <c r="BK94" s="21"/>
      <c r="BL94" s="21"/>
      <c r="BM94" s="21"/>
      <c r="BN94" s="21"/>
      <c r="BO94" s="21"/>
      <c r="BP94" s="21"/>
      <c r="BQ94" s="21"/>
      <c r="BR94" s="21"/>
      <c r="BS94" s="21"/>
      <c r="BT94" s="21"/>
      <c r="BU94" s="21"/>
      <c r="BV94" s="21"/>
    </row>
    <row r="95" spans="1:74" ht="8.85" customHeight="1" x14ac:dyDescent="0.3">
      <c r="A95" s="10">
        <v>6</v>
      </c>
      <c r="B95" s="21"/>
      <c r="C95" s="10" t="s">
        <v>130</v>
      </c>
      <c r="D95" s="21"/>
      <c r="E95" s="138">
        <v>20419038</v>
      </c>
      <c r="F95" s="21"/>
      <c r="G95" s="135">
        <f>(E95/$BJ95)</f>
        <v>1266.7682858738135</v>
      </c>
      <c r="H95" s="21"/>
      <c r="I95" s="135">
        <f>IF(G$219,G95/G$219*100,0)</f>
        <v>76.948237411522541</v>
      </c>
      <c r="J95" s="21"/>
      <c r="K95" s="138">
        <v>1080322</v>
      </c>
      <c r="L95" s="21"/>
      <c r="M95" s="135">
        <f>(K95/$BJ95)</f>
        <v>67.021651467212607</v>
      </c>
      <c r="N95" s="21"/>
      <c r="O95" s="135">
        <f>IF(M$219,M95/M$219*100,0)</f>
        <v>69.300913222008859</v>
      </c>
      <c r="P95" s="21"/>
      <c r="Q95" s="138">
        <v>1469939</v>
      </c>
      <c r="R95" s="21"/>
      <c r="S95" s="135">
        <f>(Q95/$BJ95)</f>
        <v>91.192940008685397</v>
      </c>
      <c r="T95" s="21"/>
      <c r="U95" s="135">
        <f>IF(S$219,S95/S$219*100,0)</f>
        <v>86.690913046435142</v>
      </c>
      <c r="V95" s="21"/>
      <c r="W95" s="138">
        <v>2660211</v>
      </c>
      <c r="X95" s="21"/>
      <c r="Y95" s="135">
        <f>(W95/$BJ95)</f>
        <v>165.03573422668899</v>
      </c>
      <c r="Z95" s="21"/>
      <c r="AA95" s="135">
        <f>IF(Y$219,Y95/Y$219*100,0)</f>
        <v>78.764701832308916</v>
      </c>
      <c r="AB95" s="21"/>
      <c r="AC95" s="21"/>
      <c r="AD95" s="138">
        <v>761433</v>
      </c>
      <c r="AE95" s="21"/>
      <c r="AF95" s="135">
        <f>(AD95/$BJ95)</f>
        <v>47.238228177926672</v>
      </c>
      <c r="AG95" s="21"/>
      <c r="AH95" s="135">
        <f>IF(AF$219,AF95/AF$219*100,0)</f>
        <v>57.911875980606013</v>
      </c>
      <c r="AI95" s="21"/>
      <c r="AJ95" s="138">
        <v>379</v>
      </c>
      <c r="AK95" s="21"/>
      <c r="AL95" s="135">
        <f>(AJ95/$BJ95)</f>
        <v>2.3512624852658353E-2</v>
      </c>
      <c r="AM95" s="21"/>
      <c r="AN95" s="135">
        <f>IF(AL$219,AL95/AL$219*100,0)</f>
        <v>2.7513667304708758</v>
      </c>
      <c r="AO95" s="21"/>
      <c r="AP95" s="138">
        <f>(E95+K95+Q95+W95+AD95+AJ95)</f>
        <v>26391322</v>
      </c>
      <c r="AQ95" s="21"/>
      <c r="AR95" s="138">
        <v>17242943</v>
      </c>
      <c r="AS95" s="21"/>
      <c r="AT95" s="143">
        <f>IF($AP95,AR95/$AP95*100,0)</f>
        <v>65.335654651934448</v>
      </c>
      <c r="AU95" s="21"/>
      <c r="AV95" s="138">
        <v>2625458</v>
      </c>
      <c r="AW95" s="21"/>
      <c r="AX95" s="143">
        <f>IF($AP95,AV95/$AP95*100,0)</f>
        <v>9.9481867562375239</v>
      </c>
      <c r="AY95" s="21"/>
      <c r="AZ95" s="138">
        <v>0</v>
      </c>
      <c r="BA95" s="21"/>
      <c r="BB95" s="143">
        <f>IF($AP95,AZ95/$AP95*100,0)</f>
        <v>0</v>
      </c>
      <c r="BC95" s="21"/>
      <c r="BD95" s="138">
        <v>92107</v>
      </c>
      <c r="BE95" s="21"/>
      <c r="BF95" s="138">
        <v>3808</v>
      </c>
      <c r="BG95" s="21"/>
      <c r="BH95" s="10">
        <v>6</v>
      </c>
      <c r="BI95" s="21"/>
      <c r="BJ95" s="27">
        <v>16119</v>
      </c>
      <c r="BK95" s="21"/>
      <c r="BL95" s="137">
        <f>IF(E95,BJ95,0)</f>
        <v>16119</v>
      </c>
      <c r="BM95" s="21"/>
      <c r="BN95" s="137">
        <f>IF(K95,BJ95,0)</f>
        <v>16119</v>
      </c>
      <c r="BO95" s="21"/>
      <c r="BP95" s="137">
        <f>IF(Q95,BJ95,0)</f>
        <v>16119</v>
      </c>
      <c r="BQ95" s="21"/>
      <c r="BR95" s="137">
        <f>IF(W95,BJ95,0)</f>
        <v>16119</v>
      </c>
      <c r="BS95" s="21"/>
      <c r="BT95" s="137">
        <f>IF(AD95,BJ95,0)</f>
        <v>16119</v>
      </c>
      <c r="BU95" s="21"/>
      <c r="BV95" s="137">
        <f>IF(AJ95,BJ95,0)</f>
        <v>16119</v>
      </c>
    </row>
    <row r="96" spans="1:74" ht="8.85" customHeight="1" x14ac:dyDescent="0.3">
      <c r="A96" s="10">
        <v>7</v>
      </c>
      <c r="B96" s="21"/>
      <c r="C96" s="10" t="s">
        <v>131</v>
      </c>
      <c r="D96" s="21"/>
      <c r="E96" s="138">
        <v>456983754</v>
      </c>
      <c r="F96" s="21"/>
      <c r="G96" s="135">
        <f>(E96/$BJ96)</f>
        <v>1914.9262873832461</v>
      </c>
      <c r="H96" s="21"/>
      <c r="I96" s="135">
        <f>IF(G$219,G96/G$219*100,0)</f>
        <v>116.31977547139938</v>
      </c>
      <c r="J96" s="21"/>
      <c r="K96" s="138">
        <v>29413787</v>
      </c>
      <c r="L96" s="21"/>
      <c r="M96" s="135">
        <f>(K96/$BJ96)</f>
        <v>123.25434645055586</v>
      </c>
      <c r="N96" s="21"/>
      <c r="O96" s="135">
        <f>IF(M$219,M96/M$219*100,0)</f>
        <v>127.44596082930019</v>
      </c>
      <c r="P96" s="21"/>
      <c r="Q96" s="138">
        <v>18094825</v>
      </c>
      <c r="R96" s="21"/>
      <c r="S96" s="135">
        <f>(Q96/$BJ96)</f>
        <v>75.823824708874767</v>
      </c>
      <c r="T96" s="21"/>
      <c r="U96" s="135">
        <f>IF(S$219,S96/S$219*100,0)</f>
        <v>72.080542573352218</v>
      </c>
      <c r="V96" s="21"/>
      <c r="W96" s="138">
        <v>47370257</v>
      </c>
      <c r="X96" s="21"/>
      <c r="Y96" s="135">
        <f>(W96/$BJ96)</f>
        <v>198.49841394886923</v>
      </c>
      <c r="Z96" s="21"/>
      <c r="AA96" s="135">
        <f>IF(Y$219,Y96/Y$219*100,0)</f>
        <v>94.735049122110254</v>
      </c>
      <c r="AB96" s="21"/>
      <c r="AC96" s="21"/>
      <c r="AD96" s="138">
        <v>22890648</v>
      </c>
      <c r="AE96" s="21"/>
      <c r="AF96" s="135">
        <f>(AD96/$BJ96)</f>
        <v>95.9200479377145</v>
      </c>
      <c r="AG96" s="21"/>
      <c r="AH96" s="135">
        <f>IF(AF$219,AF96/AF$219*100,0)</f>
        <v>117.59352826062148</v>
      </c>
      <c r="AI96" s="21"/>
      <c r="AJ96" s="138">
        <v>36559</v>
      </c>
      <c r="AK96" s="21"/>
      <c r="AL96" s="135">
        <f>(AJ96/$BJ96)</f>
        <v>0.15319535875764217</v>
      </c>
      <c r="AM96" s="21"/>
      <c r="AN96" s="135">
        <f>IF(AL$219,AL96/AL$219*100,0)</f>
        <v>17.926395542379105</v>
      </c>
      <c r="AO96" s="21"/>
      <c r="AP96" s="138">
        <f>(E96+K96+Q96+W96+AD96+AJ96)</f>
        <v>574789830</v>
      </c>
      <c r="AQ96" s="21"/>
      <c r="AR96" s="138">
        <v>85809109</v>
      </c>
      <c r="AS96" s="21"/>
      <c r="AT96" s="143">
        <f>IF($AP96,AR96/$AP96*100,0)</f>
        <v>14.928779968149403</v>
      </c>
      <c r="AU96" s="21"/>
      <c r="AV96" s="138">
        <v>19661129</v>
      </c>
      <c r="AW96" s="21"/>
      <c r="AX96" s="143">
        <f>IF($AP96,AV96/$AP96*100,0)</f>
        <v>3.4205770481360114</v>
      </c>
      <c r="AY96" s="21"/>
      <c r="AZ96" s="138">
        <v>15515460</v>
      </c>
      <c r="BA96" s="21"/>
      <c r="BB96" s="143">
        <f>IF($AP96,AZ96/$AP96*100,0)</f>
        <v>2.6993275089783686</v>
      </c>
      <c r="BC96" s="21"/>
      <c r="BD96" s="138">
        <v>4691492</v>
      </c>
      <c r="BE96" s="21"/>
      <c r="BF96" s="138">
        <v>17088</v>
      </c>
      <c r="BG96" s="21"/>
      <c r="BH96" s="10">
        <v>7</v>
      </c>
      <c r="BI96" s="21"/>
      <c r="BJ96" s="27">
        <v>238643</v>
      </c>
      <c r="BK96" s="21"/>
      <c r="BL96" s="137">
        <f>IF(E96,BJ96,0)</f>
        <v>238643</v>
      </c>
      <c r="BM96" s="21"/>
      <c r="BN96" s="137">
        <f>IF(K96,BJ96,0)</f>
        <v>238643</v>
      </c>
      <c r="BO96" s="21"/>
      <c r="BP96" s="137">
        <f>IF(Q96,BJ96,0)</f>
        <v>238643</v>
      </c>
      <c r="BQ96" s="21"/>
      <c r="BR96" s="137">
        <f>IF(W96,BJ96,0)</f>
        <v>238643</v>
      </c>
      <c r="BS96" s="21"/>
      <c r="BT96" s="137">
        <f>IF(AD96,BJ96,0)</f>
        <v>238643</v>
      </c>
      <c r="BU96" s="21"/>
      <c r="BV96" s="137">
        <f>IF(AJ96,BJ96,0)</f>
        <v>238643</v>
      </c>
    </row>
    <row r="97" spans="1:74" ht="8.85" customHeight="1" x14ac:dyDescent="0.3">
      <c r="A97" s="10">
        <v>8</v>
      </c>
      <c r="B97" s="21"/>
      <c r="C97" s="10" t="s">
        <v>132</v>
      </c>
      <c r="D97" s="21"/>
      <c r="E97" s="138">
        <v>101137887</v>
      </c>
      <c r="F97" s="21"/>
      <c r="G97" s="135">
        <f>(E97/$BJ97)</f>
        <v>1305.2239343373726</v>
      </c>
      <c r="H97" s="21"/>
      <c r="I97" s="135">
        <f>IF(G$219,G97/G$219*100,0)</f>
        <v>79.284177141610428</v>
      </c>
      <c r="J97" s="21"/>
      <c r="K97" s="138">
        <v>6436903</v>
      </c>
      <c r="L97" s="21"/>
      <c r="M97" s="135">
        <f>(K97/$BJ97)</f>
        <v>83.070747351168578</v>
      </c>
      <c r="N97" s="21"/>
      <c r="O97" s="135">
        <f>IF(M$219,M97/M$219*100,0)</f>
        <v>85.895804228086732</v>
      </c>
      <c r="P97" s="21"/>
      <c r="Q97" s="138">
        <v>7450264</v>
      </c>
      <c r="R97" s="21"/>
      <c r="S97" s="135">
        <f>(Q97/$BJ97)</f>
        <v>96.148566856375908</v>
      </c>
      <c r="T97" s="21"/>
      <c r="U97" s="135">
        <f>IF(S$219,S97/S$219*100,0)</f>
        <v>91.401889752557338</v>
      </c>
      <c r="V97" s="21"/>
      <c r="W97" s="138">
        <v>11401816</v>
      </c>
      <c r="X97" s="21"/>
      <c r="Y97" s="135">
        <f>(W97/$BJ97)</f>
        <v>147.14488882006015</v>
      </c>
      <c r="Z97" s="21"/>
      <c r="AA97" s="135">
        <f>IF(Y$219,Y97/Y$219*100,0)</f>
        <v>70.226144346052891</v>
      </c>
      <c r="AB97" s="21"/>
      <c r="AC97" s="21"/>
      <c r="AD97" s="138">
        <v>4279977</v>
      </c>
      <c r="AE97" s="21"/>
      <c r="AF97" s="135">
        <f>(AD97/$BJ97)</f>
        <v>55.234774865461304</v>
      </c>
      <c r="AG97" s="21"/>
      <c r="AH97" s="135">
        <f>IF(AF$219,AF97/AF$219*100,0)</f>
        <v>67.715271194697152</v>
      </c>
      <c r="AI97" s="21"/>
      <c r="AJ97" s="138">
        <v>5000</v>
      </c>
      <c r="AK97" s="21"/>
      <c r="AL97" s="135">
        <f>(AJ97/$BJ97)</f>
        <v>6.4526952908229768E-2</v>
      </c>
      <c r="AM97" s="21"/>
      <c r="AN97" s="135">
        <f>IF(AL$219,AL97/AL$219*100,0)</f>
        <v>7.550722752687129</v>
      </c>
      <c r="AO97" s="21"/>
      <c r="AP97" s="138">
        <f>(E97+K97+Q97+W97+AD97+AJ97)</f>
        <v>130711847</v>
      </c>
      <c r="AQ97" s="21"/>
      <c r="AR97" s="138">
        <v>62760154</v>
      </c>
      <c r="AS97" s="21"/>
      <c r="AT97" s="143">
        <f>IF($AP97,AR97/$AP97*100,0)</f>
        <v>48.01412835976528</v>
      </c>
      <c r="AU97" s="21"/>
      <c r="AV97" s="138">
        <v>16360958</v>
      </c>
      <c r="AW97" s="21"/>
      <c r="AX97" s="143">
        <f>IF($AP97,AV97/$AP97*100,0)</f>
        <v>12.516813414777928</v>
      </c>
      <c r="AY97" s="21"/>
      <c r="AZ97" s="138">
        <v>3557677</v>
      </c>
      <c r="BA97" s="21"/>
      <c r="BB97" s="143">
        <f>IF($AP97,AZ97/$AP97*100,0)</f>
        <v>2.721770888908027</v>
      </c>
      <c r="BC97" s="21"/>
      <c r="BD97" s="138">
        <v>2448790</v>
      </c>
      <c r="BE97" s="21"/>
      <c r="BF97" s="138">
        <v>43531</v>
      </c>
      <c r="BG97" s="21"/>
      <c r="BH97" s="10">
        <v>8</v>
      </c>
      <c r="BI97" s="21"/>
      <c r="BJ97" s="27">
        <v>77487</v>
      </c>
      <c r="BK97" s="21"/>
      <c r="BL97" s="137">
        <f>IF(E97,BJ97,0)</f>
        <v>77487</v>
      </c>
      <c r="BM97" s="21"/>
      <c r="BN97" s="137">
        <f>IF(K97,BJ97,0)</f>
        <v>77487</v>
      </c>
      <c r="BO97" s="21"/>
      <c r="BP97" s="137">
        <f>IF(Q97,BJ97,0)</f>
        <v>77487</v>
      </c>
      <c r="BQ97" s="21"/>
      <c r="BR97" s="137">
        <f>IF(W97,BJ97,0)</f>
        <v>77487</v>
      </c>
      <c r="BS97" s="21"/>
      <c r="BT97" s="137">
        <f>IF(AD97,BJ97,0)</f>
        <v>77487</v>
      </c>
      <c r="BU97" s="21"/>
      <c r="BV97" s="137">
        <f>IF(AJ97,BJ97,0)</f>
        <v>77487</v>
      </c>
    </row>
    <row r="98" spans="1:74" ht="8.85" customHeight="1" x14ac:dyDescent="0.3">
      <c r="A98" s="10">
        <v>9</v>
      </c>
      <c r="B98" s="21"/>
      <c r="C98" s="10" t="s">
        <v>133</v>
      </c>
      <c r="D98" s="21"/>
      <c r="E98" s="138">
        <v>6962838</v>
      </c>
      <c r="F98" s="21"/>
      <c r="G98" s="135">
        <f>(E98/$BJ98)</f>
        <v>1654.2736992159657</v>
      </c>
      <c r="H98" s="21"/>
      <c r="I98" s="135">
        <f>IF(G$219,G98/G$219*100,0)</f>
        <v>100.48676365709697</v>
      </c>
      <c r="J98" s="21"/>
      <c r="K98" s="138">
        <v>465915</v>
      </c>
      <c r="L98" s="21"/>
      <c r="M98" s="135">
        <f>(K98/$BJ98)</f>
        <v>110.69493941553813</v>
      </c>
      <c r="N98" s="21"/>
      <c r="O98" s="135">
        <f>IF(M$219,M98/M$219*100,0)</f>
        <v>114.45943546026412</v>
      </c>
      <c r="P98" s="21"/>
      <c r="Q98" s="138">
        <v>858333</v>
      </c>
      <c r="R98" s="21"/>
      <c r="S98" s="135">
        <f>(Q98/$BJ98)</f>
        <v>203.928011404134</v>
      </c>
      <c r="T98" s="21"/>
      <c r="U98" s="135">
        <f>IF(S$219,S98/S$219*100,0)</f>
        <v>193.86046225381546</v>
      </c>
      <c r="V98" s="21"/>
      <c r="W98" s="138">
        <v>1600234</v>
      </c>
      <c r="X98" s="21"/>
      <c r="Y98" s="135">
        <f>(W98/$BJ98)</f>
        <v>380.19339510572581</v>
      </c>
      <c r="Z98" s="21"/>
      <c r="AA98" s="135">
        <f>IF(Y$219,Y98/Y$219*100,0)</f>
        <v>181.45051763748859</v>
      </c>
      <c r="AB98" s="21"/>
      <c r="AC98" s="21"/>
      <c r="AD98" s="138">
        <v>865145</v>
      </c>
      <c r="AE98" s="21"/>
      <c r="AF98" s="135">
        <f>(AD98/$BJ98)</f>
        <v>205.54644808743168</v>
      </c>
      <c r="AG98" s="21"/>
      <c r="AH98" s="135">
        <f>IF(AF$219,AF98/AF$219*100,0)</f>
        <v>251.99040838402325</v>
      </c>
      <c r="AI98" s="21"/>
      <c r="AJ98" s="138">
        <v>5749</v>
      </c>
      <c r="AK98" s="21"/>
      <c r="AL98" s="135">
        <f>(AJ98/$BJ98)</f>
        <v>1.3658826324542648</v>
      </c>
      <c r="AM98" s="21"/>
      <c r="AN98" s="135">
        <f>IF(AL$219,AL98/AL$219*100,0)</f>
        <v>159.83090174799247</v>
      </c>
      <c r="AO98" s="21"/>
      <c r="AP98" s="138">
        <f>(E98+K98+Q98+W98+AD98+AJ98)</f>
        <v>10758214</v>
      </c>
      <c r="AQ98" s="21"/>
      <c r="AR98" s="138">
        <v>2059260</v>
      </c>
      <c r="AS98" s="21"/>
      <c r="AT98" s="143">
        <f>IF($AP98,AR98/$AP98*100,0)</f>
        <v>19.141281257279321</v>
      </c>
      <c r="AU98" s="21"/>
      <c r="AV98" s="138">
        <v>761813</v>
      </c>
      <c r="AW98" s="21"/>
      <c r="AX98" s="143">
        <f>IF($AP98,AV98/$AP98*100,0)</f>
        <v>7.0812218459309326</v>
      </c>
      <c r="AY98" s="21"/>
      <c r="AZ98" s="138">
        <v>27926</v>
      </c>
      <c r="BA98" s="21"/>
      <c r="BB98" s="143">
        <f>IF($AP98,AZ98/$AP98*100,0)</f>
        <v>0.25957840213998346</v>
      </c>
      <c r="BC98" s="21"/>
      <c r="BD98" s="138">
        <v>8142</v>
      </c>
      <c r="BE98" s="21"/>
      <c r="BF98" s="138">
        <v>14358</v>
      </c>
      <c r="BG98" s="21"/>
      <c r="BH98" s="10">
        <v>9</v>
      </c>
      <c r="BI98" s="21"/>
      <c r="BJ98" s="27">
        <v>4209</v>
      </c>
      <c r="BK98" s="21"/>
      <c r="BL98" s="137">
        <f>IF(E98,BJ98,0)</f>
        <v>4209</v>
      </c>
      <c r="BM98" s="21"/>
      <c r="BN98" s="137">
        <f>IF(K98,BJ98,0)</f>
        <v>4209</v>
      </c>
      <c r="BO98" s="21"/>
      <c r="BP98" s="137">
        <f>IF(Q98,BJ98,0)</f>
        <v>4209</v>
      </c>
      <c r="BQ98" s="21"/>
      <c r="BR98" s="137">
        <f>IF(W98,BJ98,0)</f>
        <v>4209</v>
      </c>
      <c r="BS98" s="21"/>
      <c r="BT98" s="137">
        <f>IF(AD98,BJ98,0)</f>
        <v>4209</v>
      </c>
      <c r="BU98" s="21"/>
      <c r="BV98" s="137">
        <f>IF(AJ98,BJ98,0)</f>
        <v>4209</v>
      </c>
    </row>
    <row r="99" spans="1:74" ht="8.85" customHeight="1" x14ac:dyDescent="0.3">
      <c r="A99" s="10">
        <v>10</v>
      </c>
      <c r="B99" s="21"/>
      <c r="C99" s="10" t="s">
        <v>134</v>
      </c>
      <c r="D99" s="21"/>
      <c r="E99" s="138">
        <v>82577438</v>
      </c>
      <c r="F99" s="21"/>
      <c r="G99" s="135">
        <f>(E99/$BJ99)</f>
        <v>1039.2066396516575</v>
      </c>
      <c r="H99" s="21"/>
      <c r="I99" s="135">
        <f>IF(G$219,G99/G$219*100,0)</f>
        <v>63.125293014725692</v>
      </c>
      <c r="J99" s="21"/>
      <c r="K99" s="138">
        <v>4501434</v>
      </c>
      <c r="L99" s="21"/>
      <c r="M99" s="135">
        <f>(K99/$BJ99)</f>
        <v>56.648888777025498</v>
      </c>
      <c r="N99" s="21"/>
      <c r="O99" s="135">
        <f>IF(M$219,M99/M$219*100,0)</f>
        <v>58.575395253881659</v>
      </c>
      <c r="P99" s="21"/>
      <c r="Q99" s="138">
        <v>8590446</v>
      </c>
      <c r="R99" s="21"/>
      <c r="S99" s="135">
        <f>(Q99/$BJ99)</f>
        <v>108.10759860058896</v>
      </c>
      <c r="T99" s="21"/>
      <c r="U99" s="135">
        <f>IF(S$219,S99/S$219*100,0)</f>
        <v>102.77052619479059</v>
      </c>
      <c r="V99" s="21"/>
      <c r="W99" s="138">
        <v>12972548</v>
      </c>
      <c r="X99" s="21"/>
      <c r="Y99" s="135">
        <f>(W99/$BJ99)</f>
        <v>163.25473811381542</v>
      </c>
      <c r="Z99" s="21"/>
      <c r="AA99" s="135">
        <f>IF(Y$219,Y99/Y$219*100,0)</f>
        <v>77.914706354345924</v>
      </c>
      <c r="AB99" s="21"/>
      <c r="AC99" s="21"/>
      <c r="AD99" s="138">
        <v>3645717</v>
      </c>
      <c r="AE99" s="21"/>
      <c r="AF99" s="135">
        <f>(AD99/$BJ99)</f>
        <v>45.880005537237928</v>
      </c>
      <c r="AG99" s="21"/>
      <c r="AH99" s="135">
        <f>IF(AF$219,AF99/AF$219*100,0)</f>
        <v>56.246758042114564</v>
      </c>
      <c r="AI99" s="21"/>
      <c r="AJ99" s="138">
        <v>1894</v>
      </c>
      <c r="AK99" s="21"/>
      <c r="AL99" s="135">
        <f>(AJ99/$BJ99)</f>
        <v>2.3835292340993179E-2</v>
      </c>
      <c r="AM99" s="21"/>
      <c r="AN99" s="135">
        <f>IF(AL$219,AL99/AL$219*100,0)</f>
        <v>2.7891241734604306</v>
      </c>
      <c r="AO99" s="21"/>
      <c r="AP99" s="138">
        <f>(E99+K99+Q99+W99+AD99+AJ99)</f>
        <v>112289477</v>
      </c>
      <c r="AQ99" s="21"/>
      <c r="AR99" s="138">
        <v>63720729</v>
      </c>
      <c r="AS99" s="21"/>
      <c r="AT99" s="143">
        <f>IF($AP99,AR99/$AP99*100,0)</f>
        <v>56.746839243004047</v>
      </c>
      <c r="AU99" s="21"/>
      <c r="AV99" s="138">
        <v>7825500</v>
      </c>
      <c r="AW99" s="21"/>
      <c r="AX99" s="143">
        <f>IF($AP99,AV99/$AP99*100,0)</f>
        <v>6.9690412753458633</v>
      </c>
      <c r="AY99" s="21"/>
      <c r="AZ99" s="138">
        <v>117956</v>
      </c>
      <c r="BA99" s="21"/>
      <c r="BB99" s="143">
        <f>IF($AP99,AZ99/$AP99*100,0)</f>
        <v>0.105046352651549</v>
      </c>
      <c r="BC99" s="21"/>
      <c r="BD99" s="138">
        <v>2810912</v>
      </c>
      <c r="BE99" s="21"/>
      <c r="BF99" s="138">
        <v>8336</v>
      </c>
      <c r="BG99" s="21"/>
      <c r="BH99" s="10">
        <v>10</v>
      </c>
      <c r="BI99" s="21"/>
      <c r="BJ99" s="27">
        <v>79462</v>
      </c>
      <c r="BK99" s="21"/>
      <c r="BL99" s="137">
        <f>IF(E99,BJ99,0)</f>
        <v>79462</v>
      </c>
      <c r="BM99" s="21"/>
      <c r="BN99" s="137">
        <f>IF(K99,BJ99,0)</f>
        <v>79462</v>
      </c>
      <c r="BO99" s="21"/>
      <c r="BP99" s="137">
        <f>IF(Q99,BJ99,0)</f>
        <v>79462</v>
      </c>
      <c r="BQ99" s="21"/>
      <c r="BR99" s="137">
        <f>IF(W99,BJ99,0)</f>
        <v>79462</v>
      </c>
      <c r="BS99" s="21"/>
      <c r="BT99" s="137">
        <f>IF(AD99,BJ99,0)</f>
        <v>79462</v>
      </c>
      <c r="BU99" s="21"/>
      <c r="BV99" s="137">
        <f>IF(AJ99,BJ99,0)</f>
        <v>79462</v>
      </c>
    </row>
    <row r="100" spans="1:7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Q100" s="21"/>
      <c r="AR100" s="21"/>
      <c r="AS100" s="21"/>
      <c r="AT100" s="21"/>
      <c r="AU100" s="21"/>
      <c r="AV100" s="21"/>
      <c r="AW100" s="21"/>
      <c r="AX100" s="21"/>
      <c r="AY100" s="21"/>
      <c r="AZ100" s="21"/>
      <c r="BA100" s="21"/>
      <c r="BB100" s="21"/>
      <c r="BC100" s="21"/>
      <c r="BD100" s="21"/>
      <c r="BE100" s="21"/>
      <c r="BG100" s="21"/>
      <c r="BH100" s="29"/>
      <c r="BI100" s="21"/>
      <c r="BJ100" s="27"/>
      <c r="BK100" s="21"/>
      <c r="BL100" s="21"/>
      <c r="BM100" s="21"/>
      <c r="BN100" s="21"/>
      <c r="BO100" s="21"/>
      <c r="BP100" s="21"/>
      <c r="BQ100" s="21"/>
      <c r="BR100" s="21"/>
      <c r="BS100" s="21"/>
      <c r="BT100" s="21"/>
      <c r="BU100" s="21"/>
      <c r="BV100" s="21"/>
    </row>
    <row r="101" spans="1:74" ht="8.85" customHeight="1" x14ac:dyDescent="0.3">
      <c r="A101" s="10">
        <v>11</v>
      </c>
      <c r="B101" s="21"/>
      <c r="C101" s="10" t="s">
        <v>135</v>
      </c>
      <c r="D101" s="21"/>
      <c r="E101" s="138">
        <v>6081195</v>
      </c>
      <c r="F101" s="21"/>
      <c r="G101" s="135">
        <f>(E101/$BJ101)</f>
        <v>969.88755980861242</v>
      </c>
      <c r="H101" s="21"/>
      <c r="I101" s="135">
        <f>IF(G$219,G101/G$219*100,0)</f>
        <v>58.914593179252982</v>
      </c>
      <c r="J101" s="21"/>
      <c r="K101" s="138">
        <v>1026165</v>
      </c>
      <c r="L101" s="21"/>
      <c r="M101" s="135">
        <f>(K101/$BJ101)</f>
        <v>163.66267942583733</v>
      </c>
      <c r="N101" s="21"/>
      <c r="O101" s="135">
        <f>IF(M$219,M101/M$219*100,0)</f>
        <v>169.22849402062209</v>
      </c>
      <c r="P101" s="21"/>
      <c r="Q101" s="138">
        <v>550939</v>
      </c>
      <c r="R101" s="21"/>
      <c r="S101" s="135">
        <f>(Q101/$BJ101)</f>
        <v>87.869059011164268</v>
      </c>
      <c r="T101" s="21"/>
      <c r="U101" s="135">
        <f>IF(S$219,S101/S$219*100,0)</f>
        <v>83.531125912635545</v>
      </c>
      <c r="V101" s="21"/>
      <c r="W101" s="138">
        <v>1393433</v>
      </c>
      <c r="X101" s="21"/>
      <c r="Y101" s="135">
        <f>(W101/$BJ101)</f>
        <v>222.23811802232854</v>
      </c>
      <c r="Z101" s="21"/>
      <c r="AA101" s="135">
        <f>IF(Y$219,Y101/Y$219*100,0)</f>
        <v>106.06502394056314</v>
      </c>
      <c r="AB101" s="21"/>
      <c r="AC101" s="21"/>
      <c r="AD101" s="138">
        <v>411799</v>
      </c>
      <c r="AE101" s="21"/>
      <c r="AF101" s="135">
        <f>(AD101/$BJ101)</f>
        <v>65.677671451355664</v>
      </c>
      <c r="AG101" s="21"/>
      <c r="AH101" s="135">
        <f>IF(AF$219,AF101/AF$219*100,0)</f>
        <v>80.517777878112554</v>
      </c>
      <c r="AI101" s="21"/>
      <c r="AJ101" s="138">
        <v>9070</v>
      </c>
      <c r="AK101" s="21"/>
      <c r="AL101" s="135">
        <f>(AJ101/$BJ101)</f>
        <v>1.4465709728867624</v>
      </c>
      <c r="AM101" s="21"/>
      <c r="AN101" s="135">
        <f>IF(AL$219,AL101/AL$219*100,0)</f>
        <v>169.27277464793721</v>
      </c>
      <c r="AO101" s="21"/>
      <c r="AP101" s="138">
        <f>(E101+K101+Q101+W101+AD101+AJ101)</f>
        <v>9472601</v>
      </c>
      <c r="AQ101" s="21"/>
      <c r="AR101" s="138">
        <v>4908714</v>
      </c>
      <c r="AS101" s="21"/>
      <c r="AT101" s="143">
        <f>IF($AP101,AR101/$AP101*100,0)</f>
        <v>51.820128389235443</v>
      </c>
      <c r="AU101" s="21"/>
      <c r="AV101" s="138">
        <v>1043469</v>
      </c>
      <c r="AW101" s="21"/>
      <c r="AX101" s="143">
        <f>IF($AP101,AV101/$AP101*100,0)</f>
        <v>11.015654517697937</v>
      </c>
      <c r="AY101" s="21"/>
      <c r="AZ101" s="138">
        <v>0</v>
      </c>
      <c r="BA101" s="21"/>
      <c r="BB101" s="143">
        <f>IF($AP101,AZ101/$AP101*100,0)</f>
        <v>0</v>
      </c>
      <c r="BC101" s="21"/>
      <c r="BD101" s="138">
        <v>209156</v>
      </c>
      <c r="BE101" s="21"/>
      <c r="BF101" s="138">
        <v>0</v>
      </c>
      <c r="BG101" s="21"/>
      <c r="BH101" s="10">
        <v>11</v>
      </c>
      <c r="BI101" s="21"/>
      <c r="BJ101" s="27">
        <v>6270</v>
      </c>
      <c r="BK101" s="21"/>
      <c r="BL101" s="137">
        <f>IF(E101,BJ101,0)</f>
        <v>6270</v>
      </c>
      <c r="BM101" s="21"/>
      <c r="BN101" s="137">
        <f>IF(K101,BJ101,0)</f>
        <v>6270</v>
      </c>
      <c r="BO101" s="21"/>
      <c r="BP101" s="137">
        <f>IF(Q101,BJ101,0)</f>
        <v>6270</v>
      </c>
      <c r="BQ101" s="21"/>
      <c r="BR101" s="137">
        <f>IF(W101,BJ101,0)</f>
        <v>6270</v>
      </c>
      <c r="BS101" s="21"/>
      <c r="BT101" s="137">
        <f>IF(AD101,BJ101,0)</f>
        <v>6270</v>
      </c>
      <c r="BU101" s="21"/>
      <c r="BV101" s="137">
        <f>IF(AJ101,BJ101,0)</f>
        <v>6270</v>
      </c>
    </row>
    <row r="102" spans="1:74" ht="8.85" customHeight="1" x14ac:dyDescent="0.3">
      <c r="A102" s="10">
        <v>12</v>
      </c>
      <c r="B102" s="21"/>
      <c r="C102" s="10" t="s">
        <v>136</v>
      </c>
      <c r="D102" s="21"/>
      <c r="E102" s="138">
        <v>43975180</v>
      </c>
      <c r="F102" s="21"/>
      <c r="G102" s="135">
        <f>(E102/$BJ102)</f>
        <v>1308.9409453506371</v>
      </c>
      <c r="H102" s="21"/>
      <c r="I102" s="135">
        <f>IF(G$219,G102/G$219*100,0)</f>
        <v>79.509962274613372</v>
      </c>
      <c r="J102" s="21"/>
      <c r="K102" s="138">
        <v>2592839</v>
      </c>
      <c r="L102" s="21"/>
      <c r="M102" s="135">
        <f>(K102/$BJ102)</f>
        <v>77.177015120847713</v>
      </c>
      <c r="N102" s="21"/>
      <c r="O102" s="135">
        <f>IF(M$219,M102/M$219*100,0)</f>
        <v>79.801638881429554</v>
      </c>
      <c r="P102" s="21"/>
      <c r="Q102" s="138">
        <v>3698191</v>
      </c>
      <c r="R102" s="21"/>
      <c r="S102" s="135">
        <f>(Q102/$BJ102)</f>
        <v>110.07831289439218</v>
      </c>
      <c r="T102" s="21"/>
      <c r="U102" s="135">
        <f>IF(S$219,S102/S$219*100,0)</f>
        <v>104.64394996495517</v>
      </c>
      <c r="V102" s="21"/>
      <c r="W102" s="138">
        <v>6649336</v>
      </c>
      <c r="X102" s="21"/>
      <c r="Y102" s="135">
        <f>(W102/$BJ102)</f>
        <v>197.92046672222884</v>
      </c>
      <c r="Z102" s="21"/>
      <c r="AA102" s="135">
        <f>IF(Y$219,Y102/Y$219*100,0)</f>
        <v>94.459218913613626</v>
      </c>
      <c r="AB102" s="21"/>
      <c r="AC102" s="21"/>
      <c r="AD102" s="138">
        <v>1913790</v>
      </c>
      <c r="AE102" s="21"/>
      <c r="AF102" s="135">
        <f>(AD102/$BJ102)</f>
        <v>56.964817240147639</v>
      </c>
      <c r="AG102" s="21"/>
      <c r="AH102" s="135">
        <f>IF(AF$219,AF102/AF$219*100,0)</f>
        <v>69.836222875328659</v>
      </c>
      <c r="AI102" s="21"/>
      <c r="AJ102" s="138">
        <v>42140</v>
      </c>
      <c r="AK102" s="21"/>
      <c r="AL102" s="135">
        <f>(AJ102/$BJ102)</f>
        <v>1.2543159899988094</v>
      </c>
      <c r="AM102" s="21"/>
      <c r="AN102" s="135">
        <f>IF(AL$219,AL102/AL$219*100,0)</f>
        <v>146.77575583358072</v>
      </c>
      <c r="AO102" s="21"/>
      <c r="AP102" s="138">
        <f>(E102+K102+Q102+W102+AD102+AJ102)</f>
        <v>58871476</v>
      </c>
      <c r="AQ102" s="21"/>
      <c r="AR102" s="138">
        <v>27783453</v>
      </c>
      <c r="AS102" s="21"/>
      <c r="AT102" s="143">
        <f>IF($AP102,AR102/$AP102*100,0)</f>
        <v>47.193403134652165</v>
      </c>
      <c r="AU102" s="21"/>
      <c r="AV102" s="138">
        <v>3357434</v>
      </c>
      <c r="AW102" s="21"/>
      <c r="AX102" s="143">
        <f>IF($AP102,AV102/$AP102*100,0)</f>
        <v>5.7029893390136843</v>
      </c>
      <c r="AY102" s="21"/>
      <c r="AZ102" s="138">
        <v>0</v>
      </c>
      <c r="BA102" s="21"/>
      <c r="BB102" s="143">
        <f>IF($AP102,AZ102/$AP102*100,0)</f>
        <v>0</v>
      </c>
      <c r="BC102" s="21"/>
      <c r="BD102" s="138">
        <v>1299919</v>
      </c>
      <c r="BE102" s="21"/>
      <c r="BF102" s="138">
        <v>7462</v>
      </c>
      <c r="BG102" s="21"/>
      <c r="BH102" s="10">
        <v>12</v>
      </c>
      <c r="BI102" s="21"/>
      <c r="BJ102" s="27">
        <v>33596</v>
      </c>
      <c r="BK102" s="21"/>
      <c r="BL102" s="137">
        <f>IF(E102,BJ102,0)</f>
        <v>33596</v>
      </c>
      <c r="BM102" s="21"/>
      <c r="BN102" s="137">
        <f>IF(K102,BJ102,0)</f>
        <v>33596</v>
      </c>
      <c r="BO102" s="21"/>
      <c r="BP102" s="137">
        <f>IF(Q102,BJ102,0)</f>
        <v>33596</v>
      </c>
      <c r="BQ102" s="21"/>
      <c r="BR102" s="137">
        <f>IF(W102,BJ102,0)</f>
        <v>33596</v>
      </c>
      <c r="BS102" s="21"/>
      <c r="BT102" s="137">
        <f>IF(AD102,BJ102,0)</f>
        <v>33596</v>
      </c>
      <c r="BU102" s="21"/>
      <c r="BV102" s="137">
        <f>IF(AJ102,BJ102,0)</f>
        <v>33596</v>
      </c>
    </row>
    <row r="103" spans="1:74" ht="8.85" customHeight="1" x14ac:dyDescent="0.3">
      <c r="A103" s="10">
        <v>13</v>
      </c>
      <c r="B103" s="21"/>
      <c r="C103" s="10" t="s">
        <v>137</v>
      </c>
      <c r="D103" s="21"/>
      <c r="E103" s="138">
        <v>16644850</v>
      </c>
      <c r="F103" s="21"/>
      <c r="G103" s="135">
        <f>(E103/$BJ103)</f>
        <v>1050.2145245756831</v>
      </c>
      <c r="H103" s="21"/>
      <c r="I103" s="135">
        <f>IF(G$219,G103/G$219*100,0)</f>
        <v>63.793953062485222</v>
      </c>
      <c r="J103" s="21"/>
      <c r="K103" s="138">
        <v>1183902</v>
      </c>
      <c r="L103" s="21"/>
      <c r="M103" s="135">
        <f>(K103/$BJ103)</f>
        <v>74.698845353019124</v>
      </c>
      <c r="N103" s="21"/>
      <c r="O103" s="135">
        <f>IF(M$219,M103/M$219*100,0)</f>
        <v>77.239191906906541</v>
      </c>
      <c r="P103" s="21"/>
      <c r="Q103" s="138">
        <v>1575888</v>
      </c>
      <c r="R103" s="21"/>
      <c r="S103" s="135">
        <f>(Q103/$BJ103)</f>
        <v>99.431383683513161</v>
      </c>
      <c r="T103" s="21"/>
      <c r="U103" s="135">
        <f>IF(S$219,S103/S$219*100,0)</f>
        <v>94.522639978195699</v>
      </c>
      <c r="V103" s="21"/>
      <c r="W103" s="138">
        <v>2118019</v>
      </c>
      <c r="X103" s="21"/>
      <c r="Y103" s="135">
        <f>(W103/$BJ103)</f>
        <v>133.63739037163228</v>
      </c>
      <c r="Z103" s="21"/>
      <c r="AA103" s="135">
        <f>IF(Y$219,Y103/Y$219*100,0)</f>
        <v>63.779576317764963</v>
      </c>
      <c r="AB103" s="21"/>
      <c r="AC103" s="21"/>
      <c r="AD103" s="138">
        <v>965179</v>
      </c>
      <c r="AE103" s="21"/>
      <c r="AF103" s="135">
        <f>(AD103/$BJ103)</f>
        <v>60.898416303867755</v>
      </c>
      <c r="AG103" s="21"/>
      <c r="AH103" s="135">
        <f>IF(AF$219,AF103/AF$219*100,0)</f>
        <v>74.658632815802122</v>
      </c>
      <c r="AI103" s="21"/>
      <c r="AJ103" s="138">
        <v>22829</v>
      </c>
      <c r="AK103" s="21"/>
      <c r="AL103" s="135">
        <f>(AJ103/$BJ103)</f>
        <v>1.4404063347845291</v>
      </c>
      <c r="AM103" s="21"/>
      <c r="AN103" s="135">
        <f>IF(AL$219,AL103/AL$219*100,0)</f>
        <v>168.55140983706795</v>
      </c>
      <c r="AO103" s="21"/>
      <c r="AP103" s="138">
        <f>(E103+K103+Q103+W103+AD103+AJ103)</f>
        <v>22510667</v>
      </c>
      <c r="AQ103" s="21"/>
      <c r="AR103" s="138">
        <v>12160169</v>
      </c>
      <c r="AS103" s="21"/>
      <c r="AT103" s="143">
        <f>IF($AP103,AR103/$AP103*100,0)</f>
        <v>54.019585470301699</v>
      </c>
      <c r="AU103" s="21"/>
      <c r="AV103" s="138">
        <v>3177421</v>
      </c>
      <c r="AW103" s="21"/>
      <c r="AX103" s="143">
        <f>IF($AP103,AV103/$AP103*100,0)</f>
        <v>14.11517926145858</v>
      </c>
      <c r="AY103" s="21"/>
      <c r="AZ103" s="138">
        <v>58097</v>
      </c>
      <c r="BA103" s="21"/>
      <c r="BB103" s="143">
        <f>IF($AP103,AZ103/$AP103*100,0)</f>
        <v>0.25808653293125433</v>
      </c>
      <c r="BC103" s="21"/>
      <c r="BD103" s="138">
        <v>6678</v>
      </c>
      <c r="BE103" s="21"/>
      <c r="BF103" s="138">
        <v>0</v>
      </c>
      <c r="BG103" s="21"/>
      <c r="BH103" s="10">
        <v>13</v>
      </c>
      <c r="BI103" s="21"/>
      <c r="BJ103" s="27">
        <v>15849</v>
      </c>
      <c r="BK103" s="21"/>
      <c r="BL103" s="137">
        <f>IF(E103,BJ103,0)</f>
        <v>15849</v>
      </c>
      <c r="BM103" s="21"/>
      <c r="BN103" s="137">
        <f>IF(K103,BJ103,0)</f>
        <v>15849</v>
      </c>
      <c r="BO103" s="21"/>
      <c r="BP103" s="137">
        <f>IF(Q103,BJ103,0)</f>
        <v>15849</v>
      </c>
      <c r="BQ103" s="21"/>
      <c r="BR103" s="137">
        <f>IF(W103,BJ103,0)</f>
        <v>15849</v>
      </c>
      <c r="BS103" s="21"/>
      <c r="BT103" s="137">
        <f>IF(AD103,BJ103,0)</f>
        <v>15849</v>
      </c>
      <c r="BU103" s="21"/>
      <c r="BV103" s="137">
        <f>IF(AJ103,BJ103,0)</f>
        <v>15849</v>
      </c>
    </row>
    <row r="104" spans="1:74" ht="8.85" customHeight="1" x14ac:dyDescent="0.3">
      <c r="A104" s="10">
        <v>14</v>
      </c>
      <c r="B104" s="21"/>
      <c r="C104" s="10" t="s">
        <v>138</v>
      </c>
      <c r="D104" s="21"/>
      <c r="E104" s="138">
        <v>21828199</v>
      </c>
      <c r="F104" s="21"/>
      <c r="G104" s="135">
        <f>(E104/$BJ104)</f>
        <v>1072.375288626873</v>
      </c>
      <c r="H104" s="21"/>
      <c r="I104" s="135">
        <f>IF(G$219,G104/G$219*100,0)</f>
        <v>65.140080647496106</v>
      </c>
      <c r="J104" s="21"/>
      <c r="K104" s="138">
        <v>2719033</v>
      </c>
      <c r="L104" s="21"/>
      <c r="M104" s="135">
        <f>(K104/$BJ104)</f>
        <v>133.58059444853845</v>
      </c>
      <c r="N104" s="21"/>
      <c r="O104" s="135">
        <f>IF(M$219,M104/M$219*100,0)</f>
        <v>138.12338224090504</v>
      </c>
      <c r="P104" s="21"/>
      <c r="Q104" s="138">
        <v>2209364</v>
      </c>
      <c r="R104" s="21"/>
      <c r="S104" s="135">
        <f>(Q104/$BJ104)</f>
        <v>108.5415868337018</v>
      </c>
      <c r="T104" s="21"/>
      <c r="U104" s="135">
        <f>IF(S$219,S104/S$219*100,0)</f>
        <v>103.18308923066132</v>
      </c>
      <c r="V104" s="21"/>
      <c r="W104" s="138">
        <v>4386629</v>
      </c>
      <c r="X104" s="21"/>
      <c r="Y104" s="135">
        <f>(W104/$BJ104)</f>
        <v>215.50621468926553</v>
      </c>
      <c r="Z104" s="21"/>
      <c r="AA104" s="135">
        <f>IF(Y$219,Y104/Y$219*100,0)</f>
        <v>102.85216606298184</v>
      </c>
      <c r="AB104" s="21"/>
      <c r="AC104" s="21"/>
      <c r="AD104" s="138">
        <v>2334657</v>
      </c>
      <c r="AE104" s="21"/>
      <c r="AF104" s="135">
        <f>(AD104/$BJ104)</f>
        <v>114.69697862932941</v>
      </c>
      <c r="AG104" s="21"/>
      <c r="AH104" s="135">
        <f>IF(AF$219,AF104/AF$219*100,0)</f>
        <v>140.61317407403828</v>
      </c>
      <c r="AI104" s="21"/>
      <c r="AJ104" s="138">
        <v>300000</v>
      </c>
      <c r="AK104" s="21"/>
      <c r="AL104" s="135">
        <f>(AJ104/$BJ104)</f>
        <v>14.738393515106853</v>
      </c>
      <c r="AM104" s="21"/>
      <c r="AN104" s="135">
        <f>IF(AL$219,AL104/AL$219*100,0)</f>
        <v>1724.6362680544366</v>
      </c>
      <c r="AO104" s="21"/>
      <c r="AP104" s="138">
        <f>(E104+K104+Q104+W104+AD104+AJ104)</f>
        <v>33777882</v>
      </c>
      <c r="AQ104" s="21"/>
      <c r="AR104" s="138">
        <v>20494493</v>
      </c>
      <c r="AS104" s="21"/>
      <c r="AT104" s="143">
        <f>IF($AP104,AR104/$AP104*100,0)</f>
        <v>60.674298643118007</v>
      </c>
      <c r="AU104" s="21"/>
      <c r="AV104" s="138">
        <v>6314071</v>
      </c>
      <c r="AW104" s="21"/>
      <c r="AX104" s="143">
        <f>IF($AP104,AV104/$AP104*100,0)</f>
        <v>18.692915677779915</v>
      </c>
      <c r="AY104" s="21"/>
      <c r="AZ104" s="138">
        <v>0</v>
      </c>
      <c r="BA104" s="21"/>
      <c r="BB104" s="143">
        <f>IF($AP104,AZ104/$AP104*100,0)</f>
        <v>0</v>
      </c>
      <c r="BC104" s="21"/>
      <c r="BD104" s="138">
        <v>582691</v>
      </c>
      <c r="BE104" s="21"/>
      <c r="BF104" s="138">
        <v>0</v>
      </c>
      <c r="BG104" s="21"/>
      <c r="BH104" s="10">
        <v>14</v>
      </c>
      <c r="BI104" s="21"/>
      <c r="BJ104" s="27">
        <v>20355</v>
      </c>
      <c r="BK104" s="21"/>
      <c r="BL104" s="137">
        <f>IF(E104,BJ104,0)</f>
        <v>20355</v>
      </c>
      <c r="BM104" s="21"/>
      <c r="BN104" s="137">
        <f>IF(K104,BJ104,0)</f>
        <v>20355</v>
      </c>
      <c r="BO104" s="21"/>
      <c r="BP104" s="137">
        <f>IF(Q104,BJ104,0)</f>
        <v>20355</v>
      </c>
      <c r="BQ104" s="21"/>
      <c r="BR104" s="137">
        <f>IF(W104,BJ104,0)</f>
        <v>20355</v>
      </c>
      <c r="BS104" s="21"/>
      <c r="BT104" s="137">
        <f>IF(AD104,BJ104,0)</f>
        <v>20355</v>
      </c>
      <c r="BU104" s="21"/>
      <c r="BV104" s="137">
        <f>IF(AJ104,BJ104,0)</f>
        <v>20355</v>
      </c>
    </row>
    <row r="105" spans="1:74" ht="8.85" customHeight="1" x14ac:dyDescent="0.3">
      <c r="A105" s="10">
        <v>15</v>
      </c>
      <c r="B105" s="21"/>
      <c r="C105" s="10" t="s">
        <v>139</v>
      </c>
      <c r="D105" s="21"/>
      <c r="E105" s="138">
        <v>19442461</v>
      </c>
      <c r="F105" s="21"/>
      <c r="G105" s="135">
        <f>(E105/$BJ105)</f>
        <v>1155.63843319068</v>
      </c>
      <c r="H105" s="21"/>
      <c r="I105" s="135">
        <f>IF(G$219,G105/G$219*100,0)</f>
        <v>70.197795059020279</v>
      </c>
      <c r="J105" s="21"/>
      <c r="K105" s="138">
        <v>1617126</v>
      </c>
      <c r="L105" s="21"/>
      <c r="M105" s="135">
        <f>(K105/$BJ105)</f>
        <v>96.120185449358061</v>
      </c>
      <c r="N105" s="21"/>
      <c r="O105" s="135">
        <f>IF(M$219,M105/M$219*100,0)</f>
        <v>99.389025559420432</v>
      </c>
      <c r="P105" s="21"/>
      <c r="Q105" s="138">
        <v>2386403</v>
      </c>
      <c r="R105" s="21"/>
      <c r="S105" s="135">
        <f>(Q105/$BJ105)</f>
        <v>141.84516167379934</v>
      </c>
      <c r="T105" s="21"/>
      <c r="U105" s="135">
        <f>IF(S$219,S105/S$219*100,0)</f>
        <v>134.84252811182216</v>
      </c>
      <c r="V105" s="21"/>
      <c r="W105" s="138">
        <v>2500867</v>
      </c>
      <c r="X105" s="21"/>
      <c r="Y105" s="135">
        <f>(W105/$BJ105)</f>
        <v>148.64877555872562</v>
      </c>
      <c r="Z105" s="21"/>
      <c r="AA105" s="135">
        <f>IF(Y$219,Y105/Y$219*100,0)</f>
        <v>70.94388702836099</v>
      </c>
      <c r="AB105" s="21"/>
      <c r="AC105" s="21"/>
      <c r="AD105" s="138">
        <v>1305201</v>
      </c>
      <c r="AE105" s="21"/>
      <c r="AF105" s="135">
        <f>(AD105/$BJ105)</f>
        <v>77.579707560627668</v>
      </c>
      <c r="AG105" s="21"/>
      <c r="AH105" s="135">
        <f>IF(AF$219,AF105/AF$219*100,0)</f>
        <v>95.109121915841186</v>
      </c>
      <c r="AI105" s="21"/>
      <c r="AJ105" s="138">
        <v>48604</v>
      </c>
      <c r="AK105" s="21"/>
      <c r="AL105" s="135">
        <f>(AJ105/$BJ105)</f>
        <v>2.8889681407513077</v>
      </c>
      <c r="AM105" s="21"/>
      <c r="AN105" s="135">
        <f>IF(AL$219,AL105/AL$219*100,0)</f>
        <v>338.05714494503894</v>
      </c>
      <c r="AO105" s="21"/>
      <c r="AP105" s="138">
        <f>(E105+K105+Q105+W105+AD105+AJ105)</f>
        <v>27300662</v>
      </c>
      <c r="AQ105" s="21"/>
      <c r="AR105" s="138">
        <v>15696663</v>
      </c>
      <c r="AS105" s="21"/>
      <c r="AT105" s="143">
        <f>IF($AP105,AR105/$AP105*100,0)</f>
        <v>57.495539851744262</v>
      </c>
      <c r="AU105" s="21"/>
      <c r="AV105" s="138">
        <v>4273272</v>
      </c>
      <c r="AW105" s="21"/>
      <c r="AX105" s="143">
        <f>IF($AP105,AV105/$AP105*100,0)</f>
        <v>15.652631427032796</v>
      </c>
      <c r="AY105" s="21"/>
      <c r="AZ105" s="138">
        <v>0</v>
      </c>
      <c r="BA105" s="21"/>
      <c r="BB105" s="143">
        <f>IF($AP105,AZ105/$AP105*100,0)</f>
        <v>0</v>
      </c>
      <c r="BC105" s="21"/>
      <c r="BD105" s="138">
        <v>112567</v>
      </c>
      <c r="BE105" s="21"/>
      <c r="BF105" s="138">
        <v>0</v>
      </c>
      <c r="BG105" s="21"/>
      <c r="BH105" s="10">
        <v>15</v>
      </c>
      <c r="BI105" s="21"/>
      <c r="BJ105" s="27">
        <v>16824</v>
      </c>
      <c r="BK105" s="21"/>
      <c r="BL105" s="137">
        <f>IF(E105,BJ105,0)</f>
        <v>16824</v>
      </c>
      <c r="BM105" s="21"/>
      <c r="BN105" s="137">
        <f>IF(K105,BJ105,0)</f>
        <v>16824</v>
      </c>
      <c r="BO105" s="21"/>
      <c r="BP105" s="137">
        <f>IF(Q105,BJ105,0)</f>
        <v>16824</v>
      </c>
      <c r="BQ105" s="21"/>
      <c r="BR105" s="137">
        <f>IF(W105,BJ105,0)</f>
        <v>16824</v>
      </c>
      <c r="BS105" s="21"/>
      <c r="BT105" s="137">
        <f>IF(AD105,BJ105,0)</f>
        <v>16824</v>
      </c>
      <c r="BU105" s="21"/>
      <c r="BV105" s="137">
        <f>IF(AJ105,BJ105,0)</f>
        <v>16824</v>
      </c>
    </row>
    <row r="106" spans="1:7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Q106" s="21"/>
      <c r="AR106" s="21"/>
      <c r="AS106" s="21"/>
      <c r="AT106" s="21"/>
      <c r="AU106" s="21"/>
      <c r="AV106" s="21"/>
      <c r="AW106" s="21"/>
      <c r="AX106" s="21"/>
      <c r="AY106" s="21"/>
      <c r="AZ106" s="21"/>
      <c r="BA106" s="21"/>
      <c r="BB106" s="21"/>
      <c r="BC106" s="21"/>
      <c r="BD106" s="21"/>
      <c r="BE106" s="21"/>
      <c r="BG106" s="21"/>
      <c r="BH106" s="29"/>
      <c r="BI106" s="21"/>
      <c r="BJ106" s="27"/>
      <c r="BK106" s="21"/>
      <c r="BL106" s="21"/>
      <c r="BM106" s="21"/>
      <c r="BN106" s="21"/>
      <c r="BO106" s="21"/>
      <c r="BP106" s="21"/>
      <c r="BQ106" s="21"/>
      <c r="BR106" s="21"/>
      <c r="BS106" s="21"/>
      <c r="BT106" s="21"/>
      <c r="BU106" s="21"/>
      <c r="BV106" s="21"/>
    </row>
    <row r="107" spans="1:74" ht="8.85" customHeight="1" x14ac:dyDescent="0.3">
      <c r="A107" s="10">
        <v>16</v>
      </c>
      <c r="B107" s="21"/>
      <c r="C107" s="10" t="s">
        <v>140</v>
      </c>
      <c r="D107" s="21"/>
      <c r="E107" s="138">
        <v>70611744</v>
      </c>
      <c r="F107" s="21"/>
      <c r="G107" s="135">
        <f>(E107/$BJ107)</f>
        <v>1267.8063774777363</v>
      </c>
      <c r="H107" s="21"/>
      <c r="I107" s="135">
        <f>IF(G$219,G107/G$219*100,0)</f>
        <v>77.011294973102125</v>
      </c>
      <c r="J107" s="21"/>
      <c r="K107" s="138">
        <v>4976764</v>
      </c>
      <c r="L107" s="21"/>
      <c r="M107" s="135">
        <f>(K107/$BJ107)</f>
        <v>89.355860384946851</v>
      </c>
      <c r="N107" s="21"/>
      <c r="O107" s="135">
        <f>IF(M$219,M107/M$219*100,0)</f>
        <v>92.394660394850476</v>
      </c>
      <c r="P107" s="21"/>
      <c r="Q107" s="138">
        <v>5209488</v>
      </c>
      <c r="R107" s="21"/>
      <c r="S107" s="135">
        <f>(Q107/$BJ107)</f>
        <v>93.534329215742602</v>
      </c>
      <c r="T107" s="21"/>
      <c r="U107" s="135">
        <f>IF(S$219,S107/S$219*100,0)</f>
        <v>88.916712194236766</v>
      </c>
      <c r="V107" s="21"/>
      <c r="W107" s="138">
        <v>9573378</v>
      </c>
      <c r="X107" s="21"/>
      <c r="Y107" s="135">
        <f>(W107/$BJ107)</f>
        <v>171.88627549554727</v>
      </c>
      <c r="Z107" s="21"/>
      <c r="AA107" s="135">
        <f>IF(Y$219,Y107/Y$219*100,0)</f>
        <v>82.03418066948241</v>
      </c>
      <c r="AB107" s="21"/>
      <c r="AC107" s="21"/>
      <c r="AD107" s="138">
        <v>3199776</v>
      </c>
      <c r="AE107" s="21"/>
      <c r="AF107" s="135">
        <f>(AD107/$BJ107)</f>
        <v>57.45073254811836</v>
      </c>
      <c r="AG107" s="21"/>
      <c r="AH107" s="135">
        <f>IF(AF$219,AF107/AF$219*100,0)</f>
        <v>70.431932497338309</v>
      </c>
      <c r="AI107" s="21"/>
      <c r="AJ107" s="138">
        <v>0</v>
      </c>
      <c r="AK107" s="21"/>
      <c r="AL107" s="135">
        <f>(AJ107/$BJ107)</f>
        <v>0</v>
      </c>
      <c r="AM107" s="21"/>
      <c r="AN107" s="135">
        <f>IF(AL$219,AL107/AL$219*100,0)</f>
        <v>0</v>
      </c>
      <c r="AO107" s="21"/>
      <c r="AP107" s="138">
        <f>(E107+K107+Q107+W107+AD107+AJ107)</f>
        <v>93571150</v>
      </c>
      <c r="AQ107" s="21"/>
      <c r="AR107" s="138">
        <v>54870874</v>
      </c>
      <c r="AS107" s="21"/>
      <c r="AT107" s="143">
        <f>IF($AP107,AR107/$AP107*100,0)</f>
        <v>58.640803281780762</v>
      </c>
      <c r="AU107" s="21"/>
      <c r="AV107" s="138">
        <v>11753260</v>
      </c>
      <c r="AW107" s="21"/>
      <c r="AX107" s="143">
        <f>IF($AP107,AV107/$AP107*100,0)</f>
        <v>12.560773272531117</v>
      </c>
      <c r="AY107" s="21"/>
      <c r="AZ107" s="138">
        <v>0</v>
      </c>
      <c r="BA107" s="21"/>
      <c r="BB107" s="143">
        <f>IF($AP107,AZ107/$AP107*100,0)</f>
        <v>0</v>
      </c>
      <c r="BC107" s="21"/>
      <c r="BD107" s="138">
        <v>302759</v>
      </c>
      <c r="BE107" s="21"/>
      <c r="BF107" s="138">
        <v>0</v>
      </c>
      <c r="BG107" s="21"/>
      <c r="BH107" s="10">
        <v>16</v>
      </c>
      <c r="BI107" s="21"/>
      <c r="BJ107" s="27">
        <v>55696</v>
      </c>
      <c r="BK107" s="21"/>
      <c r="BL107" s="137">
        <f>IF(E107,BJ107,0)</f>
        <v>55696</v>
      </c>
      <c r="BM107" s="21"/>
      <c r="BN107" s="137">
        <f>IF(K107,BJ107,0)</f>
        <v>55696</v>
      </c>
      <c r="BO107" s="21"/>
      <c r="BP107" s="137">
        <f>IF(Q107,BJ107,0)</f>
        <v>55696</v>
      </c>
      <c r="BQ107" s="21"/>
      <c r="BR107" s="137">
        <f>IF(W107,BJ107,0)</f>
        <v>55696</v>
      </c>
      <c r="BS107" s="21"/>
      <c r="BT107" s="137">
        <f>IF(AD107,BJ107,0)</f>
        <v>55696</v>
      </c>
      <c r="BU107" s="21"/>
      <c r="BV107" s="137">
        <f>IF(AJ107,BJ107,0)</f>
        <v>0</v>
      </c>
    </row>
    <row r="108" spans="1:74" ht="8.85" customHeight="1" x14ac:dyDescent="0.3">
      <c r="A108" s="10">
        <v>17</v>
      </c>
      <c r="B108" s="21"/>
      <c r="C108" s="10" t="s">
        <v>141</v>
      </c>
      <c r="D108" s="21"/>
      <c r="E108" s="138">
        <v>37770968</v>
      </c>
      <c r="F108" s="21"/>
      <c r="G108" s="135">
        <f>(E108/$BJ108)</f>
        <v>1222.8759024832455</v>
      </c>
      <c r="H108" s="21"/>
      <c r="I108" s="135">
        <f>IF(G$219,G108/G$219*100,0)</f>
        <v>74.282050094269607</v>
      </c>
      <c r="J108" s="21"/>
      <c r="K108" s="138">
        <v>1786016</v>
      </c>
      <c r="L108" s="21"/>
      <c r="M108" s="135">
        <f>(K108/$BJ108)</f>
        <v>57.824197882604331</v>
      </c>
      <c r="N108" s="21"/>
      <c r="O108" s="135">
        <f>IF(M$219,M108/M$219*100,0)</f>
        <v>59.790674086194542</v>
      </c>
      <c r="P108" s="21"/>
      <c r="Q108" s="138">
        <v>3671201</v>
      </c>
      <c r="R108" s="21"/>
      <c r="S108" s="135">
        <f>(Q108/$BJ108)</f>
        <v>118.85909929743906</v>
      </c>
      <c r="T108" s="21"/>
      <c r="U108" s="135">
        <f>IF(S$219,S108/S$219*100,0)</f>
        <v>112.99124516646262</v>
      </c>
      <c r="V108" s="21"/>
      <c r="W108" s="138">
        <v>4846125</v>
      </c>
      <c r="X108" s="21"/>
      <c r="Y108" s="135">
        <f>(W108/$BJ108)</f>
        <v>156.898533363551</v>
      </c>
      <c r="Z108" s="21"/>
      <c r="AA108" s="135">
        <f>IF(Y$219,Y108/Y$219*100,0)</f>
        <v>74.881153807162349</v>
      </c>
      <c r="AB108" s="21"/>
      <c r="AC108" s="21"/>
      <c r="AD108" s="138">
        <v>1937155</v>
      </c>
      <c r="AE108" s="21"/>
      <c r="AF108" s="135">
        <f>(AD108/$BJ108)</f>
        <v>62.717486321105966</v>
      </c>
      <c r="AG108" s="21"/>
      <c r="AH108" s="135">
        <f>IF(AF$219,AF108/AF$219*100,0)</f>
        <v>76.888728255485944</v>
      </c>
      <c r="AI108" s="21"/>
      <c r="AJ108" s="138">
        <v>6866</v>
      </c>
      <c r="AK108" s="21"/>
      <c r="AL108" s="135">
        <f>(AJ108/$BJ108)</f>
        <v>0.22229416906789265</v>
      </c>
      <c r="AM108" s="21"/>
      <c r="AN108" s="135">
        <f>IF(AL$219,AL108/AL$219*100,0)</f>
        <v>26.012101370380115</v>
      </c>
      <c r="AO108" s="21"/>
      <c r="AP108" s="138">
        <f>(E108+K108+Q108+W108+AD108+AJ108)</f>
        <v>50018331</v>
      </c>
      <c r="AQ108" s="21"/>
      <c r="AR108" s="138">
        <v>28440956</v>
      </c>
      <c r="AS108" s="21"/>
      <c r="AT108" s="143">
        <f>IF($AP108,AR108/$AP108*100,0)</f>
        <v>56.861065596131141</v>
      </c>
      <c r="AU108" s="21"/>
      <c r="AV108" s="138">
        <v>3381300</v>
      </c>
      <c r="AW108" s="21"/>
      <c r="AX108" s="143">
        <f>IF($AP108,AV108/$AP108*100,0)</f>
        <v>6.7601216042174617</v>
      </c>
      <c r="AY108" s="21"/>
      <c r="AZ108" s="138">
        <v>65180</v>
      </c>
      <c r="BA108" s="21"/>
      <c r="BB108" s="143">
        <f>IF($AP108,AZ108/$AP108*100,0)</f>
        <v>0.13031222493209541</v>
      </c>
      <c r="BC108" s="21"/>
      <c r="BD108" s="138">
        <v>26796</v>
      </c>
      <c r="BE108" s="21"/>
      <c r="BF108" s="138">
        <v>0</v>
      </c>
      <c r="BG108" s="21"/>
      <c r="BH108" s="10">
        <v>17</v>
      </c>
      <c r="BI108" s="21"/>
      <c r="BJ108" s="27">
        <v>30887</v>
      </c>
      <c r="BK108" s="21"/>
      <c r="BL108" s="137">
        <f>IF(E108,BJ108,0)</f>
        <v>30887</v>
      </c>
      <c r="BM108" s="21"/>
      <c r="BN108" s="137">
        <f>IF(K108,BJ108,0)</f>
        <v>30887</v>
      </c>
      <c r="BO108" s="21"/>
      <c r="BP108" s="137">
        <f>IF(Q108,BJ108,0)</f>
        <v>30887</v>
      </c>
      <c r="BQ108" s="21"/>
      <c r="BR108" s="137">
        <f>IF(W108,BJ108,0)</f>
        <v>30887</v>
      </c>
      <c r="BS108" s="21"/>
      <c r="BT108" s="137">
        <f>IF(AD108,BJ108,0)</f>
        <v>30887</v>
      </c>
      <c r="BU108" s="21"/>
      <c r="BV108" s="137">
        <f>IF(AJ108,BJ108,0)</f>
        <v>30887</v>
      </c>
    </row>
    <row r="109" spans="1:74" ht="8.85" customHeight="1" x14ac:dyDescent="0.3">
      <c r="A109" s="10">
        <v>18</v>
      </c>
      <c r="B109" s="21"/>
      <c r="C109" s="10" t="s">
        <v>142</v>
      </c>
      <c r="D109" s="21"/>
      <c r="E109" s="138">
        <v>33030638</v>
      </c>
      <c r="F109" s="21"/>
      <c r="G109" s="135">
        <f>(E109/$BJ109)</f>
        <v>1132.9321900188647</v>
      </c>
      <c r="H109" s="21"/>
      <c r="I109" s="135">
        <f>IF(G$219,G109/G$219*100,0)</f>
        <v>68.818533034708238</v>
      </c>
      <c r="J109" s="21"/>
      <c r="K109" s="138">
        <v>1733886</v>
      </c>
      <c r="L109" s="21"/>
      <c r="M109" s="135">
        <f>(K109/$BJ109)</f>
        <v>59.471308523409363</v>
      </c>
      <c r="N109" s="21"/>
      <c r="O109" s="135">
        <f>IF(M$219,M109/M$219*100,0)</f>
        <v>61.493799405947634</v>
      </c>
      <c r="P109" s="21"/>
      <c r="Q109" s="138">
        <v>2189986</v>
      </c>
      <c r="R109" s="21"/>
      <c r="S109" s="135">
        <f>(Q109/$BJ109)</f>
        <v>75.115280397873434</v>
      </c>
      <c r="T109" s="21"/>
      <c r="U109" s="135">
        <f>IF(S$219,S109/S$219*100,0)</f>
        <v>71.406977785894838</v>
      </c>
      <c r="V109" s="21"/>
      <c r="W109" s="138">
        <v>6522450</v>
      </c>
      <c r="X109" s="21"/>
      <c r="Y109" s="135">
        <f>(W109/$BJ109)</f>
        <v>223.71634368032929</v>
      </c>
      <c r="Z109" s="21"/>
      <c r="AA109" s="135">
        <f>IF(Y$219,Y109/Y$219*100,0)</f>
        <v>106.77051965480264</v>
      </c>
      <c r="AB109" s="21"/>
      <c r="AC109" s="21"/>
      <c r="AD109" s="138">
        <v>2381300</v>
      </c>
      <c r="AE109" s="21"/>
      <c r="AF109" s="135">
        <f>(AD109/$BJ109)</f>
        <v>81.677242325501624</v>
      </c>
      <c r="AG109" s="21"/>
      <c r="AH109" s="135">
        <f>IF(AF$219,AF109/AF$219*100,0)</f>
        <v>100.132509419619</v>
      </c>
      <c r="AI109" s="21"/>
      <c r="AJ109" s="138">
        <v>43631</v>
      </c>
      <c r="AK109" s="21"/>
      <c r="AL109" s="135">
        <f>(AJ109/$BJ109)</f>
        <v>1.4965186074429773</v>
      </c>
      <c r="AM109" s="21"/>
      <c r="AN109" s="135">
        <f>IF(AL$219,AL109/AL$219*100,0)</f>
        <v>175.11747556265237</v>
      </c>
      <c r="AO109" s="21"/>
      <c r="AP109" s="138">
        <f>(E109+K109+Q109+W109+AD109+AJ109)</f>
        <v>45901891</v>
      </c>
      <c r="AQ109" s="21"/>
      <c r="AR109" s="138">
        <v>28253182</v>
      </c>
      <c r="AS109" s="21"/>
      <c r="AT109" s="143">
        <f>IF($AP109,AR109/$AP109*100,0)</f>
        <v>61.55123761676834</v>
      </c>
      <c r="AU109" s="21"/>
      <c r="AV109" s="138">
        <v>6172023</v>
      </c>
      <c r="AW109" s="21"/>
      <c r="AX109" s="143">
        <f>IF($AP109,AV109/$AP109*100,0)</f>
        <v>13.446119245936949</v>
      </c>
      <c r="AY109" s="21"/>
      <c r="AZ109" s="138">
        <v>0</v>
      </c>
      <c r="BA109" s="21"/>
      <c r="BB109" s="143">
        <f>IF($AP109,AZ109/$AP109*100,0)</f>
        <v>0</v>
      </c>
      <c r="BC109" s="21"/>
      <c r="BD109" s="138">
        <v>689648</v>
      </c>
      <c r="BE109" s="21"/>
      <c r="BF109" s="138">
        <v>3182</v>
      </c>
      <c r="BG109" s="21"/>
      <c r="BH109" s="10">
        <v>18</v>
      </c>
      <c r="BI109" s="21"/>
      <c r="BJ109" s="27">
        <v>29155</v>
      </c>
      <c r="BK109" s="21"/>
      <c r="BL109" s="137">
        <f>IF(E109,BJ109,0)</f>
        <v>29155</v>
      </c>
      <c r="BM109" s="21"/>
      <c r="BN109" s="137">
        <f>IF(K109,BJ109,0)</f>
        <v>29155</v>
      </c>
      <c r="BO109" s="21"/>
      <c r="BP109" s="137">
        <f>IF(Q109,BJ109,0)</f>
        <v>29155</v>
      </c>
      <c r="BQ109" s="21"/>
      <c r="BR109" s="137">
        <f>IF(W109,BJ109,0)</f>
        <v>29155</v>
      </c>
      <c r="BS109" s="21"/>
      <c r="BT109" s="137">
        <f>IF(AD109,BJ109,0)</f>
        <v>29155</v>
      </c>
      <c r="BU109" s="21"/>
      <c r="BV109" s="137">
        <f>IF(AJ109,BJ109,0)</f>
        <v>29155</v>
      </c>
    </row>
    <row r="110" spans="1:74" ht="8.85" customHeight="1" x14ac:dyDescent="0.3">
      <c r="A110" s="10">
        <v>19</v>
      </c>
      <c r="B110" s="21"/>
      <c r="C110" s="10" t="s">
        <v>143</v>
      </c>
      <c r="D110" s="21"/>
      <c r="E110" s="138">
        <v>7396618</v>
      </c>
      <c r="F110" s="21"/>
      <c r="G110" s="135">
        <f>(E110/$BJ110)</f>
        <v>1092.0741178207588</v>
      </c>
      <c r="H110" s="21"/>
      <c r="I110" s="135">
        <f>IF(G$219,G110/G$219*100,0)</f>
        <v>66.336661113271319</v>
      </c>
      <c r="J110" s="21"/>
      <c r="K110" s="138">
        <v>893596</v>
      </c>
      <c r="L110" s="21"/>
      <c r="M110" s="135">
        <f>(K110/$BJ110)</f>
        <v>131.93503617304</v>
      </c>
      <c r="N110" s="21"/>
      <c r="O110" s="135">
        <f>IF(M$219,M110/M$219*100,0)</f>
        <v>136.42186207905311</v>
      </c>
      <c r="P110" s="21"/>
      <c r="Q110" s="138">
        <v>1247015</v>
      </c>
      <c r="R110" s="21"/>
      <c r="S110" s="135">
        <f>(Q110/$BJ110)</f>
        <v>184.11560608297651</v>
      </c>
      <c r="T110" s="21"/>
      <c r="U110" s="135">
        <f>IF(S$219,S110/S$219*100,0)</f>
        <v>175.02615877841913</v>
      </c>
      <c r="V110" s="21"/>
      <c r="W110" s="138">
        <v>5479369</v>
      </c>
      <c r="X110" s="21"/>
      <c r="Y110" s="135">
        <f>(W110/$BJ110)</f>
        <v>809.00177174073531</v>
      </c>
      <c r="Z110" s="21"/>
      <c r="AA110" s="135">
        <f>IF(Y$219,Y110/Y$219*100,0)</f>
        <v>386.10294692568436</v>
      </c>
      <c r="AB110" s="21"/>
      <c r="AC110" s="21"/>
      <c r="AD110" s="138">
        <v>348058</v>
      </c>
      <c r="AE110" s="21"/>
      <c r="AF110" s="135">
        <f>(AD110/$BJ110)</f>
        <v>51.389044736453563</v>
      </c>
      <c r="AG110" s="21"/>
      <c r="AH110" s="135">
        <f>IF(AF$219,AF110/AF$219*100,0)</f>
        <v>63.000584491226654</v>
      </c>
      <c r="AI110" s="21"/>
      <c r="AJ110" s="138">
        <v>1238</v>
      </c>
      <c r="AK110" s="21"/>
      <c r="AL110" s="135">
        <f>(AJ110/$BJ110)</f>
        <v>0.18278458585560314</v>
      </c>
      <c r="AM110" s="21"/>
      <c r="AN110" s="135">
        <f>IF(AL$219,AL110/AL$219*100,0)</f>
        <v>21.388825429634871</v>
      </c>
      <c r="AO110" s="21"/>
      <c r="AP110" s="138">
        <f>(E110+K110+Q110+W110+AD110+AJ110)</f>
        <v>15365894</v>
      </c>
      <c r="AQ110" s="21"/>
      <c r="AR110" s="138">
        <v>3761883</v>
      </c>
      <c r="AS110" s="21"/>
      <c r="AT110" s="143">
        <f>IF($AP110,AR110/$AP110*100,0)</f>
        <v>24.482031439238096</v>
      </c>
      <c r="AU110" s="21"/>
      <c r="AV110" s="138">
        <v>698563</v>
      </c>
      <c r="AW110" s="21"/>
      <c r="AX110" s="143">
        <f>IF($AP110,AV110/$AP110*100,0)</f>
        <v>4.546191715236354</v>
      </c>
      <c r="AY110" s="21"/>
      <c r="AZ110" s="138">
        <v>92618</v>
      </c>
      <c r="BA110" s="21"/>
      <c r="BB110" s="143">
        <f>IF($AP110,AZ110/$AP110*100,0)</f>
        <v>0.6027504810328641</v>
      </c>
      <c r="BC110" s="21"/>
      <c r="BD110" s="138">
        <v>923</v>
      </c>
      <c r="BE110" s="21"/>
      <c r="BF110" s="138">
        <v>0</v>
      </c>
      <c r="BG110" s="21"/>
      <c r="BH110" s="10">
        <v>19</v>
      </c>
      <c r="BI110" s="21"/>
      <c r="BJ110" s="27">
        <v>6773</v>
      </c>
      <c r="BK110" s="21"/>
      <c r="BL110" s="137">
        <f>IF(E110,BJ110,0)</f>
        <v>6773</v>
      </c>
      <c r="BM110" s="21"/>
      <c r="BN110" s="137">
        <f>IF(K110,BJ110,0)</f>
        <v>6773</v>
      </c>
      <c r="BO110" s="21"/>
      <c r="BP110" s="137">
        <f>IF(Q110,BJ110,0)</f>
        <v>6773</v>
      </c>
      <c r="BQ110" s="21"/>
      <c r="BR110" s="137">
        <f>IF(W110,BJ110,0)</f>
        <v>6773</v>
      </c>
      <c r="BS110" s="21"/>
      <c r="BT110" s="137">
        <f>IF(AD110,BJ110,0)</f>
        <v>6773</v>
      </c>
      <c r="BU110" s="21"/>
      <c r="BV110" s="137">
        <f>IF(AJ110,BJ110,0)</f>
        <v>6773</v>
      </c>
    </row>
    <row r="111" spans="1:74" ht="8.85" customHeight="1" x14ac:dyDescent="0.3">
      <c r="A111" s="10">
        <v>20</v>
      </c>
      <c r="B111" s="21"/>
      <c r="C111" s="10" t="s">
        <v>144</v>
      </c>
      <c r="D111" s="21"/>
      <c r="E111" s="138">
        <v>14940146</v>
      </c>
      <c r="F111" s="21"/>
      <c r="G111" s="135">
        <f>(E111/$BJ111)</f>
        <v>1295.8752710555989</v>
      </c>
      <c r="H111" s="21"/>
      <c r="I111" s="135">
        <f>IF(G$219,G111/G$219*100,0)</f>
        <v>78.71630441404993</v>
      </c>
      <c r="J111" s="21"/>
      <c r="K111" s="138">
        <v>2226068</v>
      </c>
      <c r="L111" s="21"/>
      <c r="M111" s="135">
        <f>(K111/$BJ111)</f>
        <v>193.08422239569779</v>
      </c>
      <c r="N111" s="21"/>
      <c r="O111" s="135">
        <f>IF(M$219,M111/M$219*100,0)</f>
        <v>199.65060018446928</v>
      </c>
      <c r="P111" s="21"/>
      <c r="Q111" s="138">
        <v>1189313</v>
      </c>
      <c r="R111" s="21"/>
      <c r="S111" s="135">
        <f>(Q111/$BJ111)</f>
        <v>103.15838320756353</v>
      </c>
      <c r="T111" s="21"/>
      <c r="U111" s="135">
        <f>IF(S$219,S111/S$219*100,0)</f>
        <v>98.065644421662299</v>
      </c>
      <c r="V111" s="21"/>
      <c r="W111" s="138">
        <v>1958991</v>
      </c>
      <c r="X111" s="21"/>
      <c r="Y111" s="135">
        <f>(W111/$BJ111)</f>
        <v>169.91855321363519</v>
      </c>
      <c r="Z111" s="21"/>
      <c r="AA111" s="135">
        <f>IF(Y$219,Y111/Y$219*100,0)</f>
        <v>81.095068545978847</v>
      </c>
      <c r="AB111" s="21"/>
      <c r="AC111" s="21"/>
      <c r="AD111" s="138">
        <v>935999</v>
      </c>
      <c r="AE111" s="21"/>
      <c r="AF111" s="135">
        <f>(AD111/$BJ111)</f>
        <v>81.186486252060021</v>
      </c>
      <c r="AG111" s="21"/>
      <c r="AH111" s="135">
        <f>IF(AF$219,AF111/AF$219*100,0)</f>
        <v>99.530865243744529</v>
      </c>
      <c r="AI111" s="21"/>
      <c r="AJ111" s="138">
        <v>5886</v>
      </c>
      <c r="AK111" s="21"/>
      <c r="AL111" s="135">
        <f>(AJ111/$BJ111)</f>
        <v>0.51053864168618268</v>
      </c>
      <c r="AM111" s="21"/>
      <c r="AN111" s="135">
        <f>IF(AL$219,AL111/AL$219*100,0)</f>
        <v>59.741481104621982</v>
      </c>
      <c r="AO111" s="21"/>
      <c r="AP111" s="138">
        <f>(E111+K111+Q111+W111+AD111+AJ111)</f>
        <v>21256403</v>
      </c>
      <c r="AQ111" s="21"/>
      <c r="AR111" s="138">
        <v>14042638</v>
      </c>
      <c r="AS111" s="21"/>
      <c r="AT111" s="143">
        <f>IF($AP111,AR111/$AP111*100,0)</f>
        <v>66.06309637618368</v>
      </c>
      <c r="AU111" s="21"/>
      <c r="AV111" s="138">
        <v>3311379</v>
      </c>
      <c r="AW111" s="21"/>
      <c r="AX111" s="143">
        <f>IF($AP111,AV111/$AP111*100,0)</f>
        <v>15.578265993545568</v>
      </c>
      <c r="AY111" s="21"/>
      <c r="AZ111" s="138">
        <v>0</v>
      </c>
      <c r="BA111" s="21"/>
      <c r="BB111" s="143">
        <f>IF($AP111,AZ111/$AP111*100,0)</f>
        <v>0</v>
      </c>
      <c r="BC111" s="21"/>
      <c r="BD111" s="138">
        <v>18130</v>
      </c>
      <c r="BE111" s="21"/>
      <c r="BF111" s="138">
        <v>0</v>
      </c>
      <c r="BG111" s="21"/>
      <c r="BH111" s="10">
        <v>20</v>
      </c>
      <c r="BI111" s="21"/>
      <c r="BJ111" s="27">
        <v>11529</v>
      </c>
      <c r="BK111" s="21"/>
      <c r="BL111" s="137">
        <f>IF(E111,BJ111,0)</f>
        <v>11529</v>
      </c>
      <c r="BM111" s="21"/>
      <c r="BN111" s="137">
        <f>IF(K111,BJ111,0)</f>
        <v>11529</v>
      </c>
      <c r="BO111" s="21"/>
      <c r="BP111" s="137">
        <f>IF(Q111,BJ111,0)</f>
        <v>11529</v>
      </c>
      <c r="BQ111" s="21"/>
      <c r="BR111" s="137">
        <f>IF(W111,BJ111,0)</f>
        <v>11529</v>
      </c>
      <c r="BS111" s="21"/>
      <c r="BT111" s="137">
        <f>IF(AD111,BJ111,0)</f>
        <v>11529</v>
      </c>
      <c r="BU111" s="21"/>
      <c r="BV111" s="137">
        <f>IF(AJ111,BJ111,0)</f>
        <v>11529</v>
      </c>
    </row>
    <row r="112" spans="1:74"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131"/>
      <c r="AQ112" s="21"/>
      <c r="AR112" s="21"/>
      <c r="AS112" s="21"/>
      <c r="AT112" s="21"/>
      <c r="AU112" s="21"/>
      <c r="AV112" s="21"/>
      <c r="AW112" s="21"/>
      <c r="AX112" s="21"/>
      <c r="AY112" s="21"/>
      <c r="AZ112" s="21"/>
      <c r="BA112" s="21"/>
      <c r="BB112" s="21"/>
      <c r="BC112" s="21"/>
      <c r="BD112" s="21"/>
      <c r="BE112" s="21"/>
      <c r="BF112" s="131"/>
      <c r="BG112" s="21"/>
      <c r="BH112" s="29"/>
      <c r="BI112" s="21"/>
      <c r="BJ112" s="27"/>
      <c r="BK112" s="21"/>
      <c r="BL112" s="27"/>
      <c r="BM112" s="21"/>
      <c r="BN112" s="27"/>
      <c r="BO112" s="21"/>
      <c r="BP112" s="27"/>
      <c r="BQ112" s="21"/>
      <c r="BR112" s="27"/>
      <c r="BS112" s="21"/>
      <c r="BT112" s="27"/>
      <c r="BU112" s="21"/>
      <c r="BV112" s="27"/>
    </row>
    <row r="113" spans="1:74" ht="8.85" customHeight="1" x14ac:dyDescent="0.3">
      <c r="A113" s="10">
        <v>21</v>
      </c>
      <c r="B113" s="21"/>
      <c r="C113" s="10" t="s">
        <v>145</v>
      </c>
      <c r="D113" s="21"/>
      <c r="E113" s="138">
        <v>530464828</v>
      </c>
      <c r="F113" s="21"/>
      <c r="G113" s="135">
        <f>(E113/$BJ113)</f>
        <v>1455.1302654245806</v>
      </c>
      <c r="H113" s="21"/>
      <c r="I113" s="135">
        <f>IF(G$219,G113/G$219*100,0)</f>
        <v>88.39004763317547</v>
      </c>
      <c r="J113" s="21"/>
      <c r="K113" s="138">
        <v>29208930</v>
      </c>
      <c r="L113" s="21"/>
      <c r="M113" s="135">
        <f>(K113/$BJ113)</f>
        <v>80.123687415648973</v>
      </c>
      <c r="N113" s="21"/>
      <c r="O113" s="135">
        <f>IF(M$219,M113/M$219*100,0)</f>
        <v>82.848521142986755</v>
      </c>
      <c r="P113" s="21"/>
      <c r="Q113" s="138">
        <v>33184203</v>
      </c>
      <c r="R113" s="21"/>
      <c r="S113" s="135">
        <f>(Q113/$BJ113)</f>
        <v>91.028350176108489</v>
      </c>
      <c r="T113" s="21"/>
      <c r="U113" s="135">
        <f>IF(S$219,S113/S$219*100,0)</f>
        <v>86.534448709800159</v>
      </c>
      <c r="V113" s="21"/>
      <c r="W113" s="138">
        <v>71257422</v>
      </c>
      <c r="X113" s="21"/>
      <c r="Y113" s="135">
        <f>(W113/$BJ113)</f>
        <v>195.46787254353336</v>
      </c>
      <c r="Z113" s="21"/>
      <c r="AA113" s="135">
        <f>IF(Y$219,Y113/Y$219*100,0)</f>
        <v>93.288697571034191</v>
      </c>
      <c r="AB113" s="21"/>
      <c r="AC113" s="21"/>
      <c r="AD113" s="138">
        <v>23113985</v>
      </c>
      <c r="AE113" s="21"/>
      <c r="AF113" s="135">
        <f>(AD113/$BJ113)</f>
        <v>63.404503659326068</v>
      </c>
      <c r="AG113" s="21"/>
      <c r="AH113" s="135">
        <f>IF(AF$219,AF113/AF$219*100,0)</f>
        <v>77.730979635822848</v>
      </c>
      <c r="AI113" s="21"/>
      <c r="AJ113" s="138">
        <v>0</v>
      </c>
      <c r="AK113" s="21"/>
      <c r="AL113" s="135">
        <f>(AJ113/$BJ113)</f>
        <v>0</v>
      </c>
      <c r="AM113" s="21"/>
      <c r="AN113" s="135">
        <f>IF(AL$219,AL113/AL$219*100,0)</f>
        <v>0</v>
      </c>
      <c r="AO113" s="21"/>
      <c r="AP113" s="138">
        <f>(E113+K113+Q113+W113+AD113+AJ113)</f>
        <v>687229368</v>
      </c>
      <c r="AQ113" s="21"/>
      <c r="AR113" s="138">
        <v>395142666</v>
      </c>
      <c r="AS113" s="21"/>
      <c r="AT113" s="143">
        <f>IF($AP113,AR113/$AP113*100,0)</f>
        <v>57.497930734531707</v>
      </c>
      <c r="AU113" s="21"/>
      <c r="AV113" s="138">
        <v>46836225</v>
      </c>
      <c r="AW113" s="21"/>
      <c r="AX113" s="143">
        <f>IF($AP113,AV113/$AP113*100,0)</f>
        <v>6.8152246078051775</v>
      </c>
      <c r="AY113" s="21"/>
      <c r="AZ113" s="138">
        <v>2047265</v>
      </c>
      <c r="BA113" s="21"/>
      <c r="BB113" s="143">
        <f>IF($AP113,AZ113/$AP113*100,0)</f>
        <v>0.29790126780495796</v>
      </c>
      <c r="BC113" s="21"/>
      <c r="BD113" s="138">
        <v>2232134</v>
      </c>
      <c r="BE113" s="21"/>
      <c r="BF113" s="138">
        <v>8140</v>
      </c>
      <c r="BG113" s="21"/>
      <c r="BH113" s="10">
        <v>21</v>
      </c>
      <c r="BI113" s="21"/>
      <c r="BJ113" s="27">
        <v>364548</v>
      </c>
      <c r="BK113" s="21"/>
      <c r="BL113" s="137">
        <f>IF(E113,BJ113,0)</f>
        <v>364548</v>
      </c>
      <c r="BM113" s="21"/>
      <c r="BN113" s="137">
        <f>IF(K113,BJ113,0)</f>
        <v>364548</v>
      </c>
      <c r="BO113" s="21"/>
      <c r="BP113" s="137">
        <f>IF(Q113,BJ113,0)</f>
        <v>364548</v>
      </c>
      <c r="BQ113" s="21"/>
      <c r="BR113" s="137">
        <f>IF(W113,BJ113,0)</f>
        <v>364548</v>
      </c>
      <c r="BS113" s="21"/>
      <c r="BT113" s="137">
        <f>IF(AD113,BJ113,0)</f>
        <v>364548</v>
      </c>
      <c r="BU113" s="21"/>
      <c r="BV113" s="137">
        <f>IF(AJ113,BJ113,0)</f>
        <v>0</v>
      </c>
    </row>
    <row r="114" spans="1:74" ht="8.85" customHeight="1" x14ac:dyDescent="0.3">
      <c r="A114" s="10">
        <v>22</v>
      </c>
      <c r="B114" s="21"/>
      <c r="C114" s="10" t="s">
        <v>146</v>
      </c>
      <c r="D114" s="21"/>
      <c r="E114" s="138">
        <v>17943274</v>
      </c>
      <c r="F114" s="21"/>
      <c r="G114" s="135">
        <f>(E114/$BJ114)</f>
        <v>1213.7775823581142</v>
      </c>
      <c r="H114" s="21"/>
      <c r="I114" s="135">
        <f>IF(G$219,G114/G$219*100,0)</f>
        <v>73.72938414514401</v>
      </c>
      <c r="J114" s="21"/>
      <c r="K114" s="138">
        <v>1440797</v>
      </c>
      <c r="L114" s="21"/>
      <c r="M114" s="135">
        <f>(K114/$BJ114)</f>
        <v>97.463099506189536</v>
      </c>
      <c r="N114" s="21"/>
      <c r="O114" s="135">
        <f>IF(M$219,M114/M$219*100,0)</f>
        <v>100.7776092257394</v>
      </c>
      <c r="P114" s="21"/>
      <c r="Q114" s="138">
        <v>1002219</v>
      </c>
      <c r="R114" s="21"/>
      <c r="S114" s="135">
        <f>(Q114/$BJ114)</f>
        <v>67.795373063654196</v>
      </c>
      <c r="T114" s="21"/>
      <c r="U114" s="135">
        <f>IF(S$219,S114/S$219*100,0)</f>
        <v>64.448440752673577</v>
      </c>
      <c r="V114" s="21"/>
      <c r="W114" s="138">
        <v>2970682</v>
      </c>
      <c r="X114" s="21"/>
      <c r="Y114" s="135">
        <f>(W114/$BJ114)</f>
        <v>200.95258066698236</v>
      </c>
      <c r="Z114" s="21"/>
      <c r="AA114" s="135">
        <f>IF(Y$219,Y114/Y$219*100,0)</f>
        <v>95.906320972444448</v>
      </c>
      <c r="AB114" s="21"/>
      <c r="AC114" s="21"/>
      <c r="AD114" s="138">
        <v>979402</v>
      </c>
      <c r="AE114" s="21"/>
      <c r="AF114" s="135">
        <f>(AD114/$BJ114)</f>
        <v>66.251910978827027</v>
      </c>
      <c r="AG114" s="21"/>
      <c r="AH114" s="135">
        <f>IF(AF$219,AF114/AF$219*100,0)</f>
        <v>81.221768895151229</v>
      </c>
      <c r="AI114" s="21"/>
      <c r="AJ114" s="138">
        <v>17441</v>
      </c>
      <c r="AK114" s="21"/>
      <c r="AL114" s="135">
        <f>(AJ114/$BJ114)</f>
        <v>1.1798011229114524</v>
      </c>
      <c r="AM114" s="21"/>
      <c r="AN114" s="135">
        <f>IF(AL$219,AL114/AL$219*100,0)</f>
        <v>138.05628161433233</v>
      </c>
      <c r="AO114" s="21"/>
      <c r="AP114" s="138">
        <f>(E114+K114+Q114+W114+AD114+AJ114)</f>
        <v>24353815</v>
      </c>
      <c r="AQ114" s="21"/>
      <c r="AR114" s="138">
        <v>9066489</v>
      </c>
      <c r="AS114" s="21"/>
      <c r="AT114" s="143">
        <f>IF($AP114,AR114/$AP114*100,0)</f>
        <v>37.228208393633608</v>
      </c>
      <c r="AU114" s="21"/>
      <c r="AV114" s="138">
        <v>2311164</v>
      </c>
      <c r="AW114" s="21"/>
      <c r="AX114" s="143">
        <f>IF($AP114,AV114/$AP114*100,0)</f>
        <v>9.4899464416560608</v>
      </c>
      <c r="AY114" s="21"/>
      <c r="AZ114" s="138">
        <v>0</v>
      </c>
      <c r="BA114" s="21"/>
      <c r="BB114" s="143">
        <f>IF($AP114,AZ114/$AP114*100,0)</f>
        <v>0</v>
      </c>
      <c r="BC114" s="21"/>
      <c r="BD114" s="138">
        <v>257261</v>
      </c>
      <c r="BE114" s="21"/>
      <c r="BF114" s="138">
        <v>2975</v>
      </c>
      <c r="BG114" s="21"/>
      <c r="BH114" s="10">
        <v>22</v>
      </c>
      <c r="BI114" s="21"/>
      <c r="BJ114" s="27">
        <v>14783</v>
      </c>
      <c r="BK114" s="21"/>
      <c r="BL114" s="137">
        <f>IF(E114,BJ114,0)</f>
        <v>14783</v>
      </c>
      <c r="BM114" s="21"/>
      <c r="BN114" s="137">
        <f>IF(K114,BJ114,0)</f>
        <v>14783</v>
      </c>
      <c r="BO114" s="21"/>
      <c r="BP114" s="137">
        <f>IF(Q114,BJ114,0)</f>
        <v>14783</v>
      </c>
      <c r="BQ114" s="21"/>
      <c r="BR114" s="137">
        <f>IF(W114,BJ114,0)</f>
        <v>14783</v>
      </c>
      <c r="BS114" s="21"/>
      <c r="BT114" s="137">
        <f>IF(AD114,BJ114,0)</f>
        <v>14783</v>
      </c>
      <c r="BU114" s="21"/>
      <c r="BV114" s="137">
        <f>IF(AJ114,BJ114,0)</f>
        <v>14783</v>
      </c>
    </row>
    <row r="115" spans="1:74" ht="8.85" customHeight="1" x14ac:dyDescent="0.3">
      <c r="A115" s="10">
        <v>23</v>
      </c>
      <c r="B115" s="21"/>
      <c r="C115" s="10" t="s">
        <v>147</v>
      </c>
      <c r="D115" s="21"/>
      <c r="E115" s="138">
        <v>5278203</v>
      </c>
      <c r="F115" s="21"/>
      <c r="G115" s="135">
        <f>(E115/$BJ115)</f>
        <v>1078.9458299264104</v>
      </c>
      <c r="H115" s="21"/>
      <c r="I115" s="135">
        <f>IF(G$219,G115/G$219*100,0)</f>
        <v>65.53919986880679</v>
      </c>
      <c r="J115" s="21"/>
      <c r="K115" s="138">
        <v>555366</v>
      </c>
      <c r="L115" s="21"/>
      <c r="M115" s="135">
        <f>(K115/$BJ115)</f>
        <v>113.52534750613246</v>
      </c>
      <c r="N115" s="21"/>
      <c r="O115" s="135">
        <f>IF(M$219,M115/M$219*100,0)</f>
        <v>117.38609962289081</v>
      </c>
      <c r="P115" s="21"/>
      <c r="Q115" s="138">
        <v>589382</v>
      </c>
      <c r="R115" s="21"/>
      <c r="S115" s="135">
        <f>(Q115/$BJ115)</f>
        <v>120.47874080130826</v>
      </c>
      <c r="T115" s="21"/>
      <c r="U115" s="135">
        <f>IF(S$219,S115/S$219*100,0)</f>
        <v>114.53092796169817</v>
      </c>
      <c r="V115" s="21"/>
      <c r="W115" s="138">
        <v>560850</v>
      </c>
      <c r="X115" s="21"/>
      <c r="Y115" s="135">
        <f>(W115/$BJ115)</f>
        <v>114.64636140637776</v>
      </c>
      <c r="Z115" s="21"/>
      <c r="AA115" s="135">
        <f>IF(Y$219,Y115/Y$219*100,0)</f>
        <v>54.715946910800362</v>
      </c>
      <c r="AB115" s="21"/>
      <c r="AC115" s="21"/>
      <c r="AD115" s="138">
        <v>379082</v>
      </c>
      <c r="AE115" s="21"/>
      <c r="AF115" s="135">
        <f>(AD115/$BJ115)</f>
        <v>77.490188062142266</v>
      </c>
      <c r="AG115" s="21"/>
      <c r="AH115" s="135">
        <f>IF(AF$219,AF115/AF$219*100,0)</f>
        <v>94.999375164235559</v>
      </c>
      <c r="AI115" s="21"/>
      <c r="AJ115" s="138">
        <v>17000</v>
      </c>
      <c r="AK115" s="21"/>
      <c r="AL115" s="135">
        <f>(AJ115/$BJ115)</f>
        <v>3.4750613246116107</v>
      </c>
      <c r="AM115" s="21"/>
      <c r="AN115" s="135">
        <f>IF(AL$219,AL115/AL$219*100,0)</f>
        <v>406.63975948229557</v>
      </c>
      <c r="AO115" s="21"/>
      <c r="AP115" s="138">
        <f>(E115+K115+Q115+W115+AD115+AJ115)</f>
        <v>7379883</v>
      </c>
      <c r="AQ115" s="21"/>
      <c r="AR115" s="138">
        <v>4751481</v>
      </c>
      <c r="AS115" s="21"/>
      <c r="AT115" s="143">
        <f>IF($AP115,AR115/$AP115*100,0)</f>
        <v>64.384232107744793</v>
      </c>
      <c r="AU115" s="21"/>
      <c r="AV115" s="138">
        <v>1229576</v>
      </c>
      <c r="AW115" s="21"/>
      <c r="AX115" s="143">
        <f>IF($AP115,AV115/$AP115*100,0)</f>
        <v>16.661185549960617</v>
      </c>
      <c r="AY115" s="21"/>
      <c r="AZ115" s="138">
        <v>0</v>
      </c>
      <c r="BA115" s="21"/>
      <c r="BB115" s="143">
        <f>IF($AP115,AZ115/$AP115*100,0)</f>
        <v>0</v>
      </c>
      <c r="BC115" s="21"/>
      <c r="BD115" s="138">
        <v>31816</v>
      </c>
      <c r="BE115" s="21"/>
      <c r="BF115" s="138">
        <v>0</v>
      </c>
      <c r="BG115" s="21"/>
      <c r="BH115" s="10">
        <v>23</v>
      </c>
      <c r="BI115" s="21"/>
      <c r="BJ115" s="27">
        <v>4892</v>
      </c>
      <c r="BK115" s="21"/>
      <c r="BL115" s="137">
        <f>IF(E115,BJ115,0)</f>
        <v>4892</v>
      </c>
      <c r="BM115" s="21"/>
      <c r="BN115" s="137">
        <f>IF(K115,BJ115,0)</f>
        <v>4892</v>
      </c>
      <c r="BO115" s="21"/>
      <c r="BP115" s="137">
        <f>IF(Q115,BJ115,0)</f>
        <v>4892</v>
      </c>
      <c r="BQ115" s="21"/>
      <c r="BR115" s="137">
        <f>IF(W115,BJ115,0)</f>
        <v>4892</v>
      </c>
      <c r="BS115" s="21"/>
      <c r="BT115" s="137">
        <f>IF(AD115,BJ115,0)</f>
        <v>4892</v>
      </c>
      <c r="BU115" s="21"/>
      <c r="BV115" s="137">
        <f>IF(AJ115,BJ115,0)</f>
        <v>4892</v>
      </c>
    </row>
    <row r="116" spans="1:74" ht="8.85" customHeight="1" x14ac:dyDescent="0.3">
      <c r="A116" s="10">
        <v>24</v>
      </c>
      <c r="B116" s="21"/>
      <c r="C116" s="10" t="s">
        <v>148</v>
      </c>
      <c r="D116" s="21"/>
      <c r="E116" s="138">
        <v>72430186</v>
      </c>
      <c r="F116" s="21"/>
      <c r="G116" s="135">
        <f>(E116/$BJ116)</f>
        <v>1378.257459278429</v>
      </c>
      <c r="H116" s="21"/>
      <c r="I116" s="135">
        <f>IF(G$219,G116/G$219*100,0)</f>
        <v>83.720506246809208</v>
      </c>
      <c r="J116" s="21"/>
      <c r="K116" s="138">
        <v>4013911</v>
      </c>
      <c r="L116" s="21"/>
      <c r="M116" s="135">
        <f>(K116/$BJ116)</f>
        <v>76.379795250418638</v>
      </c>
      <c r="N116" s="21"/>
      <c r="O116" s="135">
        <f>IF(M$219,M116/M$219*100,0)</f>
        <v>78.977307283356438</v>
      </c>
      <c r="P116" s="21"/>
      <c r="Q116" s="138">
        <v>3687298</v>
      </c>
      <c r="R116" s="21"/>
      <c r="S116" s="135">
        <f>(Q116/$BJ116)</f>
        <v>70.164751103668749</v>
      </c>
      <c r="T116" s="21"/>
      <c r="U116" s="135">
        <f>IF(S$219,S116/S$219*100,0)</f>
        <v>66.70084697646098</v>
      </c>
      <c r="V116" s="21"/>
      <c r="W116" s="138">
        <v>7911225</v>
      </c>
      <c r="X116" s="21"/>
      <c r="Y116" s="135">
        <f>(W116/$BJ116)</f>
        <v>150.54089282995889</v>
      </c>
      <c r="Z116" s="21"/>
      <c r="AA116" s="135">
        <f>IF(Y$219,Y116/Y$219*100,0)</f>
        <v>71.846916020226132</v>
      </c>
      <c r="AB116" s="21"/>
      <c r="AC116" s="21"/>
      <c r="AD116" s="138">
        <v>2489238</v>
      </c>
      <c r="AE116" s="21"/>
      <c r="AF116" s="135">
        <f>(AD116/$BJ116)</f>
        <v>47.367141117369464</v>
      </c>
      <c r="AG116" s="21"/>
      <c r="AH116" s="135">
        <f>IF(AF$219,AF116/AF$219*100,0)</f>
        <v>58.069917263043337</v>
      </c>
      <c r="AI116" s="21"/>
      <c r="AJ116" s="138">
        <v>116961</v>
      </c>
      <c r="AK116" s="21"/>
      <c r="AL116" s="135">
        <f>(AJ116/$BJ116)</f>
        <v>2.2256241437052822</v>
      </c>
      <c r="AM116" s="21"/>
      <c r="AN116" s="135">
        <f>IF(AL$219,AL116/AL$219*100,0)</f>
        <v>260.43490515824385</v>
      </c>
      <c r="AO116" s="21"/>
      <c r="AP116" s="138">
        <f>(E116+K116+Q116+W116+AD116+AJ116)</f>
        <v>90648819</v>
      </c>
      <c r="AQ116" s="21"/>
      <c r="AR116" s="138">
        <v>55089707</v>
      </c>
      <c r="AS116" s="21"/>
      <c r="AT116" s="143">
        <f>IF($AP116,AR116/$AP116*100,0)</f>
        <v>60.772669305266959</v>
      </c>
      <c r="AU116" s="21"/>
      <c r="AV116" s="138">
        <v>8077502</v>
      </c>
      <c r="AW116" s="21"/>
      <c r="AX116" s="143">
        <f>IF($AP116,AV116/$AP116*100,0)</f>
        <v>8.9107636360932627</v>
      </c>
      <c r="AY116" s="21"/>
      <c r="AZ116" s="138">
        <v>0</v>
      </c>
      <c r="BA116" s="21"/>
      <c r="BB116" s="143">
        <f>IF($AP116,AZ116/$AP116*100,0)</f>
        <v>0</v>
      </c>
      <c r="BC116" s="21"/>
      <c r="BD116" s="138">
        <v>314785</v>
      </c>
      <c r="BE116" s="21"/>
      <c r="BF116" s="138">
        <v>13750</v>
      </c>
      <c r="BG116" s="21"/>
      <c r="BH116" s="10">
        <v>24</v>
      </c>
      <c r="BI116" s="21"/>
      <c r="BJ116" s="27">
        <v>52552</v>
      </c>
      <c r="BK116" s="21"/>
      <c r="BL116" s="137">
        <f>IF(E116,BJ116,0)</f>
        <v>52552</v>
      </c>
      <c r="BM116" s="21"/>
      <c r="BN116" s="137">
        <f>IF(K116,BJ116,0)</f>
        <v>52552</v>
      </c>
      <c r="BO116" s="21"/>
      <c r="BP116" s="137">
        <f>IF(Q116,BJ116,0)</f>
        <v>52552</v>
      </c>
      <c r="BQ116" s="21"/>
      <c r="BR116" s="137">
        <f>IF(W116,BJ116,0)</f>
        <v>52552</v>
      </c>
      <c r="BS116" s="21"/>
      <c r="BT116" s="137">
        <f>IF(AD116,BJ116,0)</f>
        <v>52552</v>
      </c>
      <c r="BU116" s="21"/>
      <c r="BV116" s="137">
        <f>IF(AJ116,BJ116,0)</f>
        <v>52552</v>
      </c>
    </row>
    <row r="117" spans="1:74" ht="8.85" customHeight="1" x14ac:dyDescent="0.3">
      <c r="A117" s="10">
        <v>25</v>
      </c>
      <c r="B117" s="21"/>
      <c r="C117" s="10" t="s">
        <v>149</v>
      </c>
      <c r="D117" s="21"/>
      <c r="E117" s="138">
        <v>13177702</v>
      </c>
      <c r="F117" s="21"/>
      <c r="G117" s="135">
        <f>(E117/$BJ117)</f>
        <v>1362.0363824289407</v>
      </c>
      <c r="H117" s="21"/>
      <c r="I117" s="135">
        <f>IF(G$219,G117/G$219*100,0)</f>
        <v>82.735177448793095</v>
      </c>
      <c r="J117" s="21"/>
      <c r="K117" s="138">
        <v>1085447</v>
      </c>
      <c r="L117" s="21"/>
      <c r="M117" s="135">
        <f>(K117/$BJ117)</f>
        <v>112.19090439276486</v>
      </c>
      <c r="N117" s="21"/>
      <c r="O117" s="135">
        <f>IF(M$219,M117/M$219*100,0)</f>
        <v>116.00627497854532</v>
      </c>
      <c r="P117" s="21"/>
      <c r="Q117" s="138">
        <v>1155036</v>
      </c>
      <c r="R117" s="21"/>
      <c r="S117" s="135">
        <f>(Q117/$BJ117)</f>
        <v>119.38356589147287</v>
      </c>
      <c r="T117" s="21"/>
      <c r="U117" s="135">
        <f>IF(S$219,S117/S$219*100,0)</f>
        <v>113.48981981374138</v>
      </c>
      <c r="V117" s="21"/>
      <c r="W117" s="138">
        <v>1403593</v>
      </c>
      <c r="X117" s="21"/>
      <c r="Y117" s="135">
        <f>(W117/$BJ117)</f>
        <v>145.07421188630491</v>
      </c>
      <c r="Z117" s="21"/>
      <c r="AA117" s="135">
        <f>IF(Y$219,Y117/Y$219*100,0)</f>
        <v>69.237896243043593</v>
      </c>
      <c r="AB117" s="21"/>
      <c r="AC117" s="21"/>
      <c r="AD117" s="138">
        <v>702667</v>
      </c>
      <c r="AE117" s="21"/>
      <c r="AF117" s="135">
        <f>(AD117/$BJ117)</f>
        <v>72.627080103359177</v>
      </c>
      <c r="AG117" s="21"/>
      <c r="AH117" s="135">
        <f>IF(AF$219,AF117/AF$219*100,0)</f>
        <v>89.037430445891019</v>
      </c>
      <c r="AI117" s="21"/>
      <c r="AJ117" s="138">
        <v>10344</v>
      </c>
      <c r="AK117" s="21"/>
      <c r="AL117" s="135">
        <f>(AJ117/$BJ117)</f>
        <v>1.0691472868217053</v>
      </c>
      <c r="AM117" s="21"/>
      <c r="AN117" s="135">
        <f>IF(AL$219,AL117/AL$219*100,0)</f>
        <v>125.10794917062873</v>
      </c>
      <c r="AO117" s="21"/>
      <c r="AP117" s="138">
        <f>(E117+K117+Q117+W117+AD117+AJ117)</f>
        <v>17534789</v>
      </c>
      <c r="AQ117" s="21"/>
      <c r="AR117" s="138">
        <v>10289031</v>
      </c>
      <c r="AS117" s="21"/>
      <c r="AT117" s="143">
        <f>IF($AP117,AR117/$AP117*100,0)</f>
        <v>58.677814714508401</v>
      </c>
      <c r="AU117" s="21"/>
      <c r="AV117" s="138">
        <v>2603748</v>
      </c>
      <c r="AW117" s="21"/>
      <c r="AX117" s="143">
        <f>IF($AP117,AV117/$AP117*100,0)</f>
        <v>14.849040955097891</v>
      </c>
      <c r="AY117" s="21"/>
      <c r="AZ117" s="138">
        <v>67461</v>
      </c>
      <c r="BA117" s="21"/>
      <c r="BB117" s="143">
        <f>IF($AP117,AZ117/$AP117*100,0)</f>
        <v>0.38472661404708092</v>
      </c>
      <c r="BC117" s="21"/>
      <c r="BD117" s="138">
        <v>0</v>
      </c>
      <c r="BE117" s="21"/>
      <c r="BF117" s="138">
        <v>0</v>
      </c>
      <c r="BG117" s="21"/>
      <c r="BH117" s="10">
        <v>25</v>
      </c>
      <c r="BI117" s="21"/>
      <c r="BJ117" s="27">
        <v>9675</v>
      </c>
      <c r="BK117" s="21"/>
      <c r="BL117" s="137">
        <f>IF(E117,BJ117,0)</f>
        <v>9675</v>
      </c>
      <c r="BM117" s="21"/>
      <c r="BN117" s="137">
        <f>IF(K117,BJ117,0)</f>
        <v>9675</v>
      </c>
      <c r="BO117" s="21"/>
      <c r="BP117" s="137">
        <f>IF(Q117,BJ117,0)</f>
        <v>9675</v>
      </c>
      <c r="BQ117" s="21"/>
      <c r="BR117" s="137">
        <f>IF(W117,BJ117,0)</f>
        <v>9675</v>
      </c>
      <c r="BS117" s="21"/>
      <c r="BT117" s="137">
        <f>IF(AD117,BJ117,0)</f>
        <v>9675</v>
      </c>
      <c r="BU117" s="21"/>
      <c r="BV117" s="137">
        <f>IF(AJ117,BJ117,0)</f>
        <v>9675</v>
      </c>
    </row>
    <row r="118" spans="1:74"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131"/>
      <c r="AQ118" s="21"/>
      <c r="AR118" s="21"/>
      <c r="AS118" s="21"/>
      <c r="AT118" s="21"/>
      <c r="AU118" s="21"/>
      <c r="AV118" s="21"/>
      <c r="AW118" s="21"/>
      <c r="AX118" s="21"/>
      <c r="AY118" s="21"/>
      <c r="AZ118" s="21"/>
      <c r="BA118" s="21"/>
      <c r="BB118" s="21"/>
      <c r="BC118" s="21"/>
      <c r="BD118" s="21"/>
      <c r="BE118" s="21"/>
      <c r="BF118" s="131"/>
      <c r="BG118" s="21"/>
      <c r="BH118" s="29"/>
      <c r="BI118" s="21"/>
      <c r="BJ118" s="27"/>
      <c r="BK118" s="21"/>
      <c r="BL118" s="27"/>
      <c r="BM118" s="21"/>
      <c r="BN118" s="27"/>
      <c r="BO118" s="21"/>
      <c r="BP118" s="27"/>
      <c r="BQ118" s="21"/>
      <c r="BR118" s="27"/>
      <c r="BS118" s="21"/>
      <c r="BT118" s="27"/>
      <c r="BU118" s="21"/>
      <c r="BV118" s="27"/>
    </row>
    <row r="119" spans="1:74" ht="8.85" customHeight="1" x14ac:dyDescent="0.3">
      <c r="A119" s="10">
        <v>26</v>
      </c>
      <c r="B119" s="21"/>
      <c r="C119" s="10" t="s">
        <v>150</v>
      </c>
      <c r="D119" s="21"/>
      <c r="E119" s="138">
        <v>17608321</v>
      </c>
      <c r="F119" s="21"/>
      <c r="G119" s="135">
        <f>(E119/$BJ119)</f>
        <v>1246.6950580572077</v>
      </c>
      <c r="H119" s="21"/>
      <c r="I119" s="135">
        <f>IF(G$219,G119/G$219*100,0)</f>
        <v>75.728914574921589</v>
      </c>
      <c r="J119" s="21"/>
      <c r="K119" s="138">
        <v>2240641</v>
      </c>
      <c r="L119" s="21"/>
      <c r="M119" s="135">
        <f>(K119/$BJ119)</f>
        <v>158.64068252619654</v>
      </c>
      <c r="N119" s="21"/>
      <c r="O119" s="135">
        <f>IF(M$219,M119/M$219*100,0)</f>
        <v>164.03570984231129</v>
      </c>
      <c r="P119" s="21"/>
      <c r="Q119" s="138">
        <v>2555267</v>
      </c>
      <c r="R119" s="21"/>
      <c r="S119" s="135">
        <f>(Q119/$BJ119)</f>
        <v>180.91666666666666</v>
      </c>
      <c r="T119" s="21"/>
      <c r="U119" s="135">
        <f>IF(S$219,S119/S$219*100,0)</f>
        <v>171.98514509080559</v>
      </c>
      <c r="V119" s="21"/>
      <c r="W119" s="138">
        <v>2525188</v>
      </c>
      <c r="X119" s="21"/>
      <c r="Y119" s="135">
        <f>(W119/$BJ119)</f>
        <v>178.78702917020675</v>
      </c>
      <c r="Z119" s="21"/>
      <c r="AA119" s="135">
        <f>IF(Y$219,Y119/Y$219*100,0)</f>
        <v>85.327623802568837</v>
      </c>
      <c r="AB119" s="21"/>
      <c r="AC119" s="21"/>
      <c r="AD119" s="138">
        <v>1767611</v>
      </c>
      <c r="AE119" s="21"/>
      <c r="AF119" s="135">
        <f>(AD119/$BJ119)</f>
        <v>125.14946190880771</v>
      </c>
      <c r="AG119" s="21"/>
      <c r="AH119" s="135">
        <f>IF(AF$219,AF119/AF$219*100,0)</f>
        <v>153.42743359898293</v>
      </c>
      <c r="AI119" s="21"/>
      <c r="AJ119" s="138">
        <v>68759</v>
      </c>
      <c r="AK119" s="21"/>
      <c r="AL119" s="135">
        <f>(AJ119/$BJ119)</f>
        <v>4.8682384593599544</v>
      </c>
      <c r="AM119" s="21"/>
      <c r="AN119" s="135">
        <f>IF(AL$219,AL119/AL$219*100,0)</f>
        <v>569.66457029009257</v>
      </c>
      <c r="AO119" s="21"/>
      <c r="AP119" s="138">
        <f>(E119+K119+Q119+W119+AD119+AJ119)</f>
        <v>26765787</v>
      </c>
      <c r="AQ119" s="21"/>
      <c r="AR119" s="138">
        <v>17260152</v>
      </c>
      <c r="AS119" s="21"/>
      <c r="AT119" s="143">
        <f>IF($AP119,AR119/$AP119*100,0)</f>
        <v>64.485875195823681</v>
      </c>
      <c r="AU119" s="21"/>
      <c r="AV119" s="138">
        <v>5052261</v>
      </c>
      <c r="AW119" s="21"/>
      <c r="AX119" s="143">
        <f>IF($AP119,AV119/$AP119*100,0)</f>
        <v>18.875817101884582</v>
      </c>
      <c r="AY119" s="21"/>
      <c r="AZ119" s="138">
        <v>0</v>
      </c>
      <c r="BA119" s="21"/>
      <c r="BB119" s="143">
        <f>IF($AP119,AZ119/$AP119*100,0)</f>
        <v>0</v>
      </c>
      <c r="BC119" s="21"/>
      <c r="BD119" s="138">
        <v>412562</v>
      </c>
      <c r="BE119" s="21"/>
      <c r="BF119" s="138">
        <v>0</v>
      </c>
      <c r="BG119" s="21"/>
      <c r="BH119" s="10">
        <v>26</v>
      </c>
      <c r="BI119" s="21"/>
      <c r="BJ119" s="27">
        <v>14124</v>
      </c>
      <c r="BK119" s="21"/>
      <c r="BL119" s="137">
        <f>IF(E119,BJ119,0)</f>
        <v>14124</v>
      </c>
      <c r="BM119" s="21"/>
      <c r="BN119" s="137">
        <f>IF(K119,BJ119,0)</f>
        <v>14124</v>
      </c>
      <c r="BO119" s="21"/>
      <c r="BP119" s="137">
        <f>IF(Q119,BJ119,0)</f>
        <v>14124</v>
      </c>
      <c r="BQ119" s="21"/>
      <c r="BR119" s="137">
        <f>IF(W119,BJ119,0)</f>
        <v>14124</v>
      </c>
      <c r="BS119" s="21"/>
      <c r="BT119" s="137">
        <f>IF(AD119,BJ119,0)</f>
        <v>14124</v>
      </c>
      <c r="BU119" s="21"/>
      <c r="BV119" s="137">
        <f>IF(AJ119,BJ119,0)</f>
        <v>14124</v>
      </c>
    </row>
    <row r="120" spans="1:74" ht="8.85" customHeight="1" x14ac:dyDescent="0.3">
      <c r="A120" s="10">
        <v>27</v>
      </c>
      <c r="B120" s="21"/>
      <c r="C120" s="10" t="s">
        <v>151</v>
      </c>
      <c r="D120" s="21"/>
      <c r="E120" s="138">
        <v>39927950</v>
      </c>
      <c r="F120" s="21"/>
      <c r="G120" s="135">
        <f>(E120/$BJ120)</f>
        <v>1428.7025441013348</v>
      </c>
      <c r="H120" s="21"/>
      <c r="I120" s="135">
        <f>IF(G$219,G120/G$219*100,0)</f>
        <v>86.784729125202304</v>
      </c>
      <c r="J120" s="21"/>
      <c r="K120" s="138">
        <v>2086653</v>
      </c>
      <c r="L120" s="21"/>
      <c r="M120" s="135">
        <f>(K120/$BJ120)</f>
        <v>74.664650946434321</v>
      </c>
      <c r="N120" s="21"/>
      <c r="O120" s="135">
        <f>IF(M$219,M120/M$219*100,0)</f>
        <v>77.20383462233454</v>
      </c>
      <c r="P120" s="21"/>
      <c r="Q120" s="138">
        <v>2715941</v>
      </c>
      <c r="R120" s="21"/>
      <c r="S120" s="135">
        <f>(Q120/$BJ120)</f>
        <v>97.181844205102522</v>
      </c>
      <c r="T120" s="21"/>
      <c r="U120" s="135">
        <f>IF(S$219,S120/S$219*100,0)</f>
        <v>92.384156107636798</v>
      </c>
      <c r="V120" s="21"/>
      <c r="W120" s="138">
        <v>6156575</v>
      </c>
      <c r="X120" s="21"/>
      <c r="Y120" s="135">
        <f>(W120/$BJ120)</f>
        <v>220.29466490142053</v>
      </c>
      <c r="Z120" s="21"/>
      <c r="AA120" s="135">
        <f>IF(Y$219,Y120/Y$219*100,0)</f>
        <v>105.1374944796821</v>
      </c>
      <c r="AB120" s="21"/>
      <c r="AC120" s="21"/>
      <c r="AD120" s="138">
        <v>1836965</v>
      </c>
      <c r="AE120" s="21"/>
      <c r="AF120" s="135">
        <f>(AD120/$BJ120)</f>
        <v>65.730310945718685</v>
      </c>
      <c r="AG120" s="21"/>
      <c r="AH120" s="135">
        <f>IF(AF$219,AF120/AF$219*100,0)</f>
        <v>80.582311455827423</v>
      </c>
      <c r="AI120" s="21"/>
      <c r="AJ120" s="138">
        <v>10968</v>
      </c>
      <c r="AK120" s="21"/>
      <c r="AL120" s="135">
        <f>(AJ120/$BJ120)</f>
        <v>0.39245715103588935</v>
      </c>
      <c r="AM120" s="21"/>
      <c r="AN120" s="135">
        <f>IF(AL$219,AL120/AL$219*100,0)</f>
        <v>45.923989995249187</v>
      </c>
      <c r="AO120" s="21"/>
      <c r="AP120" s="138">
        <f>(E120+K120+Q120+W120+AD120+AJ120)</f>
        <v>52735052</v>
      </c>
      <c r="AQ120" s="21"/>
      <c r="AR120" s="138">
        <v>33198523</v>
      </c>
      <c r="AS120" s="21"/>
      <c r="AT120" s="143">
        <f>IF($AP120,AR120/$AP120*100,0)</f>
        <v>62.953428015961755</v>
      </c>
      <c r="AU120" s="21"/>
      <c r="AV120" s="138">
        <v>3806082</v>
      </c>
      <c r="AW120" s="21"/>
      <c r="AX120" s="143">
        <f>IF($AP120,AV120/$AP120*100,0)</f>
        <v>7.2173665439829282</v>
      </c>
      <c r="AY120" s="21"/>
      <c r="AZ120" s="138">
        <v>0</v>
      </c>
      <c r="BA120" s="21"/>
      <c r="BB120" s="143">
        <f>IF($AP120,AZ120/$AP120*100,0)</f>
        <v>0</v>
      </c>
      <c r="BC120" s="21"/>
      <c r="BD120" s="138">
        <v>187052</v>
      </c>
      <c r="BE120" s="21"/>
      <c r="BF120" s="138">
        <v>0</v>
      </c>
      <c r="BG120" s="21"/>
      <c r="BH120" s="10">
        <v>27</v>
      </c>
      <c r="BI120" s="21"/>
      <c r="BJ120" s="27">
        <v>27947</v>
      </c>
      <c r="BK120" s="21"/>
      <c r="BL120" s="137">
        <f>IF(E120,BJ120,0)</f>
        <v>27947</v>
      </c>
      <c r="BM120" s="21"/>
      <c r="BN120" s="137">
        <f>IF(K120,BJ120,0)</f>
        <v>27947</v>
      </c>
      <c r="BO120" s="21"/>
      <c r="BP120" s="137">
        <f>IF(Q120,BJ120,0)</f>
        <v>27947</v>
      </c>
      <c r="BQ120" s="21"/>
      <c r="BR120" s="137">
        <f>IF(W120,BJ120,0)</f>
        <v>27947</v>
      </c>
      <c r="BS120" s="21"/>
      <c r="BT120" s="137">
        <f>IF(AD120,BJ120,0)</f>
        <v>27947</v>
      </c>
      <c r="BU120" s="21"/>
      <c r="BV120" s="137">
        <f>IF(AJ120,BJ120,0)</f>
        <v>27947</v>
      </c>
    </row>
    <row r="121" spans="1:74" ht="8.85" customHeight="1" x14ac:dyDescent="0.3">
      <c r="A121" s="10">
        <v>28</v>
      </c>
      <c r="B121" s="21"/>
      <c r="C121" s="10" t="s">
        <v>152</v>
      </c>
      <c r="D121" s="21"/>
      <c r="E121" s="138">
        <v>13274620</v>
      </c>
      <c r="F121" s="21"/>
      <c r="G121" s="135">
        <f>(E121/$BJ121)</f>
        <v>1252.4407963015378</v>
      </c>
      <c r="H121" s="21"/>
      <c r="I121" s="135">
        <f>IF(G$219,G121/G$219*100,0)</f>
        <v>76.077932177792988</v>
      </c>
      <c r="J121" s="21"/>
      <c r="K121" s="138">
        <v>1285714</v>
      </c>
      <c r="L121" s="21"/>
      <c r="M121" s="135">
        <f>(K121/$BJ121)</f>
        <v>121.30521747334654</v>
      </c>
      <c r="N121" s="21"/>
      <c r="O121" s="135">
        <f>IF(M$219,M121/M$219*100,0)</f>
        <v>125.43054618118209</v>
      </c>
      <c r="P121" s="21"/>
      <c r="Q121" s="138">
        <v>1476899</v>
      </c>
      <c r="R121" s="21"/>
      <c r="S121" s="135">
        <f>(Q121/$BJ121)</f>
        <v>139.34323992829513</v>
      </c>
      <c r="T121" s="21"/>
      <c r="U121" s="135">
        <f>IF(S$219,S121/S$219*100,0)</f>
        <v>132.46412162040042</v>
      </c>
      <c r="V121" s="21"/>
      <c r="W121" s="138">
        <v>1192282</v>
      </c>
      <c r="X121" s="21"/>
      <c r="Y121" s="135">
        <f>(W121/$BJ121)</f>
        <v>112.49004623077649</v>
      </c>
      <c r="Z121" s="21"/>
      <c r="AA121" s="135">
        <f>IF(Y$219,Y121/Y$219*100,0)</f>
        <v>53.686827231607559</v>
      </c>
      <c r="AB121" s="21"/>
      <c r="AC121" s="21"/>
      <c r="AD121" s="138">
        <v>592945</v>
      </c>
      <c r="AE121" s="21"/>
      <c r="AF121" s="135">
        <f>(AD121/$BJ121)</f>
        <v>55.943485234456084</v>
      </c>
      <c r="AG121" s="21"/>
      <c r="AH121" s="135">
        <f>IF(AF$219,AF121/AF$219*100,0)</f>
        <v>68.58411722424772</v>
      </c>
      <c r="AI121" s="21"/>
      <c r="AJ121" s="138">
        <v>8489</v>
      </c>
      <c r="AK121" s="21"/>
      <c r="AL121" s="135">
        <f>(AJ121/$BJ121)</f>
        <v>0.80092461552976701</v>
      </c>
      <c r="AM121" s="21"/>
      <c r="AN121" s="135">
        <f>IF(AL$219,AL121/AL$219*100,0)</f>
        <v>93.721451968585029</v>
      </c>
      <c r="AO121" s="21"/>
      <c r="AP121" s="138">
        <f>(E121+K121+Q121+W121+AD121+AJ121)</f>
        <v>17830949</v>
      </c>
      <c r="AQ121" s="21"/>
      <c r="AR121" s="138">
        <v>8677814</v>
      </c>
      <c r="AS121" s="21"/>
      <c r="AT121" s="143">
        <f>IF($AP121,AR121/$AP121*100,0)</f>
        <v>48.667146095252697</v>
      </c>
      <c r="AU121" s="21"/>
      <c r="AV121" s="138">
        <v>1730611</v>
      </c>
      <c r="AW121" s="21"/>
      <c r="AX121" s="143">
        <f>IF($AP121,AV121/$AP121*100,0)</f>
        <v>9.7056584032627757</v>
      </c>
      <c r="AY121" s="21"/>
      <c r="AZ121" s="138">
        <v>0</v>
      </c>
      <c r="BA121" s="21"/>
      <c r="BB121" s="143">
        <f>IF($AP121,AZ121/$AP121*100,0)</f>
        <v>0</v>
      </c>
      <c r="BC121" s="21"/>
      <c r="BD121" s="138">
        <v>6803</v>
      </c>
      <c r="BE121" s="21"/>
      <c r="BF121" s="138">
        <v>0</v>
      </c>
      <c r="BG121" s="21"/>
      <c r="BH121" s="10">
        <v>28</v>
      </c>
      <c r="BI121" s="21"/>
      <c r="BJ121" s="27">
        <v>10599</v>
      </c>
      <c r="BK121" s="21"/>
      <c r="BL121" s="137">
        <f>IF(E121,BJ121,0)</f>
        <v>10599</v>
      </c>
      <c r="BM121" s="21"/>
      <c r="BN121" s="137">
        <f>IF(K121,BJ121,0)</f>
        <v>10599</v>
      </c>
      <c r="BO121" s="21"/>
      <c r="BP121" s="137">
        <f>IF(Q121,BJ121,0)</f>
        <v>10599</v>
      </c>
      <c r="BQ121" s="21"/>
      <c r="BR121" s="137">
        <f>IF(W121,BJ121,0)</f>
        <v>10599</v>
      </c>
      <c r="BS121" s="21"/>
      <c r="BT121" s="137">
        <f>IF(AD121,BJ121,0)</f>
        <v>10599</v>
      </c>
      <c r="BU121" s="21"/>
      <c r="BV121" s="137">
        <f>IF(AJ121,BJ121,0)</f>
        <v>10599</v>
      </c>
    </row>
    <row r="122" spans="1:74" ht="8.85" customHeight="1" x14ac:dyDescent="0.3">
      <c r="A122" s="10">
        <v>29</v>
      </c>
      <c r="B122" s="21"/>
      <c r="C122" s="10" t="s">
        <v>94</v>
      </c>
      <c r="D122" s="21"/>
      <c r="E122" s="138">
        <v>2443123813</v>
      </c>
      <c r="F122" s="21"/>
      <c r="G122" s="135">
        <f>(E122/$BJ122)</f>
        <v>2123.8848109507967</v>
      </c>
      <c r="H122" s="21"/>
      <c r="I122" s="135">
        <f>IF(G$219,G122/G$219*100,0)</f>
        <v>129.01269671038182</v>
      </c>
      <c r="J122" s="21"/>
      <c r="K122" s="138">
        <v>107921287</v>
      </c>
      <c r="L122" s="21"/>
      <c r="M122" s="135">
        <f>(K122/$BJ122)</f>
        <v>93.819388529516857</v>
      </c>
      <c r="N122" s="21"/>
      <c r="O122" s="135">
        <f>IF(M$219,M122/M$219*100,0)</f>
        <v>97.009983500730144</v>
      </c>
      <c r="P122" s="21"/>
      <c r="Q122" s="138">
        <v>124835078</v>
      </c>
      <c r="R122" s="21"/>
      <c r="S122" s="135">
        <f>(Q122/$BJ122)</f>
        <v>108.52308205882072</v>
      </c>
      <c r="T122" s="21"/>
      <c r="U122" s="135">
        <f>IF(S$219,S122/S$219*100,0)</f>
        <v>103.16549800232713</v>
      </c>
      <c r="V122" s="21"/>
      <c r="W122" s="138">
        <v>267148182</v>
      </c>
      <c r="X122" s="21"/>
      <c r="Y122" s="135">
        <f>(W122/$BJ122)</f>
        <v>232.24036498019228</v>
      </c>
      <c r="Z122" s="21"/>
      <c r="AA122" s="135">
        <f>IF(Y$219,Y122/Y$219*100,0)</f>
        <v>110.83868100932331</v>
      </c>
      <c r="AB122" s="21"/>
      <c r="AC122" s="21"/>
      <c r="AD122" s="138">
        <v>95340103</v>
      </c>
      <c r="AE122" s="21"/>
      <c r="AF122" s="135">
        <f>(AD122/$BJ122)</f>
        <v>82.882167313304507</v>
      </c>
      <c r="AG122" s="21"/>
      <c r="AH122" s="135">
        <f>IF(AF$219,AF122/AF$219*100,0)</f>
        <v>101.60969154839708</v>
      </c>
      <c r="AI122" s="21"/>
      <c r="AJ122" s="138">
        <v>0</v>
      </c>
      <c r="AK122" s="21"/>
      <c r="AL122" s="135">
        <f>(AJ122/$BJ122)</f>
        <v>0</v>
      </c>
      <c r="AM122" s="21"/>
      <c r="AN122" s="135">
        <f>IF(AL$219,AL122/AL$219*100,0)</f>
        <v>0</v>
      </c>
      <c r="AO122" s="21"/>
      <c r="AP122" s="138">
        <f>(E122+K122+Q122+W122+AD122+AJ122)</f>
        <v>3038368463</v>
      </c>
      <c r="AQ122" s="21"/>
      <c r="AR122" s="138">
        <v>786182944</v>
      </c>
      <c r="AS122" s="21"/>
      <c r="AT122" s="143">
        <f>IF($AP122,AR122/$AP122*100,0)</f>
        <v>25.875167991433962</v>
      </c>
      <c r="AU122" s="21"/>
      <c r="AV122" s="138">
        <v>121896224</v>
      </c>
      <c r="AW122" s="21"/>
      <c r="AX122" s="143">
        <f>IF($AP122,AV122/$AP122*100,0)</f>
        <v>4.0118973549259094</v>
      </c>
      <c r="AY122" s="21"/>
      <c r="AZ122" s="138">
        <v>12450052</v>
      </c>
      <c r="BA122" s="21"/>
      <c r="BB122" s="143">
        <f>IF($AP122,AZ122/$AP122*100,0)</f>
        <v>0.40976109881377476</v>
      </c>
      <c r="BC122" s="21"/>
      <c r="BD122" s="138">
        <v>18745970</v>
      </c>
      <c r="BE122" s="21"/>
      <c r="BF122" s="138">
        <v>36015</v>
      </c>
      <c r="BG122" s="21"/>
      <c r="BH122" s="10">
        <v>29</v>
      </c>
      <c r="BI122" s="21"/>
      <c r="BJ122" s="27">
        <v>1150309</v>
      </c>
      <c r="BK122" s="21"/>
      <c r="BL122" s="137">
        <f>IF(E122,BJ122,0)</f>
        <v>1150309</v>
      </c>
      <c r="BM122" s="21"/>
      <c r="BN122" s="137">
        <f>IF(K122,BJ122,0)</f>
        <v>1150309</v>
      </c>
      <c r="BO122" s="21"/>
      <c r="BP122" s="137">
        <f>IF(Q122,BJ122,0)</f>
        <v>1150309</v>
      </c>
      <c r="BQ122" s="21"/>
      <c r="BR122" s="137">
        <f>IF(W122,BJ122,0)</f>
        <v>1150309</v>
      </c>
      <c r="BS122" s="21"/>
      <c r="BT122" s="137">
        <f>IF(AD122,BJ122,0)</f>
        <v>1150309</v>
      </c>
      <c r="BU122" s="21"/>
      <c r="BV122" s="137">
        <f>IF(AJ122,BJ122,0)</f>
        <v>0</v>
      </c>
    </row>
    <row r="123" spans="1:74" ht="8.85" customHeight="1" x14ac:dyDescent="0.3">
      <c r="A123" s="10">
        <v>30</v>
      </c>
      <c r="B123" s="21"/>
      <c r="C123" s="10" t="s">
        <v>153</v>
      </c>
      <c r="D123" s="21"/>
      <c r="E123" s="138">
        <v>116388892</v>
      </c>
      <c r="F123" s="21"/>
      <c r="G123" s="135">
        <f>(E123/$BJ123)</f>
        <v>1594.9801567724608</v>
      </c>
      <c r="H123" s="21"/>
      <c r="I123" s="135">
        <f>IF(G$219,G123/G$219*100,0)</f>
        <v>96.885052411408665</v>
      </c>
      <c r="J123" s="21"/>
      <c r="K123" s="138">
        <v>12685510</v>
      </c>
      <c r="L123" s="21"/>
      <c r="M123" s="135">
        <f>(K123/$BJ123)</f>
        <v>173.84078824754701</v>
      </c>
      <c r="N123" s="21"/>
      <c r="O123" s="135">
        <f>IF(M$219,M123/M$219*100,0)</f>
        <v>179.75273836220668</v>
      </c>
      <c r="P123" s="21"/>
      <c r="Q123" s="138">
        <v>9657691</v>
      </c>
      <c r="R123" s="21"/>
      <c r="S123" s="135">
        <f>(Q123/$BJ123)</f>
        <v>132.34790056460011</v>
      </c>
      <c r="T123" s="21"/>
      <c r="U123" s="135">
        <f>IF(S$219,S123/S$219*100,0)</f>
        <v>125.81412923666289</v>
      </c>
      <c r="V123" s="21"/>
      <c r="W123" s="138">
        <v>14436980</v>
      </c>
      <c r="X123" s="21"/>
      <c r="Y123" s="135">
        <f>(W123/$BJ123)</f>
        <v>197.84273419941894</v>
      </c>
      <c r="Z123" s="21"/>
      <c r="AA123" s="135">
        <f>IF(Y$219,Y123/Y$219*100,0)</f>
        <v>94.422120408792949</v>
      </c>
      <c r="AB123" s="21"/>
      <c r="AC123" s="21"/>
      <c r="AD123" s="138">
        <v>5845494</v>
      </c>
      <c r="AE123" s="21"/>
      <c r="AF123" s="135">
        <f>(AD123/$BJ123)</f>
        <v>80.105985857589218</v>
      </c>
      <c r="AG123" s="21"/>
      <c r="AH123" s="135">
        <f>IF(AF$219,AF123/AF$219*100,0)</f>
        <v>98.206221893322919</v>
      </c>
      <c r="AI123" s="21"/>
      <c r="AJ123" s="138">
        <v>77475</v>
      </c>
      <c r="AK123" s="21"/>
      <c r="AL123" s="135">
        <f>(AJ123/$BJ123)</f>
        <v>1.0617086005591185</v>
      </c>
      <c r="AM123" s="21"/>
      <c r="AN123" s="135">
        <f>IF(AL$219,AL123/AL$219*100,0)</f>
        <v>124.23749961301678</v>
      </c>
      <c r="AO123" s="21"/>
      <c r="AP123" s="138">
        <f>(E123+K123+Q123+W123+AD123+AJ123)</f>
        <v>159092042</v>
      </c>
      <c r="AQ123" s="21"/>
      <c r="AR123" s="138">
        <v>53661105</v>
      </c>
      <c r="AS123" s="21"/>
      <c r="AT123" s="143">
        <f>IF($AP123,AR123/$AP123*100,0)</f>
        <v>33.729597235291003</v>
      </c>
      <c r="AU123" s="21"/>
      <c r="AV123" s="138">
        <v>13753472</v>
      </c>
      <c r="AW123" s="21"/>
      <c r="AX123" s="143">
        <f>IF($AP123,AV123/$AP123*100,0)</f>
        <v>8.6449779807339446</v>
      </c>
      <c r="AY123" s="21"/>
      <c r="AZ123" s="138">
        <v>407735</v>
      </c>
      <c r="BA123" s="21"/>
      <c r="BB123" s="143">
        <f>IF($AP123,AZ123/$AP123*100,0)</f>
        <v>0.25628874635979593</v>
      </c>
      <c r="BC123" s="21"/>
      <c r="BD123" s="138">
        <v>82801</v>
      </c>
      <c r="BE123" s="21"/>
      <c r="BF123" s="138">
        <v>17549</v>
      </c>
      <c r="BG123" s="21"/>
      <c r="BH123" s="10">
        <v>30</v>
      </c>
      <c r="BI123" s="21"/>
      <c r="BJ123" s="27">
        <v>72972</v>
      </c>
      <c r="BK123" s="21"/>
      <c r="BL123" s="137">
        <f>IF(E123,BJ123,0)</f>
        <v>72972</v>
      </c>
      <c r="BM123" s="21"/>
      <c r="BN123" s="137">
        <f>IF(K123,BJ123,0)</f>
        <v>72972</v>
      </c>
      <c r="BO123" s="21"/>
      <c r="BP123" s="137">
        <f>IF(Q123,BJ123,0)</f>
        <v>72972</v>
      </c>
      <c r="BQ123" s="21"/>
      <c r="BR123" s="137">
        <f>IF(W123,BJ123,0)</f>
        <v>72972</v>
      </c>
      <c r="BS123" s="21"/>
      <c r="BT123" s="137">
        <f>IF(AD123,BJ123,0)</f>
        <v>72972</v>
      </c>
      <c r="BU123" s="21"/>
      <c r="BV123" s="137">
        <f>IF(AJ123,BJ123,0)</f>
        <v>72972</v>
      </c>
    </row>
    <row r="124" spans="1:7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Q124" s="21"/>
      <c r="AR124" s="21"/>
      <c r="AS124" s="21"/>
      <c r="AT124" s="21"/>
      <c r="AU124" s="21"/>
      <c r="AV124" s="21"/>
      <c r="AW124" s="21"/>
      <c r="AX124" s="21"/>
      <c r="AY124" s="21"/>
      <c r="AZ124" s="21"/>
      <c r="BA124" s="21"/>
      <c r="BB124" s="21"/>
      <c r="BC124" s="21"/>
      <c r="BD124" s="21"/>
      <c r="BE124" s="21"/>
      <c r="BG124" s="21"/>
      <c r="BH124" s="29"/>
      <c r="BI124" s="21"/>
      <c r="BJ124" s="27"/>
      <c r="BK124" s="21"/>
      <c r="BL124" s="21"/>
      <c r="BM124" s="21"/>
      <c r="BN124" s="21"/>
      <c r="BO124" s="21"/>
      <c r="BP124" s="21"/>
      <c r="BQ124" s="21"/>
      <c r="BR124" s="21"/>
      <c r="BS124" s="21"/>
      <c r="BT124" s="21"/>
      <c r="BU124" s="21"/>
      <c r="BV124" s="21"/>
    </row>
    <row r="125" spans="1:74" ht="8.85" customHeight="1" x14ac:dyDescent="0.3">
      <c r="A125" s="10">
        <v>31</v>
      </c>
      <c r="B125" s="21"/>
      <c r="C125" s="10" t="s">
        <v>154</v>
      </c>
      <c r="D125" s="21"/>
      <c r="E125" s="138">
        <v>16327984</v>
      </c>
      <c r="F125" s="21"/>
      <c r="G125" s="135">
        <f>(E125/$BJ125)</f>
        <v>1055.0519514086327</v>
      </c>
      <c r="H125" s="21"/>
      <c r="I125" s="135">
        <f>IF(G$219,G125/G$219*100,0)</f>
        <v>64.087796437436722</v>
      </c>
      <c r="J125" s="21"/>
      <c r="K125" s="138">
        <v>988285</v>
      </c>
      <c r="L125" s="21"/>
      <c r="M125" s="135">
        <f>(K125/$BJ125)</f>
        <v>63.85920134401654</v>
      </c>
      <c r="N125" s="21"/>
      <c r="O125" s="135">
        <f>IF(M$219,M125/M$219*100,0)</f>
        <v>66.030914993693685</v>
      </c>
      <c r="P125" s="21"/>
      <c r="Q125" s="138">
        <v>1427536</v>
      </c>
      <c r="R125" s="21"/>
      <c r="S125" s="135">
        <f>(Q125/$BJ125)</f>
        <v>92.241922977513568</v>
      </c>
      <c r="T125" s="21"/>
      <c r="U125" s="135">
        <f>IF(S$219,S125/S$219*100,0)</f>
        <v>87.688109664169062</v>
      </c>
      <c r="V125" s="21"/>
      <c r="W125" s="138">
        <v>2966853</v>
      </c>
      <c r="X125" s="21"/>
      <c r="Y125" s="135">
        <f>(W125/$BJ125)</f>
        <v>191.70670715947273</v>
      </c>
      <c r="Z125" s="21"/>
      <c r="AA125" s="135">
        <f>IF(Y$219,Y125/Y$219*100,0)</f>
        <v>91.493649538523741</v>
      </c>
      <c r="AB125" s="21"/>
      <c r="AC125" s="21"/>
      <c r="AD125" s="138">
        <v>1237541</v>
      </c>
      <c r="AE125" s="21"/>
      <c r="AF125" s="135">
        <f>(AD125/$BJ125)</f>
        <v>79.965171879038508</v>
      </c>
      <c r="AG125" s="21"/>
      <c r="AH125" s="135">
        <f>IF(AF$219,AF125/AF$219*100,0)</f>
        <v>98.03359048912526</v>
      </c>
      <c r="AI125" s="21"/>
      <c r="AJ125" s="138">
        <v>7653</v>
      </c>
      <c r="AK125" s="21"/>
      <c r="AL125" s="135">
        <f>(AJ125/$BJ125)</f>
        <v>0.49450762470922721</v>
      </c>
      <c r="AM125" s="21"/>
      <c r="AN125" s="135">
        <f>IF(AL$219,AL125/AL$219*100,0)</f>
        <v>57.865586471742567</v>
      </c>
      <c r="AO125" s="21"/>
      <c r="AP125" s="138">
        <f>(E125+K125+Q125+W125+AD125+AJ125)</f>
        <v>22955852</v>
      </c>
      <c r="AQ125" s="21"/>
      <c r="AR125" s="138">
        <v>13138269</v>
      </c>
      <c r="AS125" s="21"/>
      <c r="AT125" s="143">
        <f>IF($AP125,AR125/$AP125*100,0)</f>
        <v>57.232765745309734</v>
      </c>
      <c r="AU125" s="21"/>
      <c r="AV125" s="138">
        <v>2982303</v>
      </c>
      <c r="AW125" s="21"/>
      <c r="AX125" s="143">
        <f>IF($AP125,AV125/$AP125*100,0)</f>
        <v>12.991471629979145</v>
      </c>
      <c r="AY125" s="21"/>
      <c r="AZ125" s="138">
        <v>0</v>
      </c>
      <c r="BA125" s="21"/>
      <c r="BB125" s="143">
        <f>IF($AP125,AZ125/$AP125*100,0)</f>
        <v>0</v>
      </c>
      <c r="BC125" s="21"/>
      <c r="BD125" s="138">
        <v>47146</v>
      </c>
      <c r="BE125" s="21"/>
      <c r="BF125" s="138">
        <v>3063</v>
      </c>
      <c r="BG125" s="21"/>
      <c r="BH125" s="10">
        <v>31</v>
      </c>
      <c r="BI125" s="21"/>
      <c r="BJ125" s="27">
        <v>15476</v>
      </c>
      <c r="BK125" s="21"/>
      <c r="BL125" s="137">
        <f>IF(E125,BJ125,0)</f>
        <v>15476</v>
      </c>
      <c r="BM125" s="21"/>
      <c r="BN125" s="137">
        <f>IF(K125,BJ125,0)</f>
        <v>15476</v>
      </c>
      <c r="BO125" s="21"/>
      <c r="BP125" s="137">
        <f>IF(Q125,BJ125,0)</f>
        <v>15476</v>
      </c>
      <c r="BQ125" s="21"/>
      <c r="BR125" s="137">
        <f>IF(W125,BJ125,0)</f>
        <v>15476</v>
      </c>
      <c r="BS125" s="21"/>
      <c r="BT125" s="137">
        <f>IF(AD125,BJ125,0)</f>
        <v>15476</v>
      </c>
      <c r="BU125" s="21"/>
      <c r="BV125" s="137">
        <f>IF(AJ125,BJ125,0)</f>
        <v>15476</v>
      </c>
    </row>
    <row r="126" spans="1:74" ht="8.85" customHeight="1" x14ac:dyDescent="0.3">
      <c r="A126" s="10">
        <v>32</v>
      </c>
      <c r="B126" s="21"/>
      <c r="C126" s="10" t="s">
        <v>155</v>
      </c>
      <c r="D126" s="21"/>
      <c r="E126" s="138">
        <v>34655158</v>
      </c>
      <c r="F126" s="21"/>
      <c r="G126" s="135">
        <f>(E126/$BJ126)</f>
        <v>1271.7955888289478</v>
      </c>
      <c r="H126" s="21"/>
      <c r="I126" s="135">
        <f>IF(G$219,G126/G$219*100,0)</f>
        <v>77.253614571374996</v>
      </c>
      <c r="J126" s="21"/>
      <c r="K126" s="138">
        <v>1911639</v>
      </c>
      <c r="L126" s="21"/>
      <c r="M126" s="135">
        <f>(K126/$BJ126)</f>
        <v>70.154464384014091</v>
      </c>
      <c r="N126" s="21"/>
      <c r="O126" s="135">
        <f>IF(M$219,M126/M$219*100,0)</f>
        <v>72.540266346487712</v>
      </c>
      <c r="P126" s="21"/>
      <c r="Q126" s="138">
        <v>3375223</v>
      </c>
      <c r="R126" s="21"/>
      <c r="S126" s="135">
        <f>(Q126/$BJ126)</f>
        <v>123.86594003449667</v>
      </c>
      <c r="T126" s="21"/>
      <c r="U126" s="135">
        <f>IF(S$219,S126/S$219*100,0)</f>
        <v>117.75090742685548</v>
      </c>
      <c r="V126" s="21"/>
      <c r="W126" s="138">
        <v>3730541</v>
      </c>
      <c r="X126" s="21"/>
      <c r="Y126" s="135">
        <f>(W126/$BJ126)</f>
        <v>136.90561121509046</v>
      </c>
      <c r="Z126" s="21"/>
      <c r="AA126" s="135">
        <f>IF(Y$219,Y126/Y$219*100,0)</f>
        <v>65.33936239357044</v>
      </c>
      <c r="AB126" s="21"/>
      <c r="AC126" s="21"/>
      <c r="AD126" s="138">
        <v>1172433</v>
      </c>
      <c r="AE126" s="21"/>
      <c r="AF126" s="135">
        <f>(AD126/$BJ126)</f>
        <v>43.026643179566221</v>
      </c>
      <c r="AG126" s="21"/>
      <c r="AH126" s="135">
        <f>IF(AF$219,AF126/AF$219*100,0)</f>
        <v>52.748668182291503</v>
      </c>
      <c r="AI126" s="21"/>
      <c r="AJ126" s="138">
        <v>7038</v>
      </c>
      <c r="AK126" s="21"/>
      <c r="AL126" s="135">
        <f>(AJ126/$BJ126)</f>
        <v>0.25828470769569528</v>
      </c>
      <c r="AM126" s="21"/>
      <c r="AN126" s="135">
        <f>IF(AL$219,AL126/AL$219*100,0)</f>
        <v>30.2235907814004</v>
      </c>
      <c r="AO126" s="21"/>
      <c r="AP126" s="138">
        <f>(E126+K126+Q126+W126+AD126+AJ126)</f>
        <v>44852032</v>
      </c>
      <c r="AQ126" s="21"/>
      <c r="AR126" s="138">
        <v>23220023</v>
      </c>
      <c r="AS126" s="21"/>
      <c r="AT126" s="143">
        <f>IF($AP126,AR126/$AP126*100,0)</f>
        <v>51.770280998640153</v>
      </c>
      <c r="AU126" s="21"/>
      <c r="AV126" s="138">
        <v>3413343</v>
      </c>
      <c r="AW126" s="21"/>
      <c r="AX126" s="143">
        <f>IF($AP126,AV126/$AP126*100,0)</f>
        <v>7.6102304573402595</v>
      </c>
      <c r="AY126" s="21"/>
      <c r="AZ126" s="138">
        <v>0</v>
      </c>
      <c r="BA126" s="21"/>
      <c r="BB126" s="143">
        <f>IF($AP126,AZ126/$AP126*100,0)</f>
        <v>0</v>
      </c>
      <c r="BC126" s="21"/>
      <c r="BD126" s="138">
        <v>11008</v>
      </c>
      <c r="BE126" s="21"/>
      <c r="BF126" s="138">
        <v>10451</v>
      </c>
      <c r="BG126" s="21"/>
      <c r="BH126" s="10">
        <v>32</v>
      </c>
      <c r="BI126" s="21"/>
      <c r="BJ126" s="27">
        <v>27249</v>
      </c>
      <c r="BK126" s="21"/>
      <c r="BL126" s="137">
        <f>IF(E126,BJ126,0)</f>
        <v>27249</v>
      </c>
      <c r="BM126" s="21"/>
      <c r="BN126" s="137">
        <f>IF(K126,BJ126,0)</f>
        <v>27249</v>
      </c>
      <c r="BO126" s="21"/>
      <c r="BP126" s="137">
        <f>IF(Q126,BJ126,0)</f>
        <v>27249</v>
      </c>
      <c r="BQ126" s="21"/>
      <c r="BR126" s="137">
        <f>IF(W126,BJ126,0)</f>
        <v>27249</v>
      </c>
      <c r="BS126" s="21"/>
      <c r="BT126" s="137">
        <f>IF(AD126,BJ126,0)</f>
        <v>27249</v>
      </c>
      <c r="BU126" s="21"/>
      <c r="BV126" s="137">
        <f>IF(AJ126,BJ126,0)</f>
        <v>27249</v>
      </c>
    </row>
    <row r="127" spans="1:74" ht="8.85" customHeight="1" x14ac:dyDescent="0.3">
      <c r="A127" s="10">
        <v>33</v>
      </c>
      <c r="B127" s="21"/>
      <c r="C127" s="10" t="s">
        <v>96</v>
      </c>
      <c r="D127" s="21"/>
      <c r="E127" s="138">
        <v>63168101</v>
      </c>
      <c r="F127" s="21"/>
      <c r="G127" s="135">
        <f>(E127/$BJ127)</f>
        <v>1159.5370706903832</v>
      </c>
      <c r="H127" s="21"/>
      <c r="I127" s="135">
        <f>IF(G$219,G127/G$219*100,0)</f>
        <v>70.434612863234321</v>
      </c>
      <c r="J127" s="21"/>
      <c r="K127" s="138">
        <v>4085235</v>
      </c>
      <c r="L127" s="21"/>
      <c r="M127" s="135">
        <f>(K127/$BJ127)</f>
        <v>74.990087559887655</v>
      </c>
      <c r="N127" s="21"/>
      <c r="O127" s="135">
        <f>IF(M$219,M127/M$219*100,0)</f>
        <v>77.540338632821758</v>
      </c>
      <c r="P127" s="21"/>
      <c r="Q127" s="138">
        <v>6513516</v>
      </c>
      <c r="R127" s="21"/>
      <c r="S127" s="135">
        <f>(Q127/$BJ127)</f>
        <v>119.56451346439782</v>
      </c>
      <c r="T127" s="21"/>
      <c r="U127" s="135">
        <f>IF(S$219,S127/S$219*100,0)</f>
        <v>113.66183433930561</v>
      </c>
      <c r="V127" s="21"/>
      <c r="W127" s="138">
        <v>8418584</v>
      </c>
      <c r="X127" s="21"/>
      <c r="Y127" s="135">
        <f>(W127/$BJ127)</f>
        <v>154.53464764946673</v>
      </c>
      <c r="Z127" s="21"/>
      <c r="AA127" s="135">
        <f>IF(Y$219,Y127/Y$219*100,0)</f>
        <v>73.752969330582545</v>
      </c>
      <c r="AB127" s="21"/>
      <c r="AC127" s="21"/>
      <c r="AD127" s="138">
        <v>3186098</v>
      </c>
      <c r="AE127" s="21"/>
      <c r="AF127" s="135">
        <f>(AD127/$BJ127)</f>
        <v>58.485195587128516</v>
      </c>
      <c r="AG127" s="21"/>
      <c r="AH127" s="135">
        <f>IF(AF$219,AF127/AF$219*100,0)</f>
        <v>71.700136186012443</v>
      </c>
      <c r="AI127" s="21"/>
      <c r="AJ127" s="138">
        <v>0</v>
      </c>
      <c r="AK127" s="21"/>
      <c r="AL127" s="135">
        <f>(AJ127/$BJ127)</f>
        <v>0</v>
      </c>
      <c r="AM127" s="21"/>
      <c r="AN127" s="135">
        <f>IF(AL$219,AL127/AL$219*100,0)</f>
        <v>0</v>
      </c>
      <c r="AO127" s="21"/>
      <c r="AP127" s="138">
        <f>(E127+K127+Q127+W127+AD127+AJ127)</f>
        <v>85371534</v>
      </c>
      <c r="AQ127" s="21"/>
      <c r="AR127" s="138">
        <v>44965753</v>
      </c>
      <c r="AS127" s="21"/>
      <c r="AT127" s="143">
        <f>IF($AP127,AR127/$AP127*100,0)</f>
        <v>52.670663033886676</v>
      </c>
      <c r="AU127" s="21"/>
      <c r="AV127" s="138">
        <v>8528981</v>
      </c>
      <c r="AW127" s="21"/>
      <c r="AX127" s="143">
        <f>IF($AP127,AV127/$AP127*100,0)</f>
        <v>9.9904272541243078</v>
      </c>
      <c r="AY127" s="21"/>
      <c r="AZ127" s="138">
        <v>0</v>
      </c>
      <c r="BA127" s="21"/>
      <c r="BB127" s="143">
        <f>IF($AP127,AZ127/$AP127*100,0)</f>
        <v>0</v>
      </c>
      <c r="BC127" s="21"/>
      <c r="BD127" s="138">
        <v>1097245</v>
      </c>
      <c r="BE127" s="21"/>
      <c r="BF127" s="138">
        <v>0</v>
      </c>
      <c r="BG127" s="21"/>
      <c r="BH127" s="10">
        <v>33</v>
      </c>
      <c r="BI127" s="21"/>
      <c r="BJ127" s="27">
        <v>54477</v>
      </c>
      <c r="BK127" s="21"/>
      <c r="BL127" s="137">
        <f>IF(E127,BJ127,0)</f>
        <v>54477</v>
      </c>
      <c r="BM127" s="21"/>
      <c r="BN127" s="137">
        <f>IF(K127,BJ127,0)</f>
        <v>54477</v>
      </c>
      <c r="BO127" s="21"/>
      <c r="BP127" s="137">
        <f>IF(Q127,BJ127,0)</f>
        <v>54477</v>
      </c>
      <c r="BQ127" s="21"/>
      <c r="BR127" s="137">
        <f>IF(W127,BJ127,0)</f>
        <v>54477</v>
      </c>
      <c r="BS127" s="21"/>
      <c r="BT127" s="137">
        <f>IF(AD127,BJ127,0)</f>
        <v>54477</v>
      </c>
      <c r="BU127" s="21"/>
      <c r="BV127" s="137">
        <f>IF(AJ127,BJ127,0)</f>
        <v>0</v>
      </c>
    </row>
    <row r="128" spans="1:74" ht="8.85" customHeight="1" x14ac:dyDescent="0.3">
      <c r="A128" s="10">
        <v>34</v>
      </c>
      <c r="B128" s="21"/>
      <c r="C128" s="10" t="s">
        <v>156</v>
      </c>
      <c r="D128" s="21"/>
      <c r="E128" s="138">
        <v>149882659</v>
      </c>
      <c r="F128" s="21"/>
      <c r="G128" s="135">
        <f>(E128/$BJ128)</f>
        <v>1639.513219352651</v>
      </c>
      <c r="H128" s="21"/>
      <c r="I128" s="135">
        <f>IF(G$219,G128/G$219*100,0)</f>
        <v>99.590156975752038</v>
      </c>
      <c r="J128" s="21"/>
      <c r="K128" s="138">
        <v>7665008</v>
      </c>
      <c r="L128" s="21"/>
      <c r="M128" s="135">
        <f>(K128/$BJ128)</f>
        <v>83.844802502762008</v>
      </c>
      <c r="N128" s="21"/>
      <c r="O128" s="135">
        <f>IF(M$219,M128/M$219*100,0)</f>
        <v>86.696183325218769</v>
      </c>
      <c r="P128" s="21"/>
      <c r="Q128" s="138">
        <v>9256122</v>
      </c>
      <c r="R128" s="21"/>
      <c r="S128" s="135">
        <f>(Q128/$BJ128)</f>
        <v>101.24943392511403</v>
      </c>
      <c r="T128" s="21"/>
      <c r="U128" s="135">
        <f>IF(S$219,S128/S$219*100,0)</f>
        <v>96.250936438356547</v>
      </c>
      <c r="V128" s="21"/>
      <c r="W128" s="138">
        <v>18427311</v>
      </c>
      <c r="X128" s="21"/>
      <c r="Y128" s="135">
        <f>(W128/$BJ128)</f>
        <v>201.5698159026023</v>
      </c>
      <c r="Z128" s="21"/>
      <c r="AA128" s="135">
        <f>IF(Y$219,Y128/Y$219*100,0)</f>
        <v>96.200901715953123</v>
      </c>
      <c r="AB128" s="21"/>
      <c r="AC128" s="21"/>
      <c r="AD128" s="138">
        <v>4731413</v>
      </c>
      <c r="AE128" s="21"/>
      <c r="AF128" s="135">
        <f>(AD128/$BJ128)</f>
        <v>51.755247815005632</v>
      </c>
      <c r="AG128" s="21"/>
      <c r="AH128" s="135">
        <f>IF(AF$219,AF128/AF$219*100,0)</f>
        <v>63.449532474392825</v>
      </c>
      <c r="AI128" s="21"/>
      <c r="AJ128" s="138">
        <v>81308</v>
      </c>
      <c r="AK128" s="21"/>
      <c r="AL128" s="135">
        <f>(AJ128/$BJ128)</f>
        <v>0.8893993589953948</v>
      </c>
      <c r="AM128" s="21"/>
      <c r="AN128" s="135">
        <f>IF(AL$219,AL128/AL$219*100,0)</f>
        <v>104.07446305023598</v>
      </c>
      <c r="AO128" s="21"/>
      <c r="AP128" s="138">
        <f>(E128+K128+Q128+W128+AD128+AJ128)</f>
        <v>190043821</v>
      </c>
      <c r="AQ128" s="21"/>
      <c r="AR128" s="138">
        <v>86344432</v>
      </c>
      <c r="AS128" s="21"/>
      <c r="AT128" s="143">
        <f>IF($AP128,AR128/$AP128*100,0)</f>
        <v>45.433959149874177</v>
      </c>
      <c r="AU128" s="21"/>
      <c r="AV128" s="138">
        <v>11691510</v>
      </c>
      <c r="AW128" s="21"/>
      <c r="AX128" s="143">
        <f>IF($AP128,AV128/$AP128*100,0)</f>
        <v>6.1520074362217754</v>
      </c>
      <c r="AY128" s="21"/>
      <c r="AZ128" s="138">
        <v>0</v>
      </c>
      <c r="BA128" s="21"/>
      <c r="BB128" s="143">
        <f>IF($AP128,AZ128/$AP128*100,0)</f>
        <v>0</v>
      </c>
      <c r="BC128" s="21"/>
      <c r="BD128" s="138">
        <v>152987</v>
      </c>
      <c r="BE128" s="21"/>
      <c r="BF128" s="138">
        <v>0</v>
      </c>
      <c r="BG128" s="21"/>
      <c r="BH128" s="10">
        <v>34</v>
      </c>
      <c r="BI128" s="21"/>
      <c r="BJ128" s="27">
        <v>91419</v>
      </c>
      <c r="BK128" s="21"/>
      <c r="BL128" s="137">
        <f>IF(E128,BJ128,0)</f>
        <v>91419</v>
      </c>
      <c r="BM128" s="21"/>
      <c r="BN128" s="137">
        <f>IF(K128,BJ128,0)</f>
        <v>91419</v>
      </c>
      <c r="BO128" s="21"/>
      <c r="BP128" s="137">
        <f>IF(Q128,BJ128,0)</f>
        <v>91419</v>
      </c>
      <c r="BQ128" s="21"/>
      <c r="BR128" s="137">
        <f>IF(W128,BJ128,0)</f>
        <v>91419</v>
      </c>
      <c r="BS128" s="21"/>
      <c r="BT128" s="137">
        <f>IF(AD128,BJ128,0)</f>
        <v>91419</v>
      </c>
      <c r="BU128" s="21"/>
      <c r="BV128" s="137">
        <f>IF(AJ128,BJ128,0)</f>
        <v>91419</v>
      </c>
    </row>
    <row r="129" spans="1:74" ht="8.85" customHeight="1" x14ac:dyDescent="0.3">
      <c r="A129" s="10">
        <v>35</v>
      </c>
      <c r="B129" s="21"/>
      <c r="C129" s="10" t="s">
        <v>157</v>
      </c>
      <c r="D129" s="21"/>
      <c r="E129" s="138">
        <v>21322206</v>
      </c>
      <c r="F129" s="21"/>
      <c r="G129" s="135">
        <f>(E129/$BJ129)</f>
        <v>1270.161791862751</v>
      </c>
      <c r="H129" s="21"/>
      <c r="I129" s="135">
        <f>IF(G$219,G129/G$219*100,0)</f>
        <v>77.15437164096771</v>
      </c>
      <c r="J129" s="21"/>
      <c r="K129" s="138">
        <v>1473218</v>
      </c>
      <c r="L129" s="21"/>
      <c r="M129" s="135">
        <f>(K129/$BJ129)</f>
        <v>87.75945672246381</v>
      </c>
      <c r="N129" s="21"/>
      <c r="O129" s="135">
        <f>IF(M$219,M129/M$219*100,0)</f>
        <v>90.743966488342423</v>
      </c>
      <c r="P129" s="21"/>
      <c r="Q129" s="138">
        <v>1760956</v>
      </c>
      <c r="R129" s="21"/>
      <c r="S129" s="135">
        <f>(Q129/$BJ129)</f>
        <v>104.89998212902842</v>
      </c>
      <c r="T129" s="21"/>
      <c r="U129" s="135">
        <f>IF(S$219,S129/S$219*100,0)</f>
        <v>99.721263822112576</v>
      </c>
      <c r="V129" s="21"/>
      <c r="W129" s="138">
        <v>3457285</v>
      </c>
      <c r="X129" s="21"/>
      <c r="Y129" s="135">
        <f>(W129/$BJ129)</f>
        <v>205.9501399892774</v>
      </c>
      <c r="Z129" s="21"/>
      <c r="AA129" s="135">
        <f>IF(Y$219,Y129/Y$219*100,0)</f>
        <v>98.291448482885073</v>
      </c>
      <c r="AB129" s="21"/>
      <c r="AC129" s="21"/>
      <c r="AD129" s="138">
        <v>1713953</v>
      </c>
      <c r="AE129" s="21"/>
      <c r="AF129" s="135">
        <f>(AD129/$BJ129)</f>
        <v>102.10001787097158</v>
      </c>
      <c r="AG129" s="21"/>
      <c r="AH129" s="135">
        <f>IF(AF$219,AF129/AF$219*100,0)</f>
        <v>125.16988465973581</v>
      </c>
      <c r="AI129" s="21"/>
      <c r="AJ129" s="138">
        <v>9427</v>
      </c>
      <c r="AK129" s="21"/>
      <c r="AL129" s="135">
        <f>(AJ129/$BJ129)</f>
        <v>0.56156549711085957</v>
      </c>
      <c r="AM129" s="21"/>
      <c r="AN129" s="135">
        <f>IF(AL$219,AL129/AL$219*100,0)</f>
        <v>65.712468744486884</v>
      </c>
      <c r="AO129" s="21"/>
      <c r="AP129" s="138">
        <f>(E129+K129+Q129+W129+AD129+AJ129)</f>
        <v>29737045</v>
      </c>
      <c r="AQ129" s="21"/>
      <c r="AR129" s="138">
        <v>18406854</v>
      </c>
      <c r="AS129" s="21"/>
      <c r="AT129" s="143">
        <f>IF($AP129,AR129/$AP129*100,0)</f>
        <v>61.89873270864674</v>
      </c>
      <c r="AU129" s="21"/>
      <c r="AV129" s="138">
        <v>3180832</v>
      </c>
      <c r="AW129" s="21"/>
      <c r="AX129" s="143">
        <f>IF($AP129,AV129/$AP129*100,0)</f>
        <v>10.696530203320471</v>
      </c>
      <c r="AY129" s="21"/>
      <c r="AZ129" s="138">
        <v>0</v>
      </c>
      <c r="BA129" s="21"/>
      <c r="BB129" s="143">
        <f>IF($AP129,AZ129/$AP129*100,0)</f>
        <v>0</v>
      </c>
      <c r="BC129" s="21"/>
      <c r="BD129" s="138">
        <v>415967</v>
      </c>
      <c r="BE129" s="21"/>
      <c r="BF129" s="138">
        <v>0</v>
      </c>
      <c r="BG129" s="21"/>
      <c r="BH129" s="10">
        <v>35</v>
      </c>
      <c r="BI129" s="21"/>
      <c r="BJ129" s="27">
        <v>16787</v>
      </c>
      <c r="BK129" s="21"/>
      <c r="BL129" s="137">
        <f>IF(E129,BJ129,0)</f>
        <v>16787</v>
      </c>
      <c r="BM129" s="21"/>
      <c r="BN129" s="137">
        <f>IF(K129,BJ129,0)</f>
        <v>16787</v>
      </c>
      <c r="BO129" s="21"/>
      <c r="BP129" s="137">
        <f>IF(Q129,BJ129,0)</f>
        <v>16787</v>
      </c>
      <c r="BQ129" s="21"/>
      <c r="BR129" s="137">
        <f>IF(W129,BJ129,0)</f>
        <v>16787</v>
      </c>
      <c r="BS129" s="21"/>
      <c r="BT129" s="137">
        <f>IF(AD129,BJ129,0)</f>
        <v>16787</v>
      </c>
      <c r="BU129" s="21"/>
      <c r="BV129" s="137">
        <f>IF(AJ129,BJ129,0)</f>
        <v>16787</v>
      </c>
    </row>
    <row r="130" spans="1:74" ht="8.85" customHeight="1" x14ac:dyDescent="0.3">
      <c r="A130" s="21"/>
      <c r="B130" s="21"/>
      <c r="D130" s="21"/>
      <c r="E130" s="21"/>
      <c r="F130" s="21"/>
      <c r="G130" s="21"/>
      <c r="H130" s="21"/>
      <c r="I130" s="39"/>
      <c r="J130" s="21"/>
      <c r="K130" s="21"/>
      <c r="L130" s="21"/>
      <c r="M130" s="21"/>
      <c r="N130" s="21"/>
      <c r="O130" s="39"/>
      <c r="P130" s="21"/>
      <c r="Q130" s="21"/>
      <c r="R130" s="21"/>
      <c r="S130" s="21"/>
      <c r="T130" s="21"/>
      <c r="U130" s="39"/>
      <c r="V130" s="21"/>
      <c r="W130" s="21"/>
      <c r="X130" s="21"/>
      <c r="Y130" s="21"/>
      <c r="Z130" s="21"/>
      <c r="AA130" s="39"/>
      <c r="AB130" s="21"/>
      <c r="AC130" s="21"/>
      <c r="AD130" s="21"/>
      <c r="AE130" s="21"/>
      <c r="AF130" s="21"/>
      <c r="AG130" s="21"/>
      <c r="AH130" s="39"/>
      <c r="AI130" s="21"/>
      <c r="AJ130" s="21"/>
      <c r="AK130" s="21"/>
      <c r="AL130" s="21"/>
      <c r="AM130" s="21"/>
      <c r="AN130" s="39"/>
      <c r="AO130" s="21"/>
      <c r="AQ130" s="21"/>
      <c r="AR130" s="21"/>
      <c r="AS130" s="21"/>
      <c r="AT130" s="39"/>
      <c r="AU130" s="21"/>
      <c r="AV130" s="21"/>
      <c r="AW130" s="21"/>
      <c r="AX130" s="39"/>
      <c r="AY130" s="21"/>
      <c r="AZ130" s="21"/>
      <c r="BA130" s="21"/>
      <c r="BB130" s="39"/>
      <c r="BC130" s="21"/>
      <c r="BD130" s="21"/>
      <c r="BE130" s="21"/>
      <c r="BG130" s="21"/>
      <c r="BH130" s="21"/>
      <c r="BI130" s="21"/>
      <c r="BJ130" s="27"/>
      <c r="BK130" s="21"/>
      <c r="BL130" s="27"/>
      <c r="BM130" s="21"/>
      <c r="BN130" s="27"/>
      <c r="BO130" s="21"/>
      <c r="BP130" s="27"/>
      <c r="BQ130" s="21"/>
      <c r="BR130" s="27"/>
      <c r="BS130" s="21"/>
      <c r="BT130" s="27"/>
      <c r="BU130" s="21"/>
      <c r="BV130" s="27"/>
    </row>
    <row r="131" spans="1:74" ht="8.85" customHeight="1" x14ac:dyDescent="0.3">
      <c r="A131" s="10">
        <v>36</v>
      </c>
      <c r="B131" s="21"/>
      <c r="C131" s="10" t="s">
        <v>158</v>
      </c>
      <c r="D131" s="21"/>
      <c r="E131" s="138">
        <v>48890616</v>
      </c>
      <c r="F131" s="21"/>
      <c r="G131" s="135">
        <f>(E131/$BJ131)</f>
        <v>1262.9644287153521</v>
      </c>
      <c r="H131" s="21"/>
      <c r="I131" s="135">
        <f>IF(G$219,G131/G$219*100,0)</f>
        <v>76.717176919266123</v>
      </c>
      <c r="J131" s="21"/>
      <c r="K131" s="138">
        <v>2822347</v>
      </c>
      <c r="L131" s="21"/>
      <c r="M131" s="135">
        <f>(K131/$BJ131)</f>
        <v>72.908139805223328</v>
      </c>
      <c r="N131" s="21"/>
      <c r="O131" s="135">
        <f>IF(M$219,M131/M$219*100,0)</f>
        <v>75.387588327208476</v>
      </c>
      <c r="P131" s="21"/>
      <c r="Q131" s="138">
        <v>6618545</v>
      </c>
      <c r="R131" s="21"/>
      <c r="S131" s="135">
        <f>(Q131/$BJ131)</f>
        <v>170.97323758104932</v>
      </c>
      <c r="T131" s="21"/>
      <c r="U131" s="135">
        <f>IF(S$219,S131/S$219*100,0)</f>
        <v>162.5326047278943</v>
      </c>
      <c r="V131" s="21"/>
      <c r="W131" s="138">
        <v>6578328</v>
      </c>
      <c r="X131" s="21"/>
      <c r="Y131" s="135">
        <f>(W131/$BJ131)</f>
        <v>169.93433391025806</v>
      </c>
      <c r="Z131" s="21"/>
      <c r="AA131" s="135">
        <f>IF(Y$219,Y131/Y$219*100,0)</f>
        <v>81.102600017087397</v>
      </c>
      <c r="AB131" s="21"/>
      <c r="AC131" s="21"/>
      <c r="AD131" s="138">
        <v>2480468</v>
      </c>
      <c r="AE131" s="21"/>
      <c r="AF131" s="135">
        <f>(AD131/$BJ131)</f>
        <v>64.076567383947719</v>
      </c>
      <c r="AG131" s="21"/>
      <c r="AH131" s="135">
        <f>IF(AF$219,AF131/AF$219*100,0)</f>
        <v>78.554898579707782</v>
      </c>
      <c r="AI131" s="21"/>
      <c r="AJ131" s="138">
        <v>14566</v>
      </c>
      <c r="AK131" s="21"/>
      <c r="AL131" s="135">
        <f>(AJ131/$BJ131)</f>
        <v>0.37627547725452715</v>
      </c>
      <c r="AM131" s="21"/>
      <c r="AN131" s="135">
        <f>IF(AL$219,AL131/AL$219*100,0)</f>
        <v>44.030466019752282</v>
      </c>
      <c r="AO131" s="21"/>
      <c r="AP131" s="138">
        <f>(E131+K131+Q131+W131+AD131+AJ131)</f>
        <v>67404870</v>
      </c>
      <c r="AQ131" s="21"/>
      <c r="AR131" s="138">
        <v>32394300</v>
      </c>
      <c r="AS131" s="21"/>
      <c r="AT131" s="143">
        <f>IF($AP131,AR131/$AP131*100,0)</f>
        <v>48.059287110857127</v>
      </c>
      <c r="AU131" s="21"/>
      <c r="AV131" s="138">
        <v>4927909</v>
      </c>
      <c r="AW131" s="21"/>
      <c r="AX131" s="143">
        <f>IF($AP131,AV131/$AP131*100,0)</f>
        <v>7.31090943428865</v>
      </c>
      <c r="AY131" s="21"/>
      <c r="AZ131" s="138">
        <v>206742</v>
      </c>
      <c r="BA131" s="21"/>
      <c r="BB131" s="143">
        <f>IF($AP131,AZ131/$AP131*100,0)</f>
        <v>0.30671671052848259</v>
      </c>
      <c r="BC131" s="21"/>
      <c r="BD131" s="138">
        <v>80204</v>
      </c>
      <c r="BE131" s="21"/>
      <c r="BF131" s="138">
        <v>5444</v>
      </c>
      <c r="BG131" s="21"/>
      <c r="BH131" s="10">
        <v>36</v>
      </c>
      <c r="BI131" s="21"/>
      <c r="BJ131" s="27">
        <v>38711</v>
      </c>
      <c r="BK131" s="21"/>
      <c r="BL131" s="137">
        <f>IF(E131,BJ131,0)</f>
        <v>38711</v>
      </c>
      <c r="BM131" s="21"/>
      <c r="BN131" s="137">
        <f>IF(K131,BJ131,0)</f>
        <v>38711</v>
      </c>
      <c r="BO131" s="21"/>
      <c r="BP131" s="137">
        <f>IF(Q131,BJ131,0)</f>
        <v>38711</v>
      </c>
      <c r="BQ131" s="21"/>
      <c r="BR131" s="137">
        <f>IF(W131,BJ131,0)</f>
        <v>38711</v>
      </c>
      <c r="BS131" s="21"/>
      <c r="BT131" s="137">
        <f>IF(AD131,BJ131,0)</f>
        <v>38711</v>
      </c>
      <c r="BU131" s="21"/>
      <c r="BV131" s="137">
        <f>IF(AJ131,BJ131,0)</f>
        <v>38711</v>
      </c>
    </row>
    <row r="132" spans="1:74" ht="8.85" customHeight="1" x14ac:dyDescent="0.3">
      <c r="A132" s="10">
        <v>37</v>
      </c>
      <c r="B132" s="21"/>
      <c r="C132" s="10" t="s">
        <v>159</v>
      </c>
      <c r="D132" s="21"/>
      <c r="E132" s="138">
        <v>26047242</v>
      </c>
      <c r="F132" s="21"/>
      <c r="G132" s="135">
        <f>(E132/$BJ132)</f>
        <v>1053.3927285962714</v>
      </c>
      <c r="H132" s="21"/>
      <c r="I132" s="135">
        <f>IF(G$219,G132/G$219*100,0)</f>
        <v>63.987009046160871</v>
      </c>
      <c r="J132" s="21"/>
      <c r="K132" s="138">
        <v>2364153</v>
      </c>
      <c r="L132" s="21"/>
      <c r="M132" s="135">
        <f>(K132/$BJ132)</f>
        <v>95.610183200550011</v>
      </c>
      <c r="N132" s="21"/>
      <c r="O132" s="135">
        <f>IF(M$219,M132/M$219*100,0)</f>
        <v>98.861679234554572</v>
      </c>
      <c r="P132" s="21"/>
      <c r="Q132" s="138">
        <v>2193039</v>
      </c>
      <c r="R132" s="21"/>
      <c r="S132" s="135">
        <f>(Q132/$BJ132)</f>
        <v>88.690055405022846</v>
      </c>
      <c r="T132" s="21"/>
      <c r="U132" s="135">
        <f>IF(S$219,S132/S$219*100,0)</f>
        <v>84.311591231383375</v>
      </c>
      <c r="V132" s="21"/>
      <c r="W132" s="138">
        <v>3302332</v>
      </c>
      <c r="X132" s="21"/>
      <c r="Y132" s="135">
        <f>(W132/$BJ132)</f>
        <v>133.55166417276661</v>
      </c>
      <c r="Z132" s="21"/>
      <c r="AA132" s="135">
        <f>IF(Y$219,Y132/Y$219*100,0)</f>
        <v>63.738662763348941</v>
      </c>
      <c r="AB132" s="21"/>
      <c r="AC132" s="21"/>
      <c r="AD132" s="138">
        <v>1594916</v>
      </c>
      <c r="AE132" s="21"/>
      <c r="AF132" s="135">
        <f>(AD132/$BJ132)</f>
        <v>64.500990819751692</v>
      </c>
      <c r="AG132" s="21"/>
      <c r="AH132" s="135">
        <f>IF(AF$219,AF132/AF$219*100,0)</f>
        <v>79.075222019549003</v>
      </c>
      <c r="AI132" s="21"/>
      <c r="AJ132" s="138">
        <v>0</v>
      </c>
      <c r="AK132" s="21"/>
      <c r="AL132" s="135">
        <f>(AJ132/$BJ132)</f>
        <v>0</v>
      </c>
      <c r="AM132" s="21"/>
      <c r="AN132" s="135">
        <f>IF(AL$219,AL132/AL$219*100,0)</f>
        <v>0</v>
      </c>
      <c r="AO132" s="21"/>
      <c r="AP132" s="138">
        <f>(E132+K132+Q132+W132+AD132+AJ132)</f>
        <v>35501682</v>
      </c>
      <c r="AQ132" s="21"/>
      <c r="AR132" s="138">
        <v>8188628</v>
      </c>
      <c r="AS132" s="21"/>
      <c r="AT132" s="143">
        <f>IF($AP132,AR132/$AP132*100,0)</f>
        <v>23.065464898254682</v>
      </c>
      <c r="AU132" s="21"/>
      <c r="AV132" s="138">
        <v>2537969</v>
      </c>
      <c r="AW132" s="21"/>
      <c r="AX132" s="143">
        <f>IF($AP132,AV132/$AP132*100,0)</f>
        <v>7.1488697352424042</v>
      </c>
      <c r="AY132" s="21"/>
      <c r="AZ132" s="138">
        <v>0</v>
      </c>
      <c r="BA132" s="21"/>
      <c r="BB132" s="143">
        <f>IF($AP132,AZ132/$AP132*100,0)</f>
        <v>0</v>
      </c>
      <c r="BC132" s="21"/>
      <c r="BD132" s="138">
        <v>276092</v>
      </c>
      <c r="BE132" s="21"/>
      <c r="BF132" s="138">
        <v>13381</v>
      </c>
      <c r="BG132" s="21"/>
      <c r="BH132" s="10">
        <v>37</v>
      </c>
      <c r="BI132" s="21"/>
      <c r="BJ132" s="27">
        <v>24727</v>
      </c>
      <c r="BK132" s="21"/>
      <c r="BL132" s="137">
        <f>IF(E132,BJ132,0)</f>
        <v>24727</v>
      </c>
      <c r="BM132" s="21"/>
      <c r="BN132" s="137">
        <f>IF(K132,BJ132,0)</f>
        <v>24727</v>
      </c>
      <c r="BO132" s="21"/>
      <c r="BP132" s="137">
        <f>IF(Q132,BJ132,0)</f>
        <v>24727</v>
      </c>
      <c r="BQ132" s="21"/>
      <c r="BR132" s="137">
        <f>IF(W132,BJ132,0)</f>
        <v>24727</v>
      </c>
      <c r="BS132" s="21"/>
      <c r="BT132" s="137">
        <f>IF(AD132,BJ132,0)</f>
        <v>24727</v>
      </c>
      <c r="BU132" s="21"/>
      <c r="BV132" s="137">
        <f>IF(AJ132,BJ132,0)</f>
        <v>0</v>
      </c>
    </row>
    <row r="133" spans="1:74" ht="8.85" customHeight="1" x14ac:dyDescent="0.3">
      <c r="A133" s="10">
        <v>38</v>
      </c>
      <c r="B133" s="21"/>
      <c r="C133" s="10" t="s">
        <v>160</v>
      </c>
      <c r="D133" s="21"/>
      <c r="E133" s="138">
        <v>14657703</v>
      </c>
      <c r="F133" s="21"/>
      <c r="G133" s="135">
        <f>(E133/$BJ133)</f>
        <v>955.95793386812761</v>
      </c>
      <c r="H133" s="21"/>
      <c r="I133" s="135">
        <f>IF(G$219,G133/G$219*100,0)</f>
        <v>58.068455668648376</v>
      </c>
      <c r="J133" s="21"/>
      <c r="K133" s="138">
        <v>1284100</v>
      </c>
      <c r="L133" s="21"/>
      <c r="M133" s="135">
        <f>(K133/$BJ133)</f>
        <v>83.747472771147201</v>
      </c>
      <c r="N133" s="21"/>
      <c r="O133" s="135">
        <f>IF(M$219,M133/M$219*100,0)</f>
        <v>86.595543619438629</v>
      </c>
      <c r="P133" s="21"/>
      <c r="Q133" s="138">
        <v>1869414</v>
      </c>
      <c r="R133" s="21"/>
      <c r="S133" s="135">
        <f>(Q133/$BJ133)</f>
        <v>121.92095480336529</v>
      </c>
      <c r="T133" s="21"/>
      <c r="U133" s="135">
        <f>IF(S$219,S133/S$219*100,0)</f>
        <v>115.90194252307506</v>
      </c>
      <c r="V133" s="21"/>
      <c r="W133" s="138">
        <v>4308822</v>
      </c>
      <c r="X133" s="21"/>
      <c r="Y133" s="135">
        <f>(W133/$BJ133)</f>
        <v>281.01623948346702</v>
      </c>
      <c r="Z133" s="21"/>
      <c r="AA133" s="135">
        <f>IF(Y$219,Y133/Y$219*100,0)</f>
        <v>134.11738019445571</v>
      </c>
      <c r="AB133" s="21"/>
      <c r="AC133" s="21"/>
      <c r="AD133" s="138">
        <v>799393</v>
      </c>
      <c r="AE133" s="21"/>
      <c r="AF133" s="135">
        <f>(AD133/$BJ133)</f>
        <v>52.135459466510142</v>
      </c>
      <c r="AG133" s="21"/>
      <c r="AH133" s="135">
        <f>IF(AF$219,AF133/AF$219*100,0)</f>
        <v>63.915654318027073</v>
      </c>
      <c r="AI133" s="21"/>
      <c r="AJ133" s="138">
        <v>18951</v>
      </c>
      <c r="AK133" s="21"/>
      <c r="AL133" s="135">
        <f>(AJ133/$BJ133)</f>
        <v>1.2359616513402465</v>
      </c>
      <c r="AM133" s="21"/>
      <c r="AN133" s="135">
        <f>IF(AL$219,AL133/AL$219*100,0)</f>
        <v>144.62799406468335</v>
      </c>
      <c r="AO133" s="21"/>
      <c r="AP133" s="138">
        <f>(E133+K133+Q133+W133+AD133+AJ133)</f>
        <v>22938383</v>
      </c>
      <c r="AQ133" s="21"/>
      <c r="AR133" s="138">
        <v>12188711</v>
      </c>
      <c r="AS133" s="21"/>
      <c r="AT133" s="143">
        <f>IF($AP133,AR133/$AP133*100,0)</f>
        <v>53.136749002752282</v>
      </c>
      <c r="AU133" s="21"/>
      <c r="AV133" s="138">
        <v>4849311</v>
      </c>
      <c r="AW133" s="21"/>
      <c r="AX133" s="143">
        <f>IF($AP133,AV133/$AP133*100,0)</f>
        <v>21.140596527662826</v>
      </c>
      <c r="AY133" s="21"/>
      <c r="AZ133" s="138">
        <v>0</v>
      </c>
      <c r="BA133" s="21"/>
      <c r="BB133" s="143">
        <f>IF($AP133,AZ133/$AP133*100,0)</f>
        <v>0</v>
      </c>
      <c r="BC133" s="21"/>
      <c r="BD133" s="138">
        <v>116835</v>
      </c>
      <c r="BE133" s="21"/>
      <c r="BF133" s="138">
        <v>0</v>
      </c>
      <c r="BG133" s="21"/>
      <c r="BH133" s="10">
        <v>38</v>
      </c>
      <c r="BI133" s="21"/>
      <c r="BJ133" s="27">
        <v>15333</v>
      </c>
      <c r="BK133" s="21"/>
      <c r="BL133" s="137">
        <f>IF(E133,BJ133,0)</f>
        <v>15333</v>
      </c>
      <c r="BM133" s="21"/>
      <c r="BN133" s="137">
        <f>IF(K133,BJ133,0)</f>
        <v>15333</v>
      </c>
      <c r="BO133" s="21"/>
      <c r="BP133" s="137">
        <f>IF(Q133,BJ133,0)</f>
        <v>15333</v>
      </c>
      <c r="BQ133" s="21"/>
      <c r="BR133" s="137">
        <f>IF(W133,BJ133,0)</f>
        <v>15333</v>
      </c>
      <c r="BS133" s="21"/>
      <c r="BT133" s="137">
        <f>IF(AD133,BJ133,0)</f>
        <v>15333</v>
      </c>
      <c r="BU133" s="21"/>
      <c r="BV133" s="137">
        <f>IF(AJ133,BJ133,0)</f>
        <v>15333</v>
      </c>
    </row>
    <row r="134" spans="1:74" ht="8.85" customHeight="1" x14ac:dyDescent="0.3">
      <c r="A134" s="10">
        <v>39</v>
      </c>
      <c r="B134" s="21"/>
      <c r="C134" s="10" t="s">
        <v>161</v>
      </c>
      <c r="D134" s="21"/>
      <c r="E134" s="138">
        <v>28558081</v>
      </c>
      <c r="F134" s="21"/>
      <c r="G134" s="135">
        <f>(E134/$BJ134)</f>
        <v>1389.5524036590114</v>
      </c>
      <c r="H134" s="21"/>
      <c r="I134" s="135">
        <f>IF(G$219,G134/G$219*100,0)</f>
        <v>84.406603358205928</v>
      </c>
      <c r="J134" s="21"/>
      <c r="K134" s="138">
        <v>1767977</v>
      </c>
      <c r="L134" s="21"/>
      <c r="M134" s="135">
        <f>(K134/$BJ134)</f>
        <v>86.024571817827947</v>
      </c>
      <c r="N134" s="21"/>
      <c r="O134" s="135">
        <f>IF(M$219,M134/M$219*100,0)</f>
        <v>88.95008189143482</v>
      </c>
      <c r="P134" s="21"/>
      <c r="Q134" s="138">
        <v>1216140</v>
      </c>
      <c r="R134" s="21"/>
      <c r="S134" s="135">
        <f>(Q134/$BJ134)</f>
        <v>59.173803036200859</v>
      </c>
      <c r="T134" s="21"/>
      <c r="U134" s="135">
        <f>IF(S$219,S134/S$219*100,0)</f>
        <v>56.252501708461125</v>
      </c>
      <c r="V134" s="21"/>
      <c r="W134" s="138">
        <v>3333516</v>
      </c>
      <c r="X134" s="21"/>
      <c r="Y134" s="135">
        <f>(W134/$BJ134)</f>
        <v>162.19910471000389</v>
      </c>
      <c r="Z134" s="21"/>
      <c r="AA134" s="135">
        <f>IF(Y$219,Y134/Y$219*100,0)</f>
        <v>77.410896372313587</v>
      </c>
      <c r="AB134" s="21"/>
      <c r="AC134" s="21"/>
      <c r="AD134" s="138">
        <v>1228162</v>
      </c>
      <c r="AE134" s="21"/>
      <c r="AF134" s="135">
        <f>(AD134/$BJ134)</f>
        <v>59.758758271701048</v>
      </c>
      <c r="AG134" s="21"/>
      <c r="AH134" s="135">
        <f>IF(AF$219,AF134/AF$219*100,0)</f>
        <v>73.261464946369202</v>
      </c>
      <c r="AI134" s="21"/>
      <c r="AJ134" s="138">
        <v>41000</v>
      </c>
      <c r="AK134" s="21"/>
      <c r="AL134" s="135">
        <f>(AJ134/$BJ134)</f>
        <v>1.9949396652393927</v>
      </c>
      <c r="AM134" s="21"/>
      <c r="AN134" s="135">
        <f>IF(AL$219,AL134/AL$219*100,0)</f>
        <v>233.44099855426404</v>
      </c>
      <c r="AO134" s="21"/>
      <c r="AP134" s="138">
        <f>(E134+K134+Q134+W134+AD134+AJ134)</f>
        <v>36144876</v>
      </c>
      <c r="AQ134" s="21"/>
      <c r="AR134" s="138">
        <v>20468350</v>
      </c>
      <c r="AS134" s="21"/>
      <c r="AT134" s="143">
        <f>IF($AP134,AR134/$AP134*100,0)</f>
        <v>56.628635273226557</v>
      </c>
      <c r="AU134" s="21"/>
      <c r="AV134" s="138">
        <v>3426191</v>
      </c>
      <c r="AW134" s="21"/>
      <c r="AX134" s="143">
        <f>IF($AP134,AV134/$AP134*100,0)</f>
        <v>9.4790503638745367</v>
      </c>
      <c r="AY134" s="21"/>
      <c r="AZ134" s="138">
        <v>0</v>
      </c>
      <c r="BA134" s="21"/>
      <c r="BB134" s="143">
        <f>IF($AP134,AZ134/$AP134*100,0)</f>
        <v>0</v>
      </c>
      <c r="BC134" s="21"/>
      <c r="BD134" s="138">
        <v>49457</v>
      </c>
      <c r="BE134" s="21"/>
      <c r="BF134" s="138">
        <v>4963</v>
      </c>
      <c r="BG134" s="21"/>
      <c r="BH134" s="10">
        <v>39</v>
      </c>
      <c r="BI134" s="21"/>
      <c r="BJ134" s="27">
        <v>20552</v>
      </c>
      <c r="BK134" s="21"/>
      <c r="BL134" s="137">
        <f>IF(E134,BJ134,0)</f>
        <v>20552</v>
      </c>
      <c r="BM134" s="21"/>
      <c r="BN134" s="137">
        <f>IF(K134,BJ134,0)</f>
        <v>20552</v>
      </c>
      <c r="BO134" s="21"/>
      <c r="BP134" s="137">
        <f>IF(Q134,BJ134,0)</f>
        <v>20552</v>
      </c>
      <c r="BQ134" s="21"/>
      <c r="BR134" s="137">
        <f>IF(W134,BJ134,0)</f>
        <v>20552</v>
      </c>
      <c r="BS134" s="21"/>
      <c r="BT134" s="137">
        <f>IF(AD134,BJ134,0)</f>
        <v>20552</v>
      </c>
      <c r="BU134" s="21"/>
      <c r="BV134" s="137">
        <f>IF(AJ134,BJ134,0)</f>
        <v>20552</v>
      </c>
    </row>
    <row r="135" spans="1:74" ht="8.85" customHeight="1" x14ac:dyDescent="0.3">
      <c r="A135" s="10">
        <v>40</v>
      </c>
      <c r="B135" s="21"/>
      <c r="C135" s="10" t="s">
        <v>162</v>
      </c>
      <c r="D135" s="21"/>
      <c r="E135" s="145">
        <v>14770974</v>
      </c>
      <c r="F135" s="21"/>
      <c r="G135" s="135">
        <f>(E135/$BJ135)</f>
        <v>1296.7232025283117</v>
      </c>
      <c r="H135" s="21"/>
      <c r="I135" s="135">
        <f>IF(G$219,G135/G$219*100,0)</f>
        <v>78.767810938959499</v>
      </c>
      <c r="J135" s="21"/>
      <c r="K135" s="145">
        <v>831544</v>
      </c>
      <c r="L135" s="21"/>
      <c r="M135" s="135">
        <f>(K135/$BJ135)</f>
        <v>73.000087788605043</v>
      </c>
      <c r="N135" s="21"/>
      <c r="O135" s="135">
        <f>IF(M$219,M135/M$219*100,0)</f>
        <v>75.482663263110226</v>
      </c>
      <c r="P135" s="21"/>
      <c r="Q135" s="145">
        <v>966628</v>
      </c>
      <c r="R135" s="21"/>
      <c r="S135" s="135">
        <f>(Q135/$BJ135)</f>
        <v>84.858923711702218</v>
      </c>
      <c r="T135" s="21"/>
      <c r="U135" s="135">
        <f>IF(S$219,S135/S$219*100,0)</f>
        <v>80.669595431451185</v>
      </c>
      <c r="V135" s="21"/>
      <c r="W135" s="145">
        <v>1420510</v>
      </c>
      <c r="X135" s="21"/>
      <c r="Y135" s="135">
        <f>(W135/$BJ135)</f>
        <v>124.70459134404355</v>
      </c>
      <c r="Z135" s="21"/>
      <c r="AA135" s="135">
        <f>IF(Y$219,Y135/Y$219*100,0)</f>
        <v>59.516322330785812</v>
      </c>
      <c r="AB135" s="21"/>
      <c r="AC135" s="21"/>
      <c r="AD135" s="145">
        <v>553436</v>
      </c>
      <c r="AE135" s="21"/>
      <c r="AF135" s="135">
        <f>(AD135/$BJ135)</f>
        <v>48.585374418400491</v>
      </c>
      <c r="AG135" s="21"/>
      <c r="AH135" s="135">
        <f>IF(AF$219,AF135/AF$219*100,0)</f>
        <v>59.563414766358235</v>
      </c>
      <c r="AI135" s="21"/>
      <c r="AJ135" s="145">
        <v>203556</v>
      </c>
      <c r="AK135" s="21"/>
      <c r="AL135" s="135">
        <f>(AJ135/$BJ135)</f>
        <v>17.869897287332105</v>
      </c>
      <c r="AM135" s="21"/>
      <c r="AN135" s="135">
        <f>IF(AL$219,AL135/AL$219*100,0)</f>
        <v>2091.0741008883356</v>
      </c>
      <c r="AO135" s="21"/>
      <c r="AP135" s="145">
        <f>(E135+K135+Q135+W135+AD135+AJ135)</f>
        <v>18746648</v>
      </c>
      <c r="AQ135" s="21"/>
      <c r="AR135" s="145">
        <v>10597862</v>
      </c>
      <c r="AS135" s="21"/>
      <c r="AT135" s="143">
        <f>IF($AP135,AR135/$AP135*100,0)</f>
        <v>56.532037087376899</v>
      </c>
      <c r="AU135" s="21"/>
      <c r="AV135" s="145">
        <v>2973274</v>
      </c>
      <c r="AW135" s="21"/>
      <c r="AX135" s="143">
        <f>IF($AP135,AV135/$AP135*100,0)</f>
        <v>15.86029673144767</v>
      </c>
      <c r="AY135" s="21"/>
      <c r="AZ135" s="145">
        <v>0</v>
      </c>
      <c r="BA135" s="21"/>
      <c r="BB135" s="143">
        <f>IF($AP135,AZ135/$AP135*100,0)</f>
        <v>0</v>
      </c>
      <c r="BC135" s="21"/>
      <c r="BD135" s="145">
        <v>38483</v>
      </c>
      <c r="BE135" s="21"/>
      <c r="BF135" s="138">
        <v>3187</v>
      </c>
      <c r="BG135" s="21"/>
      <c r="BH135" s="10">
        <v>40</v>
      </c>
      <c r="BI135" s="21"/>
      <c r="BJ135" s="27">
        <v>11391</v>
      </c>
      <c r="BK135" s="21"/>
      <c r="BL135" s="146">
        <f>IF(E135,BJ135,0)</f>
        <v>11391</v>
      </c>
      <c r="BM135" s="21"/>
      <c r="BN135" s="146">
        <f>IF(K135,BJ135,0)</f>
        <v>11391</v>
      </c>
      <c r="BO135" s="21"/>
      <c r="BP135" s="146">
        <f>IF(Q135,BJ135,0)</f>
        <v>11391</v>
      </c>
      <c r="BQ135" s="21"/>
      <c r="BR135" s="146">
        <f>IF(W135,BJ135,0)</f>
        <v>11391</v>
      </c>
      <c r="BS135" s="21"/>
      <c r="BT135" s="146">
        <f>IF(AD135,BJ135,0)</f>
        <v>11391</v>
      </c>
      <c r="BU135" s="21"/>
      <c r="BV135" s="146">
        <f>IF(AJ135,BJ135,0)</f>
        <v>11391</v>
      </c>
    </row>
    <row r="136" spans="1:74"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131"/>
      <c r="AQ136" s="21"/>
      <c r="AR136" s="21"/>
      <c r="AS136" s="21"/>
      <c r="AT136" s="21"/>
      <c r="AU136" s="21"/>
      <c r="AV136" s="21"/>
      <c r="AW136" s="21"/>
      <c r="AX136" s="21"/>
      <c r="AY136" s="21"/>
      <c r="AZ136" s="21"/>
      <c r="BA136" s="21"/>
      <c r="BB136" s="21"/>
      <c r="BC136" s="21"/>
      <c r="BD136" s="21"/>
      <c r="BE136" s="21"/>
      <c r="BF136" s="131"/>
      <c r="BG136" s="21"/>
      <c r="BH136" s="29"/>
      <c r="BI136" s="21"/>
      <c r="BJ136" s="27"/>
      <c r="BK136" s="21"/>
      <c r="BL136" s="27"/>
      <c r="BM136" s="21"/>
      <c r="BN136" s="27"/>
      <c r="BO136" s="21"/>
      <c r="BP136" s="27"/>
      <c r="BQ136" s="21"/>
      <c r="BR136" s="27"/>
      <c r="BS136" s="21"/>
      <c r="BT136" s="27"/>
      <c r="BU136" s="21"/>
      <c r="BV136" s="27"/>
    </row>
    <row r="137" spans="1:74" ht="8.85" customHeight="1" x14ac:dyDescent="0.3">
      <c r="A137" s="10">
        <v>41</v>
      </c>
      <c r="B137" s="21"/>
      <c r="C137" s="10" t="s">
        <v>163</v>
      </c>
      <c r="D137" s="21"/>
      <c r="E137" s="138">
        <v>43820567</v>
      </c>
      <c r="F137" s="21"/>
      <c r="G137" s="135">
        <f>(E137/$BJ137)</f>
        <v>1288.0067897242961</v>
      </c>
      <c r="H137" s="21"/>
      <c r="I137" s="135">
        <f>IF(G$219,G137/G$219*100,0)</f>
        <v>78.238343467047244</v>
      </c>
      <c r="J137" s="21"/>
      <c r="K137" s="138">
        <v>3803790</v>
      </c>
      <c r="L137" s="21"/>
      <c r="M137" s="135">
        <f>(K137/$BJ137)</f>
        <v>111.80383281406149</v>
      </c>
      <c r="N137" s="21"/>
      <c r="O137" s="135">
        <f>IF(M$219,M137/M$219*100,0)</f>
        <v>115.60603993062873</v>
      </c>
      <c r="P137" s="21"/>
      <c r="Q137" s="138">
        <v>5050999</v>
      </c>
      <c r="R137" s="21"/>
      <c r="S137" s="135">
        <f>(Q137/$BJ137)</f>
        <v>148.46272999823643</v>
      </c>
      <c r="T137" s="21"/>
      <c r="U137" s="135">
        <f>IF(S$219,S137/S$219*100,0)</f>
        <v>141.1333993145488</v>
      </c>
      <c r="V137" s="21"/>
      <c r="W137" s="138">
        <v>3929479</v>
      </c>
      <c r="X137" s="21"/>
      <c r="Y137" s="135">
        <f>(W137/$BJ137)</f>
        <v>115.49817764975604</v>
      </c>
      <c r="Z137" s="21"/>
      <c r="AA137" s="135">
        <f>IF(Y$219,Y137/Y$219*100,0)</f>
        <v>55.122483426906932</v>
      </c>
      <c r="AB137" s="21"/>
      <c r="AC137" s="21"/>
      <c r="AD137" s="138">
        <v>3058374</v>
      </c>
      <c r="AE137" s="21"/>
      <c r="AF137" s="135">
        <f>(AD137/$BJ137)</f>
        <v>89.894009758391633</v>
      </c>
      <c r="AG137" s="21"/>
      <c r="AH137" s="135">
        <f>IF(AF$219,AF137/AF$219*100,0)</f>
        <v>110.2058850496847</v>
      </c>
      <c r="AI137" s="21"/>
      <c r="AJ137" s="138">
        <v>96355</v>
      </c>
      <c r="AK137" s="21"/>
      <c r="AL137" s="135">
        <f>(AJ137/$BJ137)</f>
        <v>2.8321380283346071</v>
      </c>
      <c r="AM137" s="21"/>
      <c r="AN137" s="135">
        <f>IF(AL$219,AL137/AL$219*100,0)</f>
        <v>331.40708007256887</v>
      </c>
      <c r="AO137" s="21"/>
      <c r="AP137" s="138">
        <f>(E137+K137+Q137+W137+AD137+AJ137)</f>
        <v>59759564</v>
      </c>
      <c r="AQ137" s="21"/>
      <c r="AR137" s="138">
        <v>38853538</v>
      </c>
      <c r="AS137" s="21"/>
      <c r="AT137" s="143">
        <f>IF($AP137,AR137/$AP137*100,0)</f>
        <v>65.016434858862098</v>
      </c>
      <c r="AU137" s="21"/>
      <c r="AV137" s="138">
        <v>9701335</v>
      </c>
      <c r="AW137" s="21"/>
      <c r="AX137" s="143">
        <f>IF($AP137,AV137/$AP137*100,0)</f>
        <v>16.233945414996668</v>
      </c>
      <c r="AY137" s="21"/>
      <c r="AZ137" s="138">
        <v>37047</v>
      </c>
      <c r="BA137" s="21"/>
      <c r="BB137" s="143">
        <f>IF($AP137,AZ137/$AP137*100,0)</f>
        <v>6.199342418227817E-2</v>
      </c>
      <c r="BC137" s="21"/>
      <c r="BD137" s="138">
        <v>263845</v>
      </c>
      <c r="BE137" s="21"/>
      <c r="BF137" s="138">
        <v>0</v>
      </c>
      <c r="BG137" s="21"/>
      <c r="BH137" s="10">
        <v>41</v>
      </c>
      <c r="BI137" s="21"/>
      <c r="BJ137" s="27">
        <v>34022</v>
      </c>
      <c r="BK137" s="21"/>
      <c r="BL137" s="137">
        <f t="shared" ref="BL137:BL147" si="4">IF(E137,BJ137,0)</f>
        <v>34022</v>
      </c>
      <c r="BM137" s="21"/>
      <c r="BN137" s="137">
        <f t="shared" ref="BN137:BN147" si="5">IF(K137,BJ137,0)</f>
        <v>34022</v>
      </c>
      <c r="BO137" s="21"/>
      <c r="BP137" s="137">
        <f t="shared" ref="BP137:BP147" si="6">IF(Q137,BJ137,0)</f>
        <v>34022</v>
      </c>
      <c r="BQ137" s="21"/>
      <c r="BR137" s="137">
        <f t="shared" ref="BR137:BR147" si="7">IF(W137,BJ137,0)</f>
        <v>34022</v>
      </c>
      <c r="BS137" s="21"/>
      <c r="BT137" s="137">
        <f t="shared" ref="BT137:BT147" si="8">IF(AD137,BJ137,0)</f>
        <v>34022</v>
      </c>
      <c r="BU137" s="21"/>
      <c r="BV137" s="137">
        <f t="shared" ref="BV137:BV147" si="9">IF(AJ137,BJ137,0)</f>
        <v>34022</v>
      </c>
    </row>
    <row r="138" spans="1:74" ht="8.85" customHeight="1" x14ac:dyDescent="0.3">
      <c r="A138" s="10">
        <v>42</v>
      </c>
      <c r="B138" s="21"/>
      <c r="C138" s="10" t="s">
        <v>164</v>
      </c>
      <c r="D138" s="21"/>
      <c r="E138" s="138">
        <v>158158206</v>
      </c>
      <c r="F138" s="21"/>
      <c r="G138" s="135">
        <f>(E138/$BJ138)</f>
        <v>1438.0764145882397</v>
      </c>
      <c r="H138" s="21"/>
      <c r="I138" s="135">
        <f>IF(G$219,G138/G$219*100,0)</f>
        <v>87.354133032558323</v>
      </c>
      <c r="J138" s="21"/>
      <c r="K138" s="138">
        <v>10006412</v>
      </c>
      <c r="L138" s="21"/>
      <c r="M138" s="135">
        <f>(K138/$BJ138)</f>
        <v>90.984751634402926</v>
      </c>
      <c r="N138" s="21"/>
      <c r="O138" s="135">
        <f>IF(M$219,M138/M$219*100,0)</f>
        <v>94.078946721066544</v>
      </c>
      <c r="P138" s="21"/>
      <c r="Q138" s="138">
        <v>8265327</v>
      </c>
      <c r="R138" s="21"/>
      <c r="S138" s="135">
        <f>(Q138/$BJ138)</f>
        <v>75.153683885105337</v>
      </c>
      <c r="T138" s="21"/>
      <c r="U138" s="135">
        <f>IF(S$219,S138/S$219*100,0)</f>
        <v>71.443485363915499</v>
      </c>
      <c r="V138" s="21"/>
      <c r="W138" s="138">
        <v>28126090</v>
      </c>
      <c r="X138" s="21"/>
      <c r="Y138" s="135">
        <f>(W138/$BJ138)</f>
        <v>255.74055046872584</v>
      </c>
      <c r="Z138" s="21"/>
      <c r="AA138" s="135">
        <f>IF(Y$219,Y138/Y$219*100,0)</f>
        <v>122.0543435546593</v>
      </c>
      <c r="AB138" s="21"/>
      <c r="AC138" s="21"/>
      <c r="AD138" s="138">
        <v>6003648</v>
      </c>
      <c r="AE138" s="21"/>
      <c r="AF138" s="135">
        <f>(AD138/$BJ138)</f>
        <v>54.589039725765829</v>
      </c>
      <c r="AG138" s="21"/>
      <c r="AH138" s="135">
        <f>IF(AF$219,AF138/AF$219*100,0)</f>
        <v>66.923629874334551</v>
      </c>
      <c r="AI138" s="21"/>
      <c r="AJ138" s="138">
        <v>0</v>
      </c>
      <c r="AK138" s="21"/>
      <c r="AL138" s="135">
        <f>(AJ138/$BJ138)</f>
        <v>0</v>
      </c>
      <c r="AM138" s="21"/>
      <c r="AN138" s="135">
        <f>IF(AL$219,AL138/AL$219*100,0)</f>
        <v>0</v>
      </c>
      <c r="AO138" s="21"/>
      <c r="AP138" s="138">
        <f>(E138+K138+Q138+W138+AD138+AJ138)</f>
        <v>210559683</v>
      </c>
      <c r="AQ138" s="21"/>
      <c r="AR138" s="138">
        <v>93214298</v>
      </c>
      <c r="AS138" s="21"/>
      <c r="AT138" s="143">
        <f>IF($AP138,AR138/$AP138*100,0)</f>
        <v>44.269775045206536</v>
      </c>
      <c r="AU138" s="21"/>
      <c r="AV138" s="138">
        <v>24216401</v>
      </c>
      <c r="AW138" s="21"/>
      <c r="AX138" s="143">
        <f>IF($AP138,AV138/$AP138*100,0)</f>
        <v>11.500967637759979</v>
      </c>
      <c r="AY138" s="21"/>
      <c r="AZ138" s="138">
        <v>1333143</v>
      </c>
      <c r="BA138" s="21"/>
      <c r="BB138" s="143">
        <f>IF($AP138,AZ138/$AP138*100,0)</f>
        <v>0.63314257554234632</v>
      </c>
      <c r="BC138" s="21"/>
      <c r="BD138" s="138">
        <v>1422900</v>
      </c>
      <c r="BE138" s="21"/>
      <c r="BF138" s="138">
        <v>5124</v>
      </c>
      <c r="BG138" s="21"/>
      <c r="BH138" s="10">
        <v>42</v>
      </c>
      <c r="BI138" s="21"/>
      <c r="BJ138" s="27">
        <v>109979</v>
      </c>
      <c r="BK138" s="21"/>
      <c r="BL138" s="137">
        <f t="shared" si="4"/>
        <v>109979</v>
      </c>
      <c r="BM138" s="21"/>
      <c r="BN138" s="137">
        <f t="shared" si="5"/>
        <v>109979</v>
      </c>
      <c r="BO138" s="21"/>
      <c r="BP138" s="137">
        <f t="shared" si="6"/>
        <v>109979</v>
      </c>
      <c r="BQ138" s="21"/>
      <c r="BR138" s="137">
        <f t="shared" si="7"/>
        <v>109979</v>
      </c>
      <c r="BS138" s="21"/>
      <c r="BT138" s="137">
        <f t="shared" si="8"/>
        <v>109979</v>
      </c>
      <c r="BU138" s="21"/>
      <c r="BV138" s="137">
        <f t="shared" si="9"/>
        <v>0</v>
      </c>
    </row>
    <row r="139" spans="1:74" ht="8.85" customHeight="1" x14ac:dyDescent="0.3">
      <c r="A139" s="10">
        <v>43</v>
      </c>
      <c r="B139" s="21"/>
      <c r="C139" s="10" t="s">
        <v>165</v>
      </c>
      <c r="D139" s="21"/>
      <c r="E139" s="138">
        <v>477054687</v>
      </c>
      <c r="F139" s="21"/>
      <c r="G139" s="135">
        <f>(E139/$BJ139)</f>
        <v>1426.6458735185668</v>
      </c>
      <c r="H139" s="21"/>
      <c r="I139" s="135">
        <f>IF(G$219,G139/G$219*100,0)</f>
        <v>86.659799271775356</v>
      </c>
      <c r="J139" s="21"/>
      <c r="K139" s="138">
        <v>19236562</v>
      </c>
      <c r="L139" s="21"/>
      <c r="M139" s="135">
        <f>(K139/$BJ139)</f>
        <v>57.52749641884153</v>
      </c>
      <c r="N139" s="21"/>
      <c r="O139" s="135">
        <f>IF(M$219,M139/M$219*100,0)</f>
        <v>59.48388244583743</v>
      </c>
      <c r="P139" s="21"/>
      <c r="Q139" s="138">
        <v>27457695</v>
      </c>
      <c r="R139" s="21"/>
      <c r="S139" s="135">
        <f>(Q139/$BJ139)</f>
        <v>82.113033024411692</v>
      </c>
      <c r="T139" s="21"/>
      <c r="U139" s="135">
        <f>IF(S$219,S139/S$219*100,0)</f>
        <v>78.05926429414771</v>
      </c>
      <c r="V139" s="21"/>
      <c r="W139" s="138">
        <v>46347915</v>
      </c>
      <c r="X139" s="21"/>
      <c r="Y139" s="135">
        <f>(W139/$BJ139)</f>
        <v>138.60478365017988</v>
      </c>
      <c r="Z139" s="21"/>
      <c r="AA139" s="135">
        <f>IF(Y$219,Y139/Y$219*100,0)</f>
        <v>66.150306828353649</v>
      </c>
      <c r="AB139" s="21"/>
      <c r="AC139" s="21"/>
      <c r="AD139" s="138">
        <v>15065552</v>
      </c>
      <c r="AE139" s="21"/>
      <c r="AF139" s="135">
        <f>(AD139/$BJ139)</f>
        <v>45.05397007676688</v>
      </c>
      <c r="AG139" s="21"/>
      <c r="AH139" s="135">
        <f>IF(AF$219,AF139/AF$219*100,0)</f>
        <v>55.234076894079145</v>
      </c>
      <c r="AI139" s="21"/>
      <c r="AJ139" s="138">
        <v>455602</v>
      </c>
      <c r="AK139" s="21"/>
      <c r="AL139" s="135">
        <f>(AJ139/$BJ139)</f>
        <v>1.3624909910314036</v>
      </c>
      <c r="AM139" s="21"/>
      <c r="AN139" s="135">
        <f>IF(AL$219,AL139/AL$219*100,0)</f>
        <v>159.43402349934846</v>
      </c>
      <c r="AO139" s="21"/>
      <c r="AP139" s="138">
        <f>(E139+K139+Q139+W139+AD139+AJ139)</f>
        <v>585618013</v>
      </c>
      <c r="AQ139" s="21"/>
      <c r="AR139" s="138">
        <v>315850591</v>
      </c>
      <c r="AS139" s="21"/>
      <c r="AT139" s="143">
        <f>IF($AP139,AR139/$AP139*100,0)</f>
        <v>53.934575779519264</v>
      </c>
      <c r="AU139" s="21"/>
      <c r="AV139" s="138">
        <v>71443010</v>
      </c>
      <c r="AW139" s="21"/>
      <c r="AX139" s="143">
        <f>IF($AP139,AV139/$AP139*100,0)</f>
        <v>12.1995922963524</v>
      </c>
      <c r="AY139" s="21"/>
      <c r="AZ139" s="138">
        <v>1782668</v>
      </c>
      <c r="BA139" s="21"/>
      <c r="BB139" s="143">
        <f>IF($AP139,AZ139/$AP139*100,0)</f>
        <v>0.30440798616623149</v>
      </c>
      <c r="BC139" s="21"/>
      <c r="BD139" s="138">
        <v>157496</v>
      </c>
      <c r="BE139" s="21"/>
      <c r="BF139" s="138">
        <v>0</v>
      </c>
      <c r="BG139" s="21"/>
      <c r="BH139" s="10">
        <v>43</v>
      </c>
      <c r="BI139" s="21"/>
      <c r="BJ139" s="27">
        <v>334389</v>
      </c>
      <c r="BK139" s="21"/>
      <c r="BL139" s="137">
        <f t="shared" si="4"/>
        <v>334389</v>
      </c>
      <c r="BM139" s="21"/>
      <c r="BN139" s="137">
        <f t="shared" si="5"/>
        <v>334389</v>
      </c>
      <c r="BO139" s="21"/>
      <c r="BP139" s="137">
        <f t="shared" si="6"/>
        <v>334389</v>
      </c>
      <c r="BQ139" s="21"/>
      <c r="BR139" s="137">
        <f t="shared" si="7"/>
        <v>334389</v>
      </c>
      <c r="BS139" s="21"/>
      <c r="BT139" s="137">
        <f t="shared" si="8"/>
        <v>334389</v>
      </c>
      <c r="BU139" s="21"/>
      <c r="BV139" s="137">
        <f t="shared" si="9"/>
        <v>334389</v>
      </c>
    </row>
    <row r="140" spans="1:74" ht="8.85" customHeight="1" x14ac:dyDescent="0.3">
      <c r="A140" s="10">
        <v>44</v>
      </c>
      <c r="B140" s="21"/>
      <c r="C140" s="10" t="s">
        <v>166</v>
      </c>
      <c r="D140" s="21"/>
      <c r="E140" s="138">
        <v>67233030</v>
      </c>
      <c r="F140" s="21"/>
      <c r="G140" s="135">
        <f>(E140/$BJ140)</f>
        <v>1319.6402214022139</v>
      </c>
      <c r="H140" s="21"/>
      <c r="I140" s="135">
        <f>IF(G$219,G140/G$219*100,0)</f>
        <v>80.15987626672144</v>
      </c>
      <c r="J140" s="21"/>
      <c r="K140" s="138">
        <v>3506901</v>
      </c>
      <c r="L140" s="21"/>
      <c r="M140" s="135">
        <f>(K140/$BJ140)</f>
        <v>68.832947318834897</v>
      </c>
      <c r="N140" s="21"/>
      <c r="O140" s="135">
        <f>IF(M$219,M140/M$219*100,0)</f>
        <v>71.17380733733917</v>
      </c>
      <c r="P140" s="21"/>
      <c r="Q140" s="138">
        <v>5187214</v>
      </c>
      <c r="R140" s="21"/>
      <c r="S140" s="135">
        <f>(Q140/$BJ140)</f>
        <v>101.8138886708016</v>
      </c>
      <c r="T140" s="21"/>
      <c r="U140" s="135">
        <f>IF(S$219,S140/S$219*100,0)</f>
        <v>96.787525096123133</v>
      </c>
      <c r="V140" s="21"/>
      <c r="W140" s="138">
        <v>6261449</v>
      </c>
      <c r="X140" s="21"/>
      <c r="Y140" s="135">
        <f>(W140/$BJ140)</f>
        <v>122.89881840307764</v>
      </c>
      <c r="Z140" s="21"/>
      <c r="AA140" s="135">
        <f>IF(Y$219,Y140/Y$219*100,0)</f>
        <v>58.654501901783043</v>
      </c>
      <c r="AB140" s="21"/>
      <c r="AC140" s="21"/>
      <c r="AD140" s="138">
        <v>4724837</v>
      </c>
      <c r="AE140" s="21"/>
      <c r="AF140" s="135">
        <f>(AD140/$BJ140)</f>
        <v>92.738419565046712</v>
      </c>
      <c r="AG140" s="21"/>
      <c r="AH140" s="135">
        <f>IF(AF$219,AF140/AF$219*100,0)</f>
        <v>113.69299949734301</v>
      </c>
      <c r="AI140" s="21"/>
      <c r="AJ140" s="138">
        <v>59442</v>
      </c>
      <c r="AK140" s="21"/>
      <c r="AL140" s="135">
        <f>(AJ140/$BJ140)</f>
        <v>1.166719007615608</v>
      </c>
      <c r="AM140" s="21"/>
      <c r="AN140" s="135">
        <f>IF(AL$219,AL140/AL$219*100,0)</f>
        <v>136.52545734376599</v>
      </c>
      <c r="AO140" s="21"/>
      <c r="AP140" s="138">
        <f>(E140+K140+Q140+W140+AD140+AJ140)</f>
        <v>86972873</v>
      </c>
      <c r="AQ140" s="21"/>
      <c r="AR140" s="138">
        <v>60137841</v>
      </c>
      <c r="AS140" s="21"/>
      <c r="AT140" s="143">
        <f>IF($AP140,AR140/$AP140*100,0)</f>
        <v>69.14551506192052</v>
      </c>
      <c r="AU140" s="21"/>
      <c r="AV140" s="138">
        <v>11317254</v>
      </c>
      <c r="AW140" s="21"/>
      <c r="AX140" s="143">
        <f>IF($AP140,AV140/$AP140*100,0)</f>
        <v>13.012395255702316</v>
      </c>
      <c r="AY140" s="21"/>
      <c r="AZ140" s="138">
        <v>0</v>
      </c>
      <c r="BA140" s="21"/>
      <c r="BB140" s="143">
        <f>IF($AP140,AZ140/$AP140*100,0)</f>
        <v>0</v>
      </c>
      <c r="BC140" s="21"/>
      <c r="BD140" s="138">
        <v>672498</v>
      </c>
      <c r="BE140" s="21"/>
      <c r="BF140" s="138">
        <v>0</v>
      </c>
      <c r="BG140" s="21"/>
      <c r="BH140" s="10">
        <v>44</v>
      </c>
      <c r="BI140" s="21"/>
      <c r="BJ140" s="27">
        <v>50948</v>
      </c>
      <c r="BK140" s="21"/>
      <c r="BL140" s="137">
        <f t="shared" si="4"/>
        <v>50948</v>
      </c>
      <c r="BM140" s="21"/>
      <c r="BN140" s="137">
        <f t="shared" si="5"/>
        <v>50948</v>
      </c>
      <c r="BO140" s="21"/>
      <c r="BP140" s="137">
        <f t="shared" si="6"/>
        <v>50948</v>
      </c>
      <c r="BQ140" s="21"/>
      <c r="BR140" s="137">
        <f t="shared" si="7"/>
        <v>50948</v>
      </c>
      <c r="BS140" s="21"/>
      <c r="BT140" s="137">
        <f t="shared" si="8"/>
        <v>50948</v>
      </c>
      <c r="BU140" s="21"/>
      <c r="BV140" s="137">
        <f t="shared" si="9"/>
        <v>50948</v>
      </c>
    </row>
    <row r="141" spans="1:74" ht="8.85" customHeight="1" x14ac:dyDescent="0.3">
      <c r="A141" s="10">
        <v>45</v>
      </c>
      <c r="B141" s="21"/>
      <c r="C141" s="10" t="s">
        <v>167</v>
      </c>
      <c r="D141" s="21"/>
      <c r="E141" s="138">
        <v>3309830</v>
      </c>
      <c r="F141" s="21"/>
      <c r="G141" s="135">
        <f>(E141/$BJ141)</f>
        <v>1482.8987455197132</v>
      </c>
      <c r="H141" s="21"/>
      <c r="I141" s="135">
        <f>IF(G$219,G141/G$219*100,0)</f>
        <v>90.076808837055395</v>
      </c>
      <c r="J141" s="21"/>
      <c r="K141" s="138">
        <v>242883</v>
      </c>
      <c r="L141" s="21"/>
      <c r="M141" s="135">
        <f>(K141/$BJ141)</f>
        <v>108.81854838709677</v>
      </c>
      <c r="N141" s="21"/>
      <c r="O141" s="135">
        <f>IF(M$219,M141/M$219*100,0)</f>
        <v>112.51923242160599</v>
      </c>
      <c r="P141" s="21"/>
      <c r="Q141" s="138">
        <v>224916</v>
      </c>
      <c r="R141" s="21"/>
      <c r="S141" s="135">
        <f>(Q141/$BJ141)</f>
        <v>100.76881720430107</v>
      </c>
      <c r="T141" s="21"/>
      <c r="U141" s="135">
        <f>IF(S$219,S141/S$219*100,0)</f>
        <v>95.794046877073725</v>
      </c>
      <c r="V141" s="21"/>
      <c r="W141" s="138">
        <v>641473</v>
      </c>
      <c r="X141" s="21"/>
      <c r="Y141" s="135">
        <f>(W141/$BJ141)</f>
        <v>287.39829749103944</v>
      </c>
      <c r="Z141" s="21"/>
      <c r="AA141" s="135">
        <f>IF(Y$219,Y141/Y$219*100,0)</f>
        <v>137.16327142763839</v>
      </c>
      <c r="AB141" s="21"/>
      <c r="AC141" s="21"/>
      <c r="AD141" s="138">
        <v>355625</v>
      </c>
      <c r="AE141" s="21"/>
      <c r="AF141" s="135">
        <f>(AD141/$BJ141)</f>
        <v>159.33019713261649</v>
      </c>
      <c r="AG141" s="21"/>
      <c r="AH141" s="135">
        <f>IF(AF$219,AF141/AF$219*100,0)</f>
        <v>195.33142906111811</v>
      </c>
      <c r="AI141" s="21"/>
      <c r="AJ141" s="138">
        <v>0</v>
      </c>
      <c r="AK141" s="21"/>
      <c r="AL141" s="135">
        <f>(AJ141/$BJ141)</f>
        <v>0</v>
      </c>
      <c r="AM141" s="21"/>
      <c r="AN141" s="135">
        <f>IF(AL$219,AL141/AL$219*100,0)</f>
        <v>0</v>
      </c>
      <c r="AO141" s="21"/>
      <c r="AP141" s="138">
        <f>(E141+K141+Q141+W141+AD141+AJ141)</f>
        <v>4774727</v>
      </c>
      <c r="AQ141" s="21"/>
      <c r="AR141" s="138">
        <v>2006608</v>
      </c>
      <c r="AS141" s="21"/>
      <c r="AT141" s="143">
        <f>IF($AP141,AR141/$AP141*100,0)</f>
        <v>42.025606909044221</v>
      </c>
      <c r="AU141" s="21"/>
      <c r="AV141" s="138">
        <v>532196</v>
      </c>
      <c r="AW141" s="21"/>
      <c r="AX141" s="143">
        <f>IF($AP141,AV141/$AP141*100,0)</f>
        <v>11.146103222236581</v>
      </c>
      <c r="AY141" s="21"/>
      <c r="AZ141" s="138">
        <v>0</v>
      </c>
      <c r="BA141" s="21"/>
      <c r="BB141" s="143">
        <f>IF($AP141,AZ141/$AP141*100,0)</f>
        <v>0</v>
      </c>
      <c r="BC141" s="21"/>
      <c r="BD141" s="138">
        <v>10598</v>
      </c>
      <c r="BE141" s="21"/>
      <c r="BF141" s="138">
        <v>0</v>
      </c>
      <c r="BG141" s="21"/>
      <c r="BH141" s="10">
        <v>45</v>
      </c>
      <c r="BI141" s="21"/>
      <c r="BJ141" s="27">
        <v>2232</v>
      </c>
      <c r="BK141" s="21"/>
      <c r="BL141" s="137">
        <f t="shared" si="4"/>
        <v>2232</v>
      </c>
      <c r="BM141" s="21"/>
      <c r="BN141" s="137">
        <f t="shared" si="5"/>
        <v>2232</v>
      </c>
      <c r="BO141" s="21"/>
      <c r="BP141" s="137">
        <f t="shared" si="6"/>
        <v>2232</v>
      </c>
      <c r="BQ141" s="21"/>
      <c r="BR141" s="137">
        <f t="shared" si="7"/>
        <v>2232</v>
      </c>
      <c r="BS141" s="21"/>
      <c r="BT141" s="137">
        <f t="shared" si="8"/>
        <v>2232</v>
      </c>
      <c r="BU141" s="21"/>
      <c r="BV141" s="137">
        <f t="shared" si="9"/>
        <v>0</v>
      </c>
    </row>
    <row r="142" spans="1:74" ht="8.85" customHeight="1" x14ac:dyDescent="0.3">
      <c r="A142" s="29"/>
      <c r="B142" s="21"/>
      <c r="D142" s="21"/>
      <c r="E142" s="21"/>
      <c r="F142" s="21"/>
      <c r="G142" s="21"/>
      <c r="H142" s="21"/>
      <c r="I142" s="39"/>
      <c r="J142" s="21"/>
      <c r="K142" s="21"/>
      <c r="L142" s="21"/>
      <c r="M142" s="21"/>
      <c r="N142" s="21"/>
      <c r="O142" s="39"/>
      <c r="P142" s="21"/>
      <c r="Q142" s="21"/>
      <c r="R142" s="21"/>
      <c r="S142" s="21"/>
      <c r="T142" s="21"/>
      <c r="U142" s="39"/>
      <c r="V142" s="21"/>
      <c r="W142" s="21"/>
      <c r="X142" s="21"/>
      <c r="Y142" s="21"/>
      <c r="Z142" s="21"/>
      <c r="AA142" s="39"/>
      <c r="AB142" s="21"/>
      <c r="AC142" s="21"/>
      <c r="AD142" s="21"/>
      <c r="AE142" s="21"/>
      <c r="AF142" s="21"/>
      <c r="AG142" s="21"/>
      <c r="AH142" s="39"/>
      <c r="AI142" s="21"/>
      <c r="AJ142" s="21"/>
      <c r="AK142" s="21"/>
      <c r="AL142" s="21"/>
      <c r="AM142" s="21"/>
      <c r="AN142" s="39"/>
      <c r="AO142" s="21"/>
      <c r="AQ142" s="21"/>
      <c r="AR142" s="21"/>
      <c r="AS142" s="21"/>
      <c r="AT142" s="39"/>
      <c r="AU142" s="21"/>
      <c r="AV142" s="21"/>
      <c r="AW142" s="21"/>
      <c r="AX142" s="39"/>
      <c r="AY142" s="21"/>
      <c r="AZ142" s="21"/>
      <c r="BA142" s="21"/>
      <c r="BB142" s="39"/>
      <c r="BC142" s="21"/>
      <c r="BD142" s="21"/>
      <c r="BE142" s="21"/>
      <c r="BG142" s="21"/>
      <c r="BH142" s="29"/>
      <c r="BI142" s="21"/>
      <c r="BJ142" s="27"/>
      <c r="BK142" s="21"/>
      <c r="BL142" s="21"/>
      <c r="BM142" s="21"/>
      <c r="BN142" s="21"/>
      <c r="BO142" s="21"/>
      <c r="BP142" s="21"/>
      <c r="BQ142" s="21"/>
      <c r="BR142" s="21"/>
      <c r="BS142" s="21"/>
      <c r="BT142" s="21"/>
      <c r="BU142" s="21"/>
      <c r="BV142" s="21"/>
    </row>
    <row r="143" spans="1:74" ht="8.85" customHeight="1" x14ac:dyDescent="0.3">
      <c r="A143" s="10">
        <v>46</v>
      </c>
      <c r="B143" s="21"/>
      <c r="C143" s="10" t="s">
        <v>168</v>
      </c>
      <c r="D143" s="21"/>
      <c r="E143" s="138">
        <v>49361265</v>
      </c>
      <c r="F143" s="21"/>
      <c r="G143" s="135">
        <f>(E143/$BJ143)</f>
        <v>1278.5905040667253</v>
      </c>
      <c r="H143" s="21"/>
      <c r="I143" s="135">
        <f>IF(G$219,G143/G$219*100,0)</f>
        <v>77.666363103792676</v>
      </c>
      <c r="J143" s="21"/>
      <c r="K143" s="138">
        <v>3221384</v>
      </c>
      <c r="L143" s="21"/>
      <c r="M143" s="135">
        <f>(K143/$BJ143)</f>
        <v>83.442573693208303</v>
      </c>
      <c r="N143" s="21"/>
      <c r="O143" s="135">
        <f>IF(M$219,M143/M$219*100,0)</f>
        <v>86.280275581735154</v>
      </c>
      <c r="P143" s="21"/>
      <c r="Q143" s="138">
        <v>3632643</v>
      </c>
      <c r="R143" s="21"/>
      <c r="S143" s="135">
        <f>(Q143/$BJ143)</f>
        <v>94.095296067968704</v>
      </c>
      <c r="T143" s="21"/>
      <c r="U143" s="135">
        <f>IF(S$219,S143/S$219*100,0)</f>
        <v>89.449985149397932</v>
      </c>
      <c r="V143" s="21"/>
      <c r="W143" s="138">
        <v>7503239</v>
      </c>
      <c r="X143" s="21"/>
      <c r="Y143" s="135">
        <f>(W143/$BJ143)</f>
        <v>194.35421955136508</v>
      </c>
      <c r="Z143" s="21"/>
      <c r="AA143" s="135">
        <f>IF(Y$219,Y143/Y$219*100,0)</f>
        <v>92.757197249095995</v>
      </c>
      <c r="AB143" s="21"/>
      <c r="AC143" s="21"/>
      <c r="AD143" s="138">
        <v>3817488</v>
      </c>
      <c r="AE143" s="21"/>
      <c r="AF143" s="135">
        <f>(AD143/$BJ143)</f>
        <v>98.883282391338128</v>
      </c>
      <c r="AG143" s="21"/>
      <c r="AH143" s="135">
        <f>IF(AF$219,AF143/AF$219*100,0)</f>
        <v>121.22631621222162</v>
      </c>
      <c r="AI143" s="21"/>
      <c r="AJ143" s="138">
        <v>0</v>
      </c>
      <c r="AK143" s="21"/>
      <c r="AL143" s="135">
        <f>(AJ143/$BJ143)</f>
        <v>0</v>
      </c>
      <c r="AM143" s="21"/>
      <c r="AN143" s="135">
        <f>IF(AL$219,AL143/AL$219*100,0)</f>
        <v>0</v>
      </c>
      <c r="AO143" s="21"/>
      <c r="AP143" s="138">
        <f>(E143+K143+Q143+W143+AD143+AJ143)</f>
        <v>67536019</v>
      </c>
      <c r="AQ143" s="21"/>
      <c r="AR143" s="138">
        <v>34867186</v>
      </c>
      <c r="AS143" s="21"/>
      <c r="AT143" s="143">
        <f>IF($AP143,AR143/$AP143*100,0)</f>
        <v>51.627541149560507</v>
      </c>
      <c r="AU143" s="21"/>
      <c r="AV143" s="138">
        <v>7126823</v>
      </c>
      <c r="AW143" s="21"/>
      <c r="AX143" s="143">
        <f>IF($AP143,AV143/$AP143*100,0)</f>
        <v>10.552625259122838</v>
      </c>
      <c r="AY143" s="21"/>
      <c r="AZ143" s="138">
        <v>0</v>
      </c>
      <c r="BA143" s="21"/>
      <c r="BB143" s="143">
        <f>IF($AP143,AZ143/$AP143*100,0)</f>
        <v>0</v>
      </c>
      <c r="BC143" s="21"/>
      <c r="BD143" s="138">
        <v>79663</v>
      </c>
      <c r="BE143" s="21"/>
      <c r="BF143" s="138">
        <v>9162</v>
      </c>
      <c r="BG143" s="21"/>
      <c r="BH143" s="10">
        <v>46</v>
      </c>
      <c r="BI143" s="21"/>
      <c r="BJ143" s="27">
        <v>38606</v>
      </c>
      <c r="BK143" s="21"/>
      <c r="BL143" s="137">
        <f t="shared" si="4"/>
        <v>38606</v>
      </c>
      <c r="BM143" s="21"/>
      <c r="BN143" s="137">
        <f t="shared" si="5"/>
        <v>38606</v>
      </c>
      <c r="BO143" s="21"/>
      <c r="BP143" s="137">
        <f t="shared" si="6"/>
        <v>38606</v>
      </c>
      <c r="BQ143" s="21"/>
      <c r="BR143" s="137">
        <f t="shared" si="7"/>
        <v>38606</v>
      </c>
      <c r="BS143" s="21"/>
      <c r="BT143" s="137">
        <f t="shared" si="8"/>
        <v>38606</v>
      </c>
      <c r="BU143" s="21"/>
      <c r="BV143" s="137">
        <f t="shared" si="9"/>
        <v>0</v>
      </c>
    </row>
    <row r="144" spans="1:74" ht="8.85" customHeight="1" x14ac:dyDescent="0.3">
      <c r="A144" s="10">
        <v>47</v>
      </c>
      <c r="B144" s="21"/>
      <c r="C144" s="10" t="s">
        <v>169</v>
      </c>
      <c r="D144" s="21"/>
      <c r="E144" s="138">
        <v>110551168</v>
      </c>
      <c r="F144" s="21"/>
      <c r="G144" s="135">
        <f>(E144/$BJ144)</f>
        <v>1412.7222633986762</v>
      </c>
      <c r="H144" s="21"/>
      <c r="I144" s="135">
        <f>IF(G$219,G144/G$219*100,0)</f>
        <v>85.81402718458439</v>
      </c>
      <c r="J144" s="21"/>
      <c r="K144" s="138">
        <v>7856338</v>
      </c>
      <c r="L144" s="21"/>
      <c r="M144" s="135">
        <f>(K144/$BJ144)</f>
        <v>100.39535359214864</v>
      </c>
      <c r="N144" s="21"/>
      <c r="O144" s="135">
        <f>IF(M$219,M144/M$219*100,0)</f>
        <v>103.80958294628169</v>
      </c>
      <c r="P144" s="21"/>
      <c r="Q144" s="138">
        <v>6809140</v>
      </c>
      <c r="R144" s="21"/>
      <c r="S144" s="135">
        <f>(Q144/$BJ144)</f>
        <v>87.01331561325938</v>
      </c>
      <c r="T144" s="21"/>
      <c r="U144" s="135">
        <f>IF(S$219,S144/S$219*100,0)</f>
        <v>82.717628985233389</v>
      </c>
      <c r="V144" s="21"/>
      <c r="W144" s="138">
        <v>11952768</v>
      </c>
      <c r="X144" s="21"/>
      <c r="Y144" s="135">
        <f>(W144/$BJ144)</f>
        <v>152.74322079382523</v>
      </c>
      <c r="Z144" s="21"/>
      <c r="AA144" s="135">
        <f>IF(Y$219,Y144/Y$219*100,0)</f>
        <v>72.897995692296533</v>
      </c>
      <c r="AB144" s="21"/>
      <c r="AC144" s="21"/>
      <c r="AD144" s="138">
        <v>2650714</v>
      </c>
      <c r="AE144" s="21"/>
      <c r="AF144" s="135">
        <f>(AD144/$BJ144)</f>
        <v>33.873207759347764</v>
      </c>
      <c r="AG144" s="21"/>
      <c r="AH144" s="135">
        <f>IF(AF$219,AF144/AF$219*100,0)</f>
        <v>41.52698105940577</v>
      </c>
      <c r="AI144" s="21"/>
      <c r="AJ144" s="138">
        <v>0</v>
      </c>
      <c r="AK144" s="21"/>
      <c r="AL144" s="135">
        <f>(AJ144/$BJ144)</f>
        <v>0</v>
      </c>
      <c r="AM144" s="21"/>
      <c r="AN144" s="135">
        <f>IF(AL$219,AL144/AL$219*100,0)</f>
        <v>0</v>
      </c>
      <c r="AO144" s="21"/>
      <c r="AP144" s="138">
        <f>(E144+K144+Q144+W144+AD144+AJ144)</f>
        <v>139820128</v>
      </c>
      <c r="AQ144" s="21"/>
      <c r="AR144" s="138">
        <v>52047265</v>
      </c>
      <c r="AS144" s="21"/>
      <c r="AT144" s="143">
        <f>IF($AP144,AR144/$AP144*100,0)</f>
        <v>37.224443822566087</v>
      </c>
      <c r="AU144" s="21"/>
      <c r="AV144" s="138">
        <v>9787597</v>
      </c>
      <c r="AW144" s="21"/>
      <c r="AX144" s="143">
        <f>IF($AP144,AV144/$AP144*100,0)</f>
        <v>7.0001344870747078</v>
      </c>
      <c r="AY144" s="21"/>
      <c r="AZ144" s="138">
        <v>140326</v>
      </c>
      <c r="BA144" s="21"/>
      <c r="BB144" s="143">
        <f>IF($AP144,AZ144/$AP144*100,0)</f>
        <v>0.10036180198604883</v>
      </c>
      <c r="BC144" s="21"/>
      <c r="BD144" s="138">
        <v>268184</v>
      </c>
      <c r="BE144" s="21"/>
      <c r="BF144" s="138">
        <v>0</v>
      </c>
      <c r="BG144" s="21"/>
      <c r="BH144" s="10">
        <v>47</v>
      </c>
      <c r="BI144" s="21"/>
      <c r="BJ144" s="27">
        <v>78254</v>
      </c>
      <c r="BK144" s="21"/>
      <c r="BL144" s="137">
        <f t="shared" si="4"/>
        <v>78254</v>
      </c>
      <c r="BM144" s="21"/>
      <c r="BN144" s="137">
        <f t="shared" si="5"/>
        <v>78254</v>
      </c>
      <c r="BO144" s="21"/>
      <c r="BP144" s="137">
        <f t="shared" si="6"/>
        <v>78254</v>
      </c>
      <c r="BQ144" s="21"/>
      <c r="BR144" s="137">
        <f t="shared" si="7"/>
        <v>78254</v>
      </c>
      <c r="BS144" s="21"/>
      <c r="BT144" s="137">
        <f t="shared" si="8"/>
        <v>78254</v>
      </c>
      <c r="BU144" s="21"/>
      <c r="BV144" s="137">
        <f t="shared" si="9"/>
        <v>0</v>
      </c>
    </row>
    <row r="145" spans="1:74" ht="8.85" customHeight="1" x14ac:dyDescent="0.3">
      <c r="A145" s="10">
        <v>48</v>
      </c>
      <c r="B145" s="21"/>
      <c r="C145" s="10" t="s">
        <v>170</v>
      </c>
      <c r="D145" s="21"/>
      <c r="E145" s="138">
        <v>8772157</v>
      </c>
      <c r="F145" s="21"/>
      <c r="G145" s="135">
        <f>(E145/$BJ145)</f>
        <v>1327.5055992736077</v>
      </c>
      <c r="H145" s="21"/>
      <c r="I145" s="135">
        <f>IF(G$219,G145/G$219*100,0)</f>
        <v>80.637648697976985</v>
      </c>
      <c r="J145" s="21"/>
      <c r="K145" s="138">
        <v>805014</v>
      </c>
      <c r="L145" s="21"/>
      <c r="M145" s="135">
        <f>(K145/$BJ145)</f>
        <v>121.82415254237289</v>
      </c>
      <c r="N145" s="21"/>
      <c r="O145" s="135">
        <f>IF(M$219,M145/M$219*100,0)</f>
        <v>125.96712911220769</v>
      </c>
      <c r="P145" s="21"/>
      <c r="Q145" s="138">
        <v>1087197</v>
      </c>
      <c r="R145" s="21"/>
      <c r="S145" s="135">
        <f>(Q145/$BJ145)</f>
        <v>164.52739104116222</v>
      </c>
      <c r="T145" s="21"/>
      <c r="U145" s="135">
        <f>IF(S$219,S145/S$219*100,0)</f>
        <v>156.40497772248361</v>
      </c>
      <c r="V145" s="21"/>
      <c r="W145" s="138">
        <v>977948</v>
      </c>
      <c r="X145" s="21"/>
      <c r="Y145" s="135">
        <f>(W145/$BJ145)</f>
        <v>147.99455205811137</v>
      </c>
      <c r="Z145" s="21"/>
      <c r="AA145" s="135">
        <f>IF(Y$219,Y145/Y$219*100,0)</f>
        <v>70.631653322133516</v>
      </c>
      <c r="AB145" s="21"/>
      <c r="AC145" s="21"/>
      <c r="AD145" s="138">
        <v>380785</v>
      </c>
      <c r="AE145" s="21"/>
      <c r="AF145" s="135">
        <f>(AD145/$BJ145)</f>
        <v>57.624848668280869</v>
      </c>
      <c r="AG145" s="21"/>
      <c r="AH145" s="135">
        <f>IF(AF$219,AF145/AF$219*100,0)</f>
        <v>70.645390781994863</v>
      </c>
      <c r="AI145" s="21"/>
      <c r="AJ145" s="138">
        <v>6420</v>
      </c>
      <c r="AK145" s="21"/>
      <c r="AL145" s="135">
        <f>(AJ145/$BJ145)</f>
        <v>0.97154963680387407</v>
      </c>
      <c r="AM145" s="21"/>
      <c r="AN145" s="135">
        <f>IF(AL$219,AL145/AL$219*100,0)</f>
        <v>113.68740684862415</v>
      </c>
      <c r="AO145" s="21"/>
      <c r="AP145" s="138">
        <f>(E145+K145+Q145+W145+AD145+AJ145)</f>
        <v>12029521</v>
      </c>
      <c r="AQ145" s="21"/>
      <c r="AR145" s="138">
        <v>6838683</v>
      </c>
      <c r="AS145" s="21"/>
      <c r="AT145" s="143">
        <f>IF($AP145,AR145/$AP145*100,0)</f>
        <v>56.849171301168191</v>
      </c>
      <c r="AU145" s="21"/>
      <c r="AV145" s="138">
        <v>1092314</v>
      </c>
      <c r="AW145" s="21"/>
      <c r="AX145" s="143">
        <f>IF($AP145,AV145/$AP145*100,0)</f>
        <v>9.0802784250511728</v>
      </c>
      <c r="AY145" s="21"/>
      <c r="AZ145" s="138">
        <v>63386</v>
      </c>
      <c r="BA145" s="21"/>
      <c r="BB145" s="143">
        <f>IF($AP145,AZ145/$AP145*100,0)</f>
        <v>0.52692039857613615</v>
      </c>
      <c r="BC145" s="21"/>
      <c r="BD145" s="138">
        <v>13628</v>
      </c>
      <c r="BE145" s="21"/>
      <c r="BF145" s="138">
        <v>0</v>
      </c>
      <c r="BG145" s="21"/>
      <c r="BH145" s="10">
        <v>48</v>
      </c>
      <c r="BI145" s="21"/>
      <c r="BJ145" s="27">
        <v>6608</v>
      </c>
      <c r="BK145" s="21"/>
      <c r="BL145" s="137">
        <f t="shared" si="4"/>
        <v>6608</v>
      </c>
      <c r="BM145" s="21"/>
      <c r="BN145" s="137">
        <f t="shared" si="5"/>
        <v>6608</v>
      </c>
      <c r="BO145" s="21"/>
      <c r="BP145" s="137">
        <f t="shared" si="6"/>
        <v>6608</v>
      </c>
      <c r="BQ145" s="21"/>
      <c r="BR145" s="137">
        <f t="shared" si="7"/>
        <v>6608</v>
      </c>
      <c r="BS145" s="21"/>
      <c r="BT145" s="137">
        <f t="shared" si="8"/>
        <v>6608</v>
      </c>
      <c r="BU145" s="21"/>
      <c r="BV145" s="137">
        <f t="shared" si="9"/>
        <v>6608</v>
      </c>
    </row>
    <row r="146" spans="1:74" ht="8.85" customHeight="1" x14ac:dyDescent="0.3">
      <c r="A146" s="10">
        <v>49</v>
      </c>
      <c r="B146" s="21"/>
      <c r="C146" s="10" t="s">
        <v>171</v>
      </c>
      <c r="D146" s="21"/>
      <c r="E146" s="138">
        <v>39843003</v>
      </c>
      <c r="F146" s="21"/>
      <c r="G146" s="135">
        <f>(E146/$BJ146)</f>
        <v>1490.9629532612357</v>
      </c>
      <c r="H146" s="21"/>
      <c r="I146" s="135">
        <f>IF(G$219,G146/G$219*100,0)</f>
        <v>90.566658937306727</v>
      </c>
      <c r="J146" s="21"/>
      <c r="K146" s="138">
        <v>1525126</v>
      </c>
      <c r="L146" s="21"/>
      <c r="M146" s="135">
        <f>(K146/$BJ146)</f>
        <v>57.071661115892674</v>
      </c>
      <c r="N146" s="21"/>
      <c r="O146" s="135">
        <f>IF(M$219,M146/M$219*100,0)</f>
        <v>59.012545167784225</v>
      </c>
      <c r="P146" s="21"/>
      <c r="Q146" s="138">
        <v>2936241</v>
      </c>
      <c r="R146" s="21"/>
      <c r="S146" s="135">
        <f>(Q146/$BJ146)</f>
        <v>109.87692250121619</v>
      </c>
      <c r="T146" s="21"/>
      <c r="U146" s="135">
        <f>IF(S$219,S146/S$219*100,0)</f>
        <v>104.452501843406</v>
      </c>
      <c r="V146" s="21"/>
      <c r="W146" s="138">
        <v>4390548</v>
      </c>
      <c r="X146" s="21"/>
      <c r="Y146" s="135">
        <f>(W146/$BJ146)</f>
        <v>164.29846948321671</v>
      </c>
      <c r="Z146" s="21"/>
      <c r="AA146" s="135">
        <f>IF(Y$219,Y146/Y$219*100,0)</f>
        <v>78.412835989658717</v>
      </c>
      <c r="AB146" s="21"/>
      <c r="AC146" s="21"/>
      <c r="AD146" s="138">
        <v>2173866</v>
      </c>
      <c r="AE146" s="21"/>
      <c r="AF146" s="135">
        <f>(AD146/$BJ146)</f>
        <v>81.348127081540241</v>
      </c>
      <c r="AG146" s="21"/>
      <c r="AH146" s="135">
        <f>IF(AF$219,AF146/AF$219*100,0)</f>
        <v>99.729029400854785</v>
      </c>
      <c r="AI146" s="21"/>
      <c r="AJ146" s="138">
        <v>5779</v>
      </c>
      <c r="AK146" s="21"/>
      <c r="AL146" s="135">
        <f>(AJ146/$BJ146)</f>
        <v>0.21625565991842233</v>
      </c>
      <c r="AM146" s="21"/>
      <c r="AN146" s="135">
        <f>IF(AL$219,AL146/AL$219*100,0)</f>
        <v>25.305495737040197</v>
      </c>
      <c r="AO146" s="21"/>
      <c r="AP146" s="138">
        <f>(E146+K146+Q146+W146+AD146+AJ146)</f>
        <v>50874563</v>
      </c>
      <c r="AQ146" s="21"/>
      <c r="AR146" s="138">
        <v>28782930</v>
      </c>
      <c r="AS146" s="21"/>
      <c r="AT146" s="143">
        <f>IF($AP146,AR146/$AP146*100,0)</f>
        <v>56.576269755869944</v>
      </c>
      <c r="AU146" s="21"/>
      <c r="AV146" s="138">
        <v>5205611</v>
      </c>
      <c r="AW146" s="21"/>
      <c r="AX146" s="143">
        <f>IF($AP146,AV146/$AP146*100,0)</f>
        <v>10.232247105493565</v>
      </c>
      <c r="AY146" s="21"/>
      <c r="AZ146" s="138">
        <v>208027</v>
      </c>
      <c r="BA146" s="21"/>
      <c r="BB146" s="143">
        <f>IF($AP146,AZ146/$AP146*100,0)</f>
        <v>0.40890179243406966</v>
      </c>
      <c r="BC146" s="21"/>
      <c r="BD146" s="138">
        <v>11633</v>
      </c>
      <c r="BE146" s="21"/>
      <c r="BF146" s="138">
        <v>0</v>
      </c>
      <c r="BG146" s="21"/>
      <c r="BH146" s="10">
        <v>49</v>
      </c>
      <c r="BI146" s="21"/>
      <c r="BJ146" s="27">
        <v>26723</v>
      </c>
      <c r="BK146" s="21"/>
      <c r="BL146" s="137">
        <f t="shared" si="4"/>
        <v>26723</v>
      </c>
      <c r="BM146" s="21"/>
      <c r="BN146" s="137">
        <f t="shared" si="5"/>
        <v>26723</v>
      </c>
      <c r="BO146" s="21"/>
      <c r="BP146" s="137">
        <f t="shared" si="6"/>
        <v>26723</v>
      </c>
      <c r="BQ146" s="21"/>
      <c r="BR146" s="137">
        <f t="shared" si="7"/>
        <v>26723</v>
      </c>
      <c r="BS146" s="21"/>
      <c r="BT146" s="137">
        <f t="shared" si="8"/>
        <v>26723</v>
      </c>
      <c r="BU146" s="21"/>
      <c r="BV146" s="137">
        <f t="shared" si="9"/>
        <v>26723</v>
      </c>
    </row>
    <row r="147" spans="1:74" ht="8.85" customHeight="1" x14ac:dyDescent="0.3">
      <c r="A147" s="10">
        <v>50</v>
      </c>
      <c r="B147" s="21"/>
      <c r="C147" s="10" t="s">
        <v>172</v>
      </c>
      <c r="D147" s="21"/>
      <c r="E147" s="145">
        <v>0</v>
      </c>
      <c r="F147" s="21"/>
      <c r="G147" s="135">
        <v>0</v>
      </c>
      <c r="H147" s="21"/>
      <c r="I147" s="135">
        <f>IF(G$219,G147/G$219*100,0)</f>
        <v>0</v>
      </c>
      <c r="J147" s="21"/>
      <c r="K147" s="145">
        <v>0</v>
      </c>
      <c r="L147" s="21"/>
      <c r="M147" s="135">
        <v>0</v>
      </c>
      <c r="N147" s="21"/>
      <c r="O147" s="135">
        <f>IF(M$219,M147/M$219*100,0)</f>
        <v>0</v>
      </c>
      <c r="P147" s="21"/>
      <c r="Q147" s="145">
        <v>0</v>
      </c>
      <c r="R147" s="21"/>
      <c r="S147" s="135">
        <v>0</v>
      </c>
      <c r="T147" s="21"/>
      <c r="U147" s="135">
        <f>IF(S$219,S147/S$219*100,0)</f>
        <v>0</v>
      </c>
      <c r="V147" s="21"/>
      <c r="W147" s="145">
        <v>0</v>
      </c>
      <c r="X147" s="21"/>
      <c r="Y147" s="135">
        <v>0</v>
      </c>
      <c r="Z147" s="21"/>
      <c r="AA147" s="135">
        <f>IF(Y$219,Y147/Y$219*100,0)</f>
        <v>0</v>
      </c>
      <c r="AB147" s="21"/>
      <c r="AC147" s="21"/>
      <c r="AD147" s="145">
        <v>0</v>
      </c>
      <c r="AE147" s="21"/>
      <c r="AF147" s="135">
        <v>0</v>
      </c>
      <c r="AG147" s="21"/>
      <c r="AH147" s="135">
        <f>IF(AF$219,AF147/AF$219*100,0)</f>
        <v>0</v>
      </c>
      <c r="AI147" s="21"/>
      <c r="AJ147" s="145">
        <v>0</v>
      </c>
      <c r="AK147" s="21"/>
      <c r="AL147" s="135">
        <v>0</v>
      </c>
      <c r="AM147" s="21"/>
      <c r="AN147" s="135">
        <f>IF(AL$219,AL147/AL$219*100,0)</f>
        <v>0</v>
      </c>
      <c r="AO147" s="21"/>
      <c r="AP147" s="145">
        <f>(E147+K147+Q147+W147+AD147+AJ147)</f>
        <v>0</v>
      </c>
      <c r="AQ147" s="21"/>
      <c r="AR147" s="145">
        <v>0</v>
      </c>
      <c r="AS147" s="21"/>
      <c r="AT147" s="143">
        <f>IF($AP147,AR147/$AP147*100,0)</f>
        <v>0</v>
      </c>
      <c r="AU147" s="21"/>
      <c r="AV147" s="145">
        <v>0</v>
      </c>
      <c r="AW147" s="21"/>
      <c r="AX147" s="143">
        <f>IF($AP147,AV147/$AP147*100,0)</f>
        <v>0</v>
      </c>
      <c r="AY147" s="21"/>
      <c r="AZ147" s="145">
        <v>0</v>
      </c>
      <c r="BA147" s="21"/>
      <c r="BB147" s="143">
        <f>IF($AP147,AZ147/$AP147*100,0)</f>
        <v>0</v>
      </c>
      <c r="BC147" s="21"/>
      <c r="BD147" s="145">
        <v>0</v>
      </c>
      <c r="BE147" s="21"/>
      <c r="BF147" s="138">
        <v>0</v>
      </c>
      <c r="BG147" s="21"/>
      <c r="BH147" s="10">
        <v>50</v>
      </c>
      <c r="BI147" s="21"/>
      <c r="BJ147" s="27">
        <v>0</v>
      </c>
      <c r="BK147" s="21"/>
      <c r="BL147" s="137">
        <f t="shared" si="4"/>
        <v>0</v>
      </c>
      <c r="BM147" s="21"/>
      <c r="BN147" s="137">
        <f t="shared" si="5"/>
        <v>0</v>
      </c>
      <c r="BO147" s="21"/>
      <c r="BP147" s="137">
        <f t="shared" si="6"/>
        <v>0</v>
      </c>
      <c r="BQ147" s="21"/>
      <c r="BR147" s="137">
        <f t="shared" si="7"/>
        <v>0</v>
      </c>
      <c r="BS147" s="21"/>
      <c r="BT147" s="137">
        <f t="shared" si="8"/>
        <v>0</v>
      </c>
      <c r="BU147" s="21"/>
      <c r="BV147" s="137">
        <f t="shared" si="9"/>
        <v>0</v>
      </c>
    </row>
    <row r="148" spans="1:74" ht="8.85" customHeight="1" x14ac:dyDescent="0.3">
      <c r="A148" s="21"/>
      <c r="B148" s="21"/>
      <c r="D148" s="21"/>
      <c r="E148" s="138"/>
      <c r="F148" s="21"/>
      <c r="G148" s="143"/>
      <c r="H148" s="21"/>
      <c r="I148" s="143"/>
      <c r="J148" s="21"/>
      <c r="K148" s="138"/>
      <c r="L148" s="21"/>
      <c r="M148" s="143"/>
      <c r="N148" s="21"/>
      <c r="O148" s="143"/>
      <c r="P148" s="21"/>
      <c r="Q148" s="138"/>
      <c r="R148" s="21"/>
      <c r="S148" s="143"/>
      <c r="T148" s="21"/>
      <c r="U148" s="143"/>
      <c r="V148" s="21"/>
      <c r="W148" s="138"/>
      <c r="X148" s="21"/>
      <c r="Y148" s="143"/>
      <c r="Z148" s="21"/>
      <c r="AA148" s="143"/>
      <c r="AB148" s="21"/>
      <c r="AC148" s="21"/>
      <c r="AD148" s="138"/>
      <c r="AE148" s="21"/>
      <c r="AF148" s="143"/>
      <c r="AG148" s="21"/>
      <c r="AH148" s="143"/>
      <c r="AI148" s="21"/>
      <c r="AJ148" s="138"/>
      <c r="AK148" s="21"/>
      <c r="AL148" s="143"/>
      <c r="AM148" s="21"/>
      <c r="AN148" s="143"/>
      <c r="AO148" s="21"/>
      <c r="AP148" s="137"/>
      <c r="AQ148" s="21"/>
      <c r="AR148" s="138"/>
      <c r="AS148" s="21"/>
      <c r="AT148" s="143"/>
      <c r="AU148" s="21"/>
      <c r="AV148" s="138"/>
      <c r="AW148" s="21"/>
      <c r="AX148" s="143"/>
      <c r="AY148" s="21"/>
      <c r="AZ148" s="138"/>
      <c r="BA148" s="21"/>
      <c r="BB148" s="143"/>
      <c r="BC148" s="21"/>
      <c r="BD148" s="138"/>
      <c r="BE148" s="21"/>
      <c r="BF148" s="137"/>
      <c r="BG148" s="21"/>
      <c r="BI148" s="21"/>
      <c r="BJ148" s="27"/>
      <c r="BK148" s="21"/>
      <c r="BL148" s="137"/>
      <c r="BM148" s="21"/>
      <c r="BN148" s="137"/>
      <c r="BO148" s="21"/>
      <c r="BP148" s="137"/>
      <c r="BQ148" s="21"/>
      <c r="BR148" s="137"/>
      <c r="BS148" s="21"/>
      <c r="BT148" s="137"/>
      <c r="BU148" s="21"/>
      <c r="BV148" s="137"/>
    </row>
    <row r="149" spans="1:74" ht="8.4" customHeight="1" x14ac:dyDescent="0.3">
      <c r="A149" s="21"/>
      <c r="B149" s="21"/>
      <c r="D149" s="21"/>
      <c r="E149" s="138"/>
      <c r="F149" s="21"/>
      <c r="G149" s="143"/>
      <c r="H149" s="21"/>
      <c r="I149" s="143"/>
      <c r="J149" s="21"/>
      <c r="K149" s="138"/>
      <c r="L149" s="21"/>
      <c r="M149" s="143"/>
      <c r="N149" s="21"/>
      <c r="O149" s="143"/>
      <c r="P149" s="21"/>
      <c r="Q149" s="138"/>
      <c r="R149" s="21"/>
      <c r="S149" s="143"/>
      <c r="T149" s="21"/>
      <c r="U149" s="143"/>
      <c r="V149" s="21"/>
      <c r="W149" s="138"/>
      <c r="X149" s="21"/>
      <c r="Y149" s="143"/>
      <c r="Z149" s="21"/>
      <c r="AA149" s="143"/>
      <c r="AB149" s="21"/>
      <c r="AC149" s="21"/>
      <c r="AD149" s="138"/>
      <c r="AE149" s="21"/>
      <c r="AF149" s="143"/>
      <c r="AG149" s="21"/>
      <c r="AH149" s="143"/>
      <c r="AI149" s="21"/>
      <c r="AJ149" s="138"/>
      <c r="AK149" s="21"/>
      <c r="AL149" s="143"/>
      <c r="AM149" s="21"/>
      <c r="AN149" s="143"/>
      <c r="AO149" s="21"/>
      <c r="AP149" s="137"/>
      <c r="AQ149" s="21"/>
      <c r="AR149" s="138"/>
      <c r="AS149" s="21"/>
      <c r="AT149" s="143"/>
      <c r="AU149" s="21"/>
      <c r="AV149" s="138"/>
      <c r="AW149" s="21"/>
      <c r="AX149" s="143"/>
      <c r="AY149" s="21"/>
      <c r="AZ149" s="138"/>
      <c r="BA149" s="21"/>
      <c r="BB149" s="143"/>
      <c r="BC149" s="21"/>
      <c r="BD149" s="138"/>
      <c r="BE149" s="21"/>
      <c r="BF149" s="137"/>
      <c r="BG149" s="21"/>
      <c r="BI149" s="21"/>
      <c r="BJ149" s="27"/>
      <c r="BK149" s="21"/>
      <c r="BL149" s="137"/>
      <c r="BM149" s="21"/>
      <c r="BN149" s="137"/>
      <c r="BO149" s="21"/>
      <c r="BP149" s="137"/>
      <c r="BQ149" s="21"/>
      <c r="BR149" s="137"/>
      <c r="BS149" s="21"/>
      <c r="BT149" s="137"/>
      <c r="BU149" s="21"/>
      <c r="BV149" s="137"/>
    </row>
    <row r="150" spans="1:74" ht="8.85" hidden="1"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row>
    <row r="151" spans="1:74" s="8" customFormat="1" ht="9.6" customHeight="1" x14ac:dyDescent="0.3">
      <c r="A151" s="112" t="s">
        <v>543</v>
      </c>
      <c r="BH151" s="113" t="s">
        <v>544</v>
      </c>
    </row>
    <row r="152" spans="1:74" s="8" customFormat="1" ht="10.5" customHeight="1" x14ac:dyDescent="0.3">
      <c r="A152" s="38"/>
      <c r="AA152" s="11" t="s">
        <v>42</v>
      </c>
      <c r="AD152" s="38" t="s">
        <v>43</v>
      </c>
      <c r="BH152" s="11" t="s">
        <v>514</v>
      </c>
    </row>
    <row r="153" spans="1:74" s="8" customFormat="1" ht="10.5" customHeight="1" x14ac:dyDescent="0.3">
      <c r="A153" s="12"/>
      <c r="AA153" s="11" t="s">
        <v>515</v>
      </c>
      <c r="AD153" s="38" t="s">
        <v>391</v>
      </c>
      <c r="BH153" s="11" t="s">
        <v>173</v>
      </c>
    </row>
    <row r="154" spans="1:74" s="8" customFormat="1" ht="10.5" customHeight="1" x14ac:dyDescent="0.3">
      <c r="A154" s="13"/>
      <c r="AA154" s="11" t="s">
        <v>48</v>
      </c>
      <c r="AD154" s="14" t="s">
        <v>49</v>
      </c>
    </row>
    <row r="155" spans="1:74" ht="9.6" customHeight="1" x14ac:dyDescent="0.3">
      <c r="AR155" s="16" t="s">
        <v>392</v>
      </c>
      <c r="AS155" s="16"/>
      <c r="AT155" s="16"/>
      <c r="AU155" s="16"/>
      <c r="AV155" s="16"/>
      <c r="AW155" s="16"/>
      <c r="AX155" s="16"/>
      <c r="AY155" s="16"/>
      <c r="AZ155" s="16"/>
      <c r="BA155" s="16"/>
      <c r="BB155" s="16"/>
      <c r="BC155" s="16"/>
      <c r="BD155" s="16"/>
    </row>
    <row r="156" spans="1:74" ht="9.6" customHeight="1" x14ac:dyDescent="0.3"/>
    <row r="157" spans="1:74" ht="9.6" customHeight="1" x14ac:dyDescent="0.3">
      <c r="E157" s="16" t="s">
        <v>516</v>
      </c>
      <c r="F157" s="16"/>
      <c r="G157" s="16"/>
      <c r="H157" s="16"/>
      <c r="I157" s="16"/>
      <c r="J157" s="16"/>
      <c r="K157" s="16"/>
      <c r="L157" s="16"/>
      <c r="M157" s="16"/>
      <c r="N157" s="16"/>
      <c r="O157" s="16"/>
      <c r="P157" s="16"/>
      <c r="Q157" s="16"/>
      <c r="R157" s="16"/>
      <c r="S157" s="16"/>
      <c r="T157" s="16"/>
      <c r="U157" s="16"/>
      <c r="V157" s="16"/>
      <c r="W157" s="16"/>
      <c r="X157" s="16"/>
      <c r="Y157" s="16"/>
      <c r="Z157" s="16"/>
      <c r="AA157" s="16"/>
      <c r="AB157" s="17"/>
      <c r="AC157" s="17"/>
      <c r="AD157" s="16"/>
      <c r="AE157" s="16"/>
      <c r="AF157" s="16"/>
      <c r="AG157" s="16"/>
      <c r="AH157" s="16"/>
      <c r="AV157" s="16" t="s">
        <v>396</v>
      </c>
      <c r="AW157" s="16"/>
      <c r="AX157" s="16"/>
      <c r="AY157" s="16"/>
      <c r="AZ157" s="16"/>
      <c r="BA157" s="16"/>
      <c r="BB157" s="16"/>
    </row>
    <row r="158" spans="1:74" ht="9.6" customHeight="1" x14ac:dyDescent="0.3">
      <c r="AD158" s="17" t="s">
        <v>517</v>
      </c>
      <c r="AE158" s="17"/>
      <c r="AF158" s="17"/>
      <c r="AG158" s="17"/>
      <c r="AH158" s="17"/>
      <c r="AJ158" s="17" t="s">
        <v>518</v>
      </c>
      <c r="AK158" s="17"/>
      <c r="AL158" s="17"/>
      <c r="AM158" s="17"/>
      <c r="AN158" s="17"/>
      <c r="AR158" s="17" t="s">
        <v>397</v>
      </c>
      <c r="AS158" s="17"/>
      <c r="AT158" s="17"/>
      <c r="BF158" s="19" t="s">
        <v>296</v>
      </c>
    </row>
    <row r="159" spans="1:74" ht="9.6" customHeight="1" x14ac:dyDescent="0.3">
      <c r="E159" s="16" t="s">
        <v>519</v>
      </c>
      <c r="F159" s="16"/>
      <c r="G159" s="16"/>
      <c r="H159" s="16"/>
      <c r="I159" s="16"/>
      <c r="K159" s="16" t="s">
        <v>520</v>
      </c>
      <c r="L159" s="16"/>
      <c r="M159" s="16"/>
      <c r="N159" s="16"/>
      <c r="O159" s="16"/>
      <c r="Q159" s="16" t="s">
        <v>521</v>
      </c>
      <c r="R159" s="16"/>
      <c r="S159" s="16"/>
      <c r="T159" s="16"/>
      <c r="U159" s="16"/>
      <c r="W159" s="16" t="s">
        <v>522</v>
      </c>
      <c r="X159" s="16"/>
      <c r="Y159" s="16"/>
      <c r="Z159" s="16"/>
      <c r="AA159" s="16"/>
      <c r="AD159" s="16" t="s">
        <v>523</v>
      </c>
      <c r="AE159" s="16"/>
      <c r="AF159" s="16"/>
      <c r="AG159" s="16"/>
      <c r="AH159" s="16"/>
      <c r="AJ159" s="16" t="s">
        <v>524</v>
      </c>
      <c r="AK159" s="16"/>
      <c r="AL159" s="16"/>
      <c r="AM159" s="16"/>
      <c r="AN159" s="16"/>
      <c r="AR159" s="16" t="s">
        <v>399</v>
      </c>
      <c r="AS159" s="16"/>
      <c r="AT159" s="16"/>
      <c r="AV159" s="16" t="s">
        <v>59</v>
      </c>
      <c r="AW159" s="16"/>
      <c r="AX159" s="16"/>
      <c r="AZ159" s="16" t="s">
        <v>60</v>
      </c>
      <c r="BA159" s="16"/>
      <c r="BB159" s="16"/>
      <c r="BF159" s="18" t="s">
        <v>525</v>
      </c>
    </row>
    <row r="160" spans="1:74" ht="9.6" customHeight="1" x14ac:dyDescent="0.3">
      <c r="BD160" s="18" t="s">
        <v>455</v>
      </c>
      <c r="BF160" s="18" t="s">
        <v>526</v>
      </c>
      <c r="BN160" s="18" t="s">
        <v>527</v>
      </c>
      <c r="BP160" s="18" t="s">
        <v>528</v>
      </c>
      <c r="BR160" s="18" t="s">
        <v>529</v>
      </c>
      <c r="BT160" s="18" t="s">
        <v>530</v>
      </c>
      <c r="BV160" s="18" t="s">
        <v>531</v>
      </c>
    </row>
    <row r="161" spans="1:74" ht="9.6" customHeight="1" x14ac:dyDescent="0.3">
      <c r="I161" s="18" t="s">
        <v>64</v>
      </c>
      <c r="O161" s="18" t="s">
        <v>64</v>
      </c>
      <c r="U161" s="18" t="s">
        <v>64</v>
      </c>
      <c r="AA161" s="18" t="s">
        <v>64</v>
      </c>
      <c r="AH161" s="18" t="s">
        <v>64</v>
      </c>
      <c r="AN161" s="18" t="s">
        <v>64</v>
      </c>
      <c r="AP161" s="18"/>
      <c r="AT161" s="18" t="s">
        <v>271</v>
      </c>
      <c r="AX161" s="18" t="s">
        <v>271</v>
      </c>
      <c r="BB161" s="18" t="s">
        <v>271</v>
      </c>
      <c r="BD161" s="18" t="s">
        <v>461</v>
      </c>
      <c r="BF161" s="18" t="s">
        <v>532</v>
      </c>
      <c r="BN161" s="18" t="s">
        <v>533</v>
      </c>
      <c r="BP161" s="18" t="s">
        <v>534</v>
      </c>
      <c r="BR161" s="132" t="s">
        <v>535</v>
      </c>
      <c r="BT161" s="18" t="s">
        <v>536</v>
      </c>
      <c r="BV161" s="18" t="s">
        <v>537</v>
      </c>
    </row>
    <row r="162" spans="1:74" ht="9.6" customHeight="1" x14ac:dyDescent="0.3">
      <c r="A162" s="19" t="s">
        <v>71</v>
      </c>
      <c r="C162" s="19" t="s">
        <v>73</v>
      </c>
      <c r="E162" s="19" t="s">
        <v>74</v>
      </c>
      <c r="G162" s="19" t="s">
        <v>434</v>
      </c>
      <c r="I162" s="19" t="s">
        <v>80</v>
      </c>
      <c r="K162" s="19" t="s">
        <v>74</v>
      </c>
      <c r="M162" s="19" t="s">
        <v>434</v>
      </c>
      <c r="O162" s="19" t="s">
        <v>80</v>
      </c>
      <c r="Q162" s="19" t="s">
        <v>74</v>
      </c>
      <c r="S162" s="19" t="s">
        <v>434</v>
      </c>
      <c r="U162" s="19" t="s">
        <v>80</v>
      </c>
      <c r="W162" s="19" t="s">
        <v>74</v>
      </c>
      <c r="Y162" s="19" t="s">
        <v>434</v>
      </c>
      <c r="AA162" s="19" t="s">
        <v>80</v>
      </c>
      <c r="AD162" s="19" t="s">
        <v>74</v>
      </c>
      <c r="AF162" s="19" t="s">
        <v>434</v>
      </c>
      <c r="AH162" s="19" t="s">
        <v>80</v>
      </c>
      <c r="AJ162" s="19" t="s">
        <v>74</v>
      </c>
      <c r="AL162" s="19" t="s">
        <v>434</v>
      </c>
      <c r="AN162" s="19" t="s">
        <v>80</v>
      </c>
      <c r="AP162" s="19" t="s">
        <v>538</v>
      </c>
      <c r="AR162" s="19" t="s">
        <v>74</v>
      </c>
      <c r="AT162" s="19" t="s">
        <v>372</v>
      </c>
      <c r="AV162" s="19" t="s">
        <v>74</v>
      </c>
      <c r="AX162" s="19" t="s">
        <v>372</v>
      </c>
      <c r="AZ162" s="19" t="s">
        <v>74</v>
      </c>
      <c r="BB162" s="19" t="s">
        <v>372</v>
      </c>
      <c r="BD162" s="19" t="s">
        <v>417</v>
      </c>
      <c r="BF162" s="19" t="s">
        <v>69</v>
      </c>
      <c r="BH162" s="19" t="s">
        <v>71</v>
      </c>
      <c r="BL162" s="111" t="s">
        <v>519</v>
      </c>
      <c r="BN162" s="133" t="s">
        <v>539</v>
      </c>
      <c r="BP162" s="111" t="s">
        <v>467</v>
      </c>
      <c r="BR162" s="111" t="s">
        <v>467</v>
      </c>
      <c r="BT162" s="111" t="s">
        <v>83</v>
      </c>
      <c r="BV162" s="111" t="s">
        <v>540</v>
      </c>
    </row>
    <row r="163" spans="1:74" ht="8.85" customHeight="1" x14ac:dyDescent="0.3"/>
    <row r="164" spans="1:74" ht="8.85" customHeight="1" x14ac:dyDescent="0.3">
      <c r="B164" s="10" t="s">
        <v>284</v>
      </c>
    </row>
    <row r="165" spans="1:74" ht="8.85" customHeight="1" x14ac:dyDescent="0.3">
      <c r="A165" s="10">
        <v>51</v>
      </c>
      <c r="B165" s="21"/>
      <c r="C165" s="10" t="s">
        <v>174</v>
      </c>
      <c r="D165" s="21"/>
      <c r="E165" s="136">
        <v>11316855</v>
      </c>
      <c r="F165" s="21"/>
      <c r="G165" s="134">
        <f>(E165/$BJ165)</f>
        <v>1036.4369447751626</v>
      </c>
      <c r="H165" s="21"/>
      <c r="I165" s="135">
        <f>IF(G$219,G165/G$219*100,0)</f>
        <v>62.957051402356157</v>
      </c>
      <c r="J165" s="21"/>
      <c r="K165" s="136">
        <v>1055453</v>
      </c>
      <c r="L165" s="21"/>
      <c r="M165" s="134">
        <f>(K165/$BJ165)</f>
        <v>96.662056964923522</v>
      </c>
      <c r="N165" s="21"/>
      <c r="O165" s="135">
        <f>IF(M$219,M165/M$219*100,0)</f>
        <v>99.949324956042304</v>
      </c>
      <c r="P165" s="21"/>
      <c r="Q165" s="136">
        <v>1107059</v>
      </c>
      <c r="R165" s="21"/>
      <c r="S165" s="134">
        <f>(Q165/$BJ165)</f>
        <v>101.38831394816376</v>
      </c>
      <c r="T165" s="21"/>
      <c r="U165" s="135">
        <f>IF(S$219,S165/S$219*100,0)</f>
        <v>96.382960211259842</v>
      </c>
      <c r="V165" s="21"/>
      <c r="W165" s="136">
        <v>2889232</v>
      </c>
      <c r="X165" s="21"/>
      <c r="Y165" s="134">
        <f>(W165/$BJ165)</f>
        <v>264.60591629270078</v>
      </c>
      <c r="Z165" s="21"/>
      <c r="AA165" s="135">
        <f>IF(Y$219,Y165/Y$219*100,0)</f>
        <v>126.28541447412809</v>
      </c>
      <c r="AB165" s="21"/>
      <c r="AC165" s="21"/>
      <c r="AD165" s="136">
        <v>491803</v>
      </c>
      <c r="AE165" s="21"/>
      <c r="AF165" s="134">
        <f>(AD165/$BJ165)</f>
        <v>45.041029398296544</v>
      </c>
      <c r="AG165" s="21"/>
      <c r="AH165" s="135">
        <f>IF(AF$219,AF165/AF$219*100,0)</f>
        <v>55.218212222697815</v>
      </c>
      <c r="AI165" s="21"/>
      <c r="AJ165" s="136">
        <v>7388</v>
      </c>
      <c r="AK165" s="21"/>
      <c r="AL165" s="134">
        <f>(AJ165/$BJ165)</f>
        <v>0.67661873797966843</v>
      </c>
      <c r="AM165" s="21"/>
      <c r="AN165" s="135">
        <f>IF(AL$219,AL165/AL$219*100,0)</f>
        <v>79.175604448942408</v>
      </c>
      <c r="AO165" s="21"/>
      <c r="AP165" s="136">
        <f>(E165+K165+Q165+W165+AD165+AJ165)</f>
        <v>16867790</v>
      </c>
      <c r="AQ165" s="21"/>
      <c r="AR165" s="136">
        <v>3886850</v>
      </c>
      <c r="AS165" s="21"/>
      <c r="AT165" s="135">
        <f>IF($AP165,AR165/$AP165*100,0)</f>
        <v>23.043030533341948</v>
      </c>
      <c r="AU165" s="21"/>
      <c r="AV165" s="136">
        <v>1921498</v>
      </c>
      <c r="AW165" s="21"/>
      <c r="AX165" s="135">
        <f>IF($AP165,AV165/$AP165*100,0)</f>
        <v>11.391521948044172</v>
      </c>
      <c r="AY165" s="21"/>
      <c r="AZ165" s="136">
        <v>68977</v>
      </c>
      <c r="BA165" s="21"/>
      <c r="BB165" s="135">
        <f>IF($AP165,AZ165/$AP165*100,0)</f>
        <v>0.40892731057239862</v>
      </c>
      <c r="BC165" s="21"/>
      <c r="BD165" s="136">
        <v>11075</v>
      </c>
      <c r="BE165" s="21"/>
      <c r="BF165" s="136">
        <v>0</v>
      </c>
      <c r="BG165" s="21"/>
      <c r="BH165" s="10">
        <v>51</v>
      </c>
      <c r="BI165" s="21"/>
      <c r="BJ165" s="27">
        <v>10919</v>
      </c>
      <c r="BK165" s="21"/>
      <c r="BL165" s="137">
        <f>IF(E165,BJ165,0)</f>
        <v>10919</v>
      </c>
      <c r="BM165" s="21"/>
      <c r="BN165" s="137">
        <f>IF(K165,BJ165,0)</f>
        <v>10919</v>
      </c>
      <c r="BO165" s="21"/>
      <c r="BP165" s="137">
        <f>IF(Q165,BJ165,0)</f>
        <v>10919</v>
      </c>
      <c r="BQ165" s="21"/>
      <c r="BR165" s="137">
        <f>IF(W165,BJ165,0)</f>
        <v>10919</v>
      </c>
      <c r="BS165" s="21"/>
      <c r="BT165" s="137">
        <f>IF(AD165,BJ165,0)</f>
        <v>10919</v>
      </c>
      <c r="BU165" s="21"/>
      <c r="BV165" s="137">
        <f>IF(AJ165,BJ165,0)</f>
        <v>10919</v>
      </c>
    </row>
    <row r="166" spans="1:74" ht="8.85" customHeight="1" x14ac:dyDescent="0.3">
      <c r="A166" s="10">
        <v>52</v>
      </c>
      <c r="B166" s="21"/>
      <c r="C166" s="10" t="s">
        <v>175</v>
      </c>
      <c r="D166" s="21"/>
      <c r="E166" s="138">
        <v>29192407</v>
      </c>
      <c r="F166" s="21"/>
      <c r="G166" s="135">
        <f>(E166/$BJ166)</f>
        <v>1316.5745275785866</v>
      </c>
      <c r="H166" s="21"/>
      <c r="I166" s="135">
        <f>IF(G$219,G166/G$219*100,0)</f>
        <v>79.973654572665708</v>
      </c>
      <c r="J166" s="21"/>
      <c r="K166" s="138">
        <v>2968949</v>
      </c>
      <c r="L166" s="21"/>
      <c r="M166" s="135">
        <f>(K166/$BJ166)</f>
        <v>133.89929193162857</v>
      </c>
      <c r="N166" s="21"/>
      <c r="O166" s="135">
        <f>IF(M$219,M166/M$219*100,0)</f>
        <v>138.45291793774632</v>
      </c>
      <c r="P166" s="21"/>
      <c r="Q166" s="138">
        <v>2623387</v>
      </c>
      <c r="R166" s="21"/>
      <c r="S166" s="135">
        <f>(Q166/$BJ166)</f>
        <v>118.31448157669237</v>
      </c>
      <c r="T166" s="21"/>
      <c r="U166" s="135">
        <f>IF(S$219,S166/S$219*100,0)</f>
        <v>112.473514216366</v>
      </c>
      <c r="V166" s="21"/>
      <c r="W166" s="138">
        <v>5046418</v>
      </c>
      <c r="X166" s="21"/>
      <c r="Y166" s="135">
        <f>(W166/$BJ166)</f>
        <v>227.59292833626483</v>
      </c>
      <c r="Z166" s="21"/>
      <c r="AA166" s="135">
        <f>IF(Y$219,Y166/Y$219*100,0)</f>
        <v>108.62065251229072</v>
      </c>
      <c r="AB166" s="21"/>
      <c r="AC166" s="21"/>
      <c r="AD166" s="138">
        <v>2238983</v>
      </c>
      <c r="AE166" s="21"/>
      <c r="AF166" s="135">
        <f>(AD166/$BJ166)</f>
        <v>100.97790105082758</v>
      </c>
      <c r="AG166" s="21"/>
      <c r="AH166" s="135">
        <f>IF(AF$219,AF166/AF$219*100,0)</f>
        <v>123.79422150236327</v>
      </c>
      <c r="AI166" s="21"/>
      <c r="AJ166" s="138">
        <v>22119</v>
      </c>
      <c r="AK166" s="21"/>
      <c r="AL166" s="135">
        <f>(AJ166/$BJ166)</f>
        <v>0.99756460560140714</v>
      </c>
      <c r="AM166" s="21"/>
      <c r="AN166" s="135">
        <f>IF(AL$219,AL166/AL$219*100,0)</f>
        <v>116.73158928645513</v>
      </c>
      <c r="AO166" s="21"/>
      <c r="AP166" s="138">
        <f>(E166+K166+Q166+W166+AD166+AJ166)</f>
        <v>42092263</v>
      </c>
      <c r="AQ166" s="21"/>
      <c r="AR166" s="138">
        <v>28377995</v>
      </c>
      <c r="AS166" s="21"/>
      <c r="AT166" s="135">
        <f>IF($AP166,AR166/$AP166*100,0)</f>
        <v>67.418553856322717</v>
      </c>
      <c r="AU166" s="21"/>
      <c r="AV166" s="138">
        <v>8334413</v>
      </c>
      <c r="AW166" s="21"/>
      <c r="AX166" s="135">
        <f>IF($AP166,AV166/$AP166*100,0)</f>
        <v>19.80034430555563</v>
      </c>
      <c r="AY166" s="21"/>
      <c r="AZ166" s="138">
        <v>1616437</v>
      </c>
      <c r="BA166" s="21"/>
      <c r="BB166" s="135">
        <f>IF($AP166,AZ166/$AP166*100,0)</f>
        <v>3.8402235584245021</v>
      </c>
      <c r="BC166" s="21"/>
      <c r="BD166" s="138">
        <v>111363</v>
      </c>
      <c r="BE166" s="21"/>
      <c r="BF166" s="138">
        <v>0</v>
      </c>
      <c r="BG166" s="21"/>
      <c r="BH166" s="10">
        <v>52</v>
      </c>
      <c r="BI166" s="21"/>
      <c r="BJ166" s="27">
        <v>22173</v>
      </c>
      <c r="BK166" s="21"/>
      <c r="BL166" s="137">
        <f>IF(E166,BJ166,0)</f>
        <v>22173</v>
      </c>
      <c r="BM166" s="21"/>
      <c r="BN166" s="137">
        <f>IF(K166,BJ166,0)</f>
        <v>22173</v>
      </c>
      <c r="BO166" s="21"/>
      <c r="BP166" s="137">
        <f>IF(Q166,BJ166,0)</f>
        <v>22173</v>
      </c>
      <c r="BQ166" s="21"/>
      <c r="BR166" s="137">
        <f>IF(W166,BJ166,0)</f>
        <v>22173</v>
      </c>
      <c r="BS166" s="21"/>
      <c r="BT166" s="137">
        <f>IF(AD166,BJ166,0)</f>
        <v>22173</v>
      </c>
      <c r="BU166" s="21"/>
      <c r="BV166" s="137">
        <f>IF(AJ166,BJ166,0)</f>
        <v>22173</v>
      </c>
    </row>
    <row r="167" spans="1:74" ht="8.85" customHeight="1" x14ac:dyDescent="0.3">
      <c r="A167" s="10">
        <v>53</v>
      </c>
      <c r="B167" s="21"/>
      <c r="C167" s="10" t="s">
        <v>176</v>
      </c>
      <c r="D167" s="21"/>
      <c r="E167" s="138">
        <v>1089966263</v>
      </c>
      <c r="F167" s="21"/>
      <c r="G167" s="135">
        <f>(E167/$BJ167)</f>
        <v>2589.2456581282263</v>
      </c>
      <c r="H167" s="21"/>
      <c r="I167" s="135">
        <f>IF(G$219,G167/G$219*100,0)</f>
        <v>157.28045281854438</v>
      </c>
      <c r="J167" s="21"/>
      <c r="K167" s="138">
        <v>53625221</v>
      </c>
      <c r="L167" s="21"/>
      <c r="M167" s="135">
        <f>(K167/$BJ167)</f>
        <v>127.38822783216418</v>
      </c>
      <c r="N167" s="21"/>
      <c r="O167" s="135">
        <f>IF(M$219,M167/M$219*100,0)</f>
        <v>131.72042659708367</v>
      </c>
      <c r="P167" s="21"/>
      <c r="Q167" s="138">
        <v>55264155</v>
      </c>
      <c r="R167" s="21"/>
      <c r="S167" s="135">
        <f>(Q167/$BJ167)</f>
        <v>131.28156186231914</v>
      </c>
      <c r="T167" s="21"/>
      <c r="U167" s="135">
        <f>IF(S$219,S167/S$219*100,0)</f>
        <v>124.80043370597068</v>
      </c>
      <c r="V167" s="21"/>
      <c r="W167" s="138">
        <v>188377564</v>
      </c>
      <c r="X167" s="21"/>
      <c r="Y167" s="135">
        <f>(W167/$BJ167)</f>
        <v>447.49622647336201</v>
      </c>
      <c r="Z167" s="21"/>
      <c r="AA167" s="135">
        <f>IF(Y$219,Y167/Y$219*100,0)</f>
        <v>213.57136388924997</v>
      </c>
      <c r="AB167" s="21"/>
      <c r="AC167" s="21"/>
      <c r="AD167" s="138">
        <v>28586598</v>
      </c>
      <c r="AE167" s="21"/>
      <c r="AF167" s="135">
        <f>(AD167/$BJ167)</f>
        <v>67.908271351841861</v>
      </c>
      <c r="AG167" s="21"/>
      <c r="AH167" s="135">
        <f>IF(AF$219,AF167/AF$219*100,0)</f>
        <v>83.252389860440687</v>
      </c>
      <c r="AI167" s="21"/>
      <c r="AJ167" s="138">
        <v>954691</v>
      </c>
      <c r="AK167" s="21"/>
      <c r="AL167" s="135">
        <f>(AJ167/$BJ167)</f>
        <v>2.2678954482503046</v>
      </c>
      <c r="AM167" s="21"/>
      <c r="AN167" s="135">
        <f>IF(AL$219,AL167/AL$219*100,0)</f>
        <v>265.38134825881616</v>
      </c>
      <c r="AO167" s="21"/>
      <c r="AP167" s="138">
        <f>(E167+K167+Q167+W167+AD167+AJ167)</f>
        <v>1416774492</v>
      </c>
      <c r="AQ167" s="21"/>
      <c r="AR167" s="138">
        <v>411976584</v>
      </c>
      <c r="AS167" s="21"/>
      <c r="AT167" s="135">
        <f>IF($AP167,AR167/$AP167*100,0)</f>
        <v>29.078486825269579</v>
      </c>
      <c r="AU167" s="21"/>
      <c r="AV167" s="138">
        <v>41131986</v>
      </c>
      <c r="AW167" s="21"/>
      <c r="AX167" s="135">
        <f>IF($AP167,AV167/$AP167*100,0)</f>
        <v>2.9032133365088848</v>
      </c>
      <c r="AY167" s="21"/>
      <c r="AZ167" s="138">
        <v>16756787</v>
      </c>
      <c r="BA167" s="21"/>
      <c r="BB167" s="135">
        <f>IF($AP167,AZ167/$AP167*100,0)</f>
        <v>1.1827420026701045</v>
      </c>
      <c r="BC167" s="21"/>
      <c r="BD167" s="138">
        <v>2369160</v>
      </c>
      <c r="BE167" s="21"/>
      <c r="BF167" s="138">
        <v>22322</v>
      </c>
      <c r="BG167" s="21"/>
      <c r="BH167" s="10">
        <v>53</v>
      </c>
      <c r="BI167" s="21"/>
      <c r="BJ167" s="27">
        <v>420959</v>
      </c>
      <c r="BK167" s="21"/>
      <c r="BL167" s="137">
        <f>IF(E167,BJ167,0)</f>
        <v>420959</v>
      </c>
      <c r="BM167" s="21"/>
      <c r="BN167" s="137">
        <f>IF(K167,BJ167,0)</f>
        <v>420959</v>
      </c>
      <c r="BO167" s="21"/>
      <c r="BP167" s="137">
        <f>IF(Q167,BJ167,0)</f>
        <v>420959</v>
      </c>
      <c r="BQ167" s="21"/>
      <c r="BR167" s="137">
        <f>IF(W167,BJ167,0)</f>
        <v>420959</v>
      </c>
      <c r="BS167" s="21"/>
      <c r="BT167" s="137">
        <f>IF(AD167,BJ167,0)</f>
        <v>420959</v>
      </c>
      <c r="BU167" s="21"/>
      <c r="BV167" s="137">
        <f>IF(AJ167,BJ167,0)</f>
        <v>420959</v>
      </c>
    </row>
    <row r="168" spans="1:74" ht="8.85" customHeight="1" x14ac:dyDescent="0.3">
      <c r="A168" s="10">
        <v>54</v>
      </c>
      <c r="B168" s="21"/>
      <c r="C168" s="10" t="s">
        <v>177</v>
      </c>
      <c r="D168" s="21"/>
      <c r="E168" s="138">
        <v>51090722</v>
      </c>
      <c r="F168" s="21"/>
      <c r="G168" s="135">
        <f>(E168/$BJ168)</f>
        <v>1358.9403659963825</v>
      </c>
      <c r="H168" s="21"/>
      <c r="I168" s="135">
        <f>IF(G$219,G168/G$219*100,0)</f>
        <v>82.547113846207623</v>
      </c>
      <c r="J168" s="21"/>
      <c r="K168" s="138">
        <v>4229856</v>
      </c>
      <c r="L168" s="21"/>
      <c r="M168" s="135">
        <f>(K168/$BJ168)</f>
        <v>112.50813916374082</v>
      </c>
      <c r="N168" s="21"/>
      <c r="O168" s="135">
        <f>IF(M$219,M168/M$219*100,0)</f>
        <v>116.3342982195895</v>
      </c>
      <c r="P168" s="21"/>
      <c r="Q168" s="138">
        <v>3816875</v>
      </c>
      <c r="R168" s="21"/>
      <c r="S168" s="135">
        <f>(Q168/$BJ168)</f>
        <v>101.52343334397277</v>
      </c>
      <c r="T168" s="21"/>
      <c r="U168" s="135">
        <f>IF(S$219,S168/S$219*100,0)</f>
        <v>96.511409012141243</v>
      </c>
      <c r="V168" s="21"/>
      <c r="W168" s="138">
        <v>8741884</v>
      </c>
      <c r="X168" s="21"/>
      <c r="Y168" s="135">
        <f>(W168/$BJ168)</f>
        <v>232.52165123949356</v>
      </c>
      <c r="Z168" s="21"/>
      <c r="AA168" s="135">
        <f>IF(Y$219,Y168/Y$219*100,0)</f>
        <v>110.97292725876258</v>
      </c>
      <c r="AB168" s="21"/>
      <c r="AC168" s="21"/>
      <c r="AD168" s="138">
        <v>3033663</v>
      </c>
      <c r="AE168" s="21"/>
      <c r="AF168" s="135">
        <f>(AD168/$BJ168)</f>
        <v>80.691110756463459</v>
      </c>
      <c r="AG168" s="21"/>
      <c r="AH168" s="135">
        <f>IF(AF$219,AF168/AF$219*100,0)</f>
        <v>98.923557870640622</v>
      </c>
      <c r="AI168" s="21"/>
      <c r="AJ168" s="138">
        <v>29492</v>
      </c>
      <c r="AK168" s="21"/>
      <c r="AL168" s="135">
        <f>(AJ168/$BJ168)</f>
        <v>0.78444515373975954</v>
      </c>
      <c r="AM168" s="21"/>
      <c r="AN168" s="135">
        <f>IF(AL$219,AL168/AL$219*100,0)</f>
        <v>91.793081861494812</v>
      </c>
      <c r="AO168" s="21"/>
      <c r="AP168" s="138">
        <f>(E168+K168+Q168+W168+AD168+AJ168)</f>
        <v>70942492</v>
      </c>
      <c r="AQ168" s="21"/>
      <c r="AR168" s="138">
        <v>25567097</v>
      </c>
      <c r="AS168" s="21"/>
      <c r="AT168" s="135">
        <f>IF($AP168,AR168/$AP168*100,0)</f>
        <v>36.039186500524963</v>
      </c>
      <c r="AU168" s="21"/>
      <c r="AV168" s="138">
        <v>6321404</v>
      </c>
      <c r="AW168" s="21"/>
      <c r="AX168" s="135">
        <f>IF($AP168,AV168/$AP168*100,0)</f>
        <v>8.9106032531250801</v>
      </c>
      <c r="AY168" s="21"/>
      <c r="AZ168" s="138">
        <v>0</v>
      </c>
      <c r="BA168" s="21"/>
      <c r="BB168" s="135">
        <f>IF($AP168,AZ168/$AP168*100,0)</f>
        <v>0</v>
      </c>
      <c r="BC168" s="21"/>
      <c r="BD168" s="138">
        <v>857424</v>
      </c>
      <c r="BE168" s="21"/>
      <c r="BF168" s="138">
        <v>0</v>
      </c>
      <c r="BG168" s="21"/>
      <c r="BH168" s="10">
        <v>54</v>
      </c>
      <c r="BI168" s="21"/>
      <c r="BJ168" s="27">
        <v>37596</v>
      </c>
      <c r="BK168" s="21"/>
      <c r="BL168" s="137">
        <f>IF(E168,BJ168,0)</f>
        <v>37596</v>
      </c>
      <c r="BM168" s="21"/>
      <c r="BN168" s="137">
        <f>IF(K168,BJ168,0)</f>
        <v>37596</v>
      </c>
      <c r="BO168" s="21"/>
      <c r="BP168" s="137">
        <f>IF(Q168,BJ168,0)</f>
        <v>37596</v>
      </c>
      <c r="BQ168" s="21"/>
      <c r="BR168" s="137">
        <f>IF(W168,BJ168,0)</f>
        <v>37596</v>
      </c>
      <c r="BS168" s="21"/>
      <c r="BT168" s="137">
        <f>IF(AD168,BJ168,0)</f>
        <v>37596</v>
      </c>
      <c r="BU168" s="21"/>
      <c r="BV168" s="137">
        <f>IF(AJ168,BJ168,0)</f>
        <v>37596</v>
      </c>
    </row>
    <row r="169" spans="1:74" ht="8.85" customHeight="1" x14ac:dyDescent="0.3">
      <c r="A169" s="10">
        <v>55</v>
      </c>
      <c r="B169" s="21"/>
      <c r="C169" s="10" t="s">
        <v>178</v>
      </c>
      <c r="D169" s="21"/>
      <c r="E169" s="138">
        <v>14540112</v>
      </c>
      <c r="F169" s="21"/>
      <c r="G169" s="135">
        <f>(E169/$BJ169)</f>
        <v>1218.1729222520107</v>
      </c>
      <c r="H169" s="21"/>
      <c r="I169" s="135">
        <f>IF(G$219,G169/G$219*100,0)</f>
        <v>73.996373508101271</v>
      </c>
      <c r="J169" s="21"/>
      <c r="K169" s="138">
        <v>949771</v>
      </c>
      <c r="L169" s="21"/>
      <c r="M169" s="135">
        <f>(K169/$BJ169)</f>
        <v>79.571967158176946</v>
      </c>
      <c r="N169" s="21"/>
      <c r="O169" s="135">
        <f>IF(M$219,M169/M$219*100,0)</f>
        <v>82.278038069996569</v>
      </c>
      <c r="P169" s="21"/>
      <c r="Q169" s="138">
        <v>1810489</v>
      </c>
      <c r="R169" s="21"/>
      <c r="S169" s="135">
        <f>(Q169/$BJ169)</f>
        <v>151.68305965147454</v>
      </c>
      <c r="T169" s="21"/>
      <c r="U169" s="135">
        <f>IF(S$219,S169/S$219*100,0)</f>
        <v>144.19474724261357</v>
      </c>
      <c r="V169" s="21"/>
      <c r="W169" s="138">
        <v>2226792</v>
      </c>
      <c r="X169" s="21"/>
      <c r="Y169" s="135">
        <f>(W169/$BJ169)</f>
        <v>186.56099195710456</v>
      </c>
      <c r="Z169" s="21"/>
      <c r="AA169" s="135">
        <f>IF(Y$219,Y169/Y$219*100,0)</f>
        <v>89.037813379599541</v>
      </c>
      <c r="AB169" s="21"/>
      <c r="AC169" s="21"/>
      <c r="AD169" s="138">
        <v>984377</v>
      </c>
      <c r="AE169" s="21"/>
      <c r="AF169" s="135">
        <f>(AD169/$BJ169)</f>
        <v>82.471263404825734</v>
      </c>
      <c r="AG169" s="21"/>
      <c r="AH169" s="135">
        <f>IF(AF$219,AF169/AF$219*100,0)</f>
        <v>101.10594242177575</v>
      </c>
      <c r="AI169" s="21"/>
      <c r="AJ169" s="138">
        <v>0</v>
      </c>
      <c r="AK169" s="21"/>
      <c r="AL169" s="135">
        <f>(AJ169/$BJ169)</f>
        <v>0</v>
      </c>
      <c r="AM169" s="21"/>
      <c r="AN169" s="135">
        <f>IF(AL$219,AL169/AL$219*100,0)</f>
        <v>0</v>
      </c>
      <c r="AO169" s="21"/>
      <c r="AP169" s="138">
        <f>(E169+K169+Q169+W169+AD169+AJ169)</f>
        <v>20511541</v>
      </c>
      <c r="AQ169" s="21"/>
      <c r="AR169" s="138">
        <v>13759819</v>
      </c>
      <c r="AS169" s="21"/>
      <c r="AT169" s="143">
        <f>IF($AP169,AR169/$AP169*100,0)</f>
        <v>67.083302029818242</v>
      </c>
      <c r="AU169" s="21"/>
      <c r="AV169" s="138">
        <v>3142304</v>
      </c>
      <c r="AW169" s="21"/>
      <c r="AX169" s="143">
        <f>IF($AP169,AV169/$AP169*100,0)</f>
        <v>15.319687584662702</v>
      </c>
      <c r="AY169" s="21"/>
      <c r="AZ169" s="138">
        <v>0</v>
      </c>
      <c r="BA169" s="21"/>
      <c r="BB169" s="143">
        <f>IF($AP169,AZ169/$AP169*100,0)</f>
        <v>0</v>
      </c>
      <c r="BC169" s="21"/>
      <c r="BD169" s="138">
        <v>13082</v>
      </c>
      <c r="BE169" s="21"/>
      <c r="BF169" s="138">
        <v>0</v>
      </c>
      <c r="BG169" s="21"/>
      <c r="BH169" s="10">
        <v>55</v>
      </c>
      <c r="BI169" s="21"/>
      <c r="BJ169" s="27">
        <v>11936</v>
      </c>
      <c r="BK169" s="21"/>
      <c r="BL169" s="137">
        <f>IF(E169,BJ169,0)</f>
        <v>11936</v>
      </c>
      <c r="BM169" s="21"/>
      <c r="BN169" s="137">
        <f>IF(K169,BJ169,0)</f>
        <v>11936</v>
      </c>
      <c r="BO169" s="21"/>
      <c r="BP169" s="137">
        <f>IF(Q169,BJ169,0)</f>
        <v>11936</v>
      </c>
      <c r="BQ169" s="21"/>
      <c r="BR169" s="137">
        <f>IF(W169,BJ169,0)</f>
        <v>11936</v>
      </c>
      <c r="BS169" s="21"/>
      <c r="BT169" s="137">
        <f>IF(AD169,BJ169,0)</f>
        <v>11936</v>
      </c>
      <c r="BU169" s="21"/>
      <c r="BV169" s="137">
        <f>IF(AJ169,BJ169,0)</f>
        <v>0</v>
      </c>
    </row>
    <row r="170" spans="1:7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Q170" s="21"/>
      <c r="AR170" s="21"/>
      <c r="AS170" s="21"/>
      <c r="AT170" s="21"/>
      <c r="AU170" s="21"/>
      <c r="AV170" s="21"/>
      <c r="AW170" s="21"/>
      <c r="AX170" s="21"/>
      <c r="AY170" s="21"/>
      <c r="AZ170" s="21"/>
      <c r="BA170" s="21"/>
      <c r="BB170" s="21"/>
      <c r="BC170" s="21"/>
      <c r="BD170" s="21"/>
      <c r="BE170" s="21"/>
      <c r="BG170" s="21"/>
      <c r="BH170" s="29"/>
      <c r="BI170" s="21"/>
      <c r="BJ170" s="27"/>
      <c r="BK170" s="21"/>
      <c r="BL170" s="21"/>
      <c r="BM170" s="21"/>
      <c r="BN170" s="21"/>
      <c r="BO170" s="21"/>
      <c r="BP170" s="21"/>
      <c r="BQ170" s="21"/>
      <c r="BR170" s="21"/>
      <c r="BS170" s="21"/>
      <c r="BT170" s="21"/>
      <c r="BU170" s="21"/>
      <c r="BV170" s="21"/>
    </row>
    <row r="171" spans="1:74" ht="8.85" customHeight="1" x14ac:dyDescent="0.3">
      <c r="A171" s="10">
        <v>56</v>
      </c>
      <c r="B171" s="21"/>
      <c r="C171" s="10" t="s">
        <v>179</v>
      </c>
      <c r="D171" s="21"/>
      <c r="E171" s="138">
        <v>15723639</v>
      </c>
      <c r="F171" s="21"/>
      <c r="G171" s="135">
        <f>(E171/$BJ171)</f>
        <v>1136.3474018934739</v>
      </c>
      <c r="H171" s="21"/>
      <c r="I171" s="135">
        <f>IF(G$219,G171/G$219*100,0)</f>
        <v>69.025985760726556</v>
      </c>
      <c r="J171" s="21"/>
      <c r="K171" s="138">
        <v>1207922</v>
      </c>
      <c r="L171" s="21"/>
      <c r="M171" s="135">
        <f>(K171/$BJ171)</f>
        <v>87.296523812965233</v>
      </c>
      <c r="N171" s="21"/>
      <c r="O171" s="135">
        <f>IF(M$219,M171/M$219*100,0)</f>
        <v>90.265290229455147</v>
      </c>
      <c r="P171" s="21"/>
      <c r="Q171" s="138">
        <v>1456622</v>
      </c>
      <c r="R171" s="21"/>
      <c r="S171" s="135">
        <f>(Q171/$BJ171)</f>
        <v>105.27007299270073</v>
      </c>
      <c r="T171" s="21"/>
      <c r="U171" s="135">
        <f>IF(S$219,S171/S$219*100,0)</f>
        <v>100.07308398361675</v>
      </c>
      <c r="V171" s="21"/>
      <c r="W171" s="138">
        <v>2148830</v>
      </c>
      <c r="X171" s="21"/>
      <c r="Y171" s="135">
        <f>(W171/$BJ171)</f>
        <v>155.29594565295946</v>
      </c>
      <c r="Z171" s="21"/>
      <c r="AA171" s="135">
        <f>IF(Y$219,Y171/Y$219*100,0)</f>
        <v>74.116305250112987</v>
      </c>
      <c r="AB171" s="21"/>
      <c r="AC171" s="21"/>
      <c r="AD171" s="138">
        <v>1124009</v>
      </c>
      <c r="AE171" s="21"/>
      <c r="AF171" s="135">
        <f>(AD171/$BJ171)</f>
        <v>81.232131242321316</v>
      </c>
      <c r="AG171" s="21"/>
      <c r="AH171" s="135">
        <f>IF(AF$219,AF171/AF$219*100,0)</f>
        <v>99.586823883962609</v>
      </c>
      <c r="AI171" s="21"/>
      <c r="AJ171" s="138">
        <v>5000</v>
      </c>
      <c r="AK171" s="21"/>
      <c r="AL171" s="135">
        <f>(AJ171/$BJ171)</f>
        <v>0.36135000361350006</v>
      </c>
      <c r="AM171" s="21"/>
      <c r="AN171" s="135">
        <f>IF(AL$219,AL171/AL$219*100,0)</f>
        <v>42.283938276900173</v>
      </c>
      <c r="AO171" s="21"/>
      <c r="AP171" s="138">
        <f>(E171+K171+Q171+W171+AD171+AJ171)</f>
        <v>21666022</v>
      </c>
      <c r="AQ171" s="21"/>
      <c r="AR171" s="138">
        <v>9788033</v>
      </c>
      <c r="AS171" s="21"/>
      <c r="AT171" s="143">
        <f>IF($AP171,AR171/$AP171*100,0)</f>
        <v>45.176881109047152</v>
      </c>
      <c r="AU171" s="21"/>
      <c r="AV171" s="138">
        <v>2496441</v>
      </c>
      <c r="AW171" s="21"/>
      <c r="AX171" s="143">
        <f>IF($AP171,AV171/$AP171*100,0)</f>
        <v>11.52237821968426</v>
      </c>
      <c r="AY171" s="21"/>
      <c r="AZ171" s="138">
        <v>0</v>
      </c>
      <c r="BA171" s="21"/>
      <c r="BB171" s="143">
        <f>IF($AP171,AZ171/$AP171*100,0)</f>
        <v>0</v>
      </c>
      <c r="BC171" s="21"/>
      <c r="BD171" s="138">
        <v>40182</v>
      </c>
      <c r="BE171" s="21"/>
      <c r="BF171" s="138">
        <v>0</v>
      </c>
      <c r="BG171" s="21"/>
      <c r="BH171" s="10">
        <v>56</v>
      </c>
      <c r="BI171" s="21"/>
      <c r="BJ171" s="27">
        <v>13837</v>
      </c>
      <c r="BK171" s="21"/>
      <c r="BL171" s="137">
        <f>IF(E171,BJ171,0)</f>
        <v>13837</v>
      </c>
      <c r="BM171" s="21"/>
      <c r="BN171" s="137">
        <f>IF(K171,BJ171,0)</f>
        <v>13837</v>
      </c>
      <c r="BO171" s="21"/>
      <c r="BP171" s="137">
        <f>IF(Q171,BJ171,0)</f>
        <v>13837</v>
      </c>
      <c r="BQ171" s="21"/>
      <c r="BR171" s="137">
        <f>IF(W171,BJ171,0)</f>
        <v>13837</v>
      </c>
      <c r="BS171" s="21"/>
      <c r="BT171" s="137">
        <f>IF(AD171,BJ171,0)</f>
        <v>13837</v>
      </c>
      <c r="BU171" s="21"/>
      <c r="BV171" s="137">
        <f>IF(AJ171,BJ171,0)</f>
        <v>13837</v>
      </c>
    </row>
    <row r="172" spans="1:74" ht="8.85" customHeight="1" x14ac:dyDescent="0.3">
      <c r="A172" s="10">
        <v>57</v>
      </c>
      <c r="B172" s="21"/>
      <c r="C172" s="10" t="s">
        <v>180</v>
      </c>
      <c r="D172" s="21"/>
      <c r="E172" s="138">
        <v>11549364</v>
      </c>
      <c r="F172" s="21"/>
      <c r="G172" s="135">
        <f>(E172/$BJ172)</f>
        <v>1353.4939646079924</v>
      </c>
      <c r="H172" s="21"/>
      <c r="I172" s="135">
        <f>IF(G$219,G172/G$219*100,0)</f>
        <v>82.216279082071424</v>
      </c>
      <c r="J172" s="21"/>
      <c r="K172" s="138">
        <v>1064298</v>
      </c>
      <c r="L172" s="21"/>
      <c r="M172" s="135">
        <f>(K172/$BJ172)</f>
        <v>124.72729403492323</v>
      </c>
      <c r="N172" s="21"/>
      <c r="O172" s="135">
        <f>IF(M$219,M172/M$219*100,0)</f>
        <v>128.96900018285518</v>
      </c>
      <c r="P172" s="21"/>
      <c r="Q172" s="138">
        <v>1282922</v>
      </c>
      <c r="R172" s="21"/>
      <c r="S172" s="135">
        <f>(Q172/$BJ172)</f>
        <v>150.3482948552678</v>
      </c>
      <c r="T172" s="21"/>
      <c r="U172" s="135">
        <f>IF(S$219,S172/S$219*100,0)</f>
        <v>142.9258773183148</v>
      </c>
      <c r="V172" s="21"/>
      <c r="W172" s="138">
        <v>1567581</v>
      </c>
      <c r="X172" s="21"/>
      <c r="Y172" s="135">
        <f>(W172/$BJ172)</f>
        <v>183.70807453416148</v>
      </c>
      <c r="Z172" s="21"/>
      <c r="AA172" s="135">
        <f>IF(Y$219,Y172/Y$219*100,0)</f>
        <v>87.676234378401801</v>
      </c>
      <c r="AB172" s="21"/>
      <c r="AC172" s="21"/>
      <c r="AD172" s="138">
        <v>928844</v>
      </c>
      <c r="AE172" s="21"/>
      <c r="AF172" s="135">
        <f>(AD172/$BJ172)</f>
        <v>108.85315832649712</v>
      </c>
      <c r="AG172" s="21"/>
      <c r="AH172" s="135">
        <f>IF(AF$219,AF172/AF$219*100,0)</f>
        <v>133.44892152510991</v>
      </c>
      <c r="AI172" s="21"/>
      <c r="AJ172" s="138">
        <v>7270</v>
      </c>
      <c r="AK172" s="21"/>
      <c r="AL172" s="135">
        <f>(AJ172/$BJ172)</f>
        <v>0.85198640571897344</v>
      </c>
      <c r="AM172" s="21"/>
      <c r="AN172" s="135">
        <f>IF(AL$219,AL172/AL$219*100,0)</f>
        <v>99.696527554796432</v>
      </c>
      <c r="AO172" s="21"/>
      <c r="AP172" s="138">
        <f>(E172+K172+Q172+W172+AD172+AJ172)</f>
        <v>16400279</v>
      </c>
      <c r="AQ172" s="21"/>
      <c r="AR172" s="138">
        <v>5764431</v>
      </c>
      <c r="AS172" s="21"/>
      <c r="AT172" s="143">
        <f>IF($AP172,AR172/$AP172*100,0)</f>
        <v>35.148371561239905</v>
      </c>
      <c r="AU172" s="21"/>
      <c r="AV172" s="138">
        <v>1290369</v>
      </c>
      <c r="AW172" s="21"/>
      <c r="AX172" s="143">
        <f>IF($AP172,AV172/$AP172*100,0)</f>
        <v>7.8679698070990138</v>
      </c>
      <c r="AY172" s="21"/>
      <c r="AZ172" s="138">
        <v>0</v>
      </c>
      <c r="BA172" s="21"/>
      <c r="BB172" s="143">
        <f>IF($AP172,AZ172/$AP172*100,0)</f>
        <v>0</v>
      </c>
      <c r="BC172" s="21"/>
      <c r="BD172" s="138">
        <v>245064</v>
      </c>
      <c r="BE172" s="21"/>
      <c r="BF172" s="138">
        <v>1537</v>
      </c>
      <c r="BG172" s="21"/>
      <c r="BH172" s="10">
        <v>57</v>
      </c>
      <c r="BI172" s="21"/>
      <c r="BJ172" s="27">
        <v>8533</v>
      </c>
      <c r="BK172" s="21"/>
      <c r="BL172" s="137">
        <f>IF(E172,BJ172,0)</f>
        <v>8533</v>
      </c>
      <c r="BM172" s="21"/>
      <c r="BN172" s="137">
        <f>IF(K172,BJ172,0)</f>
        <v>8533</v>
      </c>
      <c r="BO172" s="21"/>
      <c r="BP172" s="137">
        <f>IF(Q172,BJ172,0)</f>
        <v>8533</v>
      </c>
      <c r="BQ172" s="21"/>
      <c r="BR172" s="137">
        <f>IF(W172,BJ172,0)</f>
        <v>8533</v>
      </c>
      <c r="BS172" s="21"/>
      <c r="BT172" s="137">
        <f>IF(AD172,BJ172,0)</f>
        <v>8533</v>
      </c>
      <c r="BU172" s="21"/>
      <c r="BV172" s="137">
        <f>IF(AJ172,BJ172,0)</f>
        <v>8533</v>
      </c>
    </row>
    <row r="173" spans="1:74" ht="8.85" customHeight="1" x14ac:dyDescent="0.3">
      <c r="A173" s="10">
        <v>58</v>
      </c>
      <c r="B173" s="21"/>
      <c r="C173" s="10" t="s">
        <v>181</v>
      </c>
      <c r="D173" s="21"/>
      <c r="E173" s="138">
        <v>39383062</v>
      </c>
      <c r="F173" s="21"/>
      <c r="G173" s="135">
        <f>(E173/$BJ173)</f>
        <v>1298.9564959266468</v>
      </c>
      <c r="H173" s="21"/>
      <c r="I173" s="135">
        <f>IF(G$219,G173/G$219*100,0)</f>
        <v>78.903469521938732</v>
      </c>
      <c r="J173" s="21"/>
      <c r="K173" s="138">
        <v>2043349</v>
      </c>
      <c r="L173" s="21"/>
      <c r="M173" s="135">
        <f>(K173/$BJ173)</f>
        <v>67.394999835086907</v>
      </c>
      <c r="N173" s="21"/>
      <c r="O173" s="135">
        <f>IF(M$219,M173/M$219*100,0)</f>
        <v>69.686958362306441</v>
      </c>
      <c r="P173" s="21"/>
      <c r="Q173" s="138">
        <v>3227235</v>
      </c>
      <c r="R173" s="21"/>
      <c r="S173" s="135">
        <f>(Q173/$BJ173)</f>
        <v>106.44265971832844</v>
      </c>
      <c r="T173" s="21"/>
      <c r="U173" s="135">
        <f>IF(S$219,S173/S$219*100,0)</f>
        <v>101.1877822690445</v>
      </c>
      <c r="V173" s="21"/>
      <c r="W173" s="138">
        <v>3844886</v>
      </c>
      <c r="X173" s="21"/>
      <c r="Y173" s="135">
        <f>(W173/$BJ173)</f>
        <v>126.81440680761239</v>
      </c>
      <c r="Z173" s="21"/>
      <c r="AA173" s="135">
        <f>IF(Y$219,Y173/Y$219*100,0)</f>
        <v>60.523249628609285</v>
      </c>
      <c r="AB173" s="21"/>
      <c r="AC173" s="21"/>
      <c r="AD173" s="138">
        <v>1981225</v>
      </c>
      <c r="AE173" s="21"/>
      <c r="AF173" s="135">
        <f>(AD173/$BJ173)</f>
        <v>65.345987664500811</v>
      </c>
      <c r="AG173" s="21"/>
      <c r="AH173" s="135">
        <f>IF(AF$219,AF173/AF$219*100,0)</f>
        <v>80.111148944936531</v>
      </c>
      <c r="AI173" s="21"/>
      <c r="AJ173" s="138">
        <v>17853</v>
      </c>
      <c r="AK173" s="21"/>
      <c r="AL173" s="135">
        <f>(AJ173/$BJ173)</f>
        <v>0.58883868201457834</v>
      </c>
      <c r="AM173" s="21"/>
      <c r="AN173" s="135">
        <f>IF(AL$219,AL173/AL$219*100,0)</f>
        <v>68.903883316373296</v>
      </c>
      <c r="AO173" s="21"/>
      <c r="AP173" s="138">
        <f>(E173+K173+Q173+W173+AD173+AJ173)</f>
        <v>50497610</v>
      </c>
      <c r="AQ173" s="21"/>
      <c r="AR173" s="138">
        <v>27532280</v>
      </c>
      <c r="AS173" s="21"/>
      <c r="AT173" s="143">
        <f>IF($AP173,AR173/$AP173*100,0)</f>
        <v>54.521946682229114</v>
      </c>
      <c r="AU173" s="21"/>
      <c r="AV173" s="138">
        <v>5291090</v>
      </c>
      <c r="AW173" s="21"/>
      <c r="AX173" s="143">
        <f>IF($AP173,AV173/$AP173*100,0)</f>
        <v>10.477901825452729</v>
      </c>
      <c r="AY173" s="21"/>
      <c r="AZ173" s="138">
        <v>0</v>
      </c>
      <c r="BA173" s="21"/>
      <c r="BB173" s="143">
        <f>IF($AP173,AZ173/$AP173*100,0)</f>
        <v>0</v>
      </c>
      <c r="BC173" s="21"/>
      <c r="BD173" s="138">
        <v>171893</v>
      </c>
      <c r="BE173" s="21"/>
      <c r="BF173" s="138">
        <v>0</v>
      </c>
      <c r="BG173" s="21"/>
      <c r="BH173" s="10">
        <v>58</v>
      </c>
      <c r="BI173" s="21"/>
      <c r="BJ173" s="27">
        <v>30319</v>
      </c>
      <c r="BK173" s="21"/>
      <c r="BL173" s="137">
        <f>IF(E173,BJ173,0)</f>
        <v>30319</v>
      </c>
      <c r="BM173" s="21"/>
      <c r="BN173" s="137">
        <f>IF(K173,BJ173,0)</f>
        <v>30319</v>
      </c>
      <c r="BO173" s="21"/>
      <c r="BP173" s="137">
        <f>IF(Q173,BJ173,0)</f>
        <v>30319</v>
      </c>
      <c r="BQ173" s="21"/>
      <c r="BR173" s="137">
        <f>IF(W173,BJ173,0)</f>
        <v>30319</v>
      </c>
      <c r="BS173" s="21"/>
      <c r="BT173" s="137">
        <f>IF(AD173,BJ173,0)</f>
        <v>30319</v>
      </c>
      <c r="BU173" s="21"/>
      <c r="BV173" s="137">
        <f>IF(AJ173,BJ173,0)</f>
        <v>30319</v>
      </c>
    </row>
    <row r="174" spans="1:74" ht="8.85" customHeight="1" x14ac:dyDescent="0.3">
      <c r="A174" s="10">
        <v>59</v>
      </c>
      <c r="B174" s="21"/>
      <c r="C174" s="10" t="s">
        <v>182</v>
      </c>
      <c r="D174" s="21"/>
      <c r="E174" s="138">
        <v>13765920</v>
      </c>
      <c r="F174" s="21"/>
      <c r="G174" s="135">
        <f>(E174/$BJ174)</f>
        <v>1295.616</v>
      </c>
      <c r="H174" s="21"/>
      <c r="I174" s="135">
        <f>IF(G$219,G174/G$219*100,0)</f>
        <v>78.700555321684234</v>
      </c>
      <c r="J174" s="21"/>
      <c r="K174" s="138">
        <v>1150996</v>
      </c>
      <c r="L174" s="21"/>
      <c r="M174" s="135">
        <f>(K174/$BJ174)</f>
        <v>108.32903529411765</v>
      </c>
      <c r="N174" s="21"/>
      <c r="O174" s="135">
        <f>IF(M$219,M174/M$219*100,0)</f>
        <v>112.01307204454965</v>
      </c>
      <c r="P174" s="21"/>
      <c r="Q174" s="138">
        <v>1503215</v>
      </c>
      <c r="R174" s="21"/>
      <c r="S174" s="135">
        <f>(Q174/$BJ174)</f>
        <v>141.47905882352941</v>
      </c>
      <c r="T174" s="21"/>
      <c r="U174" s="135">
        <f>IF(S$219,S174/S$219*100,0)</f>
        <v>134.49449908286684</v>
      </c>
      <c r="V174" s="21"/>
      <c r="W174" s="138">
        <v>1470477</v>
      </c>
      <c r="X174" s="21"/>
      <c r="Y174" s="135">
        <f>(W174/$BJ174)</f>
        <v>138.39783529411764</v>
      </c>
      <c r="Z174" s="21"/>
      <c r="AA174" s="135">
        <f>IF(Y$219,Y174/Y$219*100,0)</f>
        <v>66.051538972796138</v>
      </c>
      <c r="AB174" s="21"/>
      <c r="AC174" s="21"/>
      <c r="AD174" s="138">
        <v>452180</v>
      </c>
      <c r="AE174" s="21"/>
      <c r="AF174" s="135">
        <f>(AD174/$BJ174)</f>
        <v>42.558117647058822</v>
      </c>
      <c r="AG174" s="21"/>
      <c r="AH174" s="135">
        <f>IF(AF$219,AF174/AF$219*100,0)</f>
        <v>52.174277618146789</v>
      </c>
      <c r="AI174" s="21"/>
      <c r="AJ174" s="138">
        <v>6966</v>
      </c>
      <c r="AK174" s="21"/>
      <c r="AL174" s="135">
        <f>(AJ174/$BJ174)</f>
        <v>0.65562352941176472</v>
      </c>
      <c r="AM174" s="21"/>
      <c r="AN174" s="135">
        <f>IF(AL$219,AL174/AL$219*100,0)</f>
        <v>76.718817139358109</v>
      </c>
      <c r="AO174" s="21"/>
      <c r="AP174" s="138">
        <f>(E174+K174+Q174+W174+AD174+AJ174)</f>
        <v>18349754</v>
      </c>
      <c r="AQ174" s="21"/>
      <c r="AR174" s="138">
        <v>6047094</v>
      </c>
      <c r="AS174" s="21"/>
      <c r="AT174" s="143">
        <f>IF($AP174,AR174/$AP174*100,0)</f>
        <v>32.954632525318864</v>
      </c>
      <c r="AU174" s="21"/>
      <c r="AV174" s="138">
        <v>2070769</v>
      </c>
      <c r="AW174" s="21"/>
      <c r="AX174" s="143">
        <f>IF($AP174,AV174/$AP174*100,0)</f>
        <v>11.284995973243021</v>
      </c>
      <c r="AY174" s="21"/>
      <c r="AZ174" s="138">
        <v>0</v>
      </c>
      <c r="BA174" s="21"/>
      <c r="BB174" s="143">
        <f>IF($AP174,AZ174/$AP174*100,0)</f>
        <v>0</v>
      </c>
      <c r="BC174" s="21"/>
      <c r="BD174" s="138">
        <v>63506</v>
      </c>
      <c r="BE174" s="21"/>
      <c r="BF174" s="138">
        <v>0</v>
      </c>
      <c r="BG174" s="21"/>
      <c r="BH174" s="10">
        <v>59</v>
      </c>
      <c r="BI174" s="21"/>
      <c r="BJ174" s="27">
        <v>10625</v>
      </c>
      <c r="BK174" s="21"/>
      <c r="BL174" s="137">
        <f>IF(E174,BJ174,0)</f>
        <v>10625</v>
      </c>
      <c r="BM174" s="21"/>
      <c r="BN174" s="137">
        <f>IF(K174,BJ174,0)</f>
        <v>10625</v>
      </c>
      <c r="BO174" s="21"/>
      <c r="BP174" s="137">
        <f>IF(Q174,BJ174,0)</f>
        <v>10625</v>
      </c>
      <c r="BQ174" s="21"/>
      <c r="BR174" s="137">
        <f>IF(W174,BJ174,0)</f>
        <v>10625</v>
      </c>
      <c r="BS174" s="21"/>
      <c r="BT174" s="137">
        <f>IF(AD174,BJ174,0)</f>
        <v>10625</v>
      </c>
      <c r="BU174" s="21"/>
      <c r="BV174" s="137">
        <f>IF(AJ174,BJ174,0)</f>
        <v>10625</v>
      </c>
    </row>
    <row r="175" spans="1:74" ht="8.85" customHeight="1" x14ac:dyDescent="0.3">
      <c r="A175" s="10">
        <v>60</v>
      </c>
      <c r="B175" s="21"/>
      <c r="C175" s="10" t="s">
        <v>183</v>
      </c>
      <c r="D175" s="21"/>
      <c r="E175" s="138">
        <v>93115597</v>
      </c>
      <c r="F175" s="21"/>
      <c r="G175" s="135">
        <f>(E175/$BJ175)</f>
        <v>918.99763133740612</v>
      </c>
      <c r="H175" s="21"/>
      <c r="I175" s="135">
        <f>IF(G$219,G175/G$219*100,0)</f>
        <v>55.823348836048879</v>
      </c>
      <c r="J175" s="21"/>
      <c r="K175" s="138">
        <v>5442054</v>
      </c>
      <c r="L175" s="21"/>
      <c r="M175" s="135">
        <f>(K175/$BJ175)</f>
        <v>53.709957265379032</v>
      </c>
      <c r="N175" s="21"/>
      <c r="O175" s="135">
        <f>IF(M$219,M175/M$219*100,0)</f>
        <v>55.536517022812163</v>
      </c>
      <c r="P175" s="21"/>
      <c r="Q175" s="138">
        <v>5599043</v>
      </c>
      <c r="R175" s="21"/>
      <c r="S175" s="135">
        <f>(Q175/$BJ175)</f>
        <v>55.25934881517523</v>
      </c>
      <c r="T175" s="21"/>
      <c r="U175" s="135">
        <f>IF(S$219,S175/S$219*100,0)</f>
        <v>52.53129686007194</v>
      </c>
      <c r="V175" s="21"/>
      <c r="W175" s="138">
        <v>20730251</v>
      </c>
      <c r="X175" s="21"/>
      <c r="Y175" s="135">
        <f>(W175/$BJ175)</f>
        <v>204.59570877293407</v>
      </c>
      <c r="Z175" s="21"/>
      <c r="AA175" s="135">
        <f>IF(Y$219,Y175/Y$219*100,0)</f>
        <v>97.64503471433045</v>
      </c>
      <c r="AB175" s="21"/>
      <c r="AC175" s="21"/>
      <c r="AD175" s="138">
        <v>5848603</v>
      </c>
      <c r="AE175" s="21"/>
      <c r="AF175" s="135">
        <f>(AD175/$BJ175)</f>
        <v>57.722363135714495</v>
      </c>
      <c r="AG175" s="21"/>
      <c r="AH175" s="135">
        <f>IF(AF$219,AF175/AF$219*100,0)</f>
        <v>70.764938994579396</v>
      </c>
      <c r="AI175" s="21"/>
      <c r="AJ175" s="138">
        <v>434507</v>
      </c>
      <c r="AK175" s="21"/>
      <c r="AL175" s="135">
        <f>(AJ175/$BJ175)</f>
        <v>4.2883353236678738</v>
      </c>
      <c r="AM175" s="21"/>
      <c r="AN175" s="135">
        <f>IF(AL$219,AL175/AL$219*100,0)</f>
        <v>501.80629396249071</v>
      </c>
      <c r="AO175" s="21"/>
      <c r="AP175" s="138">
        <f>(E175+K175+Q175+W175+AD175+AJ175)</f>
        <v>131170055</v>
      </c>
      <c r="AQ175" s="21"/>
      <c r="AR175" s="138">
        <v>62757852</v>
      </c>
      <c r="AS175" s="21"/>
      <c r="AT175" s="143">
        <f>IF($AP175,AR175/$AP175*100,0)</f>
        <v>47.844648689062453</v>
      </c>
      <c r="AU175" s="21"/>
      <c r="AV175" s="138">
        <v>13520262</v>
      </c>
      <c r="AW175" s="21"/>
      <c r="AX175" s="143">
        <f>IF($AP175,AV175/$AP175*100,0)</f>
        <v>10.307430304881706</v>
      </c>
      <c r="AY175" s="21"/>
      <c r="AZ175" s="138">
        <v>0</v>
      </c>
      <c r="BA175" s="21"/>
      <c r="BB175" s="143">
        <f>IF($AP175,AZ175/$AP175*100,0)</f>
        <v>0</v>
      </c>
      <c r="BC175" s="21"/>
      <c r="BD175" s="138">
        <v>1537115</v>
      </c>
      <c r="BE175" s="21"/>
      <c r="BF175" s="138">
        <v>16433</v>
      </c>
      <c r="BG175" s="21"/>
      <c r="BH175" s="10">
        <v>60</v>
      </c>
      <c r="BI175" s="21"/>
      <c r="BJ175" s="27">
        <v>101323</v>
      </c>
      <c r="BK175" s="21"/>
      <c r="BL175" s="137">
        <f>IF(E175,BJ175,0)</f>
        <v>101323</v>
      </c>
      <c r="BM175" s="21"/>
      <c r="BN175" s="137">
        <f>IF(K175,BJ175,0)</f>
        <v>101323</v>
      </c>
      <c r="BO175" s="21"/>
      <c r="BP175" s="137">
        <f>IF(Q175,BJ175,0)</f>
        <v>101323</v>
      </c>
      <c r="BQ175" s="21"/>
      <c r="BR175" s="137">
        <f>IF(W175,BJ175,0)</f>
        <v>101323</v>
      </c>
      <c r="BS175" s="21"/>
      <c r="BT175" s="137">
        <f>IF(AD175,BJ175,0)</f>
        <v>101323</v>
      </c>
      <c r="BU175" s="21"/>
      <c r="BV175" s="137">
        <f>IF(AJ175,BJ175,0)</f>
        <v>101323</v>
      </c>
    </row>
    <row r="176" spans="1:7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Q176" s="21"/>
      <c r="AR176" s="21"/>
      <c r="AS176" s="21"/>
      <c r="AT176" s="21"/>
      <c r="AU176" s="21"/>
      <c r="AV176" s="21"/>
      <c r="AW176" s="21"/>
      <c r="AX176" s="21"/>
      <c r="AY176" s="21"/>
      <c r="AZ176" s="21"/>
      <c r="BA176" s="21"/>
      <c r="BB176" s="21"/>
      <c r="BC176" s="21"/>
      <c r="BD176" s="21"/>
      <c r="BE176" s="21"/>
      <c r="BG176" s="21"/>
      <c r="BH176" s="29"/>
      <c r="BI176" s="21"/>
      <c r="BJ176" s="27"/>
      <c r="BK176" s="21"/>
      <c r="BL176" s="21"/>
      <c r="BM176" s="21"/>
      <c r="BN176" s="21"/>
      <c r="BO176" s="21"/>
      <c r="BP176" s="21"/>
      <c r="BQ176" s="21"/>
      <c r="BR176" s="21"/>
      <c r="BS176" s="21"/>
      <c r="BT176" s="21"/>
      <c r="BU176" s="21"/>
      <c r="BV176" s="21"/>
    </row>
    <row r="177" spans="1:74" ht="8.85" customHeight="1" x14ac:dyDescent="0.3">
      <c r="A177" s="10">
        <v>61</v>
      </c>
      <c r="B177" s="21"/>
      <c r="C177" s="10" t="s">
        <v>184</v>
      </c>
      <c r="D177" s="21"/>
      <c r="E177" s="138">
        <v>19032635</v>
      </c>
      <c r="F177" s="21"/>
      <c r="G177" s="135">
        <f>(E177/$BJ177)</f>
        <v>1288.1648054145517</v>
      </c>
      <c r="H177" s="21"/>
      <c r="I177" s="135">
        <f>IF(G$219,G177/G$219*100,0)</f>
        <v>78.247941930305373</v>
      </c>
      <c r="J177" s="21"/>
      <c r="K177" s="138">
        <v>1257184</v>
      </c>
      <c r="L177" s="21"/>
      <c r="M177" s="135">
        <f>(K177/$BJ177)</f>
        <v>85.088595600676825</v>
      </c>
      <c r="N177" s="21"/>
      <c r="O177" s="135">
        <f>IF(M$219,M177/M$219*100,0)</f>
        <v>87.982275142680109</v>
      </c>
      <c r="P177" s="21"/>
      <c r="Q177" s="138">
        <v>1999540</v>
      </c>
      <c r="R177" s="21"/>
      <c r="S177" s="135">
        <f>(Q177/$BJ177)</f>
        <v>135.33265651438239</v>
      </c>
      <c r="T177" s="21"/>
      <c r="U177" s="135">
        <f>IF(S$219,S177/S$219*100,0)</f>
        <v>128.65153329977088</v>
      </c>
      <c r="V177" s="21"/>
      <c r="W177" s="138">
        <v>3206690</v>
      </c>
      <c r="X177" s="21"/>
      <c r="Y177" s="135">
        <f>(W177/$BJ177)</f>
        <v>217.03485617597292</v>
      </c>
      <c r="Z177" s="21"/>
      <c r="AA177" s="135">
        <f>IF(Y$219,Y177/Y$219*100,0)</f>
        <v>103.58172315843863</v>
      </c>
      <c r="AB177" s="21"/>
      <c r="AC177" s="21"/>
      <c r="AD177" s="138">
        <v>1031869</v>
      </c>
      <c r="AE177" s="21"/>
      <c r="AF177" s="135">
        <f>(AD177/$BJ177)</f>
        <v>69.838849407783414</v>
      </c>
      <c r="AG177" s="21"/>
      <c r="AH177" s="135">
        <f>IF(AF$219,AF177/AF$219*100,0)</f>
        <v>85.61918898181014</v>
      </c>
      <c r="AI177" s="21"/>
      <c r="AJ177" s="138">
        <v>1760</v>
      </c>
      <c r="AK177" s="21"/>
      <c r="AL177" s="135">
        <f>(AJ177/$BJ177)</f>
        <v>0.11912013536379018</v>
      </c>
      <c r="AM177" s="21"/>
      <c r="AN177" s="135">
        <f>IF(AL$219,AL177/AL$219*100,0)</f>
        <v>13.939029752012766</v>
      </c>
      <c r="AO177" s="21"/>
      <c r="AP177" s="138">
        <f>(E177+K177+Q177+W177+AD177+AJ177)</f>
        <v>26529678</v>
      </c>
      <c r="AQ177" s="21"/>
      <c r="AR177" s="138">
        <v>8958328</v>
      </c>
      <c r="AS177" s="21"/>
      <c r="AT177" s="143">
        <f>IF($AP177,AR177/$AP177*100,0)</f>
        <v>33.767194611257629</v>
      </c>
      <c r="AU177" s="21"/>
      <c r="AV177" s="138">
        <v>1294417</v>
      </c>
      <c r="AW177" s="21"/>
      <c r="AX177" s="143">
        <f>IF($AP177,AV177/$AP177*100,0)</f>
        <v>4.8791281974850955</v>
      </c>
      <c r="AY177" s="21"/>
      <c r="AZ177" s="138">
        <v>867432</v>
      </c>
      <c r="BA177" s="21"/>
      <c r="BB177" s="143">
        <f>IF($AP177,AZ177/$AP177*100,0)</f>
        <v>3.26966652214927</v>
      </c>
      <c r="BC177" s="21"/>
      <c r="BD177" s="138">
        <v>5403</v>
      </c>
      <c r="BE177" s="21"/>
      <c r="BF177" s="138">
        <v>0</v>
      </c>
      <c r="BG177" s="21"/>
      <c r="BH177" s="10">
        <v>61</v>
      </c>
      <c r="BI177" s="21"/>
      <c r="BJ177" s="27">
        <v>14775</v>
      </c>
      <c r="BK177" s="21"/>
      <c r="BL177" s="137">
        <f>IF(E177,BJ177,0)</f>
        <v>14775</v>
      </c>
      <c r="BM177" s="21"/>
      <c r="BN177" s="137">
        <f>IF(K177,BJ177,0)</f>
        <v>14775</v>
      </c>
      <c r="BO177" s="21"/>
      <c r="BP177" s="137">
        <f>IF(Q177,BJ177,0)</f>
        <v>14775</v>
      </c>
      <c r="BQ177" s="21"/>
      <c r="BR177" s="137">
        <f>IF(W177,BJ177,0)</f>
        <v>14775</v>
      </c>
      <c r="BS177" s="21"/>
      <c r="BT177" s="137">
        <f>IF(AD177,BJ177,0)</f>
        <v>14775</v>
      </c>
      <c r="BU177" s="21"/>
      <c r="BV177" s="137">
        <f>IF(AJ177,BJ177,0)</f>
        <v>14775</v>
      </c>
    </row>
    <row r="178" spans="1:74" ht="8.85" customHeight="1" x14ac:dyDescent="0.3">
      <c r="A178" s="10">
        <v>62</v>
      </c>
      <c r="B178" s="21"/>
      <c r="C178" s="10" t="s">
        <v>185</v>
      </c>
      <c r="D178" s="21"/>
      <c r="E178" s="138">
        <v>25443959</v>
      </c>
      <c r="F178" s="21"/>
      <c r="G178" s="135">
        <f>(E178/$BJ178)</f>
        <v>1108.9108302462409</v>
      </c>
      <c r="H178" s="21"/>
      <c r="I178" s="135">
        <f>IF(G$219,G178/G$219*100,0)</f>
        <v>67.359385915741314</v>
      </c>
      <c r="J178" s="21"/>
      <c r="K178" s="138">
        <v>3061666</v>
      </c>
      <c r="L178" s="21"/>
      <c r="M178" s="135">
        <f>(K178/$BJ178)</f>
        <v>133.43499673131402</v>
      </c>
      <c r="N178" s="21"/>
      <c r="O178" s="135">
        <f>IF(M$219,M178/M$219*100,0)</f>
        <v>137.97283305947181</v>
      </c>
      <c r="P178" s="21"/>
      <c r="Q178" s="138">
        <v>3414901</v>
      </c>
      <c r="R178" s="21"/>
      <c r="S178" s="135">
        <f>(Q178/$BJ178)</f>
        <v>148.82985399869253</v>
      </c>
      <c r="T178" s="21"/>
      <c r="U178" s="135">
        <f>IF(S$219,S178/S$219*100,0)</f>
        <v>141.48239908139226</v>
      </c>
      <c r="V178" s="21"/>
      <c r="W178" s="138">
        <v>2783519</v>
      </c>
      <c r="X178" s="21"/>
      <c r="Y178" s="135">
        <f>(W178/$BJ178)</f>
        <v>121.31266071039443</v>
      </c>
      <c r="Z178" s="21"/>
      <c r="AA178" s="135">
        <f>IF(Y$219,Y178/Y$219*100,0)</f>
        <v>57.897494709924743</v>
      </c>
      <c r="AB178" s="21"/>
      <c r="AC178" s="21"/>
      <c r="AD178" s="138">
        <v>3084991</v>
      </c>
      <c r="AE178" s="21"/>
      <c r="AF178" s="135">
        <f>(AD178/$BJ178)</f>
        <v>134.45155807365438</v>
      </c>
      <c r="AG178" s="21"/>
      <c r="AH178" s="135">
        <f>IF(AF$219,AF178/AF$219*100,0)</f>
        <v>164.83137189720202</v>
      </c>
      <c r="AI178" s="21"/>
      <c r="AJ178" s="138">
        <v>4998</v>
      </c>
      <c r="AK178" s="21"/>
      <c r="AL178" s="135">
        <f>(AJ178/$BJ178)</f>
        <v>0.21782523425582917</v>
      </c>
      <c r="AM178" s="21"/>
      <c r="AN178" s="135">
        <f>IF(AL$219,AL178/AL$219*100,0)</f>
        <v>25.489161943599591</v>
      </c>
      <c r="AO178" s="21"/>
      <c r="AP178" s="138">
        <f>(E178+K178+Q178+W178+AD178+AJ178)</f>
        <v>37794034</v>
      </c>
      <c r="AQ178" s="21"/>
      <c r="AR178" s="138">
        <v>19648644</v>
      </c>
      <c r="AS178" s="21"/>
      <c r="AT178" s="143">
        <f>IF($AP178,AR178/$AP178*100,0)</f>
        <v>51.988745101938569</v>
      </c>
      <c r="AU178" s="21"/>
      <c r="AV178" s="138">
        <v>2640493</v>
      </c>
      <c r="AW178" s="21"/>
      <c r="AX178" s="143">
        <f>IF($AP178,AV178/$AP178*100,0)</f>
        <v>6.9865339063832135</v>
      </c>
      <c r="AY178" s="21"/>
      <c r="AZ178" s="138">
        <v>0</v>
      </c>
      <c r="BA178" s="21"/>
      <c r="BB178" s="143">
        <f>IF($AP178,AZ178/$AP178*100,0)</f>
        <v>0</v>
      </c>
      <c r="BC178" s="21"/>
      <c r="BD178" s="138">
        <v>273874</v>
      </c>
      <c r="BE178" s="21"/>
      <c r="BF178" s="138">
        <v>0</v>
      </c>
      <c r="BG178" s="21"/>
      <c r="BH178" s="10">
        <v>62</v>
      </c>
      <c r="BI178" s="21"/>
      <c r="BJ178" s="27">
        <v>22945</v>
      </c>
      <c r="BK178" s="21"/>
      <c r="BL178" s="137">
        <f>IF(E178,BJ178,0)</f>
        <v>22945</v>
      </c>
      <c r="BM178" s="21"/>
      <c r="BN178" s="137">
        <f>IF(K178,BJ178,0)</f>
        <v>22945</v>
      </c>
      <c r="BO178" s="21"/>
      <c r="BP178" s="137">
        <f>IF(Q178,BJ178,0)</f>
        <v>22945</v>
      </c>
      <c r="BQ178" s="21"/>
      <c r="BR178" s="137">
        <f>IF(W178,BJ178,0)</f>
        <v>22945</v>
      </c>
      <c r="BS178" s="21"/>
      <c r="BT178" s="137">
        <f>IF(AD178,BJ178,0)</f>
        <v>22945</v>
      </c>
      <c r="BU178" s="21"/>
      <c r="BV178" s="137">
        <f>IF(AJ178,BJ178,0)</f>
        <v>22945</v>
      </c>
    </row>
    <row r="179" spans="1:74" ht="8.85" customHeight="1" x14ac:dyDescent="0.3">
      <c r="A179" s="10">
        <v>63</v>
      </c>
      <c r="B179" s="21"/>
      <c r="C179" s="10" t="s">
        <v>186</v>
      </c>
      <c r="D179" s="21"/>
      <c r="E179" s="138">
        <v>15052645</v>
      </c>
      <c r="F179" s="21"/>
      <c r="G179" s="135">
        <f>(E179/$BJ179)</f>
        <v>1225.5858166422406</v>
      </c>
      <c r="H179" s="21"/>
      <c r="I179" s="135">
        <f>IF(G$219,G179/G$219*100,0)</f>
        <v>74.446660402560809</v>
      </c>
      <c r="J179" s="21"/>
      <c r="K179" s="138">
        <v>1518664</v>
      </c>
      <c r="L179" s="21"/>
      <c r="M179" s="135">
        <f>(K179/$BJ179)</f>
        <v>123.64956847418988</v>
      </c>
      <c r="N179" s="21"/>
      <c r="O179" s="135">
        <f>IF(M$219,M179/M$219*100,0)</f>
        <v>127.85462350119342</v>
      </c>
      <c r="P179" s="21"/>
      <c r="Q179" s="138">
        <v>1084829</v>
      </c>
      <c r="R179" s="21"/>
      <c r="S179" s="135">
        <f>(Q179/$BJ179)</f>
        <v>88.326738316235136</v>
      </c>
      <c r="T179" s="21"/>
      <c r="U179" s="135">
        <f>IF(S$219,S179/S$219*100,0)</f>
        <v>83.966210436012815</v>
      </c>
      <c r="V179" s="21"/>
      <c r="W179" s="138">
        <v>2170758</v>
      </c>
      <c r="X179" s="21"/>
      <c r="Y179" s="135">
        <f>(W179/$BJ179)</f>
        <v>176.74303859306301</v>
      </c>
      <c r="Z179" s="21"/>
      <c r="AA179" s="135">
        <f>IF(Y$219,Y179/Y$219*100,0)</f>
        <v>84.352111989256699</v>
      </c>
      <c r="AB179" s="21"/>
      <c r="AC179" s="21"/>
      <c r="AD179" s="138">
        <v>919801</v>
      </c>
      <c r="AE179" s="21"/>
      <c r="AF179" s="135">
        <f>(AD179/$BJ179)</f>
        <v>74.89016446832764</v>
      </c>
      <c r="AG179" s="21"/>
      <c r="AH179" s="135">
        <f>IF(AF$219,AF179/AF$219*100,0)</f>
        <v>91.811866874455944</v>
      </c>
      <c r="AI179" s="21"/>
      <c r="AJ179" s="138">
        <v>24705</v>
      </c>
      <c r="AK179" s="21"/>
      <c r="AL179" s="135">
        <f>(AJ179/$BJ179)</f>
        <v>2.0114802149487052</v>
      </c>
      <c r="AM179" s="21"/>
      <c r="AN179" s="135">
        <f>IF(AL$219,AL179/AL$219*100,0)</f>
        <v>235.37651696018784</v>
      </c>
      <c r="AO179" s="21"/>
      <c r="AP179" s="138">
        <f>(E179+K179+Q179+W179+AD179+AJ179)</f>
        <v>20771402</v>
      </c>
      <c r="AQ179" s="21"/>
      <c r="AR179" s="138">
        <v>9920702</v>
      </c>
      <c r="AS179" s="21"/>
      <c r="AT179" s="143">
        <f>IF($AP179,AR179/$AP179*100,0)</f>
        <v>47.761349956059782</v>
      </c>
      <c r="AU179" s="21"/>
      <c r="AV179" s="138">
        <v>2501928</v>
      </c>
      <c r="AW179" s="21"/>
      <c r="AX179" s="143">
        <f>IF($AP179,AV179/$AP179*100,0)</f>
        <v>12.045060800421657</v>
      </c>
      <c r="AY179" s="21"/>
      <c r="AZ179" s="138">
        <v>0</v>
      </c>
      <c r="BA179" s="21"/>
      <c r="BB179" s="143">
        <f>IF($AP179,AZ179/$AP179*100,0)</f>
        <v>0</v>
      </c>
      <c r="BC179" s="21"/>
      <c r="BD179" s="138">
        <v>136199</v>
      </c>
      <c r="BE179" s="21"/>
      <c r="BF179" s="138">
        <v>0</v>
      </c>
      <c r="BG179" s="21"/>
      <c r="BH179" s="10">
        <v>63</v>
      </c>
      <c r="BI179" s="21"/>
      <c r="BJ179" s="27">
        <v>12282</v>
      </c>
      <c r="BK179" s="21"/>
      <c r="BL179" s="137">
        <f>IF(E179,BJ179,0)</f>
        <v>12282</v>
      </c>
      <c r="BM179" s="21"/>
      <c r="BN179" s="137">
        <f>IF(K179,BJ179,0)</f>
        <v>12282</v>
      </c>
      <c r="BO179" s="21"/>
      <c r="BP179" s="137">
        <f>IF(Q179,BJ179,0)</f>
        <v>12282</v>
      </c>
      <c r="BQ179" s="21"/>
      <c r="BR179" s="137">
        <f>IF(W179,BJ179,0)</f>
        <v>12282</v>
      </c>
      <c r="BS179" s="21"/>
      <c r="BT179" s="137">
        <f>IF(AD179,BJ179,0)</f>
        <v>12282</v>
      </c>
      <c r="BU179" s="21"/>
      <c r="BV179" s="137">
        <f>IF(AJ179,BJ179,0)</f>
        <v>12282</v>
      </c>
    </row>
    <row r="180" spans="1:74" ht="8.85" customHeight="1" x14ac:dyDescent="0.3">
      <c r="A180" s="10">
        <v>64</v>
      </c>
      <c r="B180" s="21"/>
      <c r="C180" s="10" t="s">
        <v>187</v>
      </c>
      <c r="D180" s="21"/>
      <c r="E180" s="138">
        <v>14044160</v>
      </c>
      <c r="F180" s="21"/>
      <c r="G180" s="135">
        <f>(E180/$BJ180)</f>
        <v>1186.2623532392938</v>
      </c>
      <c r="H180" s="21"/>
      <c r="I180" s="135">
        <f>IF(G$219,G180/G$219*100,0)</f>
        <v>72.058006351527283</v>
      </c>
      <c r="J180" s="21"/>
      <c r="K180" s="138">
        <v>1176893</v>
      </c>
      <c r="L180" s="21"/>
      <c r="M180" s="135">
        <f>(K180/$BJ180)</f>
        <v>99.408142579609759</v>
      </c>
      <c r="N180" s="21"/>
      <c r="O180" s="135">
        <f>IF(M$219,M180/M$219*100,0)</f>
        <v>102.78879901729663</v>
      </c>
      <c r="P180" s="21"/>
      <c r="Q180" s="138">
        <v>1099730</v>
      </c>
      <c r="R180" s="21"/>
      <c r="S180" s="135">
        <f>(Q180/$BJ180)</f>
        <v>92.890446828279408</v>
      </c>
      <c r="T180" s="21"/>
      <c r="U180" s="135">
        <f>IF(S$219,S180/S$219*100,0)</f>
        <v>88.30461709062034</v>
      </c>
      <c r="V180" s="21"/>
      <c r="W180" s="138">
        <v>1871913</v>
      </c>
      <c r="X180" s="21"/>
      <c r="Y180" s="135">
        <f>(W180/$BJ180)</f>
        <v>158.11411436776754</v>
      </c>
      <c r="Z180" s="21"/>
      <c r="AA180" s="135">
        <f>IF(Y$219,Y180/Y$219*100,0)</f>
        <v>75.461300136069653</v>
      </c>
      <c r="AB180" s="21"/>
      <c r="AC180" s="21"/>
      <c r="AD180" s="138">
        <v>693294</v>
      </c>
      <c r="AE180" s="21"/>
      <c r="AF180" s="135">
        <f>(AD180/$BJ180)</f>
        <v>58.560182447841882</v>
      </c>
      <c r="AG180" s="21"/>
      <c r="AH180" s="135">
        <f>IF(AF$219,AF180/AF$219*100,0)</f>
        <v>71.792066597996779</v>
      </c>
      <c r="AI180" s="21"/>
      <c r="AJ180" s="138">
        <v>9286</v>
      </c>
      <c r="AK180" s="21"/>
      <c r="AL180" s="135">
        <f>(AJ180/$BJ180)</f>
        <v>0.7843567868907847</v>
      </c>
      <c r="AM180" s="21"/>
      <c r="AN180" s="135">
        <f>IF(AL$219,AL180/AL$219*100,0)</f>
        <v>91.782741475856483</v>
      </c>
      <c r="AO180" s="21"/>
      <c r="AP180" s="138">
        <f>(E180+K180+Q180+W180+AD180+AJ180)</f>
        <v>18895276</v>
      </c>
      <c r="AQ180" s="21"/>
      <c r="AR180" s="138">
        <v>5133196</v>
      </c>
      <c r="AS180" s="21"/>
      <c r="AT180" s="143">
        <f>IF($AP180,AR180/$AP180*100,0)</f>
        <v>27.166557397732639</v>
      </c>
      <c r="AU180" s="21"/>
      <c r="AV180" s="138">
        <v>2280807</v>
      </c>
      <c r="AW180" s="21"/>
      <c r="AX180" s="143">
        <f>IF($AP180,AV180/$AP180*100,0)</f>
        <v>12.070778960836561</v>
      </c>
      <c r="AY180" s="21"/>
      <c r="AZ180" s="138">
        <v>63740</v>
      </c>
      <c r="BA180" s="21"/>
      <c r="BB180" s="143">
        <f>IF($AP180,AZ180/$AP180*100,0)</f>
        <v>0.33733299264853289</v>
      </c>
      <c r="BC180" s="21"/>
      <c r="BD180" s="138">
        <v>3241</v>
      </c>
      <c r="BE180" s="21"/>
      <c r="BF180" s="138">
        <v>0</v>
      </c>
      <c r="BG180" s="21"/>
      <c r="BH180" s="10">
        <v>64</v>
      </c>
      <c r="BI180" s="21"/>
      <c r="BJ180" s="27">
        <v>11839</v>
      </c>
      <c r="BK180" s="21"/>
      <c r="BL180" s="137">
        <f>IF(E180,BJ180,0)</f>
        <v>11839</v>
      </c>
      <c r="BM180" s="21"/>
      <c r="BN180" s="137">
        <f>IF(K180,BJ180,0)</f>
        <v>11839</v>
      </c>
      <c r="BO180" s="21"/>
      <c r="BP180" s="137">
        <f>IF(Q180,BJ180,0)</f>
        <v>11839</v>
      </c>
      <c r="BQ180" s="21"/>
      <c r="BR180" s="137">
        <f>IF(W180,BJ180,0)</f>
        <v>11839</v>
      </c>
      <c r="BS180" s="21"/>
      <c r="BT180" s="137">
        <f>IF(AD180,BJ180,0)</f>
        <v>11839</v>
      </c>
      <c r="BU180" s="21"/>
      <c r="BV180" s="137">
        <f>IF(AJ180,BJ180,0)</f>
        <v>11839</v>
      </c>
    </row>
    <row r="181" spans="1:74" ht="8.85" customHeight="1" x14ac:dyDescent="0.3">
      <c r="A181" s="10">
        <v>65</v>
      </c>
      <c r="B181" s="21"/>
      <c r="C181" s="10" t="s">
        <v>188</v>
      </c>
      <c r="D181" s="21"/>
      <c r="E181" s="138">
        <v>16752491</v>
      </c>
      <c r="F181" s="21"/>
      <c r="G181" s="135">
        <f>(E181/$BJ181)</f>
        <v>1070.9941823296253</v>
      </c>
      <c r="H181" s="21"/>
      <c r="I181" s="135">
        <f>IF(G$219,G181/G$219*100,0)</f>
        <v>65.056187092189859</v>
      </c>
      <c r="J181" s="21"/>
      <c r="K181" s="138">
        <v>3023370</v>
      </c>
      <c r="L181" s="21"/>
      <c r="M181" s="135">
        <f>(K181/$BJ181)</f>
        <v>193.28538550057539</v>
      </c>
      <c r="N181" s="21"/>
      <c r="O181" s="135">
        <f>IF(M$219,M181/M$219*100,0)</f>
        <v>199.85860441249716</v>
      </c>
      <c r="P181" s="21"/>
      <c r="Q181" s="138">
        <v>1500047</v>
      </c>
      <c r="R181" s="21"/>
      <c r="S181" s="135">
        <f>(Q181/$BJ181)</f>
        <v>95.898670246771516</v>
      </c>
      <c r="T181" s="21"/>
      <c r="U181" s="135">
        <f>IF(S$219,S181/S$219*100,0)</f>
        <v>91.164330076865895</v>
      </c>
      <c r="V181" s="21"/>
      <c r="W181" s="138">
        <v>2936498</v>
      </c>
      <c r="X181" s="21"/>
      <c r="Y181" s="135">
        <f>(W181/$BJ181)</f>
        <v>187.73161999744278</v>
      </c>
      <c r="Z181" s="21"/>
      <c r="AA181" s="135">
        <f>IF(Y$219,Y181/Y$219*100,0)</f>
        <v>89.596505525793347</v>
      </c>
      <c r="AB181" s="21"/>
      <c r="AC181" s="21"/>
      <c r="AD181" s="138">
        <v>1023828</v>
      </c>
      <c r="AE181" s="21"/>
      <c r="AF181" s="135">
        <f>(AD181/$BJ181)</f>
        <v>65.453778289221333</v>
      </c>
      <c r="AG181" s="21"/>
      <c r="AH181" s="135">
        <f>IF(AF$219,AF181/AF$219*100,0)</f>
        <v>80.24329524956029</v>
      </c>
      <c r="AI181" s="21"/>
      <c r="AJ181" s="138">
        <v>6011</v>
      </c>
      <c r="AK181" s="21"/>
      <c r="AL181" s="135">
        <f>(AJ181/$BJ181)</f>
        <v>0.38428589694412479</v>
      </c>
      <c r="AM181" s="21"/>
      <c r="AN181" s="135">
        <f>IF(AL$219,AL181/AL$219*100,0)</f>
        <v>44.967817862397617</v>
      </c>
      <c r="AO181" s="21"/>
      <c r="AP181" s="138">
        <f>(E181+K181+Q181+W181+AD181+AJ181)</f>
        <v>25242245</v>
      </c>
      <c r="AQ181" s="21"/>
      <c r="AR181" s="138">
        <v>16512020</v>
      </c>
      <c r="AS181" s="21"/>
      <c r="AT181" s="143">
        <f>IF($AP181,AR181/$AP181*100,0)</f>
        <v>65.414229201879621</v>
      </c>
      <c r="AU181" s="21"/>
      <c r="AV181" s="138">
        <v>3581132</v>
      </c>
      <c r="AW181" s="21"/>
      <c r="AX181" s="143">
        <f>IF($AP181,AV181/$AP181*100,0)</f>
        <v>14.187058243036624</v>
      </c>
      <c r="AY181" s="21"/>
      <c r="AZ181" s="138">
        <v>58083</v>
      </c>
      <c r="BA181" s="21"/>
      <c r="BB181" s="143">
        <f>IF($AP181,AZ181/$AP181*100,0)</f>
        <v>0.23010235420819347</v>
      </c>
      <c r="BC181" s="21"/>
      <c r="BD181" s="138">
        <v>17844</v>
      </c>
      <c r="BE181" s="21"/>
      <c r="BF181" s="138">
        <v>3085</v>
      </c>
      <c r="BG181" s="21"/>
      <c r="BH181" s="10">
        <v>65</v>
      </c>
      <c r="BI181" s="21"/>
      <c r="BJ181" s="27">
        <v>15642</v>
      </c>
      <c r="BK181" s="21"/>
      <c r="BL181" s="137">
        <f>IF(E181,BJ181,0)</f>
        <v>15642</v>
      </c>
      <c r="BM181" s="21"/>
      <c r="BN181" s="137">
        <f>IF(K181,BJ181,0)</f>
        <v>15642</v>
      </c>
      <c r="BO181" s="21"/>
      <c r="BP181" s="137">
        <f>IF(Q181,BJ181,0)</f>
        <v>15642</v>
      </c>
      <c r="BQ181" s="21"/>
      <c r="BR181" s="137">
        <f>IF(W181,BJ181,0)</f>
        <v>15642</v>
      </c>
      <c r="BS181" s="21"/>
      <c r="BT181" s="137">
        <f>IF(AD181,BJ181,0)</f>
        <v>15642</v>
      </c>
      <c r="BU181" s="21"/>
      <c r="BV181" s="137">
        <f>IF(AJ181,BJ181,0)</f>
        <v>15642</v>
      </c>
    </row>
    <row r="182" spans="1:7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Q182" s="21"/>
      <c r="AR182" s="21"/>
      <c r="AS182" s="21"/>
      <c r="AT182" s="21"/>
      <c r="AU182" s="21"/>
      <c r="AV182" s="21"/>
      <c r="AW182" s="21"/>
      <c r="AX182" s="21"/>
      <c r="AY182" s="21"/>
      <c r="AZ182" s="21"/>
      <c r="BA182" s="21"/>
      <c r="BB182" s="21"/>
      <c r="BC182" s="21"/>
      <c r="BD182" s="21"/>
      <c r="BE182" s="21"/>
      <c r="BG182" s="21"/>
      <c r="BH182" s="29"/>
      <c r="BI182" s="21"/>
      <c r="BJ182" s="27"/>
      <c r="BK182" s="21"/>
      <c r="BL182" s="21"/>
      <c r="BM182" s="21"/>
      <c r="BN182" s="21"/>
      <c r="BO182" s="21"/>
      <c r="BP182" s="21"/>
      <c r="BQ182" s="21"/>
      <c r="BR182" s="21"/>
      <c r="BS182" s="21"/>
      <c r="BT182" s="21"/>
      <c r="BU182" s="21"/>
      <c r="BV182" s="21"/>
    </row>
    <row r="183" spans="1:74" ht="8.85" customHeight="1" x14ac:dyDescent="0.3">
      <c r="A183" s="10">
        <v>66</v>
      </c>
      <c r="B183" s="21"/>
      <c r="C183" s="10" t="s">
        <v>189</v>
      </c>
      <c r="D183" s="21"/>
      <c r="E183" s="138">
        <v>44398781</v>
      </c>
      <c r="F183" s="21"/>
      <c r="G183" s="135">
        <f>(E183/$BJ183)</f>
        <v>1224.6588238539196</v>
      </c>
      <c r="H183" s="21"/>
      <c r="I183" s="135">
        <f>IF(G$219,G183/G$219*100,0)</f>
        <v>74.390351398025459</v>
      </c>
      <c r="J183" s="21"/>
      <c r="K183" s="138">
        <v>3770890</v>
      </c>
      <c r="L183" s="21"/>
      <c r="M183" s="135">
        <f>(K183/$BJ183)</f>
        <v>104.01307441937442</v>
      </c>
      <c r="N183" s="21"/>
      <c r="O183" s="135">
        <f>IF(M$219,M183/M$219*100,0)</f>
        <v>107.55033465293991</v>
      </c>
      <c r="P183" s="21"/>
      <c r="Q183" s="138">
        <v>4510369</v>
      </c>
      <c r="R183" s="21"/>
      <c r="S183" s="135">
        <f>(Q183/$BJ183)</f>
        <v>124.41024438682628</v>
      </c>
      <c r="T183" s="21"/>
      <c r="U183" s="135">
        <f>IF(S$219,S183/S$219*100,0)</f>
        <v>118.26834047895478</v>
      </c>
      <c r="V183" s="21"/>
      <c r="W183" s="138">
        <v>6875652</v>
      </c>
      <c r="X183" s="21"/>
      <c r="Y183" s="135">
        <f>(W183/$BJ183)</f>
        <v>189.6522314779059</v>
      </c>
      <c r="Z183" s="21"/>
      <c r="AA183" s="135">
        <f>IF(Y$219,Y183/Y$219*100,0)</f>
        <v>90.513133620328304</v>
      </c>
      <c r="AB183" s="21"/>
      <c r="AC183" s="21"/>
      <c r="AD183" s="138">
        <v>1709949</v>
      </c>
      <c r="AE183" s="21"/>
      <c r="AF183" s="135">
        <f>(AD183/$BJ183)</f>
        <v>47.165802394218566</v>
      </c>
      <c r="AG183" s="21"/>
      <c r="AH183" s="135">
        <f>IF(AF$219,AF183/AF$219*100,0)</f>
        <v>57.823085330200932</v>
      </c>
      <c r="AI183" s="21"/>
      <c r="AJ183" s="138">
        <v>43600</v>
      </c>
      <c r="AK183" s="21"/>
      <c r="AL183" s="135">
        <f>(AJ183/$BJ183)</f>
        <v>1.2026259171401776</v>
      </c>
      <c r="AM183" s="21"/>
      <c r="AN183" s="135">
        <f>IF(AL$219,AL183/AL$219*100,0)</f>
        <v>140.72716076390793</v>
      </c>
      <c r="AO183" s="21"/>
      <c r="AP183" s="138">
        <f>(E183+K183+Q183+W183+AD183+AJ183)</f>
        <v>61309241</v>
      </c>
      <c r="AQ183" s="21"/>
      <c r="AR183" s="138">
        <v>31148183</v>
      </c>
      <c r="AS183" s="21"/>
      <c r="AT183" s="143">
        <f>IF($AP183,AR183/$AP183*100,0)</f>
        <v>50.805037694072908</v>
      </c>
      <c r="AU183" s="21"/>
      <c r="AV183" s="138">
        <v>4520667</v>
      </c>
      <c r="AW183" s="21"/>
      <c r="AX183" s="143">
        <f>IF($AP183,AV183/$AP183*100,0)</f>
        <v>7.3735491196180361</v>
      </c>
      <c r="AY183" s="21"/>
      <c r="AZ183" s="138">
        <v>1596954</v>
      </c>
      <c r="BA183" s="21"/>
      <c r="BB183" s="143">
        <f>IF($AP183,AZ183/$AP183*100,0)</f>
        <v>2.6047525200972554</v>
      </c>
      <c r="BC183" s="21"/>
      <c r="BD183" s="138">
        <v>59069</v>
      </c>
      <c r="BE183" s="21"/>
      <c r="BF183" s="138">
        <v>0</v>
      </c>
      <c r="BG183" s="21"/>
      <c r="BH183" s="10">
        <v>66</v>
      </c>
      <c r="BI183" s="21"/>
      <c r="BJ183" s="27">
        <v>36254</v>
      </c>
      <c r="BK183" s="21"/>
      <c r="BL183" s="137">
        <f>IF(E183,BJ183,0)</f>
        <v>36254</v>
      </c>
      <c r="BM183" s="21"/>
      <c r="BN183" s="137">
        <f>IF(K183,BJ183,0)</f>
        <v>36254</v>
      </c>
      <c r="BO183" s="21"/>
      <c r="BP183" s="137">
        <f>IF(Q183,BJ183,0)</f>
        <v>36254</v>
      </c>
      <c r="BQ183" s="21"/>
      <c r="BR183" s="137">
        <f>IF(W183,BJ183,0)</f>
        <v>36254</v>
      </c>
      <c r="BS183" s="21"/>
      <c r="BT183" s="137">
        <f>IF(AD183,BJ183,0)</f>
        <v>36254</v>
      </c>
      <c r="BU183" s="21"/>
      <c r="BV183" s="137">
        <f>IF(AJ183,BJ183,0)</f>
        <v>36254</v>
      </c>
    </row>
    <row r="184" spans="1:74" ht="8.85" customHeight="1" x14ac:dyDescent="0.3">
      <c r="A184" s="10">
        <v>67</v>
      </c>
      <c r="B184" s="21"/>
      <c r="C184" s="10" t="s">
        <v>190</v>
      </c>
      <c r="D184" s="21"/>
      <c r="E184" s="138">
        <v>28371239</v>
      </c>
      <c r="F184" s="21"/>
      <c r="G184" s="135">
        <f>(E184/$BJ184)</f>
        <v>1196.6442701083977</v>
      </c>
      <c r="H184" s="21"/>
      <c r="I184" s="135">
        <f>IF(G$219,G184/G$219*100,0)</f>
        <v>72.68864276146823</v>
      </c>
      <c r="J184" s="21"/>
      <c r="K184" s="138">
        <v>2349149</v>
      </c>
      <c r="L184" s="21"/>
      <c r="M184" s="135">
        <f>(K184/$BJ184)</f>
        <v>99.082584672487243</v>
      </c>
      <c r="N184" s="21"/>
      <c r="O184" s="135">
        <f>IF(M$219,M184/M$219*100,0)</f>
        <v>102.45216958820424</v>
      </c>
      <c r="P184" s="21"/>
      <c r="Q184" s="138">
        <v>2187816</v>
      </c>
      <c r="R184" s="21"/>
      <c r="S184" s="135">
        <f>(Q184/$BJ184)</f>
        <v>92.277869163608756</v>
      </c>
      <c r="T184" s="21"/>
      <c r="U184" s="135">
        <f>IF(S$219,S184/S$219*100,0)</f>
        <v>87.722281253470086</v>
      </c>
      <c r="V184" s="21"/>
      <c r="W184" s="138">
        <v>3513041</v>
      </c>
      <c r="X184" s="21"/>
      <c r="Y184" s="135">
        <f>(W184/$BJ184)</f>
        <v>148.17330971361088</v>
      </c>
      <c r="Z184" s="21"/>
      <c r="AA184" s="135">
        <f>IF(Y$219,Y184/Y$219*100,0)</f>
        <v>70.716966927102973</v>
      </c>
      <c r="AB184" s="21"/>
      <c r="AC184" s="21"/>
      <c r="AD184" s="138">
        <v>2467476</v>
      </c>
      <c r="AE184" s="21"/>
      <c r="AF184" s="135">
        <f>(AD184/$BJ184)</f>
        <v>104.07338985195496</v>
      </c>
      <c r="AG184" s="21"/>
      <c r="AH184" s="135">
        <f>IF(AF$219,AF184/AF$219*100,0)</f>
        <v>127.58914714764838</v>
      </c>
      <c r="AI184" s="21"/>
      <c r="AJ184" s="138">
        <v>60802</v>
      </c>
      <c r="AK184" s="21"/>
      <c r="AL184" s="135">
        <f>(AJ184/$BJ184)</f>
        <v>2.5645113669914377</v>
      </c>
      <c r="AM184" s="21"/>
      <c r="AN184" s="135">
        <f>IF(AL$219,AL184/AL$219*100,0)</f>
        <v>300.09032591088538</v>
      </c>
      <c r="AO184" s="21"/>
      <c r="AP184" s="138">
        <f>(E184+K184+Q184+W184+AD184+AJ184)</f>
        <v>38949523</v>
      </c>
      <c r="AQ184" s="21"/>
      <c r="AR184" s="138">
        <v>24142979</v>
      </c>
      <c r="AS184" s="21"/>
      <c r="AT184" s="143">
        <f>IF($AP184,AR184/$AP184*100,0)</f>
        <v>61.985300821270648</v>
      </c>
      <c r="AU184" s="21"/>
      <c r="AV184" s="138">
        <v>5103542</v>
      </c>
      <c r="AW184" s="21"/>
      <c r="AX184" s="143">
        <f>IF($AP184,AV184/$AP184*100,0)</f>
        <v>13.102964059405812</v>
      </c>
      <c r="AY184" s="21"/>
      <c r="AZ184" s="138">
        <v>0</v>
      </c>
      <c r="BA184" s="21"/>
      <c r="BB184" s="143">
        <f>IF($AP184,AZ184/$AP184*100,0)</f>
        <v>0</v>
      </c>
      <c r="BC184" s="21"/>
      <c r="BD184" s="138">
        <v>577560</v>
      </c>
      <c r="BE184" s="21"/>
      <c r="BF184" s="138">
        <v>0</v>
      </c>
      <c r="BG184" s="21"/>
      <c r="BH184" s="10">
        <v>67</v>
      </c>
      <c r="BI184" s="21"/>
      <c r="BJ184" s="27">
        <v>23709</v>
      </c>
      <c r="BK184" s="21"/>
      <c r="BL184" s="137">
        <f>IF(E184,BJ184,0)</f>
        <v>23709</v>
      </c>
      <c r="BM184" s="21"/>
      <c r="BN184" s="137">
        <f>IF(K184,BJ184,0)</f>
        <v>23709</v>
      </c>
      <c r="BO184" s="21"/>
      <c r="BP184" s="137">
        <f>IF(Q184,BJ184,0)</f>
        <v>23709</v>
      </c>
      <c r="BQ184" s="21"/>
      <c r="BR184" s="137">
        <f>IF(W184,BJ184,0)</f>
        <v>23709</v>
      </c>
      <c r="BS184" s="21"/>
      <c r="BT184" s="137">
        <f>IF(AD184,BJ184,0)</f>
        <v>23709</v>
      </c>
      <c r="BU184" s="21"/>
      <c r="BV184" s="137">
        <f>IF(AJ184,BJ184,0)</f>
        <v>23709</v>
      </c>
    </row>
    <row r="185" spans="1:74" ht="8.85" customHeight="1" x14ac:dyDescent="0.3">
      <c r="A185" s="10">
        <v>68</v>
      </c>
      <c r="B185" s="21"/>
      <c r="C185" s="10" t="s">
        <v>191</v>
      </c>
      <c r="D185" s="21"/>
      <c r="E185" s="138">
        <v>20931375</v>
      </c>
      <c r="F185" s="21"/>
      <c r="G185" s="135">
        <f>(E185/$BJ185)</f>
        <v>1188.7423330304407</v>
      </c>
      <c r="H185" s="21"/>
      <c r="I185" s="135">
        <f>IF(G$219,G185/G$219*100,0)</f>
        <v>72.208649587447354</v>
      </c>
      <c r="J185" s="21"/>
      <c r="K185" s="138">
        <v>1534459</v>
      </c>
      <c r="L185" s="21"/>
      <c r="M185" s="135">
        <f>(K185/$BJ185)</f>
        <v>87.14555883689232</v>
      </c>
      <c r="N185" s="21"/>
      <c r="O185" s="135">
        <f>IF(M$219,M185/M$219*100,0)</f>
        <v>90.109191260280824</v>
      </c>
      <c r="P185" s="21"/>
      <c r="Q185" s="138">
        <v>2204757</v>
      </c>
      <c r="R185" s="21"/>
      <c r="S185" s="135">
        <f>(Q185/$BJ185)</f>
        <v>125.21336892321672</v>
      </c>
      <c r="T185" s="21"/>
      <c r="U185" s="135">
        <f>IF(S$219,S185/S$219*100,0)</f>
        <v>119.03181624081805</v>
      </c>
      <c r="V185" s="21"/>
      <c r="W185" s="138">
        <v>3191418</v>
      </c>
      <c r="X185" s="21"/>
      <c r="Y185" s="135">
        <f>(W185/$BJ185)</f>
        <v>181.24818264425261</v>
      </c>
      <c r="Z185" s="21"/>
      <c r="AA185" s="135">
        <f>IF(Y$219,Y185/Y$219*100,0)</f>
        <v>86.502230141342125</v>
      </c>
      <c r="AB185" s="21"/>
      <c r="AC185" s="21"/>
      <c r="AD185" s="138">
        <v>1184707</v>
      </c>
      <c r="AE185" s="21"/>
      <c r="AF185" s="135">
        <f>(AD185/$BJ185)</f>
        <v>67.282314856883232</v>
      </c>
      <c r="AG185" s="21"/>
      <c r="AH185" s="135">
        <f>IF(AF$219,AF185/AF$219*100,0)</f>
        <v>82.484996240833297</v>
      </c>
      <c r="AI185" s="21"/>
      <c r="AJ185" s="138">
        <v>17000</v>
      </c>
      <c r="AK185" s="21"/>
      <c r="AL185" s="135">
        <f>(AJ185/$BJ185)</f>
        <v>0.9654702407996365</v>
      </c>
      <c r="AM185" s="21"/>
      <c r="AN185" s="135">
        <f>IF(AL$219,AL185/AL$219*100,0)</f>
        <v>112.97601677574909</v>
      </c>
      <c r="AO185" s="21"/>
      <c r="AP185" s="138">
        <f>(E185+K185+Q185+W185+AD185+AJ185)</f>
        <v>29063716</v>
      </c>
      <c r="AQ185" s="21"/>
      <c r="AR185" s="138">
        <v>20327687</v>
      </c>
      <c r="AS185" s="21"/>
      <c r="AT185" s="143">
        <f>IF($AP185,AR185/$AP185*100,0)</f>
        <v>69.94180303716152</v>
      </c>
      <c r="AU185" s="21"/>
      <c r="AV185" s="138">
        <v>3745182</v>
      </c>
      <c r="AW185" s="21"/>
      <c r="AX185" s="143">
        <f>IF($AP185,AV185/$AP185*100,0)</f>
        <v>12.886108576067837</v>
      </c>
      <c r="AY185" s="21"/>
      <c r="AZ185" s="138">
        <v>0</v>
      </c>
      <c r="BA185" s="21"/>
      <c r="BB185" s="143">
        <f>IF($AP185,AZ185/$AP185*100,0)</f>
        <v>0</v>
      </c>
      <c r="BC185" s="21"/>
      <c r="BD185" s="138">
        <v>146417</v>
      </c>
      <c r="BE185" s="21"/>
      <c r="BF185" s="138">
        <v>0</v>
      </c>
      <c r="BG185" s="21"/>
      <c r="BH185" s="10">
        <v>68</v>
      </c>
      <c r="BI185" s="21"/>
      <c r="BJ185" s="27">
        <v>17608</v>
      </c>
      <c r="BK185" s="21"/>
      <c r="BL185" s="137">
        <f>IF(E185,BJ185,0)</f>
        <v>17608</v>
      </c>
      <c r="BM185" s="21"/>
      <c r="BN185" s="137">
        <f>IF(K185,BJ185,0)</f>
        <v>17608</v>
      </c>
      <c r="BO185" s="21"/>
      <c r="BP185" s="137">
        <f>IF(Q185,BJ185,0)</f>
        <v>17608</v>
      </c>
      <c r="BQ185" s="21"/>
      <c r="BR185" s="137">
        <f>IF(W185,BJ185,0)</f>
        <v>17608</v>
      </c>
      <c r="BS185" s="21"/>
      <c r="BT185" s="137">
        <f>IF(AD185,BJ185,0)</f>
        <v>17608</v>
      </c>
      <c r="BU185" s="21"/>
      <c r="BV185" s="137">
        <f>IF(AJ185,BJ185,0)</f>
        <v>17608</v>
      </c>
    </row>
    <row r="186" spans="1:74" ht="8.85" customHeight="1" x14ac:dyDescent="0.3">
      <c r="A186" s="10">
        <v>69</v>
      </c>
      <c r="B186" s="21"/>
      <c r="C186" s="10" t="s">
        <v>192</v>
      </c>
      <c r="D186" s="21"/>
      <c r="E186" s="138">
        <v>72252909</v>
      </c>
      <c r="F186" s="21"/>
      <c r="G186" s="135">
        <f>(E186/$BJ186)</f>
        <v>1194.2432191203452</v>
      </c>
      <c r="H186" s="21"/>
      <c r="I186" s="135">
        <f>IF(G$219,G186/G$219*100,0)</f>
        <v>72.542793955868873</v>
      </c>
      <c r="J186" s="21"/>
      <c r="K186" s="138">
        <v>4224004</v>
      </c>
      <c r="L186" s="21"/>
      <c r="M186" s="135">
        <f>(K186/$BJ186)</f>
        <v>69.817093932331701</v>
      </c>
      <c r="N186" s="21"/>
      <c r="O186" s="135">
        <f>IF(M$219,M186/M$219*100,0)</f>
        <v>72.191422653682736</v>
      </c>
      <c r="P186" s="21"/>
      <c r="Q186" s="138">
        <v>6584285</v>
      </c>
      <c r="R186" s="21"/>
      <c r="S186" s="135">
        <f>(Q186/$BJ186)</f>
        <v>108.82935819242657</v>
      </c>
      <c r="T186" s="21"/>
      <c r="U186" s="135">
        <f>IF(S$219,S186/S$219*100,0)</f>
        <v>103.4566538490856</v>
      </c>
      <c r="V186" s="21"/>
      <c r="W186" s="138">
        <v>7913915</v>
      </c>
      <c r="X186" s="21"/>
      <c r="Y186" s="135">
        <f>(W186/$BJ186)</f>
        <v>130.80635030825937</v>
      </c>
      <c r="Z186" s="21"/>
      <c r="AA186" s="135">
        <f>IF(Y$219,Y186/Y$219*100,0)</f>
        <v>62.428438471699451</v>
      </c>
      <c r="AB186" s="21"/>
      <c r="AC186" s="21"/>
      <c r="AD186" s="138">
        <v>5026104</v>
      </c>
      <c r="AE186" s="21"/>
      <c r="AF186" s="135">
        <f>(AD186/$BJ186)</f>
        <v>83.07472603758616</v>
      </c>
      <c r="AG186" s="21"/>
      <c r="AH186" s="135">
        <f>IF(AF$219,AF186/AF$219*100,0)</f>
        <v>101.84575961000132</v>
      </c>
      <c r="AI186" s="21"/>
      <c r="AJ186" s="138">
        <v>10452</v>
      </c>
      <c r="AK186" s="21"/>
      <c r="AL186" s="135">
        <f>(AJ186/$BJ186)</f>
        <v>0.17275747508305647</v>
      </c>
      <c r="AM186" s="21"/>
      <c r="AN186" s="135">
        <f>IF(AL$219,AL186/AL$219*100,0)</f>
        <v>20.215487312125127</v>
      </c>
      <c r="AO186" s="21"/>
      <c r="AP186" s="138">
        <f>(E186+K186+Q186+W186+AD186+AJ186)</f>
        <v>96011669</v>
      </c>
      <c r="AQ186" s="21"/>
      <c r="AR186" s="138">
        <v>65816556</v>
      </c>
      <c r="AS186" s="21"/>
      <c r="AT186" s="143">
        <f>IF($AP186,AR186/$AP186*100,0)</f>
        <v>68.550580034183142</v>
      </c>
      <c r="AU186" s="21"/>
      <c r="AV186" s="138">
        <v>14628512</v>
      </c>
      <c r="AW186" s="21"/>
      <c r="AX186" s="143">
        <f>IF($AP186,AV186/$AP186*100,0)</f>
        <v>15.236181343748957</v>
      </c>
      <c r="AY186" s="21"/>
      <c r="AZ186" s="138">
        <v>0</v>
      </c>
      <c r="BA186" s="21"/>
      <c r="BB186" s="143">
        <f>IF($AP186,AZ186/$AP186*100,0)</f>
        <v>0</v>
      </c>
      <c r="BC186" s="21"/>
      <c r="BD186" s="138">
        <v>295388</v>
      </c>
      <c r="BE186" s="21"/>
      <c r="BF186" s="138">
        <v>13619</v>
      </c>
      <c r="BG186" s="21"/>
      <c r="BH186" s="10">
        <v>69</v>
      </c>
      <c r="BI186" s="21"/>
      <c r="BJ186" s="27">
        <v>60501</v>
      </c>
      <c r="BK186" s="21"/>
      <c r="BL186" s="137">
        <f>IF(E186,BJ186,0)</f>
        <v>60501</v>
      </c>
      <c r="BM186" s="21"/>
      <c r="BN186" s="137">
        <f>IF(K186,BJ186,0)</f>
        <v>60501</v>
      </c>
      <c r="BO186" s="21"/>
      <c r="BP186" s="137">
        <f>IF(Q186,BJ186,0)</f>
        <v>60501</v>
      </c>
      <c r="BQ186" s="21"/>
      <c r="BR186" s="137">
        <f>IF(W186,BJ186,0)</f>
        <v>60501</v>
      </c>
      <c r="BS186" s="21"/>
      <c r="BT186" s="137">
        <f>IF(AD186,BJ186,0)</f>
        <v>60501</v>
      </c>
      <c r="BU186" s="21"/>
      <c r="BV186" s="137">
        <f>IF(AJ186,BJ186,0)</f>
        <v>60501</v>
      </c>
    </row>
    <row r="187" spans="1:74" ht="8.85" customHeight="1" x14ac:dyDescent="0.3">
      <c r="A187" s="10">
        <v>70</v>
      </c>
      <c r="B187" s="21"/>
      <c r="C187" s="10" t="s">
        <v>193</v>
      </c>
      <c r="D187" s="21"/>
      <c r="E187" s="138">
        <v>35496900</v>
      </c>
      <c r="F187" s="21"/>
      <c r="G187" s="135">
        <f>(E187/$BJ187)</f>
        <v>1170.240332311344</v>
      </c>
      <c r="H187" s="21"/>
      <c r="I187" s="135">
        <f>IF(G$219,G187/G$219*100,0)</f>
        <v>71.084768953713976</v>
      </c>
      <c r="J187" s="21"/>
      <c r="K187" s="138">
        <v>2225662</v>
      </c>
      <c r="L187" s="21"/>
      <c r="M187" s="135">
        <f>(K187/$BJ187)</f>
        <v>73.374278838228989</v>
      </c>
      <c r="N187" s="21"/>
      <c r="O187" s="135">
        <f>IF(M$219,M187/M$219*100,0)</f>
        <v>75.869579742945518</v>
      </c>
      <c r="P187" s="21"/>
      <c r="Q187" s="138">
        <v>4711658</v>
      </c>
      <c r="R187" s="21"/>
      <c r="S187" s="135">
        <f>(Q187/$BJ187)</f>
        <v>155.33109155045659</v>
      </c>
      <c r="T187" s="21"/>
      <c r="U187" s="135">
        <f>IF(S$219,S187/S$219*100,0)</f>
        <v>147.66268254676268</v>
      </c>
      <c r="V187" s="21"/>
      <c r="W187" s="138">
        <v>7666591</v>
      </c>
      <c r="X187" s="21"/>
      <c r="Y187" s="135">
        <f>(W187/$BJ187)</f>
        <v>252.74753568720536</v>
      </c>
      <c r="Z187" s="21"/>
      <c r="AA187" s="135">
        <f>IF(Y$219,Y187/Y$219*100,0)</f>
        <v>120.62590190260869</v>
      </c>
      <c r="AB187" s="21"/>
      <c r="AC187" s="21"/>
      <c r="AD187" s="138">
        <v>3178129</v>
      </c>
      <c r="AE187" s="21"/>
      <c r="AF187" s="135">
        <f>(AD187/$BJ187)</f>
        <v>104.77463488609764</v>
      </c>
      <c r="AG187" s="21"/>
      <c r="AH187" s="135">
        <f>IF(AF$219,AF187/AF$219*100,0)</f>
        <v>128.44884102304786</v>
      </c>
      <c r="AI187" s="21"/>
      <c r="AJ187" s="138">
        <v>0</v>
      </c>
      <c r="AK187" s="21"/>
      <c r="AL187" s="135">
        <f>(AJ187/$BJ187)</f>
        <v>0</v>
      </c>
      <c r="AM187" s="21"/>
      <c r="AN187" s="135">
        <f>IF(AL$219,AL187/AL$219*100,0)</f>
        <v>0</v>
      </c>
      <c r="AO187" s="21"/>
      <c r="AP187" s="138">
        <f>(E187+K187+Q187+W187+AD187+AJ187)</f>
        <v>53278940</v>
      </c>
      <c r="AQ187" s="21"/>
      <c r="AR187" s="138">
        <v>23875545</v>
      </c>
      <c r="AS187" s="21"/>
      <c r="AT187" s="143">
        <f>IF($AP187,AR187/$AP187*100,0)</f>
        <v>44.812349870323999</v>
      </c>
      <c r="AU187" s="21"/>
      <c r="AV187" s="138">
        <v>3268386</v>
      </c>
      <c r="AW187" s="21"/>
      <c r="AX187" s="143">
        <f>IF($AP187,AV187/$AP187*100,0)</f>
        <v>6.1344801529459856</v>
      </c>
      <c r="AY187" s="21"/>
      <c r="AZ187" s="138">
        <v>26183</v>
      </c>
      <c r="BA187" s="21"/>
      <c r="BB187" s="143">
        <f>IF($AP187,AZ187/$AP187*100,0)</f>
        <v>4.9143244966960674E-2</v>
      </c>
      <c r="BC187" s="21"/>
      <c r="BD187" s="138">
        <v>1128936</v>
      </c>
      <c r="BE187" s="21"/>
      <c r="BF187" s="138">
        <v>0</v>
      </c>
      <c r="BG187" s="21"/>
      <c r="BH187" s="10">
        <v>70</v>
      </c>
      <c r="BI187" s="21"/>
      <c r="BJ187" s="27">
        <v>30333</v>
      </c>
      <c r="BK187" s="21"/>
      <c r="BL187" s="137">
        <f>IF(E187,BJ187,0)</f>
        <v>30333</v>
      </c>
      <c r="BM187" s="21"/>
      <c r="BN187" s="137">
        <f>IF(K187,BJ187,0)</f>
        <v>30333</v>
      </c>
      <c r="BO187" s="21"/>
      <c r="BP187" s="137">
        <f>IF(Q187,BJ187,0)</f>
        <v>30333</v>
      </c>
      <c r="BQ187" s="21"/>
      <c r="BR187" s="137">
        <f>IF(W187,BJ187,0)</f>
        <v>30333</v>
      </c>
      <c r="BS187" s="21"/>
      <c r="BT187" s="137">
        <f>IF(AD187,BJ187,0)</f>
        <v>30333</v>
      </c>
      <c r="BU187" s="21"/>
      <c r="BV187" s="137">
        <f>IF(AJ187,BJ187,0)</f>
        <v>0</v>
      </c>
    </row>
    <row r="188" spans="1:74"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131"/>
      <c r="AQ188" s="21"/>
      <c r="AR188" s="21"/>
      <c r="AS188" s="21"/>
      <c r="AT188" s="21"/>
      <c r="AU188" s="21"/>
      <c r="AV188" s="21"/>
      <c r="AW188" s="21"/>
      <c r="AX188" s="21"/>
      <c r="AY188" s="21"/>
      <c r="AZ188" s="21"/>
      <c r="BA188" s="21"/>
      <c r="BB188" s="21"/>
      <c r="BC188" s="21"/>
      <c r="BD188" s="21"/>
      <c r="BE188" s="21"/>
      <c r="BF188" s="131"/>
      <c r="BG188" s="21"/>
      <c r="BH188" s="29"/>
      <c r="BI188" s="21"/>
      <c r="BJ188" s="27"/>
      <c r="BK188" s="21"/>
      <c r="BL188" s="27"/>
      <c r="BM188" s="21"/>
      <c r="BN188" s="27"/>
      <c r="BO188" s="21"/>
      <c r="BP188" s="27"/>
      <c r="BQ188" s="21"/>
      <c r="BR188" s="27"/>
      <c r="BS188" s="21"/>
      <c r="BT188" s="27"/>
      <c r="BU188" s="21"/>
      <c r="BV188" s="27"/>
    </row>
    <row r="189" spans="1:74" ht="8.85" customHeight="1" x14ac:dyDescent="0.3">
      <c r="A189" s="10">
        <v>71</v>
      </c>
      <c r="B189" s="21"/>
      <c r="C189" s="10" t="s">
        <v>194</v>
      </c>
      <c r="D189" s="21"/>
      <c r="E189" s="138">
        <v>19285030</v>
      </c>
      <c r="F189" s="21"/>
      <c r="G189" s="135">
        <f>(E189/$BJ189)</f>
        <v>860.28594370343933</v>
      </c>
      <c r="H189" s="21"/>
      <c r="I189" s="135">
        <f>IF(G$219,G189/G$219*100,0)</f>
        <v>52.256981624879487</v>
      </c>
      <c r="J189" s="21"/>
      <c r="K189" s="138">
        <v>1542276</v>
      </c>
      <c r="L189" s="21"/>
      <c r="M189" s="135">
        <f>(K189/$BJ189)</f>
        <v>68.799393317571486</v>
      </c>
      <c r="N189" s="21"/>
      <c r="O189" s="135">
        <f>IF(M$219,M189/M$219*100,0)</f>
        <v>71.139112236891748</v>
      </c>
      <c r="P189" s="21"/>
      <c r="Q189" s="138">
        <v>1565976</v>
      </c>
      <c r="R189" s="21"/>
      <c r="S189" s="135">
        <f>(Q189/$BJ189)</f>
        <v>69.856626667261452</v>
      </c>
      <c r="T189" s="21"/>
      <c r="U189" s="135">
        <f>IF(S$219,S189/S$219*100,0)</f>
        <v>66.407934074195481</v>
      </c>
      <c r="V189" s="21"/>
      <c r="W189" s="138">
        <v>1590340</v>
      </c>
      <c r="X189" s="21"/>
      <c r="Y189" s="135">
        <f>(W189/$BJ189)</f>
        <v>70.943480394343581</v>
      </c>
      <c r="Z189" s="21"/>
      <c r="AA189" s="135">
        <f>IF(Y$219,Y189/Y$219*100,0)</f>
        <v>33.858376832082946</v>
      </c>
      <c r="AB189" s="21"/>
      <c r="AC189" s="21"/>
      <c r="AD189" s="138">
        <v>1064862</v>
      </c>
      <c r="AE189" s="21"/>
      <c r="AF189" s="135">
        <f>(AD189/$BJ189)</f>
        <v>47.502431190614267</v>
      </c>
      <c r="AG189" s="21"/>
      <c r="AH189" s="135">
        <f>IF(AF$219,AF189/AF$219*100,0)</f>
        <v>58.235776615634826</v>
      </c>
      <c r="AI189" s="21"/>
      <c r="AJ189" s="138">
        <v>7000</v>
      </c>
      <c r="AK189" s="21"/>
      <c r="AL189" s="135">
        <f>(AJ189/$BJ189)</f>
        <v>0.31226301467636169</v>
      </c>
      <c r="AM189" s="21"/>
      <c r="AN189" s="135">
        <f>IF(AL$219,AL189/AL$219*100,0)</f>
        <v>36.539947161192607</v>
      </c>
      <c r="AO189" s="21"/>
      <c r="AP189" s="138">
        <f>(E189+K189+Q189+W189+AD189+AJ189)</f>
        <v>25055484</v>
      </c>
      <c r="AQ189" s="21"/>
      <c r="AR189" s="138">
        <v>15462337</v>
      </c>
      <c r="AS189" s="21"/>
      <c r="AT189" s="143">
        <f>IF($AP189,AR189/$AP189*100,0)</f>
        <v>61.712385999009236</v>
      </c>
      <c r="AU189" s="21"/>
      <c r="AV189" s="138">
        <v>3513267</v>
      </c>
      <c r="AW189" s="21"/>
      <c r="AX189" s="143">
        <f>IF($AP189,AV189/$AP189*100,0)</f>
        <v>14.021948248934246</v>
      </c>
      <c r="AY189" s="21"/>
      <c r="AZ189" s="138">
        <v>0</v>
      </c>
      <c r="BA189" s="21"/>
      <c r="BB189" s="143">
        <f>IF($AP189,AZ189/$AP189*100,0)</f>
        <v>0</v>
      </c>
      <c r="BC189" s="21"/>
      <c r="BD189" s="138">
        <v>258235</v>
      </c>
      <c r="BE189" s="21"/>
      <c r="BF189" s="138">
        <v>0</v>
      </c>
      <c r="BG189" s="21"/>
      <c r="BH189" s="10">
        <v>71</v>
      </c>
      <c r="BI189" s="21"/>
      <c r="BJ189" s="27">
        <v>22417</v>
      </c>
      <c r="BK189" s="21"/>
      <c r="BL189" s="137">
        <f>IF(E189,BJ189,0)</f>
        <v>22417</v>
      </c>
      <c r="BM189" s="21"/>
      <c r="BN189" s="137">
        <f>IF(K189,BJ189,0)</f>
        <v>22417</v>
      </c>
      <c r="BO189" s="21"/>
      <c r="BP189" s="137">
        <f>IF(Q189,BJ189,0)</f>
        <v>22417</v>
      </c>
      <c r="BQ189" s="21"/>
      <c r="BR189" s="137">
        <f>IF(W189,BJ189,0)</f>
        <v>22417</v>
      </c>
      <c r="BS189" s="21"/>
      <c r="BT189" s="137">
        <f>IF(AD189,BJ189,0)</f>
        <v>22417</v>
      </c>
      <c r="BU189" s="21"/>
      <c r="BV189" s="137">
        <f>IF(AJ189,BJ189,0)</f>
        <v>22417</v>
      </c>
    </row>
    <row r="190" spans="1:74" ht="8.85" customHeight="1" x14ac:dyDescent="0.3">
      <c r="A190" s="10">
        <v>72</v>
      </c>
      <c r="B190" s="21"/>
      <c r="C190" s="10" t="s">
        <v>195</v>
      </c>
      <c r="D190" s="21"/>
      <c r="E190" s="138">
        <v>58918789</v>
      </c>
      <c r="F190" s="21"/>
      <c r="G190" s="135">
        <f>(E190/$BJ190)</f>
        <v>1369.8858172518019</v>
      </c>
      <c r="H190" s="21"/>
      <c r="I190" s="135">
        <f>IF(G$219,G190/G$219*100,0)</f>
        <v>83.211981439729101</v>
      </c>
      <c r="J190" s="21"/>
      <c r="K190" s="138">
        <v>3905442</v>
      </c>
      <c r="L190" s="21"/>
      <c r="M190" s="135">
        <f>(K190/$BJ190)</f>
        <v>90.803115554522208</v>
      </c>
      <c r="N190" s="21"/>
      <c r="O190" s="135">
        <f>IF(M$219,M190/M$219*100,0)</f>
        <v>93.891133590022505</v>
      </c>
      <c r="P190" s="21"/>
      <c r="Q190" s="138">
        <v>4720368</v>
      </c>
      <c r="R190" s="21"/>
      <c r="S190" s="135">
        <f>(Q190/$BJ190)</f>
        <v>109.75047663334108</v>
      </c>
      <c r="T190" s="21"/>
      <c r="U190" s="135">
        <f>IF(S$219,S190/S$219*100,0)</f>
        <v>104.3322983744094</v>
      </c>
      <c r="V190" s="21"/>
      <c r="W190" s="138">
        <v>6089102</v>
      </c>
      <c r="X190" s="21"/>
      <c r="Y190" s="135">
        <f>(W190/$BJ190)</f>
        <v>141.57409904673332</v>
      </c>
      <c r="Z190" s="21"/>
      <c r="AA190" s="135">
        <f>IF(Y$219,Y190/Y$219*100,0)</f>
        <v>67.567437748220797</v>
      </c>
      <c r="AB190" s="21"/>
      <c r="AC190" s="21"/>
      <c r="AD190" s="138">
        <v>3304459</v>
      </c>
      <c r="AE190" s="21"/>
      <c r="AF190" s="135">
        <f>(AD190/$BJ190)</f>
        <v>76.830016275284819</v>
      </c>
      <c r="AG190" s="21"/>
      <c r="AH190" s="135">
        <f>IF(AF$219,AF190/AF$219*100,0)</f>
        <v>94.190035184285833</v>
      </c>
      <c r="AI190" s="21"/>
      <c r="AJ190" s="138">
        <v>0</v>
      </c>
      <c r="AK190" s="21"/>
      <c r="AL190" s="135">
        <f>(AJ190/$BJ190)</f>
        <v>0</v>
      </c>
      <c r="AM190" s="21"/>
      <c r="AN190" s="135">
        <f>IF(AL$219,AL190/AL$219*100,0)</f>
        <v>0</v>
      </c>
      <c r="AO190" s="21"/>
      <c r="AP190" s="138">
        <f>(E190+K190+Q190+W190+AD190+AJ190)</f>
        <v>76938160</v>
      </c>
      <c r="AQ190" s="21"/>
      <c r="AR190" s="138">
        <v>46211907</v>
      </c>
      <c r="AS190" s="21"/>
      <c r="AT190" s="143">
        <f>IF($AP190,AR190/$AP190*100,0)</f>
        <v>60.063701809349226</v>
      </c>
      <c r="AU190" s="21"/>
      <c r="AV190" s="138">
        <v>6570521</v>
      </c>
      <c r="AW190" s="21"/>
      <c r="AX190" s="143">
        <f>IF($AP190,AV190/$AP190*100,0)</f>
        <v>8.5400027762556316</v>
      </c>
      <c r="AY190" s="21"/>
      <c r="AZ190" s="138">
        <v>5245256</v>
      </c>
      <c r="BA190" s="21"/>
      <c r="BB190" s="143">
        <f>IF($AP190,AZ190/$AP190*100,0)</f>
        <v>6.8174960253793433</v>
      </c>
      <c r="BC190" s="21"/>
      <c r="BD190" s="138">
        <v>201387</v>
      </c>
      <c r="BE190" s="21"/>
      <c r="BF190" s="138">
        <v>0</v>
      </c>
      <c r="BG190" s="21"/>
      <c r="BH190" s="10">
        <v>72</v>
      </c>
      <c r="BI190" s="21"/>
      <c r="BJ190" s="27">
        <v>43010</v>
      </c>
      <c r="BK190" s="21"/>
      <c r="BL190" s="137">
        <f>IF(E190,BJ190,0)</f>
        <v>43010</v>
      </c>
      <c r="BM190" s="21"/>
      <c r="BN190" s="137">
        <f>IF(K190,BJ190,0)</f>
        <v>43010</v>
      </c>
      <c r="BO190" s="21"/>
      <c r="BP190" s="137">
        <f>IF(Q190,BJ190,0)</f>
        <v>43010</v>
      </c>
      <c r="BQ190" s="21"/>
      <c r="BR190" s="137">
        <f>IF(W190,BJ190,0)</f>
        <v>43010</v>
      </c>
      <c r="BS190" s="21"/>
      <c r="BT190" s="137">
        <f>IF(AD190,BJ190,0)</f>
        <v>43010</v>
      </c>
      <c r="BU190" s="21"/>
      <c r="BV190" s="137">
        <f>IF(AJ190,BJ190,0)</f>
        <v>0</v>
      </c>
    </row>
    <row r="191" spans="1:74" ht="8.85" customHeight="1" x14ac:dyDescent="0.3">
      <c r="A191" s="10">
        <v>73</v>
      </c>
      <c r="B191" s="21"/>
      <c r="C191" s="10" t="s">
        <v>196</v>
      </c>
      <c r="D191" s="21"/>
      <c r="E191" s="138">
        <v>915348000</v>
      </c>
      <c r="F191" s="21"/>
      <c r="G191" s="135">
        <f>(E191/$BJ191)</f>
        <v>1898.2588282137851</v>
      </c>
      <c r="H191" s="21"/>
      <c r="I191" s="135">
        <f>IF(G$219,G191/G$219*100,0)</f>
        <v>115.30733174390753</v>
      </c>
      <c r="J191" s="21"/>
      <c r="K191" s="138">
        <v>70017000</v>
      </c>
      <c r="L191" s="21"/>
      <c r="M191" s="135">
        <f>(K191/$BJ191)</f>
        <v>145.20203067581355</v>
      </c>
      <c r="N191" s="21"/>
      <c r="O191" s="135">
        <f>IF(M$219,M191/M$219*100,0)</f>
        <v>150.14003843887261</v>
      </c>
      <c r="P191" s="21"/>
      <c r="Q191" s="138">
        <v>59970000</v>
      </c>
      <c r="R191" s="21"/>
      <c r="S191" s="135">
        <f>(Q191/$BJ191)</f>
        <v>124.36645071380578</v>
      </c>
      <c r="T191" s="21"/>
      <c r="U191" s="135">
        <f>IF(S$219,S191/S$219*100,0)</f>
        <v>118.22670881865911</v>
      </c>
      <c r="V191" s="21"/>
      <c r="W191" s="138">
        <v>92543000</v>
      </c>
      <c r="X191" s="21"/>
      <c r="Y191" s="135">
        <f>(W191/$BJ191)</f>
        <v>191.91669915637365</v>
      </c>
      <c r="Z191" s="21"/>
      <c r="AA191" s="135">
        <f>IF(Y$219,Y191/Y$219*100,0)</f>
        <v>91.593869997447825</v>
      </c>
      <c r="AB191" s="21"/>
      <c r="AC191" s="21"/>
      <c r="AD191" s="138">
        <v>44586000</v>
      </c>
      <c r="AE191" s="21"/>
      <c r="AF191" s="135">
        <f>(AD191/$BJ191)</f>
        <v>92.462940995927042</v>
      </c>
      <c r="AG191" s="21"/>
      <c r="AH191" s="135">
        <f>IF(AF$219,AF191/AF$219*100,0)</f>
        <v>113.35527555329321</v>
      </c>
      <c r="AI191" s="21"/>
      <c r="AJ191" s="138">
        <v>0</v>
      </c>
      <c r="AK191" s="21"/>
      <c r="AL191" s="135">
        <f>(AJ191/$BJ191)</f>
        <v>0</v>
      </c>
      <c r="AM191" s="21"/>
      <c r="AN191" s="135">
        <f>IF(AL$219,AL191/AL$219*100,0)</f>
        <v>0</v>
      </c>
      <c r="AO191" s="21"/>
      <c r="AP191" s="138">
        <f>(E191+K191+Q191+W191+AD191+AJ191)</f>
        <v>1182464000</v>
      </c>
      <c r="AQ191" s="21"/>
      <c r="AR191" s="138">
        <v>609173000</v>
      </c>
      <c r="AS191" s="21"/>
      <c r="AT191" s="143">
        <f>IF($AP191,AR191/$AP191*100,0)</f>
        <v>51.517255493613334</v>
      </c>
      <c r="AU191" s="21"/>
      <c r="AV191" s="138">
        <v>101635000</v>
      </c>
      <c r="AW191" s="21"/>
      <c r="AX191" s="143">
        <f>IF($AP191,AV191/$AP191*100,0)</f>
        <v>8.5951876759038761</v>
      </c>
      <c r="AY191" s="21"/>
      <c r="AZ191" s="138">
        <v>5197000</v>
      </c>
      <c r="BA191" s="21"/>
      <c r="BB191" s="143">
        <f>IF($AP191,AZ191/$AP191*100,0)</f>
        <v>0.43950598073176017</v>
      </c>
      <c r="BC191" s="21"/>
      <c r="BD191" s="138">
        <v>3800000</v>
      </c>
      <c r="BE191" s="21"/>
      <c r="BF191" s="138">
        <v>16506</v>
      </c>
      <c r="BG191" s="21"/>
      <c r="BH191" s="10">
        <v>73</v>
      </c>
      <c r="BI191" s="21"/>
      <c r="BJ191" s="27">
        <v>482204</v>
      </c>
      <c r="BK191" s="21"/>
      <c r="BL191" s="137">
        <f>IF(E191,BJ191,0)</f>
        <v>482204</v>
      </c>
      <c r="BM191" s="21"/>
      <c r="BN191" s="137">
        <f>IF(K191,BJ191,0)</f>
        <v>482204</v>
      </c>
      <c r="BO191" s="21"/>
      <c r="BP191" s="137">
        <f>IF(Q191,BJ191,0)</f>
        <v>482204</v>
      </c>
      <c r="BQ191" s="21"/>
      <c r="BR191" s="137">
        <f>IF(W191,BJ191,0)</f>
        <v>482204</v>
      </c>
      <c r="BS191" s="21"/>
      <c r="BT191" s="137">
        <f>IF(AD191,BJ191,0)</f>
        <v>482204</v>
      </c>
      <c r="BU191" s="21"/>
      <c r="BV191" s="137">
        <f>IF(AJ191,BJ191,0)</f>
        <v>0</v>
      </c>
    </row>
    <row r="192" spans="1:74" ht="8.85" customHeight="1" x14ac:dyDescent="0.3">
      <c r="A192" s="10">
        <v>74</v>
      </c>
      <c r="B192" s="21"/>
      <c r="C192" s="10" t="s">
        <v>197</v>
      </c>
      <c r="D192" s="21"/>
      <c r="E192" s="138">
        <v>37392938</v>
      </c>
      <c r="F192" s="21"/>
      <c r="G192" s="135">
        <f>(E192/$BJ192)</f>
        <v>1106.2999408284024</v>
      </c>
      <c r="H192" s="21"/>
      <c r="I192" s="135">
        <f>IF(G$219,G192/G$219*100,0)</f>
        <v>67.200790740112566</v>
      </c>
      <c r="J192" s="21"/>
      <c r="K192" s="138">
        <v>2173370</v>
      </c>
      <c r="L192" s="21"/>
      <c r="M192" s="135">
        <f>(K192/$BJ192)</f>
        <v>64.300887573964502</v>
      </c>
      <c r="N192" s="21"/>
      <c r="O192" s="135">
        <f>IF(M$219,M192/M$219*100,0)</f>
        <v>66.487622019302478</v>
      </c>
      <c r="P192" s="21"/>
      <c r="Q192" s="138">
        <v>2625939</v>
      </c>
      <c r="R192" s="21"/>
      <c r="S192" s="135">
        <f>(Q192/$BJ192)</f>
        <v>77.690502958579884</v>
      </c>
      <c r="T192" s="21"/>
      <c r="U192" s="135">
        <f>IF(S$219,S192/S$219*100,0)</f>
        <v>73.85506636670118</v>
      </c>
      <c r="V192" s="21"/>
      <c r="W192" s="138">
        <v>6002787</v>
      </c>
      <c r="X192" s="21"/>
      <c r="Y192" s="135">
        <f>(W192/$BJ192)</f>
        <v>177.59724852071005</v>
      </c>
      <c r="Z192" s="21"/>
      <c r="AA192" s="135">
        <f>IF(Y$219,Y192/Y$219*100,0)</f>
        <v>84.759790911452427</v>
      </c>
      <c r="AB192" s="21"/>
      <c r="AC192" s="21"/>
      <c r="AD192" s="138">
        <v>2249192</v>
      </c>
      <c r="AE192" s="21"/>
      <c r="AF192" s="135">
        <f>(AD192/$BJ192)</f>
        <v>66.544142011834325</v>
      </c>
      <c r="AG192" s="21"/>
      <c r="AH192" s="135">
        <f>IF(AF$219,AF192/AF$219*100,0)</f>
        <v>81.580030582644213</v>
      </c>
      <c r="AI192" s="21"/>
      <c r="AJ192" s="138">
        <v>16467</v>
      </c>
      <c r="AK192" s="21"/>
      <c r="AL192" s="135">
        <f>(AJ192/$BJ192)</f>
        <v>0.48718934911242606</v>
      </c>
      <c r="AM192" s="21"/>
      <c r="AN192" s="135">
        <f>IF(AL$219,AL192/AL$219*100,0)</f>
        <v>57.009226957327094</v>
      </c>
      <c r="AO192" s="21"/>
      <c r="AP192" s="138">
        <f>(E192+K192+Q192+W192+AD192+AJ192)</f>
        <v>50460693</v>
      </c>
      <c r="AQ192" s="21"/>
      <c r="AR192" s="138">
        <v>29530690</v>
      </c>
      <c r="AS192" s="21"/>
      <c r="AT192" s="143">
        <f>IF($AP192,AR192/$AP192*100,0)</f>
        <v>58.522164965114534</v>
      </c>
      <c r="AU192" s="21"/>
      <c r="AV192" s="138">
        <v>6892180</v>
      </c>
      <c r="AW192" s="21"/>
      <c r="AX192" s="143">
        <f>IF($AP192,AV192/$AP192*100,0)</f>
        <v>13.658512379130425</v>
      </c>
      <c r="AY192" s="21"/>
      <c r="AZ192" s="138">
        <v>0</v>
      </c>
      <c r="BA192" s="21"/>
      <c r="BB192" s="143">
        <f>IF($AP192,AZ192/$AP192*100,0)</f>
        <v>0</v>
      </c>
      <c r="BC192" s="21"/>
      <c r="BD192" s="138">
        <v>522865</v>
      </c>
      <c r="BE192" s="21"/>
      <c r="BF192" s="138">
        <v>0</v>
      </c>
      <c r="BG192" s="21"/>
      <c r="BH192" s="10">
        <v>74</v>
      </c>
      <c r="BI192" s="21"/>
      <c r="BJ192" s="27">
        <v>33800</v>
      </c>
      <c r="BK192" s="21"/>
      <c r="BL192" s="137">
        <f>IF(E192,BJ192,0)</f>
        <v>33800</v>
      </c>
      <c r="BM192" s="21"/>
      <c r="BN192" s="137">
        <f>IF(K192,BJ192,0)</f>
        <v>33800</v>
      </c>
      <c r="BO192" s="21"/>
      <c r="BP192" s="137">
        <f>IF(Q192,BJ192,0)</f>
        <v>33800</v>
      </c>
      <c r="BQ192" s="21"/>
      <c r="BR192" s="137">
        <f>IF(W192,BJ192,0)</f>
        <v>33800</v>
      </c>
      <c r="BS192" s="21"/>
      <c r="BT192" s="137">
        <f>IF(AD192,BJ192,0)</f>
        <v>33800</v>
      </c>
      <c r="BU192" s="21"/>
      <c r="BV192" s="137">
        <f>IF(AJ192,BJ192,0)</f>
        <v>33800</v>
      </c>
    </row>
    <row r="193" spans="1:74" ht="8.85" customHeight="1" x14ac:dyDescent="0.3">
      <c r="A193" s="10">
        <v>75</v>
      </c>
      <c r="B193" s="21"/>
      <c r="C193" s="10" t="s">
        <v>198</v>
      </c>
      <c r="D193" s="21"/>
      <c r="E193" s="138">
        <v>9855054</v>
      </c>
      <c r="F193" s="21"/>
      <c r="G193" s="135">
        <f>(E193/$BJ193)</f>
        <v>1341.188622754491</v>
      </c>
      <c r="H193" s="21"/>
      <c r="I193" s="135">
        <f>IF(G$219,G193/G$219*100,0)</f>
        <v>81.46880665405746</v>
      </c>
      <c r="J193" s="21"/>
      <c r="K193" s="138">
        <v>1835712</v>
      </c>
      <c r="L193" s="21"/>
      <c r="M193" s="135">
        <f>(K193/$BJ193)</f>
        <v>249.82471420794775</v>
      </c>
      <c r="N193" s="21"/>
      <c r="O193" s="135">
        <f>IF(M$219,M193/M$219*100,0)</f>
        <v>258.3207136951529</v>
      </c>
      <c r="P193" s="21"/>
      <c r="Q193" s="138">
        <v>882808</v>
      </c>
      <c r="R193" s="21"/>
      <c r="S193" s="135">
        <f>(Q193/$BJ193)</f>
        <v>120.14262384322265</v>
      </c>
      <c r="T193" s="21"/>
      <c r="U193" s="135">
        <f>IF(S$219,S193/S$219*100,0)</f>
        <v>114.21140447683129</v>
      </c>
      <c r="V193" s="21"/>
      <c r="W193" s="138">
        <v>1050585</v>
      </c>
      <c r="X193" s="21"/>
      <c r="Y193" s="135">
        <f>(W193/$BJ193)</f>
        <v>142.97563962983125</v>
      </c>
      <c r="Z193" s="21"/>
      <c r="AA193" s="135">
        <f>IF(Y$219,Y193/Y$219*100,0)</f>
        <v>68.236334861023991</v>
      </c>
      <c r="AB193" s="21"/>
      <c r="AC193" s="21"/>
      <c r="AD193" s="138">
        <v>1024756</v>
      </c>
      <c r="AE193" s="21"/>
      <c r="AF193" s="135">
        <f>(AD193/$BJ193)</f>
        <v>139.46053347849755</v>
      </c>
      <c r="AG193" s="21"/>
      <c r="AH193" s="135">
        <f>IF(AF$219,AF193/AF$219*100,0)</f>
        <v>170.97214333643927</v>
      </c>
      <c r="AI193" s="21"/>
      <c r="AJ193" s="138">
        <v>7405</v>
      </c>
      <c r="AK193" s="21"/>
      <c r="AL193" s="135">
        <f>(AJ193/$BJ193)</f>
        <v>1.0077572128470331</v>
      </c>
      <c r="AM193" s="21"/>
      <c r="AN193" s="135">
        <f>IF(AL$219,AL193/AL$219*100,0)</f>
        <v>117.92429323372203</v>
      </c>
      <c r="AO193" s="21"/>
      <c r="AP193" s="138">
        <f>(E193+K193+Q193+W193+AD193+AJ193)</f>
        <v>14656320</v>
      </c>
      <c r="AQ193" s="21"/>
      <c r="AR193" s="138">
        <v>3149099</v>
      </c>
      <c r="AS193" s="21"/>
      <c r="AT193" s="143">
        <f>IF($AP193,AR193/$AP193*100,0)</f>
        <v>21.486287144385493</v>
      </c>
      <c r="AU193" s="21"/>
      <c r="AV193" s="138">
        <v>1379589</v>
      </c>
      <c r="AW193" s="21"/>
      <c r="AX193" s="143">
        <f>IF($AP193,AV193/$AP193*100,0)</f>
        <v>9.4129290299338439</v>
      </c>
      <c r="AY193" s="21"/>
      <c r="AZ193" s="138">
        <v>0</v>
      </c>
      <c r="BA193" s="21"/>
      <c r="BB193" s="143">
        <f>IF($AP193,AZ193/$AP193*100,0)</f>
        <v>0</v>
      </c>
      <c r="BC193" s="21"/>
      <c r="BD193" s="138">
        <v>215507</v>
      </c>
      <c r="BE193" s="21"/>
      <c r="BF193" s="138">
        <v>1268</v>
      </c>
      <c r="BG193" s="21"/>
      <c r="BH193" s="10">
        <v>75</v>
      </c>
      <c r="BI193" s="21"/>
      <c r="BJ193" s="27">
        <v>7348</v>
      </c>
      <c r="BK193" s="21"/>
      <c r="BL193" s="137">
        <f>IF(E193,BJ193,0)</f>
        <v>7348</v>
      </c>
      <c r="BM193" s="21"/>
      <c r="BN193" s="137">
        <f>IF(K193,BJ193,0)</f>
        <v>7348</v>
      </c>
      <c r="BO193" s="21"/>
      <c r="BP193" s="137">
        <f>IF(Q193,BJ193,0)</f>
        <v>7348</v>
      </c>
      <c r="BQ193" s="21"/>
      <c r="BR193" s="137">
        <f>IF(W193,BJ193,0)</f>
        <v>7348</v>
      </c>
      <c r="BS193" s="21"/>
      <c r="BT193" s="137">
        <f>IF(AD193,BJ193,0)</f>
        <v>7348</v>
      </c>
      <c r="BU193" s="21"/>
      <c r="BV193" s="137">
        <f>IF(AJ193,BJ193,0)</f>
        <v>7348</v>
      </c>
    </row>
    <row r="194" spans="1:74"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131"/>
      <c r="AQ194" s="21"/>
      <c r="AR194" s="21"/>
      <c r="AS194" s="21"/>
      <c r="AT194" s="21"/>
      <c r="AU194" s="21"/>
      <c r="AV194" s="21"/>
      <c r="AW194" s="21"/>
      <c r="AX194" s="21"/>
      <c r="AY194" s="21"/>
      <c r="AZ194" s="21"/>
      <c r="BA194" s="21"/>
      <c r="BB194" s="21"/>
      <c r="BC194" s="21"/>
      <c r="BD194" s="21"/>
      <c r="BE194" s="21"/>
      <c r="BF194" s="131"/>
      <c r="BG194" s="21"/>
      <c r="BH194" s="29"/>
      <c r="BI194" s="21"/>
      <c r="BJ194" s="27"/>
      <c r="BK194" s="21"/>
      <c r="BL194" s="27"/>
      <c r="BM194" s="21"/>
      <c r="BN194" s="27"/>
      <c r="BO194" s="21"/>
      <c r="BP194" s="27"/>
      <c r="BQ194" s="21"/>
      <c r="BR194" s="27"/>
      <c r="BS194" s="21"/>
      <c r="BT194" s="27"/>
      <c r="BU194" s="21"/>
      <c r="BV194" s="27"/>
    </row>
    <row r="195" spans="1:74" ht="8.85" customHeight="1" x14ac:dyDescent="0.3">
      <c r="A195" s="10">
        <v>76</v>
      </c>
      <c r="B195" s="21"/>
      <c r="C195" s="10" t="s">
        <v>114</v>
      </c>
      <c r="D195" s="21"/>
      <c r="E195" s="138">
        <v>11820292</v>
      </c>
      <c r="F195" s="21"/>
      <c r="G195" s="135">
        <f>(E195/$BJ195)</f>
        <v>1324.6993163734171</v>
      </c>
      <c r="H195" s="21"/>
      <c r="I195" s="135">
        <f>IF(G$219,G195/G$219*100,0)</f>
        <v>80.467184592381855</v>
      </c>
      <c r="J195" s="21"/>
      <c r="K195" s="138">
        <v>962108</v>
      </c>
      <c r="L195" s="21"/>
      <c r="M195" s="135">
        <f>(K195/$BJ195)</f>
        <v>107.82337778773955</v>
      </c>
      <c r="N195" s="21"/>
      <c r="O195" s="135">
        <f>IF(M$219,M195/M$219*100,0)</f>
        <v>111.49021821742917</v>
      </c>
      <c r="P195" s="21"/>
      <c r="Q195" s="138">
        <v>894374</v>
      </c>
      <c r="R195" s="21"/>
      <c r="S195" s="135">
        <f>(Q195/$BJ195)</f>
        <v>100.23243303821585</v>
      </c>
      <c r="T195" s="21"/>
      <c r="U195" s="135">
        <f>IF(S$219,S195/S$219*100,0)</f>
        <v>95.284143006257068</v>
      </c>
      <c r="V195" s="21"/>
      <c r="W195" s="138">
        <v>1539352</v>
      </c>
      <c r="X195" s="21"/>
      <c r="Y195" s="135">
        <f>(W195/$BJ195)</f>
        <v>172.51507340580523</v>
      </c>
      <c r="Z195" s="21"/>
      <c r="AA195" s="135">
        <f>IF(Y$219,Y195/Y$219*100,0)</f>
        <v>82.334279797385321</v>
      </c>
      <c r="AB195" s="21"/>
      <c r="AC195" s="21"/>
      <c r="AD195" s="138">
        <v>738938</v>
      </c>
      <c r="AE195" s="21"/>
      <c r="AF195" s="135">
        <f>(AD195/$BJ195)</f>
        <v>82.812731144234007</v>
      </c>
      <c r="AG195" s="21"/>
      <c r="AH195" s="135">
        <f>IF(AF$219,AF195/AF$219*100,0)</f>
        <v>101.52456602682516</v>
      </c>
      <c r="AI195" s="21"/>
      <c r="AJ195" s="138">
        <v>29892</v>
      </c>
      <c r="AK195" s="21"/>
      <c r="AL195" s="135">
        <f>(AJ195/$BJ195)</f>
        <v>3.3499943965034182</v>
      </c>
      <c r="AM195" s="21"/>
      <c r="AN195" s="135">
        <f>IF(AL$219,AL195/AL$219*100,0)</f>
        <v>392.00485643614888</v>
      </c>
      <c r="AO195" s="21"/>
      <c r="AP195" s="138">
        <f>(E195+K195+Q195+W195+AD195+AJ195)</f>
        <v>15984956</v>
      </c>
      <c r="AQ195" s="21"/>
      <c r="AR195" s="138">
        <v>9848999</v>
      </c>
      <c r="AS195" s="21"/>
      <c r="AT195" s="143">
        <f>IF($AP195,AR195/$AP195*100,0)</f>
        <v>61.614176479434789</v>
      </c>
      <c r="AU195" s="21"/>
      <c r="AV195" s="138">
        <v>1682098</v>
      </c>
      <c r="AW195" s="21"/>
      <c r="AX195" s="143">
        <f>IF($AP195,AV195/$AP195*100,0)</f>
        <v>10.523006757103365</v>
      </c>
      <c r="AY195" s="21"/>
      <c r="AZ195" s="138">
        <v>64083</v>
      </c>
      <c r="BA195" s="21"/>
      <c r="BB195" s="143">
        <f>IF($AP195,AZ195/$AP195*100,0)</f>
        <v>0.40089569217456711</v>
      </c>
      <c r="BC195" s="21"/>
      <c r="BD195" s="138">
        <v>4430</v>
      </c>
      <c r="BE195" s="21"/>
      <c r="BF195" s="138">
        <v>0</v>
      </c>
      <c r="BG195" s="21"/>
      <c r="BH195" s="10">
        <v>76</v>
      </c>
      <c r="BI195" s="21"/>
      <c r="BJ195" s="27">
        <v>8923</v>
      </c>
      <c r="BK195" s="21"/>
      <c r="BL195" s="137">
        <f>IF(E195,BJ195,0)</f>
        <v>8923</v>
      </c>
      <c r="BM195" s="21"/>
      <c r="BN195" s="137">
        <f>IF(K195,BJ195,0)</f>
        <v>8923</v>
      </c>
      <c r="BO195" s="21"/>
      <c r="BP195" s="137">
        <f>IF(Q195,BJ195,0)</f>
        <v>8923</v>
      </c>
      <c r="BQ195" s="21"/>
      <c r="BR195" s="137">
        <f>IF(W195,BJ195,0)</f>
        <v>8923</v>
      </c>
      <c r="BS195" s="21"/>
      <c r="BT195" s="137">
        <f>IF(AD195,BJ195,0)</f>
        <v>8923</v>
      </c>
      <c r="BU195" s="21"/>
      <c r="BV195" s="137">
        <f>IF(AJ195,BJ195,0)</f>
        <v>8923</v>
      </c>
    </row>
    <row r="196" spans="1:74" ht="8.85" customHeight="1" x14ac:dyDescent="0.3">
      <c r="A196" s="10">
        <v>77</v>
      </c>
      <c r="B196" s="21"/>
      <c r="C196" s="10" t="s">
        <v>115</v>
      </c>
      <c r="D196" s="21"/>
      <c r="E196" s="138">
        <v>119726592</v>
      </c>
      <c r="F196" s="21"/>
      <c r="G196" s="135">
        <f>(E196/$BJ196)</f>
        <v>1235.1988775289128</v>
      </c>
      <c r="H196" s="21"/>
      <c r="I196" s="135">
        <f>IF(G$219,G196/G$219*100,0)</f>
        <v>75.030593628240524</v>
      </c>
      <c r="J196" s="21"/>
      <c r="K196" s="138">
        <v>6035541</v>
      </c>
      <c r="L196" s="21"/>
      <c r="M196" s="135">
        <f>(K196/$BJ196)</f>
        <v>62.267649516656519</v>
      </c>
      <c r="N196" s="21"/>
      <c r="O196" s="135">
        <f>IF(M$219,M196/M$219*100,0)</f>
        <v>64.385237922752466</v>
      </c>
      <c r="P196" s="21"/>
      <c r="Q196" s="138">
        <v>5830986</v>
      </c>
      <c r="R196" s="21"/>
      <c r="S196" s="135">
        <f>(Q196/$BJ196)</f>
        <v>60.157290387809631</v>
      </c>
      <c r="T196" s="21"/>
      <c r="U196" s="135">
        <f>IF(S$219,S196/S$219*100,0)</f>
        <v>57.187436106589573</v>
      </c>
      <c r="V196" s="21"/>
      <c r="W196" s="138">
        <v>16379943</v>
      </c>
      <c r="X196" s="21"/>
      <c r="Y196" s="135">
        <f>(W196/$BJ196)</f>
        <v>168.98908479402448</v>
      </c>
      <c r="Z196" s="21"/>
      <c r="AA196" s="135">
        <f>IF(Y$219,Y196/Y$219*100,0)</f>
        <v>80.651471871136138</v>
      </c>
      <c r="AB196" s="21"/>
      <c r="AC196" s="21"/>
      <c r="AD196" s="138">
        <v>22909119</v>
      </c>
      <c r="AE196" s="21"/>
      <c r="AF196" s="135">
        <f>(AD196/$BJ196)</f>
        <v>236.3494826109833</v>
      </c>
      <c r="AG196" s="21"/>
      <c r="AH196" s="135">
        <f>IF(AF$219,AF196/AF$219*100,0)</f>
        <v>289.75349950664503</v>
      </c>
      <c r="AI196" s="21"/>
      <c r="AJ196" s="138">
        <v>0</v>
      </c>
      <c r="AK196" s="21"/>
      <c r="AL196" s="135">
        <f>(AJ196/$BJ196)</f>
        <v>0</v>
      </c>
      <c r="AM196" s="21"/>
      <c r="AN196" s="135">
        <f>IF(AL$219,AL196/AL$219*100,0)</f>
        <v>0</v>
      </c>
      <c r="AO196" s="21"/>
      <c r="AP196" s="138">
        <f>(E196+K196+Q196+W196+AD196+AJ196)</f>
        <v>170882181</v>
      </c>
      <c r="AQ196" s="21"/>
      <c r="AR196" s="138">
        <v>85453054</v>
      </c>
      <c r="AS196" s="21"/>
      <c r="AT196" s="143">
        <f>IF($AP196,AR196/$AP196*100,0)</f>
        <v>50.007001022534936</v>
      </c>
      <c r="AU196" s="21"/>
      <c r="AV196" s="138">
        <v>15050980</v>
      </c>
      <c r="AW196" s="21"/>
      <c r="AX196" s="143">
        <f>IF($AP196,AV196/$AP196*100,0)</f>
        <v>8.8078112720249049</v>
      </c>
      <c r="AY196" s="21"/>
      <c r="AZ196" s="138">
        <v>23773</v>
      </c>
      <c r="BA196" s="21"/>
      <c r="BB196" s="143">
        <f>IF($AP196,AZ196/$AP196*100,0)</f>
        <v>1.3911924497265164E-2</v>
      </c>
      <c r="BC196" s="21"/>
      <c r="BD196" s="138">
        <v>582233</v>
      </c>
      <c r="BE196" s="21"/>
      <c r="BF196" s="138">
        <v>22873</v>
      </c>
      <c r="BG196" s="21"/>
      <c r="BH196" s="10">
        <v>77</v>
      </c>
      <c r="BI196" s="21"/>
      <c r="BJ196" s="27">
        <v>96929</v>
      </c>
      <c r="BK196" s="21"/>
      <c r="BL196" s="137">
        <f>IF(E196,BJ196,0)</f>
        <v>96929</v>
      </c>
      <c r="BM196" s="21"/>
      <c r="BN196" s="137">
        <f>IF(K196,BJ196,0)</f>
        <v>96929</v>
      </c>
      <c r="BO196" s="21"/>
      <c r="BP196" s="137">
        <f>IF(Q196,BJ196,0)</f>
        <v>96929</v>
      </c>
      <c r="BQ196" s="21"/>
      <c r="BR196" s="137">
        <f>IF(W196,BJ196,0)</f>
        <v>96929</v>
      </c>
      <c r="BS196" s="21"/>
      <c r="BT196" s="137">
        <f>IF(AD196,BJ196,0)</f>
        <v>96929</v>
      </c>
      <c r="BU196" s="21"/>
      <c r="BV196" s="137">
        <f>IF(AJ196,BJ196,0)</f>
        <v>0</v>
      </c>
    </row>
    <row r="197" spans="1:74" ht="8.85" customHeight="1" x14ac:dyDescent="0.3">
      <c r="A197" s="10">
        <v>78</v>
      </c>
      <c r="B197" s="21"/>
      <c r="C197" s="10" t="s">
        <v>199</v>
      </c>
      <c r="D197" s="21"/>
      <c r="E197" s="138">
        <v>24644699</v>
      </c>
      <c r="F197" s="21"/>
      <c r="G197" s="135">
        <f>(E197/$BJ197)</f>
        <v>1088.0661810154525</v>
      </c>
      <c r="H197" s="21"/>
      <c r="I197" s="135">
        <f>IF(G$219,G197/G$219*100,0)</f>
        <v>66.093204060972013</v>
      </c>
      <c r="J197" s="21"/>
      <c r="K197" s="138">
        <v>1997102</v>
      </c>
      <c r="L197" s="21"/>
      <c r="M197" s="135">
        <f>(K197/$BJ197)</f>
        <v>88.172273730684324</v>
      </c>
      <c r="N197" s="21"/>
      <c r="O197" s="135">
        <f>IF(M$219,M197/M$219*100,0)</f>
        <v>91.170822512283507</v>
      </c>
      <c r="P197" s="21"/>
      <c r="Q197" s="138">
        <v>1836734</v>
      </c>
      <c r="R197" s="21"/>
      <c r="S197" s="135">
        <f>(Q197/$BJ197)</f>
        <v>81.092008830022081</v>
      </c>
      <c r="T197" s="21"/>
      <c r="U197" s="135">
        <f>IF(S$219,S197/S$219*100,0)</f>
        <v>77.088646177814297</v>
      </c>
      <c r="V197" s="21"/>
      <c r="W197" s="138">
        <v>5613509</v>
      </c>
      <c r="X197" s="21"/>
      <c r="Y197" s="135">
        <f>(W197/$BJ197)</f>
        <v>247.83704194260486</v>
      </c>
      <c r="Z197" s="21"/>
      <c r="AA197" s="135">
        <f>IF(Y$219,Y197/Y$219*100,0)</f>
        <v>118.28232717647325</v>
      </c>
      <c r="AB197" s="21"/>
      <c r="AC197" s="21"/>
      <c r="AD197" s="138">
        <v>1223896</v>
      </c>
      <c r="AE197" s="21"/>
      <c r="AF197" s="135">
        <f>(AD197/$BJ197)</f>
        <v>54.035143487858718</v>
      </c>
      <c r="AG197" s="21"/>
      <c r="AH197" s="135">
        <f>IF(AF$219,AF197/AF$219*100,0)</f>
        <v>66.244578786411026</v>
      </c>
      <c r="AI197" s="21"/>
      <c r="AJ197" s="138">
        <v>75046</v>
      </c>
      <c r="AK197" s="21"/>
      <c r="AL197" s="135">
        <f>(AJ197/$BJ197)</f>
        <v>3.3132891832229578</v>
      </c>
      <c r="AM197" s="21"/>
      <c r="AN197" s="135">
        <f>IF(AL$219,AL197/AL$219*100,0)</f>
        <v>387.70973824804582</v>
      </c>
      <c r="AO197" s="21"/>
      <c r="AP197" s="138">
        <f>(E197+K197+Q197+W197+AD197+AJ197)</f>
        <v>35390986</v>
      </c>
      <c r="AQ197" s="21"/>
      <c r="AR197" s="138">
        <v>15440216</v>
      </c>
      <c r="AS197" s="21"/>
      <c r="AT197" s="143">
        <f>IF($AP197,AR197/$AP197*100,0)</f>
        <v>43.627538379405422</v>
      </c>
      <c r="AU197" s="21"/>
      <c r="AV197" s="138">
        <v>3093685</v>
      </c>
      <c r="AW197" s="21"/>
      <c r="AX197" s="143">
        <f>IF($AP197,AV197/$AP197*100,0)</f>
        <v>8.7414490232060782</v>
      </c>
      <c r="AY197" s="21"/>
      <c r="AZ197" s="138">
        <v>0</v>
      </c>
      <c r="BA197" s="21"/>
      <c r="BB197" s="143">
        <f>IF($AP197,AZ197/$AP197*100,0)</f>
        <v>0</v>
      </c>
      <c r="BC197" s="21"/>
      <c r="BD197" s="138">
        <v>1825041</v>
      </c>
      <c r="BE197" s="21"/>
      <c r="BF197" s="138">
        <v>11272</v>
      </c>
      <c r="BG197" s="21"/>
      <c r="BH197" s="10">
        <v>78</v>
      </c>
      <c r="BI197" s="21"/>
      <c r="BJ197" s="27">
        <v>22650</v>
      </c>
      <c r="BK197" s="21"/>
      <c r="BL197" s="137">
        <f>IF(E197,BJ197,0)</f>
        <v>22650</v>
      </c>
      <c r="BM197" s="21"/>
      <c r="BN197" s="137">
        <f>IF(K197,BJ197,0)</f>
        <v>22650</v>
      </c>
      <c r="BO197" s="21"/>
      <c r="BP197" s="137">
        <f>IF(Q197,BJ197,0)</f>
        <v>22650</v>
      </c>
      <c r="BQ197" s="21"/>
      <c r="BR197" s="137">
        <f>IF(W197,BJ197,0)</f>
        <v>22650</v>
      </c>
      <c r="BS197" s="21"/>
      <c r="BT197" s="137">
        <f>IF(AD197,BJ197,0)</f>
        <v>22650</v>
      </c>
      <c r="BU197" s="21"/>
      <c r="BV197" s="137">
        <f>IF(AJ197,BJ197,0)</f>
        <v>22650</v>
      </c>
    </row>
    <row r="198" spans="1:74" ht="8.85" customHeight="1" x14ac:dyDescent="0.3">
      <c r="A198" s="10">
        <v>79</v>
      </c>
      <c r="B198" s="21"/>
      <c r="C198" s="10" t="s">
        <v>200</v>
      </c>
      <c r="D198" s="21"/>
      <c r="E198" s="138">
        <v>121989003</v>
      </c>
      <c r="F198" s="21"/>
      <c r="G198" s="135">
        <f>(E198/$BJ198)</f>
        <v>1456.4633761954224</v>
      </c>
      <c r="H198" s="21"/>
      <c r="I198" s="135">
        <f>IF(G$219,G198/G$219*100,0)</f>
        <v>88.471025760931354</v>
      </c>
      <c r="J198" s="21"/>
      <c r="K198" s="138">
        <v>6803954</v>
      </c>
      <c r="L198" s="21"/>
      <c r="M198" s="135">
        <f>(K198/$BJ198)</f>
        <v>81.234452045799159</v>
      </c>
      <c r="N198" s="21"/>
      <c r="O198" s="135">
        <f>IF(M$219,M198/M$219*100,0)</f>
        <v>83.997060481528308</v>
      </c>
      <c r="P198" s="21"/>
      <c r="Q198" s="138">
        <v>9727357</v>
      </c>
      <c r="R198" s="21"/>
      <c r="S198" s="135">
        <f>(Q198/$BJ198)</f>
        <v>116.13783922537817</v>
      </c>
      <c r="T198" s="21"/>
      <c r="U198" s="135">
        <f>IF(S$219,S198/S$219*100,0)</f>
        <v>110.40432867642184</v>
      </c>
      <c r="V198" s="21"/>
      <c r="W198" s="138">
        <v>15220227</v>
      </c>
      <c r="X198" s="21"/>
      <c r="Y198" s="135">
        <f>(W198/$BJ198)</f>
        <v>181.71886528887137</v>
      </c>
      <c r="Z198" s="21"/>
      <c r="AA198" s="135">
        <f>IF(Y$219,Y198/Y$219*100,0)</f>
        <v>86.726867419654923</v>
      </c>
      <c r="AB198" s="21"/>
      <c r="AC198" s="21"/>
      <c r="AD198" s="138">
        <v>4830398</v>
      </c>
      <c r="AE198" s="21"/>
      <c r="AF198" s="135">
        <f>(AD198/$BJ198)</f>
        <v>57.67157371921153</v>
      </c>
      <c r="AG198" s="21"/>
      <c r="AH198" s="135">
        <f>IF(AF$219,AF198/AF$219*100,0)</f>
        <v>70.702673526480794</v>
      </c>
      <c r="AI198" s="21"/>
      <c r="AJ198" s="138">
        <v>0</v>
      </c>
      <c r="AK198" s="21"/>
      <c r="AL198" s="135">
        <f>(AJ198/$BJ198)</f>
        <v>0</v>
      </c>
      <c r="AM198" s="21"/>
      <c r="AN198" s="135">
        <f>IF(AL$219,AL198/AL$219*100,0)</f>
        <v>0</v>
      </c>
      <c r="AO198" s="21"/>
      <c r="AP198" s="138">
        <f>(E198+K198+Q198+W198+AD198+AJ198)</f>
        <v>158570939</v>
      </c>
      <c r="AQ198" s="21"/>
      <c r="AR198" s="138">
        <v>74597883</v>
      </c>
      <c r="AS198" s="21"/>
      <c r="AT198" s="143">
        <f>IF($AP198,AR198/$AP198*100,0)</f>
        <v>47.043855242605332</v>
      </c>
      <c r="AU198" s="21"/>
      <c r="AV198" s="138">
        <v>11197335</v>
      </c>
      <c r="AW198" s="21"/>
      <c r="AX198" s="143">
        <f>IF($AP198,AV198/$AP198*100,0)</f>
        <v>7.0614042337228007</v>
      </c>
      <c r="AY198" s="21"/>
      <c r="AZ198" s="138">
        <v>0</v>
      </c>
      <c r="BA198" s="21"/>
      <c r="BB198" s="143">
        <f>IF($AP198,AZ198/$AP198*100,0)</f>
        <v>0</v>
      </c>
      <c r="BC198" s="21"/>
      <c r="BD198" s="138">
        <v>1620770</v>
      </c>
      <c r="BE198" s="21"/>
      <c r="BF198" s="138">
        <v>24264</v>
      </c>
      <c r="BG198" s="21"/>
      <c r="BH198" s="10">
        <v>79</v>
      </c>
      <c r="BI198" s="21"/>
      <c r="BJ198" s="27">
        <v>83757</v>
      </c>
      <c r="BK198" s="21"/>
      <c r="BL198" s="137">
        <f>IF(E198,BJ198,0)</f>
        <v>83757</v>
      </c>
      <c r="BM198" s="21"/>
      <c r="BN198" s="137">
        <f>IF(K198,BJ198,0)</f>
        <v>83757</v>
      </c>
      <c r="BO198" s="21"/>
      <c r="BP198" s="137">
        <f>IF(Q198,BJ198,0)</f>
        <v>83757</v>
      </c>
      <c r="BQ198" s="21"/>
      <c r="BR198" s="137">
        <f>IF(W198,BJ198,0)</f>
        <v>83757</v>
      </c>
      <c r="BS198" s="21"/>
      <c r="BT198" s="137">
        <f>IF(AD198,BJ198,0)</f>
        <v>83757</v>
      </c>
      <c r="BU198" s="21"/>
      <c r="BV198" s="137">
        <f>IF(AJ198,BJ198,0)</f>
        <v>0</v>
      </c>
    </row>
    <row r="199" spans="1:74" ht="8.85" customHeight="1" x14ac:dyDescent="0.3">
      <c r="A199" s="10">
        <v>80</v>
      </c>
      <c r="B199" s="21"/>
      <c r="C199" s="10" t="s">
        <v>201</v>
      </c>
      <c r="D199" s="21"/>
      <c r="E199" s="138">
        <v>32198264</v>
      </c>
      <c r="F199" s="21"/>
      <c r="G199" s="135">
        <f>(E199/$BJ199)</f>
        <v>1248.9144718979094</v>
      </c>
      <c r="H199" s="21"/>
      <c r="I199" s="135">
        <f>IF(G$219,G199/G$219*100,0)</f>
        <v>75.863730061726216</v>
      </c>
      <c r="J199" s="21"/>
      <c r="K199" s="138">
        <v>2245235</v>
      </c>
      <c r="L199" s="21"/>
      <c r="M199" s="135">
        <f>(K199/$BJ199)</f>
        <v>87.088747527248742</v>
      </c>
      <c r="N199" s="21"/>
      <c r="O199" s="135">
        <f>IF(M$219,M199/M$219*100,0)</f>
        <v>90.050447920577184</v>
      </c>
      <c r="P199" s="21"/>
      <c r="Q199" s="138">
        <v>2846709</v>
      </c>
      <c r="R199" s="21"/>
      <c r="S199" s="135">
        <f>(Q199/$BJ199)</f>
        <v>110.41887436484232</v>
      </c>
      <c r="T199" s="21"/>
      <c r="U199" s="135">
        <f>IF(S$219,S199/S$219*100,0)</f>
        <v>104.96769854482271</v>
      </c>
      <c r="V199" s="21"/>
      <c r="W199" s="138">
        <v>6083180</v>
      </c>
      <c r="X199" s="21"/>
      <c r="Y199" s="135">
        <f>(W199/$BJ199)</f>
        <v>235.95593654241495</v>
      </c>
      <c r="Z199" s="21"/>
      <c r="AA199" s="135">
        <f>IF(Y$219,Y199/Y$219*100,0)</f>
        <v>112.61196900423167</v>
      </c>
      <c r="AB199" s="21"/>
      <c r="AC199" s="21"/>
      <c r="AD199" s="138">
        <v>2941978</v>
      </c>
      <c r="AE199" s="21"/>
      <c r="AF199" s="135">
        <f>(AD199/$BJ199)</f>
        <v>114.11419262247391</v>
      </c>
      <c r="AG199" s="21"/>
      <c r="AH199" s="135">
        <f>IF(AF$219,AF199/AF$219*100,0)</f>
        <v>139.89870546981533</v>
      </c>
      <c r="AI199" s="21"/>
      <c r="AJ199" s="138">
        <v>369644</v>
      </c>
      <c r="AK199" s="21"/>
      <c r="AL199" s="135">
        <f>(AJ199/$BJ199)</f>
        <v>14.337845700321942</v>
      </c>
      <c r="AM199" s="21"/>
      <c r="AN199" s="135">
        <f>IF(AL$219,AL199/AL$219*100,0)</f>
        <v>1677.7655363318822</v>
      </c>
      <c r="AO199" s="21"/>
      <c r="AP199" s="138">
        <f>(E199+K199+Q199+W199+AD199+AJ199)</f>
        <v>46685010</v>
      </c>
      <c r="AQ199" s="21"/>
      <c r="AR199" s="138">
        <v>30477349</v>
      </c>
      <c r="AS199" s="21"/>
      <c r="AT199" s="143">
        <f>IF($AP199,AR199/$AP199*100,0)</f>
        <v>65.282944139885586</v>
      </c>
      <c r="AU199" s="21"/>
      <c r="AV199" s="138">
        <v>9558597</v>
      </c>
      <c r="AW199" s="21"/>
      <c r="AX199" s="143">
        <f>IF($AP199,AV199/$AP199*100,0)</f>
        <v>20.474659853344789</v>
      </c>
      <c r="AY199" s="21"/>
      <c r="AZ199" s="138">
        <v>0</v>
      </c>
      <c r="BA199" s="21"/>
      <c r="BB199" s="143">
        <f>IF($AP199,AZ199/$AP199*100,0)</f>
        <v>0</v>
      </c>
      <c r="BC199" s="21"/>
      <c r="BD199" s="138">
        <v>1063812</v>
      </c>
      <c r="BE199" s="21"/>
      <c r="BF199" s="138">
        <v>0</v>
      </c>
      <c r="BG199" s="21"/>
      <c r="BH199" s="10">
        <v>80</v>
      </c>
      <c r="BI199" s="21"/>
      <c r="BJ199" s="27">
        <v>25781</v>
      </c>
      <c r="BK199" s="21"/>
      <c r="BL199" s="137">
        <f>IF(E199,BJ199,0)</f>
        <v>25781</v>
      </c>
      <c r="BM199" s="21"/>
      <c r="BN199" s="137">
        <f>IF(K199,BJ199,0)</f>
        <v>25781</v>
      </c>
      <c r="BO199" s="21"/>
      <c r="BP199" s="137">
        <f>IF(Q199,BJ199,0)</f>
        <v>25781</v>
      </c>
      <c r="BQ199" s="21"/>
      <c r="BR199" s="137">
        <f>IF(W199,BJ199,0)</f>
        <v>25781</v>
      </c>
      <c r="BS199" s="21"/>
      <c r="BT199" s="137">
        <f>IF(AD199,BJ199,0)</f>
        <v>25781</v>
      </c>
      <c r="BU199" s="21"/>
      <c r="BV199" s="137">
        <f>IF(AJ199,BJ199,0)</f>
        <v>25781</v>
      </c>
    </row>
    <row r="200" spans="1:7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Q200" s="21"/>
      <c r="AR200" s="21"/>
      <c r="AS200" s="21"/>
      <c r="AT200" s="21"/>
      <c r="AU200" s="21"/>
      <c r="AV200" s="21"/>
      <c r="AW200" s="21"/>
      <c r="AX200" s="21"/>
      <c r="AY200" s="21"/>
      <c r="AZ200" s="21"/>
      <c r="BA200" s="21"/>
      <c r="BB200" s="21"/>
      <c r="BC200" s="21"/>
      <c r="BD200" s="21"/>
      <c r="BE200" s="21"/>
      <c r="BG200" s="21"/>
      <c r="BH200" s="29"/>
      <c r="BI200" s="21"/>
      <c r="BJ200" s="27"/>
      <c r="BK200" s="21"/>
      <c r="BL200" s="21"/>
      <c r="BM200" s="21"/>
      <c r="BN200" s="21"/>
      <c r="BO200" s="21"/>
      <c r="BP200" s="21"/>
      <c r="BQ200" s="21"/>
      <c r="BR200" s="21"/>
      <c r="BS200" s="21"/>
      <c r="BT200" s="21"/>
      <c r="BU200" s="21"/>
      <c r="BV200" s="21"/>
    </row>
    <row r="201" spans="1:74" ht="8.85" customHeight="1" x14ac:dyDescent="0.3">
      <c r="A201" s="10">
        <v>81</v>
      </c>
      <c r="B201" s="21"/>
      <c r="C201" s="10" t="s">
        <v>202</v>
      </c>
      <c r="D201" s="21"/>
      <c r="E201" s="138">
        <v>32916352</v>
      </c>
      <c r="F201" s="21"/>
      <c r="G201" s="135">
        <f>(E201/$BJ201)</f>
        <v>1525.6002966258807</v>
      </c>
      <c r="H201" s="21"/>
      <c r="I201" s="135">
        <f>IF(G$219,G201/G$219*100,0)</f>
        <v>92.670660553268107</v>
      </c>
      <c r="J201" s="21"/>
      <c r="K201" s="138">
        <v>1946269</v>
      </c>
      <c r="L201" s="21"/>
      <c r="M201" s="135">
        <f>(K201/$BJ201)</f>
        <v>90.205274378939563</v>
      </c>
      <c r="N201" s="21"/>
      <c r="O201" s="135">
        <f>IF(M$219,M201/M$219*100,0)</f>
        <v>93.272961126011154</v>
      </c>
      <c r="P201" s="21"/>
      <c r="Q201" s="138">
        <v>2460602</v>
      </c>
      <c r="R201" s="21"/>
      <c r="S201" s="135">
        <f>(Q201/$BJ201)</f>
        <v>114.04347423062663</v>
      </c>
      <c r="T201" s="21"/>
      <c r="U201" s="135">
        <f>IF(S$219,S201/S$219*100,0)</f>
        <v>108.4133586119606</v>
      </c>
      <c r="V201" s="21"/>
      <c r="W201" s="138">
        <v>9956767</v>
      </c>
      <c r="X201" s="21"/>
      <c r="Y201" s="135">
        <f>(W201/$BJ201)</f>
        <v>461.47418427882832</v>
      </c>
      <c r="Z201" s="21"/>
      <c r="AA201" s="135">
        <f>IF(Y$219,Y201/Y$219*100,0)</f>
        <v>220.24246262996198</v>
      </c>
      <c r="AB201" s="21"/>
      <c r="AC201" s="21"/>
      <c r="AD201" s="138">
        <v>7224835</v>
      </c>
      <c r="AE201" s="21"/>
      <c r="AF201" s="135">
        <f>(AD201/$BJ201)</f>
        <v>334.85516314423433</v>
      </c>
      <c r="AG201" s="21"/>
      <c r="AH201" s="135">
        <f>IF(AF$219,AF201/AF$219*100,0)</f>
        <v>410.51689336087264</v>
      </c>
      <c r="AI201" s="21"/>
      <c r="AJ201" s="138">
        <v>25791</v>
      </c>
      <c r="AK201" s="21"/>
      <c r="AL201" s="135">
        <f>(AJ201/$BJ201)</f>
        <v>1.1953559510567298</v>
      </c>
      <c r="AM201" s="21"/>
      <c r="AN201" s="135">
        <f>IF(AL$219,AL201/AL$219*100,0)</f>
        <v>139.87645426308146</v>
      </c>
      <c r="AO201" s="21"/>
      <c r="AP201" s="138">
        <f>(E201+K201+Q201+W201+AD201+AJ201)</f>
        <v>54530616</v>
      </c>
      <c r="AQ201" s="21"/>
      <c r="AR201" s="138">
        <v>31736961</v>
      </c>
      <c r="AS201" s="21"/>
      <c r="AT201" s="143">
        <f>IF($AP201,AR201/$AP201*100,0)</f>
        <v>58.200261299083799</v>
      </c>
      <c r="AU201" s="21"/>
      <c r="AV201" s="138">
        <v>6075760</v>
      </c>
      <c r="AW201" s="21"/>
      <c r="AX201" s="143">
        <f>IF($AP201,AV201/$AP201*100,0)</f>
        <v>11.141924382442333</v>
      </c>
      <c r="AY201" s="21"/>
      <c r="AZ201" s="138">
        <v>2315431</v>
      </c>
      <c r="BA201" s="21"/>
      <c r="BB201" s="143">
        <f>IF($AP201,AZ201/$AP201*100,0)</f>
        <v>4.2461119456270211</v>
      </c>
      <c r="BC201" s="21"/>
      <c r="BD201" s="138">
        <v>4015777</v>
      </c>
      <c r="BE201" s="21"/>
      <c r="BF201" s="138">
        <v>0</v>
      </c>
      <c r="BG201" s="21"/>
      <c r="BH201" s="10">
        <v>81</v>
      </c>
      <c r="BI201" s="21"/>
      <c r="BJ201" s="27">
        <v>21576</v>
      </c>
      <c r="BK201" s="21"/>
      <c r="BL201" s="137">
        <f>IF(E201,BJ201,0)</f>
        <v>21576</v>
      </c>
      <c r="BM201" s="21"/>
      <c r="BN201" s="137">
        <f>IF(K201,BJ201,0)</f>
        <v>21576</v>
      </c>
      <c r="BO201" s="21"/>
      <c r="BP201" s="137">
        <f>IF(Q201,BJ201,0)</f>
        <v>21576</v>
      </c>
      <c r="BQ201" s="21"/>
      <c r="BR201" s="137">
        <f>IF(W201,BJ201,0)</f>
        <v>21576</v>
      </c>
      <c r="BS201" s="21"/>
      <c r="BT201" s="137">
        <f>IF(AD201,BJ201,0)</f>
        <v>21576</v>
      </c>
      <c r="BU201" s="21"/>
      <c r="BV201" s="137">
        <f>IF(AJ201,BJ201,0)</f>
        <v>21576</v>
      </c>
    </row>
    <row r="202" spans="1:74" ht="8.85" customHeight="1" x14ac:dyDescent="0.3">
      <c r="A202" s="10">
        <v>82</v>
      </c>
      <c r="B202" s="21"/>
      <c r="C202" s="10" t="s">
        <v>203</v>
      </c>
      <c r="D202" s="21"/>
      <c r="E202" s="138">
        <v>58154457</v>
      </c>
      <c r="F202" s="21"/>
      <c r="G202" s="135">
        <f>(E202/$BJ202)</f>
        <v>1316.128570135337</v>
      </c>
      <c r="H202" s="21"/>
      <c r="I202" s="135">
        <f>IF(G$219,G202/G$219*100,0)</f>
        <v>79.946565451789169</v>
      </c>
      <c r="J202" s="21"/>
      <c r="K202" s="138">
        <v>4124480</v>
      </c>
      <c r="L202" s="21"/>
      <c r="M202" s="135">
        <f>(K202/$BJ202)</f>
        <v>93.343592993255783</v>
      </c>
      <c r="N202" s="21"/>
      <c r="O202" s="135">
        <f>IF(M$219,M202/M$219*100,0)</f>
        <v>96.518007184897655</v>
      </c>
      <c r="P202" s="21"/>
      <c r="Q202" s="138">
        <v>5209652</v>
      </c>
      <c r="R202" s="21"/>
      <c r="S202" s="135">
        <f>(Q202/$BJ202)</f>
        <v>117.90277463449962</v>
      </c>
      <c r="T202" s="21"/>
      <c r="U202" s="135">
        <f>IF(S$219,S202/S$219*100,0)</f>
        <v>112.08213248524903</v>
      </c>
      <c r="V202" s="21"/>
      <c r="W202" s="138">
        <v>5855397</v>
      </c>
      <c r="X202" s="21"/>
      <c r="Y202" s="135">
        <f>(W202/$BJ202)</f>
        <v>132.51701896528311</v>
      </c>
      <c r="Z202" s="21"/>
      <c r="AA202" s="135">
        <f>IF(Y$219,Y202/Y$219*100,0)</f>
        <v>63.2448695757613</v>
      </c>
      <c r="AB202" s="21"/>
      <c r="AC202" s="21"/>
      <c r="AD202" s="138">
        <v>2659450</v>
      </c>
      <c r="AE202" s="21"/>
      <c r="AF202" s="135">
        <f>(AD202/$BJ202)</f>
        <v>60.187615986964197</v>
      </c>
      <c r="AG202" s="21"/>
      <c r="AH202" s="135">
        <f>IF(AF$219,AF202/AF$219*100,0)</f>
        <v>73.787224607085065</v>
      </c>
      <c r="AI202" s="21"/>
      <c r="AJ202" s="138">
        <v>50549</v>
      </c>
      <c r="AK202" s="21"/>
      <c r="AL202" s="135">
        <f>(AJ202/$BJ202)</f>
        <v>1.1440048884261984</v>
      </c>
      <c r="AM202" s="21"/>
      <c r="AN202" s="135">
        <f>IF(AL$219,AL202/AL$219*100,0)</f>
        <v>133.8675290077629</v>
      </c>
      <c r="AO202" s="21"/>
      <c r="AP202" s="138">
        <f>(E202+K202+Q202+W202+AD202+AJ202)</f>
        <v>76053985</v>
      </c>
      <c r="AQ202" s="21"/>
      <c r="AR202" s="138">
        <v>39953849</v>
      </c>
      <c r="AS202" s="21"/>
      <c r="AT202" s="143">
        <f>IF($AP202,AR202/$AP202*100,0)</f>
        <v>52.533537854722532</v>
      </c>
      <c r="AU202" s="21"/>
      <c r="AV202" s="138">
        <v>5796123</v>
      </c>
      <c r="AW202" s="21"/>
      <c r="AX202" s="143">
        <f>IF($AP202,AV202/$AP202*100,0)</f>
        <v>7.6210641690898902</v>
      </c>
      <c r="AY202" s="21"/>
      <c r="AZ202" s="138">
        <v>0</v>
      </c>
      <c r="BA202" s="21"/>
      <c r="BB202" s="143">
        <f>IF($AP202,AZ202/$AP202*100,0)</f>
        <v>0</v>
      </c>
      <c r="BC202" s="21"/>
      <c r="BD202" s="138">
        <v>912792</v>
      </c>
      <c r="BE202" s="21"/>
      <c r="BF202" s="138">
        <v>5084</v>
      </c>
      <c r="BG202" s="21"/>
      <c r="BH202" s="10">
        <v>82</v>
      </c>
      <c r="BI202" s="21"/>
      <c r="BJ202" s="27">
        <v>44186</v>
      </c>
      <c r="BK202" s="21"/>
      <c r="BL202" s="137">
        <f>IF(E202,BJ202,0)</f>
        <v>44186</v>
      </c>
      <c r="BM202" s="21"/>
      <c r="BN202" s="137">
        <f>IF(K202,BJ202,0)</f>
        <v>44186</v>
      </c>
      <c r="BO202" s="21"/>
      <c r="BP202" s="137">
        <f>IF(Q202,BJ202,0)</f>
        <v>44186</v>
      </c>
      <c r="BQ202" s="21"/>
      <c r="BR202" s="137">
        <f>IF(W202,BJ202,0)</f>
        <v>44186</v>
      </c>
      <c r="BS202" s="21"/>
      <c r="BT202" s="137">
        <f>IF(AD202,BJ202,0)</f>
        <v>44186</v>
      </c>
      <c r="BU202" s="21"/>
      <c r="BV202" s="137">
        <f>IF(AJ202,BJ202,0)</f>
        <v>44186</v>
      </c>
    </row>
    <row r="203" spans="1:74" ht="8.85" customHeight="1" x14ac:dyDescent="0.3">
      <c r="A203" s="10">
        <v>83</v>
      </c>
      <c r="B203" s="21"/>
      <c r="C203" s="10" t="s">
        <v>204</v>
      </c>
      <c r="D203" s="21"/>
      <c r="E203" s="138">
        <v>35838336</v>
      </c>
      <c r="F203" s="21"/>
      <c r="G203" s="135">
        <f>(E203/$BJ203)</f>
        <v>1202.6287248322149</v>
      </c>
      <c r="H203" s="21"/>
      <c r="I203" s="135">
        <f>IF(G$219,G203/G$219*100,0)</f>
        <v>73.052160894975287</v>
      </c>
      <c r="J203" s="21"/>
      <c r="K203" s="138">
        <v>1532637</v>
      </c>
      <c r="L203" s="21"/>
      <c r="M203" s="135">
        <f>(K203/$BJ203)</f>
        <v>51.430771812080536</v>
      </c>
      <c r="N203" s="21"/>
      <c r="O203" s="135">
        <f>IF(M$219,M203/M$219*100,0)</f>
        <v>53.179821390010964</v>
      </c>
      <c r="P203" s="21"/>
      <c r="Q203" s="138">
        <v>2426904</v>
      </c>
      <c r="R203" s="21"/>
      <c r="S203" s="135">
        <f>(Q203/$BJ203)</f>
        <v>81.439731543624163</v>
      </c>
      <c r="T203" s="21"/>
      <c r="U203" s="135">
        <f>IF(S$219,S203/S$219*100,0)</f>
        <v>77.419202463490336</v>
      </c>
      <c r="V203" s="21"/>
      <c r="W203" s="138">
        <v>7464507</v>
      </c>
      <c r="X203" s="21"/>
      <c r="Y203" s="135">
        <f>(W203/$BJ203)</f>
        <v>250.48681208053691</v>
      </c>
      <c r="Z203" s="21"/>
      <c r="AA203" s="135">
        <f>IF(Y$219,Y203/Y$219*100,0)</f>
        <v>119.54695241546358</v>
      </c>
      <c r="AB203" s="21"/>
      <c r="AC203" s="21"/>
      <c r="AD203" s="138">
        <v>2660927</v>
      </c>
      <c r="AE203" s="21"/>
      <c r="AF203" s="135">
        <f>(AD203/$BJ203)</f>
        <v>89.292852348993293</v>
      </c>
      <c r="AG203" s="21"/>
      <c r="AH203" s="135">
        <f>IF(AF$219,AF203/AF$219*100,0)</f>
        <v>109.46889395834299</v>
      </c>
      <c r="AI203" s="21"/>
      <c r="AJ203" s="138">
        <v>72385</v>
      </c>
      <c r="AK203" s="21"/>
      <c r="AL203" s="135">
        <f>(AJ203/$BJ203)</f>
        <v>2.4290268456375839</v>
      </c>
      <c r="AM203" s="21"/>
      <c r="AN203" s="135">
        <f>IF(AL$219,AL203/AL$219*100,0)</f>
        <v>284.23639182727243</v>
      </c>
      <c r="AO203" s="21"/>
      <c r="AP203" s="138">
        <f>(E203+K203+Q203+W203+AD203+AJ203)</f>
        <v>49995696</v>
      </c>
      <c r="AQ203" s="21"/>
      <c r="AR203" s="138">
        <v>34279389</v>
      </c>
      <c r="AS203" s="21"/>
      <c r="AT203" s="143">
        <f>IF($AP203,AR203/$AP203*100,0)</f>
        <v>68.564680047658499</v>
      </c>
      <c r="AU203" s="21"/>
      <c r="AV203" s="138">
        <v>7329817</v>
      </c>
      <c r="AW203" s="21"/>
      <c r="AX203" s="143">
        <f>IF($AP203,AV203/$AP203*100,0)</f>
        <v>14.660896009928534</v>
      </c>
      <c r="AY203" s="21"/>
      <c r="AZ203" s="138">
        <v>0</v>
      </c>
      <c r="BA203" s="21"/>
      <c r="BB203" s="143">
        <f>IF($AP203,AZ203/$AP203*100,0)</f>
        <v>0</v>
      </c>
      <c r="BC203" s="21"/>
      <c r="BD203" s="138">
        <v>921925</v>
      </c>
      <c r="BE203" s="21"/>
      <c r="BF203" s="138">
        <v>0</v>
      </c>
      <c r="BG203" s="21"/>
      <c r="BH203" s="10">
        <v>83</v>
      </c>
      <c r="BI203" s="21"/>
      <c r="BJ203" s="27">
        <v>29800</v>
      </c>
      <c r="BK203" s="21"/>
      <c r="BL203" s="137">
        <f>IF(E203,BJ203,0)</f>
        <v>29800</v>
      </c>
      <c r="BM203" s="21"/>
      <c r="BN203" s="137">
        <f>IF(K203,BJ203,0)</f>
        <v>29800</v>
      </c>
      <c r="BO203" s="21"/>
      <c r="BP203" s="137">
        <f>IF(Q203,BJ203,0)</f>
        <v>29800</v>
      </c>
      <c r="BQ203" s="21"/>
      <c r="BR203" s="137">
        <f>IF(W203,BJ203,0)</f>
        <v>29800</v>
      </c>
      <c r="BS203" s="21"/>
      <c r="BT203" s="137">
        <f>IF(AD203,BJ203,0)</f>
        <v>29800</v>
      </c>
      <c r="BU203" s="21"/>
      <c r="BV203" s="137">
        <f>IF(AJ203,BJ203,0)</f>
        <v>29800</v>
      </c>
    </row>
    <row r="204" spans="1:74" ht="8.85" customHeight="1" x14ac:dyDescent="0.3">
      <c r="A204" s="10">
        <v>84</v>
      </c>
      <c r="B204" s="21"/>
      <c r="C204" s="10" t="s">
        <v>205</v>
      </c>
      <c r="D204" s="21"/>
      <c r="E204" s="138">
        <v>26385401</v>
      </c>
      <c r="F204" s="21"/>
      <c r="G204" s="135">
        <f>(E204/$BJ204)</f>
        <v>1466.1814292064903</v>
      </c>
      <c r="H204" s="21"/>
      <c r="I204" s="135">
        <f>IF(G$219,G204/G$219*100,0)</f>
        <v>89.061336600421299</v>
      </c>
      <c r="J204" s="21"/>
      <c r="K204" s="138">
        <v>1671518</v>
      </c>
      <c r="L204" s="21"/>
      <c r="M204" s="135">
        <f>(K204/$BJ204)</f>
        <v>92.882751722605022</v>
      </c>
      <c r="N204" s="21"/>
      <c r="O204" s="135">
        <f>IF(M$219,M204/M$219*100,0)</f>
        <v>96.0414936969823</v>
      </c>
      <c r="P204" s="21"/>
      <c r="Q204" s="138">
        <v>3053121</v>
      </c>
      <c r="R204" s="21"/>
      <c r="S204" s="135">
        <f>(Q204/$BJ204)</f>
        <v>169.65553456323627</v>
      </c>
      <c r="T204" s="21"/>
      <c r="U204" s="135">
        <f>IF(S$219,S204/S$219*100,0)</f>
        <v>161.27995427351289</v>
      </c>
      <c r="V204" s="21"/>
      <c r="W204" s="138">
        <v>4411477</v>
      </c>
      <c r="X204" s="21"/>
      <c r="Y204" s="135">
        <f>(W204/$BJ204)</f>
        <v>245.13653034007558</v>
      </c>
      <c r="Z204" s="21"/>
      <c r="AA204" s="135">
        <f>IF(Y$219,Y204/Y$219*100,0)</f>
        <v>116.99348514377901</v>
      </c>
      <c r="AB204" s="21"/>
      <c r="AC204" s="21"/>
      <c r="AD204" s="138">
        <v>1875883</v>
      </c>
      <c r="AE204" s="21"/>
      <c r="AF204" s="135">
        <f>(AD204/$BJ204)</f>
        <v>104.23888641920426</v>
      </c>
      <c r="AG204" s="21"/>
      <c r="AH204" s="135">
        <f>IF(AF$219,AF204/AF$219*100,0)</f>
        <v>127.79203826036449</v>
      </c>
      <c r="AI204" s="21"/>
      <c r="AJ204" s="138">
        <v>0</v>
      </c>
      <c r="AK204" s="21"/>
      <c r="AL204" s="135">
        <f>(AJ204/$BJ204)</f>
        <v>0</v>
      </c>
      <c r="AM204" s="21"/>
      <c r="AN204" s="135">
        <f>IF(AL$219,AL204/AL$219*100,0)</f>
        <v>0</v>
      </c>
      <c r="AO204" s="21"/>
      <c r="AP204" s="138">
        <f>(E204+K204+Q204+W204+AD204+AJ204)</f>
        <v>37397400</v>
      </c>
      <c r="AQ204" s="21"/>
      <c r="AR204" s="138">
        <v>20860551</v>
      </c>
      <c r="AS204" s="21"/>
      <c r="AT204" s="143">
        <f>IF($AP204,AR204/$AP204*100,0)</f>
        <v>55.780752137849156</v>
      </c>
      <c r="AU204" s="21"/>
      <c r="AV204" s="138">
        <v>3862384</v>
      </c>
      <c r="AW204" s="21"/>
      <c r="AX204" s="143">
        <f>IF($AP204,AV204/$AP204*100,0)</f>
        <v>10.327947932209192</v>
      </c>
      <c r="AY204" s="21"/>
      <c r="AZ204" s="138">
        <v>0</v>
      </c>
      <c r="BA204" s="21"/>
      <c r="BB204" s="143">
        <f>IF($AP204,AZ204/$AP204*100,0)</f>
        <v>0</v>
      </c>
      <c r="BC204" s="21"/>
      <c r="BD204" s="138">
        <v>188591</v>
      </c>
      <c r="BE204" s="21"/>
      <c r="BF204" s="138">
        <v>4269</v>
      </c>
      <c r="BG204" s="21"/>
      <c r="BH204" s="10">
        <v>84</v>
      </c>
      <c r="BI204" s="21"/>
      <c r="BJ204" s="27">
        <v>17996</v>
      </c>
      <c r="BK204" s="21"/>
      <c r="BL204" s="137">
        <f>IF(E204,BJ204,0)</f>
        <v>17996</v>
      </c>
      <c r="BM204" s="21"/>
      <c r="BN204" s="137">
        <f>IF(K204,BJ204,0)</f>
        <v>17996</v>
      </c>
      <c r="BO204" s="21"/>
      <c r="BP204" s="137">
        <f>IF(Q204,BJ204,0)</f>
        <v>17996</v>
      </c>
      <c r="BQ204" s="21"/>
      <c r="BR204" s="137">
        <f>IF(W204,BJ204,0)</f>
        <v>17996</v>
      </c>
      <c r="BS204" s="21"/>
      <c r="BT204" s="137">
        <f>IF(AD204,BJ204,0)</f>
        <v>17996</v>
      </c>
      <c r="BU204" s="21"/>
      <c r="BV204" s="137">
        <f>IF(AJ204,BJ204,0)</f>
        <v>0</v>
      </c>
    </row>
    <row r="205" spans="1:74" ht="8.85" customHeight="1" x14ac:dyDescent="0.3">
      <c r="A205" s="10">
        <v>85</v>
      </c>
      <c r="B205" s="21"/>
      <c r="C205" s="10" t="s">
        <v>206</v>
      </c>
      <c r="D205" s="21"/>
      <c r="E205" s="138">
        <v>223755583</v>
      </c>
      <c r="F205" s="21"/>
      <c r="G205" s="135">
        <f>(E205/$BJ205)</f>
        <v>1597.8889325297075</v>
      </c>
      <c r="H205" s="21"/>
      <c r="I205" s="135">
        <f>IF(G$219,G205/G$219*100,0)</f>
        <v>97.061742315980368</v>
      </c>
      <c r="J205" s="21"/>
      <c r="K205" s="138">
        <v>14166379</v>
      </c>
      <c r="L205" s="21"/>
      <c r="M205" s="135">
        <f>(K205/$BJ205)</f>
        <v>101.16529793190128</v>
      </c>
      <c r="N205" s="21"/>
      <c r="O205" s="135">
        <f>IF(M$219,M205/M$219*100,0)</f>
        <v>104.60571143173205</v>
      </c>
      <c r="P205" s="21"/>
      <c r="Q205" s="138">
        <v>17183408</v>
      </c>
      <c r="R205" s="21"/>
      <c r="S205" s="135">
        <f>(Q205/$BJ205)</f>
        <v>122.71058043875685</v>
      </c>
      <c r="T205" s="21"/>
      <c r="U205" s="135">
        <f>IF(S$219,S205/S$219*100,0)</f>
        <v>116.65258579974152</v>
      </c>
      <c r="V205" s="21"/>
      <c r="W205" s="138">
        <v>24091290</v>
      </c>
      <c r="X205" s="21"/>
      <c r="Y205" s="135">
        <f>(W205/$BJ205)</f>
        <v>172.04131912705668</v>
      </c>
      <c r="Z205" s="21"/>
      <c r="AA205" s="135">
        <f>IF(Y$219,Y205/Y$219*100,0)</f>
        <v>82.108176555670681</v>
      </c>
      <c r="AB205" s="21"/>
      <c r="AC205" s="21"/>
      <c r="AD205" s="138">
        <v>16341646</v>
      </c>
      <c r="AE205" s="21"/>
      <c r="AF205" s="135">
        <f>(AD205/$BJ205)</f>
        <v>116.69936871572212</v>
      </c>
      <c r="AG205" s="21"/>
      <c r="AH205" s="135">
        <f>IF(AF$219,AF205/AF$219*100,0)</f>
        <v>143.06801141279678</v>
      </c>
      <c r="AI205" s="21"/>
      <c r="AJ205" s="138">
        <v>189171</v>
      </c>
      <c r="AK205" s="21"/>
      <c r="AL205" s="135">
        <f>(AJ205/$BJ205)</f>
        <v>1.3509126485374772</v>
      </c>
      <c r="AM205" s="21"/>
      <c r="AN205" s="135">
        <f>IF(AL$219,AL205/AL$219*100,0)</f>
        <v>158.07916556530606</v>
      </c>
      <c r="AO205" s="21"/>
      <c r="AP205" s="138">
        <f>(E205+K205+Q205+W205+AD205+AJ205)</f>
        <v>295727477</v>
      </c>
      <c r="AQ205" s="21"/>
      <c r="AR205" s="138">
        <v>158008802</v>
      </c>
      <c r="AS205" s="21"/>
      <c r="AT205" s="143">
        <f>IF($AP205,AR205/$AP205*100,0)</f>
        <v>53.43054477146201</v>
      </c>
      <c r="AU205" s="21"/>
      <c r="AV205" s="138">
        <v>36390140</v>
      </c>
      <c r="AW205" s="21"/>
      <c r="AX205" s="143">
        <f>IF($AP205,AV205/$AP205*100,0)</f>
        <v>12.305295527205949</v>
      </c>
      <c r="AY205" s="21"/>
      <c r="AZ205" s="138">
        <v>1393094</v>
      </c>
      <c r="BA205" s="21"/>
      <c r="BB205" s="143">
        <f>IF($AP205,AZ205/$AP205*100,0)</f>
        <v>0.47107357562178781</v>
      </c>
      <c r="BC205" s="21"/>
      <c r="BD205" s="138">
        <v>361644</v>
      </c>
      <c r="BE205" s="21"/>
      <c r="BF205" s="138">
        <v>38895</v>
      </c>
      <c r="BG205" s="21"/>
      <c r="BH205" s="10">
        <v>85</v>
      </c>
      <c r="BI205" s="21"/>
      <c r="BJ205" s="27">
        <v>140032</v>
      </c>
      <c r="BK205" s="21"/>
      <c r="BL205" s="137">
        <f>IF(E205,BJ205,0)</f>
        <v>140032</v>
      </c>
      <c r="BM205" s="21"/>
      <c r="BN205" s="137">
        <f>IF(K205,BJ205,0)</f>
        <v>140032</v>
      </c>
      <c r="BO205" s="21"/>
      <c r="BP205" s="137">
        <f>IF(Q205,BJ205,0)</f>
        <v>140032</v>
      </c>
      <c r="BQ205" s="21"/>
      <c r="BR205" s="137">
        <f>IF(W205,BJ205,0)</f>
        <v>140032</v>
      </c>
      <c r="BS205" s="21"/>
      <c r="BT205" s="137">
        <f>IF(AD205,BJ205,0)</f>
        <v>140032</v>
      </c>
      <c r="BU205" s="21"/>
      <c r="BV205" s="137">
        <f>IF(AJ205,BJ205,0)</f>
        <v>140032</v>
      </c>
    </row>
    <row r="206" spans="1:74" ht="8.85" customHeight="1" x14ac:dyDescent="0.3">
      <c r="A206" s="21"/>
      <c r="B206" s="21"/>
      <c r="D206" s="21"/>
      <c r="E206" s="21"/>
      <c r="F206" s="21"/>
      <c r="G206" s="21"/>
      <c r="H206" s="21"/>
      <c r="I206" s="39"/>
      <c r="J206" s="21"/>
      <c r="K206" s="21"/>
      <c r="L206" s="21"/>
      <c r="M206" s="21"/>
      <c r="N206" s="21"/>
      <c r="O206" s="39"/>
      <c r="P206" s="21"/>
      <c r="Q206" s="21"/>
      <c r="R206" s="21"/>
      <c r="S206" s="21"/>
      <c r="T206" s="21"/>
      <c r="U206" s="39"/>
      <c r="V206" s="21"/>
      <c r="W206" s="21"/>
      <c r="X206" s="21"/>
      <c r="Y206" s="21"/>
      <c r="Z206" s="21"/>
      <c r="AA206" s="39"/>
      <c r="AB206" s="21"/>
      <c r="AC206" s="21"/>
      <c r="AD206" s="21"/>
      <c r="AE206" s="21"/>
      <c r="AF206" s="21"/>
      <c r="AG206" s="21"/>
      <c r="AH206" s="39"/>
      <c r="AI206" s="21"/>
      <c r="AJ206" s="21"/>
      <c r="AK206" s="21"/>
      <c r="AL206" s="21"/>
      <c r="AM206" s="21"/>
      <c r="AN206" s="39"/>
      <c r="AO206" s="21"/>
      <c r="AQ206" s="21"/>
      <c r="AR206" s="21"/>
      <c r="AS206" s="21"/>
      <c r="AT206" s="39"/>
      <c r="AU206" s="21"/>
      <c r="AV206" s="21"/>
      <c r="AW206" s="21"/>
      <c r="AX206" s="39"/>
      <c r="AY206" s="21"/>
      <c r="AZ206" s="21"/>
      <c r="BA206" s="21"/>
      <c r="BB206" s="39"/>
      <c r="BC206" s="21"/>
      <c r="BD206" s="21"/>
      <c r="BE206" s="21"/>
      <c r="BG206" s="21"/>
      <c r="BH206" s="21"/>
      <c r="BI206" s="21"/>
      <c r="BJ206" s="27"/>
      <c r="BK206" s="21"/>
      <c r="BL206" s="27"/>
      <c r="BM206" s="21"/>
      <c r="BN206" s="27"/>
      <c r="BO206" s="21"/>
      <c r="BP206" s="27"/>
      <c r="BQ206" s="21"/>
      <c r="BR206" s="27"/>
      <c r="BS206" s="21"/>
      <c r="BT206" s="27"/>
      <c r="BU206" s="21"/>
      <c r="BV206" s="27"/>
    </row>
    <row r="207" spans="1:74" ht="8.85" customHeight="1" x14ac:dyDescent="0.3">
      <c r="A207" s="10">
        <v>86</v>
      </c>
      <c r="B207" s="21"/>
      <c r="C207" s="10" t="s">
        <v>207</v>
      </c>
      <c r="D207" s="21"/>
      <c r="E207" s="138">
        <v>252006508</v>
      </c>
      <c r="F207" s="21"/>
      <c r="G207" s="135">
        <f>(E207/$BJ207)</f>
        <v>1605.883678398236</v>
      </c>
      <c r="H207" s="21"/>
      <c r="I207" s="135">
        <f>IF(G$219,G207/G$219*100,0)</f>
        <v>97.547373042606878</v>
      </c>
      <c r="J207" s="21"/>
      <c r="K207" s="138">
        <v>15033127</v>
      </c>
      <c r="L207" s="21"/>
      <c r="M207" s="135">
        <f>(K207/$BJ207)</f>
        <v>95.796943801895154</v>
      </c>
      <c r="N207" s="21"/>
      <c r="O207" s="135">
        <f>IF(M$219,M207/M$219*100,0)</f>
        <v>99.054791160980926</v>
      </c>
      <c r="P207" s="21"/>
      <c r="Q207" s="138">
        <v>13861311</v>
      </c>
      <c r="R207" s="21"/>
      <c r="S207" s="135">
        <f>(Q207/$BJ207)</f>
        <v>88.329675581639876</v>
      </c>
      <c r="T207" s="21"/>
      <c r="U207" s="135">
        <f>IF(S$219,S207/S$219*100,0)</f>
        <v>83.969002694051341</v>
      </c>
      <c r="V207" s="21"/>
      <c r="W207" s="138">
        <v>25926319</v>
      </c>
      <c r="X207" s="21"/>
      <c r="Y207" s="135">
        <f>(W207/$BJ207)</f>
        <v>165.21260841027993</v>
      </c>
      <c r="Z207" s="21"/>
      <c r="AA207" s="135">
        <f>IF(Y$219,Y207/Y$219*100,0)</f>
        <v>78.849116534359055</v>
      </c>
      <c r="AB207" s="21"/>
      <c r="AC207" s="21"/>
      <c r="AD207" s="138">
        <v>39558724</v>
      </c>
      <c r="AE207" s="21"/>
      <c r="AF207" s="135">
        <f>(AD207/$BJ207)</f>
        <v>252.08360575299344</v>
      </c>
      <c r="AG207" s="21"/>
      <c r="AH207" s="135">
        <f>IF(AF$219,AF207/AF$219*100,0)</f>
        <v>309.0428044448318</v>
      </c>
      <c r="AI207" s="21"/>
      <c r="AJ207" s="138">
        <v>0</v>
      </c>
      <c r="AK207" s="21"/>
      <c r="AL207" s="135">
        <f>(AJ207/$BJ207)</f>
        <v>0</v>
      </c>
      <c r="AM207" s="21"/>
      <c r="AN207" s="135">
        <f>IF(AL$219,AL207/AL$219*100,0)</f>
        <v>0</v>
      </c>
      <c r="AO207" s="21"/>
      <c r="AP207" s="138">
        <f>(E207+K207+Q207+W207+AD207+AJ207)</f>
        <v>346385989</v>
      </c>
      <c r="AQ207" s="21"/>
      <c r="AR207" s="138">
        <v>191919975</v>
      </c>
      <c r="AS207" s="21"/>
      <c r="AT207" s="143">
        <f>IF($AP207,AR207/$AP207*100,0)</f>
        <v>55.406390874545451</v>
      </c>
      <c r="AU207" s="21"/>
      <c r="AV207" s="138">
        <v>19736732</v>
      </c>
      <c r="AW207" s="21"/>
      <c r="AX207" s="143">
        <f>IF($AP207,AV207/$AP207*100,0)</f>
        <v>5.69790136632807</v>
      </c>
      <c r="AY207" s="21"/>
      <c r="AZ207" s="138">
        <v>10705593</v>
      </c>
      <c r="BA207" s="21"/>
      <c r="BB207" s="143">
        <f>IF($AP207,AZ207/$AP207*100,0)</f>
        <v>3.0906541661533544</v>
      </c>
      <c r="BC207" s="21"/>
      <c r="BD207" s="138">
        <v>2220034</v>
      </c>
      <c r="BE207" s="21"/>
      <c r="BF207" s="138">
        <v>0</v>
      </c>
      <c r="BG207" s="21"/>
      <c r="BH207" s="10">
        <v>86</v>
      </c>
      <c r="BI207" s="21"/>
      <c r="BJ207" s="27">
        <v>156927</v>
      </c>
      <c r="BK207" s="21"/>
      <c r="BL207" s="137">
        <f>IF(E207,BJ207,0)</f>
        <v>156927</v>
      </c>
      <c r="BM207" s="21"/>
      <c r="BN207" s="137">
        <f>IF(K207,BJ207,0)</f>
        <v>156927</v>
      </c>
      <c r="BO207" s="21"/>
      <c r="BP207" s="137">
        <f>IF(Q207,BJ207,0)</f>
        <v>156927</v>
      </c>
      <c r="BQ207" s="21"/>
      <c r="BR207" s="137">
        <f>IF(W207,BJ207,0)</f>
        <v>156927</v>
      </c>
      <c r="BS207" s="21"/>
      <c r="BT207" s="137">
        <f>IF(AD207,BJ207,0)</f>
        <v>156927</v>
      </c>
      <c r="BU207" s="21"/>
      <c r="BV207" s="137">
        <f>IF(AJ207,BJ207,0)</f>
        <v>0</v>
      </c>
    </row>
    <row r="208" spans="1:74" ht="8.85" customHeight="1" x14ac:dyDescent="0.3">
      <c r="A208" s="10">
        <v>87</v>
      </c>
      <c r="B208" s="21"/>
      <c r="C208" s="10" t="s">
        <v>208</v>
      </c>
      <c r="D208" s="21"/>
      <c r="E208" s="138">
        <v>11452813</v>
      </c>
      <c r="F208" s="21"/>
      <c r="G208" s="135">
        <f>(E208/$BJ208)</f>
        <v>1745.5895442767871</v>
      </c>
      <c r="H208" s="21"/>
      <c r="I208" s="135">
        <f>IF(G$219,G208/G$219*100,0)</f>
        <v>106.03362917585832</v>
      </c>
      <c r="J208" s="21"/>
      <c r="K208" s="138">
        <v>1002025</v>
      </c>
      <c r="L208" s="21"/>
      <c r="M208" s="135">
        <f>(K208/$BJ208)</f>
        <v>152.72443225118121</v>
      </c>
      <c r="N208" s="21"/>
      <c r="O208" s="135">
        <f>IF(M$219,M208/M$219*100,0)</f>
        <v>157.91826066084641</v>
      </c>
      <c r="P208" s="21"/>
      <c r="Q208" s="138">
        <v>1067328</v>
      </c>
      <c r="R208" s="21"/>
      <c r="S208" s="135">
        <f>(Q208/$BJ208)</f>
        <v>162.67764060356652</v>
      </c>
      <c r="T208" s="21"/>
      <c r="U208" s="135">
        <f>IF(S$219,S208/S$219*100,0)</f>
        <v>154.64654604643565</v>
      </c>
      <c r="V208" s="21"/>
      <c r="W208" s="138">
        <v>2263603</v>
      </c>
      <c r="X208" s="21"/>
      <c r="Y208" s="135">
        <f>(W208/$BJ208)</f>
        <v>345.00884011583599</v>
      </c>
      <c r="Z208" s="21"/>
      <c r="AA208" s="135">
        <f>IF(Y$219,Y208/Y$219*100,0)</f>
        <v>164.65839079376784</v>
      </c>
      <c r="AB208" s="21"/>
      <c r="AC208" s="21"/>
      <c r="AD208" s="138">
        <v>403864</v>
      </c>
      <c r="AE208" s="21"/>
      <c r="AF208" s="135">
        <f>(AD208/$BJ208)</f>
        <v>61.555250723975007</v>
      </c>
      <c r="AG208" s="21"/>
      <c r="AH208" s="135">
        <f>IF(AF$219,AF208/AF$219*100,0)</f>
        <v>75.463881338963688</v>
      </c>
      <c r="AI208" s="21"/>
      <c r="AJ208" s="138">
        <v>1299</v>
      </c>
      <c r="AK208" s="21"/>
      <c r="AL208" s="135">
        <f>(AJ208/$BJ208)</f>
        <v>0.19798811156835849</v>
      </c>
      <c r="AM208" s="21"/>
      <c r="AN208" s="135">
        <f>IF(AL$219,AL208/AL$219*100,0)</f>
        <v>23.167889872420989</v>
      </c>
      <c r="AO208" s="21"/>
      <c r="AP208" s="138">
        <f>(E208+K208+Q208+W208+AD208+AJ208)</f>
        <v>16190932</v>
      </c>
      <c r="AQ208" s="21"/>
      <c r="AR208" s="138">
        <v>2929127</v>
      </c>
      <c r="AS208" s="21"/>
      <c r="AT208" s="143">
        <f>IF($AP208,AR208/$AP208*100,0)</f>
        <v>18.091157445414506</v>
      </c>
      <c r="AU208" s="21"/>
      <c r="AV208" s="138">
        <v>998654</v>
      </c>
      <c r="AW208" s="21"/>
      <c r="AX208" s="143">
        <f>IF($AP208,AV208/$AP208*100,0)</f>
        <v>6.167983411949356</v>
      </c>
      <c r="AY208" s="21"/>
      <c r="AZ208" s="138">
        <v>66713</v>
      </c>
      <c r="BA208" s="21"/>
      <c r="BB208" s="143">
        <f>IF($AP208,AZ208/$AP208*100,0)</f>
        <v>0.41203928223526604</v>
      </c>
      <c r="BC208" s="21"/>
      <c r="BD208" s="138">
        <v>4825</v>
      </c>
      <c r="BE208" s="21"/>
      <c r="BF208" s="138">
        <v>0</v>
      </c>
      <c r="BG208" s="21"/>
      <c r="BH208" s="10">
        <v>87</v>
      </c>
      <c r="BI208" s="21"/>
      <c r="BJ208" s="27">
        <v>6561</v>
      </c>
      <c r="BK208" s="21"/>
      <c r="BL208" s="137">
        <f>IF(E208,BJ208,0)</f>
        <v>6561</v>
      </c>
      <c r="BM208" s="21"/>
      <c r="BN208" s="137">
        <f>IF(K208,BJ208,0)</f>
        <v>6561</v>
      </c>
      <c r="BO208" s="21"/>
      <c r="BP208" s="137">
        <f>IF(Q208,BJ208,0)</f>
        <v>6561</v>
      </c>
      <c r="BQ208" s="21"/>
      <c r="BR208" s="137">
        <f>IF(W208,BJ208,0)</f>
        <v>6561</v>
      </c>
      <c r="BS208" s="21"/>
      <c r="BT208" s="137">
        <f>IF(AD208,BJ208,0)</f>
        <v>6561</v>
      </c>
      <c r="BU208" s="21"/>
      <c r="BV208" s="137">
        <f>IF(AJ208,BJ208,0)</f>
        <v>6561</v>
      </c>
    </row>
    <row r="209" spans="1:74" ht="8.85" customHeight="1" x14ac:dyDescent="0.3">
      <c r="A209" s="10">
        <v>88</v>
      </c>
      <c r="B209" s="21"/>
      <c r="C209" s="10" t="s">
        <v>209</v>
      </c>
      <c r="D209" s="21"/>
      <c r="E209" s="138">
        <v>13162304</v>
      </c>
      <c r="F209" s="21"/>
      <c r="G209" s="135">
        <f>(E209/$BJ209)</f>
        <v>1215.4680949302799</v>
      </c>
      <c r="H209" s="21"/>
      <c r="I209" s="135">
        <f>IF(G$219,G209/G$219*100,0)</f>
        <v>73.832072193306232</v>
      </c>
      <c r="J209" s="21"/>
      <c r="K209" s="138">
        <v>1628479</v>
      </c>
      <c r="L209" s="21"/>
      <c r="M209" s="135">
        <f>(K209/$BJ209)</f>
        <v>150.38129097792964</v>
      </c>
      <c r="N209" s="21"/>
      <c r="O209" s="135">
        <f>IF(M$219,M209/M$219*100,0)</f>
        <v>155.49543420865203</v>
      </c>
      <c r="P209" s="21"/>
      <c r="Q209" s="138">
        <v>1729255</v>
      </c>
      <c r="R209" s="21"/>
      <c r="S209" s="135">
        <f>(Q209/$BJ209)</f>
        <v>159.68741342690922</v>
      </c>
      <c r="T209" s="21"/>
      <c r="U209" s="135">
        <f>IF(S$219,S209/S$219*100,0)</f>
        <v>151.80394086081498</v>
      </c>
      <c r="V209" s="21"/>
      <c r="W209" s="138">
        <v>2272762</v>
      </c>
      <c r="X209" s="21"/>
      <c r="Y209" s="135">
        <f>(W209/$BJ209)</f>
        <v>209.87736633114784</v>
      </c>
      <c r="Z209" s="21"/>
      <c r="AA209" s="135">
        <f>IF(Y$219,Y209/Y$219*100,0)</f>
        <v>100.16575051386542</v>
      </c>
      <c r="AB209" s="21"/>
      <c r="AC209" s="21"/>
      <c r="AD209" s="138">
        <v>904204</v>
      </c>
      <c r="AE209" s="21"/>
      <c r="AF209" s="135">
        <f>(AD209/$BJ209)</f>
        <v>83.498383968972206</v>
      </c>
      <c r="AG209" s="21"/>
      <c r="AH209" s="135">
        <f>IF(AF$219,AF209/AF$219*100,0)</f>
        <v>102.36514457694412</v>
      </c>
      <c r="AI209" s="21"/>
      <c r="AJ209" s="138">
        <v>4482</v>
      </c>
      <c r="AK209" s="21"/>
      <c r="AL209" s="135">
        <f>(AJ209/$BJ209)</f>
        <v>0.41388863237602735</v>
      </c>
      <c r="AM209" s="21"/>
      <c r="AN209" s="135">
        <f>IF(AL$219,AL209/AL$219*100,0)</f>
        <v>48.43182844856829</v>
      </c>
      <c r="AO209" s="21"/>
      <c r="AP209" s="138">
        <f>(E209+K209+Q209+W209+AD209+AJ209)</f>
        <v>19701486</v>
      </c>
      <c r="AQ209" s="21"/>
      <c r="AR209" s="138">
        <v>9460928</v>
      </c>
      <c r="AS209" s="21"/>
      <c r="AT209" s="143">
        <f>IF($AP209,AR209/$AP209*100,0)</f>
        <v>48.02139290406825</v>
      </c>
      <c r="AU209" s="21"/>
      <c r="AV209" s="138">
        <v>2102883</v>
      </c>
      <c r="AW209" s="21"/>
      <c r="AX209" s="143">
        <f>IF($AP209,AV209/$AP209*100,0)</f>
        <v>10.67372785991879</v>
      </c>
      <c r="AY209" s="21"/>
      <c r="AZ209" s="138">
        <v>82940</v>
      </c>
      <c r="BA209" s="21"/>
      <c r="BB209" s="143">
        <f>IF($AP209,AZ209/$AP209*100,0)</f>
        <v>0.42098347302330391</v>
      </c>
      <c r="BC209" s="21"/>
      <c r="BD209" s="138">
        <v>13112</v>
      </c>
      <c r="BE209" s="21"/>
      <c r="BF209" s="138">
        <v>1720</v>
      </c>
      <c r="BG209" s="21"/>
      <c r="BH209" s="10">
        <v>88</v>
      </c>
      <c r="BI209" s="21"/>
      <c r="BJ209" s="27">
        <v>10829</v>
      </c>
      <c r="BK209" s="21"/>
      <c r="BL209" s="137">
        <f>IF(E209,BJ209,0)</f>
        <v>10829</v>
      </c>
      <c r="BM209" s="21"/>
      <c r="BN209" s="137">
        <f>IF(K209,BJ209,0)</f>
        <v>10829</v>
      </c>
      <c r="BO209" s="21"/>
      <c r="BP209" s="137">
        <f>IF(Q209,BJ209,0)</f>
        <v>10829</v>
      </c>
      <c r="BQ209" s="21"/>
      <c r="BR209" s="137">
        <f>IF(W209,BJ209,0)</f>
        <v>10829</v>
      </c>
      <c r="BS209" s="21"/>
      <c r="BT209" s="137">
        <f>IF(AD209,BJ209,0)</f>
        <v>10829</v>
      </c>
      <c r="BU209" s="21"/>
      <c r="BV209" s="137">
        <f>IF(AJ209,BJ209,0)</f>
        <v>10829</v>
      </c>
    </row>
    <row r="210" spans="1:74" ht="8.85" customHeight="1" x14ac:dyDescent="0.3">
      <c r="A210" s="10">
        <v>89</v>
      </c>
      <c r="B210" s="21"/>
      <c r="C210" s="10" t="s">
        <v>210</v>
      </c>
      <c r="D210" s="21"/>
      <c r="E210" s="138">
        <v>45224645</v>
      </c>
      <c r="F210" s="21"/>
      <c r="G210" s="135">
        <f>(E210/$BJ210)</f>
        <v>1118.6189369017291</v>
      </c>
      <c r="H210" s="21"/>
      <c r="I210" s="135">
        <f>IF(G$219,G210/G$219*100,0)</f>
        <v>67.949092576440961</v>
      </c>
      <c r="J210" s="21"/>
      <c r="K210" s="138">
        <v>4079514</v>
      </c>
      <c r="L210" s="21"/>
      <c r="M210" s="135">
        <f>(K210/$BJ210)</f>
        <v>100.90563704271686</v>
      </c>
      <c r="N210" s="21"/>
      <c r="O210" s="135">
        <f>IF(M$219,M210/M$219*100,0)</f>
        <v>104.33722003597285</v>
      </c>
      <c r="P210" s="21"/>
      <c r="Q210" s="138">
        <v>3323213</v>
      </c>
      <c r="R210" s="21"/>
      <c r="S210" s="135">
        <f>(Q210/$BJ210)</f>
        <v>82.198743476217572</v>
      </c>
      <c r="T210" s="21"/>
      <c r="U210" s="135">
        <f>IF(S$219,S210/S$219*100,0)</f>
        <v>78.140743379304595</v>
      </c>
      <c r="V210" s="21"/>
      <c r="W210" s="138">
        <v>5710366</v>
      </c>
      <c r="X210" s="21"/>
      <c r="Y210" s="135">
        <f>(W210/$BJ210)</f>
        <v>141.24430483069085</v>
      </c>
      <c r="Z210" s="21"/>
      <c r="AA210" s="135">
        <f>IF(Y$219,Y210/Y$219*100,0)</f>
        <v>67.410040665617302</v>
      </c>
      <c r="AB210" s="21"/>
      <c r="AC210" s="21"/>
      <c r="AD210" s="138">
        <v>3016675</v>
      </c>
      <c r="AE210" s="21"/>
      <c r="AF210" s="135">
        <f>(AD210/$BJ210)</f>
        <v>74.616611838037059</v>
      </c>
      <c r="AG210" s="21"/>
      <c r="AH210" s="135">
        <f>IF(AF$219,AF210/AF$219*100,0)</f>
        <v>91.476504042050664</v>
      </c>
      <c r="AI210" s="21"/>
      <c r="AJ210" s="138">
        <v>405334</v>
      </c>
      <c r="AK210" s="21"/>
      <c r="AL210" s="135">
        <f>(AJ210/$BJ210)</f>
        <v>10.025823047812214</v>
      </c>
      <c r="AM210" s="21"/>
      <c r="AN210" s="135">
        <f>IF(AL$219,AL210/AL$219*100,0)</f>
        <v>1173.187432377202</v>
      </c>
      <c r="AO210" s="21"/>
      <c r="AP210" s="138">
        <f>(E210+K210+Q210+W210+AD210+AJ210)</f>
        <v>61759747</v>
      </c>
      <c r="AQ210" s="21"/>
      <c r="AR210" s="138">
        <v>43151418</v>
      </c>
      <c r="AS210" s="21"/>
      <c r="AT210" s="143">
        <f>IF($AP210,AR210/$AP210*100,0)</f>
        <v>69.869810185589003</v>
      </c>
      <c r="AU210" s="21"/>
      <c r="AV210" s="138">
        <v>8743670</v>
      </c>
      <c r="AW210" s="21"/>
      <c r="AX210" s="143">
        <f>IF($AP210,AV210/$AP210*100,0)</f>
        <v>14.157554758117774</v>
      </c>
      <c r="AY210" s="21"/>
      <c r="AZ210" s="138">
        <v>0</v>
      </c>
      <c r="BA210" s="21"/>
      <c r="BB210" s="143">
        <f>IF($AP210,AZ210/$AP210*100,0)</f>
        <v>0</v>
      </c>
      <c r="BC210" s="21"/>
      <c r="BD210" s="138">
        <v>796039</v>
      </c>
      <c r="BE210" s="21"/>
      <c r="BF210" s="138">
        <v>9185</v>
      </c>
      <c r="BG210" s="21"/>
      <c r="BH210" s="10">
        <v>89</v>
      </c>
      <c r="BI210" s="21"/>
      <c r="BJ210" s="27">
        <v>40429</v>
      </c>
      <c r="BK210" s="21"/>
      <c r="BL210" s="137">
        <f>IF(E210,BJ210,0)</f>
        <v>40429</v>
      </c>
      <c r="BM210" s="21"/>
      <c r="BN210" s="137">
        <f>IF(K210,BJ210,0)</f>
        <v>40429</v>
      </c>
      <c r="BO210" s="21"/>
      <c r="BP210" s="137">
        <f>IF(Q210,BJ210,0)</f>
        <v>40429</v>
      </c>
      <c r="BQ210" s="21"/>
      <c r="BR210" s="137">
        <f>IF(W210,BJ210,0)</f>
        <v>40429</v>
      </c>
      <c r="BS210" s="21"/>
      <c r="BT210" s="137">
        <f>IF(AD210,BJ210,0)</f>
        <v>40429</v>
      </c>
      <c r="BU210" s="21"/>
      <c r="BV210" s="137">
        <f>IF(AJ210,BJ210,0)</f>
        <v>40429</v>
      </c>
    </row>
    <row r="211" spans="1:74" ht="8.85" customHeight="1" x14ac:dyDescent="0.3">
      <c r="A211" s="10">
        <v>90</v>
      </c>
      <c r="B211" s="21"/>
      <c r="C211" s="10" t="s">
        <v>211</v>
      </c>
      <c r="D211" s="21"/>
      <c r="E211" s="145">
        <v>50226906</v>
      </c>
      <c r="F211" s="21"/>
      <c r="G211" s="135">
        <f>(E211/$BJ211)</f>
        <v>1233.2581825324723</v>
      </c>
      <c r="H211" s="21"/>
      <c r="I211" s="135">
        <f>IF(G$219,G211/G$219*100,0)</f>
        <v>74.912708565127787</v>
      </c>
      <c r="J211" s="21"/>
      <c r="K211" s="145">
        <v>2578997</v>
      </c>
      <c r="L211" s="21"/>
      <c r="M211" s="135">
        <f>(K211/$BJ211)</f>
        <v>63.324011098288608</v>
      </c>
      <c r="N211" s="21"/>
      <c r="O211" s="135">
        <f>IF(M$219,M211/M$219*100,0)</f>
        <v>65.477524082480457</v>
      </c>
      <c r="P211" s="21"/>
      <c r="Q211" s="145">
        <v>3589406</v>
      </c>
      <c r="R211" s="21"/>
      <c r="S211" s="135">
        <f>(Q211/$BJ211)</f>
        <v>88.133326785670434</v>
      </c>
      <c r="T211" s="21"/>
      <c r="U211" s="135">
        <f>IF(S$219,S211/S$219*100,0)</f>
        <v>83.782347275369389</v>
      </c>
      <c r="V211" s="21"/>
      <c r="W211" s="145">
        <v>6878753</v>
      </c>
      <c r="X211" s="21"/>
      <c r="Y211" s="135">
        <f>(W211/$BJ211)</f>
        <v>168.89908414565275</v>
      </c>
      <c r="Z211" s="21"/>
      <c r="AA211" s="135">
        <f>IF(Y$219,Y211/Y$219*100,0)</f>
        <v>80.608518299493426</v>
      </c>
      <c r="AB211" s="21"/>
      <c r="AC211" s="21"/>
      <c r="AD211" s="145">
        <v>2728529</v>
      </c>
      <c r="AE211" s="21"/>
      <c r="AF211" s="135">
        <f>(AD211/$BJ211)</f>
        <v>66.995580327546833</v>
      </c>
      <c r="AG211" s="21"/>
      <c r="AH211" s="135">
        <f>IF(AF$219,AF211/AF$219*100,0)</f>
        <v>82.133473011813322</v>
      </c>
      <c r="AI211" s="21"/>
      <c r="AJ211" s="145">
        <v>69656</v>
      </c>
      <c r="AK211" s="21"/>
      <c r="AL211" s="135">
        <f>(AJ211/$BJ211)</f>
        <v>1.7103150244309673</v>
      </c>
      <c r="AM211" s="21"/>
      <c r="AN211" s="135">
        <f>IF(AL$219,AL211/AL$219*100,0)</f>
        <v>200.13519912523998</v>
      </c>
      <c r="AO211" s="21"/>
      <c r="AP211" s="145">
        <f>(E211+K211+Q211+W211+AD211+AJ211)</f>
        <v>66072247</v>
      </c>
      <c r="AQ211" s="21"/>
      <c r="AR211" s="145">
        <v>32081008</v>
      </c>
      <c r="AS211" s="21"/>
      <c r="AT211" s="143">
        <f>IF($AP211,AR211/$AP211*100,0)</f>
        <v>48.554437690003191</v>
      </c>
      <c r="AU211" s="21"/>
      <c r="AV211" s="145">
        <v>8735595</v>
      </c>
      <c r="AW211" s="21"/>
      <c r="AX211" s="143">
        <f>IF($AP211,AV211/$AP211*100,0)</f>
        <v>13.221277308761724</v>
      </c>
      <c r="AY211" s="21"/>
      <c r="AZ211" s="145">
        <v>0</v>
      </c>
      <c r="BA211" s="21"/>
      <c r="BB211" s="143">
        <f>IF($AP211,AZ211/$AP211*100,0)</f>
        <v>0</v>
      </c>
      <c r="BC211" s="21"/>
      <c r="BD211" s="145">
        <v>563473</v>
      </c>
      <c r="BE211" s="21"/>
      <c r="BF211" s="138">
        <v>13532</v>
      </c>
      <c r="BG211" s="21"/>
      <c r="BH211" s="10">
        <v>90</v>
      </c>
      <c r="BI211" s="21"/>
      <c r="BJ211" s="27">
        <v>40727</v>
      </c>
      <c r="BK211" s="21"/>
      <c r="BL211" s="137">
        <f>IF(E211,BJ211,0)</f>
        <v>40727</v>
      </c>
      <c r="BM211" s="21"/>
      <c r="BN211" s="137">
        <f>IF(K211,BJ211,0)</f>
        <v>40727</v>
      </c>
      <c r="BO211" s="21"/>
      <c r="BP211" s="137">
        <f>IF(Q211,BJ211,0)</f>
        <v>40727</v>
      </c>
      <c r="BQ211" s="21"/>
      <c r="BR211" s="137">
        <f>IF(W211,BJ211,0)</f>
        <v>40727</v>
      </c>
      <c r="BS211" s="21"/>
      <c r="BT211" s="137">
        <f>IF(AD211,BJ211,0)</f>
        <v>40727</v>
      </c>
      <c r="BU211" s="21"/>
      <c r="BV211" s="137">
        <f>IF(AJ211,BJ211,0)</f>
        <v>40727</v>
      </c>
    </row>
    <row r="212" spans="1:74"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131"/>
      <c r="AQ212" s="21"/>
      <c r="AR212" s="21"/>
      <c r="AS212" s="21"/>
      <c r="AT212" s="21"/>
      <c r="AU212" s="21"/>
      <c r="AV212" s="21"/>
      <c r="AW212" s="21"/>
      <c r="AX212" s="21"/>
      <c r="AY212" s="21"/>
      <c r="AZ212" s="21"/>
      <c r="BA212" s="21"/>
      <c r="BB212" s="21"/>
      <c r="BC212" s="21"/>
      <c r="BD212" s="21"/>
      <c r="BE212" s="21"/>
      <c r="BF212" s="131"/>
      <c r="BG212" s="21"/>
      <c r="BH212" s="21"/>
      <c r="BI212" s="21"/>
      <c r="BJ212" s="27"/>
      <c r="BK212" s="21"/>
      <c r="BL212" s="27"/>
      <c r="BM212" s="21"/>
      <c r="BN212" s="27"/>
      <c r="BO212" s="21"/>
      <c r="BP212" s="27"/>
      <c r="BQ212" s="21"/>
      <c r="BR212" s="27"/>
      <c r="BS212" s="21"/>
      <c r="BT212" s="27"/>
      <c r="BU212" s="21"/>
      <c r="BV212" s="27"/>
    </row>
    <row r="213" spans="1:74" ht="8.85" customHeight="1" x14ac:dyDescent="0.3">
      <c r="A213" s="10">
        <v>91</v>
      </c>
      <c r="B213" s="21"/>
      <c r="C213" s="10" t="s">
        <v>212</v>
      </c>
      <c r="D213" s="21"/>
      <c r="E213" s="138">
        <v>69411852</v>
      </c>
      <c r="F213" s="21"/>
      <c r="G213" s="135">
        <f>(E213/$BJ213)</f>
        <v>1286.9537776953741</v>
      </c>
      <c r="H213" s="21"/>
      <c r="I213" s="135">
        <f>IF(G$219,G213/G$219*100,0)</f>
        <v>78.174379583121322</v>
      </c>
      <c r="J213" s="21"/>
      <c r="K213" s="138">
        <v>3310628</v>
      </c>
      <c r="L213" s="21"/>
      <c r="M213" s="135">
        <f>(K213/$BJ213)</f>
        <v>61.38181143969593</v>
      </c>
      <c r="N213" s="21"/>
      <c r="O213" s="135">
        <f>IF(M$219,M213/M$219*100,0)</f>
        <v>63.469274404153865</v>
      </c>
      <c r="P213" s="21"/>
      <c r="Q213" s="138">
        <v>4308102</v>
      </c>
      <c r="R213" s="21"/>
      <c r="S213" s="135">
        <f>(Q213/$BJ213)</f>
        <v>79.875813479187912</v>
      </c>
      <c r="T213" s="21"/>
      <c r="U213" s="135">
        <f>IF(S$219,S213/S$219*100,0)</f>
        <v>75.932492144436253</v>
      </c>
      <c r="V213" s="21"/>
      <c r="W213" s="138">
        <v>7452811</v>
      </c>
      <c r="X213" s="21"/>
      <c r="Y213" s="135">
        <f>(W213/$BJ213)</f>
        <v>138.18134791879115</v>
      </c>
      <c r="Z213" s="21"/>
      <c r="AA213" s="135">
        <f>IF(Y$219,Y213/Y$219*100,0)</f>
        <v>65.948218539509682</v>
      </c>
      <c r="AB213" s="21"/>
      <c r="AC213" s="21"/>
      <c r="AD213" s="138">
        <v>3064105</v>
      </c>
      <c r="AE213" s="21"/>
      <c r="AF213" s="135">
        <f>(AD213/$BJ213)</f>
        <v>56.811068879206452</v>
      </c>
      <c r="AG213" s="21"/>
      <c r="AH213" s="135">
        <f>IF(AF$219,AF213/AF$219*100,0)</f>
        <v>69.647734518451472</v>
      </c>
      <c r="AI213" s="21"/>
      <c r="AJ213" s="138">
        <v>92414</v>
      </c>
      <c r="AK213" s="21"/>
      <c r="AL213" s="135">
        <f>(AJ213/$BJ213)</f>
        <v>1.7134328358208955</v>
      </c>
      <c r="AM213" s="21"/>
      <c r="AN213" s="135">
        <f>IF(AL$219,AL213/AL$219*100,0)</f>
        <v>200.50003472245157</v>
      </c>
      <c r="AO213" s="21"/>
      <c r="AP213" s="138">
        <f>(E213+K213+Q213+W213+AD213+AJ213)</f>
        <v>87639912</v>
      </c>
      <c r="AQ213" s="21"/>
      <c r="AR213" s="138">
        <v>48371065</v>
      </c>
      <c r="AS213" s="21"/>
      <c r="AT213" s="143">
        <f>IF($AP213,AR213/$AP213*100,0)</f>
        <v>55.192963908955086</v>
      </c>
      <c r="AU213" s="21"/>
      <c r="AV213" s="138">
        <v>9739975</v>
      </c>
      <c r="AW213" s="21"/>
      <c r="AX213" s="143">
        <f>IF($AP213,AV213/$AP213*100,0)</f>
        <v>11.113629370143594</v>
      </c>
      <c r="AY213" s="21"/>
      <c r="AZ213" s="138">
        <v>0</v>
      </c>
      <c r="BA213" s="21"/>
      <c r="BB213" s="143">
        <f>IF($AP213,AZ213/$AP213*100,0)</f>
        <v>0</v>
      </c>
      <c r="BC213" s="21"/>
      <c r="BD213" s="138">
        <v>1638287</v>
      </c>
      <c r="BE213" s="21"/>
      <c r="BF213" s="138">
        <v>0</v>
      </c>
      <c r="BG213" s="21"/>
      <c r="BH213" s="10">
        <v>91</v>
      </c>
      <c r="BI213" s="21"/>
      <c r="BJ213" s="27">
        <v>53935</v>
      </c>
      <c r="BK213" s="21"/>
      <c r="BL213" s="137">
        <f>IF(E213,BJ213,0)</f>
        <v>53935</v>
      </c>
      <c r="BM213" s="21"/>
      <c r="BN213" s="137">
        <f>IF(K213,BJ213,0)</f>
        <v>53935</v>
      </c>
      <c r="BO213" s="21"/>
      <c r="BP213" s="137">
        <f>IF(Q213,BJ213,0)</f>
        <v>53935</v>
      </c>
      <c r="BQ213" s="21"/>
      <c r="BR213" s="137">
        <f>IF(W213,BJ213,0)</f>
        <v>53935</v>
      </c>
      <c r="BS213" s="21"/>
      <c r="BT213" s="137">
        <f>IF(AD213,BJ213,0)</f>
        <v>53935</v>
      </c>
      <c r="BU213" s="21"/>
      <c r="BV213" s="137">
        <f>IF(AJ213,BJ213,0)</f>
        <v>53935</v>
      </c>
    </row>
    <row r="214" spans="1:74" ht="8.85" customHeight="1" x14ac:dyDescent="0.3">
      <c r="A214" s="10">
        <v>92</v>
      </c>
      <c r="B214" s="21"/>
      <c r="C214" s="10" t="s">
        <v>213</v>
      </c>
      <c r="D214" s="21"/>
      <c r="E214" s="138">
        <v>16829995</v>
      </c>
      <c r="F214" s="21"/>
      <c r="G214" s="135">
        <f>(E214/$BJ214)</f>
        <v>910.86188234020676</v>
      </c>
      <c r="H214" s="21"/>
      <c r="I214" s="135">
        <f>IF(G$219,G214/G$219*100,0)</f>
        <v>55.329153052701486</v>
      </c>
      <c r="J214" s="21"/>
      <c r="K214" s="138">
        <v>1471530</v>
      </c>
      <c r="L214" s="21"/>
      <c r="M214" s="135">
        <f>(K214/$BJ214)</f>
        <v>79.641175515505765</v>
      </c>
      <c r="N214" s="21"/>
      <c r="O214" s="135">
        <f>IF(M$219,M214/M$219*100,0)</f>
        <v>82.349600054228304</v>
      </c>
      <c r="P214" s="21"/>
      <c r="Q214" s="138">
        <v>1843874</v>
      </c>
      <c r="R214" s="21"/>
      <c r="S214" s="135">
        <f>(Q214/$BJ214)</f>
        <v>99.792931752990199</v>
      </c>
      <c r="T214" s="21"/>
      <c r="U214" s="135">
        <f>IF(S$219,S214/S$219*100,0)</f>
        <v>94.86633908747055</v>
      </c>
      <c r="V214" s="21"/>
      <c r="W214" s="138">
        <v>4979396</v>
      </c>
      <c r="X214" s="21"/>
      <c r="Y214" s="135">
        <f>(W214/$BJ214)</f>
        <v>269.49158413162309</v>
      </c>
      <c r="Z214" s="21"/>
      <c r="AA214" s="135">
        <f>IF(Y$219,Y214/Y$219*100,0)</f>
        <v>128.61714082653032</v>
      </c>
      <c r="AB214" s="21"/>
      <c r="AC214" s="21"/>
      <c r="AD214" s="138">
        <v>1527568</v>
      </c>
      <c r="AE214" s="21"/>
      <c r="AF214" s="135">
        <f>(AD214/$BJ214)</f>
        <v>82.674027168912701</v>
      </c>
      <c r="AG214" s="21"/>
      <c r="AH214" s="135">
        <f>IF(AF$219,AF214/AF$219*100,0)</f>
        <v>101.35452138868655</v>
      </c>
      <c r="AI214" s="21"/>
      <c r="AJ214" s="138">
        <v>10585</v>
      </c>
      <c r="AK214" s="21"/>
      <c r="AL214" s="135">
        <f>(AJ214/$BJ214)</f>
        <v>0.57287438436975702</v>
      </c>
      <c r="AM214" s="21"/>
      <c r="AN214" s="135">
        <f>IF(AL$219,AL214/AL$219*100,0)</f>
        <v>67.035795950945442</v>
      </c>
      <c r="AO214" s="21"/>
      <c r="AP214" s="138">
        <f>(E214+K214+Q214+W214+AD214+AJ214)</f>
        <v>26662948</v>
      </c>
      <c r="AQ214" s="21"/>
      <c r="AR214" s="138">
        <v>12014367</v>
      </c>
      <c r="AS214" s="21"/>
      <c r="AT214" s="143">
        <f>IF($AP214,AR214/$AP214*100,0)</f>
        <v>45.060159889296564</v>
      </c>
      <c r="AU214" s="21"/>
      <c r="AV214" s="138">
        <v>4248977</v>
      </c>
      <c r="AW214" s="21"/>
      <c r="AX214" s="143">
        <f>IF($AP214,AV214/$AP214*100,0)</f>
        <v>15.935886009303998</v>
      </c>
      <c r="AY214" s="21"/>
      <c r="AZ214" s="138">
        <v>0</v>
      </c>
      <c r="BA214" s="21"/>
      <c r="BB214" s="143">
        <f>IF($AP214,AZ214/$AP214*100,0)</f>
        <v>0</v>
      </c>
      <c r="BC214" s="21"/>
      <c r="BD214" s="138">
        <v>1805</v>
      </c>
      <c r="BE214" s="21"/>
      <c r="BF214" s="138">
        <v>0</v>
      </c>
      <c r="BG214" s="21"/>
      <c r="BH214" s="10">
        <v>92</v>
      </c>
      <c r="BI214" s="21"/>
      <c r="BJ214" s="27">
        <v>18477</v>
      </c>
      <c r="BK214" s="21"/>
      <c r="BL214" s="137">
        <f>IF(E214,BJ214,0)</f>
        <v>18477</v>
      </c>
      <c r="BM214" s="21"/>
      <c r="BN214" s="137">
        <f>IF(K214,BJ214,0)</f>
        <v>18477</v>
      </c>
      <c r="BO214" s="21"/>
      <c r="BP214" s="137">
        <f>IF(Q214,BJ214,0)</f>
        <v>18477</v>
      </c>
      <c r="BQ214" s="21"/>
      <c r="BR214" s="137">
        <f>IF(W214,BJ214,0)</f>
        <v>18477</v>
      </c>
      <c r="BS214" s="21"/>
      <c r="BT214" s="137">
        <f>IF(AD214,BJ214,0)</f>
        <v>18477</v>
      </c>
      <c r="BU214" s="21"/>
      <c r="BV214" s="137">
        <f>IF(AJ214,BJ214,0)</f>
        <v>18477</v>
      </c>
    </row>
    <row r="215" spans="1:74" ht="8.85" customHeight="1" x14ac:dyDescent="0.3">
      <c r="A215" s="10">
        <v>93</v>
      </c>
      <c r="B215" s="21"/>
      <c r="C215" s="10" t="s">
        <v>214</v>
      </c>
      <c r="D215" s="21"/>
      <c r="E215" s="138">
        <v>50528492</v>
      </c>
      <c r="F215" s="21"/>
      <c r="G215" s="135">
        <f>(E215/$BJ215)</f>
        <v>1398.5190146692498</v>
      </c>
      <c r="H215" s="21"/>
      <c r="I215" s="135">
        <f>IF(G$219,G215/G$219*100,0)</f>
        <v>84.951268803723195</v>
      </c>
      <c r="J215" s="21"/>
      <c r="K215" s="138">
        <v>2845171</v>
      </c>
      <c r="L215" s="21"/>
      <c r="M215" s="135">
        <f>(K215/$BJ215)</f>
        <v>78.748159424301136</v>
      </c>
      <c r="N215" s="21"/>
      <c r="O215" s="135">
        <f>IF(M$219,M215/M$219*100,0)</f>
        <v>81.426214412609127</v>
      </c>
      <c r="P215" s="21"/>
      <c r="Q215" s="138">
        <v>3130268</v>
      </c>
      <c r="R215" s="21"/>
      <c r="S215" s="135">
        <f>(Q215/$BJ215)</f>
        <v>86.639025740381953</v>
      </c>
      <c r="T215" s="21"/>
      <c r="U215" s="135">
        <f>IF(S$219,S215/S$219*100,0)</f>
        <v>82.36181711185057</v>
      </c>
      <c r="V215" s="21"/>
      <c r="W215" s="138">
        <v>6900914</v>
      </c>
      <c r="X215" s="21"/>
      <c r="Y215" s="135">
        <f>(W215/$BJ215)</f>
        <v>191.00232493772489</v>
      </c>
      <c r="Z215" s="21"/>
      <c r="AA215" s="135">
        <f>IF(Y$219,Y215/Y$219*100,0)</f>
        <v>91.157477157845619</v>
      </c>
      <c r="AB215" s="21"/>
      <c r="AC215" s="21"/>
      <c r="AD215" s="138">
        <v>3176523</v>
      </c>
      <c r="AE215" s="21"/>
      <c r="AF215" s="135">
        <f>(AD215/$BJ215)</f>
        <v>87.919263769720459</v>
      </c>
      <c r="AG215" s="21"/>
      <c r="AH215" s="135">
        <f>IF(AF$219,AF215/AF$219*100,0)</f>
        <v>107.78493809209829</v>
      </c>
      <c r="AI215" s="21"/>
      <c r="AJ215" s="138">
        <v>53598</v>
      </c>
      <c r="AK215" s="21"/>
      <c r="AL215" s="135">
        <f>(AJ215/$BJ215)</f>
        <v>1.4834763354553002</v>
      </c>
      <c r="AM215" s="21"/>
      <c r="AN215" s="135">
        <f>IF(AL$219,AL215/AL$219*100,0)</f>
        <v>173.59131361937662</v>
      </c>
      <c r="AO215" s="21"/>
      <c r="AP215" s="138">
        <f>(E215+K215+Q215+W215+AD215+AJ215)</f>
        <v>66634966</v>
      </c>
      <c r="AQ215" s="21"/>
      <c r="AR215" s="138">
        <v>42987818</v>
      </c>
      <c r="AS215" s="21"/>
      <c r="AT215" s="143">
        <f>IF($AP215,AR215/$AP215*100,0)</f>
        <v>64.5124032928898</v>
      </c>
      <c r="AU215" s="21"/>
      <c r="AV215" s="138">
        <v>13066551</v>
      </c>
      <c r="AW215" s="21"/>
      <c r="AX215" s="143">
        <f>IF($AP215,AV215/$AP215*100,0)</f>
        <v>19.609150847319409</v>
      </c>
      <c r="AY215" s="21"/>
      <c r="AZ215" s="138">
        <v>0</v>
      </c>
      <c r="BA215" s="21"/>
      <c r="BB215" s="143">
        <f>IF($AP215,AZ215/$AP215*100,0)</f>
        <v>0</v>
      </c>
      <c r="BC215" s="21"/>
      <c r="BD215" s="138">
        <v>1366604</v>
      </c>
      <c r="BE215" s="21"/>
      <c r="BF215" s="138">
        <v>0</v>
      </c>
      <c r="BG215" s="21"/>
      <c r="BH215" s="10">
        <v>93</v>
      </c>
      <c r="BI215" s="21"/>
      <c r="BJ215" s="27">
        <v>36130</v>
      </c>
      <c r="BK215" s="21"/>
      <c r="BL215" s="137">
        <f>IF(E215,BJ215,0)</f>
        <v>36130</v>
      </c>
      <c r="BM215" s="21"/>
      <c r="BN215" s="137">
        <f>IF(K215,BJ215,0)</f>
        <v>36130</v>
      </c>
      <c r="BO215" s="21"/>
      <c r="BP215" s="137">
        <f>IF(Q215,BJ215,0)</f>
        <v>36130</v>
      </c>
      <c r="BQ215" s="21"/>
      <c r="BR215" s="137">
        <f>IF(W215,BJ215,0)</f>
        <v>36130</v>
      </c>
      <c r="BS215" s="21"/>
      <c r="BT215" s="137">
        <f>IF(AD215,BJ215,0)</f>
        <v>36130</v>
      </c>
      <c r="BU215" s="21"/>
      <c r="BV215" s="137">
        <f>IF(AJ215,BJ215,0)</f>
        <v>36130</v>
      </c>
    </row>
    <row r="216" spans="1:74" ht="8.85" customHeight="1" x14ac:dyDescent="0.3">
      <c r="A216" s="10">
        <v>94</v>
      </c>
      <c r="B216" s="21"/>
      <c r="C216" s="10" t="s">
        <v>215</v>
      </c>
      <c r="D216" s="21"/>
      <c r="E216" s="138">
        <v>35637468</v>
      </c>
      <c r="F216" s="21"/>
      <c r="G216" s="135">
        <f>(E216/$BJ216)</f>
        <v>1259.7196182396606</v>
      </c>
      <c r="H216" s="21"/>
      <c r="I216" s="135">
        <f>IF(G$219,G216/G$219*100,0)</f>
        <v>76.520075010714095</v>
      </c>
      <c r="J216" s="21"/>
      <c r="K216" s="138">
        <v>1437022</v>
      </c>
      <c r="L216" s="21"/>
      <c r="M216" s="135">
        <f>(K216/$BJ216)</f>
        <v>50.796111700247437</v>
      </c>
      <c r="N216" s="21"/>
      <c r="O216" s="135">
        <f>IF(M$219,M216/M$219*100,0)</f>
        <v>52.523577857170942</v>
      </c>
      <c r="P216" s="21"/>
      <c r="Q216" s="138">
        <v>2596662</v>
      </c>
      <c r="R216" s="21"/>
      <c r="S216" s="135">
        <f>(Q216/$BJ216)</f>
        <v>91.787274655355247</v>
      </c>
      <c r="T216" s="21"/>
      <c r="U216" s="135">
        <f>IF(S$219,S216/S$219*100,0)</f>
        <v>87.255906489677912</v>
      </c>
      <c r="V216" s="21"/>
      <c r="W216" s="138">
        <v>4872163</v>
      </c>
      <c r="X216" s="21"/>
      <c r="Y216" s="135">
        <f>(W216/$BJ216)</f>
        <v>172.22209261223048</v>
      </c>
      <c r="Z216" s="21"/>
      <c r="AA216" s="135">
        <f>IF(Y$219,Y216/Y$219*100,0)</f>
        <v>82.194452232424084</v>
      </c>
      <c r="AB216" s="21"/>
      <c r="AC216" s="21"/>
      <c r="AD216" s="138">
        <v>1801089</v>
      </c>
      <c r="AE216" s="21"/>
      <c r="AF216" s="135">
        <f>(AD216/$BJ216)</f>
        <v>63.665217391304346</v>
      </c>
      <c r="AG216" s="21"/>
      <c r="AH216" s="135">
        <f>IF(AF$219,AF216/AF$219*100,0)</f>
        <v>78.050602574598145</v>
      </c>
      <c r="AI216" s="21"/>
      <c r="AJ216" s="138">
        <v>68460</v>
      </c>
      <c r="AK216" s="21"/>
      <c r="AL216" s="135">
        <f>(AJ216/$BJ216)</f>
        <v>2.4199363732767765</v>
      </c>
      <c r="AM216" s="21"/>
      <c r="AN216" s="135">
        <f>IF(AL$219,AL216/AL$219*100,0)</f>
        <v>283.17265592477224</v>
      </c>
      <c r="AO216" s="21"/>
      <c r="AP216" s="138">
        <f>(E216+K216+Q216+W216+AD216+AJ216)</f>
        <v>46412864</v>
      </c>
      <c r="AQ216" s="21"/>
      <c r="AR216" s="138">
        <v>27450110</v>
      </c>
      <c r="AS216" s="21"/>
      <c r="AT216" s="143">
        <f>IF($AP216,AR216/$AP216*100,0)</f>
        <v>59.143322851181942</v>
      </c>
      <c r="AU216" s="21"/>
      <c r="AV216" s="138">
        <v>4936060</v>
      </c>
      <c r="AW216" s="21"/>
      <c r="AX216" s="143">
        <f>IF($AP216,AV216/$AP216*100,0)</f>
        <v>10.635111851748688</v>
      </c>
      <c r="AY216" s="21"/>
      <c r="AZ216" s="138">
        <v>0</v>
      </c>
      <c r="BA216" s="21"/>
      <c r="BB216" s="143">
        <f>IF($AP216,AZ216/$AP216*100,0)</f>
        <v>0</v>
      </c>
      <c r="BC216" s="21"/>
      <c r="BD216" s="138">
        <v>1169560</v>
      </c>
      <c r="BE216" s="21"/>
      <c r="BF216" s="138">
        <v>0</v>
      </c>
      <c r="BG216" s="21"/>
      <c r="BH216" s="10">
        <v>94</v>
      </c>
      <c r="BI216" s="21"/>
      <c r="BJ216" s="27">
        <v>28290</v>
      </c>
      <c r="BK216" s="21"/>
      <c r="BL216" s="137">
        <f>IF(E216,BJ216,0)</f>
        <v>28290</v>
      </c>
      <c r="BM216" s="21"/>
      <c r="BN216" s="137">
        <f>IF(K216,BJ216,0)</f>
        <v>28290</v>
      </c>
      <c r="BO216" s="21"/>
      <c r="BP216" s="137">
        <f>IF(Q216,BJ216,0)</f>
        <v>28290</v>
      </c>
      <c r="BQ216" s="21"/>
      <c r="BR216" s="137">
        <f>IF(W216,BJ216,0)</f>
        <v>28290</v>
      </c>
      <c r="BS216" s="21"/>
      <c r="BT216" s="137">
        <f>IF(AD216,BJ216,0)</f>
        <v>28290</v>
      </c>
      <c r="BU216" s="21"/>
      <c r="BV216" s="137">
        <f>IF(AJ216,BJ216,0)</f>
        <v>28290</v>
      </c>
    </row>
    <row r="217" spans="1:74" ht="8.85" customHeight="1" x14ac:dyDescent="0.3">
      <c r="A217" s="30">
        <v>95</v>
      </c>
      <c r="B217" s="21"/>
      <c r="C217" s="10" t="s">
        <v>216</v>
      </c>
      <c r="D217" s="21"/>
      <c r="E217" s="139">
        <v>126541555</v>
      </c>
      <c r="F217" s="21"/>
      <c r="G217" s="135">
        <f>(E217/$BJ217)</f>
        <v>1806.5751302733956</v>
      </c>
      <c r="H217" s="21"/>
      <c r="I217" s="135">
        <f>IF(G$219,G217/G$219*100,0)</f>
        <v>109.73812146720965</v>
      </c>
      <c r="J217" s="21"/>
      <c r="K217" s="139">
        <v>9237613</v>
      </c>
      <c r="L217" s="21"/>
      <c r="M217" s="135">
        <f>(K217/$BJ217)</f>
        <v>131.88111928046257</v>
      </c>
      <c r="N217" s="21"/>
      <c r="O217" s="135">
        <f>IF(M$219,M217/M$219*100,0)</f>
        <v>136.36611158929477</v>
      </c>
      <c r="P217" s="21"/>
      <c r="Q217" s="139">
        <v>9115526</v>
      </c>
      <c r="R217" s="21"/>
      <c r="S217" s="135">
        <f>(Q217/$BJ217)</f>
        <v>130.13813976729244</v>
      </c>
      <c r="T217" s="21"/>
      <c r="U217" s="135">
        <f>IF(S$219,S217/S$219*100,0)</f>
        <v>123.71346024721508</v>
      </c>
      <c r="V217" s="21"/>
      <c r="W217" s="139">
        <v>12809607</v>
      </c>
      <c r="X217" s="21"/>
      <c r="Y217" s="135">
        <f>(W217/$BJ217)</f>
        <v>182.87682204297238</v>
      </c>
      <c r="Z217" s="21"/>
      <c r="AA217" s="135">
        <f>IF(Y$219,Y217/Y$219*100,0)</f>
        <v>87.279512087180052</v>
      </c>
      <c r="AB217" s="21"/>
      <c r="AC217" s="21"/>
      <c r="AD217" s="139">
        <v>5455629</v>
      </c>
      <c r="AE217" s="21"/>
      <c r="AF217" s="135">
        <f>(AD217/$BJ217)</f>
        <v>77.887486615747022</v>
      </c>
      <c r="AG217" s="21"/>
      <c r="AH217" s="135">
        <f>IF(AF$219,AF217/AF$219*100,0)</f>
        <v>95.486444757044382</v>
      </c>
      <c r="AI217" s="21"/>
      <c r="AJ217" s="139">
        <v>0</v>
      </c>
      <c r="AK217" s="21"/>
      <c r="AL217" s="135">
        <f>(AJ217/$BJ217)</f>
        <v>0</v>
      </c>
      <c r="AM217" s="21"/>
      <c r="AN217" s="135">
        <f>IF(AL$219,AL217/AL$219*100,0)</f>
        <v>0</v>
      </c>
      <c r="AO217" s="21"/>
      <c r="AP217" s="139">
        <f>(E217+K217+Q217+W217+AD217+AJ217)</f>
        <v>163159930</v>
      </c>
      <c r="AQ217" s="21"/>
      <c r="AR217" s="139">
        <v>78010227</v>
      </c>
      <c r="AS217" s="21"/>
      <c r="AT217" s="143">
        <f>IF($AP217,AR217/$AP217*100,0)</f>
        <v>47.812123356512842</v>
      </c>
      <c r="AU217" s="21"/>
      <c r="AV217" s="139">
        <v>13235390</v>
      </c>
      <c r="AW217" s="21"/>
      <c r="AX217" s="143">
        <f>IF($AP217,AV217/$AP217*100,0)</f>
        <v>8.1119120362456645</v>
      </c>
      <c r="AY217" s="21"/>
      <c r="AZ217" s="139">
        <v>11968027</v>
      </c>
      <c r="BA217" s="21"/>
      <c r="BB217" s="143">
        <f>IF($AP217,AZ217/$AP217*100,0)</f>
        <v>7.3351508547472406</v>
      </c>
      <c r="BC217" s="21"/>
      <c r="BD217" s="139">
        <v>971755</v>
      </c>
      <c r="BE217" s="21"/>
      <c r="BF217" s="139">
        <v>21241</v>
      </c>
      <c r="BG217" s="21"/>
      <c r="BH217" s="30">
        <v>95</v>
      </c>
      <c r="BI217" s="21"/>
      <c r="BJ217" s="144">
        <v>70045</v>
      </c>
      <c r="BK217" s="21"/>
      <c r="BL217" s="140">
        <f>IF(E217,BJ217,0)</f>
        <v>70045</v>
      </c>
      <c r="BM217" s="21"/>
      <c r="BN217" s="140">
        <f>IF(K217,BJ217,0)</f>
        <v>70045</v>
      </c>
      <c r="BO217" s="21"/>
      <c r="BP217" s="140">
        <f>IF(Q217,BJ217,0)</f>
        <v>70045</v>
      </c>
      <c r="BQ217" s="21"/>
      <c r="BR217" s="140">
        <f>IF(W217,BJ217,0)</f>
        <v>70045</v>
      </c>
      <c r="BS217" s="21"/>
      <c r="BT217" s="140">
        <f>IF(AD217,BJ217,0)</f>
        <v>70045</v>
      </c>
      <c r="BU217" s="21"/>
      <c r="BV217" s="140">
        <f>IF(AJ217,BJ217,0)</f>
        <v>0</v>
      </c>
    </row>
    <row r="218" spans="1:7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Q218" s="21"/>
      <c r="AR218" s="21"/>
      <c r="AS218" s="21"/>
      <c r="AT218" s="21"/>
      <c r="AU218" s="21"/>
      <c r="AV218" s="21"/>
      <c r="AW218" s="21"/>
      <c r="AX218" s="21"/>
      <c r="AY218" s="21"/>
      <c r="AZ218" s="21"/>
      <c r="BA218" s="21"/>
      <c r="BB218" s="21"/>
      <c r="BC218" s="21"/>
      <c r="BD218" s="21"/>
      <c r="BE218" s="21"/>
      <c r="BG218" s="21"/>
      <c r="BH218" s="21"/>
      <c r="BI218" s="21"/>
      <c r="BJ218" s="21"/>
      <c r="BK218" s="21"/>
      <c r="BL218" s="21"/>
      <c r="BM218" s="21"/>
      <c r="BN218" s="21"/>
      <c r="BO218" s="21"/>
      <c r="BP218" s="21"/>
      <c r="BQ218" s="21"/>
      <c r="BR218" s="21"/>
      <c r="BS218" s="21"/>
      <c r="BT218" s="21"/>
      <c r="BU218" s="21"/>
      <c r="BV218" s="21"/>
    </row>
    <row r="219" spans="1:74" ht="8.85" customHeight="1" x14ac:dyDescent="0.3">
      <c r="A219" s="30">
        <f>A217</f>
        <v>95</v>
      </c>
      <c r="B219" s="21"/>
      <c r="C219" s="18" t="s">
        <v>65</v>
      </c>
      <c r="D219" s="21"/>
      <c r="E219" s="141">
        <f>SUM(E89:E217)</f>
        <v>9919719248</v>
      </c>
      <c r="F219" s="21"/>
      <c r="G219" s="142">
        <f>IF(E219=0,0,IF(ISNONTEXT(H219),E219/$BJ219,E219/BL219))</f>
        <v>1646.2603023628487</v>
      </c>
      <c r="H219" s="130"/>
      <c r="I219" s="143">
        <f>IF(G$219,G219/G$219*100,0)</f>
        <v>100</v>
      </c>
      <c r="J219" s="21"/>
      <c r="K219" s="141">
        <f>SUM(K89:K217)</f>
        <v>582742969</v>
      </c>
      <c r="L219" s="21"/>
      <c r="M219" s="142">
        <f>IF(K219=0,0,IF(ISNONTEXT(N219),K219/$BJ219,K219/BN219))</f>
        <v>96.71106533979642</v>
      </c>
      <c r="N219" s="130"/>
      <c r="O219" s="143">
        <f>IF(M$219,M219/M$219*100,0)</f>
        <v>100</v>
      </c>
      <c r="P219" s="21"/>
      <c r="Q219" s="141">
        <f>SUM(Q89:Q217)</f>
        <v>633852949</v>
      </c>
      <c r="R219" s="21"/>
      <c r="S219" s="142">
        <f>IF(Q219=0,0,IF(ISNONTEXT(T219),Q219/$BJ219,Q219/BP219))</f>
        <v>105.19319361631224</v>
      </c>
      <c r="T219" s="130"/>
      <c r="U219" s="143">
        <f>IF(S$219,S219/S$219*100,0)</f>
        <v>100</v>
      </c>
      <c r="V219" s="21"/>
      <c r="W219" s="141">
        <f>SUM(W89:W217)</f>
        <v>1262546061</v>
      </c>
      <c r="X219" s="21"/>
      <c r="Y219" s="142">
        <f>IF(W219=0,0,IF(ISNONTEXT(Z219),W219/$BJ219,W219/BR219))</f>
        <v>209.53006916480462</v>
      </c>
      <c r="Z219" s="130"/>
      <c r="AA219" s="143">
        <f>IF(Y$219,Y219/Y$219*100,0)</f>
        <v>100</v>
      </c>
      <c r="AB219" s="21"/>
      <c r="AC219" s="21"/>
      <c r="AD219" s="141">
        <f>SUM(AD89:AD217)</f>
        <v>491503756</v>
      </c>
      <c r="AE219" s="21"/>
      <c r="AF219" s="142">
        <f>IF(AD219=0,0,IF(ISNONTEXT(AG219),AD219/$BJ219,AD219/BT219))</f>
        <v>81.569155510945947</v>
      </c>
      <c r="AG219" s="130"/>
      <c r="AH219" s="143">
        <f>IF(AF$219,AF219/AF$219*100,0)</f>
        <v>100</v>
      </c>
      <c r="AI219" s="21"/>
      <c r="AJ219" s="141">
        <f>SUM(AJ89:AJ217)</f>
        <v>5149363</v>
      </c>
      <c r="AK219" s="21"/>
      <c r="AL219" s="142">
        <f>IF(AJ219=0,0,IF(ISNONTEXT(AM219),AJ219/$BJ219,AJ219/BV219))</f>
        <v>0.85457981999492827</v>
      </c>
      <c r="AM219" s="130"/>
      <c r="AN219" s="143">
        <f>IF(AL$219,AL219/AL$219*100,0)</f>
        <v>100</v>
      </c>
      <c r="AO219" s="21"/>
      <c r="AP219" s="141">
        <f>SUM(AP89:AP217)</f>
        <v>12895514346</v>
      </c>
      <c r="AQ219" s="21"/>
      <c r="AR219" s="141">
        <f>SUM(AR89:AR217)</f>
        <v>5394550220</v>
      </c>
      <c r="AS219" s="21"/>
      <c r="AT219" s="143">
        <f>IF($AP219,AR219/$AP219*100,0)</f>
        <v>41.832765062785654</v>
      </c>
      <c r="AU219" s="21"/>
      <c r="AV219" s="141">
        <f>SUM(AV89:AV217)</f>
        <v>944885685</v>
      </c>
      <c r="AW219" s="21"/>
      <c r="AX219" s="143">
        <f>IF($AP219,AV219/$AP219*100,0)</f>
        <v>7.3272430990167505</v>
      </c>
      <c r="AY219" s="21"/>
      <c r="AZ219" s="141">
        <f>SUM(AZ89:AZ217)</f>
        <v>96451370</v>
      </c>
      <c r="BA219" s="21"/>
      <c r="BB219" s="143">
        <f>IF($AP219,AZ219/$AP219*100,0)</f>
        <v>0.7479451180628387</v>
      </c>
      <c r="BC219" s="21"/>
      <c r="BD219" s="141">
        <f>SUM(BD89:BD217)</f>
        <v>77255073</v>
      </c>
      <c r="BE219" s="21"/>
      <c r="BF219" s="141">
        <f>SUM(BF89:BF217)</f>
        <v>488692</v>
      </c>
      <c r="BG219" s="21"/>
      <c r="BH219" s="30">
        <f>BH217</f>
        <v>95</v>
      </c>
      <c r="BI219" s="21"/>
      <c r="BJ219" s="144">
        <f>SUM(BJ89:BJ217)</f>
        <v>6025608</v>
      </c>
      <c r="BK219" s="21"/>
      <c r="BL219" s="140">
        <f>SUM(BL89:BL217)</f>
        <v>6025608</v>
      </c>
      <c r="BM219" s="21"/>
      <c r="BN219" s="140">
        <f>SUM(BN89:BN217)</f>
        <v>6025608</v>
      </c>
      <c r="BO219" s="21"/>
      <c r="BP219" s="140">
        <f>SUM(BP89:BP217)</f>
        <v>6025608</v>
      </c>
      <c r="BQ219" s="21"/>
      <c r="BR219" s="140">
        <f>SUM(BR89:BR217)</f>
        <v>6025608</v>
      </c>
      <c r="BS219" s="21"/>
      <c r="BT219" s="140">
        <f>SUM(BT89:BT217)</f>
        <v>6025608</v>
      </c>
      <c r="BU219" s="21"/>
      <c r="BV219" s="140">
        <f>SUM(BV89:BV217)</f>
        <v>3153643</v>
      </c>
    </row>
    <row r="220" spans="1:7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row>
    <row r="221" spans="1:7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row>
    <row r="222" spans="1:7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row>
    <row r="223" spans="1:7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row>
    <row r="224" spans="1:7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row>
    <row r="225" spans="1:74" ht="7.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row>
    <row r="226" spans="1:74" ht="8.85" hidden="1"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row>
    <row r="227" spans="1:74" s="8" customFormat="1" ht="10.5" customHeight="1" x14ac:dyDescent="0.3">
      <c r="A227" s="112" t="s">
        <v>545</v>
      </c>
      <c r="BH227" s="113" t="s">
        <v>546</v>
      </c>
    </row>
    <row r="228" spans="1:74" s="8" customFormat="1" ht="10.5" customHeight="1" x14ac:dyDescent="0.3">
      <c r="AA228" s="11" t="s">
        <v>42</v>
      </c>
      <c r="AD228" s="38" t="s">
        <v>43</v>
      </c>
      <c r="BH228" s="11" t="s">
        <v>514</v>
      </c>
    </row>
    <row r="229" spans="1:74" s="8" customFormat="1" ht="10.5" customHeight="1" x14ac:dyDescent="0.3">
      <c r="A229" s="12"/>
      <c r="AA229" s="11" t="s">
        <v>515</v>
      </c>
      <c r="AD229" s="38" t="s">
        <v>391</v>
      </c>
      <c r="BH229" s="11" t="s">
        <v>217</v>
      </c>
    </row>
    <row r="230" spans="1:74" s="8" customFormat="1" ht="10.5" customHeight="1" x14ac:dyDescent="0.3">
      <c r="A230" s="13"/>
      <c r="AA230" s="11" t="s">
        <v>48</v>
      </c>
      <c r="AD230" s="14" t="s">
        <v>49</v>
      </c>
    </row>
    <row r="231" spans="1:74" ht="9.6" customHeight="1" x14ac:dyDescent="0.3">
      <c r="AR231" s="16" t="s">
        <v>392</v>
      </c>
      <c r="AS231" s="16"/>
      <c r="AT231" s="16"/>
      <c r="AU231" s="16"/>
      <c r="AV231" s="16"/>
      <c r="AW231" s="16"/>
      <c r="AX231" s="16"/>
      <c r="AY231" s="16"/>
      <c r="AZ231" s="16"/>
      <c r="BA231" s="16"/>
      <c r="BB231" s="16"/>
      <c r="BC231" s="16"/>
      <c r="BD231" s="16"/>
    </row>
    <row r="232" spans="1:74" ht="9.6" customHeight="1" x14ac:dyDescent="0.3"/>
    <row r="233" spans="1:74" ht="9.6" customHeight="1" x14ac:dyDescent="0.3">
      <c r="E233" s="16" t="s">
        <v>516</v>
      </c>
      <c r="F233" s="16"/>
      <c r="G233" s="16"/>
      <c r="H233" s="16"/>
      <c r="I233" s="16"/>
      <c r="J233" s="16"/>
      <c r="K233" s="16"/>
      <c r="L233" s="16"/>
      <c r="M233" s="16"/>
      <c r="N233" s="16"/>
      <c r="O233" s="16"/>
      <c r="P233" s="16"/>
      <c r="Q233" s="16"/>
      <c r="R233" s="16"/>
      <c r="S233" s="16"/>
      <c r="T233" s="16"/>
      <c r="U233" s="16"/>
      <c r="V233" s="16"/>
      <c r="W233" s="16"/>
      <c r="X233" s="16"/>
      <c r="Y233" s="16"/>
      <c r="Z233" s="16"/>
      <c r="AA233" s="16"/>
      <c r="AB233" s="17"/>
      <c r="AC233" s="17"/>
      <c r="AD233" s="16"/>
      <c r="AE233" s="16"/>
      <c r="AF233" s="16"/>
      <c r="AG233" s="16"/>
      <c r="AH233" s="16"/>
      <c r="AV233" s="16" t="s">
        <v>396</v>
      </c>
      <c r="AW233" s="16"/>
      <c r="AX233" s="16"/>
      <c r="AY233" s="16"/>
      <c r="AZ233" s="16"/>
      <c r="BA233" s="16"/>
      <c r="BB233" s="16"/>
    </row>
    <row r="234" spans="1:74" ht="9.6" customHeight="1" x14ac:dyDescent="0.3">
      <c r="AD234" s="17" t="s">
        <v>517</v>
      </c>
      <c r="AE234" s="17"/>
      <c r="AF234" s="17"/>
      <c r="AG234" s="17"/>
      <c r="AH234" s="17"/>
      <c r="AJ234" s="17" t="s">
        <v>518</v>
      </c>
      <c r="AK234" s="17"/>
      <c r="AL234" s="17"/>
      <c r="AM234" s="17"/>
      <c r="AN234" s="17"/>
      <c r="AR234" s="17" t="s">
        <v>397</v>
      </c>
      <c r="AS234" s="17"/>
      <c r="AT234" s="17"/>
      <c r="BF234" s="19" t="s">
        <v>296</v>
      </c>
    </row>
    <row r="235" spans="1:74" ht="9.6" customHeight="1" x14ac:dyDescent="0.3">
      <c r="E235" s="16" t="s">
        <v>519</v>
      </c>
      <c r="F235" s="16"/>
      <c r="G235" s="16"/>
      <c r="H235" s="16"/>
      <c r="I235" s="16"/>
      <c r="K235" s="16" t="s">
        <v>520</v>
      </c>
      <c r="L235" s="16"/>
      <c r="M235" s="16"/>
      <c r="N235" s="16"/>
      <c r="O235" s="16"/>
      <c r="Q235" s="16" t="s">
        <v>521</v>
      </c>
      <c r="R235" s="16"/>
      <c r="S235" s="16"/>
      <c r="T235" s="16"/>
      <c r="U235" s="16"/>
      <c r="W235" s="16" t="s">
        <v>522</v>
      </c>
      <c r="X235" s="16"/>
      <c r="Y235" s="16"/>
      <c r="Z235" s="16"/>
      <c r="AA235" s="16"/>
      <c r="AD235" s="16" t="s">
        <v>523</v>
      </c>
      <c r="AE235" s="16"/>
      <c r="AF235" s="16"/>
      <c r="AG235" s="16"/>
      <c r="AH235" s="16"/>
      <c r="AJ235" s="16" t="s">
        <v>524</v>
      </c>
      <c r="AK235" s="16"/>
      <c r="AL235" s="16"/>
      <c r="AM235" s="16"/>
      <c r="AN235" s="16"/>
      <c r="AR235" s="16" t="s">
        <v>399</v>
      </c>
      <c r="AS235" s="16"/>
      <c r="AT235" s="16"/>
      <c r="AV235" s="16" t="s">
        <v>59</v>
      </c>
      <c r="AW235" s="16"/>
      <c r="AX235" s="16"/>
      <c r="AZ235" s="16" t="s">
        <v>60</v>
      </c>
      <c r="BA235" s="16"/>
      <c r="BB235" s="16"/>
      <c r="BF235" s="18" t="s">
        <v>525</v>
      </c>
    </row>
    <row r="236" spans="1:74" ht="9.6" customHeight="1" x14ac:dyDescent="0.3">
      <c r="BD236" s="18" t="s">
        <v>455</v>
      </c>
      <c r="BF236" s="18" t="s">
        <v>526</v>
      </c>
      <c r="BN236" s="18" t="s">
        <v>527</v>
      </c>
      <c r="BP236" s="18" t="s">
        <v>528</v>
      </c>
      <c r="BR236" s="18" t="s">
        <v>529</v>
      </c>
      <c r="BT236" s="18" t="s">
        <v>530</v>
      </c>
      <c r="BV236" s="18" t="s">
        <v>531</v>
      </c>
    </row>
    <row r="237" spans="1:74" ht="9.6" customHeight="1" x14ac:dyDescent="0.3">
      <c r="I237" s="18" t="s">
        <v>64</v>
      </c>
      <c r="O237" s="18" t="s">
        <v>64</v>
      </c>
      <c r="U237" s="18" t="s">
        <v>64</v>
      </c>
      <c r="AA237" s="18" t="s">
        <v>64</v>
      </c>
      <c r="AH237" s="18" t="s">
        <v>64</v>
      </c>
      <c r="AN237" s="18" t="s">
        <v>64</v>
      </c>
      <c r="AP237" s="18"/>
      <c r="AT237" s="18" t="s">
        <v>271</v>
      </c>
      <c r="AX237" s="18" t="s">
        <v>271</v>
      </c>
      <c r="BB237" s="18" t="s">
        <v>271</v>
      </c>
      <c r="BD237" s="18" t="s">
        <v>461</v>
      </c>
      <c r="BF237" s="18" t="s">
        <v>532</v>
      </c>
      <c r="BN237" s="18" t="s">
        <v>533</v>
      </c>
      <c r="BP237" s="18" t="s">
        <v>534</v>
      </c>
      <c r="BR237" s="132" t="s">
        <v>535</v>
      </c>
      <c r="BT237" s="18" t="s">
        <v>536</v>
      </c>
      <c r="BV237" s="18" t="s">
        <v>537</v>
      </c>
    </row>
    <row r="238" spans="1:74" ht="9.6" customHeight="1" x14ac:dyDescent="0.3">
      <c r="A238" s="19" t="s">
        <v>71</v>
      </c>
      <c r="C238" s="19" t="s">
        <v>73</v>
      </c>
      <c r="E238" s="19" t="s">
        <v>74</v>
      </c>
      <c r="G238" s="19" t="s">
        <v>434</v>
      </c>
      <c r="I238" s="19" t="s">
        <v>80</v>
      </c>
      <c r="K238" s="19" t="s">
        <v>74</v>
      </c>
      <c r="M238" s="19" t="s">
        <v>434</v>
      </c>
      <c r="O238" s="19" t="s">
        <v>80</v>
      </c>
      <c r="Q238" s="19" t="s">
        <v>74</v>
      </c>
      <c r="S238" s="19" t="s">
        <v>434</v>
      </c>
      <c r="U238" s="19" t="s">
        <v>80</v>
      </c>
      <c r="W238" s="19" t="s">
        <v>74</v>
      </c>
      <c r="Y238" s="19" t="s">
        <v>434</v>
      </c>
      <c r="AA238" s="19" t="s">
        <v>80</v>
      </c>
      <c r="AD238" s="19" t="s">
        <v>74</v>
      </c>
      <c r="AF238" s="19" t="s">
        <v>434</v>
      </c>
      <c r="AH238" s="19" t="s">
        <v>80</v>
      </c>
      <c r="AJ238" s="19" t="s">
        <v>74</v>
      </c>
      <c r="AL238" s="19" t="s">
        <v>434</v>
      </c>
      <c r="AN238" s="19" t="s">
        <v>80</v>
      </c>
      <c r="AP238" s="19" t="s">
        <v>538</v>
      </c>
      <c r="AR238" s="19" t="s">
        <v>74</v>
      </c>
      <c r="AT238" s="19" t="s">
        <v>372</v>
      </c>
      <c r="AV238" s="19" t="s">
        <v>74</v>
      </c>
      <c r="AX238" s="19" t="s">
        <v>372</v>
      </c>
      <c r="AZ238" s="19" t="s">
        <v>74</v>
      </c>
      <c r="BB238" s="19" t="s">
        <v>372</v>
      </c>
      <c r="BD238" s="19" t="s">
        <v>417</v>
      </c>
      <c r="BF238" s="19" t="s">
        <v>69</v>
      </c>
      <c r="BH238" s="19" t="s">
        <v>71</v>
      </c>
      <c r="BL238" s="111" t="s">
        <v>519</v>
      </c>
      <c r="BN238" s="133" t="s">
        <v>539</v>
      </c>
      <c r="BP238" s="111" t="s">
        <v>467</v>
      </c>
      <c r="BR238" s="111" t="s">
        <v>467</v>
      </c>
      <c r="BT238" s="111" t="s">
        <v>83</v>
      </c>
      <c r="BV238" s="111" t="s">
        <v>540</v>
      </c>
    </row>
    <row r="239" spans="1:74" ht="8.85" customHeight="1" x14ac:dyDescent="0.3"/>
    <row r="240" spans="1:74" ht="8.85" customHeight="1" x14ac:dyDescent="0.3">
      <c r="B240" s="10" t="s">
        <v>289</v>
      </c>
    </row>
    <row r="241" spans="1:74" ht="8.85" customHeight="1" x14ac:dyDescent="0.3">
      <c r="A241" s="10">
        <v>1</v>
      </c>
      <c r="B241" s="18"/>
      <c r="C241" s="10" t="s">
        <v>218</v>
      </c>
      <c r="D241" s="21"/>
      <c r="E241" s="136">
        <v>0</v>
      </c>
      <c r="F241" s="21"/>
      <c r="G241" s="134">
        <f>(E241/$BJ241)</f>
        <v>0</v>
      </c>
      <c r="H241" s="21"/>
      <c r="I241" s="135">
        <f>IF(G$287,G241/G$287*100,0)</f>
        <v>0</v>
      </c>
      <c r="J241" s="21"/>
      <c r="K241" s="136">
        <v>0</v>
      </c>
      <c r="L241" s="21"/>
      <c r="M241" s="134">
        <f>(K241/$BJ241)</f>
        <v>0</v>
      </c>
      <c r="N241" s="21"/>
      <c r="O241" s="135">
        <f>IF(M$287,M241/M$287*100,0)</f>
        <v>0</v>
      </c>
      <c r="P241" s="21"/>
      <c r="Q241" s="136">
        <v>0</v>
      </c>
      <c r="R241" s="21"/>
      <c r="S241" s="134">
        <f>(Q241/$BJ241)</f>
        <v>0</v>
      </c>
      <c r="T241" s="21"/>
      <c r="U241" s="135">
        <f>IF(S$287,S241/S$287*100,0)</f>
        <v>0</v>
      </c>
      <c r="V241" s="21"/>
      <c r="W241" s="136">
        <v>0</v>
      </c>
      <c r="X241" s="21"/>
      <c r="Y241" s="134">
        <f>(W241/$BJ241)</f>
        <v>0</v>
      </c>
      <c r="Z241" s="21"/>
      <c r="AA241" s="135">
        <f>IF(Y$287,Y241/Y$287*100,0)</f>
        <v>0</v>
      </c>
      <c r="AB241" s="21"/>
      <c r="AC241" s="21"/>
      <c r="AD241" s="136">
        <v>0</v>
      </c>
      <c r="AE241" s="21"/>
      <c r="AF241" s="134">
        <f>(AD241/$BJ241)</f>
        <v>0</v>
      </c>
      <c r="AG241" s="21"/>
      <c r="AH241" s="135">
        <f>IF(AF$287,AF241/AF$287*100,0)</f>
        <v>0</v>
      </c>
      <c r="AI241" s="21"/>
      <c r="AJ241" s="136">
        <v>0</v>
      </c>
      <c r="AK241" s="21"/>
      <c r="AL241" s="134">
        <f>(AJ241/$BJ241)</f>
        <v>0</v>
      </c>
      <c r="AM241" s="21"/>
      <c r="AN241" s="135">
        <f>IF(AL$287,AL241/AL$287*100,0)</f>
        <v>0</v>
      </c>
      <c r="AO241" s="21"/>
      <c r="AP241" s="136">
        <f>(E241+K241+Q241+W241+AD241+AJ241)</f>
        <v>0</v>
      </c>
      <c r="AQ241" s="21"/>
      <c r="AR241" s="136">
        <v>0</v>
      </c>
      <c r="AS241" s="21"/>
      <c r="AT241" s="135">
        <f>IF($AP241,AR241/$AP241*100,0)</f>
        <v>0</v>
      </c>
      <c r="AU241" s="21"/>
      <c r="AV241" s="136">
        <v>0</v>
      </c>
      <c r="AW241" s="21"/>
      <c r="AX241" s="135">
        <f>IF($AP241,AV241/$AP241*100,0)</f>
        <v>0</v>
      </c>
      <c r="AY241" s="21"/>
      <c r="AZ241" s="136">
        <v>0</v>
      </c>
      <c r="BA241" s="21"/>
      <c r="BB241" s="135">
        <f>IF($AP241,AZ241/$AP241*100,0)</f>
        <v>0</v>
      </c>
      <c r="BC241" s="21"/>
      <c r="BD241" s="136">
        <v>0</v>
      </c>
      <c r="BE241" s="21"/>
      <c r="BF241" s="136">
        <v>0</v>
      </c>
      <c r="BG241" s="21"/>
      <c r="BH241" s="10">
        <v>1</v>
      </c>
      <c r="BI241" s="21"/>
      <c r="BJ241" s="27">
        <v>8376</v>
      </c>
      <c r="BK241" s="21"/>
      <c r="BL241" s="137">
        <f>IF(E241,BJ241,0)</f>
        <v>0</v>
      </c>
      <c r="BM241" s="21"/>
      <c r="BN241" s="137">
        <f>IF(K241,BJ241,0)</f>
        <v>0</v>
      </c>
      <c r="BO241" s="21"/>
      <c r="BP241" s="137">
        <f>IF(Q241,BJ241,0)</f>
        <v>0</v>
      </c>
      <c r="BQ241" s="21"/>
      <c r="BR241" s="137">
        <f>IF(W241,BJ241,0)</f>
        <v>0</v>
      </c>
      <c r="BS241" s="21"/>
      <c r="BT241" s="137">
        <f>IF(AD241,BJ241,0)</f>
        <v>0</v>
      </c>
      <c r="BU241" s="21"/>
      <c r="BV241" s="137">
        <f>IF(AJ241,BJ241,0)</f>
        <v>0</v>
      </c>
    </row>
    <row r="242" spans="1:74" ht="8.85" customHeight="1" x14ac:dyDescent="0.3">
      <c r="A242" s="10">
        <v>2</v>
      </c>
      <c r="B242" s="18"/>
      <c r="C242" s="10" t="s">
        <v>219</v>
      </c>
      <c r="D242" s="21"/>
      <c r="E242" s="138">
        <v>0</v>
      </c>
      <c r="F242" s="21"/>
      <c r="G242" s="135">
        <f>(E242/$BJ242)</f>
        <v>0</v>
      </c>
      <c r="H242" s="21"/>
      <c r="I242" s="135">
        <f>IF(G$287,G242/G$287*100,0)</f>
        <v>0</v>
      </c>
      <c r="J242" s="21"/>
      <c r="K242" s="138">
        <v>0</v>
      </c>
      <c r="L242" s="21"/>
      <c r="M242" s="135">
        <f>(K242/$BJ242)</f>
        <v>0</v>
      </c>
      <c r="N242" s="21"/>
      <c r="O242" s="135">
        <f>IF(M$287,M242/M$287*100,0)</f>
        <v>0</v>
      </c>
      <c r="P242" s="21"/>
      <c r="Q242" s="138">
        <v>0</v>
      </c>
      <c r="R242" s="21"/>
      <c r="S242" s="135">
        <f>(Q242/$BJ242)</f>
        <v>0</v>
      </c>
      <c r="T242" s="21"/>
      <c r="U242" s="135">
        <f>IF(S$287,S242/S$287*100,0)</f>
        <v>0</v>
      </c>
      <c r="V242" s="21"/>
      <c r="W242" s="138">
        <v>0</v>
      </c>
      <c r="X242" s="21"/>
      <c r="Y242" s="135">
        <f>(W242/$BJ242)</f>
        <v>0</v>
      </c>
      <c r="Z242" s="21"/>
      <c r="AA242" s="135">
        <f>IF(Y$287,Y242/Y$287*100,0)</f>
        <v>0</v>
      </c>
      <c r="AB242" s="21"/>
      <c r="AC242" s="21"/>
      <c r="AD242" s="138">
        <v>0</v>
      </c>
      <c r="AE242" s="21"/>
      <c r="AF242" s="135">
        <f>(AD242/$BJ242)</f>
        <v>0</v>
      </c>
      <c r="AG242" s="21"/>
      <c r="AH242" s="135">
        <f>IF(AF$287,AF242/AF$287*100,0)</f>
        <v>0</v>
      </c>
      <c r="AI242" s="21"/>
      <c r="AJ242" s="138">
        <v>0</v>
      </c>
      <c r="AK242" s="21"/>
      <c r="AL242" s="135">
        <f>(AJ242/$BJ242)</f>
        <v>0</v>
      </c>
      <c r="AM242" s="21"/>
      <c r="AN242" s="135">
        <f>IF(AL$287,AL242/AL$287*100,0)</f>
        <v>0</v>
      </c>
      <c r="AO242" s="21"/>
      <c r="AP242" s="138">
        <f>(E242+K242+Q242+W242+AD242+AJ242)</f>
        <v>0</v>
      </c>
      <c r="AQ242" s="21"/>
      <c r="AR242" s="138">
        <v>0</v>
      </c>
      <c r="AS242" s="21"/>
      <c r="AT242" s="135">
        <f>IF($AP242,AR242/$AP242*100,0)</f>
        <v>0</v>
      </c>
      <c r="AU242" s="21"/>
      <c r="AV242" s="138">
        <v>0</v>
      </c>
      <c r="AW242" s="21"/>
      <c r="AX242" s="135">
        <f>IF($AP242,AV242/$AP242*100,0)</f>
        <v>0</v>
      </c>
      <c r="AY242" s="21"/>
      <c r="AZ242" s="138">
        <v>0</v>
      </c>
      <c r="BA242" s="21"/>
      <c r="BB242" s="135">
        <f>IF($AP242,AZ242/$AP242*100,0)</f>
        <v>0</v>
      </c>
      <c r="BC242" s="21"/>
      <c r="BD242" s="138">
        <v>0</v>
      </c>
      <c r="BE242" s="21"/>
      <c r="BF242" s="138">
        <v>0</v>
      </c>
      <c r="BG242" s="21"/>
      <c r="BH242" s="10">
        <v>2</v>
      </c>
      <c r="BI242" s="21"/>
      <c r="BJ242" s="27">
        <v>7565</v>
      </c>
      <c r="BK242" s="21"/>
      <c r="BL242" s="137">
        <f>IF(E242,BJ242,0)</f>
        <v>0</v>
      </c>
      <c r="BM242" s="21"/>
      <c r="BN242" s="137">
        <f>IF(K242,BJ242,0)</f>
        <v>0</v>
      </c>
      <c r="BO242" s="21"/>
      <c r="BP242" s="137">
        <f>IF(Q242,BJ242,0)</f>
        <v>0</v>
      </c>
      <c r="BQ242" s="21"/>
      <c r="BR242" s="137">
        <f>IF(W242,BJ242,0)</f>
        <v>0</v>
      </c>
      <c r="BS242" s="21"/>
      <c r="BT242" s="137">
        <f>IF(AD242,BJ242,0)</f>
        <v>0</v>
      </c>
      <c r="BU242" s="21"/>
      <c r="BV242" s="137">
        <f>IF(AJ242,BJ242,0)</f>
        <v>0</v>
      </c>
    </row>
    <row r="243" spans="1:74" ht="8.85" customHeight="1" x14ac:dyDescent="0.3">
      <c r="A243" s="10">
        <v>3</v>
      </c>
      <c r="B243" s="18"/>
      <c r="C243" s="10" t="s">
        <v>134</v>
      </c>
      <c r="D243" s="21"/>
      <c r="E243" s="138">
        <v>0</v>
      </c>
      <c r="F243" s="21"/>
      <c r="G243" s="135">
        <f>(E243/$BJ243)</f>
        <v>0</v>
      </c>
      <c r="H243" s="21"/>
      <c r="I243" s="135">
        <f>IF(G$287,G243/G$287*100,0)</f>
        <v>0</v>
      </c>
      <c r="J243" s="21"/>
      <c r="K243" s="138">
        <v>0</v>
      </c>
      <c r="L243" s="21"/>
      <c r="M243" s="135">
        <f>(K243/$BJ243)</f>
        <v>0</v>
      </c>
      <c r="N243" s="21"/>
      <c r="O243" s="135">
        <f>IF(M$287,M243/M$287*100,0)</f>
        <v>0</v>
      </c>
      <c r="P243" s="21"/>
      <c r="Q243" s="138">
        <v>0</v>
      </c>
      <c r="R243" s="21"/>
      <c r="S243" s="135">
        <f>(Q243/$BJ243)</f>
        <v>0</v>
      </c>
      <c r="T243" s="21"/>
      <c r="U243" s="135">
        <f>IF(S$287,S243/S$287*100,0)</f>
        <v>0</v>
      </c>
      <c r="V243" s="21"/>
      <c r="W243" s="138">
        <v>0</v>
      </c>
      <c r="X243" s="21"/>
      <c r="Y243" s="135">
        <f>(W243/$BJ243)</f>
        <v>0</v>
      </c>
      <c r="Z243" s="21"/>
      <c r="AA243" s="135">
        <f>IF(Y$287,Y243/Y$287*100,0)</f>
        <v>0</v>
      </c>
      <c r="AB243" s="21"/>
      <c r="AC243" s="21"/>
      <c r="AD243" s="138">
        <v>0</v>
      </c>
      <c r="AE243" s="21"/>
      <c r="AF243" s="135">
        <f>(AD243/$BJ243)</f>
        <v>0</v>
      </c>
      <c r="AG243" s="21"/>
      <c r="AH243" s="135">
        <f>IF(AF$287,AF243/AF$287*100,0)</f>
        <v>0</v>
      </c>
      <c r="AI243" s="21"/>
      <c r="AJ243" s="138">
        <v>0</v>
      </c>
      <c r="AK243" s="21"/>
      <c r="AL243" s="135">
        <f>(AJ243/$BJ243)</f>
        <v>0</v>
      </c>
      <c r="AM243" s="21"/>
      <c r="AN243" s="135">
        <f>IF(AL$287,AL243/AL$287*100,0)</f>
        <v>0</v>
      </c>
      <c r="AO243" s="21"/>
      <c r="AP243" s="138">
        <f>(E243+K243+Q243+W243+AD243+AJ243)</f>
        <v>0</v>
      </c>
      <c r="AQ243" s="21"/>
      <c r="AR243" s="138">
        <v>0</v>
      </c>
      <c r="AS243" s="21"/>
      <c r="AT243" s="135">
        <f>IF($AP243,AR243/$AP243*100,0)</f>
        <v>0</v>
      </c>
      <c r="AU243" s="21"/>
      <c r="AV243" s="138">
        <v>0</v>
      </c>
      <c r="AW243" s="21"/>
      <c r="AX243" s="135">
        <f>IF($AP243,AV243/$AP243*100,0)</f>
        <v>0</v>
      </c>
      <c r="AY243" s="21"/>
      <c r="AZ243" s="138">
        <v>0</v>
      </c>
      <c r="BA243" s="21"/>
      <c r="BB243" s="135">
        <f>IF($AP243,AZ243/$AP243*100,0)</f>
        <v>0</v>
      </c>
      <c r="BC243" s="21"/>
      <c r="BD243" s="138">
        <v>0</v>
      </c>
      <c r="BE243" s="21"/>
      <c r="BF243" s="138">
        <v>0</v>
      </c>
      <c r="BG243" s="21"/>
      <c r="BH243" s="10">
        <v>3</v>
      </c>
      <c r="BI243" s="21"/>
      <c r="BJ243" s="27">
        <v>6657</v>
      </c>
      <c r="BK243" s="21"/>
      <c r="BL243" s="137">
        <f>IF(E243,BJ243,0)</f>
        <v>0</v>
      </c>
      <c r="BM243" s="21"/>
      <c r="BN243" s="137">
        <f>IF(K243,BJ243,0)</f>
        <v>0</v>
      </c>
      <c r="BO243" s="21"/>
      <c r="BP243" s="137">
        <f>IF(Q243,BJ243,0)</f>
        <v>0</v>
      </c>
      <c r="BQ243" s="21"/>
      <c r="BR243" s="137">
        <f>IF(W243,BJ243,0)</f>
        <v>0</v>
      </c>
      <c r="BS243" s="21"/>
      <c r="BT243" s="137">
        <f>IF(AD243,BJ243,0)</f>
        <v>0</v>
      </c>
      <c r="BU243" s="21"/>
      <c r="BV243" s="137">
        <f>IF(AJ243,BJ243,0)</f>
        <v>0</v>
      </c>
    </row>
    <row r="244" spans="1:74" ht="8.85" customHeight="1" x14ac:dyDescent="0.3">
      <c r="A244" s="10">
        <v>4</v>
      </c>
      <c r="B244" s="18"/>
      <c r="C244" s="10" t="s">
        <v>220</v>
      </c>
      <c r="D244" s="21"/>
      <c r="E244" s="138">
        <v>0</v>
      </c>
      <c r="F244" s="21"/>
      <c r="G244" s="135">
        <f>(E244/$BJ244)</f>
        <v>0</v>
      </c>
      <c r="H244" s="21"/>
      <c r="I244" s="135">
        <f>IF(G$287,G244/G$287*100,0)</f>
        <v>0</v>
      </c>
      <c r="J244" s="21"/>
      <c r="K244" s="138">
        <v>0</v>
      </c>
      <c r="L244" s="21"/>
      <c r="M244" s="135">
        <f>(K244/$BJ244)</f>
        <v>0</v>
      </c>
      <c r="N244" s="21"/>
      <c r="O244" s="135">
        <f>IF(M$287,M244/M$287*100,0)</f>
        <v>0</v>
      </c>
      <c r="P244" s="21"/>
      <c r="Q244" s="138">
        <v>0</v>
      </c>
      <c r="R244" s="21"/>
      <c r="S244" s="135">
        <f>(Q244/$BJ244)</f>
        <v>0</v>
      </c>
      <c r="T244" s="21"/>
      <c r="U244" s="135">
        <f>IF(S$287,S244/S$287*100,0)</f>
        <v>0</v>
      </c>
      <c r="V244" s="21"/>
      <c r="W244" s="138">
        <v>0</v>
      </c>
      <c r="X244" s="21"/>
      <c r="Y244" s="135">
        <f>(W244/$BJ244)</f>
        <v>0</v>
      </c>
      <c r="Z244" s="21"/>
      <c r="AA244" s="135">
        <f>IF(Y$287,Y244/Y$287*100,0)</f>
        <v>0</v>
      </c>
      <c r="AB244" s="21"/>
      <c r="AC244" s="21"/>
      <c r="AD244" s="138">
        <v>0</v>
      </c>
      <c r="AE244" s="21"/>
      <c r="AF244" s="135">
        <f>(AD244/$BJ244)</f>
        <v>0</v>
      </c>
      <c r="AG244" s="21"/>
      <c r="AH244" s="135">
        <f>IF(AF$287,AF244/AF$287*100,0)</f>
        <v>0</v>
      </c>
      <c r="AI244" s="21"/>
      <c r="AJ244" s="138">
        <v>0</v>
      </c>
      <c r="AK244" s="21"/>
      <c r="AL244" s="135">
        <f>(AJ244/$BJ244)</f>
        <v>0</v>
      </c>
      <c r="AM244" s="21"/>
      <c r="AN244" s="135">
        <f>IF(AL$287,AL244/AL$287*100,0)</f>
        <v>0</v>
      </c>
      <c r="AO244" s="21"/>
      <c r="AP244" s="138">
        <f>(E244+K244+Q244+W244+AD244+AJ244)</f>
        <v>0</v>
      </c>
      <c r="AQ244" s="21"/>
      <c r="AR244" s="138">
        <v>0</v>
      </c>
      <c r="AS244" s="21"/>
      <c r="AT244" s="135">
        <f>IF($AP244,AR244/$AP244*100,0)</f>
        <v>0</v>
      </c>
      <c r="AU244" s="21"/>
      <c r="AV244" s="138">
        <v>0</v>
      </c>
      <c r="AW244" s="21"/>
      <c r="AX244" s="135">
        <f>IF($AP244,AV244/$AP244*100,0)</f>
        <v>0</v>
      </c>
      <c r="AY244" s="21"/>
      <c r="AZ244" s="138">
        <v>0</v>
      </c>
      <c r="BA244" s="21"/>
      <c r="BB244" s="135">
        <f>IF($AP244,AZ244/$AP244*100,0)</f>
        <v>0</v>
      </c>
      <c r="BC244" s="21"/>
      <c r="BD244" s="138">
        <v>0</v>
      </c>
      <c r="BE244" s="21"/>
      <c r="BF244" s="138">
        <v>0</v>
      </c>
      <c r="BG244" s="21"/>
      <c r="BH244" s="10">
        <v>4</v>
      </c>
      <c r="BI244" s="21"/>
      <c r="BJ244" s="27">
        <v>4574</v>
      </c>
      <c r="BK244" s="21"/>
      <c r="BL244" s="137">
        <f>IF(E244,BJ244,0)</f>
        <v>0</v>
      </c>
      <c r="BM244" s="21"/>
      <c r="BN244" s="137">
        <f>IF(K244,BJ244,0)</f>
        <v>0</v>
      </c>
      <c r="BO244" s="21"/>
      <c r="BP244" s="137">
        <f>IF(Q244,BJ244,0)</f>
        <v>0</v>
      </c>
      <c r="BQ244" s="21"/>
      <c r="BR244" s="137">
        <f>IF(W244,BJ244,0)</f>
        <v>0</v>
      </c>
      <c r="BS244" s="21"/>
      <c r="BT244" s="137">
        <f>IF(AD244,BJ244,0)</f>
        <v>0</v>
      </c>
      <c r="BU244" s="21"/>
      <c r="BV244" s="137">
        <f>IF(AJ244,BJ244,0)</f>
        <v>0</v>
      </c>
    </row>
    <row r="245" spans="1:74" ht="8.85" customHeight="1" x14ac:dyDescent="0.3">
      <c r="A245" s="10">
        <v>5</v>
      </c>
      <c r="B245" s="18"/>
      <c r="C245" s="10" t="s">
        <v>221</v>
      </c>
      <c r="D245" s="21"/>
      <c r="E245" s="138">
        <v>0</v>
      </c>
      <c r="F245" s="21"/>
      <c r="G245" s="143">
        <f>(E245/$BJ245)</f>
        <v>0</v>
      </c>
      <c r="H245" s="21"/>
      <c r="I245" s="143">
        <f>IF(G$287,G245/G$287*100,0)</f>
        <v>0</v>
      </c>
      <c r="J245" s="21"/>
      <c r="K245" s="138">
        <v>0</v>
      </c>
      <c r="L245" s="21"/>
      <c r="M245" s="143">
        <f>(K245/$BJ245)</f>
        <v>0</v>
      </c>
      <c r="N245" s="21"/>
      <c r="O245" s="143">
        <f>IF(M$287,M245/M$287*100,0)</f>
        <v>0</v>
      </c>
      <c r="P245" s="21"/>
      <c r="Q245" s="138">
        <v>0</v>
      </c>
      <c r="R245" s="21"/>
      <c r="S245" s="143">
        <f>(Q245/$BJ245)</f>
        <v>0</v>
      </c>
      <c r="T245" s="21"/>
      <c r="U245" s="143">
        <f>IF(S$287,S245/S$287*100,0)</f>
        <v>0</v>
      </c>
      <c r="V245" s="21"/>
      <c r="W245" s="138">
        <v>0</v>
      </c>
      <c r="X245" s="21"/>
      <c r="Y245" s="143">
        <f>(W245/$BJ245)</f>
        <v>0</v>
      </c>
      <c r="Z245" s="21"/>
      <c r="AA245" s="143">
        <f>IF(Y$287,Y245/Y$287*100,0)</f>
        <v>0</v>
      </c>
      <c r="AB245" s="21"/>
      <c r="AC245" s="21"/>
      <c r="AD245" s="138">
        <v>0</v>
      </c>
      <c r="AE245" s="21"/>
      <c r="AF245" s="143">
        <f>(AD245/$BJ245)</f>
        <v>0</v>
      </c>
      <c r="AG245" s="21"/>
      <c r="AH245" s="143">
        <f>IF(AF$287,AF245/AF$287*100,0)</f>
        <v>0</v>
      </c>
      <c r="AI245" s="21"/>
      <c r="AJ245" s="138">
        <v>0</v>
      </c>
      <c r="AK245" s="21"/>
      <c r="AL245" s="143">
        <f>(AJ245/$BJ245)</f>
        <v>0</v>
      </c>
      <c r="AM245" s="21"/>
      <c r="AN245" s="143">
        <f>IF(AL$287,AL245/AL$287*100,0)</f>
        <v>0</v>
      </c>
      <c r="AO245" s="21"/>
      <c r="AP245" s="138">
        <f>(E245+K245+Q245+W245+AD245+AJ245)</f>
        <v>0</v>
      </c>
      <c r="AQ245" s="21"/>
      <c r="AR245" s="138">
        <v>0</v>
      </c>
      <c r="AS245" s="21"/>
      <c r="AT245" s="143">
        <f>IF($AP245,AR245/$AP245*100,0)</f>
        <v>0</v>
      </c>
      <c r="AU245" s="21"/>
      <c r="AV245" s="138">
        <v>0</v>
      </c>
      <c r="AW245" s="21"/>
      <c r="AX245" s="143">
        <f>IF($AP245,AV245/$AP245*100,0)</f>
        <v>0</v>
      </c>
      <c r="AY245" s="21"/>
      <c r="AZ245" s="138">
        <v>0</v>
      </c>
      <c r="BA245" s="21"/>
      <c r="BB245" s="143">
        <f>IF($AP245,AZ245/$AP245*100,0)</f>
        <v>0</v>
      </c>
      <c r="BC245" s="21"/>
      <c r="BD245" s="138">
        <v>0</v>
      </c>
      <c r="BE245" s="21"/>
      <c r="BF245" s="138">
        <v>0</v>
      </c>
      <c r="BG245" s="21"/>
      <c r="BH245" s="10">
        <v>5</v>
      </c>
      <c r="BI245" s="21"/>
      <c r="BJ245" s="27">
        <v>5254</v>
      </c>
      <c r="BK245" s="21"/>
      <c r="BL245" s="137">
        <f>IF(E245,BJ245,0)</f>
        <v>0</v>
      </c>
      <c r="BM245" s="21"/>
      <c r="BN245" s="137">
        <f>IF(K245,BJ245,0)</f>
        <v>0</v>
      </c>
      <c r="BO245" s="21"/>
      <c r="BP245" s="137">
        <f>IF(Q245,BJ245,0)</f>
        <v>0</v>
      </c>
      <c r="BQ245" s="21"/>
      <c r="BR245" s="137">
        <f>IF(W245,BJ245,0)</f>
        <v>0</v>
      </c>
      <c r="BS245" s="21"/>
      <c r="BT245" s="137">
        <f>IF(AD245,BJ245,0)</f>
        <v>0</v>
      </c>
      <c r="BU245" s="21"/>
      <c r="BV245" s="137">
        <f>IF(AJ245,BJ245,0)</f>
        <v>0</v>
      </c>
    </row>
    <row r="246" spans="1:7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Q246" s="21"/>
      <c r="AR246" s="21"/>
      <c r="AS246" s="21"/>
      <c r="AT246" s="21"/>
      <c r="AU246" s="21"/>
      <c r="AV246" s="21"/>
      <c r="AW246" s="21"/>
      <c r="AX246" s="21"/>
      <c r="AY246" s="21"/>
      <c r="AZ246" s="21"/>
      <c r="BA246" s="21"/>
      <c r="BB246" s="21"/>
      <c r="BC246" s="21"/>
      <c r="BD246" s="21"/>
      <c r="BE246" s="21"/>
      <c r="BG246" s="21"/>
      <c r="BH246" s="29"/>
      <c r="BI246" s="21"/>
      <c r="BJ246" s="27"/>
      <c r="BK246" s="21"/>
      <c r="BL246" s="21"/>
      <c r="BM246" s="21"/>
      <c r="BN246" s="21"/>
      <c r="BO246" s="21"/>
      <c r="BP246" s="21"/>
      <c r="BQ246" s="21"/>
      <c r="BR246" s="21"/>
      <c r="BS246" s="21"/>
      <c r="BT246" s="21"/>
      <c r="BU246" s="21"/>
      <c r="BV246" s="21"/>
    </row>
    <row r="247" spans="1:74" ht="8.85" customHeight="1" x14ac:dyDescent="0.3">
      <c r="A247" s="10">
        <v>6</v>
      </c>
      <c r="B247" s="18"/>
      <c r="C247" s="10" t="s">
        <v>222</v>
      </c>
      <c r="D247" s="21"/>
      <c r="E247" s="138">
        <v>0</v>
      </c>
      <c r="F247" s="21"/>
      <c r="G247" s="143">
        <f>(E247/$BJ247)</f>
        <v>0</v>
      </c>
      <c r="H247" s="21"/>
      <c r="I247" s="143">
        <f>IF(G$287,G247/G$287*100,0)</f>
        <v>0</v>
      </c>
      <c r="J247" s="21"/>
      <c r="K247" s="138">
        <v>0</v>
      </c>
      <c r="L247" s="21"/>
      <c r="M247" s="143">
        <f>(K247/$BJ247)</f>
        <v>0</v>
      </c>
      <c r="N247" s="21"/>
      <c r="O247" s="143">
        <f>IF(M$287,M247/M$287*100,0)</f>
        <v>0</v>
      </c>
      <c r="P247" s="21"/>
      <c r="Q247" s="138">
        <v>0</v>
      </c>
      <c r="R247" s="21"/>
      <c r="S247" s="143">
        <f>(Q247/$BJ247)</f>
        <v>0</v>
      </c>
      <c r="T247" s="21"/>
      <c r="U247" s="143">
        <f>IF(S$287,S247/S$287*100,0)</f>
        <v>0</v>
      </c>
      <c r="V247" s="21"/>
      <c r="W247" s="138">
        <v>0</v>
      </c>
      <c r="X247" s="21"/>
      <c r="Y247" s="143">
        <f>(W247/$BJ247)</f>
        <v>0</v>
      </c>
      <c r="Z247" s="21"/>
      <c r="AA247" s="143">
        <f>IF(Y$287,Y247/Y$287*100,0)</f>
        <v>0</v>
      </c>
      <c r="AB247" s="21"/>
      <c r="AC247" s="21"/>
      <c r="AD247" s="138">
        <v>0</v>
      </c>
      <c r="AE247" s="21"/>
      <c r="AF247" s="143">
        <f>(AD247/$BJ247)</f>
        <v>0</v>
      </c>
      <c r="AG247" s="21"/>
      <c r="AH247" s="143">
        <f>IF(AF$287,AF247/AF$287*100,0)</f>
        <v>0</v>
      </c>
      <c r="AI247" s="21"/>
      <c r="AJ247" s="138">
        <v>0</v>
      </c>
      <c r="AK247" s="21"/>
      <c r="AL247" s="143">
        <f>(AJ247/$BJ247)</f>
        <v>0</v>
      </c>
      <c r="AM247" s="21"/>
      <c r="AN247" s="143">
        <f>IF(AL$287,AL247/AL$287*100,0)</f>
        <v>0</v>
      </c>
      <c r="AO247" s="21"/>
      <c r="AP247" s="138">
        <f>(E247+K247+Q247+W247+AD247+AJ247)</f>
        <v>0</v>
      </c>
      <c r="AQ247" s="21"/>
      <c r="AR247" s="138">
        <v>0</v>
      </c>
      <c r="AS247" s="21"/>
      <c r="AT247" s="143">
        <f>IF($AP247,AR247/$AP247*100,0)</f>
        <v>0</v>
      </c>
      <c r="AU247" s="21"/>
      <c r="AV247" s="138">
        <v>0</v>
      </c>
      <c r="AW247" s="21"/>
      <c r="AX247" s="143">
        <f>IF($AP247,AV247/$AP247*100,0)</f>
        <v>0</v>
      </c>
      <c r="AY247" s="21"/>
      <c r="AZ247" s="138">
        <v>0</v>
      </c>
      <c r="BA247" s="21"/>
      <c r="BB247" s="143">
        <f>IF($AP247,AZ247/$AP247*100,0)</f>
        <v>0</v>
      </c>
      <c r="BC247" s="21"/>
      <c r="BD247" s="138">
        <v>0</v>
      </c>
      <c r="BE247" s="21"/>
      <c r="BF247" s="138">
        <v>0</v>
      </c>
      <c r="BG247" s="21"/>
      <c r="BH247" s="10">
        <v>6</v>
      </c>
      <c r="BI247" s="21"/>
      <c r="BJ247" s="27">
        <v>44826</v>
      </c>
      <c r="BK247" s="21"/>
      <c r="BL247" s="137">
        <f>IF(E247,BJ247,0)</f>
        <v>0</v>
      </c>
      <c r="BM247" s="21"/>
      <c r="BN247" s="137">
        <f>IF(K247,BJ247,0)</f>
        <v>0</v>
      </c>
      <c r="BO247" s="21"/>
      <c r="BP247" s="137">
        <f>IF(Q247,BJ247,0)</f>
        <v>0</v>
      </c>
      <c r="BQ247" s="21"/>
      <c r="BR247" s="137">
        <f>IF(W247,BJ247,0)</f>
        <v>0</v>
      </c>
      <c r="BS247" s="21"/>
      <c r="BT247" s="137">
        <f>IF(AD247,BJ247,0)</f>
        <v>0</v>
      </c>
      <c r="BU247" s="21"/>
      <c r="BV247" s="137">
        <f>IF(AJ247,BJ247,0)</f>
        <v>0</v>
      </c>
    </row>
    <row r="248" spans="1:74" ht="8.85" customHeight="1" x14ac:dyDescent="0.3">
      <c r="A248" s="10">
        <v>7</v>
      </c>
      <c r="B248" s="18"/>
      <c r="C248" s="10" t="s">
        <v>223</v>
      </c>
      <c r="D248" s="21"/>
      <c r="E248" s="138">
        <v>0</v>
      </c>
      <c r="F248" s="21"/>
      <c r="G248" s="143">
        <f>(E248/$BJ248)</f>
        <v>0</v>
      </c>
      <c r="H248" s="21"/>
      <c r="I248" s="143">
        <f>IF(G$287,G248/G$287*100,0)</f>
        <v>0</v>
      </c>
      <c r="J248" s="21"/>
      <c r="K248" s="138">
        <v>0</v>
      </c>
      <c r="L248" s="21"/>
      <c r="M248" s="143">
        <f>(K248/$BJ248)</f>
        <v>0</v>
      </c>
      <c r="N248" s="21"/>
      <c r="O248" s="143">
        <f>IF(M$287,M248/M$287*100,0)</f>
        <v>0</v>
      </c>
      <c r="P248" s="21"/>
      <c r="Q248" s="138">
        <v>0</v>
      </c>
      <c r="R248" s="21"/>
      <c r="S248" s="143">
        <f>(Q248/$BJ248)</f>
        <v>0</v>
      </c>
      <c r="T248" s="21"/>
      <c r="U248" s="143">
        <f>IF(S$287,S248/S$287*100,0)</f>
        <v>0</v>
      </c>
      <c r="V248" s="21"/>
      <c r="W248" s="138">
        <v>0</v>
      </c>
      <c r="X248" s="21"/>
      <c r="Y248" s="143">
        <f>(W248/$BJ248)</f>
        <v>0</v>
      </c>
      <c r="Z248" s="21"/>
      <c r="AA248" s="143">
        <f>IF(Y$287,Y248/Y$287*100,0)</f>
        <v>0</v>
      </c>
      <c r="AB248" s="21"/>
      <c r="AC248" s="21"/>
      <c r="AD248" s="138">
        <v>0</v>
      </c>
      <c r="AE248" s="21"/>
      <c r="AF248" s="143">
        <f>(AD248/$BJ248)</f>
        <v>0</v>
      </c>
      <c r="AG248" s="21"/>
      <c r="AH248" s="143">
        <f>IF(AF$287,AF248/AF$287*100,0)</f>
        <v>0</v>
      </c>
      <c r="AI248" s="21"/>
      <c r="AJ248" s="138">
        <v>0</v>
      </c>
      <c r="AK248" s="21"/>
      <c r="AL248" s="143">
        <f>(AJ248/$BJ248)</f>
        <v>0</v>
      </c>
      <c r="AM248" s="21"/>
      <c r="AN248" s="143">
        <f>IF(AL$287,AL248/AL$287*100,0)</f>
        <v>0</v>
      </c>
      <c r="AO248" s="21"/>
      <c r="AP248" s="138">
        <f>(E248+K248+Q248+W248+AD248+AJ248)</f>
        <v>0</v>
      </c>
      <c r="AQ248" s="21"/>
      <c r="AR248" s="138">
        <v>0</v>
      </c>
      <c r="AS248" s="21"/>
      <c r="AT248" s="143">
        <f>IF($AP248,AR248/$AP248*100,0)</f>
        <v>0</v>
      </c>
      <c r="AU248" s="21"/>
      <c r="AV248" s="138">
        <v>0</v>
      </c>
      <c r="AW248" s="21"/>
      <c r="AX248" s="143">
        <f>IF($AP248,AV248/$AP248*100,0)</f>
        <v>0</v>
      </c>
      <c r="AY248" s="21"/>
      <c r="AZ248" s="138">
        <v>0</v>
      </c>
      <c r="BA248" s="21"/>
      <c r="BB248" s="143">
        <f>IF($AP248,AZ248/$AP248*100,0)</f>
        <v>0</v>
      </c>
      <c r="BC248" s="21"/>
      <c r="BD248" s="138">
        <v>0</v>
      </c>
      <c r="BE248" s="21"/>
      <c r="BF248" s="138">
        <v>0</v>
      </c>
      <c r="BG248" s="21"/>
      <c r="BH248" s="10">
        <v>7</v>
      </c>
      <c r="BI248" s="21"/>
      <c r="BJ248" s="27">
        <v>3352</v>
      </c>
      <c r="BK248" s="21"/>
      <c r="BL248" s="137">
        <f>IF(E248,BJ248,0)</f>
        <v>0</v>
      </c>
      <c r="BM248" s="21"/>
      <c r="BN248" s="137">
        <f>IF(K248,BJ248,0)</f>
        <v>0</v>
      </c>
      <c r="BO248" s="21"/>
      <c r="BP248" s="137">
        <f>IF(Q248,BJ248,0)</f>
        <v>0</v>
      </c>
      <c r="BQ248" s="21"/>
      <c r="BR248" s="137">
        <f>IF(W248,BJ248,0)</f>
        <v>0</v>
      </c>
      <c r="BS248" s="21"/>
      <c r="BT248" s="137">
        <f>IF(AD248,BJ248,0)</f>
        <v>0</v>
      </c>
      <c r="BU248" s="21"/>
      <c r="BV248" s="137">
        <f>IF(AJ248,BJ248,0)</f>
        <v>0</v>
      </c>
    </row>
    <row r="249" spans="1:74" ht="8.85" customHeight="1" x14ac:dyDescent="0.3">
      <c r="A249" s="10">
        <v>8</v>
      </c>
      <c r="B249" s="18"/>
      <c r="C249" s="10" t="s">
        <v>224</v>
      </c>
      <c r="D249" s="21"/>
      <c r="E249" s="138">
        <v>0</v>
      </c>
      <c r="F249" s="21"/>
      <c r="G249" s="143">
        <f>(E249/$BJ249)</f>
        <v>0</v>
      </c>
      <c r="H249" s="21"/>
      <c r="I249" s="143">
        <f>IF(G$287,G249/G$287*100,0)</f>
        <v>0</v>
      </c>
      <c r="J249" s="21"/>
      <c r="K249" s="138">
        <v>0</v>
      </c>
      <c r="L249" s="21"/>
      <c r="M249" s="143">
        <f>(K249/$BJ249)</f>
        <v>0</v>
      </c>
      <c r="N249" s="21"/>
      <c r="O249" s="143">
        <f>IF(M$287,M249/M$287*100,0)</f>
        <v>0</v>
      </c>
      <c r="P249" s="21"/>
      <c r="Q249" s="138">
        <v>0</v>
      </c>
      <c r="R249" s="21"/>
      <c r="S249" s="143">
        <f>(Q249/$BJ249)</f>
        <v>0</v>
      </c>
      <c r="T249" s="21"/>
      <c r="U249" s="143">
        <f>IF(S$287,S249/S$287*100,0)</f>
        <v>0</v>
      </c>
      <c r="V249" s="21"/>
      <c r="W249" s="138">
        <v>0</v>
      </c>
      <c r="X249" s="21"/>
      <c r="Y249" s="143">
        <f>(W249/$BJ249)</f>
        <v>0</v>
      </c>
      <c r="Z249" s="21"/>
      <c r="AA249" s="143">
        <f>IF(Y$287,Y249/Y$287*100,0)</f>
        <v>0</v>
      </c>
      <c r="AB249" s="21"/>
      <c r="AC249" s="21"/>
      <c r="AD249" s="138">
        <v>0</v>
      </c>
      <c r="AE249" s="21"/>
      <c r="AF249" s="143">
        <f>(AD249/$BJ249)</f>
        <v>0</v>
      </c>
      <c r="AG249" s="21"/>
      <c r="AH249" s="143">
        <f>IF(AF$287,AF249/AF$287*100,0)</f>
        <v>0</v>
      </c>
      <c r="AI249" s="21"/>
      <c r="AJ249" s="138">
        <v>0</v>
      </c>
      <c r="AK249" s="21"/>
      <c r="AL249" s="143">
        <f>(AJ249/$BJ249)</f>
        <v>0</v>
      </c>
      <c r="AM249" s="21"/>
      <c r="AN249" s="143">
        <f>IF(AL$287,AL249/AL$287*100,0)</f>
        <v>0</v>
      </c>
      <c r="AO249" s="21"/>
      <c r="AP249" s="138">
        <f>(E249+K249+Q249+W249+AD249+AJ249)</f>
        <v>0</v>
      </c>
      <c r="AQ249" s="21"/>
      <c r="AR249" s="138">
        <v>0</v>
      </c>
      <c r="AS249" s="21"/>
      <c r="AT249" s="143">
        <f>IF($AP249,AR249/$AP249*100,0)</f>
        <v>0</v>
      </c>
      <c r="AU249" s="21"/>
      <c r="AV249" s="138">
        <v>0</v>
      </c>
      <c r="AW249" s="21"/>
      <c r="AX249" s="143">
        <f>IF($AP249,AV249/$AP249*100,0)</f>
        <v>0</v>
      </c>
      <c r="AY249" s="21"/>
      <c r="AZ249" s="138">
        <v>0</v>
      </c>
      <c r="BA249" s="21"/>
      <c r="BB249" s="143">
        <f>IF($AP249,AZ249/$AP249*100,0)</f>
        <v>0</v>
      </c>
      <c r="BC249" s="21"/>
      <c r="BD249" s="138">
        <v>0</v>
      </c>
      <c r="BE249" s="21"/>
      <c r="BF249" s="138">
        <v>0</v>
      </c>
      <c r="BG249" s="21"/>
      <c r="BH249" s="10">
        <v>8</v>
      </c>
      <c r="BI249" s="21"/>
      <c r="BJ249" s="27">
        <v>5096</v>
      </c>
      <c r="BK249" s="21"/>
      <c r="BL249" s="137">
        <f>IF(E249,BJ249,0)</f>
        <v>0</v>
      </c>
      <c r="BM249" s="21"/>
      <c r="BN249" s="137">
        <f>IF(K249,BJ249,0)</f>
        <v>0</v>
      </c>
      <c r="BO249" s="21"/>
      <c r="BP249" s="137">
        <f>IF(Q249,BJ249,0)</f>
        <v>0</v>
      </c>
      <c r="BQ249" s="21"/>
      <c r="BR249" s="137">
        <f>IF(W249,BJ249,0)</f>
        <v>0</v>
      </c>
      <c r="BS249" s="21"/>
      <c r="BT249" s="137">
        <f>IF(AD249,BJ249,0)</f>
        <v>0</v>
      </c>
      <c r="BU249" s="21"/>
      <c r="BV249" s="137">
        <f>IF(AJ249,BJ249,0)</f>
        <v>0</v>
      </c>
    </row>
    <row r="250" spans="1:74" ht="8.85" customHeight="1" x14ac:dyDescent="0.3">
      <c r="A250" s="10">
        <v>9</v>
      </c>
      <c r="B250" s="18"/>
      <c r="C250" s="10" t="s">
        <v>225</v>
      </c>
      <c r="D250" s="21"/>
      <c r="E250" s="138">
        <v>0</v>
      </c>
      <c r="F250" s="21"/>
      <c r="G250" s="143">
        <f>(E250/$BJ250)</f>
        <v>0</v>
      </c>
      <c r="H250" s="21"/>
      <c r="I250" s="143">
        <f>IF(G$287,G250/G$287*100,0)</f>
        <v>0</v>
      </c>
      <c r="J250" s="21"/>
      <c r="K250" s="138">
        <v>0</v>
      </c>
      <c r="L250" s="21"/>
      <c r="M250" s="143">
        <f>(K250/$BJ250)</f>
        <v>0</v>
      </c>
      <c r="N250" s="21"/>
      <c r="O250" s="143">
        <f>IF(M$287,M250/M$287*100,0)</f>
        <v>0</v>
      </c>
      <c r="P250" s="21"/>
      <c r="Q250" s="138">
        <v>0</v>
      </c>
      <c r="R250" s="21"/>
      <c r="S250" s="143">
        <f>(Q250/$BJ250)</f>
        <v>0</v>
      </c>
      <c r="T250" s="21"/>
      <c r="U250" s="143">
        <f>IF(S$287,S250/S$287*100,0)</f>
        <v>0</v>
      </c>
      <c r="V250" s="21"/>
      <c r="W250" s="138">
        <v>0</v>
      </c>
      <c r="X250" s="21"/>
      <c r="Y250" s="143">
        <f>(W250/$BJ250)</f>
        <v>0</v>
      </c>
      <c r="Z250" s="21"/>
      <c r="AA250" s="143">
        <f>IF(Y$287,Y250/Y$287*100,0)</f>
        <v>0</v>
      </c>
      <c r="AB250" s="21"/>
      <c r="AC250" s="21"/>
      <c r="AD250" s="138">
        <v>0</v>
      </c>
      <c r="AE250" s="21"/>
      <c r="AF250" s="143">
        <f>(AD250/$BJ250)</f>
        <v>0</v>
      </c>
      <c r="AG250" s="21"/>
      <c r="AH250" s="143">
        <f>IF(AF$287,AF250/AF$287*100,0)</f>
        <v>0</v>
      </c>
      <c r="AI250" s="21"/>
      <c r="AJ250" s="138">
        <v>0</v>
      </c>
      <c r="AK250" s="21"/>
      <c r="AL250" s="143">
        <f>(AJ250/$BJ250)</f>
        <v>0</v>
      </c>
      <c r="AM250" s="21"/>
      <c r="AN250" s="143">
        <f>IF(AL$287,AL250/AL$287*100,0)</f>
        <v>0</v>
      </c>
      <c r="AO250" s="21"/>
      <c r="AP250" s="138">
        <f>(E250+K250+Q250+W250+AD250+AJ250)</f>
        <v>0</v>
      </c>
      <c r="AQ250" s="21"/>
      <c r="AR250" s="138">
        <v>0</v>
      </c>
      <c r="AS250" s="21"/>
      <c r="AT250" s="143">
        <f>IF($AP250,AR250/$AP250*100,0)</f>
        <v>0</v>
      </c>
      <c r="AU250" s="21"/>
      <c r="AV250" s="138">
        <v>0</v>
      </c>
      <c r="AW250" s="21"/>
      <c r="AX250" s="143">
        <f>IF($AP250,AV250/$AP250*100,0)</f>
        <v>0</v>
      </c>
      <c r="AY250" s="21"/>
      <c r="AZ250" s="138">
        <v>0</v>
      </c>
      <c r="BA250" s="21"/>
      <c r="BB250" s="143">
        <f>IF($AP250,AZ250/$AP250*100,0)</f>
        <v>0</v>
      </c>
      <c r="BC250" s="21"/>
      <c r="BD250" s="138">
        <v>0</v>
      </c>
      <c r="BE250" s="21"/>
      <c r="BF250" s="138">
        <v>0</v>
      </c>
      <c r="BG250" s="21"/>
      <c r="BH250" s="10">
        <v>9</v>
      </c>
      <c r="BI250" s="21"/>
      <c r="BJ250" s="27">
        <v>6596</v>
      </c>
      <c r="BK250" s="21"/>
      <c r="BL250" s="137">
        <f>IF(E250,BJ250,0)</f>
        <v>0</v>
      </c>
      <c r="BM250" s="21"/>
      <c r="BN250" s="137">
        <f>IF(K250,BJ250,0)</f>
        <v>0</v>
      </c>
      <c r="BO250" s="21"/>
      <c r="BP250" s="137">
        <f>IF(Q250,BJ250,0)</f>
        <v>0</v>
      </c>
      <c r="BQ250" s="21"/>
      <c r="BR250" s="137">
        <f>IF(W250,BJ250,0)</f>
        <v>0</v>
      </c>
      <c r="BS250" s="21"/>
      <c r="BT250" s="137">
        <f>IF(AD250,BJ250,0)</f>
        <v>0</v>
      </c>
      <c r="BU250" s="21"/>
      <c r="BV250" s="137">
        <f>IF(AJ250,BJ250,0)</f>
        <v>0</v>
      </c>
    </row>
    <row r="251" spans="1:74" ht="8.85" customHeight="1" x14ac:dyDescent="0.3">
      <c r="A251" s="10">
        <v>10</v>
      </c>
      <c r="B251" s="18"/>
      <c r="C251" s="10" t="s">
        <v>226</v>
      </c>
      <c r="D251" s="21"/>
      <c r="E251" s="138">
        <v>0</v>
      </c>
      <c r="F251" s="21"/>
      <c r="G251" s="143">
        <f>(E251/$BJ251)</f>
        <v>0</v>
      </c>
      <c r="H251" s="21"/>
      <c r="I251" s="143">
        <f>IF(G$287,G251/G$287*100,0)</f>
        <v>0</v>
      </c>
      <c r="J251" s="21"/>
      <c r="K251" s="138">
        <v>0</v>
      </c>
      <c r="L251" s="21"/>
      <c r="M251" s="143">
        <f>(K251/$BJ251)</f>
        <v>0</v>
      </c>
      <c r="N251" s="21"/>
      <c r="O251" s="143">
        <f>IF(M$287,M251/M$287*100,0)</f>
        <v>0</v>
      </c>
      <c r="P251" s="21"/>
      <c r="Q251" s="138">
        <v>0</v>
      </c>
      <c r="R251" s="21"/>
      <c r="S251" s="143">
        <f>(Q251/$BJ251)</f>
        <v>0</v>
      </c>
      <c r="T251" s="21"/>
      <c r="U251" s="143">
        <f>IF(S$287,S251/S$287*100,0)</f>
        <v>0</v>
      </c>
      <c r="V251" s="21"/>
      <c r="W251" s="138">
        <v>0</v>
      </c>
      <c r="X251" s="21"/>
      <c r="Y251" s="143">
        <f>(W251/$BJ251)</f>
        <v>0</v>
      </c>
      <c r="Z251" s="21"/>
      <c r="AA251" s="143">
        <f>IF(Y$287,Y251/Y$287*100,0)</f>
        <v>0</v>
      </c>
      <c r="AB251" s="21"/>
      <c r="AC251" s="21"/>
      <c r="AD251" s="138">
        <v>0</v>
      </c>
      <c r="AE251" s="21"/>
      <c r="AF251" s="143">
        <f>(AD251/$BJ251)</f>
        <v>0</v>
      </c>
      <c r="AG251" s="21"/>
      <c r="AH251" s="143">
        <f>IF(AF$287,AF251/AF$287*100,0)</f>
        <v>0</v>
      </c>
      <c r="AI251" s="21"/>
      <c r="AJ251" s="138">
        <v>0</v>
      </c>
      <c r="AK251" s="21"/>
      <c r="AL251" s="143">
        <f>(AJ251/$BJ251)</f>
        <v>0</v>
      </c>
      <c r="AM251" s="21"/>
      <c r="AN251" s="143">
        <f>IF(AL$287,AL251/AL$287*100,0)</f>
        <v>0</v>
      </c>
      <c r="AO251" s="21"/>
      <c r="AP251" s="138">
        <f>(E251+K251+Q251+W251+AD251+AJ251)</f>
        <v>0</v>
      </c>
      <c r="AQ251" s="21"/>
      <c r="AR251" s="138">
        <v>0</v>
      </c>
      <c r="AS251" s="21"/>
      <c r="AT251" s="143">
        <f>IF($AP251,AR251/$AP251*100,0)</f>
        <v>0</v>
      </c>
      <c r="AU251" s="21"/>
      <c r="AV251" s="138">
        <v>0</v>
      </c>
      <c r="AW251" s="21"/>
      <c r="AX251" s="143">
        <f>IF($AP251,AV251/$AP251*100,0)</f>
        <v>0</v>
      </c>
      <c r="AY251" s="21"/>
      <c r="AZ251" s="138">
        <v>0</v>
      </c>
      <c r="BA251" s="21"/>
      <c r="BB251" s="143">
        <f>IF($AP251,AZ251/$AP251*100,0)</f>
        <v>0</v>
      </c>
      <c r="BC251" s="21"/>
      <c r="BD251" s="138">
        <v>0</v>
      </c>
      <c r="BE251" s="21"/>
      <c r="BF251" s="138">
        <v>0</v>
      </c>
      <c r="BG251" s="21"/>
      <c r="BH251" s="10">
        <v>10</v>
      </c>
      <c r="BI251" s="21"/>
      <c r="BJ251" s="27">
        <v>4170</v>
      </c>
      <c r="BK251" s="21"/>
      <c r="BL251" s="137">
        <f>IF(E251,BJ251,0)</f>
        <v>0</v>
      </c>
      <c r="BM251" s="21"/>
      <c r="BN251" s="137">
        <f>IF(K251,BJ251,0)</f>
        <v>0</v>
      </c>
      <c r="BO251" s="21"/>
      <c r="BP251" s="137">
        <f>IF(Q251,BJ251,0)</f>
        <v>0</v>
      </c>
      <c r="BQ251" s="21"/>
      <c r="BR251" s="137">
        <f>IF(W251,BJ251,0)</f>
        <v>0</v>
      </c>
      <c r="BS251" s="21"/>
      <c r="BT251" s="137">
        <f>IF(AD251,BJ251,0)</f>
        <v>0</v>
      </c>
      <c r="BU251" s="21"/>
      <c r="BV251" s="137">
        <f>IF(AJ251,BJ251,0)</f>
        <v>0</v>
      </c>
    </row>
    <row r="252" spans="1:7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Q252" s="21"/>
      <c r="AR252" s="21"/>
      <c r="AS252" s="21"/>
      <c r="AT252" s="21"/>
      <c r="AU252" s="21"/>
      <c r="AV252" s="21"/>
      <c r="AW252" s="21"/>
      <c r="AX252" s="21"/>
      <c r="AY252" s="21"/>
      <c r="AZ252" s="21"/>
      <c r="BA252" s="21"/>
      <c r="BB252" s="21"/>
      <c r="BC252" s="21"/>
      <c r="BD252" s="21"/>
      <c r="BE252" s="21"/>
      <c r="BG252" s="21"/>
      <c r="BH252" s="29"/>
      <c r="BI252" s="21"/>
      <c r="BJ252" s="27"/>
      <c r="BK252" s="21"/>
      <c r="BL252" s="21"/>
      <c r="BM252" s="21"/>
      <c r="BN252" s="21"/>
      <c r="BO252" s="21"/>
      <c r="BP252" s="21"/>
      <c r="BQ252" s="21"/>
      <c r="BR252" s="21"/>
      <c r="BS252" s="21"/>
      <c r="BT252" s="21"/>
      <c r="BU252" s="21"/>
      <c r="BV252" s="21"/>
    </row>
    <row r="253" spans="1:74" ht="8.85" customHeight="1" x14ac:dyDescent="0.3">
      <c r="A253" s="10">
        <v>11</v>
      </c>
      <c r="B253" s="18"/>
      <c r="C253" s="10" t="s">
        <v>227</v>
      </c>
      <c r="D253" s="21"/>
      <c r="E253" s="138">
        <v>0</v>
      </c>
      <c r="F253" s="21"/>
      <c r="G253" s="143">
        <f>(E253/$BJ253)</f>
        <v>0</v>
      </c>
      <c r="H253" s="21"/>
      <c r="I253" s="143">
        <f>IF(G$287,G253/G$287*100,0)</f>
        <v>0</v>
      </c>
      <c r="J253" s="21"/>
      <c r="K253" s="138">
        <v>0</v>
      </c>
      <c r="L253" s="21"/>
      <c r="M253" s="143">
        <f>(K253/$BJ253)</f>
        <v>0</v>
      </c>
      <c r="N253" s="21"/>
      <c r="O253" s="143">
        <f>IF(M$287,M253/M$287*100,0)</f>
        <v>0</v>
      </c>
      <c r="P253" s="21"/>
      <c r="Q253" s="138">
        <v>0</v>
      </c>
      <c r="R253" s="21"/>
      <c r="S253" s="143">
        <f>(Q253/$BJ253)</f>
        <v>0</v>
      </c>
      <c r="T253" s="21"/>
      <c r="U253" s="143">
        <f>IF(S$287,S253/S$287*100,0)</f>
        <v>0</v>
      </c>
      <c r="V253" s="21"/>
      <c r="W253" s="138">
        <v>0</v>
      </c>
      <c r="X253" s="21"/>
      <c r="Y253" s="143">
        <f>(W253/$BJ253)</f>
        <v>0</v>
      </c>
      <c r="Z253" s="21"/>
      <c r="AA253" s="143">
        <f>IF(Y$287,Y253/Y$287*100,0)</f>
        <v>0</v>
      </c>
      <c r="AB253" s="21"/>
      <c r="AC253" s="21"/>
      <c r="AD253" s="138">
        <v>0</v>
      </c>
      <c r="AE253" s="21"/>
      <c r="AF253" s="143">
        <f>(AD253/$BJ253)</f>
        <v>0</v>
      </c>
      <c r="AG253" s="21"/>
      <c r="AH253" s="143">
        <f>IF(AF$287,AF253/AF$287*100,0)</f>
        <v>0</v>
      </c>
      <c r="AI253" s="21"/>
      <c r="AJ253" s="138">
        <v>0</v>
      </c>
      <c r="AK253" s="21"/>
      <c r="AL253" s="143">
        <f>(AJ253/$BJ253)</f>
        <v>0</v>
      </c>
      <c r="AM253" s="21"/>
      <c r="AN253" s="143">
        <f>IF(AL$287,AL253/AL$287*100,0)</f>
        <v>0</v>
      </c>
      <c r="AO253" s="21"/>
      <c r="AP253" s="138">
        <f>(E253+K253+Q253+W253+AD253+AJ253)</f>
        <v>0</v>
      </c>
      <c r="AQ253" s="21"/>
      <c r="AR253" s="138">
        <v>0</v>
      </c>
      <c r="AS253" s="21"/>
      <c r="AT253" s="143">
        <f>IF($AP253,AR253/$AP253*100,0)</f>
        <v>0</v>
      </c>
      <c r="AU253" s="21"/>
      <c r="AV253" s="138">
        <v>0</v>
      </c>
      <c r="AW253" s="21"/>
      <c r="AX253" s="143">
        <f>IF($AP253,AV253/$AP253*100,0)</f>
        <v>0</v>
      </c>
      <c r="AY253" s="21"/>
      <c r="AZ253" s="138">
        <v>0</v>
      </c>
      <c r="BA253" s="21"/>
      <c r="BB253" s="143">
        <f>IF($AP253,AZ253/$AP253*100,0)</f>
        <v>0</v>
      </c>
      <c r="BC253" s="21"/>
      <c r="BD253" s="138">
        <v>0</v>
      </c>
      <c r="BE253" s="21"/>
      <c r="BF253" s="138">
        <v>0</v>
      </c>
      <c r="BG253" s="21"/>
      <c r="BH253" s="10">
        <v>11</v>
      </c>
      <c r="BI253" s="21"/>
      <c r="BJ253" s="27">
        <v>23348</v>
      </c>
      <c r="BK253" s="21"/>
      <c r="BL253" s="137">
        <f>IF(E253,BJ253,0)</f>
        <v>0</v>
      </c>
      <c r="BM253" s="21"/>
      <c r="BN253" s="137">
        <f>IF(K253,BJ253,0)</f>
        <v>0</v>
      </c>
      <c r="BO253" s="21"/>
      <c r="BP253" s="137">
        <f>IF(Q253,BJ253,0)</f>
        <v>0</v>
      </c>
      <c r="BQ253" s="21"/>
      <c r="BR253" s="137">
        <f>IF(W253,BJ253,0)</f>
        <v>0</v>
      </c>
      <c r="BS253" s="21"/>
      <c r="BT253" s="137">
        <f>IF(AD253,BJ253,0)</f>
        <v>0</v>
      </c>
      <c r="BU253" s="21"/>
      <c r="BV253" s="137">
        <f>IF(AJ253,BJ253,0)</f>
        <v>0</v>
      </c>
    </row>
    <row r="254" spans="1:74" ht="8.85" customHeight="1" x14ac:dyDescent="0.3">
      <c r="A254" s="10">
        <v>12</v>
      </c>
      <c r="B254" s="18"/>
      <c r="C254" s="10" t="s">
        <v>228</v>
      </c>
      <c r="D254" s="21"/>
      <c r="E254" s="138">
        <v>0</v>
      </c>
      <c r="F254" s="21"/>
      <c r="G254" s="143">
        <f>(E254/$BJ254)</f>
        <v>0</v>
      </c>
      <c r="H254" s="21"/>
      <c r="I254" s="143">
        <f>IF(G$287,G254/G$287*100,0)</f>
        <v>0</v>
      </c>
      <c r="J254" s="21"/>
      <c r="K254" s="138">
        <v>0</v>
      </c>
      <c r="L254" s="21"/>
      <c r="M254" s="143">
        <f>(K254/$BJ254)</f>
        <v>0</v>
      </c>
      <c r="N254" s="21"/>
      <c r="O254" s="143">
        <f>IF(M$287,M254/M$287*100,0)</f>
        <v>0</v>
      </c>
      <c r="P254" s="21"/>
      <c r="Q254" s="138">
        <v>0</v>
      </c>
      <c r="R254" s="21"/>
      <c r="S254" s="143">
        <f>(Q254/$BJ254)</f>
        <v>0</v>
      </c>
      <c r="T254" s="21"/>
      <c r="U254" s="143">
        <f>IF(S$287,S254/S$287*100,0)</f>
        <v>0</v>
      </c>
      <c r="V254" s="21"/>
      <c r="W254" s="138">
        <v>0</v>
      </c>
      <c r="X254" s="21"/>
      <c r="Y254" s="143">
        <f>(W254/$BJ254)</f>
        <v>0</v>
      </c>
      <c r="Z254" s="21"/>
      <c r="AA254" s="143">
        <f>IF(Y$287,Y254/Y$287*100,0)</f>
        <v>0</v>
      </c>
      <c r="AB254" s="21"/>
      <c r="AC254" s="21"/>
      <c r="AD254" s="138">
        <v>0</v>
      </c>
      <c r="AE254" s="21"/>
      <c r="AF254" s="143">
        <f>(AD254/$BJ254)</f>
        <v>0</v>
      </c>
      <c r="AG254" s="21"/>
      <c r="AH254" s="143">
        <f>IF(AF$287,AF254/AF$287*100,0)</f>
        <v>0</v>
      </c>
      <c r="AI254" s="21"/>
      <c r="AJ254" s="138">
        <v>0</v>
      </c>
      <c r="AK254" s="21"/>
      <c r="AL254" s="143">
        <f>(AJ254/$BJ254)</f>
        <v>0</v>
      </c>
      <c r="AM254" s="21"/>
      <c r="AN254" s="143">
        <f>IF(AL$287,AL254/AL$287*100,0)</f>
        <v>0</v>
      </c>
      <c r="AO254" s="21"/>
      <c r="AP254" s="138">
        <f>(E254+K254+Q254+W254+AD254+AJ254)</f>
        <v>0</v>
      </c>
      <c r="AQ254" s="21"/>
      <c r="AR254" s="138">
        <v>0</v>
      </c>
      <c r="AS254" s="21"/>
      <c r="AT254" s="143">
        <f>IF($AP254,AR254/$AP254*100,0)</f>
        <v>0</v>
      </c>
      <c r="AU254" s="21"/>
      <c r="AV254" s="138">
        <v>0</v>
      </c>
      <c r="AW254" s="21"/>
      <c r="AX254" s="143">
        <f>IF($AP254,AV254/$AP254*100,0)</f>
        <v>0</v>
      </c>
      <c r="AY254" s="21"/>
      <c r="AZ254" s="138">
        <v>0</v>
      </c>
      <c r="BA254" s="21"/>
      <c r="BB254" s="143">
        <f>IF($AP254,AZ254/$AP254*100,0)</f>
        <v>0</v>
      </c>
      <c r="BC254" s="21"/>
      <c r="BD254" s="138">
        <v>0</v>
      </c>
      <c r="BE254" s="21"/>
      <c r="BF254" s="138">
        <v>0</v>
      </c>
      <c r="BG254" s="21"/>
      <c r="BH254" s="10">
        <v>12</v>
      </c>
      <c r="BI254" s="21"/>
      <c r="BJ254" s="27">
        <v>3555</v>
      </c>
      <c r="BK254" s="21"/>
      <c r="BL254" s="137">
        <f>IF(E254,BJ254,0)</f>
        <v>0</v>
      </c>
      <c r="BM254" s="21"/>
      <c r="BN254" s="137">
        <f>IF(K254,BJ254,0)</f>
        <v>0</v>
      </c>
      <c r="BO254" s="21"/>
      <c r="BP254" s="137">
        <f>IF(Q254,BJ254,0)</f>
        <v>0</v>
      </c>
      <c r="BQ254" s="21"/>
      <c r="BR254" s="137">
        <f>IF(W254,BJ254,0)</f>
        <v>0</v>
      </c>
      <c r="BS254" s="21"/>
      <c r="BT254" s="137">
        <f>IF(AD254,BJ254,0)</f>
        <v>0</v>
      </c>
      <c r="BU254" s="21"/>
      <c r="BV254" s="137">
        <f>IF(AJ254,BJ254,0)</f>
        <v>0</v>
      </c>
    </row>
    <row r="255" spans="1:74" ht="8.85" customHeight="1" x14ac:dyDescent="0.3">
      <c r="A255" s="10">
        <v>13</v>
      </c>
      <c r="B255" s="18"/>
      <c r="C255" s="10" t="s">
        <v>229</v>
      </c>
      <c r="D255" s="21"/>
      <c r="E255" s="138">
        <v>6239314</v>
      </c>
      <c r="F255" s="21"/>
      <c r="G255" s="143">
        <f>(E255/$BJ255)</f>
        <v>1596.5491299897647</v>
      </c>
      <c r="H255" s="21"/>
      <c r="I255" s="143">
        <f>IF(G$287,G255/G$287*100,0)</f>
        <v>70.560468404603284</v>
      </c>
      <c r="J255" s="21"/>
      <c r="K255" s="138">
        <v>652736</v>
      </c>
      <c r="L255" s="21"/>
      <c r="M255" s="143">
        <f>(K255/$BJ255)</f>
        <v>167.02558853633573</v>
      </c>
      <c r="N255" s="21"/>
      <c r="O255" s="143">
        <f>IF(M$287,M255/M$287*100,0)</f>
        <v>149.14654010108265</v>
      </c>
      <c r="P255" s="21"/>
      <c r="Q255" s="138">
        <v>408313</v>
      </c>
      <c r="R255" s="21"/>
      <c r="S255" s="143">
        <f>(Q255/$BJ255)</f>
        <v>104.48132036847493</v>
      </c>
      <c r="T255" s="21"/>
      <c r="U255" s="143">
        <f>IF(S$287,S255/S$287*100,0)</f>
        <v>131.75441159040935</v>
      </c>
      <c r="V255" s="21"/>
      <c r="W255" s="138">
        <v>594149</v>
      </c>
      <c r="X255" s="21"/>
      <c r="Y255" s="143">
        <f>(W255/$BJ255)</f>
        <v>152.0340327533265</v>
      </c>
      <c r="Z255" s="21"/>
      <c r="AA255" s="143">
        <f>IF(Y$287,Y255/Y$287*100,0)</f>
        <v>72.63320384855615</v>
      </c>
      <c r="AB255" s="21"/>
      <c r="AC255" s="21"/>
      <c r="AD255" s="138">
        <v>417730</v>
      </c>
      <c r="AE255" s="21"/>
      <c r="AF255" s="143">
        <f>(AD255/$BJ255)</f>
        <v>106.89099283520983</v>
      </c>
      <c r="AG255" s="21"/>
      <c r="AH255" s="143">
        <f>IF(AF$287,AF255/AF$287*100,0)</f>
        <v>103.94429556261598</v>
      </c>
      <c r="AI255" s="21"/>
      <c r="AJ255" s="138">
        <v>0</v>
      </c>
      <c r="AK255" s="21"/>
      <c r="AL255" s="143">
        <f>(AJ255/$BJ255)</f>
        <v>0</v>
      </c>
      <c r="AM255" s="21"/>
      <c r="AN255" s="143">
        <f>IF(AL$287,AL255/AL$287*100,0)</f>
        <v>0</v>
      </c>
      <c r="AO255" s="21"/>
      <c r="AP255" s="138">
        <f>(E255+K255+Q255+W255+AD255+AJ255)</f>
        <v>8312242</v>
      </c>
      <c r="AQ255" s="21"/>
      <c r="AR255" s="138">
        <v>5101062</v>
      </c>
      <c r="AS255" s="21"/>
      <c r="AT255" s="143">
        <f>IF($AP255,AR255/$AP255*100,0)</f>
        <v>61.368064115553899</v>
      </c>
      <c r="AU255" s="21"/>
      <c r="AV255" s="138">
        <v>1466254</v>
      </c>
      <c r="AW255" s="21"/>
      <c r="AX255" s="143">
        <f>IF($AP255,AV255/$AP255*100,0)</f>
        <v>17.639693358302129</v>
      </c>
      <c r="AY255" s="21"/>
      <c r="AZ255" s="138">
        <v>18938</v>
      </c>
      <c r="BA255" s="21"/>
      <c r="BB255" s="143">
        <f>IF($AP255,AZ255/$AP255*100,0)</f>
        <v>0.227832635286605</v>
      </c>
      <c r="BC255" s="21"/>
      <c r="BD255" s="138">
        <v>81232</v>
      </c>
      <c r="BE255" s="21"/>
      <c r="BF255" s="138">
        <v>1033</v>
      </c>
      <c r="BG255" s="21"/>
      <c r="BH255" s="10">
        <v>13</v>
      </c>
      <c r="BI255" s="21"/>
      <c r="BJ255" s="27">
        <v>3908</v>
      </c>
      <c r="BK255" s="21"/>
      <c r="BL255" s="137">
        <f>IF(E255,BJ255,0)</f>
        <v>3908</v>
      </c>
      <c r="BM255" s="21"/>
      <c r="BN255" s="137">
        <f>IF(K255,BJ255,0)</f>
        <v>3908</v>
      </c>
      <c r="BO255" s="21"/>
      <c r="BP255" s="137">
        <f>IF(Q255,BJ255,0)</f>
        <v>3908</v>
      </c>
      <c r="BQ255" s="21"/>
      <c r="BR255" s="137">
        <f>IF(W255,BJ255,0)</f>
        <v>3908</v>
      </c>
      <c r="BS255" s="21"/>
      <c r="BT255" s="137">
        <f>IF(AD255,BJ255,0)</f>
        <v>3908</v>
      </c>
      <c r="BU255" s="21"/>
      <c r="BV255" s="137">
        <f>IF(AJ255,BJ255,0)</f>
        <v>0</v>
      </c>
    </row>
    <row r="256" spans="1:74" ht="8.85" customHeight="1" x14ac:dyDescent="0.3">
      <c r="A256" s="10">
        <v>14</v>
      </c>
      <c r="B256" s="18"/>
      <c r="C256" s="10" t="s">
        <v>148</v>
      </c>
      <c r="D256" s="21"/>
      <c r="E256" s="138">
        <v>0</v>
      </c>
      <c r="F256" s="21"/>
      <c r="G256" s="143">
        <f>(E256/$BJ256)</f>
        <v>0</v>
      </c>
      <c r="H256" s="21"/>
      <c r="I256" s="143">
        <f>IF(G$287,G256/G$287*100,0)</f>
        <v>0</v>
      </c>
      <c r="J256" s="21"/>
      <c r="K256" s="138">
        <v>0</v>
      </c>
      <c r="L256" s="21"/>
      <c r="M256" s="143">
        <f>(K256/$BJ256)</f>
        <v>0</v>
      </c>
      <c r="N256" s="21"/>
      <c r="O256" s="143">
        <f>IF(M$287,M256/M$287*100,0)</f>
        <v>0</v>
      </c>
      <c r="P256" s="21"/>
      <c r="Q256" s="138">
        <v>0</v>
      </c>
      <c r="R256" s="21"/>
      <c r="S256" s="143">
        <f>(Q256/$BJ256)</f>
        <v>0</v>
      </c>
      <c r="T256" s="21"/>
      <c r="U256" s="143">
        <f>IF(S$287,S256/S$287*100,0)</f>
        <v>0</v>
      </c>
      <c r="V256" s="21"/>
      <c r="W256" s="138">
        <v>0</v>
      </c>
      <c r="X256" s="21"/>
      <c r="Y256" s="143">
        <f>(W256/$BJ256)</f>
        <v>0</v>
      </c>
      <c r="Z256" s="21"/>
      <c r="AA256" s="143">
        <f>IF(Y$287,Y256/Y$287*100,0)</f>
        <v>0</v>
      </c>
      <c r="AB256" s="21"/>
      <c r="AC256" s="21"/>
      <c r="AD256" s="138">
        <v>0</v>
      </c>
      <c r="AE256" s="21"/>
      <c r="AF256" s="143">
        <f>(AD256/$BJ256)</f>
        <v>0</v>
      </c>
      <c r="AG256" s="21"/>
      <c r="AH256" s="143">
        <f>IF(AF$287,AF256/AF$287*100,0)</f>
        <v>0</v>
      </c>
      <c r="AI256" s="21"/>
      <c r="AJ256" s="138">
        <v>0</v>
      </c>
      <c r="AK256" s="21"/>
      <c r="AL256" s="143">
        <f>(AJ256/$BJ256)</f>
        <v>0</v>
      </c>
      <c r="AM256" s="21"/>
      <c r="AN256" s="143">
        <f>IF(AL$287,AL256/AL$287*100,0)</f>
        <v>0</v>
      </c>
      <c r="AO256" s="21"/>
      <c r="AP256" s="138">
        <f>(E256+K256+Q256+W256+AD256+AJ256)</f>
        <v>0</v>
      </c>
      <c r="AQ256" s="21"/>
      <c r="AR256" s="138">
        <v>0</v>
      </c>
      <c r="AS256" s="21"/>
      <c r="AT256" s="143">
        <f>IF($AP256,AR256/$AP256*100,0)</f>
        <v>0</v>
      </c>
      <c r="AU256" s="21"/>
      <c r="AV256" s="138">
        <v>0</v>
      </c>
      <c r="AW256" s="21"/>
      <c r="AX256" s="143">
        <f>IF($AP256,AV256/$AP256*100,0)</f>
        <v>0</v>
      </c>
      <c r="AY256" s="21"/>
      <c r="AZ256" s="138">
        <v>0</v>
      </c>
      <c r="BA256" s="21"/>
      <c r="BB256" s="143">
        <f>IF($AP256,AZ256/$AP256*100,0)</f>
        <v>0</v>
      </c>
      <c r="BC256" s="21"/>
      <c r="BD256" s="138">
        <v>0</v>
      </c>
      <c r="BE256" s="21"/>
      <c r="BF256" s="138">
        <v>0</v>
      </c>
      <c r="BG256" s="21"/>
      <c r="BH256" s="10">
        <v>14</v>
      </c>
      <c r="BI256" s="21"/>
      <c r="BJ256" s="27">
        <v>20062</v>
      </c>
      <c r="BK256" s="21"/>
      <c r="BL256" s="137">
        <f>IF(E256,BJ256,0)</f>
        <v>0</v>
      </c>
      <c r="BM256" s="21"/>
      <c r="BN256" s="137">
        <f>IF(K256,BJ256,0)</f>
        <v>0</v>
      </c>
      <c r="BO256" s="21"/>
      <c r="BP256" s="137">
        <f>IF(Q256,BJ256,0)</f>
        <v>0</v>
      </c>
      <c r="BQ256" s="21"/>
      <c r="BR256" s="137">
        <f>IF(W256,BJ256,0)</f>
        <v>0</v>
      </c>
      <c r="BS256" s="21"/>
      <c r="BT256" s="137">
        <f>IF(AD256,BJ256,0)</f>
        <v>0</v>
      </c>
      <c r="BU256" s="21"/>
      <c r="BV256" s="137">
        <f>IF(AJ256,BJ256,0)</f>
        <v>0</v>
      </c>
    </row>
    <row r="257" spans="1:74" ht="8.85" customHeight="1" x14ac:dyDescent="0.3">
      <c r="A257" s="10">
        <v>15</v>
      </c>
      <c r="B257" s="18"/>
      <c r="C257" s="10" t="s">
        <v>230</v>
      </c>
      <c r="D257" s="21"/>
      <c r="E257" s="138">
        <v>0</v>
      </c>
      <c r="F257" s="21"/>
      <c r="G257" s="143">
        <f>(E257/$BJ257)</f>
        <v>0</v>
      </c>
      <c r="H257" s="21"/>
      <c r="I257" s="143">
        <f>IF(G$287,G257/G$287*100,0)</f>
        <v>0</v>
      </c>
      <c r="J257" s="21"/>
      <c r="K257" s="138">
        <v>0</v>
      </c>
      <c r="L257" s="21"/>
      <c r="M257" s="143">
        <f>(K257/$BJ257)</f>
        <v>0</v>
      </c>
      <c r="N257" s="21"/>
      <c r="O257" s="143">
        <f>IF(M$287,M257/M$287*100,0)</f>
        <v>0</v>
      </c>
      <c r="P257" s="21"/>
      <c r="Q257" s="138">
        <v>0</v>
      </c>
      <c r="R257" s="21"/>
      <c r="S257" s="143">
        <f>(Q257/$BJ257)</f>
        <v>0</v>
      </c>
      <c r="T257" s="21"/>
      <c r="U257" s="143">
        <f>IF(S$287,S257/S$287*100,0)</f>
        <v>0</v>
      </c>
      <c r="V257" s="21"/>
      <c r="W257" s="138">
        <v>0</v>
      </c>
      <c r="X257" s="21"/>
      <c r="Y257" s="143">
        <f>(W257/$BJ257)</f>
        <v>0</v>
      </c>
      <c r="Z257" s="21"/>
      <c r="AA257" s="143">
        <f>IF(Y$287,Y257/Y$287*100,0)</f>
        <v>0</v>
      </c>
      <c r="AB257" s="21"/>
      <c r="AC257" s="21"/>
      <c r="AD257" s="138">
        <v>0</v>
      </c>
      <c r="AE257" s="21"/>
      <c r="AF257" s="143">
        <f>(AD257/$BJ257)</f>
        <v>0</v>
      </c>
      <c r="AG257" s="21"/>
      <c r="AH257" s="143">
        <f>IF(AF$287,AF257/AF$287*100,0)</f>
        <v>0</v>
      </c>
      <c r="AI257" s="21"/>
      <c r="AJ257" s="138">
        <v>0</v>
      </c>
      <c r="AK257" s="21"/>
      <c r="AL257" s="143">
        <f>(AJ257/$BJ257)</f>
        <v>0</v>
      </c>
      <c r="AM257" s="21"/>
      <c r="AN257" s="143">
        <f>IF(AL$287,AL257/AL$287*100,0)</f>
        <v>0</v>
      </c>
      <c r="AO257" s="21"/>
      <c r="AP257" s="138">
        <f>(E257+K257+Q257+W257+AD257+AJ257)</f>
        <v>0</v>
      </c>
      <c r="AQ257" s="21"/>
      <c r="AR257" s="138">
        <v>0</v>
      </c>
      <c r="AS257" s="21"/>
      <c r="AT257" s="143">
        <f>IF($AP257,AR257/$AP257*100,0)</f>
        <v>0</v>
      </c>
      <c r="AU257" s="21"/>
      <c r="AV257" s="138">
        <v>0</v>
      </c>
      <c r="AW257" s="21"/>
      <c r="AX257" s="143">
        <f>IF($AP257,AV257/$AP257*100,0)</f>
        <v>0</v>
      </c>
      <c r="AY257" s="21"/>
      <c r="AZ257" s="138">
        <v>0</v>
      </c>
      <c r="BA257" s="21"/>
      <c r="BB257" s="143">
        <f>IF($AP257,AZ257/$AP257*100,0)</f>
        <v>0</v>
      </c>
      <c r="BC257" s="21"/>
      <c r="BD257" s="138">
        <v>0</v>
      </c>
      <c r="BE257" s="21"/>
      <c r="BF257" s="138">
        <v>0</v>
      </c>
      <c r="BG257" s="21"/>
      <c r="BH257" s="10">
        <v>15</v>
      </c>
      <c r="BI257" s="21"/>
      <c r="BJ257" s="27">
        <v>5679</v>
      </c>
      <c r="BK257" s="21"/>
      <c r="BL257" s="137">
        <f>IF(E257,BJ257,0)</f>
        <v>0</v>
      </c>
      <c r="BM257" s="21"/>
      <c r="BN257" s="137">
        <f>IF(K257,BJ257,0)</f>
        <v>0</v>
      </c>
      <c r="BO257" s="21"/>
      <c r="BP257" s="137">
        <f>IF(Q257,BJ257,0)</f>
        <v>0</v>
      </c>
      <c r="BQ257" s="21"/>
      <c r="BR257" s="137">
        <f>IF(W257,BJ257,0)</f>
        <v>0</v>
      </c>
      <c r="BS257" s="21"/>
      <c r="BT257" s="137">
        <f>IF(AD257,BJ257,0)</f>
        <v>0</v>
      </c>
      <c r="BU257" s="21"/>
      <c r="BV257" s="137">
        <f>IF(AJ257,BJ257,0)</f>
        <v>0</v>
      </c>
    </row>
    <row r="258" spans="1:7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Q258" s="21"/>
      <c r="AR258" s="21"/>
      <c r="AS258" s="21"/>
      <c r="AT258" s="21"/>
      <c r="AU258" s="21"/>
      <c r="AV258" s="21"/>
      <c r="AW258" s="21"/>
      <c r="AX258" s="21"/>
      <c r="AY258" s="21"/>
      <c r="AZ258" s="21"/>
      <c r="BA258" s="21"/>
      <c r="BB258" s="21"/>
      <c r="BC258" s="21"/>
      <c r="BD258" s="21"/>
      <c r="BE258" s="21"/>
      <c r="BG258" s="21"/>
      <c r="BH258" s="29"/>
      <c r="BI258" s="21"/>
      <c r="BJ258" s="27"/>
      <c r="BK258" s="21"/>
      <c r="BL258" s="21"/>
      <c r="BM258" s="21"/>
      <c r="BN258" s="21"/>
      <c r="BO258" s="21"/>
      <c r="BP258" s="21"/>
      <c r="BQ258" s="21"/>
      <c r="BR258" s="21"/>
      <c r="BS258" s="21"/>
      <c r="BT258" s="21"/>
      <c r="BU258" s="21"/>
      <c r="BV258" s="21"/>
    </row>
    <row r="259" spans="1:74" ht="8.85" customHeight="1" x14ac:dyDescent="0.3">
      <c r="A259" s="10">
        <v>16</v>
      </c>
      <c r="B259" s="18"/>
      <c r="C259" s="10" t="s">
        <v>231</v>
      </c>
      <c r="D259" s="21"/>
      <c r="E259" s="138">
        <v>0</v>
      </c>
      <c r="F259" s="21"/>
      <c r="G259" s="143">
        <f>(E259/$BJ259)</f>
        <v>0</v>
      </c>
      <c r="H259" s="21"/>
      <c r="I259" s="143">
        <f>IF(G$287,G259/G$287*100,0)</f>
        <v>0</v>
      </c>
      <c r="J259" s="21"/>
      <c r="K259" s="138">
        <v>0</v>
      </c>
      <c r="L259" s="21"/>
      <c r="M259" s="143">
        <f>(K259/$BJ259)</f>
        <v>0</v>
      </c>
      <c r="N259" s="21"/>
      <c r="O259" s="143">
        <f>IF(M$287,M259/M$287*100,0)</f>
        <v>0</v>
      </c>
      <c r="P259" s="21"/>
      <c r="Q259" s="138">
        <v>0</v>
      </c>
      <c r="R259" s="21"/>
      <c r="S259" s="143">
        <f>(Q259/$BJ259)</f>
        <v>0</v>
      </c>
      <c r="T259" s="21"/>
      <c r="U259" s="143">
        <f>IF(S$287,S259/S$287*100,0)</f>
        <v>0</v>
      </c>
      <c r="V259" s="21"/>
      <c r="W259" s="138">
        <v>0</v>
      </c>
      <c r="X259" s="21"/>
      <c r="Y259" s="143">
        <f>(W259/$BJ259)</f>
        <v>0</v>
      </c>
      <c r="Z259" s="21"/>
      <c r="AA259" s="143">
        <f>IF(Y$287,Y259/Y$287*100,0)</f>
        <v>0</v>
      </c>
      <c r="AB259" s="21"/>
      <c r="AC259" s="21"/>
      <c r="AD259" s="138">
        <v>0</v>
      </c>
      <c r="AE259" s="21"/>
      <c r="AF259" s="143">
        <f>(AD259/$BJ259)</f>
        <v>0</v>
      </c>
      <c r="AG259" s="21"/>
      <c r="AH259" s="143">
        <f>IF(AF$287,AF259/AF$287*100,0)</f>
        <v>0</v>
      </c>
      <c r="AI259" s="21"/>
      <c r="AJ259" s="138">
        <v>0</v>
      </c>
      <c r="AK259" s="21"/>
      <c r="AL259" s="143">
        <f>(AJ259/$BJ259)</f>
        <v>0</v>
      </c>
      <c r="AM259" s="21"/>
      <c r="AN259" s="143">
        <f>IF(AL$287,AL259/AL$287*100,0)</f>
        <v>0</v>
      </c>
      <c r="AO259" s="21"/>
      <c r="AP259" s="138">
        <f>(E259+K259+Q259+W259+AD259+AJ259)</f>
        <v>0</v>
      </c>
      <c r="AQ259" s="21"/>
      <c r="AR259" s="138">
        <v>0</v>
      </c>
      <c r="AS259" s="21"/>
      <c r="AT259" s="143">
        <f>IF($AP259,AR259/$AP259*100,0)</f>
        <v>0</v>
      </c>
      <c r="AU259" s="21"/>
      <c r="AV259" s="138">
        <v>0</v>
      </c>
      <c r="AW259" s="21"/>
      <c r="AX259" s="143">
        <f>IF($AP259,AV259/$AP259*100,0)</f>
        <v>0</v>
      </c>
      <c r="AY259" s="21"/>
      <c r="AZ259" s="138">
        <v>0</v>
      </c>
      <c r="BA259" s="21"/>
      <c r="BB259" s="143">
        <f>IF($AP259,AZ259/$AP259*100,0)</f>
        <v>0</v>
      </c>
      <c r="BC259" s="21"/>
      <c r="BD259" s="138">
        <v>0</v>
      </c>
      <c r="BE259" s="21"/>
      <c r="BF259" s="138">
        <v>0</v>
      </c>
      <c r="BG259" s="21"/>
      <c r="BH259" s="10">
        <v>16</v>
      </c>
      <c r="BI259" s="21"/>
      <c r="BJ259" s="27">
        <v>7473</v>
      </c>
      <c r="BK259" s="21"/>
      <c r="BL259" s="137">
        <f>IF(E259,BJ259,0)</f>
        <v>0</v>
      </c>
      <c r="BM259" s="21"/>
      <c r="BN259" s="137">
        <f>IF(K259,BJ259,0)</f>
        <v>0</v>
      </c>
      <c r="BO259" s="21"/>
      <c r="BP259" s="137">
        <f>IF(Q259,BJ259,0)</f>
        <v>0</v>
      </c>
      <c r="BQ259" s="21"/>
      <c r="BR259" s="137">
        <f>IF(W259,BJ259,0)</f>
        <v>0</v>
      </c>
      <c r="BS259" s="21"/>
      <c r="BT259" s="137">
        <f>IF(AD259,BJ259,0)</f>
        <v>0</v>
      </c>
      <c r="BU259" s="21"/>
      <c r="BV259" s="137">
        <f>IF(AJ259,BJ259,0)</f>
        <v>0</v>
      </c>
    </row>
    <row r="260" spans="1:74" ht="8.85" customHeight="1" x14ac:dyDescent="0.3">
      <c r="A260" s="10">
        <v>17</v>
      </c>
      <c r="B260" s="18"/>
      <c r="C260" s="10" t="s">
        <v>232</v>
      </c>
      <c r="D260" s="21"/>
      <c r="E260" s="138">
        <v>0</v>
      </c>
      <c r="F260" s="21"/>
      <c r="G260" s="143">
        <f>(E260/$BJ260)</f>
        <v>0</v>
      </c>
      <c r="H260" s="21"/>
      <c r="I260" s="143">
        <f>IF(G$287,G260/G$287*100,0)</f>
        <v>0</v>
      </c>
      <c r="J260" s="21"/>
      <c r="K260" s="138">
        <v>0</v>
      </c>
      <c r="L260" s="21"/>
      <c r="M260" s="143">
        <f>(K260/$BJ260)</f>
        <v>0</v>
      </c>
      <c r="N260" s="21"/>
      <c r="O260" s="143">
        <f>IF(M$287,M260/M$287*100,0)</f>
        <v>0</v>
      </c>
      <c r="P260" s="21"/>
      <c r="Q260" s="138">
        <v>0</v>
      </c>
      <c r="R260" s="21"/>
      <c r="S260" s="143">
        <f>(Q260/$BJ260)</f>
        <v>0</v>
      </c>
      <c r="T260" s="21"/>
      <c r="U260" s="143">
        <f>IF(S$287,S260/S$287*100,0)</f>
        <v>0</v>
      </c>
      <c r="V260" s="21"/>
      <c r="W260" s="138">
        <v>0</v>
      </c>
      <c r="X260" s="21"/>
      <c r="Y260" s="143">
        <f>(W260/$BJ260)</f>
        <v>0</v>
      </c>
      <c r="Z260" s="21"/>
      <c r="AA260" s="143">
        <f>IF(Y$287,Y260/Y$287*100,0)</f>
        <v>0</v>
      </c>
      <c r="AB260" s="21"/>
      <c r="AC260" s="21"/>
      <c r="AD260" s="138">
        <v>0</v>
      </c>
      <c r="AE260" s="21"/>
      <c r="AF260" s="143">
        <f>(AD260/$BJ260)</f>
        <v>0</v>
      </c>
      <c r="AG260" s="21"/>
      <c r="AH260" s="143">
        <f>IF(AF$287,AF260/AF$287*100,0)</f>
        <v>0</v>
      </c>
      <c r="AI260" s="21"/>
      <c r="AJ260" s="138">
        <v>0</v>
      </c>
      <c r="AK260" s="21"/>
      <c r="AL260" s="143">
        <f>(AJ260/$BJ260)</f>
        <v>0</v>
      </c>
      <c r="AM260" s="21"/>
      <c r="AN260" s="143">
        <f>IF(AL$287,AL260/AL$287*100,0)</f>
        <v>0</v>
      </c>
      <c r="AO260" s="21"/>
      <c r="AP260" s="138">
        <f>(E260+K260+Q260+W260+AD260+AJ260)</f>
        <v>0</v>
      </c>
      <c r="AQ260" s="21"/>
      <c r="AR260" s="138">
        <v>0</v>
      </c>
      <c r="AS260" s="21"/>
      <c r="AT260" s="143">
        <f>IF($AP260,AR260/$AP260*100,0)</f>
        <v>0</v>
      </c>
      <c r="AU260" s="21"/>
      <c r="AV260" s="138">
        <v>0</v>
      </c>
      <c r="AW260" s="21"/>
      <c r="AX260" s="143">
        <f>IF($AP260,AV260/$AP260*100,0)</f>
        <v>0</v>
      </c>
      <c r="AY260" s="21"/>
      <c r="AZ260" s="138">
        <v>0</v>
      </c>
      <c r="BA260" s="21"/>
      <c r="BB260" s="143">
        <f>IF($AP260,AZ260/$AP260*100,0)</f>
        <v>0</v>
      </c>
      <c r="BC260" s="21"/>
      <c r="BD260" s="138">
        <v>0</v>
      </c>
      <c r="BE260" s="21"/>
      <c r="BF260" s="138">
        <v>0</v>
      </c>
      <c r="BG260" s="21"/>
      <c r="BH260" s="10">
        <v>17</v>
      </c>
      <c r="BI260" s="21"/>
      <c r="BJ260" s="27">
        <v>15011</v>
      </c>
      <c r="BK260" s="21"/>
      <c r="BL260" s="137">
        <f>IF(E260,BJ260,0)</f>
        <v>0</v>
      </c>
      <c r="BM260" s="21"/>
      <c r="BN260" s="137">
        <f>IF(K260,BJ260,0)</f>
        <v>0</v>
      </c>
      <c r="BO260" s="21"/>
      <c r="BP260" s="137">
        <f>IF(Q260,BJ260,0)</f>
        <v>0</v>
      </c>
      <c r="BQ260" s="21"/>
      <c r="BR260" s="137">
        <f>IF(W260,BJ260,0)</f>
        <v>0</v>
      </c>
      <c r="BS260" s="21"/>
      <c r="BT260" s="137">
        <f>IF(AD260,BJ260,0)</f>
        <v>0</v>
      </c>
      <c r="BU260" s="21"/>
      <c r="BV260" s="137">
        <f>IF(AJ260,BJ260,0)</f>
        <v>0</v>
      </c>
    </row>
    <row r="261" spans="1:74" ht="8.85" customHeight="1" x14ac:dyDescent="0.3">
      <c r="A261" s="10">
        <v>18</v>
      </c>
      <c r="B261" s="18"/>
      <c r="C261" s="10" t="s">
        <v>233</v>
      </c>
      <c r="D261" s="21"/>
      <c r="E261" s="138">
        <v>0</v>
      </c>
      <c r="F261" s="21"/>
      <c r="G261" s="143">
        <f>(E261/$BJ261)</f>
        <v>0</v>
      </c>
      <c r="H261" s="21"/>
      <c r="I261" s="143">
        <f>IF(G$287,G261/G$287*100,0)</f>
        <v>0</v>
      </c>
      <c r="J261" s="21"/>
      <c r="K261" s="138">
        <v>0</v>
      </c>
      <c r="L261" s="21"/>
      <c r="M261" s="143">
        <f>(K261/$BJ261)</f>
        <v>0</v>
      </c>
      <c r="N261" s="21"/>
      <c r="O261" s="143">
        <f>IF(M$287,M261/M$287*100,0)</f>
        <v>0</v>
      </c>
      <c r="P261" s="21"/>
      <c r="Q261" s="138">
        <v>0</v>
      </c>
      <c r="R261" s="21"/>
      <c r="S261" s="143">
        <f>(Q261/$BJ261)</f>
        <v>0</v>
      </c>
      <c r="T261" s="21"/>
      <c r="U261" s="143">
        <f>IF(S$287,S261/S$287*100,0)</f>
        <v>0</v>
      </c>
      <c r="V261" s="21"/>
      <c r="W261" s="138">
        <v>0</v>
      </c>
      <c r="X261" s="21"/>
      <c r="Y261" s="143">
        <f>(W261/$BJ261)</f>
        <v>0</v>
      </c>
      <c r="Z261" s="21"/>
      <c r="AA261" s="143">
        <f>IF(Y$287,Y261/Y$287*100,0)</f>
        <v>0</v>
      </c>
      <c r="AB261" s="21"/>
      <c r="AC261" s="21"/>
      <c r="AD261" s="138">
        <v>0</v>
      </c>
      <c r="AE261" s="21"/>
      <c r="AF261" s="143">
        <f>(AD261/$BJ261)</f>
        <v>0</v>
      </c>
      <c r="AG261" s="21"/>
      <c r="AH261" s="143">
        <f>IF(AF$287,AF261/AF$287*100,0)</f>
        <v>0</v>
      </c>
      <c r="AI261" s="21"/>
      <c r="AJ261" s="138">
        <v>0</v>
      </c>
      <c r="AK261" s="21"/>
      <c r="AL261" s="143">
        <f>(AJ261/$BJ261)</f>
        <v>0</v>
      </c>
      <c r="AM261" s="21"/>
      <c r="AN261" s="143">
        <f>IF(AL$287,AL261/AL$287*100,0)</f>
        <v>0</v>
      </c>
      <c r="AO261" s="21"/>
      <c r="AP261" s="138">
        <f>(E261+K261+Q261+W261+AD261+AJ261)</f>
        <v>0</v>
      </c>
      <c r="AQ261" s="21"/>
      <c r="AR261" s="138">
        <v>0</v>
      </c>
      <c r="AS261" s="21"/>
      <c r="AT261" s="143">
        <f>IF($AP261,AR261/$AP261*100,0)</f>
        <v>0</v>
      </c>
      <c r="AU261" s="21"/>
      <c r="AV261" s="138">
        <v>0</v>
      </c>
      <c r="AW261" s="21"/>
      <c r="AX261" s="143">
        <f>IF($AP261,AV261/$AP261*100,0)</f>
        <v>0</v>
      </c>
      <c r="AY261" s="21"/>
      <c r="AZ261" s="138">
        <v>0</v>
      </c>
      <c r="BA261" s="21"/>
      <c r="BB261" s="143">
        <f>IF($AP261,AZ261/$AP261*100,0)</f>
        <v>0</v>
      </c>
      <c r="BC261" s="21"/>
      <c r="BD261" s="138">
        <v>0</v>
      </c>
      <c r="BE261" s="21"/>
      <c r="BF261" s="138">
        <v>0</v>
      </c>
      <c r="BG261" s="21"/>
      <c r="BH261" s="10">
        <v>18</v>
      </c>
      <c r="BI261" s="21"/>
      <c r="BJ261" s="27">
        <v>24655</v>
      </c>
      <c r="BK261" s="21"/>
      <c r="BL261" s="137">
        <f>IF(E261,BJ261,0)</f>
        <v>0</v>
      </c>
      <c r="BM261" s="21"/>
      <c r="BN261" s="137">
        <f>IF(K261,BJ261,0)</f>
        <v>0</v>
      </c>
      <c r="BO261" s="21"/>
      <c r="BP261" s="137">
        <f>IF(Q261,BJ261,0)</f>
        <v>0</v>
      </c>
      <c r="BQ261" s="21"/>
      <c r="BR261" s="137">
        <f>IF(W261,BJ261,0)</f>
        <v>0</v>
      </c>
      <c r="BS261" s="21"/>
      <c r="BT261" s="137">
        <f>IF(AD261,BJ261,0)</f>
        <v>0</v>
      </c>
      <c r="BU261" s="21"/>
      <c r="BV261" s="137">
        <f>IF(AJ261,BJ261,0)</f>
        <v>0</v>
      </c>
    </row>
    <row r="262" spans="1:74" ht="8.85" customHeight="1" x14ac:dyDescent="0.3">
      <c r="A262" s="10">
        <v>19</v>
      </c>
      <c r="B262" s="18"/>
      <c r="C262" s="10" t="s">
        <v>234</v>
      </c>
      <c r="D262" s="21"/>
      <c r="E262" s="138">
        <v>0</v>
      </c>
      <c r="F262" s="21"/>
      <c r="G262" s="143">
        <f>(E262/$BJ262)</f>
        <v>0</v>
      </c>
      <c r="H262" s="21"/>
      <c r="I262" s="143">
        <f>IF(G$287,G262/G$287*100,0)</f>
        <v>0</v>
      </c>
      <c r="J262" s="21"/>
      <c r="K262" s="138">
        <v>0</v>
      </c>
      <c r="L262" s="21"/>
      <c r="M262" s="143">
        <f>(K262/$BJ262)</f>
        <v>0</v>
      </c>
      <c r="N262" s="21"/>
      <c r="O262" s="143">
        <f>IF(M$287,M262/M$287*100,0)</f>
        <v>0</v>
      </c>
      <c r="P262" s="21"/>
      <c r="Q262" s="138">
        <v>0</v>
      </c>
      <c r="R262" s="21"/>
      <c r="S262" s="143">
        <f>(Q262/$BJ262)</f>
        <v>0</v>
      </c>
      <c r="T262" s="21"/>
      <c r="U262" s="143">
        <f>IF(S$287,S262/S$287*100,0)</f>
        <v>0</v>
      </c>
      <c r="V262" s="21"/>
      <c r="W262" s="138">
        <v>0</v>
      </c>
      <c r="X262" s="21"/>
      <c r="Y262" s="143">
        <f>(W262/$BJ262)</f>
        <v>0</v>
      </c>
      <c r="Z262" s="21"/>
      <c r="AA262" s="143">
        <f>IF(Y$287,Y262/Y$287*100,0)</f>
        <v>0</v>
      </c>
      <c r="AB262" s="21"/>
      <c r="AC262" s="21"/>
      <c r="AD262" s="138">
        <v>0</v>
      </c>
      <c r="AE262" s="21"/>
      <c r="AF262" s="143">
        <f>(AD262/$BJ262)</f>
        <v>0</v>
      </c>
      <c r="AG262" s="21"/>
      <c r="AH262" s="143">
        <f>IF(AF$287,AF262/AF$287*100,0)</f>
        <v>0</v>
      </c>
      <c r="AI262" s="21"/>
      <c r="AJ262" s="138">
        <v>0</v>
      </c>
      <c r="AK262" s="21"/>
      <c r="AL262" s="143">
        <f>(AJ262/$BJ262)</f>
        <v>0</v>
      </c>
      <c r="AM262" s="21"/>
      <c r="AN262" s="143">
        <f>IF(AL$287,AL262/AL$287*100,0)</f>
        <v>0</v>
      </c>
      <c r="AO262" s="21"/>
      <c r="AP262" s="138">
        <f>(E262+K262+Q262+W262+AD262+AJ262)</f>
        <v>0</v>
      </c>
      <c r="AQ262" s="21"/>
      <c r="AR262" s="138">
        <v>0</v>
      </c>
      <c r="AS262" s="21"/>
      <c r="AT262" s="143">
        <f>IF($AP262,AR262/$AP262*100,0)</f>
        <v>0</v>
      </c>
      <c r="AU262" s="21"/>
      <c r="AV262" s="138">
        <v>0</v>
      </c>
      <c r="AW262" s="21"/>
      <c r="AX262" s="143">
        <f>IF($AP262,AV262/$AP262*100,0)</f>
        <v>0</v>
      </c>
      <c r="AY262" s="21"/>
      <c r="AZ262" s="138">
        <v>0</v>
      </c>
      <c r="BA262" s="21"/>
      <c r="BB262" s="143">
        <f>IF($AP262,AZ262/$AP262*100,0)</f>
        <v>0</v>
      </c>
      <c r="BC262" s="21"/>
      <c r="BD262" s="138">
        <v>0</v>
      </c>
      <c r="BE262" s="21"/>
      <c r="BF262" s="138">
        <v>0</v>
      </c>
      <c r="BG262" s="21"/>
      <c r="BH262" s="10">
        <v>19</v>
      </c>
      <c r="BI262" s="21"/>
      <c r="BJ262" s="27">
        <v>48250</v>
      </c>
      <c r="BK262" s="21"/>
      <c r="BL262" s="137">
        <f>IF(E262,BJ262,0)</f>
        <v>0</v>
      </c>
      <c r="BM262" s="21"/>
      <c r="BN262" s="137">
        <f>IF(K262,BJ262,0)</f>
        <v>0</v>
      </c>
      <c r="BO262" s="21"/>
      <c r="BP262" s="137">
        <f>IF(Q262,BJ262,0)</f>
        <v>0</v>
      </c>
      <c r="BQ262" s="21"/>
      <c r="BR262" s="137">
        <f>IF(W262,BJ262,0)</f>
        <v>0</v>
      </c>
      <c r="BS262" s="21"/>
      <c r="BT262" s="137">
        <f>IF(AD262,BJ262,0)</f>
        <v>0</v>
      </c>
      <c r="BU262" s="21"/>
      <c r="BV262" s="137">
        <f>IF(AJ262,BJ262,0)</f>
        <v>0</v>
      </c>
    </row>
    <row r="263" spans="1:74" ht="8.85" customHeight="1" x14ac:dyDescent="0.3">
      <c r="A263" s="10">
        <v>20</v>
      </c>
      <c r="B263" s="18"/>
      <c r="C263" s="10" t="s">
        <v>235</v>
      </c>
      <c r="D263" s="21"/>
      <c r="E263" s="138">
        <v>0</v>
      </c>
      <c r="F263" s="21"/>
      <c r="G263" s="143">
        <f>(E263/$BJ263)</f>
        <v>0</v>
      </c>
      <c r="H263" s="21"/>
      <c r="I263" s="143">
        <f>IF(G$287,G263/G$287*100,0)</f>
        <v>0</v>
      </c>
      <c r="J263" s="21"/>
      <c r="K263" s="138">
        <v>0</v>
      </c>
      <c r="L263" s="21"/>
      <c r="M263" s="143">
        <f>(K263/$BJ263)</f>
        <v>0</v>
      </c>
      <c r="N263" s="21"/>
      <c r="O263" s="143">
        <f>IF(M$287,M263/M$287*100,0)</f>
        <v>0</v>
      </c>
      <c r="P263" s="21"/>
      <c r="Q263" s="138">
        <v>0</v>
      </c>
      <c r="R263" s="21"/>
      <c r="S263" s="143">
        <f>(Q263/$BJ263)</f>
        <v>0</v>
      </c>
      <c r="T263" s="21"/>
      <c r="U263" s="143">
        <f>IF(S$287,S263/S$287*100,0)</f>
        <v>0</v>
      </c>
      <c r="V263" s="21"/>
      <c r="W263" s="138">
        <v>0</v>
      </c>
      <c r="X263" s="21"/>
      <c r="Y263" s="143">
        <f>(W263/$BJ263)</f>
        <v>0</v>
      </c>
      <c r="Z263" s="21"/>
      <c r="AA263" s="143">
        <f>IF(Y$287,Y263/Y$287*100,0)</f>
        <v>0</v>
      </c>
      <c r="AB263" s="21"/>
      <c r="AC263" s="21"/>
      <c r="AD263" s="138">
        <v>0</v>
      </c>
      <c r="AE263" s="21"/>
      <c r="AF263" s="143">
        <f>(AD263/$BJ263)</f>
        <v>0</v>
      </c>
      <c r="AG263" s="21"/>
      <c r="AH263" s="143">
        <f>IF(AF$287,AF263/AF$287*100,0)</f>
        <v>0</v>
      </c>
      <c r="AI263" s="21"/>
      <c r="AJ263" s="138">
        <v>0</v>
      </c>
      <c r="AK263" s="21"/>
      <c r="AL263" s="143">
        <f>(AJ263/$BJ263)</f>
        <v>0</v>
      </c>
      <c r="AM263" s="21"/>
      <c r="AN263" s="143">
        <f>IF(AL$287,AL263/AL$287*100,0)</f>
        <v>0</v>
      </c>
      <c r="AO263" s="21"/>
      <c r="AP263" s="138">
        <f>(E263+K263+Q263+W263+AD263+AJ263)</f>
        <v>0</v>
      </c>
      <c r="AQ263" s="21"/>
      <c r="AR263" s="138">
        <v>0</v>
      </c>
      <c r="AS263" s="21"/>
      <c r="AT263" s="143">
        <f>IF($AP263,AR263/$AP263*100,0)</f>
        <v>0</v>
      </c>
      <c r="AU263" s="21"/>
      <c r="AV263" s="138">
        <v>0</v>
      </c>
      <c r="AW263" s="21"/>
      <c r="AX263" s="143">
        <f>IF($AP263,AV263/$AP263*100,0)</f>
        <v>0</v>
      </c>
      <c r="AY263" s="21"/>
      <c r="AZ263" s="138">
        <v>0</v>
      </c>
      <c r="BA263" s="21"/>
      <c r="BB263" s="143">
        <f>IF($AP263,AZ263/$AP263*100,0)</f>
        <v>0</v>
      </c>
      <c r="BC263" s="21"/>
      <c r="BD263" s="138">
        <v>0</v>
      </c>
      <c r="BE263" s="21"/>
      <c r="BF263" s="138">
        <v>0</v>
      </c>
      <c r="BG263" s="21"/>
      <c r="BH263" s="10">
        <v>20</v>
      </c>
      <c r="BI263" s="21"/>
      <c r="BJ263" s="27">
        <v>4831</v>
      </c>
      <c r="BK263" s="21"/>
      <c r="BL263" s="137">
        <f>IF(E263,BJ263,0)</f>
        <v>0</v>
      </c>
      <c r="BM263" s="21"/>
      <c r="BN263" s="137">
        <f>IF(K263,BJ263,0)</f>
        <v>0</v>
      </c>
      <c r="BO263" s="21"/>
      <c r="BP263" s="137">
        <f>IF(Q263,BJ263,0)</f>
        <v>0</v>
      </c>
      <c r="BQ263" s="21"/>
      <c r="BR263" s="137">
        <f>IF(W263,BJ263,0)</f>
        <v>0</v>
      </c>
      <c r="BS263" s="21"/>
      <c r="BT263" s="137">
        <f>IF(AD263,BJ263,0)</f>
        <v>0</v>
      </c>
      <c r="BU263" s="21"/>
      <c r="BV263" s="137">
        <f>IF(AJ263,BJ263,0)</f>
        <v>0</v>
      </c>
    </row>
    <row r="264" spans="1:74"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131"/>
      <c r="AQ264" s="21"/>
      <c r="AR264" s="21"/>
      <c r="AS264" s="21"/>
      <c r="AT264" s="21"/>
      <c r="AU264" s="21"/>
      <c r="AV264" s="21"/>
      <c r="AW264" s="21"/>
      <c r="AX264" s="21"/>
      <c r="AY264" s="21"/>
      <c r="AZ264" s="21"/>
      <c r="BA264" s="21"/>
      <c r="BB264" s="21"/>
      <c r="BC264" s="21"/>
      <c r="BD264" s="21"/>
      <c r="BE264" s="21"/>
      <c r="BF264" s="131"/>
      <c r="BG264" s="21"/>
      <c r="BH264" s="29"/>
      <c r="BI264" s="21"/>
      <c r="BJ264" s="27"/>
      <c r="BK264" s="21"/>
      <c r="BL264" s="27"/>
      <c r="BM264" s="21"/>
      <c r="BN264" s="27"/>
      <c r="BO264" s="21"/>
      <c r="BP264" s="27"/>
      <c r="BQ264" s="21"/>
      <c r="BR264" s="27"/>
      <c r="BS264" s="21"/>
      <c r="BT264" s="27"/>
      <c r="BU264" s="21"/>
      <c r="BV264" s="27"/>
    </row>
    <row r="265" spans="1:74" ht="8.85" customHeight="1" x14ac:dyDescent="0.3">
      <c r="A265" s="10">
        <v>21</v>
      </c>
      <c r="B265" s="18"/>
      <c r="C265" s="10" t="s">
        <v>236</v>
      </c>
      <c r="D265" s="21"/>
      <c r="E265" s="138">
        <v>0</v>
      </c>
      <c r="F265" s="21"/>
      <c r="G265" s="143">
        <f>(E265/$BJ265)</f>
        <v>0</v>
      </c>
      <c r="H265" s="21"/>
      <c r="I265" s="143">
        <f>IF(G$287,G265/G$287*100,0)</f>
        <v>0</v>
      </c>
      <c r="J265" s="21"/>
      <c r="K265" s="138">
        <v>0</v>
      </c>
      <c r="L265" s="21"/>
      <c r="M265" s="143">
        <f>(K265/$BJ265)</f>
        <v>0</v>
      </c>
      <c r="N265" s="21"/>
      <c r="O265" s="143">
        <f>IF(M$287,M265/M$287*100,0)</f>
        <v>0</v>
      </c>
      <c r="P265" s="21"/>
      <c r="Q265" s="138">
        <v>0</v>
      </c>
      <c r="R265" s="21"/>
      <c r="S265" s="143">
        <f>(Q265/$BJ265)</f>
        <v>0</v>
      </c>
      <c r="T265" s="21"/>
      <c r="U265" s="143">
        <f>IF(S$287,S265/S$287*100,0)</f>
        <v>0</v>
      </c>
      <c r="V265" s="21"/>
      <c r="W265" s="138">
        <v>0</v>
      </c>
      <c r="X265" s="21"/>
      <c r="Y265" s="143">
        <f>(W265/$BJ265)</f>
        <v>0</v>
      </c>
      <c r="Z265" s="21"/>
      <c r="AA265" s="143">
        <f>IF(Y$287,Y265/Y$287*100,0)</f>
        <v>0</v>
      </c>
      <c r="AB265" s="21"/>
      <c r="AC265" s="21"/>
      <c r="AD265" s="138">
        <v>0</v>
      </c>
      <c r="AE265" s="21"/>
      <c r="AF265" s="143">
        <f>(AD265/$BJ265)</f>
        <v>0</v>
      </c>
      <c r="AG265" s="21"/>
      <c r="AH265" s="143">
        <f>IF(AF$287,AF265/AF$287*100,0)</f>
        <v>0</v>
      </c>
      <c r="AI265" s="21"/>
      <c r="AJ265" s="138">
        <v>0</v>
      </c>
      <c r="AK265" s="21"/>
      <c r="AL265" s="143">
        <f>(AJ265/$BJ265)</f>
        <v>0</v>
      </c>
      <c r="AM265" s="21"/>
      <c r="AN265" s="143">
        <f>IF(AL$287,AL265/AL$287*100,0)</f>
        <v>0</v>
      </c>
      <c r="AO265" s="21"/>
      <c r="AP265" s="138">
        <f>(E265+K265+Q265+W265+AD265+AJ265)</f>
        <v>0</v>
      </c>
      <c r="AQ265" s="21"/>
      <c r="AR265" s="138">
        <v>0</v>
      </c>
      <c r="AS265" s="21"/>
      <c r="AT265" s="143">
        <f>IF($AP265,AR265/$AP265*100,0)</f>
        <v>0</v>
      </c>
      <c r="AU265" s="21"/>
      <c r="AV265" s="138">
        <v>0</v>
      </c>
      <c r="AW265" s="21"/>
      <c r="AX265" s="143">
        <f>IF($AP265,AV265/$AP265*100,0)</f>
        <v>0</v>
      </c>
      <c r="AY265" s="21"/>
      <c r="AZ265" s="138">
        <v>0</v>
      </c>
      <c r="BA265" s="21"/>
      <c r="BB265" s="143">
        <f>IF($AP265,AZ265/$AP265*100,0)</f>
        <v>0</v>
      </c>
      <c r="BC265" s="21"/>
      <c r="BD265" s="138">
        <v>0</v>
      </c>
      <c r="BE265" s="21"/>
      <c r="BF265" s="138">
        <v>0</v>
      </c>
      <c r="BG265" s="21"/>
      <c r="BH265" s="10">
        <v>21</v>
      </c>
      <c r="BI265" s="21"/>
      <c r="BJ265" s="27">
        <v>5751</v>
      </c>
      <c r="BK265" s="21"/>
      <c r="BL265" s="137">
        <f>IF(E265,BJ265,0)</f>
        <v>0</v>
      </c>
      <c r="BM265" s="21"/>
      <c r="BN265" s="137">
        <f>IF(K265,BJ265,0)</f>
        <v>0</v>
      </c>
      <c r="BO265" s="21"/>
      <c r="BP265" s="137">
        <f>IF(Q265,BJ265,0)</f>
        <v>0</v>
      </c>
      <c r="BQ265" s="21"/>
      <c r="BR265" s="137">
        <f>IF(W265,BJ265,0)</f>
        <v>0</v>
      </c>
      <c r="BS265" s="21"/>
      <c r="BT265" s="137">
        <f>IF(AD265,BJ265,0)</f>
        <v>0</v>
      </c>
      <c r="BU265" s="21"/>
      <c r="BV265" s="137">
        <f>IF(AJ265,BJ265,0)</f>
        <v>0</v>
      </c>
    </row>
    <row r="266" spans="1:74" ht="8.85" customHeight="1" x14ac:dyDescent="0.3">
      <c r="A266" s="10">
        <v>22</v>
      </c>
      <c r="B266" s="18"/>
      <c r="C266" s="10" t="s">
        <v>189</v>
      </c>
      <c r="D266" s="21"/>
      <c r="E266" s="138">
        <v>0</v>
      </c>
      <c r="F266" s="21"/>
      <c r="G266" s="143">
        <f>(E266/$BJ266)</f>
        <v>0</v>
      </c>
      <c r="H266" s="21"/>
      <c r="I266" s="143">
        <f>IF(G$287,G266/G$287*100,0)</f>
        <v>0</v>
      </c>
      <c r="J266" s="21"/>
      <c r="K266" s="138">
        <v>0</v>
      </c>
      <c r="L266" s="21"/>
      <c r="M266" s="143">
        <f>(K266/$BJ266)</f>
        <v>0</v>
      </c>
      <c r="N266" s="21"/>
      <c r="O266" s="143">
        <f>IF(M$287,M266/M$287*100,0)</f>
        <v>0</v>
      </c>
      <c r="P266" s="21"/>
      <c r="Q266" s="138">
        <v>0</v>
      </c>
      <c r="R266" s="21"/>
      <c r="S266" s="143">
        <f>(Q266/$BJ266)</f>
        <v>0</v>
      </c>
      <c r="T266" s="21"/>
      <c r="U266" s="143">
        <f>IF(S$287,S266/S$287*100,0)</f>
        <v>0</v>
      </c>
      <c r="V266" s="21"/>
      <c r="W266" s="138">
        <v>0</v>
      </c>
      <c r="X266" s="21"/>
      <c r="Y266" s="143">
        <f>(W266/$BJ266)</f>
        <v>0</v>
      </c>
      <c r="Z266" s="21"/>
      <c r="AA266" s="143">
        <f>IF(Y$287,Y266/Y$287*100,0)</f>
        <v>0</v>
      </c>
      <c r="AB266" s="21"/>
      <c r="AC266" s="21"/>
      <c r="AD266" s="138">
        <v>0</v>
      </c>
      <c r="AE266" s="21"/>
      <c r="AF266" s="143">
        <f>(AD266/$BJ266)</f>
        <v>0</v>
      </c>
      <c r="AG266" s="21"/>
      <c r="AH266" s="143">
        <f>IF(AF$287,AF266/AF$287*100,0)</f>
        <v>0</v>
      </c>
      <c r="AI266" s="21"/>
      <c r="AJ266" s="138">
        <v>0</v>
      </c>
      <c r="AK266" s="21"/>
      <c r="AL266" s="143">
        <f>(AJ266/$BJ266)</f>
        <v>0</v>
      </c>
      <c r="AM266" s="21"/>
      <c r="AN266" s="143">
        <f>IF(AL$287,AL266/AL$287*100,0)</f>
        <v>0</v>
      </c>
      <c r="AO266" s="21"/>
      <c r="AP266" s="138">
        <f>(E266+K266+Q266+W266+AD266+AJ266)</f>
        <v>0</v>
      </c>
      <c r="AQ266" s="21"/>
      <c r="AR266" s="138">
        <v>0</v>
      </c>
      <c r="AS266" s="21"/>
      <c r="AT266" s="143">
        <f>IF($AP266,AR266/$AP266*100,0)</f>
        <v>0</v>
      </c>
      <c r="AU266" s="21"/>
      <c r="AV266" s="138">
        <v>0</v>
      </c>
      <c r="AW266" s="21"/>
      <c r="AX266" s="143">
        <f>IF($AP266,AV266/$AP266*100,0)</f>
        <v>0</v>
      </c>
      <c r="AY266" s="21"/>
      <c r="AZ266" s="138">
        <v>0</v>
      </c>
      <c r="BA266" s="21"/>
      <c r="BB266" s="143">
        <f>IF($AP266,AZ266/$AP266*100,0)</f>
        <v>0</v>
      </c>
      <c r="BC266" s="21"/>
      <c r="BD266" s="138">
        <v>0</v>
      </c>
      <c r="BE266" s="21"/>
      <c r="BF266" s="138">
        <v>0</v>
      </c>
      <c r="BG266" s="21"/>
      <c r="BH266" s="10">
        <v>22</v>
      </c>
      <c r="BI266" s="21"/>
      <c r="BJ266" s="27">
        <v>4880</v>
      </c>
      <c r="BK266" s="21"/>
      <c r="BL266" s="137">
        <f>IF(E266,BJ266,0)</f>
        <v>0</v>
      </c>
      <c r="BM266" s="21"/>
      <c r="BN266" s="137">
        <f>IF(K266,BJ266,0)</f>
        <v>0</v>
      </c>
      <c r="BO266" s="21"/>
      <c r="BP266" s="137">
        <f>IF(Q266,BJ266,0)</f>
        <v>0</v>
      </c>
      <c r="BQ266" s="21"/>
      <c r="BR266" s="137">
        <f>IF(W266,BJ266,0)</f>
        <v>0</v>
      </c>
      <c r="BS266" s="21"/>
      <c r="BT266" s="137">
        <f>IF(AD266,BJ266,0)</f>
        <v>0</v>
      </c>
      <c r="BU266" s="21"/>
      <c r="BV266" s="137">
        <f>IF(AJ266,BJ266,0)</f>
        <v>0</v>
      </c>
    </row>
    <row r="267" spans="1:74" ht="8.85" customHeight="1" x14ac:dyDescent="0.3">
      <c r="A267" s="10">
        <v>23</v>
      </c>
      <c r="B267" s="18"/>
      <c r="C267" s="10" t="s">
        <v>197</v>
      </c>
      <c r="D267" s="21"/>
      <c r="E267" s="138">
        <v>0</v>
      </c>
      <c r="F267" s="21"/>
      <c r="G267" s="143">
        <f>(E267/$BJ267)</f>
        <v>0</v>
      </c>
      <c r="H267" s="21"/>
      <c r="I267" s="143">
        <f>IF(G$287,G267/G$287*100,0)</f>
        <v>0</v>
      </c>
      <c r="J267" s="21"/>
      <c r="K267" s="138">
        <v>0</v>
      </c>
      <c r="L267" s="21"/>
      <c r="M267" s="143">
        <f>(K267/$BJ267)</f>
        <v>0</v>
      </c>
      <c r="N267" s="21"/>
      <c r="O267" s="143">
        <f>IF(M$287,M267/M$287*100,0)</f>
        <v>0</v>
      </c>
      <c r="P267" s="21"/>
      <c r="Q267" s="138">
        <v>0</v>
      </c>
      <c r="R267" s="21"/>
      <c r="S267" s="143">
        <f>(Q267/$BJ267)</f>
        <v>0</v>
      </c>
      <c r="T267" s="21"/>
      <c r="U267" s="143">
        <f>IF(S$287,S267/S$287*100,0)</f>
        <v>0</v>
      </c>
      <c r="V267" s="21"/>
      <c r="W267" s="138">
        <v>0</v>
      </c>
      <c r="X267" s="21"/>
      <c r="Y267" s="143">
        <f>(W267/$BJ267)</f>
        <v>0</v>
      </c>
      <c r="Z267" s="21"/>
      <c r="AA267" s="143">
        <f>IF(Y$287,Y267/Y$287*100,0)</f>
        <v>0</v>
      </c>
      <c r="AB267" s="21"/>
      <c r="AC267" s="21"/>
      <c r="AD267" s="138">
        <v>0</v>
      </c>
      <c r="AE267" s="21"/>
      <c r="AF267" s="143">
        <f>(AD267/$BJ267)</f>
        <v>0</v>
      </c>
      <c r="AG267" s="21"/>
      <c r="AH267" s="143">
        <f>IF(AF$287,AF267/AF$287*100,0)</f>
        <v>0</v>
      </c>
      <c r="AI267" s="21"/>
      <c r="AJ267" s="138">
        <v>0</v>
      </c>
      <c r="AK267" s="21"/>
      <c r="AL267" s="143">
        <f>(AJ267/$BJ267)</f>
        <v>0</v>
      </c>
      <c r="AM267" s="21"/>
      <c r="AN267" s="143">
        <f>IF(AL$287,AL267/AL$287*100,0)</f>
        <v>0</v>
      </c>
      <c r="AO267" s="21"/>
      <c r="AP267" s="138">
        <f>(E267+K267+Q267+W267+AD267+AJ267)</f>
        <v>0</v>
      </c>
      <c r="AQ267" s="21"/>
      <c r="AR267" s="138">
        <v>0</v>
      </c>
      <c r="AS267" s="21"/>
      <c r="AT267" s="143">
        <f>IF($AP267,AR267/$AP267*100,0)</f>
        <v>0</v>
      </c>
      <c r="AU267" s="21"/>
      <c r="AV267" s="138">
        <v>0</v>
      </c>
      <c r="AW267" s="21"/>
      <c r="AX267" s="143">
        <f>IF($AP267,AV267/$AP267*100,0)</f>
        <v>0</v>
      </c>
      <c r="AY267" s="21"/>
      <c r="AZ267" s="138">
        <v>0</v>
      </c>
      <c r="BA267" s="21"/>
      <c r="BB267" s="143">
        <f>IF($AP267,AZ267/$AP267*100,0)</f>
        <v>0</v>
      </c>
      <c r="BC267" s="21"/>
      <c r="BD267" s="138">
        <v>0</v>
      </c>
      <c r="BE267" s="21"/>
      <c r="BF267" s="138">
        <v>0</v>
      </c>
      <c r="BG267" s="21"/>
      <c r="BH267" s="10">
        <v>23</v>
      </c>
      <c r="BI267" s="21"/>
      <c r="BJ267" s="27">
        <v>8985</v>
      </c>
      <c r="BK267" s="21"/>
      <c r="BL267" s="137">
        <f>IF(E267,BJ267,0)</f>
        <v>0</v>
      </c>
      <c r="BM267" s="21"/>
      <c r="BN267" s="137">
        <f>IF(K267,BJ267,0)</f>
        <v>0</v>
      </c>
      <c r="BO267" s="21"/>
      <c r="BP267" s="137">
        <f>IF(Q267,BJ267,0)</f>
        <v>0</v>
      </c>
      <c r="BQ267" s="21"/>
      <c r="BR267" s="137">
        <f>IF(W267,BJ267,0)</f>
        <v>0</v>
      </c>
      <c r="BS267" s="21"/>
      <c r="BT267" s="137">
        <f>IF(AD267,BJ267,0)</f>
        <v>0</v>
      </c>
      <c r="BU267" s="21"/>
      <c r="BV267" s="137">
        <f>IF(AJ267,BJ267,0)</f>
        <v>0</v>
      </c>
    </row>
    <row r="268" spans="1:74" ht="8.85" customHeight="1" x14ac:dyDescent="0.3">
      <c r="A268" s="10">
        <v>24</v>
      </c>
      <c r="B268" s="18"/>
      <c r="C268" s="37" t="s">
        <v>237</v>
      </c>
      <c r="D268" s="21"/>
      <c r="E268" s="138">
        <v>0</v>
      </c>
      <c r="F268" s="21"/>
      <c r="G268" s="143">
        <f>(E268/$BJ268)</f>
        <v>0</v>
      </c>
      <c r="H268" s="21"/>
      <c r="I268" s="143">
        <f>IF(G$287,G268/G$287*100,0)</f>
        <v>0</v>
      </c>
      <c r="J268" s="21"/>
      <c r="K268" s="138">
        <v>0</v>
      </c>
      <c r="L268" s="21"/>
      <c r="M268" s="143">
        <f>(K268/$BJ268)</f>
        <v>0</v>
      </c>
      <c r="N268" s="21"/>
      <c r="O268" s="143">
        <f>IF(M$287,M268/M$287*100,0)</f>
        <v>0</v>
      </c>
      <c r="P268" s="21"/>
      <c r="Q268" s="138">
        <v>0</v>
      </c>
      <c r="R268" s="21"/>
      <c r="S268" s="143">
        <f>(Q268/$BJ268)</f>
        <v>0</v>
      </c>
      <c r="T268" s="21"/>
      <c r="U268" s="143">
        <f>IF(S$287,S268/S$287*100,0)</f>
        <v>0</v>
      </c>
      <c r="V268" s="21"/>
      <c r="W268" s="138">
        <v>0</v>
      </c>
      <c r="X268" s="21"/>
      <c r="Y268" s="143">
        <f>(W268/$BJ268)</f>
        <v>0</v>
      </c>
      <c r="Z268" s="21"/>
      <c r="AA268" s="143">
        <f>IF(Y$287,Y268/Y$287*100,0)</f>
        <v>0</v>
      </c>
      <c r="AB268" s="21"/>
      <c r="AC268" s="21"/>
      <c r="AD268" s="138">
        <v>0</v>
      </c>
      <c r="AE268" s="21"/>
      <c r="AF268" s="143">
        <f>(AD268/$BJ268)</f>
        <v>0</v>
      </c>
      <c r="AG268" s="21"/>
      <c r="AH268" s="143">
        <f>IF(AF$287,AF268/AF$287*100,0)</f>
        <v>0</v>
      </c>
      <c r="AI268" s="21"/>
      <c r="AJ268" s="138">
        <v>0</v>
      </c>
      <c r="AK268" s="21"/>
      <c r="AL268" s="143">
        <f>(AJ268/$BJ268)</f>
        <v>0</v>
      </c>
      <c r="AM268" s="21"/>
      <c r="AN268" s="143">
        <f>IF(AL$287,AL268/AL$287*100,0)</f>
        <v>0</v>
      </c>
      <c r="AO268" s="21"/>
      <c r="AP268" s="138">
        <f>(E268+K268+Q268+W268+AD268+AJ268)</f>
        <v>0</v>
      </c>
      <c r="AQ268" s="21"/>
      <c r="AR268" s="138">
        <v>0</v>
      </c>
      <c r="AS268" s="21"/>
      <c r="AT268" s="143">
        <f>IF($AP268,AR268/$AP268*100,0)</f>
        <v>0</v>
      </c>
      <c r="AU268" s="21"/>
      <c r="AV268" s="138">
        <v>0</v>
      </c>
      <c r="AW268" s="21"/>
      <c r="AX268" s="143">
        <f>IF($AP268,AV268/$AP268*100,0)</f>
        <v>0</v>
      </c>
      <c r="AY268" s="21"/>
      <c r="AZ268" s="138">
        <v>0</v>
      </c>
      <c r="BA268" s="21"/>
      <c r="BB268" s="143">
        <f>IF($AP268,AZ268/$AP268*100,0)</f>
        <v>0</v>
      </c>
      <c r="BC268" s="21"/>
      <c r="BD268" s="138">
        <v>0</v>
      </c>
      <c r="BE268" s="21"/>
      <c r="BF268" s="138">
        <v>0</v>
      </c>
      <c r="BG268" s="21"/>
      <c r="BH268" s="10">
        <v>24</v>
      </c>
      <c r="BI268" s="21"/>
      <c r="BJ268" s="27">
        <v>8929</v>
      </c>
      <c r="BK268" s="21"/>
      <c r="BL268" s="137">
        <f>IF(E268,BJ268,0)</f>
        <v>0</v>
      </c>
      <c r="BM268" s="21"/>
      <c r="BN268" s="137">
        <f>IF(K268,BJ268,0)</f>
        <v>0</v>
      </c>
      <c r="BO268" s="21"/>
      <c r="BP268" s="137">
        <f>IF(Q268,BJ268,0)</f>
        <v>0</v>
      </c>
      <c r="BQ268" s="21"/>
      <c r="BR268" s="137">
        <f>IF(W268,BJ268,0)</f>
        <v>0</v>
      </c>
      <c r="BS268" s="21"/>
      <c r="BT268" s="137">
        <f>IF(AD268,BJ268,0)</f>
        <v>0</v>
      </c>
      <c r="BU268" s="21"/>
      <c r="BV268" s="137">
        <f>IF(AJ268,BJ268,0)</f>
        <v>0</v>
      </c>
    </row>
    <row r="269" spans="1:74" ht="8.85" customHeight="1" x14ac:dyDescent="0.3">
      <c r="A269" s="10">
        <v>25</v>
      </c>
      <c r="B269" s="18"/>
      <c r="C269" s="10" t="s">
        <v>238</v>
      </c>
      <c r="D269" s="21"/>
      <c r="E269" s="138">
        <v>0</v>
      </c>
      <c r="F269" s="21"/>
      <c r="G269" s="143">
        <f>(E269/$BJ269)</f>
        <v>0</v>
      </c>
      <c r="H269" s="21"/>
      <c r="I269" s="143">
        <f>IF(G$287,G269/G$287*100,0)</f>
        <v>0</v>
      </c>
      <c r="J269" s="21"/>
      <c r="K269" s="138">
        <v>0</v>
      </c>
      <c r="L269" s="21"/>
      <c r="M269" s="143">
        <f>(K269/$BJ269)</f>
        <v>0</v>
      </c>
      <c r="N269" s="21"/>
      <c r="O269" s="143">
        <f>IF(M$287,M269/M$287*100,0)</f>
        <v>0</v>
      </c>
      <c r="P269" s="21"/>
      <c r="Q269" s="138">
        <v>0</v>
      </c>
      <c r="R269" s="21"/>
      <c r="S269" s="143">
        <f>(Q269/$BJ269)</f>
        <v>0</v>
      </c>
      <c r="T269" s="21"/>
      <c r="U269" s="143">
        <f>IF(S$287,S269/S$287*100,0)</f>
        <v>0</v>
      </c>
      <c r="V269" s="21"/>
      <c r="W269" s="138">
        <v>0</v>
      </c>
      <c r="X269" s="21"/>
      <c r="Y269" s="143">
        <f>(W269/$BJ269)</f>
        <v>0</v>
      </c>
      <c r="Z269" s="21"/>
      <c r="AA269" s="143">
        <f>IF(Y$287,Y269/Y$287*100,0)</f>
        <v>0</v>
      </c>
      <c r="AB269" s="21"/>
      <c r="AC269" s="21"/>
      <c r="AD269" s="138">
        <v>0</v>
      </c>
      <c r="AE269" s="21"/>
      <c r="AF269" s="143">
        <f>(AD269/$BJ269)</f>
        <v>0</v>
      </c>
      <c r="AG269" s="21"/>
      <c r="AH269" s="143">
        <f>IF(AF$287,AF269/AF$287*100,0)</f>
        <v>0</v>
      </c>
      <c r="AI269" s="21"/>
      <c r="AJ269" s="138">
        <v>0</v>
      </c>
      <c r="AK269" s="21"/>
      <c r="AL269" s="143">
        <f>(AJ269/$BJ269)</f>
        <v>0</v>
      </c>
      <c r="AM269" s="21"/>
      <c r="AN269" s="143">
        <f>IF(AL$287,AL269/AL$287*100,0)</f>
        <v>0</v>
      </c>
      <c r="AO269" s="21"/>
      <c r="AP269" s="138">
        <f>(E269+K269+Q269+W269+AD269+AJ269)</f>
        <v>0</v>
      </c>
      <c r="AQ269" s="21"/>
      <c r="AR269" s="138">
        <v>0</v>
      </c>
      <c r="AS269" s="21"/>
      <c r="AT269" s="143">
        <f>IF($AP269,AR269/$AP269*100,0)</f>
        <v>0</v>
      </c>
      <c r="AU269" s="21"/>
      <c r="AV269" s="138">
        <v>0</v>
      </c>
      <c r="AW269" s="21"/>
      <c r="AX269" s="143">
        <f>IF($AP269,AV269/$AP269*100,0)</f>
        <v>0</v>
      </c>
      <c r="AY269" s="21"/>
      <c r="AZ269" s="138">
        <v>0</v>
      </c>
      <c r="BA269" s="21"/>
      <c r="BB269" s="143">
        <f>IF($AP269,AZ269/$AP269*100,0)</f>
        <v>0</v>
      </c>
      <c r="BC269" s="21"/>
      <c r="BD269" s="138">
        <v>0</v>
      </c>
      <c r="BE269" s="21"/>
      <c r="BF269" s="138">
        <v>0</v>
      </c>
      <c r="BG269" s="21"/>
      <c r="BH269" s="10">
        <v>25</v>
      </c>
      <c r="BI269" s="21"/>
      <c r="BJ269" s="27">
        <v>5261</v>
      </c>
      <c r="BK269" s="21"/>
      <c r="BL269" s="137">
        <f>IF(E269,BJ269,0)</f>
        <v>0</v>
      </c>
      <c r="BM269" s="21"/>
      <c r="BN269" s="137">
        <f>IF(K269,BJ269,0)</f>
        <v>0</v>
      </c>
      <c r="BO269" s="21"/>
      <c r="BP269" s="137">
        <f>IF(Q269,BJ269,0)</f>
        <v>0</v>
      </c>
      <c r="BQ269" s="21"/>
      <c r="BR269" s="137">
        <f>IF(W269,BJ269,0)</f>
        <v>0</v>
      </c>
      <c r="BS269" s="21"/>
      <c r="BT269" s="137">
        <f>IF(AD269,BJ269,0)</f>
        <v>0</v>
      </c>
      <c r="BU269" s="21"/>
      <c r="BV269" s="137">
        <f>IF(AJ269,BJ269,0)</f>
        <v>0</v>
      </c>
    </row>
    <row r="270" spans="1:74"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131"/>
      <c r="AQ270" s="21"/>
      <c r="AR270" s="21"/>
      <c r="AS270" s="21"/>
      <c r="AT270" s="21"/>
      <c r="AU270" s="21"/>
      <c r="AV270" s="21"/>
      <c r="AW270" s="21"/>
      <c r="AX270" s="21"/>
      <c r="AY270" s="21"/>
      <c r="AZ270" s="21"/>
      <c r="BA270" s="21"/>
      <c r="BB270" s="21"/>
      <c r="BC270" s="21"/>
      <c r="BD270" s="21"/>
      <c r="BE270" s="21"/>
      <c r="BF270" s="131"/>
      <c r="BG270" s="21"/>
      <c r="BH270" s="29"/>
      <c r="BI270" s="21"/>
      <c r="BJ270" s="27"/>
      <c r="BK270" s="21"/>
      <c r="BL270" s="27"/>
      <c r="BM270" s="21"/>
      <c r="BN270" s="27"/>
      <c r="BO270" s="21"/>
      <c r="BP270" s="27"/>
      <c r="BQ270" s="21"/>
      <c r="BR270" s="27"/>
      <c r="BS270" s="21"/>
      <c r="BT270" s="27"/>
      <c r="BU270" s="21"/>
      <c r="BV270" s="27"/>
    </row>
    <row r="271" spans="1:74" ht="8.85" customHeight="1" x14ac:dyDescent="0.3">
      <c r="A271" s="10">
        <v>26</v>
      </c>
      <c r="B271" s="18"/>
      <c r="C271" s="10" t="s">
        <v>239</v>
      </c>
      <c r="D271" s="21"/>
      <c r="E271" s="138">
        <v>0</v>
      </c>
      <c r="F271" s="21"/>
      <c r="G271" s="143">
        <f>(E271/$BJ271)</f>
        <v>0</v>
      </c>
      <c r="H271" s="21"/>
      <c r="I271" s="143">
        <f>IF(G$287,G271/G$287*100,0)</f>
        <v>0</v>
      </c>
      <c r="J271" s="21"/>
      <c r="K271" s="138">
        <v>0</v>
      </c>
      <c r="L271" s="21"/>
      <c r="M271" s="143">
        <f>(K271/$BJ271)</f>
        <v>0</v>
      </c>
      <c r="N271" s="21"/>
      <c r="O271" s="143">
        <f>IF(M$287,M271/M$287*100,0)</f>
        <v>0</v>
      </c>
      <c r="P271" s="21"/>
      <c r="Q271" s="138">
        <v>0</v>
      </c>
      <c r="R271" s="21"/>
      <c r="S271" s="143">
        <f>(Q271/$BJ271)</f>
        <v>0</v>
      </c>
      <c r="T271" s="21"/>
      <c r="U271" s="143">
        <f>IF(S$287,S271/S$287*100,0)</f>
        <v>0</v>
      </c>
      <c r="V271" s="21"/>
      <c r="W271" s="138">
        <v>0</v>
      </c>
      <c r="X271" s="21"/>
      <c r="Y271" s="143">
        <f>(W271/$BJ271)</f>
        <v>0</v>
      </c>
      <c r="Z271" s="21"/>
      <c r="AA271" s="143">
        <f>IF(Y$287,Y271/Y$287*100,0)</f>
        <v>0</v>
      </c>
      <c r="AB271" s="21"/>
      <c r="AC271" s="21"/>
      <c r="AD271" s="138">
        <v>0</v>
      </c>
      <c r="AE271" s="21"/>
      <c r="AF271" s="143">
        <f>(AD271/$BJ271)</f>
        <v>0</v>
      </c>
      <c r="AG271" s="21"/>
      <c r="AH271" s="143">
        <f>IF(AF$287,AF271/AF$287*100,0)</f>
        <v>0</v>
      </c>
      <c r="AI271" s="21"/>
      <c r="AJ271" s="138">
        <v>0</v>
      </c>
      <c r="AK271" s="21"/>
      <c r="AL271" s="143">
        <f>(AJ271/$BJ271)</f>
        <v>0</v>
      </c>
      <c r="AM271" s="21"/>
      <c r="AN271" s="143">
        <f>IF(AL$287,AL271/AL$287*100,0)</f>
        <v>0</v>
      </c>
      <c r="AO271" s="21"/>
      <c r="AP271" s="138">
        <f>(E271+K271+Q271+W271+AD271+AJ271)</f>
        <v>0</v>
      </c>
      <c r="AQ271" s="21"/>
      <c r="AR271" s="138">
        <v>0</v>
      </c>
      <c r="AS271" s="21"/>
      <c r="AT271" s="143">
        <f>IF($AP271,AR271/$AP271*100,0)</f>
        <v>0</v>
      </c>
      <c r="AU271" s="21"/>
      <c r="AV271" s="138">
        <v>0</v>
      </c>
      <c r="AW271" s="21"/>
      <c r="AX271" s="143">
        <f>IF($AP271,AV271/$AP271*100,0)</f>
        <v>0</v>
      </c>
      <c r="AY271" s="21"/>
      <c r="AZ271" s="138">
        <v>0</v>
      </c>
      <c r="BA271" s="21"/>
      <c r="BB271" s="143">
        <f>IF($AP271,AZ271/$AP271*100,0)</f>
        <v>0</v>
      </c>
      <c r="BC271" s="21"/>
      <c r="BD271" s="138">
        <v>0</v>
      </c>
      <c r="BE271" s="21"/>
      <c r="BF271" s="138">
        <v>0</v>
      </c>
      <c r="BG271" s="21"/>
      <c r="BH271" s="10">
        <v>26</v>
      </c>
      <c r="BI271" s="21"/>
      <c r="BJ271" s="27">
        <v>4903</v>
      </c>
      <c r="BK271" s="21"/>
      <c r="BL271" s="137">
        <f>IF(E271,BJ271,0)</f>
        <v>0</v>
      </c>
      <c r="BM271" s="21"/>
      <c r="BN271" s="137">
        <f>IF(K271,BJ271,0)</f>
        <v>0</v>
      </c>
      <c r="BO271" s="21"/>
      <c r="BP271" s="137">
        <f>IF(Q271,BJ271,0)</f>
        <v>0</v>
      </c>
      <c r="BQ271" s="21"/>
      <c r="BR271" s="137">
        <f>IF(W271,BJ271,0)</f>
        <v>0</v>
      </c>
      <c r="BS271" s="21"/>
      <c r="BT271" s="137">
        <f>IF(AD271,BJ271,0)</f>
        <v>0</v>
      </c>
      <c r="BU271" s="21"/>
      <c r="BV271" s="137">
        <f>IF(AJ271,BJ271,0)</f>
        <v>0</v>
      </c>
    </row>
    <row r="272" spans="1:74" ht="8.85" customHeight="1" x14ac:dyDescent="0.3">
      <c r="A272" s="10">
        <v>27</v>
      </c>
      <c r="B272" s="18"/>
      <c r="C272" s="10" t="s">
        <v>240</v>
      </c>
      <c r="D272" s="21"/>
      <c r="E272" s="138">
        <v>0</v>
      </c>
      <c r="F272" s="21"/>
      <c r="G272" s="143">
        <f>(E272/$BJ272)</f>
        <v>0</v>
      </c>
      <c r="H272" s="21"/>
      <c r="I272" s="143">
        <f>IF(G$287,G272/G$287*100,0)</f>
        <v>0</v>
      </c>
      <c r="J272" s="21"/>
      <c r="K272" s="138">
        <v>0</v>
      </c>
      <c r="L272" s="21"/>
      <c r="M272" s="143">
        <f>(K272/$BJ272)</f>
        <v>0</v>
      </c>
      <c r="N272" s="21"/>
      <c r="O272" s="143">
        <f>IF(M$287,M272/M$287*100,0)</f>
        <v>0</v>
      </c>
      <c r="P272" s="21"/>
      <c r="Q272" s="138">
        <v>0</v>
      </c>
      <c r="R272" s="21"/>
      <c r="S272" s="143">
        <f>(Q272/$BJ272)</f>
        <v>0</v>
      </c>
      <c r="T272" s="21"/>
      <c r="U272" s="143">
        <f>IF(S$287,S272/S$287*100,0)</f>
        <v>0</v>
      </c>
      <c r="V272" s="21"/>
      <c r="W272" s="138">
        <v>0</v>
      </c>
      <c r="X272" s="21"/>
      <c r="Y272" s="143">
        <f>(W272/$BJ272)</f>
        <v>0</v>
      </c>
      <c r="Z272" s="21"/>
      <c r="AA272" s="143">
        <f>IF(Y$287,Y272/Y$287*100,0)</f>
        <v>0</v>
      </c>
      <c r="AB272" s="21"/>
      <c r="AC272" s="21"/>
      <c r="AD272" s="138">
        <v>0</v>
      </c>
      <c r="AE272" s="21"/>
      <c r="AF272" s="143">
        <f>(AD272/$BJ272)</f>
        <v>0</v>
      </c>
      <c r="AG272" s="21"/>
      <c r="AH272" s="143">
        <f>IF(AF$287,AF272/AF$287*100,0)</f>
        <v>0</v>
      </c>
      <c r="AI272" s="21"/>
      <c r="AJ272" s="138">
        <v>0</v>
      </c>
      <c r="AK272" s="21"/>
      <c r="AL272" s="143">
        <f>(AJ272/$BJ272)</f>
        <v>0</v>
      </c>
      <c r="AM272" s="21"/>
      <c r="AN272" s="143">
        <f>IF(AL$287,AL272/AL$287*100,0)</f>
        <v>0</v>
      </c>
      <c r="AO272" s="21"/>
      <c r="AP272" s="138">
        <f>(E272+K272+Q272+W272+AD272+AJ272)</f>
        <v>0</v>
      </c>
      <c r="AQ272" s="21"/>
      <c r="AR272" s="138">
        <v>0</v>
      </c>
      <c r="AS272" s="21"/>
      <c r="AT272" s="143">
        <f>IF($AP272,AR272/$AP272*100,0)</f>
        <v>0</v>
      </c>
      <c r="AU272" s="21"/>
      <c r="AV272" s="138">
        <v>0</v>
      </c>
      <c r="AW272" s="21"/>
      <c r="AX272" s="143">
        <f>IF($AP272,AV272/$AP272*100,0)</f>
        <v>0</v>
      </c>
      <c r="AY272" s="21"/>
      <c r="AZ272" s="138">
        <v>0</v>
      </c>
      <c r="BA272" s="21"/>
      <c r="BB272" s="143">
        <f>IF($AP272,AZ272/$AP272*100,0)</f>
        <v>0</v>
      </c>
      <c r="BC272" s="21"/>
      <c r="BD272" s="138">
        <v>0</v>
      </c>
      <c r="BE272" s="21"/>
      <c r="BF272" s="138">
        <v>0</v>
      </c>
      <c r="BG272" s="21"/>
      <c r="BH272" s="10">
        <v>27</v>
      </c>
      <c r="BI272" s="21"/>
      <c r="BJ272" s="27">
        <v>8533</v>
      </c>
      <c r="BK272" s="21"/>
      <c r="BL272" s="137">
        <f>IF(E272,BJ272,0)</f>
        <v>0</v>
      </c>
      <c r="BM272" s="21"/>
      <c r="BN272" s="137">
        <f>IF(K272,BJ272,0)</f>
        <v>0</v>
      </c>
      <c r="BO272" s="21"/>
      <c r="BP272" s="137">
        <f>IF(Q272,BJ272,0)</f>
        <v>0</v>
      </c>
      <c r="BQ272" s="21"/>
      <c r="BR272" s="137">
        <f>IF(W272,BJ272,0)</f>
        <v>0</v>
      </c>
      <c r="BS272" s="21"/>
      <c r="BT272" s="137">
        <f>IF(AD272,BJ272,0)</f>
        <v>0</v>
      </c>
      <c r="BU272" s="21"/>
      <c r="BV272" s="137">
        <f>IF(AJ272,BJ272,0)</f>
        <v>0</v>
      </c>
    </row>
    <row r="273" spans="1:74" ht="8.85" customHeight="1" x14ac:dyDescent="0.3">
      <c r="A273" s="10">
        <v>28</v>
      </c>
      <c r="B273" s="18"/>
      <c r="C273" s="10" t="s">
        <v>241</v>
      </c>
      <c r="D273" s="21"/>
      <c r="E273" s="138">
        <v>0</v>
      </c>
      <c r="F273" s="21"/>
      <c r="G273" s="143">
        <f>(E273/$BJ273)</f>
        <v>0</v>
      </c>
      <c r="H273" s="21"/>
      <c r="I273" s="143">
        <f>IF(G$287,G273/G$287*100,0)</f>
        <v>0</v>
      </c>
      <c r="J273" s="21"/>
      <c r="K273" s="138">
        <v>0</v>
      </c>
      <c r="L273" s="21"/>
      <c r="M273" s="143">
        <f>(K273/$BJ273)</f>
        <v>0</v>
      </c>
      <c r="N273" s="21"/>
      <c r="O273" s="143">
        <f>IF(M$287,M273/M$287*100,0)</f>
        <v>0</v>
      </c>
      <c r="P273" s="21"/>
      <c r="Q273" s="138">
        <v>0</v>
      </c>
      <c r="R273" s="21"/>
      <c r="S273" s="143">
        <f>(Q273/$BJ273)</f>
        <v>0</v>
      </c>
      <c r="T273" s="21"/>
      <c r="U273" s="143">
        <f>IF(S$287,S273/S$287*100,0)</f>
        <v>0</v>
      </c>
      <c r="V273" s="21"/>
      <c r="W273" s="138">
        <v>0</v>
      </c>
      <c r="X273" s="21"/>
      <c r="Y273" s="143">
        <f>(W273/$BJ273)</f>
        <v>0</v>
      </c>
      <c r="Z273" s="21"/>
      <c r="AA273" s="143">
        <f>IF(Y$287,Y273/Y$287*100,0)</f>
        <v>0</v>
      </c>
      <c r="AB273" s="21"/>
      <c r="AC273" s="21"/>
      <c r="AD273" s="138">
        <v>0</v>
      </c>
      <c r="AE273" s="21"/>
      <c r="AF273" s="143">
        <f>(AD273/$BJ273)</f>
        <v>0</v>
      </c>
      <c r="AG273" s="21"/>
      <c r="AH273" s="143">
        <f>IF(AF$287,AF273/AF$287*100,0)</f>
        <v>0</v>
      </c>
      <c r="AI273" s="21"/>
      <c r="AJ273" s="138">
        <v>0</v>
      </c>
      <c r="AK273" s="21"/>
      <c r="AL273" s="143">
        <f>(AJ273/$BJ273)</f>
        <v>0</v>
      </c>
      <c r="AM273" s="21"/>
      <c r="AN273" s="143">
        <f>IF(AL$287,AL273/AL$287*100,0)</f>
        <v>0</v>
      </c>
      <c r="AO273" s="21"/>
      <c r="AP273" s="138">
        <f>(E273+K273+Q273+W273+AD273+AJ273)</f>
        <v>0</v>
      </c>
      <c r="AQ273" s="21"/>
      <c r="AR273" s="138">
        <v>0</v>
      </c>
      <c r="AS273" s="21"/>
      <c r="AT273" s="143">
        <f>IF($AP273,AR273/$AP273*100,0)</f>
        <v>0</v>
      </c>
      <c r="AU273" s="21"/>
      <c r="AV273" s="138">
        <v>0</v>
      </c>
      <c r="AW273" s="21"/>
      <c r="AX273" s="143">
        <f>IF($AP273,AV273/$AP273*100,0)</f>
        <v>0</v>
      </c>
      <c r="AY273" s="21"/>
      <c r="AZ273" s="138">
        <v>0</v>
      </c>
      <c r="BA273" s="21"/>
      <c r="BB273" s="143">
        <f>IF($AP273,AZ273/$AP273*100,0)</f>
        <v>0</v>
      </c>
      <c r="BC273" s="21"/>
      <c r="BD273" s="138">
        <v>0</v>
      </c>
      <c r="BE273" s="21"/>
      <c r="BF273" s="138">
        <v>0</v>
      </c>
      <c r="BG273" s="21"/>
      <c r="BH273" s="10">
        <v>28</v>
      </c>
      <c r="BI273" s="21"/>
      <c r="BJ273" s="27">
        <v>7966</v>
      </c>
      <c r="BK273" s="21"/>
      <c r="BL273" s="137">
        <f>IF(E273,BJ273,0)</f>
        <v>0</v>
      </c>
      <c r="BM273" s="21"/>
      <c r="BN273" s="137">
        <f>IF(K273,BJ273,0)</f>
        <v>0</v>
      </c>
      <c r="BO273" s="21"/>
      <c r="BP273" s="137">
        <f>IF(Q273,BJ273,0)</f>
        <v>0</v>
      </c>
      <c r="BQ273" s="21"/>
      <c r="BR273" s="137">
        <f>IF(W273,BJ273,0)</f>
        <v>0</v>
      </c>
      <c r="BS273" s="21"/>
      <c r="BT273" s="137">
        <f>IF(AD273,BJ273,0)</f>
        <v>0</v>
      </c>
      <c r="BU273" s="21"/>
      <c r="BV273" s="137">
        <f>IF(AJ273,BJ273,0)</f>
        <v>0</v>
      </c>
    </row>
    <row r="274" spans="1:74" ht="8.85" customHeight="1" x14ac:dyDescent="0.3">
      <c r="A274" s="10">
        <v>29</v>
      </c>
      <c r="B274" s="18"/>
      <c r="C274" s="10" t="s">
        <v>242</v>
      </c>
      <c r="D274" s="21"/>
      <c r="E274" s="138">
        <v>0</v>
      </c>
      <c r="F274" s="21"/>
      <c r="G274" s="143">
        <f>(E274/$BJ274)</f>
        <v>0</v>
      </c>
      <c r="H274" s="21"/>
      <c r="I274" s="143">
        <f>IF(G$287,G274/G$287*100,0)</f>
        <v>0</v>
      </c>
      <c r="J274" s="21"/>
      <c r="K274" s="138">
        <v>0</v>
      </c>
      <c r="L274" s="21"/>
      <c r="M274" s="143">
        <f>(K274/$BJ274)</f>
        <v>0</v>
      </c>
      <c r="N274" s="21"/>
      <c r="O274" s="143">
        <f>IF(M$287,M274/M$287*100,0)</f>
        <v>0</v>
      </c>
      <c r="P274" s="21"/>
      <c r="Q274" s="138">
        <v>0</v>
      </c>
      <c r="R274" s="21"/>
      <c r="S274" s="143">
        <f>(Q274/$BJ274)</f>
        <v>0</v>
      </c>
      <c r="T274" s="21"/>
      <c r="U274" s="143">
        <f>IF(S$287,S274/S$287*100,0)</f>
        <v>0</v>
      </c>
      <c r="V274" s="21"/>
      <c r="W274" s="138">
        <v>0</v>
      </c>
      <c r="X274" s="21"/>
      <c r="Y274" s="143">
        <f>(W274/$BJ274)</f>
        <v>0</v>
      </c>
      <c r="Z274" s="21"/>
      <c r="AA274" s="143">
        <f>IF(Y$287,Y274/Y$287*100,0)</f>
        <v>0</v>
      </c>
      <c r="AB274" s="21"/>
      <c r="AC274" s="21"/>
      <c r="AD274" s="138">
        <v>0</v>
      </c>
      <c r="AE274" s="21"/>
      <c r="AF274" s="143">
        <f>(AD274/$BJ274)</f>
        <v>0</v>
      </c>
      <c r="AG274" s="21"/>
      <c r="AH274" s="143">
        <f>IF(AF$287,AF274/AF$287*100,0)</f>
        <v>0</v>
      </c>
      <c r="AI274" s="21"/>
      <c r="AJ274" s="138">
        <v>0</v>
      </c>
      <c r="AK274" s="21"/>
      <c r="AL274" s="143">
        <f>(AJ274/$BJ274)</f>
        <v>0</v>
      </c>
      <c r="AM274" s="21"/>
      <c r="AN274" s="143">
        <f>IF(AL$287,AL274/AL$287*100,0)</f>
        <v>0</v>
      </c>
      <c r="AO274" s="21"/>
      <c r="AP274" s="138">
        <f>(E274+K274+Q274+W274+AD274+AJ274)</f>
        <v>0</v>
      </c>
      <c r="AQ274" s="21"/>
      <c r="AR274" s="138">
        <v>0</v>
      </c>
      <c r="AS274" s="21"/>
      <c r="AT274" s="143">
        <f>IF($AP274,AR274/$AP274*100,0)</f>
        <v>0</v>
      </c>
      <c r="AU274" s="21"/>
      <c r="AV274" s="138">
        <v>0</v>
      </c>
      <c r="AW274" s="21"/>
      <c r="AX274" s="143">
        <f>IF($AP274,AV274/$AP274*100,0)</f>
        <v>0</v>
      </c>
      <c r="AY274" s="21"/>
      <c r="AZ274" s="138">
        <v>0</v>
      </c>
      <c r="BA274" s="21"/>
      <c r="BB274" s="143">
        <f>IF($AP274,AZ274/$AP274*100,0)</f>
        <v>0</v>
      </c>
      <c r="BC274" s="21"/>
      <c r="BD274" s="138">
        <v>0</v>
      </c>
      <c r="BE274" s="21"/>
      <c r="BF274" s="138">
        <v>0</v>
      </c>
      <c r="BG274" s="21"/>
      <c r="BH274" s="10">
        <v>29</v>
      </c>
      <c r="BI274" s="21"/>
      <c r="BJ274" s="27">
        <v>4690</v>
      </c>
      <c r="BK274" s="21"/>
      <c r="BL274" s="137">
        <f>IF(E274,BJ274,0)</f>
        <v>0</v>
      </c>
      <c r="BM274" s="21"/>
      <c r="BN274" s="137">
        <f>IF(K274,BJ274,0)</f>
        <v>0</v>
      </c>
      <c r="BO274" s="21"/>
      <c r="BP274" s="137">
        <f>IF(Q274,BJ274,0)</f>
        <v>0</v>
      </c>
      <c r="BQ274" s="21"/>
      <c r="BR274" s="137">
        <f>IF(W274,BJ274,0)</f>
        <v>0</v>
      </c>
      <c r="BS274" s="21"/>
      <c r="BT274" s="137">
        <f>IF(AD274,BJ274,0)</f>
        <v>0</v>
      </c>
      <c r="BU274" s="21"/>
      <c r="BV274" s="137">
        <f>IF(AJ274,BJ274,0)</f>
        <v>0</v>
      </c>
    </row>
    <row r="275" spans="1:74" ht="8.85" customHeight="1" x14ac:dyDescent="0.3">
      <c r="A275" s="10">
        <v>30</v>
      </c>
      <c r="B275" s="18"/>
      <c r="C275" s="10" t="s">
        <v>243</v>
      </c>
      <c r="D275" s="21"/>
      <c r="E275" s="138">
        <v>0</v>
      </c>
      <c r="F275" s="21"/>
      <c r="G275" s="143">
        <f>(E275/$BJ275)</f>
        <v>0</v>
      </c>
      <c r="H275" s="21"/>
      <c r="I275" s="143">
        <f>IF(G$287,G275/G$287*100,0)</f>
        <v>0</v>
      </c>
      <c r="J275" s="21"/>
      <c r="K275" s="138">
        <v>0</v>
      </c>
      <c r="L275" s="21"/>
      <c r="M275" s="143">
        <f>(K275/$BJ275)</f>
        <v>0</v>
      </c>
      <c r="N275" s="21"/>
      <c r="O275" s="143">
        <f>IF(M$287,M275/M$287*100,0)</f>
        <v>0</v>
      </c>
      <c r="P275" s="21"/>
      <c r="Q275" s="138">
        <v>0</v>
      </c>
      <c r="R275" s="21"/>
      <c r="S275" s="143">
        <f>(Q275/$BJ275)</f>
        <v>0</v>
      </c>
      <c r="T275" s="21"/>
      <c r="U275" s="143">
        <f>IF(S$287,S275/S$287*100,0)</f>
        <v>0</v>
      </c>
      <c r="V275" s="21"/>
      <c r="W275" s="138">
        <v>0</v>
      </c>
      <c r="X275" s="21"/>
      <c r="Y275" s="143">
        <f>(W275/$BJ275)</f>
        <v>0</v>
      </c>
      <c r="Z275" s="21"/>
      <c r="AA275" s="143">
        <f>IF(Y$287,Y275/Y$287*100,0)</f>
        <v>0</v>
      </c>
      <c r="AB275" s="21"/>
      <c r="AC275" s="21"/>
      <c r="AD275" s="138">
        <v>0</v>
      </c>
      <c r="AE275" s="21"/>
      <c r="AF275" s="143">
        <f>(AD275/$BJ275)</f>
        <v>0</v>
      </c>
      <c r="AG275" s="21"/>
      <c r="AH275" s="143">
        <f>IF(AF$287,AF275/AF$287*100,0)</f>
        <v>0</v>
      </c>
      <c r="AI275" s="21"/>
      <c r="AJ275" s="138">
        <v>0</v>
      </c>
      <c r="AK275" s="21"/>
      <c r="AL275" s="143">
        <f>(AJ275/$BJ275)</f>
        <v>0</v>
      </c>
      <c r="AM275" s="21"/>
      <c r="AN275" s="143">
        <f>IF(AL$287,AL275/AL$287*100,0)</f>
        <v>0</v>
      </c>
      <c r="AO275" s="21"/>
      <c r="AP275" s="138">
        <f>(E275+K275+Q275+W275+AD275+AJ275)</f>
        <v>0</v>
      </c>
      <c r="AQ275" s="21"/>
      <c r="AR275" s="138">
        <v>0</v>
      </c>
      <c r="AS275" s="21"/>
      <c r="AT275" s="143">
        <f>IF($AP275,AR275/$AP275*100,0)</f>
        <v>0</v>
      </c>
      <c r="AU275" s="21"/>
      <c r="AV275" s="138">
        <v>0</v>
      </c>
      <c r="AW275" s="21"/>
      <c r="AX275" s="143">
        <f>IF($AP275,AV275/$AP275*100,0)</f>
        <v>0</v>
      </c>
      <c r="AY275" s="21"/>
      <c r="AZ275" s="138">
        <v>0</v>
      </c>
      <c r="BA275" s="21"/>
      <c r="BB275" s="143">
        <f>IF($AP275,AZ275/$AP275*100,0)</f>
        <v>0</v>
      </c>
      <c r="BC275" s="21"/>
      <c r="BD275" s="138">
        <v>0</v>
      </c>
      <c r="BE275" s="21"/>
      <c r="BF275" s="138">
        <v>0</v>
      </c>
      <c r="BG275" s="21"/>
      <c r="BH275" s="10">
        <v>30</v>
      </c>
      <c r="BI275" s="21"/>
      <c r="BJ275" s="27">
        <v>7083</v>
      </c>
      <c r="BK275" s="21"/>
      <c r="BL275" s="137">
        <f>IF(E275,BJ275,0)</f>
        <v>0</v>
      </c>
      <c r="BM275" s="21"/>
      <c r="BN275" s="137">
        <f>IF(K275,BJ275,0)</f>
        <v>0</v>
      </c>
      <c r="BO275" s="21"/>
      <c r="BP275" s="137">
        <f>IF(Q275,BJ275,0)</f>
        <v>0</v>
      </c>
      <c r="BQ275" s="21"/>
      <c r="BR275" s="137">
        <f>IF(W275,BJ275,0)</f>
        <v>0</v>
      </c>
      <c r="BS275" s="21"/>
      <c r="BT275" s="137">
        <f>IF(AD275,BJ275,0)</f>
        <v>0</v>
      </c>
      <c r="BU275" s="21"/>
      <c r="BV275" s="137">
        <f>IF(AJ275,BJ275,0)</f>
        <v>0</v>
      </c>
    </row>
    <row r="276" spans="1:7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Q276" s="21"/>
      <c r="AR276" s="21"/>
      <c r="AS276" s="21"/>
      <c r="AT276" s="21"/>
      <c r="AU276" s="21"/>
      <c r="AV276" s="21"/>
      <c r="AW276" s="21"/>
      <c r="AX276" s="21"/>
      <c r="AY276" s="21"/>
      <c r="AZ276" s="21"/>
      <c r="BA276" s="21"/>
      <c r="BB276" s="21"/>
      <c r="BC276" s="21"/>
      <c r="BD276" s="21"/>
      <c r="BE276" s="21"/>
      <c r="BG276" s="21"/>
      <c r="BH276" s="29"/>
      <c r="BI276" s="21"/>
      <c r="BJ276" s="27"/>
      <c r="BK276" s="21"/>
      <c r="BL276" s="21"/>
      <c r="BM276" s="21"/>
      <c r="BN276" s="21"/>
      <c r="BO276" s="21"/>
      <c r="BP276" s="21"/>
      <c r="BQ276" s="21"/>
      <c r="BR276" s="21"/>
      <c r="BS276" s="21"/>
      <c r="BT276" s="21"/>
      <c r="BU276" s="21"/>
      <c r="BV276" s="21"/>
    </row>
    <row r="277" spans="1:74" ht="8.85" customHeight="1" x14ac:dyDescent="0.3">
      <c r="A277" s="10">
        <v>31</v>
      </c>
      <c r="B277" s="18"/>
      <c r="C277" s="10" t="s">
        <v>210</v>
      </c>
      <c r="D277" s="21"/>
      <c r="E277" s="138">
        <v>0</v>
      </c>
      <c r="F277" s="21"/>
      <c r="G277" s="143">
        <f t="shared" ref="G277:G285" si="10">(E277/$BJ277)</f>
        <v>0</v>
      </c>
      <c r="H277" s="21"/>
      <c r="I277" s="143">
        <f t="shared" ref="I277:I285" si="11">IF(G$287,G277/G$287*100,0)</f>
        <v>0</v>
      </c>
      <c r="J277" s="21"/>
      <c r="K277" s="138">
        <v>0</v>
      </c>
      <c r="L277" s="21"/>
      <c r="M277" s="143">
        <f t="shared" ref="M277:M285" si="12">(K277/$BJ277)</f>
        <v>0</v>
      </c>
      <c r="N277" s="21"/>
      <c r="O277" s="143">
        <f t="shared" ref="O277:O285" si="13">IF(M$287,M277/M$287*100,0)</f>
        <v>0</v>
      </c>
      <c r="P277" s="21"/>
      <c r="Q277" s="138">
        <v>0</v>
      </c>
      <c r="R277" s="21"/>
      <c r="S277" s="143">
        <f t="shared" ref="S277:S285" si="14">(Q277/$BJ277)</f>
        <v>0</v>
      </c>
      <c r="T277" s="21"/>
      <c r="U277" s="143">
        <f t="shared" ref="U277:U285" si="15">IF(S$287,S277/S$287*100,0)</f>
        <v>0</v>
      </c>
      <c r="V277" s="21"/>
      <c r="W277" s="138">
        <v>0</v>
      </c>
      <c r="X277" s="21"/>
      <c r="Y277" s="143">
        <f t="shared" ref="Y277:Y285" si="16">(W277/$BJ277)</f>
        <v>0</v>
      </c>
      <c r="Z277" s="21"/>
      <c r="AA277" s="143">
        <f t="shared" ref="AA277:AA285" si="17">IF(Y$287,Y277/Y$287*100,0)</f>
        <v>0</v>
      </c>
      <c r="AB277" s="21"/>
      <c r="AC277" s="21"/>
      <c r="AD277" s="138">
        <v>0</v>
      </c>
      <c r="AE277" s="21"/>
      <c r="AF277" s="143">
        <f t="shared" ref="AF277:AF285" si="18">(AD277/$BJ277)</f>
        <v>0</v>
      </c>
      <c r="AG277" s="21"/>
      <c r="AH277" s="143">
        <f t="shared" ref="AH277:AH285" si="19">IF(AF$287,AF277/AF$287*100,0)</f>
        <v>0</v>
      </c>
      <c r="AI277" s="21"/>
      <c r="AJ277" s="138">
        <v>0</v>
      </c>
      <c r="AK277" s="21"/>
      <c r="AL277" s="143">
        <f t="shared" ref="AL277:AL285" si="20">(AJ277/$BJ277)</f>
        <v>0</v>
      </c>
      <c r="AM277" s="21"/>
      <c r="AN277" s="143">
        <f t="shared" ref="AN277:AN285" si="21">IF(AL$287,AL277/AL$287*100,0)</f>
        <v>0</v>
      </c>
      <c r="AO277" s="21"/>
      <c r="AP277" s="138">
        <f t="shared" ref="AP277:AP285" si="22">(E277+K277+Q277+W277+AD277+AJ277)</f>
        <v>0</v>
      </c>
      <c r="AQ277" s="21"/>
      <c r="AR277" s="138">
        <v>0</v>
      </c>
      <c r="AS277" s="21"/>
      <c r="AT277" s="143">
        <f t="shared" ref="AT277:AT285" si="23">IF($AP277,AR277/$AP277*100,0)</f>
        <v>0</v>
      </c>
      <c r="AU277" s="21"/>
      <c r="AV277" s="138">
        <v>0</v>
      </c>
      <c r="AW277" s="21"/>
      <c r="AX277" s="143">
        <f t="shared" ref="AX277:AX285" si="24">IF($AP277,AV277/$AP277*100,0)</f>
        <v>0</v>
      </c>
      <c r="AY277" s="21"/>
      <c r="AZ277" s="138">
        <v>0</v>
      </c>
      <c r="BA277" s="21"/>
      <c r="BB277" s="143">
        <f t="shared" ref="BB277:BB285" si="25">IF($AP277,AZ277/$AP277*100,0)</f>
        <v>0</v>
      </c>
      <c r="BC277" s="21"/>
      <c r="BD277" s="138">
        <v>0</v>
      </c>
      <c r="BE277" s="21"/>
      <c r="BF277" s="138">
        <v>0</v>
      </c>
      <c r="BG277" s="21"/>
      <c r="BH277" s="10">
        <v>31</v>
      </c>
      <c r="BI277" s="21"/>
      <c r="BJ277" s="27">
        <v>4486</v>
      </c>
      <c r="BK277" s="21"/>
      <c r="BL277" s="137">
        <f t="shared" ref="BL277:BL285" si="26">IF(E277,BJ277,0)</f>
        <v>0</v>
      </c>
      <c r="BM277" s="21"/>
      <c r="BN277" s="137">
        <f t="shared" ref="BN277:BN285" si="27">IF(K277,BJ277,0)</f>
        <v>0</v>
      </c>
      <c r="BO277" s="21"/>
      <c r="BP277" s="137">
        <f t="shared" ref="BP277:BP285" si="28">IF(Q277,BJ277,0)</f>
        <v>0</v>
      </c>
      <c r="BQ277" s="21"/>
      <c r="BR277" s="137">
        <f t="shared" ref="BR277:BR285" si="29">IF(W277,BJ277,0)</f>
        <v>0</v>
      </c>
      <c r="BS277" s="21"/>
      <c r="BT277" s="137">
        <f t="shared" ref="BT277:BT285" si="30">IF(AD277,BJ277,0)</f>
        <v>0</v>
      </c>
      <c r="BU277" s="21"/>
      <c r="BV277" s="137">
        <f t="shared" ref="BV277:BV285" si="31">IF(AJ277,BJ277,0)</f>
        <v>0</v>
      </c>
    </row>
    <row r="278" spans="1:74" ht="8.85" customHeight="1" x14ac:dyDescent="0.3">
      <c r="A278" s="10">
        <v>32</v>
      </c>
      <c r="B278" s="18"/>
      <c r="C278" s="10" t="s">
        <v>244</v>
      </c>
      <c r="D278" s="21"/>
      <c r="E278" s="138">
        <v>0</v>
      </c>
      <c r="F278" s="21"/>
      <c r="G278" s="143">
        <f t="shared" si="10"/>
        <v>0</v>
      </c>
      <c r="H278" s="21"/>
      <c r="I278" s="143">
        <f t="shared" si="11"/>
        <v>0</v>
      </c>
      <c r="J278" s="21"/>
      <c r="K278" s="138">
        <v>0</v>
      </c>
      <c r="L278" s="21"/>
      <c r="M278" s="143">
        <f t="shared" si="12"/>
        <v>0</v>
      </c>
      <c r="N278" s="21"/>
      <c r="O278" s="143">
        <f t="shared" si="13"/>
        <v>0</v>
      </c>
      <c r="P278" s="21"/>
      <c r="Q278" s="138">
        <v>0</v>
      </c>
      <c r="R278" s="21"/>
      <c r="S278" s="143">
        <f t="shared" si="14"/>
        <v>0</v>
      </c>
      <c r="T278" s="21"/>
      <c r="U278" s="143">
        <f t="shared" si="15"/>
        <v>0</v>
      </c>
      <c r="V278" s="21"/>
      <c r="W278" s="138">
        <v>0</v>
      </c>
      <c r="X278" s="21"/>
      <c r="Y278" s="143">
        <f t="shared" si="16"/>
        <v>0</v>
      </c>
      <c r="Z278" s="21"/>
      <c r="AA278" s="143">
        <f t="shared" si="17"/>
        <v>0</v>
      </c>
      <c r="AB278" s="21"/>
      <c r="AC278" s="21"/>
      <c r="AD278" s="138">
        <v>0</v>
      </c>
      <c r="AE278" s="21"/>
      <c r="AF278" s="143">
        <f t="shared" si="18"/>
        <v>0</v>
      </c>
      <c r="AG278" s="21"/>
      <c r="AH278" s="143">
        <f t="shared" si="19"/>
        <v>0</v>
      </c>
      <c r="AI278" s="21"/>
      <c r="AJ278" s="138">
        <v>0</v>
      </c>
      <c r="AK278" s="21"/>
      <c r="AL278" s="143">
        <f t="shared" si="20"/>
        <v>0</v>
      </c>
      <c r="AM278" s="21"/>
      <c r="AN278" s="143">
        <f t="shared" si="21"/>
        <v>0</v>
      </c>
      <c r="AO278" s="21"/>
      <c r="AP278" s="138">
        <f t="shared" si="22"/>
        <v>0</v>
      </c>
      <c r="AQ278" s="21"/>
      <c r="AR278" s="138">
        <v>0</v>
      </c>
      <c r="AS278" s="21"/>
      <c r="AT278" s="143">
        <f t="shared" si="23"/>
        <v>0</v>
      </c>
      <c r="AU278" s="21"/>
      <c r="AV278" s="138">
        <v>0</v>
      </c>
      <c r="AW278" s="21"/>
      <c r="AX278" s="143">
        <f t="shared" si="24"/>
        <v>0</v>
      </c>
      <c r="AY278" s="21"/>
      <c r="AZ278" s="138">
        <v>0</v>
      </c>
      <c r="BA278" s="21"/>
      <c r="BB278" s="143">
        <f t="shared" si="25"/>
        <v>0</v>
      </c>
      <c r="BC278" s="21"/>
      <c r="BD278" s="138">
        <v>0</v>
      </c>
      <c r="BE278" s="21"/>
      <c r="BF278" s="138">
        <v>0</v>
      </c>
      <c r="BG278" s="21"/>
      <c r="BH278" s="10">
        <v>32</v>
      </c>
      <c r="BI278" s="21"/>
      <c r="BJ278" s="27">
        <v>16473</v>
      </c>
      <c r="BK278" s="21"/>
      <c r="BL278" s="137">
        <f t="shared" si="26"/>
        <v>0</v>
      </c>
      <c r="BM278" s="21"/>
      <c r="BN278" s="137">
        <f t="shared" si="27"/>
        <v>0</v>
      </c>
      <c r="BO278" s="21"/>
      <c r="BP278" s="137">
        <f t="shared" si="28"/>
        <v>0</v>
      </c>
      <c r="BQ278" s="21"/>
      <c r="BR278" s="137">
        <f t="shared" si="29"/>
        <v>0</v>
      </c>
      <c r="BS278" s="21"/>
      <c r="BT278" s="137">
        <f t="shared" si="30"/>
        <v>0</v>
      </c>
      <c r="BU278" s="21"/>
      <c r="BV278" s="137">
        <f t="shared" si="31"/>
        <v>0</v>
      </c>
    </row>
    <row r="279" spans="1:74" ht="8.85" customHeight="1" x14ac:dyDescent="0.3">
      <c r="A279" s="10">
        <v>33</v>
      </c>
      <c r="B279" s="18"/>
      <c r="C279" s="10" t="s">
        <v>245</v>
      </c>
      <c r="D279" s="21"/>
      <c r="E279" s="138">
        <v>0</v>
      </c>
      <c r="F279" s="21"/>
      <c r="G279" s="143">
        <f t="shared" si="10"/>
        <v>0</v>
      </c>
      <c r="H279" s="21"/>
      <c r="I279" s="143">
        <f t="shared" si="11"/>
        <v>0</v>
      </c>
      <c r="J279" s="21"/>
      <c r="K279" s="138">
        <v>0</v>
      </c>
      <c r="L279" s="21"/>
      <c r="M279" s="143">
        <f t="shared" si="12"/>
        <v>0</v>
      </c>
      <c r="N279" s="21"/>
      <c r="O279" s="143">
        <f t="shared" si="13"/>
        <v>0</v>
      </c>
      <c r="P279" s="21"/>
      <c r="Q279" s="138">
        <v>0</v>
      </c>
      <c r="R279" s="21"/>
      <c r="S279" s="143">
        <f t="shared" si="14"/>
        <v>0</v>
      </c>
      <c r="T279" s="21"/>
      <c r="U279" s="143">
        <f t="shared" si="15"/>
        <v>0</v>
      </c>
      <c r="V279" s="21"/>
      <c r="W279" s="138">
        <v>0</v>
      </c>
      <c r="X279" s="21"/>
      <c r="Y279" s="143">
        <f t="shared" si="16"/>
        <v>0</v>
      </c>
      <c r="Z279" s="21"/>
      <c r="AA279" s="143">
        <f t="shared" si="17"/>
        <v>0</v>
      </c>
      <c r="AB279" s="21"/>
      <c r="AC279" s="21"/>
      <c r="AD279" s="138">
        <v>0</v>
      </c>
      <c r="AE279" s="21"/>
      <c r="AF279" s="143">
        <f t="shared" si="18"/>
        <v>0</v>
      </c>
      <c r="AG279" s="21"/>
      <c r="AH279" s="143">
        <f t="shared" si="19"/>
        <v>0</v>
      </c>
      <c r="AI279" s="21"/>
      <c r="AJ279" s="138">
        <v>0</v>
      </c>
      <c r="AK279" s="21"/>
      <c r="AL279" s="143">
        <f t="shared" si="20"/>
        <v>0</v>
      </c>
      <c r="AM279" s="21"/>
      <c r="AN279" s="143">
        <f t="shared" si="21"/>
        <v>0</v>
      </c>
      <c r="AO279" s="21"/>
      <c r="AP279" s="138">
        <f t="shared" si="22"/>
        <v>0</v>
      </c>
      <c r="AQ279" s="21"/>
      <c r="AR279" s="138">
        <v>0</v>
      </c>
      <c r="AS279" s="21"/>
      <c r="AT279" s="143">
        <f t="shared" si="23"/>
        <v>0</v>
      </c>
      <c r="AU279" s="21"/>
      <c r="AV279" s="138">
        <v>0</v>
      </c>
      <c r="AW279" s="21"/>
      <c r="AX279" s="143">
        <f t="shared" si="24"/>
        <v>0</v>
      </c>
      <c r="AY279" s="21"/>
      <c r="AZ279" s="138">
        <v>0</v>
      </c>
      <c r="BA279" s="21"/>
      <c r="BB279" s="143">
        <f t="shared" si="25"/>
        <v>0</v>
      </c>
      <c r="BC279" s="21"/>
      <c r="BD279" s="138">
        <v>0</v>
      </c>
      <c r="BE279" s="21"/>
      <c r="BF279" s="138">
        <v>0</v>
      </c>
      <c r="BG279" s="21"/>
      <c r="BH279" s="10">
        <v>33</v>
      </c>
      <c r="BI279" s="21"/>
      <c r="BJ279" s="27">
        <v>8059</v>
      </c>
      <c r="BK279" s="21"/>
      <c r="BL279" s="137">
        <f t="shared" si="26"/>
        <v>0</v>
      </c>
      <c r="BM279" s="21"/>
      <c r="BN279" s="137">
        <f t="shared" si="27"/>
        <v>0</v>
      </c>
      <c r="BO279" s="21"/>
      <c r="BP279" s="137">
        <f t="shared" si="28"/>
        <v>0</v>
      </c>
      <c r="BQ279" s="21"/>
      <c r="BR279" s="137">
        <f t="shared" si="29"/>
        <v>0</v>
      </c>
      <c r="BS279" s="21"/>
      <c r="BT279" s="137">
        <f t="shared" si="30"/>
        <v>0</v>
      </c>
      <c r="BU279" s="21"/>
      <c r="BV279" s="137">
        <f t="shared" si="31"/>
        <v>0</v>
      </c>
    </row>
    <row r="280" spans="1:74" ht="8.85" customHeight="1" x14ac:dyDescent="0.3">
      <c r="A280" s="10">
        <v>34</v>
      </c>
      <c r="B280" s="18"/>
      <c r="C280" s="10" t="s">
        <v>246</v>
      </c>
      <c r="D280" s="21"/>
      <c r="E280" s="138">
        <v>0</v>
      </c>
      <c r="F280" s="21"/>
      <c r="G280" s="143">
        <f t="shared" si="10"/>
        <v>0</v>
      </c>
      <c r="H280" s="21"/>
      <c r="I280" s="143">
        <f t="shared" si="11"/>
        <v>0</v>
      </c>
      <c r="J280" s="21"/>
      <c r="K280" s="138">
        <v>0</v>
      </c>
      <c r="L280" s="21"/>
      <c r="M280" s="143">
        <f t="shared" si="12"/>
        <v>0</v>
      </c>
      <c r="N280" s="21"/>
      <c r="O280" s="143">
        <f t="shared" si="13"/>
        <v>0</v>
      </c>
      <c r="P280" s="21"/>
      <c r="Q280" s="138">
        <v>0</v>
      </c>
      <c r="R280" s="21"/>
      <c r="S280" s="143">
        <f t="shared" si="14"/>
        <v>0</v>
      </c>
      <c r="T280" s="21"/>
      <c r="U280" s="143">
        <f t="shared" si="15"/>
        <v>0</v>
      </c>
      <c r="V280" s="21"/>
      <c r="W280" s="138">
        <v>0</v>
      </c>
      <c r="X280" s="21"/>
      <c r="Y280" s="143">
        <f t="shared" si="16"/>
        <v>0</v>
      </c>
      <c r="Z280" s="21"/>
      <c r="AA280" s="143">
        <f t="shared" si="17"/>
        <v>0</v>
      </c>
      <c r="AB280" s="21"/>
      <c r="AC280" s="21"/>
      <c r="AD280" s="138">
        <v>0</v>
      </c>
      <c r="AE280" s="21"/>
      <c r="AF280" s="143">
        <f t="shared" si="18"/>
        <v>0</v>
      </c>
      <c r="AG280" s="21"/>
      <c r="AH280" s="143">
        <f t="shared" si="19"/>
        <v>0</v>
      </c>
      <c r="AI280" s="21"/>
      <c r="AJ280" s="138">
        <v>0</v>
      </c>
      <c r="AK280" s="21"/>
      <c r="AL280" s="143">
        <f t="shared" si="20"/>
        <v>0</v>
      </c>
      <c r="AM280" s="21"/>
      <c r="AN280" s="143">
        <f t="shared" si="21"/>
        <v>0</v>
      </c>
      <c r="AO280" s="21"/>
      <c r="AP280" s="138">
        <f t="shared" si="22"/>
        <v>0</v>
      </c>
      <c r="AQ280" s="21"/>
      <c r="AR280" s="138">
        <v>0</v>
      </c>
      <c r="AS280" s="21"/>
      <c r="AT280" s="143">
        <f t="shared" si="23"/>
        <v>0</v>
      </c>
      <c r="AU280" s="21"/>
      <c r="AV280" s="138">
        <v>0</v>
      </c>
      <c r="AW280" s="21"/>
      <c r="AX280" s="143">
        <f t="shared" si="24"/>
        <v>0</v>
      </c>
      <c r="AY280" s="21"/>
      <c r="AZ280" s="138">
        <v>0</v>
      </c>
      <c r="BA280" s="21"/>
      <c r="BB280" s="143">
        <f t="shared" si="25"/>
        <v>0</v>
      </c>
      <c r="BC280" s="21"/>
      <c r="BD280" s="138">
        <v>0</v>
      </c>
      <c r="BE280" s="21"/>
      <c r="BF280" s="138">
        <v>0</v>
      </c>
      <c r="BG280" s="21"/>
      <c r="BH280" s="10">
        <v>34</v>
      </c>
      <c r="BI280" s="21"/>
      <c r="BJ280" s="27">
        <v>10057</v>
      </c>
      <c r="BK280" s="21"/>
      <c r="BL280" s="137">
        <f t="shared" si="26"/>
        <v>0</v>
      </c>
      <c r="BM280" s="21"/>
      <c r="BN280" s="137">
        <f t="shared" si="27"/>
        <v>0</v>
      </c>
      <c r="BO280" s="21"/>
      <c r="BP280" s="137">
        <f t="shared" si="28"/>
        <v>0</v>
      </c>
      <c r="BQ280" s="21"/>
      <c r="BR280" s="137">
        <f t="shared" si="29"/>
        <v>0</v>
      </c>
      <c r="BS280" s="21"/>
      <c r="BT280" s="137">
        <f t="shared" si="30"/>
        <v>0</v>
      </c>
      <c r="BU280" s="21"/>
      <c r="BV280" s="137">
        <f t="shared" si="31"/>
        <v>0</v>
      </c>
    </row>
    <row r="281" spans="1:74" ht="8.85" customHeight="1" x14ac:dyDescent="0.3">
      <c r="A281" s="10">
        <v>35</v>
      </c>
      <c r="B281" s="18"/>
      <c r="C281" s="10" t="s">
        <v>247</v>
      </c>
      <c r="D281" s="21"/>
      <c r="E281" s="138">
        <v>10327941</v>
      </c>
      <c r="F281" s="21"/>
      <c r="G281" s="143">
        <f t="shared" si="10"/>
        <v>3025.1731107205624</v>
      </c>
      <c r="H281" s="21"/>
      <c r="I281" s="143">
        <f t="shared" si="11"/>
        <v>133.699381802815</v>
      </c>
      <c r="J281" s="21"/>
      <c r="K281" s="138">
        <v>167237</v>
      </c>
      <c r="L281" s="21"/>
      <c r="M281" s="143">
        <f t="shared" si="12"/>
        <v>48.985647334504982</v>
      </c>
      <c r="N281" s="21"/>
      <c r="O281" s="143">
        <f t="shared" si="13"/>
        <v>43.742039040705663</v>
      </c>
      <c r="P281" s="21"/>
      <c r="Q281" s="138">
        <v>172322</v>
      </c>
      <c r="R281" s="21"/>
      <c r="S281" s="143">
        <f t="shared" si="14"/>
        <v>50.475102519039247</v>
      </c>
      <c r="T281" s="21"/>
      <c r="U281" s="143">
        <f t="shared" si="15"/>
        <v>63.650778999613408</v>
      </c>
      <c r="V281" s="21"/>
      <c r="W281" s="138">
        <v>938474</v>
      </c>
      <c r="X281" s="21"/>
      <c r="Y281" s="143">
        <f t="shared" si="16"/>
        <v>274.88986526069129</v>
      </c>
      <c r="Z281" s="21"/>
      <c r="AA281" s="143">
        <f t="shared" si="17"/>
        <v>131.32672506146531</v>
      </c>
      <c r="AB281" s="21"/>
      <c r="AC281" s="21"/>
      <c r="AD281" s="138">
        <v>335227</v>
      </c>
      <c r="AE281" s="21"/>
      <c r="AF281" s="143">
        <f t="shared" si="18"/>
        <v>98.191857059168129</v>
      </c>
      <c r="AG281" s="21"/>
      <c r="AH281" s="143">
        <f t="shared" si="19"/>
        <v>95.484971570385696</v>
      </c>
      <c r="AI281" s="21"/>
      <c r="AJ281" s="138">
        <v>0</v>
      </c>
      <c r="AK281" s="21"/>
      <c r="AL281" s="143">
        <f t="shared" si="20"/>
        <v>0</v>
      </c>
      <c r="AM281" s="21"/>
      <c r="AN281" s="143">
        <f t="shared" si="21"/>
        <v>0</v>
      </c>
      <c r="AO281" s="21"/>
      <c r="AP281" s="138">
        <f t="shared" si="22"/>
        <v>11941201</v>
      </c>
      <c r="AQ281" s="21"/>
      <c r="AR281" s="138">
        <v>5994576</v>
      </c>
      <c r="AS281" s="21"/>
      <c r="AT281" s="143">
        <f t="shared" si="23"/>
        <v>50.200779636822126</v>
      </c>
      <c r="AU281" s="21"/>
      <c r="AV281" s="138">
        <v>880269</v>
      </c>
      <c r="AW281" s="21"/>
      <c r="AX281" s="143">
        <f t="shared" si="24"/>
        <v>7.3716956945955436</v>
      </c>
      <c r="AY281" s="21"/>
      <c r="AZ281" s="138">
        <v>0</v>
      </c>
      <c r="BA281" s="21"/>
      <c r="BB281" s="143">
        <f t="shared" si="25"/>
        <v>0</v>
      </c>
      <c r="BC281" s="21"/>
      <c r="BD281" s="138">
        <v>37596</v>
      </c>
      <c r="BE281" s="21"/>
      <c r="BF281" s="138">
        <v>0</v>
      </c>
      <c r="BG281" s="21"/>
      <c r="BH281" s="10">
        <v>35</v>
      </c>
      <c r="BI281" s="21"/>
      <c r="BJ281" s="27">
        <v>3414</v>
      </c>
      <c r="BK281" s="21"/>
      <c r="BL281" s="137">
        <f t="shared" si="26"/>
        <v>3414</v>
      </c>
      <c r="BM281" s="21"/>
      <c r="BN281" s="137">
        <f t="shared" si="27"/>
        <v>3414</v>
      </c>
      <c r="BO281" s="21"/>
      <c r="BP281" s="137">
        <f t="shared" si="28"/>
        <v>3414</v>
      </c>
      <c r="BQ281" s="21"/>
      <c r="BR281" s="137">
        <f t="shared" si="29"/>
        <v>3414</v>
      </c>
      <c r="BS281" s="21"/>
      <c r="BT281" s="137">
        <f t="shared" si="30"/>
        <v>3414</v>
      </c>
      <c r="BU281" s="21"/>
      <c r="BV281" s="137">
        <f t="shared" si="31"/>
        <v>0</v>
      </c>
    </row>
    <row r="282" spans="1:74"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143"/>
      <c r="Z282" s="21"/>
      <c r="AA282" s="143"/>
      <c r="AB282" s="21"/>
      <c r="AC282" s="21"/>
      <c r="AD282" s="138"/>
      <c r="AE282" s="21"/>
      <c r="AF282" s="143"/>
      <c r="AG282" s="21"/>
      <c r="AH282" s="143"/>
      <c r="AI282" s="21"/>
      <c r="AJ282" s="138"/>
      <c r="AK282" s="21"/>
      <c r="AL282" s="143"/>
      <c r="AM282" s="21"/>
      <c r="AN282" s="143"/>
      <c r="AO282" s="21"/>
      <c r="AP282" s="138"/>
      <c r="AQ282" s="21"/>
      <c r="AR282" s="138"/>
      <c r="AS282" s="21"/>
      <c r="AT282" s="143"/>
      <c r="AU282" s="21"/>
      <c r="AV282" s="138"/>
      <c r="AW282" s="21"/>
      <c r="AX282" s="143"/>
      <c r="AY282" s="21"/>
      <c r="AZ282" s="138"/>
      <c r="BA282" s="21"/>
      <c r="BB282" s="143"/>
      <c r="BC282" s="21"/>
      <c r="BD282" s="138"/>
      <c r="BE282" s="21"/>
      <c r="BF282" s="138"/>
      <c r="BG282" s="21"/>
      <c r="BI282" s="21"/>
      <c r="BJ282" s="27"/>
      <c r="BK282" s="21"/>
      <c r="BL282" s="137"/>
      <c r="BM282" s="21"/>
      <c r="BN282" s="137"/>
      <c r="BO282" s="21"/>
      <c r="BP282" s="137"/>
      <c r="BQ282" s="21"/>
      <c r="BR282" s="137"/>
      <c r="BS282" s="21"/>
      <c r="BT282" s="137"/>
      <c r="BU282" s="21"/>
      <c r="BV282" s="137"/>
    </row>
    <row r="283" spans="1:74" ht="8.85" customHeight="1" x14ac:dyDescent="0.3">
      <c r="A283" s="10">
        <v>36</v>
      </c>
      <c r="B283" s="18"/>
      <c r="C283" s="10" t="s">
        <v>214</v>
      </c>
      <c r="D283" s="21"/>
      <c r="E283" s="138">
        <v>0</v>
      </c>
      <c r="F283" s="21"/>
      <c r="G283" s="143">
        <f>(E283/$BJ283)</f>
        <v>0</v>
      </c>
      <c r="H283" s="21"/>
      <c r="I283" s="143">
        <f>IF(G$287,G283/G$287*100,0)</f>
        <v>0</v>
      </c>
      <c r="J283" s="21"/>
      <c r="K283" s="138">
        <v>0</v>
      </c>
      <c r="L283" s="21"/>
      <c r="M283" s="143">
        <f>(K283/$BJ283)</f>
        <v>0</v>
      </c>
      <c r="N283" s="21"/>
      <c r="O283" s="143">
        <f>IF(M$287,M283/M$287*100,0)</f>
        <v>0</v>
      </c>
      <c r="P283" s="21"/>
      <c r="Q283" s="138">
        <v>0</v>
      </c>
      <c r="R283" s="21"/>
      <c r="S283" s="143">
        <f>(Q283/$BJ283)</f>
        <v>0</v>
      </c>
      <c r="T283" s="21"/>
      <c r="U283" s="143">
        <f>IF(S$287,S283/S$287*100,0)</f>
        <v>0</v>
      </c>
      <c r="V283" s="21"/>
      <c r="W283" s="138">
        <v>0</v>
      </c>
      <c r="X283" s="21"/>
      <c r="Y283" s="143">
        <f>(W283/$BJ283)</f>
        <v>0</v>
      </c>
      <c r="Z283" s="21"/>
      <c r="AA283" s="143">
        <f>IF(Y$287,Y283/Y$287*100,0)</f>
        <v>0</v>
      </c>
      <c r="AB283" s="21"/>
      <c r="AC283" s="21"/>
      <c r="AD283" s="138">
        <v>0</v>
      </c>
      <c r="AE283" s="21"/>
      <c r="AF283" s="143">
        <f>(AD283/$BJ283)</f>
        <v>0</v>
      </c>
      <c r="AG283" s="21"/>
      <c r="AH283" s="143">
        <f>IF(AF$287,AF283/AF$287*100,0)</f>
        <v>0</v>
      </c>
      <c r="AI283" s="21"/>
      <c r="AJ283" s="138">
        <v>0</v>
      </c>
      <c r="AK283" s="21"/>
      <c r="AL283" s="143">
        <f>(AJ283/$BJ283)</f>
        <v>0</v>
      </c>
      <c r="AM283" s="21"/>
      <c r="AN283" s="143">
        <f>IF(AL$287,AL283/AL$287*100,0)</f>
        <v>0</v>
      </c>
      <c r="AO283" s="21"/>
      <c r="AP283" s="138">
        <f>(E283+K283+Q283+W283+AD283+AJ283)</f>
        <v>0</v>
      </c>
      <c r="AQ283" s="21"/>
      <c r="AR283" s="138">
        <v>0</v>
      </c>
      <c r="AS283" s="21"/>
      <c r="AT283" s="143">
        <f>IF($AP283,AR283/$AP283*100,0)</f>
        <v>0</v>
      </c>
      <c r="AU283" s="21"/>
      <c r="AV283" s="138">
        <v>0</v>
      </c>
      <c r="AW283" s="21"/>
      <c r="AX283" s="143">
        <f>IF($AP283,AV283/$AP283*100,0)</f>
        <v>0</v>
      </c>
      <c r="AY283" s="21"/>
      <c r="AZ283" s="138">
        <v>0</v>
      </c>
      <c r="BA283" s="21"/>
      <c r="BB283" s="143">
        <f>IF($AP283,AZ283/$AP283*100,0)</f>
        <v>0</v>
      </c>
      <c r="BC283" s="21"/>
      <c r="BD283" s="138">
        <v>0</v>
      </c>
      <c r="BE283" s="21"/>
      <c r="BF283" s="138">
        <v>0</v>
      </c>
      <c r="BG283" s="21"/>
      <c r="BH283" s="10">
        <v>36</v>
      </c>
      <c r="BI283" s="21"/>
      <c r="BJ283" s="27">
        <v>2971</v>
      </c>
      <c r="BK283" s="21"/>
      <c r="BL283" s="137">
        <f>IF(E283,BJ283,0)</f>
        <v>0</v>
      </c>
      <c r="BM283" s="21"/>
      <c r="BN283" s="137">
        <f>IF(K283,BJ283,0)</f>
        <v>0</v>
      </c>
      <c r="BO283" s="21"/>
      <c r="BP283" s="137">
        <f>IF(Q283,BJ283,0)</f>
        <v>0</v>
      </c>
      <c r="BQ283" s="21"/>
      <c r="BR283" s="137">
        <f>IF(W283,BJ283,0)</f>
        <v>0</v>
      </c>
      <c r="BS283" s="21"/>
      <c r="BT283" s="137">
        <f>IF(AD283,BJ283,0)</f>
        <v>0</v>
      </c>
      <c r="BU283" s="21"/>
      <c r="BV283" s="137">
        <f>IF(AJ283,BJ283,0)</f>
        <v>0</v>
      </c>
    </row>
    <row r="284" spans="1:74" ht="8.85" customHeight="1" x14ac:dyDescent="0.3">
      <c r="A284" s="10">
        <v>37</v>
      </c>
      <c r="B284" s="18"/>
      <c r="C284" s="10" t="s">
        <v>248</v>
      </c>
      <c r="D284" s="21"/>
      <c r="E284" s="138">
        <v>0</v>
      </c>
      <c r="F284" s="21"/>
      <c r="G284" s="143">
        <f>(E284/$BJ284)</f>
        <v>0</v>
      </c>
      <c r="H284" s="21"/>
      <c r="I284" s="143">
        <f>IF(G$287,G284/G$287*100,0)</f>
        <v>0</v>
      </c>
      <c r="J284" s="21"/>
      <c r="K284" s="138">
        <v>0</v>
      </c>
      <c r="L284" s="21"/>
      <c r="M284" s="143">
        <f>(K284/$BJ284)</f>
        <v>0</v>
      </c>
      <c r="N284" s="21"/>
      <c r="O284" s="143">
        <f>IF(M$287,M284/M$287*100,0)</f>
        <v>0</v>
      </c>
      <c r="P284" s="21"/>
      <c r="Q284" s="138">
        <v>0</v>
      </c>
      <c r="R284" s="21"/>
      <c r="S284" s="143">
        <f>(Q284/$BJ284)</f>
        <v>0</v>
      </c>
      <c r="T284" s="21"/>
      <c r="U284" s="143">
        <f>IF(S$287,S284/S$287*100,0)</f>
        <v>0</v>
      </c>
      <c r="V284" s="21"/>
      <c r="W284" s="138">
        <v>0</v>
      </c>
      <c r="X284" s="21"/>
      <c r="Y284" s="143">
        <f>(W284/$BJ284)</f>
        <v>0</v>
      </c>
      <c r="Z284" s="21"/>
      <c r="AA284" s="143">
        <f>IF(Y$287,Y284/Y$287*100,0)</f>
        <v>0</v>
      </c>
      <c r="AB284" s="21"/>
      <c r="AC284" s="21"/>
      <c r="AD284" s="138">
        <v>0</v>
      </c>
      <c r="AE284" s="21"/>
      <c r="AF284" s="143">
        <f>(AD284/$BJ284)</f>
        <v>0</v>
      </c>
      <c r="AG284" s="21"/>
      <c r="AH284" s="143">
        <f>IF(AF$287,AF284/AF$287*100,0)</f>
        <v>0</v>
      </c>
      <c r="AI284" s="21"/>
      <c r="AJ284" s="138">
        <v>0</v>
      </c>
      <c r="AK284" s="21"/>
      <c r="AL284" s="143">
        <f>(AJ284/$BJ284)</f>
        <v>0</v>
      </c>
      <c r="AM284" s="21"/>
      <c r="AN284" s="143">
        <f>IF(AL$287,AL284/AL$287*100,0)</f>
        <v>0</v>
      </c>
      <c r="AO284" s="21"/>
      <c r="AP284" s="138">
        <f>(E284+K284+Q284+W284+AD284+AJ284)</f>
        <v>0</v>
      </c>
      <c r="AQ284" s="21"/>
      <c r="AR284" s="138">
        <v>0</v>
      </c>
      <c r="AS284" s="21"/>
      <c r="AT284" s="143">
        <f>IF($AP284,AR284/$AP284*100,0)</f>
        <v>0</v>
      </c>
      <c r="AU284" s="21"/>
      <c r="AV284" s="138">
        <v>0</v>
      </c>
      <c r="AW284" s="21"/>
      <c r="AX284" s="143">
        <f>IF($AP284,AV284/$AP284*100,0)</f>
        <v>0</v>
      </c>
      <c r="AY284" s="21"/>
      <c r="AZ284" s="138">
        <v>0</v>
      </c>
      <c r="BA284" s="21"/>
      <c r="BB284" s="143">
        <f>IF($AP284,AZ284/$AP284*100,0)</f>
        <v>0</v>
      </c>
      <c r="BC284" s="21"/>
      <c r="BD284" s="138">
        <v>0</v>
      </c>
      <c r="BE284" s="21"/>
      <c r="BF284" s="138">
        <v>0</v>
      </c>
      <c r="BG284" s="21"/>
      <c r="BH284" s="10">
        <v>37</v>
      </c>
      <c r="BI284" s="21"/>
      <c r="BJ284" s="27">
        <v>5807</v>
      </c>
      <c r="BK284" s="21"/>
      <c r="BL284" s="137">
        <f>IF(E284,BJ284,0)</f>
        <v>0</v>
      </c>
      <c r="BM284" s="21"/>
      <c r="BN284" s="137">
        <f>IF(K284,BJ284,0)</f>
        <v>0</v>
      </c>
      <c r="BO284" s="21"/>
      <c r="BP284" s="137">
        <f>IF(Q284,BJ284,0)</f>
        <v>0</v>
      </c>
      <c r="BQ284" s="21"/>
      <c r="BR284" s="137">
        <f>IF(W284,BJ284,0)</f>
        <v>0</v>
      </c>
      <c r="BS284" s="21"/>
      <c r="BT284" s="137">
        <f>IF(AD284,BJ284,0)</f>
        <v>0</v>
      </c>
      <c r="BU284" s="21"/>
      <c r="BV284" s="137">
        <f>IF(AJ284,BJ284,0)</f>
        <v>0</v>
      </c>
    </row>
    <row r="285" spans="1:74" ht="8.85" customHeight="1" x14ac:dyDescent="0.3">
      <c r="A285" s="30">
        <v>38</v>
      </c>
      <c r="B285" s="18"/>
      <c r="C285" s="10" t="s">
        <v>249</v>
      </c>
      <c r="D285" s="21"/>
      <c r="E285" s="139">
        <v>0</v>
      </c>
      <c r="F285" s="21"/>
      <c r="G285" s="143">
        <f t="shared" si="10"/>
        <v>0</v>
      </c>
      <c r="H285" s="21"/>
      <c r="I285" s="143">
        <f t="shared" si="11"/>
        <v>0</v>
      </c>
      <c r="J285" s="21"/>
      <c r="K285" s="139">
        <v>0</v>
      </c>
      <c r="L285" s="21"/>
      <c r="M285" s="143">
        <f t="shared" si="12"/>
        <v>0</v>
      </c>
      <c r="N285" s="21"/>
      <c r="O285" s="143">
        <f t="shared" si="13"/>
        <v>0</v>
      </c>
      <c r="P285" s="21"/>
      <c r="Q285" s="139">
        <v>0</v>
      </c>
      <c r="R285" s="21"/>
      <c r="S285" s="143">
        <f t="shared" si="14"/>
        <v>0</v>
      </c>
      <c r="T285" s="21"/>
      <c r="U285" s="143">
        <f t="shared" si="15"/>
        <v>0</v>
      </c>
      <c r="V285" s="21"/>
      <c r="W285" s="139">
        <v>0</v>
      </c>
      <c r="X285" s="21"/>
      <c r="Y285" s="143">
        <f t="shared" si="16"/>
        <v>0</v>
      </c>
      <c r="Z285" s="21"/>
      <c r="AA285" s="143">
        <f t="shared" si="17"/>
        <v>0</v>
      </c>
      <c r="AB285" s="21"/>
      <c r="AC285" s="21"/>
      <c r="AD285" s="139">
        <v>0</v>
      </c>
      <c r="AE285" s="21"/>
      <c r="AF285" s="143">
        <f t="shared" si="18"/>
        <v>0</v>
      </c>
      <c r="AG285" s="21"/>
      <c r="AH285" s="143">
        <f t="shared" si="19"/>
        <v>0</v>
      </c>
      <c r="AI285" s="21"/>
      <c r="AJ285" s="139">
        <v>0</v>
      </c>
      <c r="AK285" s="21"/>
      <c r="AL285" s="143">
        <f t="shared" si="20"/>
        <v>0</v>
      </c>
      <c r="AM285" s="21"/>
      <c r="AN285" s="143">
        <f t="shared" si="21"/>
        <v>0</v>
      </c>
      <c r="AO285" s="21"/>
      <c r="AP285" s="139">
        <f t="shared" si="22"/>
        <v>0</v>
      </c>
      <c r="AQ285" s="21"/>
      <c r="AR285" s="139">
        <v>0</v>
      </c>
      <c r="AS285" s="21"/>
      <c r="AT285" s="143">
        <f t="shared" si="23"/>
        <v>0</v>
      </c>
      <c r="AU285" s="21"/>
      <c r="AV285" s="139">
        <v>0</v>
      </c>
      <c r="AW285" s="21"/>
      <c r="AX285" s="143">
        <f t="shared" si="24"/>
        <v>0</v>
      </c>
      <c r="AY285" s="21"/>
      <c r="AZ285" s="139">
        <v>0</v>
      </c>
      <c r="BA285" s="21"/>
      <c r="BB285" s="143">
        <f t="shared" si="25"/>
        <v>0</v>
      </c>
      <c r="BC285" s="21"/>
      <c r="BD285" s="139">
        <v>0</v>
      </c>
      <c r="BE285" s="21"/>
      <c r="BF285" s="139">
        <v>0</v>
      </c>
      <c r="BG285" s="21"/>
      <c r="BH285" s="30">
        <v>38</v>
      </c>
      <c r="BI285" s="21"/>
      <c r="BJ285" s="144">
        <v>8265</v>
      </c>
      <c r="BK285" s="21"/>
      <c r="BL285" s="140">
        <f t="shared" si="26"/>
        <v>0</v>
      </c>
      <c r="BM285" s="21"/>
      <c r="BN285" s="140">
        <f t="shared" si="27"/>
        <v>0</v>
      </c>
      <c r="BO285" s="21"/>
      <c r="BP285" s="140">
        <f t="shared" si="28"/>
        <v>0</v>
      </c>
      <c r="BQ285" s="21"/>
      <c r="BR285" s="140">
        <f t="shared" si="29"/>
        <v>0</v>
      </c>
      <c r="BS285" s="21"/>
      <c r="BT285" s="140">
        <f t="shared" si="30"/>
        <v>0</v>
      </c>
      <c r="BU285" s="21"/>
      <c r="BV285" s="140">
        <f t="shared" si="31"/>
        <v>0</v>
      </c>
    </row>
    <row r="286" spans="1:7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Q286" s="21"/>
      <c r="AR286" s="21"/>
      <c r="AS286" s="21"/>
      <c r="AT286" s="21"/>
      <c r="AU286" s="21"/>
      <c r="AV286" s="21"/>
      <c r="AW286" s="21"/>
      <c r="AX286" s="21"/>
      <c r="AY286" s="21"/>
      <c r="AZ286" s="21"/>
      <c r="BA286" s="21"/>
      <c r="BB286" s="21"/>
      <c r="BC286" s="21"/>
      <c r="BD286" s="21"/>
      <c r="BE286" s="21"/>
      <c r="BG286" s="21"/>
      <c r="BH286" s="21"/>
      <c r="BI286" s="21"/>
      <c r="BJ286" s="21"/>
      <c r="BK286" s="21"/>
      <c r="BL286" s="21"/>
      <c r="BM286" s="21"/>
      <c r="BN286" s="21"/>
      <c r="BO286" s="21"/>
      <c r="BP286" s="21"/>
      <c r="BQ286" s="21"/>
      <c r="BR286" s="21"/>
      <c r="BS286" s="21"/>
      <c r="BT286" s="21"/>
      <c r="BU286" s="21"/>
      <c r="BV286" s="21"/>
    </row>
    <row r="287" spans="1:74" ht="8.85" customHeight="1" x14ac:dyDescent="0.3">
      <c r="A287" s="30">
        <f>A285</f>
        <v>38</v>
      </c>
      <c r="B287" s="21"/>
      <c r="C287" s="18" t="s">
        <v>65</v>
      </c>
      <c r="D287" s="21"/>
      <c r="E287" s="141">
        <f>SUM(E241:E285)</f>
        <v>16567255</v>
      </c>
      <c r="F287" s="21"/>
      <c r="G287" s="142">
        <f>IF(E287=0,0,IF(ISNONTEXT(H287),E287/$BJ287,E287/BL287))</f>
        <v>2262.6679868888282</v>
      </c>
      <c r="H287" s="130" t="s">
        <v>380</v>
      </c>
      <c r="I287" s="143">
        <f>IF(G$287,G287/G$287*100,0)</f>
        <v>100</v>
      </c>
      <c r="J287" s="21"/>
      <c r="K287" s="141">
        <f>SUM(K241:K285)</f>
        <v>819973</v>
      </c>
      <c r="L287" s="21"/>
      <c r="M287" s="142">
        <f>IF(K287=0,0,IF(ISNONTEXT(N287),K287/$BJ287,K287/BN287))</f>
        <v>111.98757170172084</v>
      </c>
      <c r="N287" s="130" t="s">
        <v>380</v>
      </c>
      <c r="O287" s="143">
        <f>IF(M$287,M287/M$287*100,0)</f>
        <v>100</v>
      </c>
      <c r="P287" s="21"/>
      <c r="Q287" s="141">
        <f>SUM(Q241:Q285)</f>
        <v>580635</v>
      </c>
      <c r="R287" s="21"/>
      <c r="S287" s="142">
        <f>IF(Q287=0,0,IF(ISNONTEXT(T287),Q287/$BJ287,Q287/BP287))</f>
        <v>79.300054629882553</v>
      </c>
      <c r="T287" s="130" t="s">
        <v>380</v>
      </c>
      <c r="U287" s="143">
        <f>IF(S$287,S287/S$287*100,0)</f>
        <v>100</v>
      </c>
      <c r="V287" s="21"/>
      <c r="W287" s="141">
        <f>SUM(W241:W285)</f>
        <v>1532623</v>
      </c>
      <c r="X287" s="21"/>
      <c r="Y287" s="142">
        <f>IF(W287=0,0,IF(ISNONTEXT(Z287),W287/$BJ287,W287/BR287))</f>
        <v>209.31753619229718</v>
      </c>
      <c r="Z287" s="130" t="s">
        <v>380</v>
      </c>
      <c r="AA287" s="143">
        <f>IF(Y$287,Y287/Y$287*100,0)</f>
        <v>100</v>
      </c>
      <c r="AB287" s="21"/>
      <c r="AC287" s="21"/>
      <c r="AD287" s="141">
        <f>SUM(AD241:AD285)</f>
        <v>752957</v>
      </c>
      <c r="AE287" s="21"/>
      <c r="AF287" s="142">
        <f>IF(AD287=0,0,IF(ISNONTEXT(AG287),AD287/$BJ287,AD287/BT287))</f>
        <v>102.83488118000547</v>
      </c>
      <c r="AG287" s="130" t="s">
        <v>380</v>
      </c>
      <c r="AH287" s="143">
        <f>IF(AF$287,AF287/AF$287*100,0)</f>
        <v>100</v>
      </c>
      <c r="AI287" s="21"/>
      <c r="AJ287" s="141">
        <f>SUM(AJ241:AJ285)</f>
        <v>0</v>
      </c>
      <c r="AK287" s="21"/>
      <c r="AL287" s="142">
        <f>IF(AJ287=0,0,IF(ISNONTEXT(AM287),AJ287/$BJ287,AJ287/BV287))</f>
        <v>0</v>
      </c>
      <c r="AM287" s="130"/>
      <c r="AN287" s="143">
        <f>IF(AL$287,AL287/AL$287*100,0)</f>
        <v>0</v>
      </c>
      <c r="AO287" s="21"/>
      <c r="AP287" s="141">
        <f>SUM(AP241:AP285)</f>
        <v>20253443</v>
      </c>
      <c r="AQ287" s="21"/>
      <c r="AR287" s="141">
        <f>SUM(AR241:AR285)</f>
        <v>11095638</v>
      </c>
      <c r="AS287" s="21"/>
      <c r="AT287" s="143">
        <f>IF($AP287,AR287/$AP287*100,0)</f>
        <v>54.783959448277507</v>
      </c>
      <c r="AU287" s="21"/>
      <c r="AV287" s="141">
        <f>SUM(AV241:AV285)</f>
        <v>2346523</v>
      </c>
      <c r="AW287" s="21"/>
      <c r="AX287" s="143">
        <f>IF($AP287,AV287/$AP287*100,0)</f>
        <v>11.585798029500467</v>
      </c>
      <c r="AY287" s="21"/>
      <c r="AZ287" s="141">
        <f>SUM(AZ241:AZ285)</f>
        <v>18938</v>
      </c>
      <c r="BA287" s="21"/>
      <c r="BB287" s="143">
        <f>IF($AP287,AZ287/$AP287*100,0)</f>
        <v>9.3505089480341697E-2</v>
      </c>
      <c r="BC287" s="21"/>
      <c r="BD287" s="141">
        <f>SUM(BD241:BD285)</f>
        <v>118828</v>
      </c>
      <c r="BE287" s="21"/>
      <c r="BF287" s="141">
        <f>SUM(BF241:BF285)</f>
        <v>1033</v>
      </c>
      <c r="BG287" s="21"/>
      <c r="BH287" s="30">
        <f>BH285</f>
        <v>38</v>
      </c>
      <c r="BI287" s="21"/>
      <c r="BJ287" s="144">
        <f>SUM(BJ241:BJ285)</f>
        <v>379751</v>
      </c>
      <c r="BK287" s="21"/>
      <c r="BL287" s="140">
        <f>SUM(BL241:BL285)</f>
        <v>7322</v>
      </c>
      <c r="BM287" s="21"/>
      <c r="BN287" s="140">
        <f>SUM(BN241:BN285)</f>
        <v>7322</v>
      </c>
      <c r="BO287" s="21"/>
      <c r="BP287" s="140">
        <f>SUM(BP241:BP285)</f>
        <v>7322</v>
      </c>
      <c r="BQ287" s="21"/>
      <c r="BR287" s="140">
        <f>SUM(BR241:BR285)</f>
        <v>7322</v>
      </c>
      <c r="BS287" s="21"/>
      <c r="BT287" s="140">
        <f>SUM(BT241:BT285)</f>
        <v>7322</v>
      </c>
      <c r="BU287" s="21"/>
      <c r="BV287" s="140">
        <f>SUM(BV241:BV285)</f>
        <v>0</v>
      </c>
    </row>
    <row r="288" spans="1:7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Q288" s="21"/>
      <c r="AR288" s="21"/>
      <c r="AS288" s="21"/>
      <c r="AT288" s="39"/>
      <c r="AU288" s="21"/>
      <c r="AV288" s="21"/>
      <c r="AW288" s="21"/>
      <c r="AX288" s="39"/>
      <c r="AY288" s="21"/>
      <c r="AZ288" s="21"/>
      <c r="BA288" s="21"/>
      <c r="BB288" s="39"/>
      <c r="BC288" s="21"/>
      <c r="BD288" s="21"/>
      <c r="BE288" s="21"/>
      <c r="BG288" s="21"/>
      <c r="BH288" s="21"/>
      <c r="BI288" s="21"/>
      <c r="BJ288" s="21"/>
      <c r="BK288" s="21"/>
      <c r="BL288" s="147"/>
      <c r="BM288" s="21"/>
      <c r="BN288" s="147"/>
      <c r="BO288" s="21"/>
      <c r="BP288" s="147"/>
      <c r="BQ288" s="21"/>
      <c r="BR288" s="147"/>
      <c r="BS288" s="21"/>
      <c r="BT288" s="147"/>
      <c r="BU288" s="21"/>
      <c r="BV288" s="147"/>
    </row>
    <row r="289" spans="1:74" ht="12" thickBot="1" x14ac:dyDescent="0.35">
      <c r="A289" s="42">
        <f>(A60+A219+A287)</f>
        <v>171</v>
      </c>
      <c r="B289" s="21"/>
      <c r="C289" s="18" t="s">
        <v>250</v>
      </c>
      <c r="D289" s="21"/>
      <c r="E289" s="148">
        <f>(E60+E219+E287)</f>
        <v>13603267283</v>
      </c>
      <c r="F289" s="21"/>
      <c r="G289" s="142">
        <f>(E289/$BJ289)</f>
        <v>1519.8880740570828</v>
      </c>
      <c r="H289" s="21"/>
      <c r="I289" s="143"/>
      <c r="J289" s="21"/>
      <c r="K289" s="148">
        <f>(K60+K219+K287)</f>
        <v>883206052</v>
      </c>
      <c r="L289" s="21"/>
      <c r="M289" s="142">
        <f>(K289/$BJ289)</f>
        <v>98.680288892610733</v>
      </c>
      <c r="N289" s="21"/>
      <c r="O289" s="143"/>
      <c r="P289" s="21"/>
      <c r="Q289" s="148">
        <f>(Q60+Q219+Q287)</f>
        <v>814219586</v>
      </c>
      <c r="R289" s="21"/>
      <c r="S289" s="142">
        <f>(Q289/$BJ289)</f>
        <v>90.972456298908952</v>
      </c>
      <c r="T289" s="21"/>
      <c r="U289" s="143"/>
      <c r="V289" s="21"/>
      <c r="W289" s="148">
        <f>(W60+W219+W287)</f>
        <v>1748337849</v>
      </c>
      <c r="X289" s="21"/>
      <c r="Y289" s="142">
        <f>(W289/$BJ289)</f>
        <v>195.34114789014788</v>
      </c>
      <c r="Z289" s="21"/>
      <c r="AA289" s="143"/>
      <c r="AB289" s="21"/>
      <c r="AC289" s="21"/>
      <c r="AD289" s="148">
        <f>(AD60+AD219+AD287)</f>
        <v>688695684</v>
      </c>
      <c r="AE289" s="21"/>
      <c r="AF289" s="142">
        <f>(AD289/$BJ289)</f>
        <v>76.947716676441146</v>
      </c>
      <c r="AG289" s="21"/>
      <c r="AH289" s="143"/>
      <c r="AI289" s="21"/>
      <c r="AJ289" s="148">
        <f>(AJ60+AJ219+AJ287)</f>
        <v>6278605</v>
      </c>
      <c r="AK289" s="21"/>
      <c r="AL289" s="142">
        <f>(AJ289/$BJ289)</f>
        <v>0.70150623836824677</v>
      </c>
      <c r="AM289" s="21"/>
      <c r="AN289" s="143"/>
      <c r="AO289" s="21"/>
      <c r="AP289" s="148">
        <f>(AP60+AP219+AP287)</f>
        <v>17744005059</v>
      </c>
      <c r="AQ289" s="21"/>
      <c r="AR289" s="148">
        <f>(AR60+AR219+AR287)</f>
        <v>7709851842</v>
      </c>
      <c r="AS289" s="21"/>
      <c r="AT289" s="143">
        <f>IF($AP289,AR289/$AP289*100,0)</f>
        <v>43.450460120836468</v>
      </c>
      <c r="AU289" s="21"/>
      <c r="AV289" s="148">
        <f>(AV60+AV219+AV287)</f>
        <v>1466452263</v>
      </c>
      <c r="AW289" s="21"/>
      <c r="AX289" s="143">
        <f>IF($AP289,AV289/$AP289*100,0)</f>
        <v>8.2644941664745275</v>
      </c>
      <c r="AY289" s="21"/>
      <c r="AZ289" s="148">
        <f>(AZ60+AZ219+AZ287)</f>
        <v>142049174</v>
      </c>
      <c r="BA289" s="21"/>
      <c r="BB289" s="143">
        <f>IF($AP289,AZ289/$AP289*100,0)</f>
        <v>0.80054741602967883</v>
      </c>
      <c r="BC289" s="21"/>
      <c r="BD289" s="148">
        <f>(BD60+BD219+BD287)</f>
        <v>113785584</v>
      </c>
      <c r="BE289" s="21"/>
      <c r="BF289" s="148">
        <f>(BF60+BF219+BF287)</f>
        <v>876714</v>
      </c>
      <c r="BG289" s="21"/>
      <c r="BH289" s="42">
        <f>(BH60+BH219+BH287)</f>
        <v>171</v>
      </c>
      <c r="BI289" s="21"/>
      <c r="BJ289" s="149">
        <f>(BJ60+BJ219+BJ287)</f>
        <v>8950177</v>
      </c>
      <c r="BK289" s="21"/>
      <c r="BL289" s="150">
        <f>(BL60+BL219+BL287)</f>
        <v>8571982</v>
      </c>
      <c r="BM289" s="27"/>
      <c r="BN289" s="150">
        <f>(BN60+BN219+BN287)</f>
        <v>8571982</v>
      </c>
      <c r="BO289" s="27"/>
      <c r="BP289" s="150">
        <f>(BP60+BP219+BP287)</f>
        <v>8564503</v>
      </c>
      <c r="BQ289" s="27"/>
      <c r="BR289" s="150">
        <f>(BR60+BR219+BR287)</f>
        <v>8571982</v>
      </c>
      <c r="BS289" s="27"/>
      <c r="BT289" s="150">
        <f>(BT60+BT219+BT287)</f>
        <v>8571982</v>
      </c>
      <c r="BU289" s="27"/>
      <c r="BV289" s="150">
        <f>(BV60+BV219+BV287)</f>
        <v>4355019</v>
      </c>
    </row>
    <row r="290" spans="1:74"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row>
    <row r="291" spans="1:74"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row>
    <row r="292" spans="1:74" ht="12.15"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row>
    <row r="293" spans="1:74" ht="6.1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row>
    <row r="294" spans="1:74"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row>
    <row r="295" spans="1:74"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row>
    <row r="296" spans="1:74"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row>
    <row r="297" spans="1:74"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row>
    <row r="298" spans="1:74"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row>
    <row r="299" spans="1:74"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row>
    <row r="300" spans="1:74" ht="7.65"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row>
    <row r="301" spans="1:7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row>
    <row r="302" spans="1:74" ht="3"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row>
    <row r="303" spans="1:74" ht="4.2" hidden="1"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row>
    <row r="304" spans="1:74" ht="8.85" hidden="1"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row>
    <row r="305" spans="1:74" ht="8.85" customHeight="1" x14ac:dyDescent="0.3">
      <c r="A305" s="21"/>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row>
    <row r="306" spans="1:74" s="8" customFormat="1" ht="13.65" customHeight="1" x14ac:dyDescent="0.3">
      <c r="A306" s="112" t="s">
        <v>547</v>
      </c>
      <c r="BH306" s="113" t="s">
        <v>548</v>
      </c>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ignoredErrors>
    <ignoredError sqref="A75 BH75 A151 BH151 A227 BH227 A306 BH306"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4224-E60F-4CF3-9A82-954E6CFE7762}">
  <sheetPr transitionEvaluation="1" transitionEntry="1"/>
  <dimension ref="A1:AV304"/>
  <sheetViews>
    <sheetView showGridLines="0" zoomScale="120" zoomScaleNormal="120" workbookViewId="0"/>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3.109375" style="10" customWidth="1"/>
    <col min="6" max="6" width="1.44140625" style="10" customWidth="1"/>
    <col min="7" max="7" width="11.5546875" style="10" customWidth="1"/>
    <col min="8" max="8" width="1.44140625" style="10" customWidth="1"/>
    <col min="9" max="9" width="11.5546875" style="10" customWidth="1"/>
    <col min="10" max="10" width="1.44140625" style="10" customWidth="1"/>
    <col min="11" max="11" width="13.109375" style="10" customWidth="1"/>
    <col min="12" max="12" width="1.44140625" style="10" customWidth="1"/>
    <col min="13" max="13" width="11.5546875" style="10" customWidth="1"/>
    <col min="14" max="14" width="1.44140625" style="10" customWidth="1"/>
    <col min="15" max="15" width="11.5546875" style="10" customWidth="1"/>
    <col min="16" max="16" width="1.44140625" style="10" customWidth="1"/>
    <col min="17" max="17" width="13.109375" style="10" customWidth="1"/>
    <col min="18" max="18" width="1.44140625" style="10" customWidth="1"/>
    <col min="19" max="19" width="11.5546875" style="10" customWidth="1"/>
    <col min="20" max="20" width="1.44140625" style="10" customWidth="1"/>
    <col min="21" max="21" width="11.5546875" style="10" customWidth="1"/>
    <col min="22" max="22" width="1.44140625" style="10" customWidth="1"/>
    <col min="23" max="23" width="14.6640625" style="10" customWidth="1"/>
    <col min="24" max="25" width="1.44140625" style="10" customWidth="1"/>
    <col min="26" max="26" width="13.109375" style="10" customWidth="1"/>
    <col min="27" max="27" width="2.21875" style="10" customWidth="1"/>
    <col min="28" max="28" width="11.5546875" style="10" customWidth="1"/>
    <col min="29" max="29" width="3" style="10" customWidth="1"/>
    <col min="30" max="30" width="13.109375" style="10" customWidth="1"/>
    <col min="31" max="31" width="2.21875" style="10" customWidth="1"/>
    <col min="32" max="32" width="11.5546875" style="10" customWidth="1"/>
    <col min="33" max="33" width="3" style="10" customWidth="1"/>
    <col min="34" max="34" width="11.5546875" style="10" customWidth="1"/>
    <col min="35" max="35" width="2.21875" style="10" customWidth="1"/>
    <col min="36" max="36" width="11.5546875" style="10" customWidth="1"/>
    <col min="37" max="37" width="3" style="10" customWidth="1"/>
    <col min="38" max="38" width="13.109375" style="10" customWidth="1"/>
    <col min="39" max="39" width="3" style="10" customWidth="1"/>
    <col min="40" max="40" width="4.5546875" style="10" customWidth="1"/>
    <col min="41" max="41" width="13.77734375" style="10" customWidth="1"/>
    <col min="42" max="42" width="7.6640625" style="10" hidden="1" customWidth="1"/>
    <col min="43" max="43" width="1.44140625" style="10" hidden="1" customWidth="1"/>
    <col min="44" max="44" width="11.5546875" style="10" hidden="1" customWidth="1"/>
    <col min="45" max="45" width="1.44140625" style="10" hidden="1" customWidth="1"/>
    <col min="46" max="46" width="11.5546875" style="10" hidden="1" customWidth="1"/>
    <col min="47" max="47" width="1.44140625" style="10" hidden="1" customWidth="1"/>
    <col min="48" max="48" width="11.5546875" style="10" hidden="1" customWidth="1"/>
    <col min="49" max="256" width="11.5546875" style="10"/>
    <col min="257" max="257" width="4.5546875" style="10" customWidth="1"/>
    <col min="258" max="258" width="1.44140625" style="10" customWidth="1"/>
    <col min="259" max="259" width="17.77734375" style="10" customWidth="1"/>
    <col min="260" max="260" width="1.44140625" style="10" customWidth="1"/>
    <col min="261" max="261" width="13.109375" style="10" customWidth="1"/>
    <col min="262" max="262" width="1.44140625" style="10" customWidth="1"/>
    <col min="263" max="263" width="11.5546875" style="10"/>
    <col min="264" max="264" width="1.44140625" style="10" customWidth="1"/>
    <col min="265" max="265" width="11.5546875" style="10"/>
    <col min="266" max="266" width="1.44140625" style="10" customWidth="1"/>
    <col min="267" max="267" width="13.109375" style="10" customWidth="1"/>
    <col min="268" max="268" width="1.44140625" style="10" customWidth="1"/>
    <col min="269" max="269" width="11.5546875" style="10"/>
    <col min="270" max="270" width="1.44140625" style="10" customWidth="1"/>
    <col min="271" max="271" width="11.5546875" style="10"/>
    <col min="272" max="272" width="1.44140625" style="10" customWidth="1"/>
    <col min="273" max="273" width="13.109375" style="10" customWidth="1"/>
    <col min="274" max="274" width="1.44140625" style="10" customWidth="1"/>
    <col min="275" max="275" width="11.5546875" style="10"/>
    <col min="276" max="276" width="1.44140625" style="10" customWidth="1"/>
    <col min="277" max="277" width="11.5546875" style="10"/>
    <col min="278" max="278" width="1.44140625" style="10" customWidth="1"/>
    <col min="279" max="279" width="14.6640625" style="10" customWidth="1"/>
    <col min="280" max="281" width="1.44140625" style="10" customWidth="1"/>
    <col min="282" max="282" width="13.109375" style="10" customWidth="1"/>
    <col min="283" max="283" width="2.21875" style="10" customWidth="1"/>
    <col min="284" max="284" width="11.5546875" style="10"/>
    <col min="285" max="285" width="3" style="10" customWidth="1"/>
    <col min="286" max="286" width="13.109375" style="10" customWidth="1"/>
    <col min="287" max="287" width="2.21875" style="10" customWidth="1"/>
    <col min="288" max="288" width="11.5546875" style="10"/>
    <col min="289" max="289" width="3" style="10" customWidth="1"/>
    <col min="290" max="290" width="11.5546875" style="10"/>
    <col min="291" max="291" width="2.21875" style="10" customWidth="1"/>
    <col min="292" max="292" width="11.5546875" style="10"/>
    <col min="293" max="293" width="3" style="10" customWidth="1"/>
    <col min="294" max="294" width="13.109375" style="10" customWidth="1"/>
    <col min="295" max="295" width="3" style="10" customWidth="1"/>
    <col min="296" max="296" width="4.5546875" style="10" customWidth="1"/>
    <col min="297" max="297" width="13.77734375" style="10" customWidth="1"/>
    <col min="298" max="298" width="7.6640625" style="10" customWidth="1"/>
    <col min="299" max="299" width="1.44140625" style="10" customWidth="1"/>
    <col min="300" max="300" width="11.5546875" style="10"/>
    <col min="301" max="301" width="1.44140625" style="10" customWidth="1"/>
    <col min="302" max="302" width="11.5546875" style="10"/>
    <col min="303" max="303" width="1.4414062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13.109375" style="10" customWidth="1"/>
    <col min="518" max="518" width="1.44140625" style="10" customWidth="1"/>
    <col min="519" max="519" width="11.5546875" style="10"/>
    <col min="520" max="520" width="1.44140625" style="10" customWidth="1"/>
    <col min="521" max="521" width="11.5546875" style="10"/>
    <col min="522" max="522" width="1.44140625" style="10" customWidth="1"/>
    <col min="523" max="523" width="13.109375" style="10" customWidth="1"/>
    <col min="524" max="524" width="1.44140625" style="10" customWidth="1"/>
    <col min="525" max="525" width="11.5546875" style="10"/>
    <col min="526" max="526" width="1.44140625" style="10" customWidth="1"/>
    <col min="527" max="527" width="11.5546875" style="10"/>
    <col min="528" max="528" width="1.44140625" style="10" customWidth="1"/>
    <col min="529" max="529" width="13.109375" style="10" customWidth="1"/>
    <col min="530" max="530" width="1.44140625" style="10" customWidth="1"/>
    <col min="531" max="531" width="11.5546875" style="10"/>
    <col min="532" max="532" width="1.44140625" style="10" customWidth="1"/>
    <col min="533" max="533" width="11.5546875" style="10"/>
    <col min="534" max="534" width="1.44140625" style="10" customWidth="1"/>
    <col min="535" max="535" width="14.6640625" style="10" customWidth="1"/>
    <col min="536" max="537" width="1.44140625" style="10" customWidth="1"/>
    <col min="538" max="538" width="13.109375" style="10" customWidth="1"/>
    <col min="539" max="539" width="2.21875" style="10" customWidth="1"/>
    <col min="540" max="540" width="11.5546875" style="10"/>
    <col min="541" max="541" width="3" style="10" customWidth="1"/>
    <col min="542" max="542" width="13.109375" style="10" customWidth="1"/>
    <col min="543" max="543" width="2.21875" style="10" customWidth="1"/>
    <col min="544" max="544" width="11.5546875" style="10"/>
    <col min="545" max="545" width="3" style="10" customWidth="1"/>
    <col min="546" max="546" width="11.5546875" style="10"/>
    <col min="547" max="547" width="2.21875" style="10" customWidth="1"/>
    <col min="548" max="548" width="11.5546875" style="10"/>
    <col min="549" max="549" width="3" style="10" customWidth="1"/>
    <col min="550" max="550" width="13.109375" style="10" customWidth="1"/>
    <col min="551" max="551" width="3" style="10" customWidth="1"/>
    <col min="552" max="552" width="4.5546875" style="10" customWidth="1"/>
    <col min="553" max="553" width="13.77734375" style="10" customWidth="1"/>
    <col min="554" max="554" width="7.6640625" style="10" customWidth="1"/>
    <col min="555" max="555" width="1.44140625" style="10" customWidth="1"/>
    <col min="556" max="556" width="11.5546875" style="10"/>
    <col min="557" max="557" width="1.44140625" style="10" customWidth="1"/>
    <col min="558" max="558" width="11.5546875" style="10"/>
    <col min="559" max="559" width="1.4414062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13.109375" style="10" customWidth="1"/>
    <col min="774" max="774" width="1.44140625" style="10" customWidth="1"/>
    <col min="775" max="775" width="11.5546875" style="10"/>
    <col min="776" max="776" width="1.44140625" style="10" customWidth="1"/>
    <col min="777" max="777" width="11.5546875" style="10"/>
    <col min="778" max="778" width="1.44140625" style="10" customWidth="1"/>
    <col min="779" max="779" width="13.109375" style="10" customWidth="1"/>
    <col min="780" max="780" width="1.44140625" style="10" customWidth="1"/>
    <col min="781" max="781" width="11.5546875" style="10"/>
    <col min="782" max="782" width="1.44140625" style="10" customWidth="1"/>
    <col min="783" max="783" width="11.5546875" style="10"/>
    <col min="784" max="784" width="1.44140625" style="10" customWidth="1"/>
    <col min="785" max="785" width="13.109375" style="10" customWidth="1"/>
    <col min="786" max="786" width="1.44140625" style="10" customWidth="1"/>
    <col min="787" max="787" width="11.5546875" style="10"/>
    <col min="788" max="788" width="1.44140625" style="10" customWidth="1"/>
    <col min="789" max="789" width="11.5546875" style="10"/>
    <col min="790" max="790" width="1.44140625" style="10" customWidth="1"/>
    <col min="791" max="791" width="14.6640625" style="10" customWidth="1"/>
    <col min="792" max="793" width="1.44140625" style="10" customWidth="1"/>
    <col min="794" max="794" width="13.109375" style="10" customWidth="1"/>
    <col min="795" max="795" width="2.21875" style="10" customWidth="1"/>
    <col min="796" max="796" width="11.5546875" style="10"/>
    <col min="797" max="797" width="3" style="10" customWidth="1"/>
    <col min="798" max="798" width="13.109375" style="10" customWidth="1"/>
    <col min="799" max="799" width="2.21875" style="10" customWidth="1"/>
    <col min="800" max="800" width="11.5546875" style="10"/>
    <col min="801" max="801" width="3" style="10" customWidth="1"/>
    <col min="802" max="802" width="11.5546875" style="10"/>
    <col min="803" max="803" width="2.21875" style="10" customWidth="1"/>
    <col min="804" max="804" width="11.5546875" style="10"/>
    <col min="805" max="805" width="3" style="10" customWidth="1"/>
    <col min="806" max="806" width="13.109375" style="10" customWidth="1"/>
    <col min="807" max="807" width="3" style="10" customWidth="1"/>
    <col min="808" max="808" width="4.5546875" style="10" customWidth="1"/>
    <col min="809" max="809" width="13.77734375" style="10" customWidth="1"/>
    <col min="810" max="810" width="7.6640625" style="10" customWidth="1"/>
    <col min="811" max="811" width="1.44140625" style="10" customWidth="1"/>
    <col min="812" max="812" width="11.5546875" style="10"/>
    <col min="813" max="813" width="1.44140625" style="10" customWidth="1"/>
    <col min="814" max="814" width="11.5546875" style="10"/>
    <col min="815" max="815" width="1.4414062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3.109375" style="10" customWidth="1"/>
    <col min="1030" max="1030" width="1.44140625" style="10" customWidth="1"/>
    <col min="1031" max="1031" width="11.5546875" style="10"/>
    <col min="1032" max="1032" width="1.44140625" style="10" customWidth="1"/>
    <col min="1033" max="1033" width="11.5546875" style="10"/>
    <col min="1034" max="1034" width="1.44140625" style="10" customWidth="1"/>
    <col min="1035" max="1035" width="13.109375" style="10" customWidth="1"/>
    <col min="1036" max="1036" width="1.44140625" style="10" customWidth="1"/>
    <col min="1037" max="1037" width="11.5546875" style="10"/>
    <col min="1038" max="1038" width="1.44140625" style="10" customWidth="1"/>
    <col min="1039" max="1039" width="11.5546875" style="10"/>
    <col min="1040" max="1040" width="1.44140625" style="10" customWidth="1"/>
    <col min="1041" max="1041" width="13.109375" style="10" customWidth="1"/>
    <col min="1042" max="1042" width="1.44140625" style="10" customWidth="1"/>
    <col min="1043" max="1043" width="11.5546875" style="10"/>
    <col min="1044" max="1044" width="1.44140625" style="10" customWidth="1"/>
    <col min="1045" max="1045" width="11.5546875" style="10"/>
    <col min="1046" max="1046" width="1.44140625" style="10" customWidth="1"/>
    <col min="1047" max="1047" width="14.6640625" style="10" customWidth="1"/>
    <col min="1048" max="1049" width="1.44140625" style="10" customWidth="1"/>
    <col min="1050" max="1050" width="13.109375" style="10" customWidth="1"/>
    <col min="1051" max="1051" width="2.21875" style="10" customWidth="1"/>
    <col min="1052" max="1052" width="11.5546875" style="10"/>
    <col min="1053" max="1053" width="3" style="10" customWidth="1"/>
    <col min="1054" max="1054" width="13.109375" style="10" customWidth="1"/>
    <col min="1055" max="1055" width="2.21875" style="10" customWidth="1"/>
    <col min="1056" max="1056" width="11.5546875" style="10"/>
    <col min="1057" max="1057" width="3" style="10" customWidth="1"/>
    <col min="1058" max="1058" width="11.5546875" style="10"/>
    <col min="1059" max="1059" width="2.21875" style="10" customWidth="1"/>
    <col min="1060" max="1060" width="11.5546875" style="10"/>
    <col min="1061" max="1061" width="3" style="10" customWidth="1"/>
    <col min="1062" max="1062" width="13.109375" style="10" customWidth="1"/>
    <col min="1063" max="1063" width="3" style="10" customWidth="1"/>
    <col min="1064" max="1064" width="4.5546875" style="10" customWidth="1"/>
    <col min="1065" max="1065" width="13.77734375" style="10" customWidth="1"/>
    <col min="1066" max="1066" width="7.6640625" style="10" customWidth="1"/>
    <col min="1067" max="1067" width="1.44140625" style="10" customWidth="1"/>
    <col min="1068" max="1068" width="11.5546875" style="10"/>
    <col min="1069" max="1069" width="1.44140625" style="10" customWidth="1"/>
    <col min="1070" max="1070" width="11.5546875" style="10"/>
    <col min="1071" max="1071" width="1.4414062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3.109375" style="10" customWidth="1"/>
    <col min="1286" max="1286" width="1.44140625" style="10" customWidth="1"/>
    <col min="1287" max="1287" width="11.5546875" style="10"/>
    <col min="1288" max="1288" width="1.44140625" style="10" customWidth="1"/>
    <col min="1289" max="1289" width="11.5546875" style="10"/>
    <col min="1290" max="1290" width="1.44140625" style="10" customWidth="1"/>
    <col min="1291" max="1291" width="13.109375" style="10" customWidth="1"/>
    <col min="1292" max="1292" width="1.44140625" style="10" customWidth="1"/>
    <col min="1293" max="1293" width="11.5546875" style="10"/>
    <col min="1294" max="1294" width="1.44140625" style="10" customWidth="1"/>
    <col min="1295" max="1295" width="11.5546875" style="10"/>
    <col min="1296" max="1296" width="1.44140625" style="10" customWidth="1"/>
    <col min="1297" max="1297" width="13.109375" style="10" customWidth="1"/>
    <col min="1298" max="1298" width="1.44140625" style="10" customWidth="1"/>
    <col min="1299" max="1299" width="11.5546875" style="10"/>
    <col min="1300" max="1300" width="1.44140625" style="10" customWidth="1"/>
    <col min="1301" max="1301" width="11.5546875" style="10"/>
    <col min="1302" max="1302" width="1.44140625" style="10" customWidth="1"/>
    <col min="1303" max="1303" width="14.6640625" style="10" customWidth="1"/>
    <col min="1304" max="1305" width="1.44140625" style="10" customWidth="1"/>
    <col min="1306" max="1306" width="13.109375" style="10" customWidth="1"/>
    <col min="1307" max="1307" width="2.21875" style="10" customWidth="1"/>
    <col min="1308" max="1308" width="11.5546875" style="10"/>
    <col min="1309" max="1309" width="3" style="10" customWidth="1"/>
    <col min="1310" max="1310" width="13.109375" style="10" customWidth="1"/>
    <col min="1311" max="1311" width="2.21875" style="10" customWidth="1"/>
    <col min="1312" max="1312" width="11.5546875" style="10"/>
    <col min="1313" max="1313" width="3" style="10" customWidth="1"/>
    <col min="1314" max="1314" width="11.5546875" style="10"/>
    <col min="1315" max="1315" width="2.21875" style="10" customWidth="1"/>
    <col min="1316" max="1316" width="11.5546875" style="10"/>
    <col min="1317" max="1317" width="3" style="10" customWidth="1"/>
    <col min="1318" max="1318" width="13.109375" style="10" customWidth="1"/>
    <col min="1319" max="1319" width="3" style="10" customWidth="1"/>
    <col min="1320" max="1320" width="4.5546875" style="10" customWidth="1"/>
    <col min="1321" max="1321" width="13.77734375" style="10" customWidth="1"/>
    <col min="1322" max="1322" width="7.6640625" style="10" customWidth="1"/>
    <col min="1323" max="1323" width="1.44140625" style="10" customWidth="1"/>
    <col min="1324" max="1324" width="11.5546875" style="10"/>
    <col min="1325" max="1325" width="1.44140625" style="10" customWidth="1"/>
    <col min="1326" max="1326" width="11.5546875" style="10"/>
    <col min="1327" max="1327" width="1.4414062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3.109375" style="10" customWidth="1"/>
    <col min="1542" max="1542" width="1.44140625" style="10" customWidth="1"/>
    <col min="1543" max="1543" width="11.5546875" style="10"/>
    <col min="1544" max="1544" width="1.44140625" style="10" customWidth="1"/>
    <col min="1545" max="1545" width="11.5546875" style="10"/>
    <col min="1546" max="1546" width="1.44140625" style="10" customWidth="1"/>
    <col min="1547" max="1547" width="13.109375" style="10" customWidth="1"/>
    <col min="1548" max="1548" width="1.44140625" style="10" customWidth="1"/>
    <col min="1549" max="1549" width="11.5546875" style="10"/>
    <col min="1550" max="1550" width="1.44140625" style="10" customWidth="1"/>
    <col min="1551" max="1551" width="11.5546875" style="10"/>
    <col min="1552" max="1552" width="1.44140625" style="10" customWidth="1"/>
    <col min="1553" max="1553" width="13.109375" style="10" customWidth="1"/>
    <col min="1554" max="1554" width="1.44140625" style="10" customWidth="1"/>
    <col min="1555" max="1555" width="11.5546875" style="10"/>
    <col min="1556" max="1556" width="1.44140625" style="10" customWidth="1"/>
    <col min="1557" max="1557" width="11.5546875" style="10"/>
    <col min="1558" max="1558" width="1.44140625" style="10" customWidth="1"/>
    <col min="1559" max="1559" width="14.6640625" style="10" customWidth="1"/>
    <col min="1560" max="1561" width="1.44140625" style="10" customWidth="1"/>
    <col min="1562" max="1562" width="13.109375" style="10" customWidth="1"/>
    <col min="1563" max="1563" width="2.21875" style="10" customWidth="1"/>
    <col min="1564" max="1564" width="11.5546875" style="10"/>
    <col min="1565" max="1565" width="3" style="10" customWidth="1"/>
    <col min="1566" max="1566" width="13.109375" style="10" customWidth="1"/>
    <col min="1567" max="1567" width="2.21875" style="10" customWidth="1"/>
    <col min="1568" max="1568" width="11.5546875" style="10"/>
    <col min="1569" max="1569" width="3" style="10" customWidth="1"/>
    <col min="1570" max="1570" width="11.5546875" style="10"/>
    <col min="1571" max="1571" width="2.21875" style="10" customWidth="1"/>
    <col min="1572" max="1572" width="11.5546875" style="10"/>
    <col min="1573" max="1573" width="3" style="10" customWidth="1"/>
    <col min="1574" max="1574" width="13.109375" style="10" customWidth="1"/>
    <col min="1575" max="1575" width="3" style="10" customWidth="1"/>
    <col min="1576" max="1576" width="4.5546875" style="10" customWidth="1"/>
    <col min="1577" max="1577" width="13.77734375" style="10" customWidth="1"/>
    <col min="1578" max="1578" width="7.6640625" style="10" customWidth="1"/>
    <col min="1579" max="1579" width="1.44140625" style="10" customWidth="1"/>
    <col min="1580" max="1580" width="11.5546875" style="10"/>
    <col min="1581" max="1581" width="1.44140625" style="10" customWidth="1"/>
    <col min="1582" max="1582" width="11.5546875" style="10"/>
    <col min="1583" max="1583" width="1.4414062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3.109375" style="10" customWidth="1"/>
    <col min="1798" max="1798" width="1.44140625" style="10" customWidth="1"/>
    <col min="1799" max="1799" width="11.5546875" style="10"/>
    <col min="1800" max="1800" width="1.44140625" style="10" customWidth="1"/>
    <col min="1801" max="1801" width="11.5546875" style="10"/>
    <col min="1802" max="1802" width="1.44140625" style="10" customWidth="1"/>
    <col min="1803" max="1803" width="13.109375" style="10" customWidth="1"/>
    <col min="1804" max="1804" width="1.44140625" style="10" customWidth="1"/>
    <col min="1805" max="1805" width="11.5546875" style="10"/>
    <col min="1806" max="1806" width="1.44140625" style="10" customWidth="1"/>
    <col min="1807" max="1807" width="11.5546875" style="10"/>
    <col min="1808" max="1808" width="1.44140625" style="10" customWidth="1"/>
    <col min="1809" max="1809" width="13.109375" style="10" customWidth="1"/>
    <col min="1810" max="1810" width="1.44140625" style="10" customWidth="1"/>
    <col min="1811" max="1811" width="11.5546875" style="10"/>
    <col min="1812" max="1812" width="1.44140625" style="10" customWidth="1"/>
    <col min="1813" max="1813" width="11.5546875" style="10"/>
    <col min="1814" max="1814" width="1.44140625" style="10" customWidth="1"/>
    <col min="1815" max="1815" width="14.6640625" style="10" customWidth="1"/>
    <col min="1816" max="1817" width="1.44140625" style="10" customWidth="1"/>
    <col min="1818" max="1818" width="13.109375" style="10" customWidth="1"/>
    <col min="1819" max="1819" width="2.21875" style="10" customWidth="1"/>
    <col min="1820" max="1820" width="11.5546875" style="10"/>
    <col min="1821" max="1821" width="3" style="10" customWidth="1"/>
    <col min="1822" max="1822" width="13.109375" style="10" customWidth="1"/>
    <col min="1823" max="1823" width="2.21875" style="10" customWidth="1"/>
    <col min="1824" max="1824" width="11.5546875" style="10"/>
    <col min="1825" max="1825" width="3" style="10" customWidth="1"/>
    <col min="1826" max="1826" width="11.5546875" style="10"/>
    <col min="1827" max="1827" width="2.21875" style="10" customWidth="1"/>
    <col min="1828" max="1828" width="11.5546875" style="10"/>
    <col min="1829" max="1829" width="3" style="10" customWidth="1"/>
    <col min="1830" max="1830" width="13.109375" style="10" customWidth="1"/>
    <col min="1831" max="1831" width="3" style="10" customWidth="1"/>
    <col min="1832" max="1832" width="4.5546875" style="10" customWidth="1"/>
    <col min="1833" max="1833" width="13.77734375" style="10" customWidth="1"/>
    <col min="1834" max="1834" width="7.6640625" style="10" customWidth="1"/>
    <col min="1835" max="1835" width="1.44140625" style="10" customWidth="1"/>
    <col min="1836" max="1836" width="11.5546875" style="10"/>
    <col min="1837" max="1837" width="1.44140625" style="10" customWidth="1"/>
    <col min="1838" max="1838" width="11.5546875" style="10"/>
    <col min="1839" max="1839" width="1.4414062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3.109375" style="10" customWidth="1"/>
    <col min="2054" max="2054" width="1.44140625" style="10" customWidth="1"/>
    <col min="2055" max="2055" width="11.5546875" style="10"/>
    <col min="2056" max="2056" width="1.44140625" style="10" customWidth="1"/>
    <col min="2057" max="2057" width="11.5546875" style="10"/>
    <col min="2058" max="2058" width="1.44140625" style="10" customWidth="1"/>
    <col min="2059" max="2059" width="13.109375" style="10" customWidth="1"/>
    <col min="2060" max="2060" width="1.44140625" style="10" customWidth="1"/>
    <col min="2061" max="2061" width="11.5546875" style="10"/>
    <col min="2062" max="2062" width="1.44140625" style="10" customWidth="1"/>
    <col min="2063" max="2063" width="11.5546875" style="10"/>
    <col min="2064" max="2064" width="1.44140625" style="10" customWidth="1"/>
    <col min="2065" max="2065" width="13.109375" style="10" customWidth="1"/>
    <col min="2066" max="2066" width="1.44140625" style="10" customWidth="1"/>
    <col min="2067" max="2067" width="11.5546875" style="10"/>
    <col min="2068" max="2068" width="1.44140625" style="10" customWidth="1"/>
    <col min="2069" max="2069" width="11.5546875" style="10"/>
    <col min="2070" max="2070" width="1.44140625" style="10" customWidth="1"/>
    <col min="2071" max="2071" width="14.6640625" style="10" customWidth="1"/>
    <col min="2072" max="2073" width="1.44140625" style="10" customWidth="1"/>
    <col min="2074" max="2074" width="13.109375" style="10" customWidth="1"/>
    <col min="2075" max="2075" width="2.21875" style="10" customWidth="1"/>
    <col min="2076" max="2076" width="11.5546875" style="10"/>
    <col min="2077" max="2077" width="3" style="10" customWidth="1"/>
    <col min="2078" max="2078" width="13.109375" style="10" customWidth="1"/>
    <col min="2079" max="2079" width="2.21875" style="10" customWidth="1"/>
    <col min="2080" max="2080" width="11.5546875" style="10"/>
    <col min="2081" max="2081" width="3" style="10" customWidth="1"/>
    <col min="2082" max="2082" width="11.5546875" style="10"/>
    <col min="2083" max="2083" width="2.21875" style="10" customWidth="1"/>
    <col min="2084" max="2084" width="11.5546875" style="10"/>
    <col min="2085" max="2085" width="3" style="10" customWidth="1"/>
    <col min="2086" max="2086" width="13.109375" style="10" customWidth="1"/>
    <col min="2087" max="2087" width="3" style="10" customWidth="1"/>
    <col min="2088" max="2088" width="4.5546875" style="10" customWidth="1"/>
    <col min="2089" max="2089" width="13.77734375" style="10" customWidth="1"/>
    <col min="2090" max="2090" width="7.6640625" style="10" customWidth="1"/>
    <col min="2091" max="2091" width="1.44140625" style="10" customWidth="1"/>
    <col min="2092" max="2092" width="11.5546875" style="10"/>
    <col min="2093" max="2093" width="1.44140625" style="10" customWidth="1"/>
    <col min="2094" max="2094" width="11.5546875" style="10"/>
    <col min="2095" max="2095" width="1.4414062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3.109375" style="10" customWidth="1"/>
    <col min="2310" max="2310" width="1.44140625" style="10" customWidth="1"/>
    <col min="2311" max="2311" width="11.5546875" style="10"/>
    <col min="2312" max="2312" width="1.44140625" style="10" customWidth="1"/>
    <col min="2313" max="2313" width="11.5546875" style="10"/>
    <col min="2314" max="2314" width="1.44140625" style="10" customWidth="1"/>
    <col min="2315" max="2315" width="13.109375" style="10" customWidth="1"/>
    <col min="2316" max="2316" width="1.44140625" style="10" customWidth="1"/>
    <col min="2317" max="2317" width="11.5546875" style="10"/>
    <col min="2318" max="2318" width="1.44140625" style="10" customWidth="1"/>
    <col min="2319" max="2319" width="11.5546875" style="10"/>
    <col min="2320" max="2320" width="1.44140625" style="10" customWidth="1"/>
    <col min="2321" max="2321" width="13.109375" style="10" customWidth="1"/>
    <col min="2322" max="2322" width="1.44140625" style="10" customWidth="1"/>
    <col min="2323" max="2323" width="11.5546875" style="10"/>
    <col min="2324" max="2324" width="1.44140625" style="10" customWidth="1"/>
    <col min="2325" max="2325" width="11.5546875" style="10"/>
    <col min="2326" max="2326" width="1.44140625" style="10" customWidth="1"/>
    <col min="2327" max="2327" width="14.6640625" style="10" customWidth="1"/>
    <col min="2328" max="2329" width="1.44140625" style="10" customWidth="1"/>
    <col min="2330" max="2330" width="13.109375" style="10" customWidth="1"/>
    <col min="2331" max="2331" width="2.21875" style="10" customWidth="1"/>
    <col min="2332" max="2332" width="11.5546875" style="10"/>
    <col min="2333" max="2333" width="3" style="10" customWidth="1"/>
    <col min="2334" max="2334" width="13.109375" style="10" customWidth="1"/>
    <col min="2335" max="2335" width="2.21875" style="10" customWidth="1"/>
    <col min="2336" max="2336" width="11.5546875" style="10"/>
    <col min="2337" max="2337" width="3" style="10" customWidth="1"/>
    <col min="2338" max="2338" width="11.5546875" style="10"/>
    <col min="2339" max="2339" width="2.21875" style="10" customWidth="1"/>
    <col min="2340" max="2340" width="11.5546875" style="10"/>
    <col min="2341" max="2341" width="3" style="10" customWidth="1"/>
    <col min="2342" max="2342" width="13.109375" style="10" customWidth="1"/>
    <col min="2343" max="2343" width="3" style="10" customWidth="1"/>
    <col min="2344" max="2344" width="4.5546875" style="10" customWidth="1"/>
    <col min="2345" max="2345" width="13.77734375" style="10" customWidth="1"/>
    <col min="2346" max="2346" width="7.6640625" style="10" customWidth="1"/>
    <col min="2347" max="2347" width="1.44140625" style="10" customWidth="1"/>
    <col min="2348" max="2348" width="11.5546875" style="10"/>
    <col min="2349" max="2349" width="1.44140625" style="10" customWidth="1"/>
    <col min="2350" max="2350" width="11.5546875" style="10"/>
    <col min="2351" max="2351" width="1.4414062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3.109375" style="10" customWidth="1"/>
    <col min="2566" max="2566" width="1.44140625" style="10" customWidth="1"/>
    <col min="2567" max="2567" width="11.5546875" style="10"/>
    <col min="2568" max="2568" width="1.44140625" style="10" customWidth="1"/>
    <col min="2569" max="2569" width="11.5546875" style="10"/>
    <col min="2570" max="2570" width="1.44140625" style="10" customWidth="1"/>
    <col min="2571" max="2571" width="13.109375" style="10" customWidth="1"/>
    <col min="2572" max="2572" width="1.44140625" style="10" customWidth="1"/>
    <col min="2573" max="2573" width="11.5546875" style="10"/>
    <col min="2574" max="2574" width="1.44140625" style="10" customWidth="1"/>
    <col min="2575" max="2575" width="11.5546875" style="10"/>
    <col min="2576" max="2576" width="1.44140625" style="10" customWidth="1"/>
    <col min="2577" max="2577" width="13.109375" style="10" customWidth="1"/>
    <col min="2578" max="2578" width="1.44140625" style="10" customWidth="1"/>
    <col min="2579" max="2579" width="11.5546875" style="10"/>
    <col min="2580" max="2580" width="1.44140625" style="10" customWidth="1"/>
    <col min="2581" max="2581" width="11.5546875" style="10"/>
    <col min="2582" max="2582" width="1.44140625" style="10" customWidth="1"/>
    <col min="2583" max="2583" width="14.6640625" style="10" customWidth="1"/>
    <col min="2584" max="2585" width="1.44140625" style="10" customWidth="1"/>
    <col min="2586" max="2586" width="13.109375" style="10" customWidth="1"/>
    <col min="2587" max="2587" width="2.21875" style="10" customWidth="1"/>
    <col min="2588" max="2588" width="11.5546875" style="10"/>
    <col min="2589" max="2589" width="3" style="10" customWidth="1"/>
    <col min="2590" max="2590" width="13.109375" style="10" customWidth="1"/>
    <col min="2591" max="2591" width="2.21875" style="10" customWidth="1"/>
    <col min="2592" max="2592" width="11.5546875" style="10"/>
    <col min="2593" max="2593" width="3" style="10" customWidth="1"/>
    <col min="2594" max="2594" width="11.5546875" style="10"/>
    <col min="2595" max="2595" width="2.21875" style="10" customWidth="1"/>
    <col min="2596" max="2596" width="11.5546875" style="10"/>
    <col min="2597" max="2597" width="3" style="10" customWidth="1"/>
    <col min="2598" max="2598" width="13.109375" style="10" customWidth="1"/>
    <col min="2599" max="2599" width="3" style="10" customWidth="1"/>
    <col min="2600" max="2600" width="4.5546875" style="10" customWidth="1"/>
    <col min="2601" max="2601" width="13.77734375" style="10" customWidth="1"/>
    <col min="2602" max="2602" width="7.6640625" style="10" customWidth="1"/>
    <col min="2603" max="2603" width="1.44140625" style="10" customWidth="1"/>
    <col min="2604" max="2604" width="11.5546875" style="10"/>
    <col min="2605" max="2605" width="1.44140625" style="10" customWidth="1"/>
    <col min="2606" max="2606" width="11.5546875" style="10"/>
    <col min="2607" max="2607" width="1.4414062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3.109375" style="10" customWidth="1"/>
    <col min="2822" max="2822" width="1.44140625" style="10" customWidth="1"/>
    <col min="2823" max="2823" width="11.5546875" style="10"/>
    <col min="2824" max="2824" width="1.44140625" style="10" customWidth="1"/>
    <col min="2825" max="2825" width="11.5546875" style="10"/>
    <col min="2826" max="2826" width="1.44140625" style="10" customWidth="1"/>
    <col min="2827" max="2827" width="13.109375" style="10" customWidth="1"/>
    <col min="2828" max="2828" width="1.44140625" style="10" customWidth="1"/>
    <col min="2829" max="2829" width="11.5546875" style="10"/>
    <col min="2830" max="2830" width="1.44140625" style="10" customWidth="1"/>
    <col min="2831" max="2831" width="11.5546875" style="10"/>
    <col min="2832" max="2832" width="1.44140625" style="10" customWidth="1"/>
    <col min="2833" max="2833" width="13.109375" style="10" customWidth="1"/>
    <col min="2834" max="2834" width="1.44140625" style="10" customWidth="1"/>
    <col min="2835" max="2835" width="11.5546875" style="10"/>
    <col min="2836" max="2836" width="1.44140625" style="10" customWidth="1"/>
    <col min="2837" max="2837" width="11.5546875" style="10"/>
    <col min="2838" max="2838" width="1.44140625" style="10" customWidth="1"/>
    <col min="2839" max="2839" width="14.6640625" style="10" customWidth="1"/>
    <col min="2840" max="2841" width="1.44140625" style="10" customWidth="1"/>
    <col min="2842" max="2842" width="13.109375" style="10" customWidth="1"/>
    <col min="2843" max="2843" width="2.21875" style="10" customWidth="1"/>
    <col min="2844" max="2844" width="11.5546875" style="10"/>
    <col min="2845" max="2845" width="3" style="10" customWidth="1"/>
    <col min="2846" max="2846" width="13.109375" style="10" customWidth="1"/>
    <col min="2847" max="2847" width="2.21875" style="10" customWidth="1"/>
    <col min="2848" max="2848" width="11.5546875" style="10"/>
    <col min="2849" max="2849" width="3" style="10" customWidth="1"/>
    <col min="2850" max="2850" width="11.5546875" style="10"/>
    <col min="2851" max="2851" width="2.21875" style="10" customWidth="1"/>
    <col min="2852" max="2852" width="11.5546875" style="10"/>
    <col min="2853" max="2853" width="3" style="10" customWidth="1"/>
    <col min="2854" max="2854" width="13.109375" style="10" customWidth="1"/>
    <col min="2855" max="2855" width="3" style="10" customWidth="1"/>
    <col min="2856" max="2856" width="4.5546875" style="10" customWidth="1"/>
    <col min="2857" max="2857" width="13.77734375" style="10" customWidth="1"/>
    <col min="2858" max="2858" width="7.6640625" style="10" customWidth="1"/>
    <col min="2859" max="2859" width="1.44140625" style="10" customWidth="1"/>
    <col min="2860" max="2860" width="11.5546875" style="10"/>
    <col min="2861" max="2861" width="1.44140625" style="10" customWidth="1"/>
    <col min="2862" max="2862" width="11.5546875" style="10"/>
    <col min="2863" max="2863" width="1.4414062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3.109375" style="10" customWidth="1"/>
    <col min="3078" max="3078" width="1.44140625" style="10" customWidth="1"/>
    <col min="3079" max="3079" width="11.5546875" style="10"/>
    <col min="3080" max="3080" width="1.44140625" style="10" customWidth="1"/>
    <col min="3081" max="3081" width="11.5546875" style="10"/>
    <col min="3082" max="3082" width="1.44140625" style="10" customWidth="1"/>
    <col min="3083" max="3083" width="13.109375" style="10" customWidth="1"/>
    <col min="3084" max="3084" width="1.44140625" style="10" customWidth="1"/>
    <col min="3085" max="3085" width="11.5546875" style="10"/>
    <col min="3086" max="3086" width="1.44140625" style="10" customWidth="1"/>
    <col min="3087" max="3087" width="11.5546875" style="10"/>
    <col min="3088" max="3088" width="1.44140625" style="10" customWidth="1"/>
    <col min="3089" max="3089" width="13.109375" style="10" customWidth="1"/>
    <col min="3090" max="3090" width="1.44140625" style="10" customWidth="1"/>
    <col min="3091" max="3091" width="11.5546875" style="10"/>
    <col min="3092" max="3092" width="1.44140625" style="10" customWidth="1"/>
    <col min="3093" max="3093" width="11.5546875" style="10"/>
    <col min="3094" max="3094" width="1.44140625" style="10" customWidth="1"/>
    <col min="3095" max="3095" width="14.6640625" style="10" customWidth="1"/>
    <col min="3096" max="3097" width="1.44140625" style="10" customWidth="1"/>
    <col min="3098" max="3098" width="13.109375" style="10" customWidth="1"/>
    <col min="3099" max="3099" width="2.21875" style="10" customWidth="1"/>
    <col min="3100" max="3100" width="11.5546875" style="10"/>
    <col min="3101" max="3101" width="3" style="10" customWidth="1"/>
    <col min="3102" max="3102" width="13.109375" style="10" customWidth="1"/>
    <col min="3103" max="3103" width="2.21875" style="10" customWidth="1"/>
    <col min="3104" max="3104" width="11.5546875" style="10"/>
    <col min="3105" max="3105" width="3" style="10" customWidth="1"/>
    <col min="3106" max="3106" width="11.5546875" style="10"/>
    <col min="3107" max="3107" width="2.21875" style="10" customWidth="1"/>
    <col min="3108" max="3108" width="11.5546875" style="10"/>
    <col min="3109" max="3109" width="3" style="10" customWidth="1"/>
    <col min="3110" max="3110" width="13.109375" style="10" customWidth="1"/>
    <col min="3111" max="3111" width="3" style="10" customWidth="1"/>
    <col min="3112" max="3112" width="4.5546875" style="10" customWidth="1"/>
    <col min="3113" max="3113" width="13.77734375" style="10" customWidth="1"/>
    <col min="3114" max="3114" width="7.6640625" style="10" customWidth="1"/>
    <col min="3115" max="3115" width="1.44140625" style="10" customWidth="1"/>
    <col min="3116" max="3116" width="11.5546875" style="10"/>
    <col min="3117" max="3117" width="1.44140625" style="10" customWidth="1"/>
    <col min="3118" max="3118" width="11.5546875" style="10"/>
    <col min="3119" max="3119" width="1.4414062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3.109375" style="10" customWidth="1"/>
    <col min="3334" max="3334" width="1.44140625" style="10" customWidth="1"/>
    <col min="3335" max="3335" width="11.5546875" style="10"/>
    <col min="3336" max="3336" width="1.44140625" style="10" customWidth="1"/>
    <col min="3337" max="3337" width="11.5546875" style="10"/>
    <col min="3338" max="3338" width="1.44140625" style="10" customWidth="1"/>
    <col min="3339" max="3339" width="13.109375" style="10" customWidth="1"/>
    <col min="3340" max="3340" width="1.44140625" style="10" customWidth="1"/>
    <col min="3341" max="3341" width="11.5546875" style="10"/>
    <col min="3342" max="3342" width="1.44140625" style="10" customWidth="1"/>
    <col min="3343" max="3343" width="11.5546875" style="10"/>
    <col min="3344" max="3344" width="1.44140625" style="10" customWidth="1"/>
    <col min="3345" max="3345" width="13.109375" style="10" customWidth="1"/>
    <col min="3346" max="3346" width="1.44140625" style="10" customWidth="1"/>
    <col min="3347" max="3347" width="11.5546875" style="10"/>
    <col min="3348" max="3348" width="1.44140625" style="10" customWidth="1"/>
    <col min="3349" max="3349" width="11.5546875" style="10"/>
    <col min="3350" max="3350" width="1.44140625" style="10" customWidth="1"/>
    <col min="3351" max="3351" width="14.6640625" style="10" customWidth="1"/>
    <col min="3352" max="3353" width="1.44140625" style="10" customWidth="1"/>
    <col min="3354" max="3354" width="13.109375" style="10" customWidth="1"/>
    <col min="3355" max="3355" width="2.21875" style="10" customWidth="1"/>
    <col min="3356" max="3356" width="11.5546875" style="10"/>
    <col min="3357" max="3357" width="3" style="10" customWidth="1"/>
    <col min="3358" max="3358" width="13.109375" style="10" customWidth="1"/>
    <col min="3359" max="3359" width="2.21875" style="10" customWidth="1"/>
    <col min="3360" max="3360" width="11.5546875" style="10"/>
    <col min="3361" max="3361" width="3" style="10" customWidth="1"/>
    <col min="3362" max="3362" width="11.5546875" style="10"/>
    <col min="3363" max="3363" width="2.21875" style="10" customWidth="1"/>
    <col min="3364" max="3364" width="11.5546875" style="10"/>
    <col min="3365" max="3365" width="3" style="10" customWidth="1"/>
    <col min="3366" max="3366" width="13.109375" style="10" customWidth="1"/>
    <col min="3367" max="3367" width="3" style="10" customWidth="1"/>
    <col min="3368" max="3368" width="4.5546875" style="10" customWidth="1"/>
    <col min="3369" max="3369" width="13.77734375" style="10" customWidth="1"/>
    <col min="3370" max="3370" width="7.6640625" style="10" customWidth="1"/>
    <col min="3371" max="3371" width="1.44140625" style="10" customWidth="1"/>
    <col min="3372" max="3372" width="11.5546875" style="10"/>
    <col min="3373" max="3373" width="1.44140625" style="10" customWidth="1"/>
    <col min="3374" max="3374" width="11.5546875" style="10"/>
    <col min="3375" max="3375" width="1.4414062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3.109375" style="10" customWidth="1"/>
    <col min="3590" max="3590" width="1.44140625" style="10" customWidth="1"/>
    <col min="3591" max="3591" width="11.5546875" style="10"/>
    <col min="3592" max="3592" width="1.44140625" style="10" customWidth="1"/>
    <col min="3593" max="3593" width="11.5546875" style="10"/>
    <col min="3594" max="3594" width="1.44140625" style="10" customWidth="1"/>
    <col min="3595" max="3595" width="13.109375" style="10" customWidth="1"/>
    <col min="3596" max="3596" width="1.44140625" style="10" customWidth="1"/>
    <col min="3597" max="3597" width="11.5546875" style="10"/>
    <col min="3598" max="3598" width="1.44140625" style="10" customWidth="1"/>
    <col min="3599" max="3599" width="11.5546875" style="10"/>
    <col min="3600" max="3600" width="1.44140625" style="10" customWidth="1"/>
    <col min="3601" max="3601" width="13.109375" style="10" customWidth="1"/>
    <col min="3602" max="3602" width="1.44140625" style="10" customWidth="1"/>
    <col min="3603" max="3603" width="11.5546875" style="10"/>
    <col min="3604" max="3604" width="1.44140625" style="10" customWidth="1"/>
    <col min="3605" max="3605" width="11.5546875" style="10"/>
    <col min="3606" max="3606" width="1.44140625" style="10" customWidth="1"/>
    <col min="3607" max="3607" width="14.6640625" style="10" customWidth="1"/>
    <col min="3608" max="3609" width="1.44140625" style="10" customWidth="1"/>
    <col min="3610" max="3610" width="13.109375" style="10" customWidth="1"/>
    <col min="3611" max="3611" width="2.21875" style="10" customWidth="1"/>
    <col min="3612" max="3612" width="11.5546875" style="10"/>
    <col min="3613" max="3613" width="3" style="10" customWidth="1"/>
    <col min="3614" max="3614" width="13.109375" style="10" customWidth="1"/>
    <col min="3615" max="3615" width="2.21875" style="10" customWidth="1"/>
    <col min="3616" max="3616" width="11.5546875" style="10"/>
    <col min="3617" max="3617" width="3" style="10" customWidth="1"/>
    <col min="3618" max="3618" width="11.5546875" style="10"/>
    <col min="3619" max="3619" width="2.21875" style="10" customWidth="1"/>
    <col min="3620" max="3620" width="11.5546875" style="10"/>
    <col min="3621" max="3621" width="3" style="10" customWidth="1"/>
    <col min="3622" max="3622" width="13.109375" style="10" customWidth="1"/>
    <col min="3623" max="3623" width="3" style="10" customWidth="1"/>
    <col min="3624" max="3624" width="4.5546875" style="10" customWidth="1"/>
    <col min="3625" max="3625" width="13.77734375" style="10" customWidth="1"/>
    <col min="3626" max="3626" width="7.6640625" style="10" customWidth="1"/>
    <col min="3627" max="3627" width="1.44140625" style="10" customWidth="1"/>
    <col min="3628" max="3628" width="11.5546875" style="10"/>
    <col min="3629" max="3629" width="1.44140625" style="10" customWidth="1"/>
    <col min="3630" max="3630" width="11.5546875" style="10"/>
    <col min="3631" max="3631" width="1.4414062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3.109375" style="10" customWidth="1"/>
    <col min="3846" max="3846" width="1.44140625" style="10" customWidth="1"/>
    <col min="3847" max="3847" width="11.5546875" style="10"/>
    <col min="3848" max="3848" width="1.44140625" style="10" customWidth="1"/>
    <col min="3849" max="3849" width="11.5546875" style="10"/>
    <col min="3850" max="3850" width="1.44140625" style="10" customWidth="1"/>
    <col min="3851" max="3851" width="13.109375" style="10" customWidth="1"/>
    <col min="3852" max="3852" width="1.44140625" style="10" customWidth="1"/>
    <col min="3853" max="3853" width="11.5546875" style="10"/>
    <col min="3854" max="3854" width="1.44140625" style="10" customWidth="1"/>
    <col min="3855" max="3855" width="11.5546875" style="10"/>
    <col min="3856" max="3856" width="1.44140625" style="10" customWidth="1"/>
    <col min="3857" max="3857" width="13.109375" style="10" customWidth="1"/>
    <col min="3858" max="3858" width="1.44140625" style="10" customWidth="1"/>
    <col min="3859" max="3859" width="11.5546875" style="10"/>
    <col min="3860" max="3860" width="1.44140625" style="10" customWidth="1"/>
    <col min="3861" max="3861" width="11.5546875" style="10"/>
    <col min="3862" max="3862" width="1.44140625" style="10" customWidth="1"/>
    <col min="3863" max="3863" width="14.6640625" style="10" customWidth="1"/>
    <col min="3864" max="3865" width="1.44140625" style="10" customWidth="1"/>
    <col min="3866" max="3866" width="13.109375" style="10" customWidth="1"/>
    <col min="3867" max="3867" width="2.21875" style="10" customWidth="1"/>
    <col min="3868" max="3868" width="11.5546875" style="10"/>
    <col min="3869" max="3869" width="3" style="10" customWidth="1"/>
    <col min="3870" max="3870" width="13.109375" style="10" customWidth="1"/>
    <col min="3871" max="3871" width="2.21875" style="10" customWidth="1"/>
    <col min="3872" max="3872" width="11.5546875" style="10"/>
    <col min="3873" max="3873" width="3" style="10" customWidth="1"/>
    <col min="3874" max="3874" width="11.5546875" style="10"/>
    <col min="3875" max="3875" width="2.21875" style="10" customWidth="1"/>
    <col min="3876" max="3876" width="11.5546875" style="10"/>
    <col min="3877" max="3877" width="3" style="10" customWidth="1"/>
    <col min="3878" max="3878" width="13.109375" style="10" customWidth="1"/>
    <col min="3879" max="3879" width="3" style="10" customWidth="1"/>
    <col min="3880" max="3880" width="4.5546875" style="10" customWidth="1"/>
    <col min="3881" max="3881" width="13.77734375" style="10" customWidth="1"/>
    <col min="3882" max="3882" width="7.6640625" style="10" customWidth="1"/>
    <col min="3883" max="3883" width="1.44140625" style="10" customWidth="1"/>
    <col min="3884" max="3884" width="11.5546875" style="10"/>
    <col min="3885" max="3885" width="1.44140625" style="10" customWidth="1"/>
    <col min="3886" max="3886" width="11.5546875" style="10"/>
    <col min="3887" max="3887" width="1.4414062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3.109375" style="10" customWidth="1"/>
    <col min="4102" max="4102" width="1.44140625" style="10" customWidth="1"/>
    <col min="4103" max="4103" width="11.5546875" style="10"/>
    <col min="4104" max="4104" width="1.44140625" style="10" customWidth="1"/>
    <col min="4105" max="4105" width="11.5546875" style="10"/>
    <col min="4106" max="4106" width="1.44140625" style="10" customWidth="1"/>
    <col min="4107" max="4107" width="13.109375" style="10" customWidth="1"/>
    <col min="4108" max="4108" width="1.44140625" style="10" customWidth="1"/>
    <col min="4109" max="4109" width="11.5546875" style="10"/>
    <col min="4110" max="4110" width="1.44140625" style="10" customWidth="1"/>
    <col min="4111" max="4111" width="11.5546875" style="10"/>
    <col min="4112" max="4112" width="1.44140625" style="10" customWidth="1"/>
    <col min="4113" max="4113" width="13.109375" style="10" customWidth="1"/>
    <col min="4114" max="4114" width="1.44140625" style="10" customWidth="1"/>
    <col min="4115" max="4115" width="11.5546875" style="10"/>
    <col min="4116" max="4116" width="1.44140625" style="10" customWidth="1"/>
    <col min="4117" max="4117" width="11.5546875" style="10"/>
    <col min="4118" max="4118" width="1.44140625" style="10" customWidth="1"/>
    <col min="4119" max="4119" width="14.6640625" style="10" customWidth="1"/>
    <col min="4120" max="4121" width="1.44140625" style="10" customWidth="1"/>
    <col min="4122" max="4122" width="13.109375" style="10" customWidth="1"/>
    <col min="4123" max="4123" width="2.21875" style="10" customWidth="1"/>
    <col min="4124" max="4124" width="11.5546875" style="10"/>
    <col min="4125" max="4125" width="3" style="10" customWidth="1"/>
    <col min="4126" max="4126" width="13.109375" style="10" customWidth="1"/>
    <col min="4127" max="4127" width="2.21875" style="10" customWidth="1"/>
    <col min="4128" max="4128" width="11.5546875" style="10"/>
    <col min="4129" max="4129" width="3" style="10" customWidth="1"/>
    <col min="4130" max="4130" width="11.5546875" style="10"/>
    <col min="4131" max="4131" width="2.21875" style="10" customWidth="1"/>
    <col min="4132" max="4132" width="11.5546875" style="10"/>
    <col min="4133" max="4133" width="3" style="10" customWidth="1"/>
    <col min="4134" max="4134" width="13.109375" style="10" customWidth="1"/>
    <col min="4135" max="4135" width="3" style="10" customWidth="1"/>
    <col min="4136" max="4136" width="4.5546875" style="10" customWidth="1"/>
    <col min="4137" max="4137" width="13.77734375" style="10" customWidth="1"/>
    <col min="4138" max="4138" width="7.6640625" style="10" customWidth="1"/>
    <col min="4139" max="4139" width="1.44140625" style="10" customWidth="1"/>
    <col min="4140" max="4140" width="11.5546875" style="10"/>
    <col min="4141" max="4141" width="1.44140625" style="10" customWidth="1"/>
    <col min="4142" max="4142" width="11.5546875" style="10"/>
    <col min="4143" max="4143" width="1.4414062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3.109375" style="10" customWidth="1"/>
    <col min="4358" max="4358" width="1.44140625" style="10" customWidth="1"/>
    <col min="4359" max="4359" width="11.5546875" style="10"/>
    <col min="4360" max="4360" width="1.44140625" style="10" customWidth="1"/>
    <col min="4361" max="4361" width="11.5546875" style="10"/>
    <col min="4362" max="4362" width="1.44140625" style="10" customWidth="1"/>
    <col min="4363" max="4363" width="13.109375" style="10" customWidth="1"/>
    <col min="4364" max="4364" width="1.44140625" style="10" customWidth="1"/>
    <col min="4365" max="4365" width="11.5546875" style="10"/>
    <col min="4366" max="4366" width="1.44140625" style="10" customWidth="1"/>
    <col min="4367" max="4367" width="11.5546875" style="10"/>
    <col min="4368" max="4368" width="1.44140625" style="10" customWidth="1"/>
    <col min="4369" max="4369" width="13.109375" style="10" customWidth="1"/>
    <col min="4370" max="4370" width="1.44140625" style="10" customWidth="1"/>
    <col min="4371" max="4371" width="11.5546875" style="10"/>
    <col min="4372" max="4372" width="1.44140625" style="10" customWidth="1"/>
    <col min="4373" max="4373" width="11.5546875" style="10"/>
    <col min="4374" max="4374" width="1.44140625" style="10" customWidth="1"/>
    <col min="4375" max="4375" width="14.6640625" style="10" customWidth="1"/>
    <col min="4376" max="4377" width="1.44140625" style="10" customWidth="1"/>
    <col min="4378" max="4378" width="13.109375" style="10" customWidth="1"/>
    <col min="4379" max="4379" width="2.21875" style="10" customWidth="1"/>
    <col min="4380" max="4380" width="11.5546875" style="10"/>
    <col min="4381" max="4381" width="3" style="10" customWidth="1"/>
    <col min="4382" max="4382" width="13.109375" style="10" customWidth="1"/>
    <col min="4383" max="4383" width="2.21875" style="10" customWidth="1"/>
    <col min="4384" max="4384" width="11.5546875" style="10"/>
    <col min="4385" max="4385" width="3" style="10" customWidth="1"/>
    <col min="4386" max="4386" width="11.5546875" style="10"/>
    <col min="4387" max="4387" width="2.21875" style="10" customWidth="1"/>
    <col min="4388" max="4388" width="11.5546875" style="10"/>
    <col min="4389" max="4389" width="3" style="10" customWidth="1"/>
    <col min="4390" max="4390" width="13.109375" style="10" customWidth="1"/>
    <col min="4391" max="4391" width="3" style="10" customWidth="1"/>
    <col min="4392" max="4392" width="4.5546875" style="10" customWidth="1"/>
    <col min="4393" max="4393" width="13.77734375" style="10" customWidth="1"/>
    <col min="4394" max="4394" width="7.6640625" style="10" customWidth="1"/>
    <col min="4395" max="4395" width="1.44140625" style="10" customWidth="1"/>
    <col min="4396" max="4396" width="11.5546875" style="10"/>
    <col min="4397" max="4397" width="1.44140625" style="10" customWidth="1"/>
    <col min="4398" max="4398" width="11.5546875" style="10"/>
    <col min="4399" max="4399" width="1.4414062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3.109375" style="10" customWidth="1"/>
    <col min="4614" max="4614" width="1.44140625" style="10" customWidth="1"/>
    <col min="4615" max="4615" width="11.5546875" style="10"/>
    <col min="4616" max="4616" width="1.44140625" style="10" customWidth="1"/>
    <col min="4617" max="4617" width="11.5546875" style="10"/>
    <col min="4618" max="4618" width="1.44140625" style="10" customWidth="1"/>
    <col min="4619" max="4619" width="13.109375" style="10" customWidth="1"/>
    <col min="4620" max="4620" width="1.44140625" style="10" customWidth="1"/>
    <col min="4621" max="4621" width="11.5546875" style="10"/>
    <col min="4622" max="4622" width="1.44140625" style="10" customWidth="1"/>
    <col min="4623" max="4623" width="11.5546875" style="10"/>
    <col min="4624" max="4624" width="1.44140625" style="10" customWidth="1"/>
    <col min="4625" max="4625" width="13.109375" style="10" customWidth="1"/>
    <col min="4626" max="4626" width="1.44140625" style="10" customWidth="1"/>
    <col min="4627" max="4627" width="11.5546875" style="10"/>
    <col min="4628" max="4628" width="1.44140625" style="10" customWidth="1"/>
    <col min="4629" max="4629" width="11.5546875" style="10"/>
    <col min="4630" max="4630" width="1.44140625" style="10" customWidth="1"/>
    <col min="4631" max="4631" width="14.6640625" style="10" customWidth="1"/>
    <col min="4632" max="4633" width="1.44140625" style="10" customWidth="1"/>
    <col min="4634" max="4634" width="13.109375" style="10" customWidth="1"/>
    <col min="4635" max="4635" width="2.21875" style="10" customWidth="1"/>
    <col min="4636" max="4636" width="11.5546875" style="10"/>
    <col min="4637" max="4637" width="3" style="10" customWidth="1"/>
    <col min="4638" max="4638" width="13.109375" style="10" customWidth="1"/>
    <col min="4639" max="4639" width="2.21875" style="10" customWidth="1"/>
    <col min="4640" max="4640" width="11.5546875" style="10"/>
    <col min="4641" max="4641" width="3" style="10" customWidth="1"/>
    <col min="4642" max="4642" width="11.5546875" style="10"/>
    <col min="4643" max="4643" width="2.21875" style="10" customWidth="1"/>
    <col min="4644" max="4644" width="11.5546875" style="10"/>
    <col min="4645" max="4645" width="3" style="10" customWidth="1"/>
    <col min="4646" max="4646" width="13.109375" style="10" customWidth="1"/>
    <col min="4647" max="4647" width="3" style="10" customWidth="1"/>
    <col min="4648" max="4648" width="4.5546875" style="10" customWidth="1"/>
    <col min="4649" max="4649" width="13.77734375" style="10" customWidth="1"/>
    <col min="4650" max="4650" width="7.6640625" style="10" customWidth="1"/>
    <col min="4651" max="4651" width="1.44140625" style="10" customWidth="1"/>
    <col min="4652" max="4652" width="11.5546875" style="10"/>
    <col min="4653" max="4653" width="1.44140625" style="10" customWidth="1"/>
    <col min="4654" max="4654" width="11.5546875" style="10"/>
    <col min="4655" max="4655" width="1.4414062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3.109375" style="10" customWidth="1"/>
    <col min="4870" max="4870" width="1.44140625" style="10" customWidth="1"/>
    <col min="4871" max="4871" width="11.5546875" style="10"/>
    <col min="4872" max="4872" width="1.44140625" style="10" customWidth="1"/>
    <col min="4873" max="4873" width="11.5546875" style="10"/>
    <col min="4874" max="4874" width="1.44140625" style="10" customWidth="1"/>
    <col min="4875" max="4875" width="13.109375" style="10" customWidth="1"/>
    <col min="4876" max="4876" width="1.44140625" style="10" customWidth="1"/>
    <col min="4877" max="4877" width="11.5546875" style="10"/>
    <col min="4878" max="4878" width="1.44140625" style="10" customWidth="1"/>
    <col min="4879" max="4879" width="11.5546875" style="10"/>
    <col min="4880" max="4880" width="1.44140625" style="10" customWidth="1"/>
    <col min="4881" max="4881" width="13.109375" style="10" customWidth="1"/>
    <col min="4882" max="4882" width="1.44140625" style="10" customWidth="1"/>
    <col min="4883" max="4883" width="11.5546875" style="10"/>
    <col min="4884" max="4884" width="1.44140625" style="10" customWidth="1"/>
    <col min="4885" max="4885" width="11.5546875" style="10"/>
    <col min="4886" max="4886" width="1.44140625" style="10" customWidth="1"/>
    <col min="4887" max="4887" width="14.6640625" style="10" customWidth="1"/>
    <col min="4888" max="4889" width="1.44140625" style="10" customWidth="1"/>
    <col min="4890" max="4890" width="13.109375" style="10" customWidth="1"/>
    <col min="4891" max="4891" width="2.21875" style="10" customWidth="1"/>
    <col min="4892" max="4892" width="11.5546875" style="10"/>
    <col min="4893" max="4893" width="3" style="10" customWidth="1"/>
    <col min="4894" max="4894" width="13.109375" style="10" customWidth="1"/>
    <col min="4895" max="4895" width="2.21875" style="10" customWidth="1"/>
    <col min="4896" max="4896" width="11.5546875" style="10"/>
    <col min="4897" max="4897" width="3" style="10" customWidth="1"/>
    <col min="4898" max="4898" width="11.5546875" style="10"/>
    <col min="4899" max="4899" width="2.21875" style="10" customWidth="1"/>
    <col min="4900" max="4900" width="11.5546875" style="10"/>
    <col min="4901" max="4901" width="3" style="10" customWidth="1"/>
    <col min="4902" max="4902" width="13.109375" style="10" customWidth="1"/>
    <col min="4903" max="4903" width="3" style="10" customWidth="1"/>
    <col min="4904" max="4904" width="4.5546875" style="10" customWidth="1"/>
    <col min="4905" max="4905" width="13.77734375" style="10" customWidth="1"/>
    <col min="4906" max="4906" width="7.6640625" style="10" customWidth="1"/>
    <col min="4907" max="4907" width="1.44140625" style="10" customWidth="1"/>
    <col min="4908" max="4908" width="11.5546875" style="10"/>
    <col min="4909" max="4909" width="1.44140625" style="10" customWidth="1"/>
    <col min="4910" max="4910" width="11.5546875" style="10"/>
    <col min="4911" max="4911" width="1.4414062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3.109375" style="10" customWidth="1"/>
    <col min="5126" max="5126" width="1.44140625" style="10" customWidth="1"/>
    <col min="5127" max="5127" width="11.5546875" style="10"/>
    <col min="5128" max="5128" width="1.44140625" style="10" customWidth="1"/>
    <col min="5129" max="5129" width="11.5546875" style="10"/>
    <col min="5130" max="5130" width="1.44140625" style="10" customWidth="1"/>
    <col min="5131" max="5131" width="13.109375" style="10" customWidth="1"/>
    <col min="5132" max="5132" width="1.44140625" style="10" customWidth="1"/>
    <col min="5133" max="5133" width="11.5546875" style="10"/>
    <col min="5134" max="5134" width="1.44140625" style="10" customWidth="1"/>
    <col min="5135" max="5135" width="11.5546875" style="10"/>
    <col min="5136" max="5136" width="1.44140625" style="10" customWidth="1"/>
    <col min="5137" max="5137" width="13.109375" style="10" customWidth="1"/>
    <col min="5138" max="5138" width="1.44140625" style="10" customWidth="1"/>
    <col min="5139" max="5139" width="11.5546875" style="10"/>
    <col min="5140" max="5140" width="1.44140625" style="10" customWidth="1"/>
    <col min="5141" max="5141" width="11.5546875" style="10"/>
    <col min="5142" max="5142" width="1.44140625" style="10" customWidth="1"/>
    <col min="5143" max="5143" width="14.6640625" style="10" customWidth="1"/>
    <col min="5144" max="5145" width="1.44140625" style="10" customWidth="1"/>
    <col min="5146" max="5146" width="13.109375" style="10" customWidth="1"/>
    <col min="5147" max="5147" width="2.21875" style="10" customWidth="1"/>
    <col min="5148" max="5148" width="11.5546875" style="10"/>
    <col min="5149" max="5149" width="3" style="10" customWidth="1"/>
    <col min="5150" max="5150" width="13.109375" style="10" customWidth="1"/>
    <col min="5151" max="5151" width="2.21875" style="10" customWidth="1"/>
    <col min="5152" max="5152" width="11.5546875" style="10"/>
    <col min="5153" max="5153" width="3" style="10" customWidth="1"/>
    <col min="5154" max="5154" width="11.5546875" style="10"/>
    <col min="5155" max="5155" width="2.21875" style="10" customWidth="1"/>
    <col min="5156" max="5156" width="11.5546875" style="10"/>
    <col min="5157" max="5157" width="3" style="10" customWidth="1"/>
    <col min="5158" max="5158" width="13.109375" style="10" customWidth="1"/>
    <col min="5159" max="5159" width="3" style="10" customWidth="1"/>
    <col min="5160" max="5160" width="4.5546875" style="10" customWidth="1"/>
    <col min="5161" max="5161" width="13.77734375" style="10" customWidth="1"/>
    <col min="5162" max="5162" width="7.6640625" style="10" customWidth="1"/>
    <col min="5163" max="5163" width="1.44140625" style="10" customWidth="1"/>
    <col min="5164" max="5164" width="11.5546875" style="10"/>
    <col min="5165" max="5165" width="1.44140625" style="10" customWidth="1"/>
    <col min="5166" max="5166" width="11.5546875" style="10"/>
    <col min="5167" max="5167" width="1.4414062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3.109375" style="10" customWidth="1"/>
    <col min="5382" max="5382" width="1.44140625" style="10" customWidth="1"/>
    <col min="5383" max="5383" width="11.5546875" style="10"/>
    <col min="5384" max="5384" width="1.44140625" style="10" customWidth="1"/>
    <col min="5385" max="5385" width="11.5546875" style="10"/>
    <col min="5386" max="5386" width="1.44140625" style="10" customWidth="1"/>
    <col min="5387" max="5387" width="13.109375" style="10" customWidth="1"/>
    <col min="5388" max="5388" width="1.44140625" style="10" customWidth="1"/>
    <col min="5389" max="5389" width="11.5546875" style="10"/>
    <col min="5390" max="5390" width="1.44140625" style="10" customWidth="1"/>
    <col min="5391" max="5391" width="11.5546875" style="10"/>
    <col min="5392" max="5392" width="1.44140625" style="10" customWidth="1"/>
    <col min="5393" max="5393" width="13.109375" style="10" customWidth="1"/>
    <col min="5394" max="5394" width="1.44140625" style="10" customWidth="1"/>
    <col min="5395" max="5395" width="11.5546875" style="10"/>
    <col min="5396" max="5396" width="1.44140625" style="10" customWidth="1"/>
    <col min="5397" max="5397" width="11.5546875" style="10"/>
    <col min="5398" max="5398" width="1.44140625" style="10" customWidth="1"/>
    <col min="5399" max="5399" width="14.6640625" style="10" customWidth="1"/>
    <col min="5400" max="5401" width="1.44140625" style="10" customWidth="1"/>
    <col min="5402" max="5402" width="13.109375" style="10" customWidth="1"/>
    <col min="5403" max="5403" width="2.21875" style="10" customWidth="1"/>
    <col min="5404" max="5404" width="11.5546875" style="10"/>
    <col min="5405" max="5405" width="3" style="10" customWidth="1"/>
    <col min="5406" max="5406" width="13.109375" style="10" customWidth="1"/>
    <col min="5407" max="5407" width="2.21875" style="10" customWidth="1"/>
    <col min="5408" max="5408" width="11.5546875" style="10"/>
    <col min="5409" max="5409" width="3" style="10" customWidth="1"/>
    <col min="5410" max="5410" width="11.5546875" style="10"/>
    <col min="5411" max="5411" width="2.21875" style="10" customWidth="1"/>
    <col min="5412" max="5412" width="11.5546875" style="10"/>
    <col min="5413" max="5413" width="3" style="10" customWidth="1"/>
    <col min="5414" max="5414" width="13.109375" style="10" customWidth="1"/>
    <col min="5415" max="5415" width="3" style="10" customWidth="1"/>
    <col min="5416" max="5416" width="4.5546875" style="10" customWidth="1"/>
    <col min="5417" max="5417" width="13.77734375" style="10" customWidth="1"/>
    <col min="5418" max="5418" width="7.6640625" style="10" customWidth="1"/>
    <col min="5419" max="5419" width="1.44140625" style="10" customWidth="1"/>
    <col min="5420" max="5420" width="11.5546875" style="10"/>
    <col min="5421" max="5421" width="1.44140625" style="10" customWidth="1"/>
    <col min="5422" max="5422" width="11.5546875" style="10"/>
    <col min="5423" max="5423" width="1.4414062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3.109375" style="10" customWidth="1"/>
    <col min="5638" max="5638" width="1.44140625" style="10" customWidth="1"/>
    <col min="5639" max="5639" width="11.5546875" style="10"/>
    <col min="5640" max="5640" width="1.44140625" style="10" customWidth="1"/>
    <col min="5641" max="5641" width="11.5546875" style="10"/>
    <col min="5642" max="5642" width="1.44140625" style="10" customWidth="1"/>
    <col min="5643" max="5643" width="13.109375" style="10" customWidth="1"/>
    <col min="5644" max="5644" width="1.44140625" style="10" customWidth="1"/>
    <col min="5645" max="5645" width="11.5546875" style="10"/>
    <col min="5646" max="5646" width="1.44140625" style="10" customWidth="1"/>
    <col min="5647" max="5647" width="11.5546875" style="10"/>
    <col min="5648" max="5648" width="1.44140625" style="10" customWidth="1"/>
    <col min="5649" max="5649" width="13.109375" style="10" customWidth="1"/>
    <col min="5650" max="5650" width="1.44140625" style="10" customWidth="1"/>
    <col min="5651" max="5651" width="11.5546875" style="10"/>
    <col min="5652" max="5652" width="1.44140625" style="10" customWidth="1"/>
    <col min="5653" max="5653" width="11.5546875" style="10"/>
    <col min="5654" max="5654" width="1.44140625" style="10" customWidth="1"/>
    <col min="5655" max="5655" width="14.6640625" style="10" customWidth="1"/>
    <col min="5656" max="5657" width="1.44140625" style="10" customWidth="1"/>
    <col min="5658" max="5658" width="13.109375" style="10" customWidth="1"/>
    <col min="5659" max="5659" width="2.21875" style="10" customWidth="1"/>
    <col min="5660" max="5660" width="11.5546875" style="10"/>
    <col min="5661" max="5661" width="3" style="10" customWidth="1"/>
    <col min="5662" max="5662" width="13.109375" style="10" customWidth="1"/>
    <col min="5663" max="5663" width="2.21875" style="10" customWidth="1"/>
    <col min="5664" max="5664" width="11.5546875" style="10"/>
    <col min="5665" max="5665" width="3" style="10" customWidth="1"/>
    <col min="5666" max="5666" width="11.5546875" style="10"/>
    <col min="5667" max="5667" width="2.21875" style="10" customWidth="1"/>
    <col min="5668" max="5668" width="11.5546875" style="10"/>
    <col min="5669" max="5669" width="3" style="10" customWidth="1"/>
    <col min="5670" max="5670" width="13.109375" style="10" customWidth="1"/>
    <col min="5671" max="5671" width="3" style="10" customWidth="1"/>
    <col min="5672" max="5672" width="4.5546875" style="10" customWidth="1"/>
    <col min="5673" max="5673" width="13.77734375" style="10" customWidth="1"/>
    <col min="5674" max="5674" width="7.6640625" style="10" customWidth="1"/>
    <col min="5675" max="5675" width="1.44140625" style="10" customWidth="1"/>
    <col min="5676" max="5676" width="11.5546875" style="10"/>
    <col min="5677" max="5677" width="1.44140625" style="10" customWidth="1"/>
    <col min="5678" max="5678" width="11.5546875" style="10"/>
    <col min="5679" max="5679" width="1.4414062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3.109375" style="10" customWidth="1"/>
    <col min="5894" max="5894" width="1.44140625" style="10" customWidth="1"/>
    <col min="5895" max="5895" width="11.5546875" style="10"/>
    <col min="5896" max="5896" width="1.44140625" style="10" customWidth="1"/>
    <col min="5897" max="5897" width="11.5546875" style="10"/>
    <col min="5898" max="5898" width="1.44140625" style="10" customWidth="1"/>
    <col min="5899" max="5899" width="13.109375" style="10" customWidth="1"/>
    <col min="5900" max="5900" width="1.44140625" style="10" customWidth="1"/>
    <col min="5901" max="5901" width="11.5546875" style="10"/>
    <col min="5902" max="5902" width="1.44140625" style="10" customWidth="1"/>
    <col min="5903" max="5903" width="11.5546875" style="10"/>
    <col min="5904" max="5904" width="1.44140625" style="10" customWidth="1"/>
    <col min="5905" max="5905" width="13.109375" style="10" customWidth="1"/>
    <col min="5906" max="5906" width="1.44140625" style="10" customWidth="1"/>
    <col min="5907" max="5907" width="11.5546875" style="10"/>
    <col min="5908" max="5908" width="1.44140625" style="10" customWidth="1"/>
    <col min="5909" max="5909" width="11.5546875" style="10"/>
    <col min="5910" max="5910" width="1.44140625" style="10" customWidth="1"/>
    <col min="5911" max="5911" width="14.6640625" style="10" customWidth="1"/>
    <col min="5912" max="5913" width="1.44140625" style="10" customWidth="1"/>
    <col min="5914" max="5914" width="13.109375" style="10" customWidth="1"/>
    <col min="5915" max="5915" width="2.21875" style="10" customWidth="1"/>
    <col min="5916" max="5916" width="11.5546875" style="10"/>
    <col min="5917" max="5917" width="3" style="10" customWidth="1"/>
    <col min="5918" max="5918" width="13.109375" style="10" customWidth="1"/>
    <col min="5919" max="5919" width="2.21875" style="10" customWidth="1"/>
    <col min="5920" max="5920" width="11.5546875" style="10"/>
    <col min="5921" max="5921" width="3" style="10" customWidth="1"/>
    <col min="5922" max="5922" width="11.5546875" style="10"/>
    <col min="5923" max="5923" width="2.21875" style="10" customWidth="1"/>
    <col min="5924" max="5924" width="11.5546875" style="10"/>
    <col min="5925" max="5925" width="3" style="10" customWidth="1"/>
    <col min="5926" max="5926" width="13.109375" style="10" customWidth="1"/>
    <col min="5927" max="5927" width="3" style="10" customWidth="1"/>
    <col min="5928" max="5928" width="4.5546875" style="10" customWidth="1"/>
    <col min="5929" max="5929" width="13.77734375" style="10" customWidth="1"/>
    <col min="5930" max="5930" width="7.6640625" style="10" customWidth="1"/>
    <col min="5931" max="5931" width="1.44140625" style="10" customWidth="1"/>
    <col min="5932" max="5932" width="11.5546875" style="10"/>
    <col min="5933" max="5933" width="1.44140625" style="10" customWidth="1"/>
    <col min="5934" max="5934" width="11.5546875" style="10"/>
    <col min="5935" max="5935" width="1.4414062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3.109375" style="10" customWidth="1"/>
    <col min="6150" max="6150" width="1.44140625" style="10" customWidth="1"/>
    <col min="6151" max="6151" width="11.5546875" style="10"/>
    <col min="6152" max="6152" width="1.44140625" style="10" customWidth="1"/>
    <col min="6153" max="6153" width="11.5546875" style="10"/>
    <col min="6154" max="6154" width="1.44140625" style="10" customWidth="1"/>
    <col min="6155" max="6155" width="13.109375" style="10" customWidth="1"/>
    <col min="6156" max="6156" width="1.44140625" style="10" customWidth="1"/>
    <col min="6157" max="6157" width="11.5546875" style="10"/>
    <col min="6158" max="6158" width="1.44140625" style="10" customWidth="1"/>
    <col min="6159" max="6159" width="11.5546875" style="10"/>
    <col min="6160" max="6160" width="1.44140625" style="10" customWidth="1"/>
    <col min="6161" max="6161" width="13.109375" style="10" customWidth="1"/>
    <col min="6162" max="6162" width="1.44140625" style="10" customWidth="1"/>
    <col min="6163" max="6163" width="11.5546875" style="10"/>
    <col min="6164" max="6164" width="1.44140625" style="10" customWidth="1"/>
    <col min="6165" max="6165" width="11.5546875" style="10"/>
    <col min="6166" max="6166" width="1.44140625" style="10" customWidth="1"/>
    <col min="6167" max="6167" width="14.6640625" style="10" customWidth="1"/>
    <col min="6168" max="6169" width="1.44140625" style="10" customWidth="1"/>
    <col min="6170" max="6170" width="13.109375" style="10" customWidth="1"/>
    <col min="6171" max="6171" width="2.21875" style="10" customWidth="1"/>
    <col min="6172" max="6172" width="11.5546875" style="10"/>
    <col min="6173" max="6173" width="3" style="10" customWidth="1"/>
    <col min="6174" max="6174" width="13.109375" style="10" customWidth="1"/>
    <col min="6175" max="6175" width="2.21875" style="10" customWidth="1"/>
    <col min="6176" max="6176" width="11.5546875" style="10"/>
    <col min="6177" max="6177" width="3" style="10" customWidth="1"/>
    <col min="6178" max="6178" width="11.5546875" style="10"/>
    <col min="6179" max="6179" width="2.21875" style="10" customWidth="1"/>
    <col min="6180" max="6180" width="11.5546875" style="10"/>
    <col min="6181" max="6181" width="3" style="10" customWidth="1"/>
    <col min="6182" max="6182" width="13.109375" style="10" customWidth="1"/>
    <col min="6183" max="6183" width="3" style="10" customWidth="1"/>
    <col min="6184" max="6184" width="4.5546875" style="10" customWidth="1"/>
    <col min="6185" max="6185" width="13.77734375" style="10" customWidth="1"/>
    <col min="6186" max="6186" width="7.6640625" style="10" customWidth="1"/>
    <col min="6187" max="6187" width="1.44140625" style="10" customWidth="1"/>
    <col min="6188" max="6188" width="11.5546875" style="10"/>
    <col min="6189" max="6189" width="1.44140625" style="10" customWidth="1"/>
    <col min="6190" max="6190" width="11.5546875" style="10"/>
    <col min="6191" max="6191" width="1.4414062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3.109375" style="10" customWidth="1"/>
    <col min="6406" max="6406" width="1.44140625" style="10" customWidth="1"/>
    <col min="6407" max="6407" width="11.5546875" style="10"/>
    <col min="6408" max="6408" width="1.44140625" style="10" customWidth="1"/>
    <col min="6409" max="6409" width="11.5546875" style="10"/>
    <col min="6410" max="6410" width="1.44140625" style="10" customWidth="1"/>
    <col min="6411" max="6411" width="13.109375" style="10" customWidth="1"/>
    <col min="6412" max="6412" width="1.44140625" style="10" customWidth="1"/>
    <col min="6413" max="6413" width="11.5546875" style="10"/>
    <col min="6414" max="6414" width="1.44140625" style="10" customWidth="1"/>
    <col min="6415" max="6415" width="11.5546875" style="10"/>
    <col min="6416" max="6416" width="1.44140625" style="10" customWidth="1"/>
    <col min="6417" max="6417" width="13.109375" style="10" customWidth="1"/>
    <col min="6418" max="6418" width="1.44140625" style="10" customWidth="1"/>
    <col min="6419" max="6419" width="11.5546875" style="10"/>
    <col min="6420" max="6420" width="1.44140625" style="10" customWidth="1"/>
    <col min="6421" max="6421" width="11.5546875" style="10"/>
    <col min="6422" max="6422" width="1.44140625" style="10" customWidth="1"/>
    <col min="6423" max="6423" width="14.6640625" style="10" customWidth="1"/>
    <col min="6424" max="6425" width="1.44140625" style="10" customWidth="1"/>
    <col min="6426" max="6426" width="13.109375" style="10" customWidth="1"/>
    <col min="6427" max="6427" width="2.21875" style="10" customWidth="1"/>
    <col min="6428" max="6428" width="11.5546875" style="10"/>
    <col min="6429" max="6429" width="3" style="10" customWidth="1"/>
    <col min="6430" max="6430" width="13.109375" style="10" customWidth="1"/>
    <col min="6431" max="6431" width="2.21875" style="10" customWidth="1"/>
    <col min="6432" max="6432" width="11.5546875" style="10"/>
    <col min="6433" max="6433" width="3" style="10" customWidth="1"/>
    <col min="6434" max="6434" width="11.5546875" style="10"/>
    <col min="6435" max="6435" width="2.21875" style="10" customWidth="1"/>
    <col min="6436" max="6436" width="11.5546875" style="10"/>
    <col min="6437" max="6437" width="3" style="10" customWidth="1"/>
    <col min="6438" max="6438" width="13.109375" style="10" customWidth="1"/>
    <col min="6439" max="6439" width="3" style="10" customWidth="1"/>
    <col min="6440" max="6440" width="4.5546875" style="10" customWidth="1"/>
    <col min="6441" max="6441" width="13.77734375" style="10" customWidth="1"/>
    <col min="6442" max="6442" width="7.6640625" style="10" customWidth="1"/>
    <col min="6443" max="6443" width="1.44140625" style="10" customWidth="1"/>
    <col min="6444" max="6444" width="11.5546875" style="10"/>
    <col min="6445" max="6445" width="1.44140625" style="10" customWidth="1"/>
    <col min="6446" max="6446" width="11.5546875" style="10"/>
    <col min="6447" max="6447" width="1.4414062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3.109375" style="10" customWidth="1"/>
    <col min="6662" max="6662" width="1.44140625" style="10" customWidth="1"/>
    <col min="6663" max="6663" width="11.5546875" style="10"/>
    <col min="6664" max="6664" width="1.44140625" style="10" customWidth="1"/>
    <col min="6665" max="6665" width="11.5546875" style="10"/>
    <col min="6666" max="6666" width="1.44140625" style="10" customWidth="1"/>
    <col min="6667" max="6667" width="13.109375" style="10" customWidth="1"/>
    <col min="6668" max="6668" width="1.44140625" style="10" customWidth="1"/>
    <col min="6669" max="6669" width="11.5546875" style="10"/>
    <col min="6670" max="6670" width="1.44140625" style="10" customWidth="1"/>
    <col min="6671" max="6671" width="11.5546875" style="10"/>
    <col min="6672" max="6672" width="1.44140625" style="10" customWidth="1"/>
    <col min="6673" max="6673" width="13.109375" style="10" customWidth="1"/>
    <col min="6674" max="6674" width="1.44140625" style="10" customWidth="1"/>
    <col min="6675" max="6675" width="11.5546875" style="10"/>
    <col min="6676" max="6676" width="1.44140625" style="10" customWidth="1"/>
    <col min="6677" max="6677" width="11.5546875" style="10"/>
    <col min="6678" max="6678" width="1.44140625" style="10" customWidth="1"/>
    <col min="6679" max="6679" width="14.6640625" style="10" customWidth="1"/>
    <col min="6680" max="6681" width="1.44140625" style="10" customWidth="1"/>
    <col min="6682" max="6682" width="13.109375" style="10" customWidth="1"/>
    <col min="6683" max="6683" width="2.21875" style="10" customWidth="1"/>
    <col min="6684" max="6684" width="11.5546875" style="10"/>
    <col min="6685" max="6685" width="3" style="10" customWidth="1"/>
    <col min="6686" max="6686" width="13.109375" style="10" customWidth="1"/>
    <col min="6687" max="6687" width="2.21875" style="10" customWidth="1"/>
    <col min="6688" max="6688" width="11.5546875" style="10"/>
    <col min="6689" max="6689" width="3" style="10" customWidth="1"/>
    <col min="6690" max="6690" width="11.5546875" style="10"/>
    <col min="6691" max="6691" width="2.21875" style="10" customWidth="1"/>
    <col min="6692" max="6692" width="11.5546875" style="10"/>
    <col min="6693" max="6693" width="3" style="10" customWidth="1"/>
    <col min="6694" max="6694" width="13.109375" style="10" customWidth="1"/>
    <col min="6695" max="6695" width="3" style="10" customWidth="1"/>
    <col min="6696" max="6696" width="4.5546875" style="10" customWidth="1"/>
    <col min="6697" max="6697" width="13.77734375" style="10" customWidth="1"/>
    <col min="6698" max="6698" width="7.6640625" style="10" customWidth="1"/>
    <col min="6699" max="6699" width="1.44140625" style="10" customWidth="1"/>
    <col min="6700" max="6700" width="11.5546875" style="10"/>
    <col min="6701" max="6701" width="1.44140625" style="10" customWidth="1"/>
    <col min="6702" max="6702" width="11.5546875" style="10"/>
    <col min="6703" max="6703" width="1.4414062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3.109375" style="10" customWidth="1"/>
    <col min="6918" max="6918" width="1.44140625" style="10" customWidth="1"/>
    <col min="6919" max="6919" width="11.5546875" style="10"/>
    <col min="6920" max="6920" width="1.44140625" style="10" customWidth="1"/>
    <col min="6921" max="6921" width="11.5546875" style="10"/>
    <col min="6922" max="6922" width="1.44140625" style="10" customWidth="1"/>
    <col min="6923" max="6923" width="13.109375" style="10" customWidth="1"/>
    <col min="6924" max="6924" width="1.44140625" style="10" customWidth="1"/>
    <col min="6925" max="6925" width="11.5546875" style="10"/>
    <col min="6926" max="6926" width="1.44140625" style="10" customWidth="1"/>
    <col min="6927" max="6927" width="11.5546875" style="10"/>
    <col min="6928" max="6928" width="1.44140625" style="10" customWidth="1"/>
    <col min="6929" max="6929" width="13.109375" style="10" customWidth="1"/>
    <col min="6930" max="6930" width="1.44140625" style="10" customWidth="1"/>
    <col min="6931" max="6931" width="11.5546875" style="10"/>
    <col min="6932" max="6932" width="1.44140625" style="10" customWidth="1"/>
    <col min="6933" max="6933" width="11.5546875" style="10"/>
    <col min="6934" max="6934" width="1.44140625" style="10" customWidth="1"/>
    <col min="6935" max="6935" width="14.6640625" style="10" customWidth="1"/>
    <col min="6936" max="6937" width="1.44140625" style="10" customWidth="1"/>
    <col min="6938" max="6938" width="13.109375" style="10" customWidth="1"/>
    <col min="6939" max="6939" width="2.21875" style="10" customWidth="1"/>
    <col min="6940" max="6940" width="11.5546875" style="10"/>
    <col min="6941" max="6941" width="3" style="10" customWidth="1"/>
    <col min="6942" max="6942" width="13.109375" style="10" customWidth="1"/>
    <col min="6943" max="6943" width="2.21875" style="10" customWidth="1"/>
    <col min="6944" max="6944" width="11.5546875" style="10"/>
    <col min="6945" max="6945" width="3" style="10" customWidth="1"/>
    <col min="6946" max="6946" width="11.5546875" style="10"/>
    <col min="6947" max="6947" width="2.21875" style="10" customWidth="1"/>
    <col min="6948" max="6948" width="11.5546875" style="10"/>
    <col min="6949" max="6949" width="3" style="10" customWidth="1"/>
    <col min="6950" max="6950" width="13.109375" style="10" customWidth="1"/>
    <col min="6951" max="6951" width="3" style="10" customWidth="1"/>
    <col min="6952" max="6952" width="4.5546875" style="10" customWidth="1"/>
    <col min="6953" max="6953" width="13.77734375" style="10" customWidth="1"/>
    <col min="6954" max="6954" width="7.6640625" style="10" customWidth="1"/>
    <col min="6955" max="6955" width="1.44140625" style="10" customWidth="1"/>
    <col min="6956" max="6956" width="11.5546875" style="10"/>
    <col min="6957" max="6957" width="1.44140625" style="10" customWidth="1"/>
    <col min="6958" max="6958" width="11.5546875" style="10"/>
    <col min="6959" max="6959" width="1.4414062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3.109375" style="10" customWidth="1"/>
    <col min="7174" max="7174" width="1.44140625" style="10" customWidth="1"/>
    <col min="7175" max="7175" width="11.5546875" style="10"/>
    <col min="7176" max="7176" width="1.44140625" style="10" customWidth="1"/>
    <col min="7177" max="7177" width="11.5546875" style="10"/>
    <col min="7178" max="7178" width="1.44140625" style="10" customWidth="1"/>
    <col min="7179" max="7179" width="13.109375" style="10" customWidth="1"/>
    <col min="7180" max="7180" width="1.44140625" style="10" customWidth="1"/>
    <col min="7181" max="7181" width="11.5546875" style="10"/>
    <col min="7182" max="7182" width="1.44140625" style="10" customWidth="1"/>
    <col min="7183" max="7183" width="11.5546875" style="10"/>
    <col min="7184" max="7184" width="1.44140625" style="10" customWidth="1"/>
    <col min="7185" max="7185" width="13.109375" style="10" customWidth="1"/>
    <col min="7186" max="7186" width="1.44140625" style="10" customWidth="1"/>
    <col min="7187" max="7187" width="11.5546875" style="10"/>
    <col min="7188" max="7188" width="1.44140625" style="10" customWidth="1"/>
    <col min="7189" max="7189" width="11.5546875" style="10"/>
    <col min="7190" max="7190" width="1.44140625" style="10" customWidth="1"/>
    <col min="7191" max="7191" width="14.6640625" style="10" customWidth="1"/>
    <col min="7192" max="7193" width="1.44140625" style="10" customWidth="1"/>
    <col min="7194" max="7194" width="13.109375" style="10" customWidth="1"/>
    <col min="7195" max="7195" width="2.21875" style="10" customWidth="1"/>
    <col min="7196" max="7196" width="11.5546875" style="10"/>
    <col min="7197" max="7197" width="3" style="10" customWidth="1"/>
    <col min="7198" max="7198" width="13.109375" style="10" customWidth="1"/>
    <col min="7199" max="7199" width="2.21875" style="10" customWidth="1"/>
    <col min="7200" max="7200" width="11.5546875" style="10"/>
    <col min="7201" max="7201" width="3" style="10" customWidth="1"/>
    <col min="7202" max="7202" width="11.5546875" style="10"/>
    <col min="7203" max="7203" width="2.21875" style="10" customWidth="1"/>
    <col min="7204" max="7204" width="11.5546875" style="10"/>
    <col min="7205" max="7205" width="3" style="10" customWidth="1"/>
    <col min="7206" max="7206" width="13.109375" style="10" customWidth="1"/>
    <col min="7207" max="7207" width="3" style="10" customWidth="1"/>
    <col min="7208" max="7208" width="4.5546875" style="10" customWidth="1"/>
    <col min="7209" max="7209" width="13.77734375" style="10" customWidth="1"/>
    <col min="7210" max="7210" width="7.6640625" style="10" customWidth="1"/>
    <col min="7211" max="7211" width="1.44140625" style="10" customWidth="1"/>
    <col min="7212" max="7212" width="11.5546875" style="10"/>
    <col min="7213" max="7213" width="1.44140625" style="10" customWidth="1"/>
    <col min="7214" max="7214" width="11.5546875" style="10"/>
    <col min="7215" max="7215" width="1.4414062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3.109375" style="10" customWidth="1"/>
    <col min="7430" max="7430" width="1.44140625" style="10" customWidth="1"/>
    <col min="7431" max="7431" width="11.5546875" style="10"/>
    <col min="7432" max="7432" width="1.44140625" style="10" customWidth="1"/>
    <col min="7433" max="7433" width="11.5546875" style="10"/>
    <col min="7434" max="7434" width="1.44140625" style="10" customWidth="1"/>
    <col min="7435" max="7435" width="13.109375" style="10" customWidth="1"/>
    <col min="7436" max="7436" width="1.44140625" style="10" customWidth="1"/>
    <col min="7437" max="7437" width="11.5546875" style="10"/>
    <col min="7438" max="7438" width="1.44140625" style="10" customWidth="1"/>
    <col min="7439" max="7439" width="11.5546875" style="10"/>
    <col min="7440" max="7440" width="1.44140625" style="10" customWidth="1"/>
    <col min="7441" max="7441" width="13.109375" style="10" customWidth="1"/>
    <col min="7442" max="7442" width="1.44140625" style="10" customWidth="1"/>
    <col min="7443" max="7443" width="11.5546875" style="10"/>
    <col min="7444" max="7444" width="1.44140625" style="10" customWidth="1"/>
    <col min="7445" max="7445" width="11.5546875" style="10"/>
    <col min="7446" max="7446" width="1.44140625" style="10" customWidth="1"/>
    <col min="7447" max="7447" width="14.6640625" style="10" customWidth="1"/>
    <col min="7448" max="7449" width="1.44140625" style="10" customWidth="1"/>
    <col min="7450" max="7450" width="13.109375" style="10" customWidth="1"/>
    <col min="7451" max="7451" width="2.21875" style="10" customWidth="1"/>
    <col min="7452" max="7452" width="11.5546875" style="10"/>
    <col min="7453" max="7453" width="3" style="10" customWidth="1"/>
    <col min="7454" max="7454" width="13.109375" style="10" customWidth="1"/>
    <col min="7455" max="7455" width="2.21875" style="10" customWidth="1"/>
    <col min="7456" max="7456" width="11.5546875" style="10"/>
    <col min="7457" max="7457" width="3" style="10" customWidth="1"/>
    <col min="7458" max="7458" width="11.5546875" style="10"/>
    <col min="7459" max="7459" width="2.21875" style="10" customWidth="1"/>
    <col min="7460" max="7460" width="11.5546875" style="10"/>
    <col min="7461" max="7461" width="3" style="10" customWidth="1"/>
    <col min="7462" max="7462" width="13.109375" style="10" customWidth="1"/>
    <col min="7463" max="7463" width="3" style="10" customWidth="1"/>
    <col min="7464" max="7464" width="4.5546875" style="10" customWidth="1"/>
    <col min="7465" max="7465" width="13.77734375" style="10" customWidth="1"/>
    <col min="7466" max="7466" width="7.6640625" style="10" customWidth="1"/>
    <col min="7467" max="7467" width="1.44140625" style="10" customWidth="1"/>
    <col min="7468" max="7468" width="11.5546875" style="10"/>
    <col min="7469" max="7469" width="1.44140625" style="10" customWidth="1"/>
    <col min="7470" max="7470" width="11.5546875" style="10"/>
    <col min="7471" max="7471" width="1.4414062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3.109375" style="10" customWidth="1"/>
    <col min="7686" max="7686" width="1.44140625" style="10" customWidth="1"/>
    <col min="7687" max="7687" width="11.5546875" style="10"/>
    <col min="7688" max="7688" width="1.44140625" style="10" customWidth="1"/>
    <col min="7689" max="7689" width="11.5546875" style="10"/>
    <col min="7690" max="7690" width="1.44140625" style="10" customWidth="1"/>
    <col min="7691" max="7691" width="13.109375" style="10" customWidth="1"/>
    <col min="7692" max="7692" width="1.44140625" style="10" customWidth="1"/>
    <col min="7693" max="7693" width="11.5546875" style="10"/>
    <col min="7694" max="7694" width="1.44140625" style="10" customWidth="1"/>
    <col min="7695" max="7695" width="11.5546875" style="10"/>
    <col min="7696" max="7696" width="1.44140625" style="10" customWidth="1"/>
    <col min="7697" max="7697" width="13.109375" style="10" customWidth="1"/>
    <col min="7698" max="7698" width="1.44140625" style="10" customWidth="1"/>
    <col min="7699" max="7699" width="11.5546875" style="10"/>
    <col min="7700" max="7700" width="1.44140625" style="10" customWidth="1"/>
    <col min="7701" max="7701" width="11.5546875" style="10"/>
    <col min="7702" max="7702" width="1.44140625" style="10" customWidth="1"/>
    <col min="7703" max="7703" width="14.6640625" style="10" customWidth="1"/>
    <col min="7704" max="7705" width="1.44140625" style="10" customWidth="1"/>
    <col min="7706" max="7706" width="13.109375" style="10" customWidth="1"/>
    <col min="7707" max="7707" width="2.21875" style="10" customWidth="1"/>
    <col min="7708" max="7708" width="11.5546875" style="10"/>
    <col min="7709" max="7709" width="3" style="10" customWidth="1"/>
    <col min="7710" max="7710" width="13.109375" style="10" customWidth="1"/>
    <col min="7711" max="7711" width="2.21875" style="10" customWidth="1"/>
    <col min="7712" max="7712" width="11.5546875" style="10"/>
    <col min="7713" max="7713" width="3" style="10" customWidth="1"/>
    <col min="7714" max="7714" width="11.5546875" style="10"/>
    <col min="7715" max="7715" width="2.21875" style="10" customWidth="1"/>
    <col min="7716" max="7716" width="11.5546875" style="10"/>
    <col min="7717" max="7717" width="3" style="10" customWidth="1"/>
    <col min="7718" max="7718" width="13.109375" style="10" customWidth="1"/>
    <col min="7719" max="7719" width="3" style="10" customWidth="1"/>
    <col min="7720" max="7720" width="4.5546875" style="10" customWidth="1"/>
    <col min="7721" max="7721" width="13.77734375" style="10" customWidth="1"/>
    <col min="7722" max="7722" width="7.6640625" style="10" customWidth="1"/>
    <col min="7723" max="7723" width="1.44140625" style="10" customWidth="1"/>
    <col min="7724" max="7724" width="11.5546875" style="10"/>
    <col min="7725" max="7725" width="1.44140625" style="10" customWidth="1"/>
    <col min="7726" max="7726" width="11.5546875" style="10"/>
    <col min="7727" max="7727" width="1.4414062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3.109375" style="10" customWidth="1"/>
    <col min="7942" max="7942" width="1.44140625" style="10" customWidth="1"/>
    <col min="7943" max="7943" width="11.5546875" style="10"/>
    <col min="7944" max="7944" width="1.44140625" style="10" customWidth="1"/>
    <col min="7945" max="7945" width="11.5546875" style="10"/>
    <col min="7946" max="7946" width="1.44140625" style="10" customWidth="1"/>
    <col min="7947" max="7947" width="13.109375" style="10" customWidth="1"/>
    <col min="7948" max="7948" width="1.44140625" style="10" customWidth="1"/>
    <col min="7949" max="7949" width="11.5546875" style="10"/>
    <col min="7950" max="7950" width="1.44140625" style="10" customWidth="1"/>
    <col min="7951" max="7951" width="11.5546875" style="10"/>
    <col min="7952" max="7952" width="1.44140625" style="10" customWidth="1"/>
    <col min="7953" max="7953" width="13.109375" style="10" customWidth="1"/>
    <col min="7954" max="7954" width="1.44140625" style="10" customWidth="1"/>
    <col min="7955" max="7955" width="11.5546875" style="10"/>
    <col min="7956" max="7956" width="1.44140625" style="10" customWidth="1"/>
    <col min="7957" max="7957" width="11.5546875" style="10"/>
    <col min="7958" max="7958" width="1.44140625" style="10" customWidth="1"/>
    <col min="7959" max="7959" width="14.6640625" style="10" customWidth="1"/>
    <col min="7960" max="7961" width="1.44140625" style="10" customWidth="1"/>
    <col min="7962" max="7962" width="13.109375" style="10" customWidth="1"/>
    <col min="7963" max="7963" width="2.21875" style="10" customWidth="1"/>
    <col min="7964" max="7964" width="11.5546875" style="10"/>
    <col min="7965" max="7965" width="3" style="10" customWidth="1"/>
    <col min="7966" max="7966" width="13.109375" style="10" customWidth="1"/>
    <col min="7967" max="7967" width="2.21875" style="10" customWidth="1"/>
    <col min="7968" max="7968" width="11.5546875" style="10"/>
    <col min="7969" max="7969" width="3" style="10" customWidth="1"/>
    <col min="7970" max="7970" width="11.5546875" style="10"/>
    <col min="7971" max="7971" width="2.21875" style="10" customWidth="1"/>
    <col min="7972" max="7972" width="11.5546875" style="10"/>
    <col min="7973" max="7973" width="3" style="10" customWidth="1"/>
    <col min="7974" max="7974" width="13.109375" style="10" customWidth="1"/>
    <col min="7975" max="7975" width="3" style="10" customWidth="1"/>
    <col min="7976" max="7976" width="4.5546875" style="10" customWidth="1"/>
    <col min="7977" max="7977" width="13.77734375" style="10" customWidth="1"/>
    <col min="7978" max="7978" width="7.6640625" style="10" customWidth="1"/>
    <col min="7979" max="7979" width="1.44140625" style="10" customWidth="1"/>
    <col min="7980" max="7980" width="11.5546875" style="10"/>
    <col min="7981" max="7981" width="1.44140625" style="10" customWidth="1"/>
    <col min="7982" max="7982" width="11.5546875" style="10"/>
    <col min="7983" max="7983" width="1.4414062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3.109375" style="10" customWidth="1"/>
    <col min="8198" max="8198" width="1.44140625" style="10" customWidth="1"/>
    <col min="8199" max="8199" width="11.5546875" style="10"/>
    <col min="8200" max="8200" width="1.44140625" style="10" customWidth="1"/>
    <col min="8201" max="8201" width="11.5546875" style="10"/>
    <col min="8202" max="8202" width="1.44140625" style="10" customWidth="1"/>
    <col min="8203" max="8203" width="13.109375" style="10" customWidth="1"/>
    <col min="8204" max="8204" width="1.44140625" style="10" customWidth="1"/>
    <col min="8205" max="8205" width="11.5546875" style="10"/>
    <col min="8206" max="8206" width="1.44140625" style="10" customWidth="1"/>
    <col min="8207" max="8207" width="11.5546875" style="10"/>
    <col min="8208" max="8208" width="1.44140625" style="10" customWidth="1"/>
    <col min="8209" max="8209" width="13.109375" style="10" customWidth="1"/>
    <col min="8210" max="8210" width="1.44140625" style="10" customWidth="1"/>
    <col min="8211" max="8211" width="11.5546875" style="10"/>
    <col min="8212" max="8212" width="1.44140625" style="10" customWidth="1"/>
    <col min="8213" max="8213" width="11.5546875" style="10"/>
    <col min="8214" max="8214" width="1.44140625" style="10" customWidth="1"/>
    <col min="8215" max="8215" width="14.6640625" style="10" customWidth="1"/>
    <col min="8216" max="8217" width="1.44140625" style="10" customWidth="1"/>
    <col min="8218" max="8218" width="13.109375" style="10" customWidth="1"/>
    <col min="8219" max="8219" width="2.21875" style="10" customWidth="1"/>
    <col min="8220" max="8220" width="11.5546875" style="10"/>
    <col min="8221" max="8221" width="3" style="10" customWidth="1"/>
    <col min="8222" max="8222" width="13.109375" style="10" customWidth="1"/>
    <col min="8223" max="8223" width="2.21875" style="10" customWidth="1"/>
    <col min="8224" max="8224" width="11.5546875" style="10"/>
    <col min="8225" max="8225" width="3" style="10" customWidth="1"/>
    <col min="8226" max="8226" width="11.5546875" style="10"/>
    <col min="8227" max="8227" width="2.21875" style="10" customWidth="1"/>
    <col min="8228" max="8228" width="11.5546875" style="10"/>
    <col min="8229" max="8229" width="3" style="10" customWidth="1"/>
    <col min="8230" max="8230" width="13.109375" style="10" customWidth="1"/>
    <col min="8231" max="8231" width="3" style="10" customWidth="1"/>
    <col min="8232" max="8232" width="4.5546875" style="10" customWidth="1"/>
    <col min="8233" max="8233" width="13.77734375" style="10" customWidth="1"/>
    <col min="8234" max="8234" width="7.6640625" style="10" customWidth="1"/>
    <col min="8235" max="8235" width="1.44140625" style="10" customWidth="1"/>
    <col min="8236" max="8236" width="11.5546875" style="10"/>
    <col min="8237" max="8237" width="1.44140625" style="10" customWidth="1"/>
    <col min="8238" max="8238" width="11.5546875" style="10"/>
    <col min="8239" max="8239" width="1.4414062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3.109375" style="10" customWidth="1"/>
    <col min="8454" max="8454" width="1.44140625" style="10" customWidth="1"/>
    <col min="8455" max="8455" width="11.5546875" style="10"/>
    <col min="8456" max="8456" width="1.44140625" style="10" customWidth="1"/>
    <col min="8457" max="8457" width="11.5546875" style="10"/>
    <col min="8458" max="8458" width="1.44140625" style="10" customWidth="1"/>
    <col min="8459" max="8459" width="13.109375" style="10" customWidth="1"/>
    <col min="8460" max="8460" width="1.44140625" style="10" customWidth="1"/>
    <col min="8461" max="8461" width="11.5546875" style="10"/>
    <col min="8462" max="8462" width="1.44140625" style="10" customWidth="1"/>
    <col min="8463" max="8463" width="11.5546875" style="10"/>
    <col min="8464" max="8464" width="1.44140625" style="10" customWidth="1"/>
    <col min="8465" max="8465" width="13.109375" style="10" customWidth="1"/>
    <col min="8466" max="8466" width="1.44140625" style="10" customWidth="1"/>
    <col min="8467" max="8467" width="11.5546875" style="10"/>
    <col min="8468" max="8468" width="1.44140625" style="10" customWidth="1"/>
    <col min="8469" max="8469" width="11.5546875" style="10"/>
    <col min="8470" max="8470" width="1.44140625" style="10" customWidth="1"/>
    <col min="8471" max="8471" width="14.6640625" style="10" customWidth="1"/>
    <col min="8472" max="8473" width="1.44140625" style="10" customWidth="1"/>
    <col min="8474" max="8474" width="13.109375" style="10" customWidth="1"/>
    <col min="8475" max="8475" width="2.21875" style="10" customWidth="1"/>
    <col min="8476" max="8476" width="11.5546875" style="10"/>
    <col min="8477" max="8477" width="3" style="10" customWidth="1"/>
    <col min="8478" max="8478" width="13.109375" style="10" customWidth="1"/>
    <col min="8479" max="8479" width="2.21875" style="10" customWidth="1"/>
    <col min="8480" max="8480" width="11.5546875" style="10"/>
    <col min="8481" max="8481" width="3" style="10" customWidth="1"/>
    <col min="8482" max="8482" width="11.5546875" style="10"/>
    <col min="8483" max="8483" width="2.21875" style="10" customWidth="1"/>
    <col min="8484" max="8484" width="11.5546875" style="10"/>
    <col min="8485" max="8485" width="3" style="10" customWidth="1"/>
    <col min="8486" max="8486" width="13.109375" style="10" customWidth="1"/>
    <col min="8487" max="8487" width="3" style="10" customWidth="1"/>
    <col min="8488" max="8488" width="4.5546875" style="10" customWidth="1"/>
    <col min="8489" max="8489" width="13.77734375" style="10" customWidth="1"/>
    <col min="8490" max="8490" width="7.6640625" style="10" customWidth="1"/>
    <col min="8491" max="8491" width="1.44140625" style="10" customWidth="1"/>
    <col min="8492" max="8492" width="11.5546875" style="10"/>
    <col min="8493" max="8493" width="1.44140625" style="10" customWidth="1"/>
    <col min="8494" max="8494" width="11.5546875" style="10"/>
    <col min="8495" max="8495" width="1.4414062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3.109375" style="10" customWidth="1"/>
    <col min="8710" max="8710" width="1.44140625" style="10" customWidth="1"/>
    <col min="8711" max="8711" width="11.5546875" style="10"/>
    <col min="8712" max="8712" width="1.44140625" style="10" customWidth="1"/>
    <col min="8713" max="8713" width="11.5546875" style="10"/>
    <col min="8714" max="8714" width="1.44140625" style="10" customWidth="1"/>
    <col min="8715" max="8715" width="13.109375" style="10" customWidth="1"/>
    <col min="8716" max="8716" width="1.44140625" style="10" customWidth="1"/>
    <col min="8717" max="8717" width="11.5546875" style="10"/>
    <col min="8718" max="8718" width="1.44140625" style="10" customWidth="1"/>
    <col min="8719" max="8719" width="11.5546875" style="10"/>
    <col min="8720" max="8720" width="1.44140625" style="10" customWidth="1"/>
    <col min="8721" max="8721" width="13.109375" style="10" customWidth="1"/>
    <col min="8722" max="8722" width="1.44140625" style="10" customWidth="1"/>
    <col min="8723" max="8723" width="11.5546875" style="10"/>
    <col min="8724" max="8724" width="1.44140625" style="10" customWidth="1"/>
    <col min="8725" max="8725" width="11.5546875" style="10"/>
    <col min="8726" max="8726" width="1.44140625" style="10" customWidth="1"/>
    <col min="8727" max="8727" width="14.6640625" style="10" customWidth="1"/>
    <col min="8728" max="8729" width="1.44140625" style="10" customWidth="1"/>
    <col min="8730" max="8730" width="13.109375" style="10" customWidth="1"/>
    <col min="8731" max="8731" width="2.21875" style="10" customWidth="1"/>
    <col min="8732" max="8732" width="11.5546875" style="10"/>
    <col min="8733" max="8733" width="3" style="10" customWidth="1"/>
    <col min="8734" max="8734" width="13.109375" style="10" customWidth="1"/>
    <col min="8735" max="8735" width="2.21875" style="10" customWidth="1"/>
    <col min="8736" max="8736" width="11.5546875" style="10"/>
    <col min="8737" max="8737" width="3" style="10" customWidth="1"/>
    <col min="8738" max="8738" width="11.5546875" style="10"/>
    <col min="8739" max="8739" width="2.21875" style="10" customWidth="1"/>
    <col min="8740" max="8740" width="11.5546875" style="10"/>
    <col min="8741" max="8741" width="3" style="10" customWidth="1"/>
    <col min="8742" max="8742" width="13.109375" style="10" customWidth="1"/>
    <col min="8743" max="8743" width="3" style="10" customWidth="1"/>
    <col min="8744" max="8744" width="4.5546875" style="10" customWidth="1"/>
    <col min="8745" max="8745" width="13.77734375" style="10" customWidth="1"/>
    <col min="8746" max="8746" width="7.6640625" style="10" customWidth="1"/>
    <col min="8747" max="8747" width="1.44140625" style="10" customWidth="1"/>
    <col min="8748" max="8748" width="11.5546875" style="10"/>
    <col min="8749" max="8749" width="1.44140625" style="10" customWidth="1"/>
    <col min="8750" max="8750" width="11.5546875" style="10"/>
    <col min="8751" max="8751" width="1.4414062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3.109375" style="10" customWidth="1"/>
    <col min="8966" max="8966" width="1.44140625" style="10" customWidth="1"/>
    <col min="8967" max="8967" width="11.5546875" style="10"/>
    <col min="8968" max="8968" width="1.44140625" style="10" customWidth="1"/>
    <col min="8969" max="8969" width="11.5546875" style="10"/>
    <col min="8970" max="8970" width="1.44140625" style="10" customWidth="1"/>
    <col min="8971" max="8971" width="13.109375" style="10" customWidth="1"/>
    <col min="8972" max="8972" width="1.44140625" style="10" customWidth="1"/>
    <col min="8973" max="8973" width="11.5546875" style="10"/>
    <col min="8974" max="8974" width="1.44140625" style="10" customWidth="1"/>
    <col min="8975" max="8975" width="11.5546875" style="10"/>
    <col min="8976" max="8976" width="1.44140625" style="10" customWidth="1"/>
    <col min="8977" max="8977" width="13.109375" style="10" customWidth="1"/>
    <col min="8978" max="8978" width="1.44140625" style="10" customWidth="1"/>
    <col min="8979" max="8979" width="11.5546875" style="10"/>
    <col min="8980" max="8980" width="1.44140625" style="10" customWidth="1"/>
    <col min="8981" max="8981" width="11.5546875" style="10"/>
    <col min="8982" max="8982" width="1.44140625" style="10" customWidth="1"/>
    <col min="8983" max="8983" width="14.6640625" style="10" customWidth="1"/>
    <col min="8984" max="8985" width="1.44140625" style="10" customWidth="1"/>
    <col min="8986" max="8986" width="13.109375" style="10" customWidth="1"/>
    <col min="8987" max="8987" width="2.21875" style="10" customWidth="1"/>
    <col min="8988" max="8988" width="11.5546875" style="10"/>
    <col min="8989" max="8989" width="3" style="10" customWidth="1"/>
    <col min="8990" max="8990" width="13.109375" style="10" customWidth="1"/>
    <col min="8991" max="8991" width="2.21875" style="10" customWidth="1"/>
    <col min="8992" max="8992" width="11.5546875" style="10"/>
    <col min="8993" max="8993" width="3" style="10" customWidth="1"/>
    <col min="8994" max="8994" width="11.5546875" style="10"/>
    <col min="8995" max="8995" width="2.21875" style="10" customWidth="1"/>
    <col min="8996" max="8996" width="11.5546875" style="10"/>
    <col min="8997" max="8997" width="3" style="10" customWidth="1"/>
    <col min="8998" max="8998" width="13.109375" style="10" customWidth="1"/>
    <col min="8999" max="8999" width="3" style="10" customWidth="1"/>
    <col min="9000" max="9000" width="4.5546875" style="10" customWidth="1"/>
    <col min="9001" max="9001" width="13.77734375" style="10" customWidth="1"/>
    <col min="9002" max="9002" width="7.6640625" style="10" customWidth="1"/>
    <col min="9003" max="9003" width="1.44140625" style="10" customWidth="1"/>
    <col min="9004" max="9004" width="11.5546875" style="10"/>
    <col min="9005" max="9005" width="1.44140625" style="10" customWidth="1"/>
    <col min="9006" max="9006" width="11.5546875" style="10"/>
    <col min="9007" max="9007" width="1.4414062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3.109375" style="10" customWidth="1"/>
    <col min="9222" max="9222" width="1.44140625" style="10" customWidth="1"/>
    <col min="9223" max="9223" width="11.5546875" style="10"/>
    <col min="9224" max="9224" width="1.44140625" style="10" customWidth="1"/>
    <col min="9225" max="9225" width="11.5546875" style="10"/>
    <col min="9226" max="9226" width="1.44140625" style="10" customWidth="1"/>
    <col min="9227" max="9227" width="13.109375" style="10" customWidth="1"/>
    <col min="9228" max="9228" width="1.44140625" style="10" customWidth="1"/>
    <col min="9229" max="9229" width="11.5546875" style="10"/>
    <col min="9230" max="9230" width="1.44140625" style="10" customWidth="1"/>
    <col min="9231" max="9231" width="11.5546875" style="10"/>
    <col min="9232" max="9232" width="1.44140625" style="10" customWidth="1"/>
    <col min="9233" max="9233" width="13.109375" style="10" customWidth="1"/>
    <col min="9234" max="9234" width="1.44140625" style="10" customWidth="1"/>
    <col min="9235" max="9235" width="11.5546875" style="10"/>
    <col min="9236" max="9236" width="1.44140625" style="10" customWidth="1"/>
    <col min="9237" max="9237" width="11.5546875" style="10"/>
    <col min="9238" max="9238" width="1.44140625" style="10" customWidth="1"/>
    <col min="9239" max="9239" width="14.6640625" style="10" customWidth="1"/>
    <col min="9240" max="9241" width="1.44140625" style="10" customWidth="1"/>
    <col min="9242" max="9242" width="13.109375" style="10" customWidth="1"/>
    <col min="9243" max="9243" width="2.21875" style="10" customWidth="1"/>
    <col min="9244" max="9244" width="11.5546875" style="10"/>
    <col min="9245" max="9245" width="3" style="10" customWidth="1"/>
    <col min="9246" max="9246" width="13.109375" style="10" customWidth="1"/>
    <col min="9247" max="9247" width="2.21875" style="10" customWidth="1"/>
    <col min="9248" max="9248" width="11.5546875" style="10"/>
    <col min="9249" max="9249" width="3" style="10" customWidth="1"/>
    <col min="9250" max="9250" width="11.5546875" style="10"/>
    <col min="9251" max="9251" width="2.21875" style="10" customWidth="1"/>
    <col min="9252" max="9252" width="11.5546875" style="10"/>
    <col min="9253" max="9253" width="3" style="10" customWidth="1"/>
    <col min="9254" max="9254" width="13.109375" style="10" customWidth="1"/>
    <col min="9255" max="9255" width="3" style="10" customWidth="1"/>
    <col min="9256" max="9256" width="4.5546875" style="10" customWidth="1"/>
    <col min="9257" max="9257" width="13.77734375" style="10" customWidth="1"/>
    <col min="9258" max="9258" width="7.6640625" style="10" customWidth="1"/>
    <col min="9259" max="9259" width="1.44140625" style="10" customWidth="1"/>
    <col min="9260" max="9260" width="11.5546875" style="10"/>
    <col min="9261" max="9261" width="1.44140625" style="10" customWidth="1"/>
    <col min="9262" max="9262" width="11.5546875" style="10"/>
    <col min="9263" max="9263" width="1.4414062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3.109375" style="10" customWidth="1"/>
    <col min="9478" max="9478" width="1.44140625" style="10" customWidth="1"/>
    <col min="9479" max="9479" width="11.5546875" style="10"/>
    <col min="9480" max="9480" width="1.44140625" style="10" customWidth="1"/>
    <col min="9481" max="9481" width="11.5546875" style="10"/>
    <col min="9482" max="9482" width="1.44140625" style="10" customWidth="1"/>
    <col min="9483" max="9483" width="13.109375" style="10" customWidth="1"/>
    <col min="9484" max="9484" width="1.44140625" style="10" customWidth="1"/>
    <col min="9485" max="9485" width="11.5546875" style="10"/>
    <col min="9486" max="9486" width="1.44140625" style="10" customWidth="1"/>
    <col min="9487" max="9487" width="11.5546875" style="10"/>
    <col min="9488" max="9488" width="1.44140625" style="10" customWidth="1"/>
    <col min="9489" max="9489" width="13.109375" style="10" customWidth="1"/>
    <col min="9490" max="9490" width="1.44140625" style="10" customWidth="1"/>
    <col min="9491" max="9491" width="11.5546875" style="10"/>
    <col min="9492" max="9492" width="1.44140625" style="10" customWidth="1"/>
    <col min="9493" max="9493" width="11.5546875" style="10"/>
    <col min="9494" max="9494" width="1.44140625" style="10" customWidth="1"/>
    <col min="9495" max="9495" width="14.6640625" style="10" customWidth="1"/>
    <col min="9496" max="9497" width="1.44140625" style="10" customWidth="1"/>
    <col min="9498" max="9498" width="13.109375" style="10" customWidth="1"/>
    <col min="9499" max="9499" width="2.21875" style="10" customWidth="1"/>
    <col min="9500" max="9500" width="11.5546875" style="10"/>
    <col min="9501" max="9501" width="3" style="10" customWidth="1"/>
    <col min="9502" max="9502" width="13.109375" style="10" customWidth="1"/>
    <col min="9503" max="9503" width="2.21875" style="10" customWidth="1"/>
    <col min="9504" max="9504" width="11.5546875" style="10"/>
    <col min="9505" max="9505" width="3" style="10" customWidth="1"/>
    <col min="9506" max="9506" width="11.5546875" style="10"/>
    <col min="9507" max="9507" width="2.21875" style="10" customWidth="1"/>
    <col min="9508" max="9508" width="11.5546875" style="10"/>
    <col min="9509" max="9509" width="3" style="10" customWidth="1"/>
    <col min="9510" max="9510" width="13.109375" style="10" customWidth="1"/>
    <col min="9511" max="9511" width="3" style="10" customWidth="1"/>
    <col min="9512" max="9512" width="4.5546875" style="10" customWidth="1"/>
    <col min="9513" max="9513" width="13.77734375" style="10" customWidth="1"/>
    <col min="9514" max="9514" width="7.6640625" style="10" customWidth="1"/>
    <col min="9515" max="9515" width="1.44140625" style="10" customWidth="1"/>
    <col min="9516" max="9516" width="11.5546875" style="10"/>
    <col min="9517" max="9517" width="1.44140625" style="10" customWidth="1"/>
    <col min="9518" max="9518" width="11.5546875" style="10"/>
    <col min="9519" max="9519" width="1.4414062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3.109375" style="10" customWidth="1"/>
    <col min="9734" max="9734" width="1.44140625" style="10" customWidth="1"/>
    <col min="9735" max="9735" width="11.5546875" style="10"/>
    <col min="9736" max="9736" width="1.44140625" style="10" customWidth="1"/>
    <col min="9737" max="9737" width="11.5546875" style="10"/>
    <col min="9738" max="9738" width="1.44140625" style="10" customWidth="1"/>
    <col min="9739" max="9739" width="13.109375" style="10" customWidth="1"/>
    <col min="9740" max="9740" width="1.44140625" style="10" customWidth="1"/>
    <col min="9741" max="9741" width="11.5546875" style="10"/>
    <col min="9742" max="9742" width="1.44140625" style="10" customWidth="1"/>
    <col min="9743" max="9743" width="11.5546875" style="10"/>
    <col min="9744" max="9744" width="1.44140625" style="10" customWidth="1"/>
    <col min="9745" max="9745" width="13.109375" style="10" customWidth="1"/>
    <col min="9746" max="9746" width="1.44140625" style="10" customWidth="1"/>
    <col min="9747" max="9747" width="11.5546875" style="10"/>
    <col min="9748" max="9748" width="1.44140625" style="10" customWidth="1"/>
    <col min="9749" max="9749" width="11.5546875" style="10"/>
    <col min="9750" max="9750" width="1.44140625" style="10" customWidth="1"/>
    <col min="9751" max="9751" width="14.6640625" style="10" customWidth="1"/>
    <col min="9752" max="9753" width="1.44140625" style="10" customWidth="1"/>
    <col min="9754" max="9754" width="13.109375" style="10" customWidth="1"/>
    <col min="9755" max="9755" width="2.21875" style="10" customWidth="1"/>
    <col min="9756" max="9756" width="11.5546875" style="10"/>
    <col min="9757" max="9757" width="3" style="10" customWidth="1"/>
    <col min="9758" max="9758" width="13.109375" style="10" customWidth="1"/>
    <col min="9759" max="9759" width="2.21875" style="10" customWidth="1"/>
    <col min="9760" max="9760" width="11.5546875" style="10"/>
    <col min="9761" max="9761" width="3" style="10" customWidth="1"/>
    <col min="9762" max="9762" width="11.5546875" style="10"/>
    <col min="9763" max="9763" width="2.21875" style="10" customWidth="1"/>
    <col min="9764" max="9764" width="11.5546875" style="10"/>
    <col min="9765" max="9765" width="3" style="10" customWidth="1"/>
    <col min="9766" max="9766" width="13.109375" style="10" customWidth="1"/>
    <col min="9767" max="9767" width="3" style="10" customWidth="1"/>
    <col min="9768" max="9768" width="4.5546875" style="10" customWidth="1"/>
    <col min="9769" max="9769" width="13.77734375" style="10" customWidth="1"/>
    <col min="9770" max="9770" width="7.6640625" style="10" customWidth="1"/>
    <col min="9771" max="9771" width="1.44140625" style="10" customWidth="1"/>
    <col min="9772" max="9772" width="11.5546875" style="10"/>
    <col min="9773" max="9773" width="1.44140625" style="10" customWidth="1"/>
    <col min="9774" max="9774" width="11.5546875" style="10"/>
    <col min="9775" max="9775" width="1.4414062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3.109375" style="10" customWidth="1"/>
    <col min="9990" max="9990" width="1.44140625" style="10" customWidth="1"/>
    <col min="9991" max="9991" width="11.5546875" style="10"/>
    <col min="9992" max="9992" width="1.44140625" style="10" customWidth="1"/>
    <col min="9993" max="9993" width="11.5546875" style="10"/>
    <col min="9994" max="9994" width="1.44140625" style="10" customWidth="1"/>
    <col min="9995" max="9995" width="13.109375" style="10" customWidth="1"/>
    <col min="9996" max="9996" width="1.44140625" style="10" customWidth="1"/>
    <col min="9997" max="9997" width="11.5546875" style="10"/>
    <col min="9998" max="9998" width="1.44140625" style="10" customWidth="1"/>
    <col min="9999" max="9999" width="11.5546875" style="10"/>
    <col min="10000" max="10000" width="1.44140625" style="10" customWidth="1"/>
    <col min="10001" max="10001" width="13.109375" style="10" customWidth="1"/>
    <col min="10002" max="10002" width="1.44140625" style="10" customWidth="1"/>
    <col min="10003" max="10003" width="11.5546875" style="10"/>
    <col min="10004" max="10004" width="1.44140625" style="10" customWidth="1"/>
    <col min="10005" max="10005" width="11.5546875" style="10"/>
    <col min="10006" max="10006" width="1.44140625" style="10" customWidth="1"/>
    <col min="10007" max="10007" width="14.6640625" style="10" customWidth="1"/>
    <col min="10008" max="10009" width="1.44140625" style="10" customWidth="1"/>
    <col min="10010" max="10010" width="13.109375" style="10" customWidth="1"/>
    <col min="10011" max="10011" width="2.21875" style="10" customWidth="1"/>
    <col min="10012" max="10012" width="11.5546875" style="10"/>
    <col min="10013" max="10013" width="3" style="10" customWidth="1"/>
    <col min="10014" max="10014" width="13.109375" style="10" customWidth="1"/>
    <col min="10015" max="10015" width="2.21875" style="10" customWidth="1"/>
    <col min="10016" max="10016" width="11.5546875" style="10"/>
    <col min="10017" max="10017" width="3" style="10" customWidth="1"/>
    <col min="10018" max="10018" width="11.5546875" style="10"/>
    <col min="10019" max="10019" width="2.21875" style="10" customWidth="1"/>
    <col min="10020" max="10020" width="11.5546875" style="10"/>
    <col min="10021" max="10021" width="3" style="10" customWidth="1"/>
    <col min="10022" max="10022" width="13.109375" style="10" customWidth="1"/>
    <col min="10023" max="10023" width="3" style="10" customWidth="1"/>
    <col min="10024" max="10024" width="4.5546875" style="10" customWidth="1"/>
    <col min="10025" max="10025" width="13.77734375" style="10" customWidth="1"/>
    <col min="10026" max="10026" width="7.6640625" style="10" customWidth="1"/>
    <col min="10027" max="10027" width="1.44140625" style="10" customWidth="1"/>
    <col min="10028" max="10028" width="11.5546875" style="10"/>
    <col min="10029" max="10029" width="1.44140625" style="10" customWidth="1"/>
    <col min="10030" max="10030" width="11.5546875" style="10"/>
    <col min="10031" max="10031" width="1.4414062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3.109375" style="10" customWidth="1"/>
    <col min="10246" max="10246" width="1.44140625" style="10" customWidth="1"/>
    <col min="10247" max="10247" width="11.5546875" style="10"/>
    <col min="10248" max="10248" width="1.44140625" style="10" customWidth="1"/>
    <col min="10249" max="10249" width="11.5546875" style="10"/>
    <col min="10250" max="10250" width="1.44140625" style="10" customWidth="1"/>
    <col min="10251" max="10251" width="13.109375" style="10" customWidth="1"/>
    <col min="10252" max="10252" width="1.44140625" style="10" customWidth="1"/>
    <col min="10253" max="10253" width="11.5546875" style="10"/>
    <col min="10254" max="10254" width="1.44140625" style="10" customWidth="1"/>
    <col min="10255" max="10255" width="11.5546875" style="10"/>
    <col min="10256" max="10256" width="1.44140625" style="10" customWidth="1"/>
    <col min="10257" max="10257" width="13.109375" style="10" customWidth="1"/>
    <col min="10258" max="10258" width="1.44140625" style="10" customWidth="1"/>
    <col min="10259" max="10259" width="11.5546875" style="10"/>
    <col min="10260" max="10260" width="1.44140625" style="10" customWidth="1"/>
    <col min="10261" max="10261" width="11.5546875" style="10"/>
    <col min="10262" max="10262" width="1.44140625" style="10" customWidth="1"/>
    <col min="10263" max="10263" width="14.6640625" style="10" customWidth="1"/>
    <col min="10264" max="10265" width="1.44140625" style="10" customWidth="1"/>
    <col min="10266" max="10266" width="13.109375" style="10" customWidth="1"/>
    <col min="10267" max="10267" width="2.21875" style="10" customWidth="1"/>
    <col min="10268" max="10268" width="11.5546875" style="10"/>
    <col min="10269" max="10269" width="3" style="10" customWidth="1"/>
    <col min="10270" max="10270" width="13.109375" style="10" customWidth="1"/>
    <col min="10271" max="10271" width="2.21875" style="10" customWidth="1"/>
    <col min="10272" max="10272" width="11.5546875" style="10"/>
    <col min="10273" max="10273" width="3" style="10" customWidth="1"/>
    <col min="10274" max="10274" width="11.5546875" style="10"/>
    <col min="10275" max="10275" width="2.21875" style="10" customWidth="1"/>
    <col min="10276" max="10276" width="11.5546875" style="10"/>
    <col min="10277" max="10277" width="3" style="10" customWidth="1"/>
    <col min="10278" max="10278" width="13.109375" style="10" customWidth="1"/>
    <col min="10279" max="10279" width="3" style="10" customWidth="1"/>
    <col min="10280" max="10280" width="4.5546875" style="10" customWidth="1"/>
    <col min="10281" max="10281" width="13.77734375" style="10" customWidth="1"/>
    <col min="10282" max="10282" width="7.6640625" style="10" customWidth="1"/>
    <col min="10283" max="10283" width="1.44140625" style="10" customWidth="1"/>
    <col min="10284" max="10284" width="11.5546875" style="10"/>
    <col min="10285" max="10285" width="1.44140625" style="10" customWidth="1"/>
    <col min="10286" max="10286" width="11.5546875" style="10"/>
    <col min="10287" max="10287" width="1.4414062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3.109375" style="10" customWidth="1"/>
    <col min="10502" max="10502" width="1.44140625" style="10" customWidth="1"/>
    <col min="10503" max="10503" width="11.5546875" style="10"/>
    <col min="10504" max="10504" width="1.44140625" style="10" customWidth="1"/>
    <col min="10505" max="10505" width="11.5546875" style="10"/>
    <col min="10506" max="10506" width="1.44140625" style="10" customWidth="1"/>
    <col min="10507" max="10507" width="13.109375" style="10" customWidth="1"/>
    <col min="10508" max="10508" width="1.44140625" style="10" customWidth="1"/>
    <col min="10509" max="10509" width="11.5546875" style="10"/>
    <col min="10510" max="10510" width="1.44140625" style="10" customWidth="1"/>
    <col min="10511" max="10511" width="11.5546875" style="10"/>
    <col min="10512" max="10512" width="1.44140625" style="10" customWidth="1"/>
    <col min="10513" max="10513" width="13.109375" style="10" customWidth="1"/>
    <col min="10514" max="10514" width="1.44140625" style="10" customWidth="1"/>
    <col min="10515" max="10515" width="11.5546875" style="10"/>
    <col min="10516" max="10516" width="1.44140625" style="10" customWidth="1"/>
    <col min="10517" max="10517" width="11.5546875" style="10"/>
    <col min="10518" max="10518" width="1.44140625" style="10" customWidth="1"/>
    <col min="10519" max="10519" width="14.6640625" style="10" customWidth="1"/>
    <col min="10520" max="10521" width="1.44140625" style="10" customWidth="1"/>
    <col min="10522" max="10522" width="13.109375" style="10" customWidth="1"/>
    <col min="10523" max="10523" width="2.21875" style="10" customWidth="1"/>
    <col min="10524" max="10524" width="11.5546875" style="10"/>
    <col min="10525" max="10525" width="3" style="10" customWidth="1"/>
    <col min="10526" max="10526" width="13.109375" style="10" customWidth="1"/>
    <col min="10527" max="10527" width="2.21875" style="10" customWidth="1"/>
    <col min="10528" max="10528" width="11.5546875" style="10"/>
    <col min="10529" max="10529" width="3" style="10" customWidth="1"/>
    <col min="10530" max="10530" width="11.5546875" style="10"/>
    <col min="10531" max="10531" width="2.21875" style="10" customWidth="1"/>
    <col min="10532" max="10532" width="11.5546875" style="10"/>
    <col min="10533" max="10533" width="3" style="10" customWidth="1"/>
    <col min="10534" max="10534" width="13.109375" style="10" customWidth="1"/>
    <col min="10535" max="10535" width="3" style="10" customWidth="1"/>
    <col min="10536" max="10536" width="4.5546875" style="10" customWidth="1"/>
    <col min="10537" max="10537" width="13.77734375" style="10" customWidth="1"/>
    <col min="10538" max="10538" width="7.6640625" style="10" customWidth="1"/>
    <col min="10539" max="10539" width="1.44140625" style="10" customWidth="1"/>
    <col min="10540" max="10540" width="11.5546875" style="10"/>
    <col min="10541" max="10541" width="1.44140625" style="10" customWidth="1"/>
    <col min="10542" max="10542" width="11.5546875" style="10"/>
    <col min="10543" max="10543" width="1.4414062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3.109375" style="10" customWidth="1"/>
    <col min="10758" max="10758" width="1.44140625" style="10" customWidth="1"/>
    <col min="10759" max="10759" width="11.5546875" style="10"/>
    <col min="10760" max="10760" width="1.44140625" style="10" customWidth="1"/>
    <col min="10761" max="10761" width="11.5546875" style="10"/>
    <col min="10762" max="10762" width="1.44140625" style="10" customWidth="1"/>
    <col min="10763" max="10763" width="13.109375" style="10" customWidth="1"/>
    <col min="10764" max="10764" width="1.44140625" style="10" customWidth="1"/>
    <col min="10765" max="10765" width="11.5546875" style="10"/>
    <col min="10766" max="10766" width="1.44140625" style="10" customWidth="1"/>
    <col min="10767" max="10767" width="11.5546875" style="10"/>
    <col min="10768" max="10768" width="1.44140625" style="10" customWidth="1"/>
    <col min="10769" max="10769" width="13.109375" style="10" customWidth="1"/>
    <col min="10770" max="10770" width="1.44140625" style="10" customWidth="1"/>
    <col min="10771" max="10771" width="11.5546875" style="10"/>
    <col min="10772" max="10772" width="1.44140625" style="10" customWidth="1"/>
    <col min="10773" max="10773" width="11.5546875" style="10"/>
    <col min="10774" max="10774" width="1.44140625" style="10" customWidth="1"/>
    <col min="10775" max="10775" width="14.6640625" style="10" customWidth="1"/>
    <col min="10776" max="10777" width="1.44140625" style="10" customWidth="1"/>
    <col min="10778" max="10778" width="13.109375" style="10" customWidth="1"/>
    <col min="10779" max="10779" width="2.21875" style="10" customWidth="1"/>
    <col min="10780" max="10780" width="11.5546875" style="10"/>
    <col min="10781" max="10781" width="3" style="10" customWidth="1"/>
    <col min="10782" max="10782" width="13.109375" style="10" customWidth="1"/>
    <col min="10783" max="10783" width="2.21875" style="10" customWidth="1"/>
    <col min="10784" max="10784" width="11.5546875" style="10"/>
    <col min="10785" max="10785" width="3" style="10" customWidth="1"/>
    <col min="10786" max="10786" width="11.5546875" style="10"/>
    <col min="10787" max="10787" width="2.21875" style="10" customWidth="1"/>
    <col min="10788" max="10788" width="11.5546875" style="10"/>
    <col min="10789" max="10789" width="3" style="10" customWidth="1"/>
    <col min="10790" max="10790" width="13.109375" style="10" customWidth="1"/>
    <col min="10791" max="10791" width="3" style="10" customWidth="1"/>
    <col min="10792" max="10792" width="4.5546875" style="10" customWidth="1"/>
    <col min="10793" max="10793" width="13.77734375" style="10" customWidth="1"/>
    <col min="10794" max="10794" width="7.6640625" style="10" customWidth="1"/>
    <col min="10795" max="10795" width="1.44140625" style="10" customWidth="1"/>
    <col min="10796" max="10796" width="11.5546875" style="10"/>
    <col min="10797" max="10797" width="1.44140625" style="10" customWidth="1"/>
    <col min="10798" max="10798" width="11.5546875" style="10"/>
    <col min="10799" max="10799" width="1.4414062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3.109375" style="10" customWidth="1"/>
    <col min="11014" max="11014" width="1.44140625" style="10" customWidth="1"/>
    <col min="11015" max="11015" width="11.5546875" style="10"/>
    <col min="11016" max="11016" width="1.44140625" style="10" customWidth="1"/>
    <col min="11017" max="11017" width="11.5546875" style="10"/>
    <col min="11018" max="11018" width="1.44140625" style="10" customWidth="1"/>
    <col min="11019" max="11019" width="13.109375" style="10" customWidth="1"/>
    <col min="11020" max="11020" width="1.44140625" style="10" customWidth="1"/>
    <col min="11021" max="11021" width="11.5546875" style="10"/>
    <col min="11022" max="11022" width="1.44140625" style="10" customWidth="1"/>
    <col min="11023" max="11023" width="11.5546875" style="10"/>
    <col min="11024" max="11024" width="1.44140625" style="10" customWidth="1"/>
    <col min="11025" max="11025" width="13.109375" style="10" customWidth="1"/>
    <col min="11026" max="11026" width="1.44140625" style="10" customWidth="1"/>
    <col min="11027" max="11027" width="11.5546875" style="10"/>
    <col min="11028" max="11028" width="1.44140625" style="10" customWidth="1"/>
    <col min="11029" max="11029" width="11.5546875" style="10"/>
    <col min="11030" max="11030" width="1.44140625" style="10" customWidth="1"/>
    <col min="11031" max="11031" width="14.6640625" style="10" customWidth="1"/>
    <col min="11032" max="11033" width="1.44140625" style="10" customWidth="1"/>
    <col min="11034" max="11034" width="13.109375" style="10" customWidth="1"/>
    <col min="11035" max="11035" width="2.21875" style="10" customWidth="1"/>
    <col min="11036" max="11036" width="11.5546875" style="10"/>
    <col min="11037" max="11037" width="3" style="10" customWidth="1"/>
    <col min="11038" max="11038" width="13.109375" style="10" customWidth="1"/>
    <col min="11039" max="11039" width="2.21875" style="10" customWidth="1"/>
    <col min="11040" max="11040" width="11.5546875" style="10"/>
    <col min="11041" max="11041" width="3" style="10" customWidth="1"/>
    <col min="11042" max="11042" width="11.5546875" style="10"/>
    <col min="11043" max="11043" width="2.21875" style="10" customWidth="1"/>
    <col min="11044" max="11044" width="11.5546875" style="10"/>
    <col min="11045" max="11045" width="3" style="10" customWidth="1"/>
    <col min="11046" max="11046" width="13.109375" style="10" customWidth="1"/>
    <col min="11047" max="11047" width="3" style="10" customWidth="1"/>
    <col min="11048" max="11048" width="4.5546875" style="10" customWidth="1"/>
    <col min="11049" max="11049" width="13.77734375" style="10" customWidth="1"/>
    <col min="11050" max="11050" width="7.6640625" style="10" customWidth="1"/>
    <col min="11051" max="11051" width="1.44140625" style="10" customWidth="1"/>
    <col min="11052" max="11052" width="11.5546875" style="10"/>
    <col min="11053" max="11053" width="1.44140625" style="10" customWidth="1"/>
    <col min="11054" max="11054" width="11.5546875" style="10"/>
    <col min="11055" max="11055" width="1.4414062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3.109375" style="10" customWidth="1"/>
    <col min="11270" max="11270" width="1.44140625" style="10" customWidth="1"/>
    <col min="11271" max="11271" width="11.5546875" style="10"/>
    <col min="11272" max="11272" width="1.44140625" style="10" customWidth="1"/>
    <col min="11273" max="11273" width="11.5546875" style="10"/>
    <col min="11274" max="11274" width="1.44140625" style="10" customWidth="1"/>
    <col min="11275" max="11275" width="13.109375" style="10" customWidth="1"/>
    <col min="11276" max="11276" width="1.44140625" style="10" customWidth="1"/>
    <col min="11277" max="11277" width="11.5546875" style="10"/>
    <col min="11278" max="11278" width="1.44140625" style="10" customWidth="1"/>
    <col min="11279" max="11279" width="11.5546875" style="10"/>
    <col min="11280" max="11280" width="1.44140625" style="10" customWidth="1"/>
    <col min="11281" max="11281" width="13.109375" style="10" customWidth="1"/>
    <col min="11282" max="11282" width="1.44140625" style="10" customWidth="1"/>
    <col min="11283" max="11283" width="11.5546875" style="10"/>
    <col min="11284" max="11284" width="1.44140625" style="10" customWidth="1"/>
    <col min="11285" max="11285" width="11.5546875" style="10"/>
    <col min="11286" max="11286" width="1.44140625" style="10" customWidth="1"/>
    <col min="11287" max="11287" width="14.6640625" style="10" customWidth="1"/>
    <col min="11288" max="11289" width="1.44140625" style="10" customWidth="1"/>
    <col min="11290" max="11290" width="13.109375" style="10" customWidth="1"/>
    <col min="11291" max="11291" width="2.21875" style="10" customWidth="1"/>
    <col min="11292" max="11292" width="11.5546875" style="10"/>
    <col min="11293" max="11293" width="3" style="10" customWidth="1"/>
    <col min="11294" max="11294" width="13.109375" style="10" customWidth="1"/>
    <col min="11295" max="11295" width="2.21875" style="10" customWidth="1"/>
    <col min="11296" max="11296" width="11.5546875" style="10"/>
    <col min="11297" max="11297" width="3" style="10" customWidth="1"/>
    <col min="11298" max="11298" width="11.5546875" style="10"/>
    <col min="11299" max="11299" width="2.21875" style="10" customWidth="1"/>
    <col min="11300" max="11300" width="11.5546875" style="10"/>
    <col min="11301" max="11301" width="3" style="10" customWidth="1"/>
    <col min="11302" max="11302" width="13.109375" style="10" customWidth="1"/>
    <col min="11303" max="11303" width="3" style="10" customWidth="1"/>
    <col min="11304" max="11304" width="4.5546875" style="10" customWidth="1"/>
    <col min="11305" max="11305" width="13.77734375" style="10" customWidth="1"/>
    <col min="11306" max="11306" width="7.6640625" style="10" customWidth="1"/>
    <col min="11307" max="11307" width="1.44140625" style="10" customWidth="1"/>
    <col min="11308" max="11308" width="11.5546875" style="10"/>
    <col min="11309" max="11309" width="1.44140625" style="10" customWidth="1"/>
    <col min="11310" max="11310" width="11.5546875" style="10"/>
    <col min="11311" max="11311" width="1.4414062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3.109375" style="10" customWidth="1"/>
    <col min="11526" max="11526" width="1.44140625" style="10" customWidth="1"/>
    <col min="11527" max="11527" width="11.5546875" style="10"/>
    <col min="11528" max="11528" width="1.44140625" style="10" customWidth="1"/>
    <col min="11529" max="11529" width="11.5546875" style="10"/>
    <col min="11530" max="11530" width="1.44140625" style="10" customWidth="1"/>
    <col min="11531" max="11531" width="13.109375" style="10" customWidth="1"/>
    <col min="11532" max="11532" width="1.44140625" style="10" customWidth="1"/>
    <col min="11533" max="11533" width="11.5546875" style="10"/>
    <col min="11534" max="11534" width="1.44140625" style="10" customWidth="1"/>
    <col min="11535" max="11535" width="11.5546875" style="10"/>
    <col min="11536" max="11536" width="1.44140625" style="10" customWidth="1"/>
    <col min="11537" max="11537" width="13.109375" style="10" customWidth="1"/>
    <col min="11538" max="11538" width="1.44140625" style="10" customWidth="1"/>
    <col min="11539" max="11539" width="11.5546875" style="10"/>
    <col min="11540" max="11540" width="1.44140625" style="10" customWidth="1"/>
    <col min="11541" max="11541" width="11.5546875" style="10"/>
    <col min="11542" max="11542" width="1.44140625" style="10" customWidth="1"/>
    <col min="11543" max="11543" width="14.6640625" style="10" customWidth="1"/>
    <col min="11544" max="11545" width="1.44140625" style="10" customWidth="1"/>
    <col min="11546" max="11546" width="13.109375" style="10" customWidth="1"/>
    <col min="11547" max="11547" width="2.21875" style="10" customWidth="1"/>
    <col min="11548" max="11548" width="11.5546875" style="10"/>
    <col min="11549" max="11549" width="3" style="10" customWidth="1"/>
    <col min="11550" max="11550" width="13.109375" style="10" customWidth="1"/>
    <col min="11551" max="11551" width="2.21875" style="10" customWidth="1"/>
    <col min="11552" max="11552" width="11.5546875" style="10"/>
    <col min="11553" max="11553" width="3" style="10" customWidth="1"/>
    <col min="11554" max="11554" width="11.5546875" style="10"/>
    <col min="11555" max="11555" width="2.21875" style="10" customWidth="1"/>
    <col min="11556" max="11556" width="11.5546875" style="10"/>
    <col min="11557" max="11557" width="3" style="10" customWidth="1"/>
    <col min="11558" max="11558" width="13.109375" style="10" customWidth="1"/>
    <col min="11559" max="11559" width="3" style="10" customWidth="1"/>
    <col min="11560" max="11560" width="4.5546875" style="10" customWidth="1"/>
    <col min="11561" max="11561" width="13.77734375" style="10" customWidth="1"/>
    <col min="11562" max="11562" width="7.6640625" style="10" customWidth="1"/>
    <col min="11563" max="11563" width="1.44140625" style="10" customWidth="1"/>
    <col min="11564" max="11564" width="11.5546875" style="10"/>
    <col min="11565" max="11565" width="1.44140625" style="10" customWidth="1"/>
    <col min="11566" max="11566" width="11.5546875" style="10"/>
    <col min="11567" max="11567" width="1.4414062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3.109375" style="10" customWidth="1"/>
    <col min="11782" max="11782" width="1.44140625" style="10" customWidth="1"/>
    <col min="11783" max="11783" width="11.5546875" style="10"/>
    <col min="11784" max="11784" width="1.44140625" style="10" customWidth="1"/>
    <col min="11785" max="11785" width="11.5546875" style="10"/>
    <col min="11786" max="11786" width="1.44140625" style="10" customWidth="1"/>
    <col min="11787" max="11787" width="13.109375" style="10" customWidth="1"/>
    <col min="11788" max="11788" width="1.44140625" style="10" customWidth="1"/>
    <col min="11789" max="11789" width="11.5546875" style="10"/>
    <col min="11790" max="11790" width="1.44140625" style="10" customWidth="1"/>
    <col min="11791" max="11791" width="11.5546875" style="10"/>
    <col min="11792" max="11792" width="1.44140625" style="10" customWidth="1"/>
    <col min="11793" max="11793" width="13.109375" style="10" customWidth="1"/>
    <col min="11794" max="11794" width="1.44140625" style="10" customWidth="1"/>
    <col min="11795" max="11795" width="11.5546875" style="10"/>
    <col min="11796" max="11796" width="1.44140625" style="10" customWidth="1"/>
    <col min="11797" max="11797" width="11.5546875" style="10"/>
    <col min="11798" max="11798" width="1.44140625" style="10" customWidth="1"/>
    <col min="11799" max="11799" width="14.6640625" style="10" customWidth="1"/>
    <col min="11800" max="11801" width="1.44140625" style="10" customWidth="1"/>
    <col min="11802" max="11802" width="13.109375" style="10" customWidth="1"/>
    <col min="11803" max="11803" width="2.21875" style="10" customWidth="1"/>
    <col min="11804" max="11804" width="11.5546875" style="10"/>
    <col min="11805" max="11805" width="3" style="10" customWidth="1"/>
    <col min="11806" max="11806" width="13.109375" style="10" customWidth="1"/>
    <col min="11807" max="11807" width="2.21875" style="10" customWidth="1"/>
    <col min="11808" max="11808" width="11.5546875" style="10"/>
    <col min="11809" max="11809" width="3" style="10" customWidth="1"/>
    <col min="11810" max="11810" width="11.5546875" style="10"/>
    <col min="11811" max="11811" width="2.21875" style="10" customWidth="1"/>
    <col min="11812" max="11812" width="11.5546875" style="10"/>
    <col min="11813" max="11813" width="3" style="10" customWidth="1"/>
    <col min="11814" max="11814" width="13.109375" style="10" customWidth="1"/>
    <col min="11815" max="11815" width="3" style="10" customWidth="1"/>
    <col min="11816" max="11816" width="4.5546875" style="10" customWidth="1"/>
    <col min="11817" max="11817" width="13.77734375" style="10" customWidth="1"/>
    <col min="11818" max="11818" width="7.6640625" style="10" customWidth="1"/>
    <col min="11819" max="11819" width="1.44140625" style="10" customWidth="1"/>
    <col min="11820" max="11820" width="11.5546875" style="10"/>
    <col min="11821" max="11821" width="1.44140625" style="10" customWidth="1"/>
    <col min="11822" max="11822" width="11.5546875" style="10"/>
    <col min="11823" max="11823" width="1.4414062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3.109375" style="10" customWidth="1"/>
    <col min="12038" max="12038" width="1.44140625" style="10" customWidth="1"/>
    <col min="12039" max="12039" width="11.5546875" style="10"/>
    <col min="12040" max="12040" width="1.44140625" style="10" customWidth="1"/>
    <col min="12041" max="12041" width="11.5546875" style="10"/>
    <col min="12042" max="12042" width="1.44140625" style="10" customWidth="1"/>
    <col min="12043" max="12043" width="13.109375" style="10" customWidth="1"/>
    <col min="12044" max="12044" width="1.44140625" style="10" customWidth="1"/>
    <col min="12045" max="12045" width="11.5546875" style="10"/>
    <col min="12046" max="12046" width="1.44140625" style="10" customWidth="1"/>
    <col min="12047" max="12047" width="11.5546875" style="10"/>
    <col min="12048" max="12048" width="1.44140625" style="10" customWidth="1"/>
    <col min="12049" max="12049" width="13.109375" style="10" customWidth="1"/>
    <col min="12050" max="12050" width="1.44140625" style="10" customWidth="1"/>
    <col min="12051" max="12051" width="11.5546875" style="10"/>
    <col min="12052" max="12052" width="1.44140625" style="10" customWidth="1"/>
    <col min="12053" max="12053" width="11.5546875" style="10"/>
    <col min="12054" max="12054" width="1.44140625" style="10" customWidth="1"/>
    <col min="12055" max="12055" width="14.6640625" style="10" customWidth="1"/>
    <col min="12056" max="12057" width="1.44140625" style="10" customWidth="1"/>
    <col min="12058" max="12058" width="13.109375" style="10" customWidth="1"/>
    <col min="12059" max="12059" width="2.21875" style="10" customWidth="1"/>
    <col min="12060" max="12060" width="11.5546875" style="10"/>
    <col min="12061" max="12061" width="3" style="10" customWidth="1"/>
    <col min="12062" max="12062" width="13.109375" style="10" customWidth="1"/>
    <col min="12063" max="12063" width="2.21875" style="10" customWidth="1"/>
    <col min="12064" max="12064" width="11.5546875" style="10"/>
    <col min="12065" max="12065" width="3" style="10" customWidth="1"/>
    <col min="12066" max="12066" width="11.5546875" style="10"/>
    <col min="12067" max="12067" width="2.21875" style="10" customWidth="1"/>
    <col min="12068" max="12068" width="11.5546875" style="10"/>
    <col min="12069" max="12069" width="3" style="10" customWidth="1"/>
    <col min="12070" max="12070" width="13.109375" style="10" customWidth="1"/>
    <col min="12071" max="12071" width="3" style="10" customWidth="1"/>
    <col min="12072" max="12072" width="4.5546875" style="10" customWidth="1"/>
    <col min="12073" max="12073" width="13.77734375" style="10" customWidth="1"/>
    <col min="12074" max="12074" width="7.6640625" style="10" customWidth="1"/>
    <col min="12075" max="12075" width="1.44140625" style="10" customWidth="1"/>
    <col min="12076" max="12076" width="11.5546875" style="10"/>
    <col min="12077" max="12077" width="1.44140625" style="10" customWidth="1"/>
    <col min="12078" max="12078" width="11.5546875" style="10"/>
    <col min="12079" max="12079" width="1.4414062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3.109375" style="10" customWidth="1"/>
    <col min="12294" max="12294" width="1.44140625" style="10" customWidth="1"/>
    <col min="12295" max="12295" width="11.5546875" style="10"/>
    <col min="12296" max="12296" width="1.44140625" style="10" customWidth="1"/>
    <col min="12297" max="12297" width="11.5546875" style="10"/>
    <col min="12298" max="12298" width="1.44140625" style="10" customWidth="1"/>
    <col min="12299" max="12299" width="13.109375" style="10" customWidth="1"/>
    <col min="12300" max="12300" width="1.44140625" style="10" customWidth="1"/>
    <col min="12301" max="12301" width="11.5546875" style="10"/>
    <col min="12302" max="12302" width="1.44140625" style="10" customWidth="1"/>
    <col min="12303" max="12303" width="11.5546875" style="10"/>
    <col min="12304" max="12304" width="1.44140625" style="10" customWidth="1"/>
    <col min="12305" max="12305" width="13.109375" style="10" customWidth="1"/>
    <col min="12306" max="12306" width="1.44140625" style="10" customWidth="1"/>
    <col min="12307" max="12307" width="11.5546875" style="10"/>
    <col min="12308" max="12308" width="1.44140625" style="10" customWidth="1"/>
    <col min="12309" max="12309" width="11.5546875" style="10"/>
    <col min="12310" max="12310" width="1.44140625" style="10" customWidth="1"/>
    <col min="12311" max="12311" width="14.6640625" style="10" customWidth="1"/>
    <col min="12312" max="12313" width="1.44140625" style="10" customWidth="1"/>
    <col min="12314" max="12314" width="13.109375" style="10" customWidth="1"/>
    <col min="12315" max="12315" width="2.21875" style="10" customWidth="1"/>
    <col min="12316" max="12316" width="11.5546875" style="10"/>
    <col min="12317" max="12317" width="3" style="10" customWidth="1"/>
    <col min="12318" max="12318" width="13.109375" style="10" customWidth="1"/>
    <col min="12319" max="12319" width="2.21875" style="10" customWidth="1"/>
    <col min="12320" max="12320" width="11.5546875" style="10"/>
    <col min="12321" max="12321" width="3" style="10" customWidth="1"/>
    <col min="12322" max="12322" width="11.5546875" style="10"/>
    <col min="12323" max="12323" width="2.21875" style="10" customWidth="1"/>
    <col min="12324" max="12324" width="11.5546875" style="10"/>
    <col min="12325" max="12325" width="3" style="10" customWidth="1"/>
    <col min="12326" max="12326" width="13.109375" style="10" customWidth="1"/>
    <col min="12327" max="12327" width="3" style="10" customWidth="1"/>
    <col min="12328" max="12328" width="4.5546875" style="10" customWidth="1"/>
    <col min="12329" max="12329" width="13.77734375" style="10" customWidth="1"/>
    <col min="12330" max="12330" width="7.6640625" style="10" customWidth="1"/>
    <col min="12331" max="12331" width="1.44140625" style="10" customWidth="1"/>
    <col min="12332" max="12332" width="11.5546875" style="10"/>
    <col min="12333" max="12333" width="1.44140625" style="10" customWidth="1"/>
    <col min="12334" max="12334" width="11.5546875" style="10"/>
    <col min="12335" max="12335" width="1.4414062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3.109375" style="10" customWidth="1"/>
    <col min="12550" max="12550" width="1.44140625" style="10" customWidth="1"/>
    <col min="12551" max="12551" width="11.5546875" style="10"/>
    <col min="12552" max="12552" width="1.44140625" style="10" customWidth="1"/>
    <col min="12553" max="12553" width="11.5546875" style="10"/>
    <col min="12554" max="12554" width="1.44140625" style="10" customWidth="1"/>
    <col min="12555" max="12555" width="13.109375" style="10" customWidth="1"/>
    <col min="12556" max="12556" width="1.44140625" style="10" customWidth="1"/>
    <col min="12557" max="12557" width="11.5546875" style="10"/>
    <col min="12558" max="12558" width="1.44140625" style="10" customWidth="1"/>
    <col min="12559" max="12559" width="11.5546875" style="10"/>
    <col min="12560" max="12560" width="1.44140625" style="10" customWidth="1"/>
    <col min="12561" max="12561" width="13.109375" style="10" customWidth="1"/>
    <col min="12562" max="12562" width="1.44140625" style="10" customWidth="1"/>
    <col min="12563" max="12563" width="11.5546875" style="10"/>
    <col min="12564" max="12564" width="1.44140625" style="10" customWidth="1"/>
    <col min="12565" max="12565" width="11.5546875" style="10"/>
    <col min="12566" max="12566" width="1.44140625" style="10" customWidth="1"/>
    <col min="12567" max="12567" width="14.6640625" style="10" customWidth="1"/>
    <col min="12568" max="12569" width="1.44140625" style="10" customWidth="1"/>
    <col min="12570" max="12570" width="13.109375" style="10" customWidth="1"/>
    <col min="12571" max="12571" width="2.21875" style="10" customWidth="1"/>
    <col min="12572" max="12572" width="11.5546875" style="10"/>
    <col min="12573" max="12573" width="3" style="10" customWidth="1"/>
    <col min="12574" max="12574" width="13.109375" style="10" customWidth="1"/>
    <col min="12575" max="12575" width="2.21875" style="10" customWidth="1"/>
    <col min="12576" max="12576" width="11.5546875" style="10"/>
    <col min="12577" max="12577" width="3" style="10" customWidth="1"/>
    <col min="12578" max="12578" width="11.5546875" style="10"/>
    <col min="12579" max="12579" width="2.21875" style="10" customWidth="1"/>
    <col min="12580" max="12580" width="11.5546875" style="10"/>
    <col min="12581" max="12581" width="3" style="10" customWidth="1"/>
    <col min="12582" max="12582" width="13.109375" style="10" customWidth="1"/>
    <col min="12583" max="12583" width="3" style="10" customWidth="1"/>
    <col min="12584" max="12584" width="4.5546875" style="10" customWidth="1"/>
    <col min="12585" max="12585" width="13.77734375" style="10" customWidth="1"/>
    <col min="12586" max="12586" width="7.6640625" style="10" customWidth="1"/>
    <col min="12587" max="12587" width="1.44140625" style="10" customWidth="1"/>
    <col min="12588" max="12588" width="11.5546875" style="10"/>
    <col min="12589" max="12589" width="1.44140625" style="10" customWidth="1"/>
    <col min="12590" max="12590" width="11.5546875" style="10"/>
    <col min="12591" max="12591" width="1.4414062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3.109375" style="10" customWidth="1"/>
    <col min="12806" max="12806" width="1.44140625" style="10" customWidth="1"/>
    <col min="12807" max="12807" width="11.5546875" style="10"/>
    <col min="12808" max="12808" width="1.44140625" style="10" customWidth="1"/>
    <col min="12809" max="12809" width="11.5546875" style="10"/>
    <col min="12810" max="12810" width="1.44140625" style="10" customWidth="1"/>
    <col min="12811" max="12811" width="13.109375" style="10" customWidth="1"/>
    <col min="12812" max="12812" width="1.44140625" style="10" customWidth="1"/>
    <col min="12813" max="12813" width="11.5546875" style="10"/>
    <col min="12814" max="12814" width="1.44140625" style="10" customWidth="1"/>
    <col min="12815" max="12815" width="11.5546875" style="10"/>
    <col min="12816" max="12816" width="1.44140625" style="10" customWidth="1"/>
    <col min="12817" max="12817" width="13.109375" style="10" customWidth="1"/>
    <col min="12818" max="12818" width="1.44140625" style="10" customWidth="1"/>
    <col min="12819" max="12819" width="11.5546875" style="10"/>
    <col min="12820" max="12820" width="1.44140625" style="10" customWidth="1"/>
    <col min="12821" max="12821" width="11.5546875" style="10"/>
    <col min="12822" max="12822" width="1.44140625" style="10" customWidth="1"/>
    <col min="12823" max="12823" width="14.6640625" style="10" customWidth="1"/>
    <col min="12824" max="12825" width="1.44140625" style="10" customWidth="1"/>
    <col min="12826" max="12826" width="13.109375" style="10" customWidth="1"/>
    <col min="12827" max="12827" width="2.21875" style="10" customWidth="1"/>
    <col min="12828" max="12828" width="11.5546875" style="10"/>
    <col min="12829" max="12829" width="3" style="10" customWidth="1"/>
    <col min="12830" max="12830" width="13.109375" style="10" customWidth="1"/>
    <col min="12831" max="12831" width="2.21875" style="10" customWidth="1"/>
    <col min="12832" max="12832" width="11.5546875" style="10"/>
    <col min="12833" max="12833" width="3" style="10" customWidth="1"/>
    <col min="12834" max="12834" width="11.5546875" style="10"/>
    <col min="12835" max="12835" width="2.21875" style="10" customWidth="1"/>
    <col min="12836" max="12836" width="11.5546875" style="10"/>
    <col min="12837" max="12837" width="3" style="10" customWidth="1"/>
    <col min="12838" max="12838" width="13.109375" style="10" customWidth="1"/>
    <col min="12839" max="12839" width="3" style="10" customWidth="1"/>
    <col min="12840" max="12840" width="4.5546875" style="10" customWidth="1"/>
    <col min="12841" max="12841" width="13.77734375" style="10" customWidth="1"/>
    <col min="12842" max="12842" width="7.6640625" style="10" customWidth="1"/>
    <col min="12843" max="12843" width="1.44140625" style="10" customWidth="1"/>
    <col min="12844" max="12844" width="11.5546875" style="10"/>
    <col min="12845" max="12845" width="1.44140625" style="10" customWidth="1"/>
    <col min="12846" max="12846" width="11.5546875" style="10"/>
    <col min="12847" max="12847" width="1.4414062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3.109375" style="10" customWidth="1"/>
    <col min="13062" max="13062" width="1.44140625" style="10" customWidth="1"/>
    <col min="13063" max="13063" width="11.5546875" style="10"/>
    <col min="13064" max="13064" width="1.44140625" style="10" customWidth="1"/>
    <col min="13065" max="13065" width="11.5546875" style="10"/>
    <col min="13066" max="13066" width="1.44140625" style="10" customWidth="1"/>
    <col min="13067" max="13067" width="13.109375" style="10" customWidth="1"/>
    <col min="13068" max="13068" width="1.44140625" style="10" customWidth="1"/>
    <col min="13069" max="13069" width="11.5546875" style="10"/>
    <col min="13070" max="13070" width="1.44140625" style="10" customWidth="1"/>
    <col min="13071" max="13071" width="11.5546875" style="10"/>
    <col min="13072" max="13072" width="1.44140625" style="10" customWidth="1"/>
    <col min="13073" max="13073" width="13.109375" style="10" customWidth="1"/>
    <col min="13074" max="13074" width="1.44140625" style="10" customWidth="1"/>
    <col min="13075" max="13075" width="11.5546875" style="10"/>
    <col min="13076" max="13076" width="1.44140625" style="10" customWidth="1"/>
    <col min="13077" max="13077" width="11.5546875" style="10"/>
    <col min="13078" max="13078" width="1.44140625" style="10" customWidth="1"/>
    <col min="13079" max="13079" width="14.6640625" style="10" customWidth="1"/>
    <col min="13080" max="13081" width="1.44140625" style="10" customWidth="1"/>
    <col min="13082" max="13082" width="13.109375" style="10" customWidth="1"/>
    <col min="13083" max="13083" width="2.21875" style="10" customWidth="1"/>
    <col min="13084" max="13084" width="11.5546875" style="10"/>
    <col min="13085" max="13085" width="3" style="10" customWidth="1"/>
    <col min="13086" max="13086" width="13.109375" style="10" customWidth="1"/>
    <col min="13087" max="13087" width="2.21875" style="10" customWidth="1"/>
    <col min="13088" max="13088" width="11.5546875" style="10"/>
    <col min="13089" max="13089" width="3" style="10" customWidth="1"/>
    <col min="13090" max="13090" width="11.5546875" style="10"/>
    <col min="13091" max="13091" width="2.21875" style="10" customWidth="1"/>
    <col min="13092" max="13092" width="11.5546875" style="10"/>
    <col min="13093" max="13093" width="3" style="10" customWidth="1"/>
    <col min="13094" max="13094" width="13.109375" style="10" customWidth="1"/>
    <col min="13095" max="13095" width="3" style="10" customWidth="1"/>
    <col min="13096" max="13096" width="4.5546875" style="10" customWidth="1"/>
    <col min="13097" max="13097" width="13.77734375" style="10" customWidth="1"/>
    <col min="13098" max="13098" width="7.6640625" style="10" customWidth="1"/>
    <col min="13099" max="13099" width="1.44140625" style="10" customWidth="1"/>
    <col min="13100" max="13100" width="11.5546875" style="10"/>
    <col min="13101" max="13101" width="1.44140625" style="10" customWidth="1"/>
    <col min="13102" max="13102" width="11.5546875" style="10"/>
    <col min="13103" max="13103" width="1.4414062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3.109375" style="10" customWidth="1"/>
    <col min="13318" max="13318" width="1.44140625" style="10" customWidth="1"/>
    <col min="13319" max="13319" width="11.5546875" style="10"/>
    <col min="13320" max="13320" width="1.44140625" style="10" customWidth="1"/>
    <col min="13321" max="13321" width="11.5546875" style="10"/>
    <col min="13322" max="13322" width="1.44140625" style="10" customWidth="1"/>
    <col min="13323" max="13323" width="13.109375" style="10" customWidth="1"/>
    <col min="13324" max="13324" width="1.44140625" style="10" customWidth="1"/>
    <col min="13325" max="13325" width="11.5546875" style="10"/>
    <col min="13326" max="13326" width="1.44140625" style="10" customWidth="1"/>
    <col min="13327" max="13327" width="11.5546875" style="10"/>
    <col min="13328" max="13328" width="1.44140625" style="10" customWidth="1"/>
    <col min="13329" max="13329" width="13.109375" style="10" customWidth="1"/>
    <col min="13330" max="13330" width="1.44140625" style="10" customWidth="1"/>
    <col min="13331" max="13331" width="11.5546875" style="10"/>
    <col min="13332" max="13332" width="1.44140625" style="10" customWidth="1"/>
    <col min="13333" max="13333" width="11.5546875" style="10"/>
    <col min="13334" max="13334" width="1.44140625" style="10" customWidth="1"/>
    <col min="13335" max="13335" width="14.6640625" style="10" customWidth="1"/>
    <col min="13336" max="13337" width="1.44140625" style="10" customWidth="1"/>
    <col min="13338" max="13338" width="13.109375" style="10" customWidth="1"/>
    <col min="13339" max="13339" width="2.21875" style="10" customWidth="1"/>
    <col min="13340" max="13340" width="11.5546875" style="10"/>
    <col min="13341" max="13341" width="3" style="10" customWidth="1"/>
    <col min="13342" max="13342" width="13.109375" style="10" customWidth="1"/>
    <col min="13343" max="13343" width="2.21875" style="10" customWidth="1"/>
    <col min="13344" max="13344" width="11.5546875" style="10"/>
    <col min="13345" max="13345" width="3" style="10" customWidth="1"/>
    <col min="13346" max="13346" width="11.5546875" style="10"/>
    <col min="13347" max="13347" width="2.21875" style="10" customWidth="1"/>
    <col min="13348" max="13348" width="11.5546875" style="10"/>
    <col min="13349" max="13349" width="3" style="10" customWidth="1"/>
    <col min="13350" max="13350" width="13.109375" style="10" customWidth="1"/>
    <col min="13351" max="13351" width="3" style="10" customWidth="1"/>
    <col min="13352" max="13352" width="4.5546875" style="10" customWidth="1"/>
    <col min="13353" max="13353" width="13.77734375" style="10" customWidth="1"/>
    <col min="13354" max="13354" width="7.6640625" style="10" customWidth="1"/>
    <col min="13355" max="13355" width="1.44140625" style="10" customWidth="1"/>
    <col min="13356" max="13356" width="11.5546875" style="10"/>
    <col min="13357" max="13357" width="1.44140625" style="10" customWidth="1"/>
    <col min="13358" max="13358" width="11.5546875" style="10"/>
    <col min="13359" max="13359" width="1.4414062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3.109375" style="10" customWidth="1"/>
    <col min="13574" max="13574" width="1.44140625" style="10" customWidth="1"/>
    <col min="13575" max="13575" width="11.5546875" style="10"/>
    <col min="13576" max="13576" width="1.44140625" style="10" customWidth="1"/>
    <col min="13577" max="13577" width="11.5546875" style="10"/>
    <col min="13578" max="13578" width="1.44140625" style="10" customWidth="1"/>
    <col min="13579" max="13579" width="13.109375" style="10" customWidth="1"/>
    <col min="13580" max="13580" width="1.44140625" style="10" customWidth="1"/>
    <col min="13581" max="13581" width="11.5546875" style="10"/>
    <col min="13582" max="13582" width="1.44140625" style="10" customWidth="1"/>
    <col min="13583" max="13583" width="11.5546875" style="10"/>
    <col min="13584" max="13584" width="1.44140625" style="10" customWidth="1"/>
    <col min="13585" max="13585" width="13.109375" style="10" customWidth="1"/>
    <col min="13586" max="13586" width="1.44140625" style="10" customWidth="1"/>
    <col min="13587" max="13587" width="11.5546875" style="10"/>
    <col min="13588" max="13588" width="1.44140625" style="10" customWidth="1"/>
    <col min="13589" max="13589" width="11.5546875" style="10"/>
    <col min="13590" max="13590" width="1.44140625" style="10" customWidth="1"/>
    <col min="13591" max="13591" width="14.6640625" style="10" customWidth="1"/>
    <col min="13592" max="13593" width="1.44140625" style="10" customWidth="1"/>
    <col min="13594" max="13594" width="13.109375" style="10" customWidth="1"/>
    <col min="13595" max="13595" width="2.21875" style="10" customWidth="1"/>
    <col min="13596" max="13596" width="11.5546875" style="10"/>
    <col min="13597" max="13597" width="3" style="10" customWidth="1"/>
    <col min="13598" max="13598" width="13.109375" style="10" customWidth="1"/>
    <col min="13599" max="13599" width="2.21875" style="10" customWidth="1"/>
    <col min="13600" max="13600" width="11.5546875" style="10"/>
    <col min="13601" max="13601" width="3" style="10" customWidth="1"/>
    <col min="13602" max="13602" width="11.5546875" style="10"/>
    <col min="13603" max="13603" width="2.21875" style="10" customWidth="1"/>
    <col min="13604" max="13604" width="11.5546875" style="10"/>
    <col min="13605" max="13605" width="3" style="10" customWidth="1"/>
    <col min="13606" max="13606" width="13.109375" style="10" customWidth="1"/>
    <col min="13607" max="13607" width="3" style="10" customWidth="1"/>
    <col min="13608" max="13608" width="4.5546875" style="10" customWidth="1"/>
    <col min="13609" max="13609" width="13.77734375" style="10" customWidth="1"/>
    <col min="13610" max="13610" width="7.6640625" style="10" customWidth="1"/>
    <col min="13611" max="13611" width="1.44140625" style="10" customWidth="1"/>
    <col min="13612" max="13612" width="11.5546875" style="10"/>
    <col min="13613" max="13613" width="1.44140625" style="10" customWidth="1"/>
    <col min="13614" max="13614" width="11.5546875" style="10"/>
    <col min="13615" max="13615" width="1.4414062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3.109375" style="10" customWidth="1"/>
    <col min="13830" max="13830" width="1.44140625" style="10" customWidth="1"/>
    <col min="13831" max="13831" width="11.5546875" style="10"/>
    <col min="13832" max="13832" width="1.44140625" style="10" customWidth="1"/>
    <col min="13833" max="13833" width="11.5546875" style="10"/>
    <col min="13834" max="13834" width="1.44140625" style="10" customWidth="1"/>
    <col min="13835" max="13835" width="13.109375" style="10" customWidth="1"/>
    <col min="13836" max="13836" width="1.44140625" style="10" customWidth="1"/>
    <col min="13837" max="13837" width="11.5546875" style="10"/>
    <col min="13838" max="13838" width="1.44140625" style="10" customWidth="1"/>
    <col min="13839" max="13839" width="11.5546875" style="10"/>
    <col min="13840" max="13840" width="1.44140625" style="10" customWidth="1"/>
    <col min="13841" max="13841" width="13.109375" style="10" customWidth="1"/>
    <col min="13842" max="13842" width="1.44140625" style="10" customWidth="1"/>
    <col min="13843" max="13843" width="11.5546875" style="10"/>
    <col min="13844" max="13844" width="1.44140625" style="10" customWidth="1"/>
    <col min="13845" max="13845" width="11.5546875" style="10"/>
    <col min="13846" max="13846" width="1.44140625" style="10" customWidth="1"/>
    <col min="13847" max="13847" width="14.6640625" style="10" customWidth="1"/>
    <col min="13848" max="13849" width="1.44140625" style="10" customWidth="1"/>
    <col min="13850" max="13850" width="13.109375" style="10" customWidth="1"/>
    <col min="13851" max="13851" width="2.21875" style="10" customWidth="1"/>
    <col min="13852" max="13852" width="11.5546875" style="10"/>
    <col min="13853" max="13853" width="3" style="10" customWidth="1"/>
    <col min="13854" max="13854" width="13.109375" style="10" customWidth="1"/>
    <col min="13855" max="13855" width="2.21875" style="10" customWidth="1"/>
    <col min="13856" max="13856" width="11.5546875" style="10"/>
    <col min="13857" max="13857" width="3" style="10" customWidth="1"/>
    <col min="13858" max="13858" width="11.5546875" style="10"/>
    <col min="13859" max="13859" width="2.21875" style="10" customWidth="1"/>
    <col min="13860" max="13860" width="11.5546875" style="10"/>
    <col min="13861" max="13861" width="3" style="10" customWidth="1"/>
    <col min="13862" max="13862" width="13.109375" style="10" customWidth="1"/>
    <col min="13863" max="13863" width="3" style="10" customWidth="1"/>
    <col min="13864" max="13864" width="4.5546875" style="10" customWidth="1"/>
    <col min="13865" max="13865" width="13.77734375" style="10" customWidth="1"/>
    <col min="13866" max="13866" width="7.6640625" style="10" customWidth="1"/>
    <col min="13867" max="13867" width="1.44140625" style="10" customWidth="1"/>
    <col min="13868" max="13868" width="11.5546875" style="10"/>
    <col min="13869" max="13869" width="1.44140625" style="10" customWidth="1"/>
    <col min="13870" max="13870" width="11.5546875" style="10"/>
    <col min="13871" max="13871" width="1.4414062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3.109375" style="10" customWidth="1"/>
    <col min="14086" max="14086" width="1.44140625" style="10" customWidth="1"/>
    <col min="14087" max="14087" width="11.5546875" style="10"/>
    <col min="14088" max="14088" width="1.44140625" style="10" customWidth="1"/>
    <col min="14089" max="14089" width="11.5546875" style="10"/>
    <col min="14090" max="14090" width="1.44140625" style="10" customWidth="1"/>
    <col min="14091" max="14091" width="13.109375" style="10" customWidth="1"/>
    <col min="14092" max="14092" width="1.44140625" style="10" customWidth="1"/>
    <col min="14093" max="14093" width="11.5546875" style="10"/>
    <col min="14094" max="14094" width="1.44140625" style="10" customWidth="1"/>
    <col min="14095" max="14095" width="11.5546875" style="10"/>
    <col min="14096" max="14096" width="1.44140625" style="10" customWidth="1"/>
    <col min="14097" max="14097" width="13.109375" style="10" customWidth="1"/>
    <col min="14098" max="14098" width="1.44140625" style="10" customWidth="1"/>
    <col min="14099" max="14099" width="11.5546875" style="10"/>
    <col min="14100" max="14100" width="1.44140625" style="10" customWidth="1"/>
    <col min="14101" max="14101" width="11.5546875" style="10"/>
    <col min="14102" max="14102" width="1.44140625" style="10" customWidth="1"/>
    <col min="14103" max="14103" width="14.6640625" style="10" customWidth="1"/>
    <col min="14104" max="14105" width="1.44140625" style="10" customWidth="1"/>
    <col min="14106" max="14106" width="13.109375" style="10" customWidth="1"/>
    <col min="14107" max="14107" width="2.21875" style="10" customWidth="1"/>
    <col min="14108" max="14108" width="11.5546875" style="10"/>
    <col min="14109" max="14109" width="3" style="10" customWidth="1"/>
    <col min="14110" max="14110" width="13.109375" style="10" customWidth="1"/>
    <col min="14111" max="14111" width="2.21875" style="10" customWidth="1"/>
    <col min="14112" max="14112" width="11.5546875" style="10"/>
    <col min="14113" max="14113" width="3" style="10" customWidth="1"/>
    <col min="14114" max="14114" width="11.5546875" style="10"/>
    <col min="14115" max="14115" width="2.21875" style="10" customWidth="1"/>
    <col min="14116" max="14116" width="11.5546875" style="10"/>
    <col min="14117" max="14117" width="3" style="10" customWidth="1"/>
    <col min="14118" max="14118" width="13.109375" style="10" customWidth="1"/>
    <col min="14119" max="14119" width="3" style="10" customWidth="1"/>
    <col min="14120" max="14120" width="4.5546875" style="10" customWidth="1"/>
    <col min="14121" max="14121" width="13.77734375" style="10" customWidth="1"/>
    <col min="14122" max="14122" width="7.6640625" style="10" customWidth="1"/>
    <col min="14123" max="14123" width="1.44140625" style="10" customWidth="1"/>
    <col min="14124" max="14124" width="11.5546875" style="10"/>
    <col min="14125" max="14125" width="1.44140625" style="10" customWidth="1"/>
    <col min="14126" max="14126" width="11.5546875" style="10"/>
    <col min="14127" max="14127" width="1.4414062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3.109375" style="10" customWidth="1"/>
    <col min="14342" max="14342" width="1.44140625" style="10" customWidth="1"/>
    <col min="14343" max="14343" width="11.5546875" style="10"/>
    <col min="14344" max="14344" width="1.44140625" style="10" customWidth="1"/>
    <col min="14345" max="14345" width="11.5546875" style="10"/>
    <col min="14346" max="14346" width="1.44140625" style="10" customWidth="1"/>
    <col min="14347" max="14347" width="13.109375" style="10" customWidth="1"/>
    <col min="14348" max="14348" width="1.44140625" style="10" customWidth="1"/>
    <col min="14349" max="14349" width="11.5546875" style="10"/>
    <col min="14350" max="14350" width="1.44140625" style="10" customWidth="1"/>
    <col min="14351" max="14351" width="11.5546875" style="10"/>
    <col min="14352" max="14352" width="1.44140625" style="10" customWidth="1"/>
    <col min="14353" max="14353" width="13.109375" style="10" customWidth="1"/>
    <col min="14354" max="14354" width="1.44140625" style="10" customWidth="1"/>
    <col min="14355" max="14355" width="11.5546875" style="10"/>
    <col min="14356" max="14356" width="1.44140625" style="10" customWidth="1"/>
    <col min="14357" max="14357" width="11.5546875" style="10"/>
    <col min="14358" max="14358" width="1.44140625" style="10" customWidth="1"/>
    <col min="14359" max="14359" width="14.6640625" style="10" customWidth="1"/>
    <col min="14360" max="14361" width="1.44140625" style="10" customWidth="1"/>
    <col min="14362" max="14362" width="13.109375" style="10" customWidth="1"/>
    <col min="14363" max="14363" width="2.21875" style="10" customWidth="1"/>
    <col min="14364" max="14364" width="11.5546875" style="10"/>
    <col min="14365" max="14365" width="3" style="10" customWidth="1"/>
    <col min="14366" max="14366" width="13.109375" style="10" customWidth="1"/>
    <col min="14367" max="14367" width="2.21875" style="10" customWidth="1"/>
    <col min="14368" max="14368" width="11.5546875" style="10"/>
    <col min="14369" max="14369" width="3" style="10" customWidth="1"/>
    <col min="14370" max="14370" width="11.5546875" style="10"/>
    <col min="14371" max="14371" width="2.21875" style="10" customWidth="1"/>
    <col min="14372" max="14372" width="11.5546875" style="10"/>
    <col min="14373" max="14373" width="3" style="10" customWidth="1"/>
    <col min="14374" max="14374" width="13.109375" style="10" customWidth="1"/>
    <col min="14375" max="14375" width="3" style="10" customWidth="1"/>
    <col min="14376" max="14376" width="4.5546875" style="10" customWidth="1"/>
    <col min="14377" max="14377" width="13.77734375" style="10" customWidth="1"/>
    <col min="14378" max="14378" width="7.6640625" style="10" customWidth="1"/>
    <col min="14379" max="14379" width="1.44140625" style="10" customWidth="1"/>
    <col min="14380" max="14380" width="11.5546875" style="10"/>
    <col min="14381" max="14381" width="1.44140625" style="10" customWidth="1"/>
    <col min="14382" max="14382" width="11.5546875" style="10"/>
    <col min="14383" max="14383" width="1.4414062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3.109375" style="10" customWidth="1"/>
    <col min="14598" max="14598" width="1.44140625" style="10" customWidth="1"/>
    <col min="14599" max="14599" width="11.5546875" style="10"/>
    <col min="14600" max="14600" width="1.44140625" style="10" customWidth="1"/>
    <col min="14601" max="14601" width="11.5546875" style="10"/>
    <col min="14602" max="14602" width="1.44140625" style="10" customWidth="1"/>
    <col min="14603" max="14603" width="13.109375" style="10" customWidth="1"/>
    <col min="14604" max="14604" width="1.44140625" style="10" customWidth="1"/>
    <col min="14605" max="14605" width="11.5546875" style="10"/>
    <col min="14606" max="14606" width="1.44140625" style="10" customWidth="1"/>
    <col min="14607" max="14607" width="11.5546875" style="10"/>
    <col min="14608" max="14608" width="1.44140625" style="10" customWidth="1"/>
    <col min="14609" max="14609" width="13.109375" style="10" customWidth="1"/>
    <col min="14610" max="14610" width="1.44140625" style="10" customWidth="1"/>
    <col min="14611" max="14611" width="11.5546875" style="10"/>
    <col min="14612" max="14612" width="1.44140625" style="10" customWidth="1"/>
    <col min="14613" max="14613" width="11.5546875" style="10"/>
    <col min="14614" max="14614" width="1.44140625" style="10" customWidth="1"/>
    <col min="14615" max="14615" width="14.6640625" style="10" customWidth="1"/>
    <col min="14616" max="14617" width="1.44140625" style="10" customWidth="1"/>
    <col min="14618" max="14618" width="13.109375" style="10" customWidth="1"/>
    <col min="14619" max="14619" width="2.21875" style="10" customWidth="1"/>
    <col min="14620" max="14620" width="11.5546875" style="10"/>
    <col min="14621" max="14621" width="3" style="10" customWidth="1"/>
    <col min="14622" max="14622" width="13.109375" style="10" customWidth="1"/>
    <col min="14623" max="14623" width="2.21875" style="10" customWidth="1"/>
    <col min="14624" max="14624" width="11.5546875" style="10"/>
    <col min="14625" max="14625" width="3" style="10" customWidth="1"/>
    <col min="14626" max="14626" width="11.5546875" style="10"/>
    <col min="14627" max="14627" width="2.21875" style="10" customWidth="1"/>
    <col min="14628" max="14628" width="11.5546875" style="10"/>
    <col min="14629" max="14629" width="3" style="10" customWidth="1"/>
    <col min="14630" max="14630" width="13.109375" style="10" customWidth="1"/>
    <col min="14631" max="14631" width="3" style="10" customWidth="1"/>
    <col min="14632" max="14632" width="4.5546875" style="10" customWidth="1"/>
    <col min="14633" max="14633" width="13.77734375" style="10" customWidth="1"/>
    <col min="14634" max="14634" width="7.6640625" style="10" customWidth="1"/>
    <col min="14635" max="14635" width="1.44140625" style="10" customWidth="1"/>
    <col min="14636" max="14636" width="11.5546875" style="10"/>
    <col min="14637" max="14637" width="1.44140625" style="10" customWidth="1"/>
    <col min="14638" max="14638" width="11.5546875" style="10"/>
    <col min="14639" max="14639" width="1.4414062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3.109375" style="10" customWidth="1"/>
    <col min="14854" max="14854" width="1.44140625" style="10" customWidth="1"/>
    <col min="14855" max="14855" width="11.5546875" style="10"/>
    <col min="14856" max="14856" width="1.44140625" style="10" customWidth="1"/>
    <col min="14857" max="14857" width="11.5546875" style="10"/>
    <col min="14858" max="14858" width="1.44140625" style="10" customWidth="1"/>
    <col min="14859" max="14859" width="13.109375" style="10" customWidth="1"/>
    <col min="14860" max="14860" width="1.44140625" style="10" customWidth="1"/>
    <col min="14861" max="14861" width="11.5546875" style="10"/>
    <col min="14862" max="14862" width="1.44140625" style="10" customWidth="1"/>
    <col min="14863" max="14863" width="11.5546875" style="10"/>
    <col min="14864" max="14864" width="1.44140625" style="10" customWidth="1"/>
    <col min="14865" max="14865" width="13.109375" style="10" customWidth="1"/>
    <col min="14866" max="14866" width="1.44140625" style="10" customWidth="1"/>
    <col min="14867" max="14867" width="11.5546875" style="10"/>
    <col min="14868" max="14868" width="1.44140625" style="10" customWidth="1"/>
    <col min="14869" max="14869" width="11.5546875" style="10"/>
    <col min="14870" max="14870" width="1.44140625" style="10" customWidth="1"/>
    <col min="14871" max="14871" width="14.6640625" style="10" customWidth="1"/>
    <col min="14872" max="14873" width="1.44140625" style="10" customWidth="1"/>
    <col min="14874" max="14874" width="13.109375" style="10" customWidth="1"/>
    <col min="14875" max="14875" width="2.21875" style="10" customWidth="1"/>
    <col min="14876" max="14876" width="11.5546875" style="10"/>
    <col min="14877" max="14877" width="3" style="10" customWidth="1"/>
    <col min="14878" max="14878" width="13.109375" style="10" customWidth="1"/>
    <col min="14879" max="14879" width="2.21875" style="10" customWidth="1"/>
    <col min="14880" max="14880" width="11.5546875" style="10"/>
    <col min="14881" max="14881" width="3" style="10" customWidth="1"/>
    <col min="14882" max="14882" width="11.5546875" style="10"/>
    <col min="14883" max="14883" width="2.21875" style="10" customWidth="1"/>
    <col min="14884" max="14884" width="11.5546875" style="10"/>
    <col min="14885" max="14885" width="3" style="10" customWidth="1"/>
    <col min="14886" max="14886" width="13.109375" style="10" customWidth="1"/>
    <col min="14887" max="14887" width="3" style="10" customWidth="1"/>
    <col min="14888" max="14888" width="4.5546875" style="10" customWidth="1"/>
    <col min="14889" max="14889" width="13.77734375" style="10" customWidth="1"/>
    <col min="14890" max="14890" width="7.6640625" style="10" customWidth="1"/>
    <col min="14891" max="14891" width="1.44140625" style="10" customWidth="1"/>
    <col min="14892" max="14892" width="11.5546875" style="10"/>
    <col min="14893" max="14893" width="1.44140625" style="10" customWidth="1"/>
    <col min="14894" max="14894" width="11.5546875" style="10"/>
    <col min="14895" max="14895" width="1.4414062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3.109375" style="10" customWidth="1"/>
    <col min="15110" max="15110" width="1.44140625" style="10" customWidth="1"/>
    <col min="15111" max="15111" width="11.5546875" style="10"/>
    <col min="15112" max="15112" width="1.44140625" style="10" customWidth="1"/>
    <col min="15113" max="15113" width="11.5546875" style="10"/>
    <col min="15114" max="15114" width="1.44140625" style="10" customWidth="1"/>
    <col min="15115" max="15115" width="13.109375" style="10" customWidth="1"/>
    <col min="15116" max="15116" width="1.44140625" style="10" customWidth="1"/>
    <col min="15117" max="15117" width="11.5546875" style="10"/>
    <col min="15118" max="15118" width="1.44140625" style="10" customWidth="1"/>
    <col min="15119" max="15119" width="11.5546875" style="10"/>
    <col min="15120" max="15120" width="1.44140625" style="10" customWidth="1"/>
    <col min="15121" max="15121" width="13.109375" style="10" customWidth="1"/>
    <col min="15122" max="15122" width="1.44140625" style="10" customWidth="1"/>
    <col min="15123" max="15123" width="11.5546875" style="10"/>
    <col min="15124" max="15124" width="1.44140625" style="10" customWidth="1"/>
    <col min="15125" max="15125" width="11.5546875" style="10"/>
    <col min="15126" max="15126" width="1.44140625" style="10" customWidth="1"/>
    <col min="15127" max="15127" width="14.6640625" style="10" customWidth="1"/>
    <col min="15128" max="15129" width="1.44140625" style="10" customWidth="1"/>
    <col min="15130" max="15130" width="13.109375" style="10" customWidth="1"/>
    <col min="15131" max="15131" width="2.21875" style="10" customWidth="1"/>
    <col min="15132" max="15132" width="11.5546875" style="10"/>
    <col min="15133" max="15133" width="3" style="10" customWidth="1"/>
    <col min="15134" max="15134" width="13.109375" style="10" customWidth="1"/>
    <col min="15135" max="15135" width="2.21875" style="10" customWidth="1"/>
    <col min="15136" max="15136" width="11.5546875" style="10"/>
    <col min="15137" max="15137" width="3" style="10" customWidth="1"/>
    <col min="15138" max="15138" width="11.5546875" style="10"/>
    <col min="15139" max="15139" width="2.21875" style="10" customWidth="1"/>
    <col min="15140" max="15140" width="11.5546875" style="10"/>
    <col min="15141" max="15141" width="3" style="10" customWidth="1"/>
    <col min="15142" max="15142" width="13.109375" style="10" customWidth="1"/>
    <col min="15143" max="15143" width="3" style="10" customWidth="1"/>
    <col min="15144" max="15144" width="4.5546875" style="10" customWidth="1"/>
    <col min="15145" max="15145" width="13.77734375" style="10" customWidth="1"/>
    <col min="15146" max="15146" width="7.6640625" style="10" customWidth="1"/>
    <col min="15147" max="15147" width="1.44140625" style="10" customWidth="1"/>
    <col min="15148" max="15148" width="11.5546875" style="10"/>
    <col min="15149" max="15149" width="1.44140625" style="10" customWidth="1"/>
    <col min="15150" max="15150" width="11.5546875" style="10"/>
    <col min="15151" max="15151" width="1.4414062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3.109375" style="10" customWidth="1"/>
    <col min="15366" max="15366" width="1.44140625" style="10" customWidth="1"/>
    <col min="15367" max="15367" width="11.5546875" style="10"/>
    <col min="15368" max="15368" width="1.44140625" style="10" customWidth="1"/>
    <col min="15369" max="15369" width="11.5546875" style="10"/>
    <col min="15370" max="15370" width="1.44140625" style="10" customWidth="1"/>
    <col min="15371" max="15371" width="13.109375" style="10" customWidth="1"/>
    <col min="15372" max="15372" width="1.44140625" style="10" customWidth="1"/>
    <col min="15373" max="15373" width="11.5546875" style="10"/>
    <col min="15374" max="15374" width="1.44140625" style="10" customWidth="1"/>
    <col min="15375" max="15375" width="11.5546875" style="10"/>
    <col min="15376" max="15376" width="1.44140625" style="10" customWidth="1"/>
    <col min="15377" max="15377" width="13.109375" style="10" customWidth="1"/>
    <col min="15378" max="15378" width="1.44140625" style="10" customWidth="1"/>
    <col min="15379" max="15379" width="11.5546875" style="10"/>
    <col min="15380" max="15380" width="1.44140625" style="10" customWidth="1"/>
    <col min="15381" max="15381" width="11.5546875" style="10"/>
    <col min="15382" max="15382" width="1.44140625" style="10" customWidth="1"/>
    <col min="15383" max="15383" width="14.6640625" style="10" customWidth="1"/>
    <col min="15384" max="15385" width="1.44140625" style="10" customWidth="1"/>
    <col min="15386" max="15386" width="13.109375" style="10" customWidth="1"/>
    <col min="15387" max="15387" width="2.21875" style="10" customWidth="1"/>
    <col min="15388" max="15388" width="11.5546875" style="10"/>
    <col min="15389" max="15389" width="3" style="10" customWidth="1"/>
    <col min="15390" max="15390" width="13.109375" style="10" customWidth="1"/>
    <col min="15391" max="15391" width="2.21875" style="10" customWidth="1"/>
    <col min="15392" max="15392" width="11.5546875" style="10"/>
    <col min="15393" max="15393" width="3" style="10" customWidth="1"/>
    <col min="15394" max="15394" width="11.5546875" style="10"/>
    <col min="15395" max="15395" width="2.21875" style="10" customWidth="1"/>
    <col min="15396" max="15396" width="11.5546875" style="10"/>
    <col min="15397" max="15397" width="3" style="10" customWidth="1"/>
    <col min="15398" max="15398" width="13.109375" style="10" customWidth="1"/>
    <col min="15399" max="15399" width="3" style="10" customWidth="1"/>
    <col min="15400" max="15400" width="4.5546875" style="10" customWidth="1"/>
    <col min="15401" max="15401" width="13.77734375" style="10" customWidth="1"/>
    <col min="15402" max="15402" width="7.6640625" style="10" customWidth="1"/>
    <col min="15403" max="15403" width="1.44140625" style="10" customWidth="1"/>
    <col min="15404" max="15404" width="11.5546875" style="10"/>
    <col min="15405" max="15405" width="1.44140625" style="10" customWidth="1"/>
    <col min="15406" max="15406" width="11.5546875" style="10"/>
    <col min="15407" max="15407" width="1.4414062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3.109375" style="10" customWidth="1"/>
    <col min="15622" max="15622" width="1.44140625" style="10" customWidth="1"/>
    <col min="15623" max="15623" width="11.5546875" style="10"/>
    <col min="15624" max="15624" width="1.44140625" style="10" customWidth="1"/>
    <col min="15625" max="15625" width="11.5546875" style="10"/>
    <col min="15626" max="15626" width="1.44140625" style="10" customWidth="1"/>
    <col min="15627" max="15627" width="13.109375" style="10" customWidth="1"/>
    <col min="15628" max="15628" width="1.44140625" style="10" customWidth="1"/>
    <col min="15629" max="15629" width="11.5546875" style="10"/>
    <col min="15630" max="15630" width="1.44140625" style="10" customWidth="1"/>
    <col min="15631" max="15631" width="11.5546875" style="10"/>
    <col min="15632" max="15632" width="1.44140625" style="10" customWidth="1"/>
    <col min="15633" max="15633" width="13.109375" style="10" customWidth="1"/>
    <col min="15634" max="15634" width="1.44140625" style="10" customWidth="1"/>
    <col min="15635" max="15635" width="11.5546875" style="10"/>
    <col min="15636" max="15636" width="1.44140625" style="10" customWidth="1"/>
    <col min="15637" max="15637" width="11.5546875" style="10"/>
    <col min="15638" max="15638" width="1.44140625" style="10" customWidth="1"/>
    <col min="15639" max="15639" width="14.6640625" style="10" customWidth="1"/>
    <col min="15640" max="15641" width="1.44140625" style="10" customWidth="1"/>
    <col min="15642" max="15642" width="13.109375" style="10" customWidth="1"/>
    <col min="15643" max="15643" width="2.21875" style="10" customWidth="1"/>
    <col min="15644" max="15644" width="11.5546875" style="10"/>
    <col min="15645" max="15645" width="3" style="10" customWidth="1"/>
    <col min="15646" max="15646" width="13.109375" style="10" customWidth="1"/>
    <col min="15647" max="15647" width="2.21875" style="10" customWidth="1"/>
    <col min="15648" max="15648" width="11.5546875" style="10"/>
    <col min="15649" max="15649" width="3" style="10" customWidth="1"/>
    <col min="15650" max="15650" width="11.5546875" style="10"/>
    <col min="15651" max="15651" width="2.21875" style="10" customWidth="1"/>
    <col min="15652" max="15652" width="11.5546875" style="10"/>
    <col min="15653" max="15653" width="3" style="10" customWidth="1"/>
    <col min="15654" max="15654" width="13.109375" style="10" customWidth="1"/>
    <col min="15655" max="15655" width="3" style="10" customWidth="1"/>
    <col min="15656" max="15656" width="4.5546875" style="10" customWidth="1"/>
    <col min="15657" max="15657" width="13.77734375" style="10" customWidth="1"/>
    <col min="15658" max="15658" width="7.6640625" style="10" customWidth="1"/>
    <col min="15659" max="15659" width="1.44140625" style="10" customWidth="1"/>
    <col min="15660" max="15660" width="11.5546875" style="10"/>
    <col min="15661" max="15661" width="1.44140625" style="10" customWidth="1"/>
    <col min="15662" max="15662" width="11.5546875" style="10"/>
    <col min="15663" max="15663" width="1.4414062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3.109375" style="10" customWidth="1"/>
    <col min="15878" max="15878" width="1.44140625" style="10" customWidth="1"/>
    <col min="15879" max="15879" width="11.5546875" style="10"/>
    <col min="15880" max="15880" width="1.44140625" style="10" customWidth="1"/>
    <col min="15881" max="15881" width="11.5546875" style="10"/>
    <col min="15882" max="15882" width="1.44140625" style="10" customWidth="1"/>
    <col min="15883" max="15883" width="13.109375" style="10" customWidth="1"/>
    <col min="15884" max="15884" width="1.44140625" style="10" customWidth="1"/>
    <col min="15885" max="15885" width="11.5546875" style="10"/>
    <col min="15886" max="15886" width="1.44140625" style="10" customWidth="1"/>
    <col min="15887" max="15887" width="11.5546875" style="10"/>
    <col min="15888" max="15888" width="1.44140625" style="10" customWidth="1"/>
    <col min="15889" max="15889" width="13.109375" style="10" customWidth="1"/>
    <col min="15890" max="15890" width="1.44140625" style="10" customWidth="1"/>
    <col min="15891" max="15891" width="11.5546875" style="10"/>
    <col min="15892" max="15892" width="1.44140625" style="10" customWidth="1"/>
    <col min="15893" max="15893" width="11.5546875" style="10"/>
    <col min="15894" max="15894" width="1.44140625" style="10" customWidth="1"/>
    <col min="15895" max="15895" width="14.6640625" style="10" customWidth="1"/>
    <col min="15896" max="15897" width="1.44140625" style="10" customWidth="1"/>
    <col min="15898" max="15898" width="13.109375" style="10" customWidth="1"/>
    <col min="15899" max="15899" width="2.21875" style="10" customWidth="1"/>
    <col min="15900" max="15900" width="11.5546875" style="10"/>
    <col min="15901" max="15901" width="3" style="10" customWidth="1"/>
    <col min="15902" max="15902" width="13.109375" style="10" customWidth="1"/>
    <col min="15903" max="15903" width="2.21875" style="10" customWidth="1"/>
    <col min="15904" max="15904" width="11.5546875" style="10"/>
    <col min="15905" max="15905" width="3" style="10" customWidth="1"/>
    <col min="15906" max="15906" width="11.5546875" style="10"/>
    <col min="15907" max="15907" width="2.21875" style="10" customWidth="1"/>
    <col min="15908" max="15908" width="11.5546875" style="10"/>
    <col min="15909" max="15909" width="3" style="10" customWidth="1"/>
    <col min="15910" max="15910" width="13.109375" style="10" customWidth="1"/>
    <col min="15911" max="15911" width="3" style="10" customWidth="1"/>
    <col min="15912" max="15912" width="4.5546875" style="10" customWidth="1"/>
    <col min="15913" max="15913" width="13.77734375" style="10" customWidth="1"/>
    <col min="15914" max="15914" width="7.6640625" style="10" customWidth="1"/>
    <col min="15915" max="15915" width="1.44140625" style="10" customWidth="1"/>
    <col min="15916" max="15916" width="11.5546875" style="10"/>
    <col min="15917" max="15917" width="1.44140625" style="10" customWidth="1"/>
    <col min="15918" max="15918" width="11.5546875" style="10"/>
    <col min="15919" max="15919" width="1.4414062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3.109375" style="10" customWidth="1"/>
    <col min="16134" max="16134" width="1.44140625" style="10" customWidth="1"/>
    <col min="16135" max="16135" width="11.5546875" style="10"/>
    <col min="16136" max="16136" width="1.44140625" style="10" customWidth="1"/>
    <col min="16137" max="16137" width="11.5546875" style="10"/>
    <col min="16138" max="16138" width="1.44140625" style="10" customWidth="1"/>
    <col min="16139" max="16139" width="13.109375" style="10" customWidth="1"/>
    <col min="16140" max="16140" width="1.44140625" style="10" customWidth="1"/>
    <col min="16141" max="16141" width="11.5546875" style="10"/>
    <col min="16142" max="16142" width="1.44140625" style="10" customWidth="1"/>
    <col min="16143" max="16143" width="11.5546875" style="10"/>
    <col min="16144" max="16144" width="1.44140625" style="10" customWidth="1"/>
    <col min="16145" max="16145" width="13.109375" style="10" customWidth="1"/>
    <col min="16146" max="16146" width="1.44140625" style="10" customWidth="1"/>
    <col min="16147" max="16147" width="11.5546875" style="10"/>
    <col min="16148" max="16148" width="1.44140625" style="10" customWidth="1"/>
    <col min="16149" max="16149" width="11.5546875" style="10"/>
    <col min="16150" max="16150" width="1.44140625" style="10" customWidth="1"/>
    <col min="16151" max="16151" width="14.6640625" style="10" customWidth="1"/>
    <col min="16152" max="16153" width="1.44140625" style="10" customWidth="1"/>
    <col min="16154" max="16154" width="13.109375" style="10" customWidth="1"/>
    <col min="16155" max="16155" width="2.21875" style="10" customWidth="1"/>
    <col min="16156" max="16156" width="11.5546875" style="10"/>
    <col min="16157" max="16157" width="3" style="10" customWidth="1"/>
    <col min="16158" max="16158" width="13.109375" style="10" customWidth="1"/>
    <col min="16159" max="16159" width="2.21875" style="10" customWidth="1"/>
    <col min="16160" max="16160" width="11.5546875" style="10"/>
    <col min="16161" max="16161" width="3" style="10" customWidth="1"/>
    <col min="16162" max="16162" width="11.5546875" style="10"/>
    <col min="16163" max="16163" width="2.21875" style="10" customWidth="1"/>
    <col min="16164" max="16164" width="11.5546875" style="10"/>
    <col min="16165" max="16165" width="3" style="10" customWidth="1"/>
    <col min="16166" max="16166" width="13.109375" style="10" customWidth="1"/>
    <col min="16167" max="16167" width="3" style="10" customWidth="1"/>
    <col min="16168" max="16168" width="4.5546875" style="10" customWidth="1"/>
    <col min="16169" max="16169" width="13.77734375" style="10" customWidth="1"/>
    <col min="16170" max="16170" width="7.6640625" style="10" customWidth="1"/>
    <col min="16171" max="16171" width="1.44140625" style="10" customWidth="1"/>
    <col min="16172" max="16172" width="11.5546875" style="10"/>
    <col min="16173" max="16173" width="1.44140625" style="10" customWidth="1"/>
    <col min="16174" max="16174" width="11.5546875" style="10"/>
    <col min="16175" max="16175" width="1.44140625" style="10" customWidth="1"/>
    <col min="16176" max="16384" width="11.5546875" style="10"/>
  </cols>
  <sheetData>
    <row r="1" spans="1:48" s="8" customFormat="1" ht="10.5" customHeight="1" x14ac:dyDescent="0.3">
      <c r="C1" s="10"/>
      <c r="W1" s="11" t="s">
        <v>42</v>
      </c>
      <c r="Z1" s="38" t="s">
        <v>43</v>
      </c>
      <c r="AN1" s="11" t="s">
        <v>549</v>
      </c>
    </row>
    <row r="2" spans="1:48" s="8" customFormat="1" ht="10.5" customHeight="1" x14ac:dyDescent="0.3">
      <c r="C2" s="10"/>
      <c r="W2" s="11" t="s">
        <v>550</v>
      </c>
      <c r="Z2" s="38" t="s">
        <v>391</v>
      </c>
      <c r="AN2" s="11" t="s">
        <v>47</v>
      </c>
    </row>
    <row r="3" spans="1:48" s="8" customFormat="1" ht="10.5" customHeight="1" x14ac:dyDescent="0.3">
      <c r="C3" s="10"/>
      <c r="W3" s="11" t="s">
        <v>48</v>
      </c>
      <c r="Z3" s="14" t="s">
        <v>49</v>
      </c>
    </row>
    <row r="4" spans="1:48" ht="9.6" customHeight="1" x14ac:dyDescent="0.3">
      <c r="Z4" s="16" t="s">
        <v>392</v>
      </c>
      <c r="AA4" s="16"/>
      <c r="AB4" s="16"/>
      <c r="AC4" s="16"/>
      <c r="AD4" s="16"/>
      <c r="AE4" s="16"/>
      <c r="AF4" s="16"/>
      <c r="AG4" s="16"/>
      <c r="AH4" s="16"/>
      <c r="AI4" s="16"/>
      <c r="AJ4" s="16"/>
      <c r="AK4" s="16"/>
      <c r="AL4" s="16"/>
    </row>
    <row r="5" spans="1:48" ht="7.5" customHeight="1" x14ac:dyDescent="0.3"/>
    <row r="6" spans="1:48" ht="9.6" customHeight="1" x14ac:dyDescent="0.3">
      <c r="AD6" s="16" t="s">
        <v>396</v>
      </c>
      <c r="AE6" s="16"/>
      <c r="AF6" s="16"/>
      <c r="AG6" s="16"/>
      <c r="AH6" s="16"/>
      <c r="AI6" s="16"/>
      <c r="AJ6" s="16"/>
    </row>
    <row r="7" spans="1:48" ht="9.6" customHeight="1" x14ac:dyDescent="0.3"/>
    <row r="8" spans="1:48" ht="9.6" customHeight="1" x14ac:dyDescent="0.3">
      <c r="E8" s="16" t="s">
        <v>551</v>
      </c>
      <c r="F8" s="16"/>
      <c r="G8" s="16"/>
      <c r="H8" s="16"/>
      <c r="I8" s="16"/>
      <c r="K8" s="16" t="s">
        <v>552</v>
      </c>
      <c r="L8" s="16"/>
      <c r="M8" s="16"/>
      <c r="N8" s="16"/>
      <c r="O8" s="16"/>
      <c r="Q8" s="16" t="s">
        <v>553</v>
      </c>
      <c r="R8" s="16"/>
      <c r="S8" s="16"/>
      <c r="T8" s="16"/>
      <c r="U8" s="16"/>
      <c r="Z8" s="16" t="s">
        <v>431</v>
      </c>
      <c r="AA8" s="16"/>
      <c r="AB8" s="16"/>
      <c r="AD8" s="16" t="s">
        <v>59</v>
      </c>
      <c r="AE8" s="16"/>
      <c r="AF8" s="16"/>
      <c r="AH8" s="16" t="s">
        <v>60</v>
      </c>
      <c r="AI8" s="16"/>
      <c r="AJ8" s="16"/>
    </row>
    <row r="9" spans="1:48" ht="8.4" customHeight="1" x14ac:dyDescent="0.3"/>
    <row r="10" spans="1:48" ht="9.6" customHeight="1" x14ac:dyDescent="0.3">
      <c r="I10" s="18" t="s">
        <v>64</v>
      </c>
      <c r="O10" s="18" t="s">
        <v>64</v>
      </c>
      <c r="U10" s="18" t="s">
        <v>64</v>
      </c>
      <c r="AB10" s="18" t="s">
        <v>271</v>
      </c>
      <c r="AF10" s="18" t="s">
        <v>271</v>
      </c>
      <c r="AJ10" s="18" t="s">
        <v>271</v>
      </c>
      <c r="AL10" s="18" t="s">
        <v>408</v>
      </c>
      <c r="AR10" s="18" t="s">
        <v>554</v>
      </c>
      <c r="AT10" s="18" t="s">
        <v>555</v>
      </c>
      <c r="AV10" s="132" t="s">
        <v>263</v>
      </c>
    </row>
    <row r="11" spans="1:48" ht="9.6" customHeight="1" x14ac:dyDescent="0.3">
      <c r="A11" s="19" t="s">
        <v>71</v>
      </c>
      <c r="C11" s="19" t="s">
        <v>73</v>
      </c>
      <c r="E11" s="19" t="s">
        <v>74</v>
      </c>
      <c r="G11" s="19" t="s">
        <v>434</v>
      </c>
      <c r="I11" s="19" t="s">
        <v>80</v>
      </c>
      <c r="K11" s="19" t="s">
        <v>74</v>
      </c>
      <c r="M11" s="19" t="s">
        <v>434</v>
      </c>
      <c r="O11" s="19" t="s">
        <v>80</v>
      </c>
      <c r="Q11" s="19" t="s">
        <v>74</v>
      </c>
      <c r="S11" s="19" t="s">
        <v>434</v>
      </c>
      <c r="U11" s="19" t="s">
        <v>80</v>
      </c>
      <c r="W11" s="19" t="s">
        <v>65</v>
      </c>
      <c r="Z11" s="19" t="s">
        <v>74</v>
      </c>
      <c r="AB11" s="19" t="s">
        <v>372</v>
      </c>
      <c r="AD11" s="19" t="s">
        <v>74</v>
      </c>
      <c r="AF11" s="19" t="s">
        <v>372</v>
      </c>
      <c r="AH11" s="19" t="s">
        <v>74</v>
      </c>
      <c r="AJ11" s="19" t="s">
        <v>372</v>
      </c>
      <c r="AL11" s="19" t="s">
        <v>417</v>
      </c>
      <c r="AN11" s="19" t="s">
        <v>71</v>
      </c>
      <c r="AR11" s="111" t="s">
        <v>556</v>
      </c>
      <c r="AT11" s="111" t="s">
        <v>557</v>
      </c>
      <c r="AV11" s="111" t="s">
        <v>558</v>
      </c>
    </row>
    <row r="12" spans="1:48" ht="8.85" customHeight="1" x14ac:dyDescent="0.3"/>
    <row r="13" spans="1:48" ht="8.85" customHeight="1" x14ac:dyDescent="0.3">
      <c r="B13" s="10" t="s">
        <v>281</v>
      </c>
    </row>
    <row r="14" spans="1:48" ht="8.85" customHeight="1" x14ac:dyDescent="0.3">
      <c r="A14" s="10">
        <v>1</v>
      </c>
      <c r="B14" s="21"/>
      <c r="C14" s="10" t="s">
        <v>84</v>
      </c>
      <c r="D14" s="21"/>
      <c r="E14" s="136">
        <v>22889170</v>
      </c>
      <c r="F14" s="21"/>
      <c r="G14" s="134">
        <f>(E14/$AP14)</f>
        <v>143.53546501784069</v>
      </c>
      <c r="H14" s="21"/>
      <c r="I14" s="135">
        <f>IF(G$60,G14/G$60*100,0)</f>
        <v>142.9099805136994</v>
      </c>
      <c r="J14" s="21"/>
      <c r="K14" s="136">
        <v>3923748</v>
      </c>
      <c r="L14" s="21"/>
      <c r="M14" s="134">
        <f>(K14/$AP14)</f>
        <v>24.605391711137727</v>
      </c>
      <c r="N14" s="21"/>
      <c r="O14" s="135">
        <f>IF(M$60,M14/M$60*100,0)</f>
        <v>108.89719777163364</v>
      </c>
      <c r="P14" s="21"/>
      <c r="Q14" s="136">
        <v>8038617</v>
      </c>
      <c r="R14" s="21"/>
      <c r="S14" s="135">
        <f>(Q14/$AP14)</f>
        <v>50.409282171232917</v>
      </c>
      <c r="T14" s="21"/>
      <c r="U14" s="135">
        <f>IF(S$60,S14/S$60*100,0)</f>
        <v>138.34017948835472</v>
      </c>
      <c r="V14" s="21"/>
      <c r="W14" s="136">
        <f>(E14+K14+Q14)</f>
        <v>34851535</v>
      </c>
      <c r="X14" s="21"/>
      <c r="Y14" s="21"/>
      <c r="Z14" s="136">
        <v>211460</v>
      </c>
      <c r="AA14" s="21"/>
      <c r="AB14" s="135">
        <f>IF($W14,Z14/$W14*100,0)</f>
        <v>0.60674515484038216</v>
      </c>
      <c r="AC14" s="21"/>
      <c r="AD14" s="136">
        <v>10256</v>
      </c>
      <c r="AE14" s="21"/>
      <c r="AF14" s="135">
        <f>IF($W14,AD14/$W14*100,0)</f>
        <v>2.9427685179433272E-2</v>
      </c>
      <c r="AG14" s="21"/>
      <c r="AH14" s="136">
        <v>39100</v>
      </c>
      <c r="AI14" s="21"/>
      <c r="AJ14" s="135">
        <f>IF($W14,AH14/$W14*100,0)</f>
        <v>0.1121901804325118</v>
      </c>
      <c r="AK14" s="21"/>
      <c r="AL14" s="136">
        <v>2327276</v>
      </c>
      <c r="AM14" s="21"/>
      <c r="AN14" s="10">
        <v>1</v>
      </c>
      <c r="AO14" s="21"/>
      <c r="AP14" s="147">
        <v>159467</v>
      </c>
      <c r="AQ14" s="21"/>
      <c r="AR14" s="147">
        <f>IF(E14,AP14,0)</f>
        <v>159467</v>
      </c>
      <c r="AS14" s="21"/>
      <c r="AT14" s="147">
        <f>IF(K14,AP14,0)</f>
        <v>159467</v>
      </c>
      <c r="AU14" s="21"/>
      <c r="AV14" s="147">
        <f>IF(Q14,AP14,0)</f>
        <v>159467</v>
      </c>
    </row>
    <row r="15" spans="1:48" ht="8.85" customHeight="1" x14ac:dyDescent="0.3">
      <c r="A15" s="10">
        <v>2</v>
      </c>
      <c r="B15" s="21"/>
      <c r="C15" s="10" t="s">
        <v>85</v>
      </c>
      <c r="D15" s="21"/>
      <c r="E15" s="138">
        <v>1544239</v>
      </c>
      <c r="F15" s="21"/>
      <c r="G15" s="135">
        <f>(E15/$AP15)</f>
        <v>89.682269585922526</v>
      </c>
      <c r="H15" s="21"/>
      <c r="I15" s="135">
        <f>IF(G$60,G15/G$60*100,0)</f>
        <v>89.291461154603866</v>
      </c>
      <c r="J15" s="21"/>
      <c r="K15" s="138">
        <v>0</v>
      </c>
      <c r="L15" s="21"/>
      <c r="M15" s="135">
        <f>(K15/$AP15)</f>
        <v>0</v>
      </c>
      <c r="N15" s="21"/>
      <c r="O15" s="135">
        <f>IF(M$60,M15/M$60*100,0)</f>
        <v>0</v>
      </c>
      <c r="P15" s="21"/>
      <c r="Q15" s="138">
        <v>846241</v>
      </c>
      <c r="R15" s="21"/>
      <c r="S15" s="135">
        <f>(Q15/$AP15)</f>
        <v>49.145769208432547</v>
      </c>
      <c r="T15" s="21"/>
      <c r="U15" s="135">
        <f>IF(S$60,S15/S$60*100,0)</f>
        <v>134.87267107460835</v>
      </c>
      <c r="V15" s="21"/>
      <c r="W15" s="138">
        <f>(E15+K15+Q15)</f>
        <v>2390480</v>
      </c>
      <c r="X15" s="21"/>
      <c r="Y15" s="21"/>
      <c r="Z15" s="138">
        <v>71100</v>
      </c>
      <c r="AA15" s="21"/>
      <c r="AB15" s="135">
        <f>IF($W15,Z15/$W15*100,0)</f>
        <v>2.974298048927412</v>
      </c>
      <c r="AC15" s="21"/>
      <c r="AD15" s="138">
        <v>5497</v>
      </c>
      <c r="AE15" s="21"/>
      <c r="AF15" s="135">
        <f>IF($W15,AD15/$W15*100,0)</f>
        <v>0.22995381680666646</v>
      </c>
      <c r="AG15" s="21"/>
      <c r="AH15" s="138">
        <v>8869</v>
      </c>
      <c r="AI15" s="21"/>
      <c r="AJ15" s="135">
        <f>IF($W15,AH15/$W15*100,0)</f>
        <v>0.37101335296676818</v>
      </c>
      <c r="AK15" s="21"/>
      <c r="AL15" s="138">
        <v>924682</v>
      </c>
      <c r="AM15" s="21"/>
      <c r="AN15" s="10">
        <v>2</v>
      </c>
      <c r="AO15" s="21"/>
      <c r="AP15" s="147">
        <v>17219</v>
      </c>
      <c r="AQ15" s="21"/>
      <c r="AR15" s="147">
        <f>IF(E15,AP15,0)</f>
        <v>17219</v>
      </c>
      <c r="AS15" s="21"/>
      <c r="AT15" s="147">
        <f>IF(K15,AP15,0)</f>
        <v>0</v>
      </c>
      <c r="AU15" s="21"/>
      <c r="AV15" s="147">
        <f>IF(Q15,AP15,0)</f>
        <v>17219</v>
      </c>
    </row>
    <row r="16" spans="1:48" ht="8.85" customHeight="1" x14ac:dyDescent="0.3">
      <c r="A16" s="10">
        <v>3</v>
      </c>
      <c r="B16" s="21"/>
      <c r="C16" s="10" t="s">
        <v>86</v>
      </c>
      <c r="D16" s="21"/>
      <c r="E16" s="138">
        <v>939485</v>
      </c>
      <c r="F16" s="21"/>
      <c r="G16" s="135">
        <f>(E16/$AP16)</f>
        <v>141.46739948802892</v>
      </c>
      <c r="H16" s="21"/>
      <c r="I16" s="135">
        <f>IF(G$60,G16/G$60*100,0)</f>
        <v>140.8509269931655</v>
      </c>
      <c r="J16" s="21"/>
      <c r="K16" s="138">
        <v>0</v>
      </c>
      <c r="L16" s="21"/>
      <c r="M16" s="135">
        <f>(K16/$AP16)</f>
        <v>0</v>
      </c>
      <c r="N16" s="21"/>
      <c r="O16" s="135">
        <f>IF(M$60,M16/M$60*100,0)</f>
        <v>0</v>
      </c>
      <c r="P16" s="21"/>
      <c r="Q16" s="138">
        <v>218421</v>
      </c>
      <c r="R16" s="21"/>
      <c r="S16" s="135">
        <f>(Q16/$AP16)</f>
        <v>32.889775636199367</v>
      </c>
      <c r="T16" s="21"/>
      <c r="U16" s="135">
        <f>IF(S$60,S16/S$60*100,0)</f>
        <v>90.260707331398464</v>
      </c>
      <c r="V16" s="21"/>
      <c r="W16" s="138">
        <f>(E16+K16+Q16)</f>
        <v>1157906</v>
      </c>
      <c r="X16" s="21"/>
      <c r="Y16" s="21"/>
      <c r="Z16" s="138">
        <v>52161</v>
      </c>
      <c r="AA16" s="21"/>
      <c r="AB16" s="135">
        <f>IF($W16,Z16/$W16*100,0)</f>
        <v>4.5047698172390502</v>
      </c>
      <c r="AC16" s="21"/>
      <c r="AD16" s="138">
        <v>0</v>
      </c>
      <c r="AE16" s="21"/>
      <c r="AF16" s="135">
        <f>IF($W16,AD16/$W16*100,0)</f>
        <v>0</v>
      </c>
      <c r="AG16" s="21"/>
      <c r="AH16" s="138">
        <v>0</v>
      </c>
      <c r="AI16" s="21"/>
      <c r="AJ16" s="135">
        <f>IF($W16,AH16/$W16*100,0)</f>
        <v>0</v>
      </c>
      <c r="AK16" s="21"/>
      <c r="AL16" s="138">
        <v>484277</v>
      </c>
      <c r="AM16" s="21"/>
      <c r="AN16" s="10">
        <v>3</v>
      </c>
      <c r="AO16" s="21"/>
      <c r="AP16" s="147">
        <v>6641</v>
      </c>
      <c r="AQ16" s="21"/>
      <c r="AR16" s="147">
        <f>IF(E16,AP16,0)</f>
        <v>6641</v>
      </c>
      <c r="AS16" s="21"/>
      <c r="AT16" s="147">
        <f>IF(K16,AP16,0)</f>
        <v>0</v>
      </c>
      <c r="AU16" s="21"/>
      <c r="AV16" s="147">
        <f>IF(Q16,AP16,0)</f>
        <v>6641</v>
      </c>
    </row>
    <row r="17" spans="1:48" ht="8.85" customHeight="1" x14ac:dyDescent="0.3">
      <c r="A17" s="10">
        <v>4</v>
      </c>
      <c r="B17" s="21"/>
      <c r="C17" s="10" t="s">
        <v>87</v>
      </c>
      <c r="D17" s="21"/>
      <c r="E17" s="138">
        <v>9809621</v>
      </c>
      <c r="F17" s="21"/>
      <c r="G17" s="135">
        <f>(E17/$AP17)</f>
        <v>192.15712047012732</v>
      </c>
      <c r="H17" s="21"/>
      <c r="I17" s="135">
        <f>IF(G$60,G17/G$60*100,0)</f>
        <v>191.31975737523271</v>
      </c>
      <c r="J17" s="21"/>
      <c r="K17" s="138">
        <v>157786</v>
      </c>
      <c r="L17" s="21"/>
      <c r="M17" s="135">
        <f>(K17/$AP17)</f>
        <v>3.0908129285014692</v>
      </c>
      <c r="N17" s="21"/>
      <c r="O17" s="135">
        <f>IF(M$60,M17/M$60*100,0)</f>
        <v>13.679150923567374</v>
      </c>
      <c r="P17" s="21"/>
      <c r="Q17" s="138">
        <v>2397865</v>
      </c>
      <c r="R17" s="21"/>
      <c r="S17" s="135">
        <f>(Q17/$AP17)</f>
        <v>46.970910871694414</v>
      </c>
      <c r="T17" s="21"/>
      <c r="U17" s="135">
        <f>IF(S$60,S17/S$60*100,0)</f>
        <v>128.90412163873091</v>
      </c>
      <c r="V17" s="21"/>
      <c r="W17" s="138">
        <f>(E17+K17+Q17)</f>
        <v>12365272</v>
      </c>
      <c r="X17" s="21"/>
      <c r="Y17" s="21"/>
      <c r="Z17" s="138">
        <v>193673</v>
      </c>
      <c r="AA17" s="21"/>
      <c r="AB17" s="135">
        <f>IF($W17,Z17/$W17*100,0)</f>
        <v>1.5662655863938941</v>
      </c>
      <c r="AC17" s="21"/>
      <c r="AD17" s="138">
        <v>42097</v>
      </c>
      <c r="AE17" s="21"/>
      <c r="AF17" s="135">
        <f>IF($W17,AD17/$W17*100,0)</f>
        <v>0.34044540225237263</v>
      </c>
      <c r="AG17" s="21"/>
      <c r="AH17" s="138">
        <v>0</v>
      </c>
      <c r="AI17" s="21"/>
      <c r="AJ17" s="135">
        <f>IF($W17,AH17/$W17*100,0)</f>
        <v>0</v>
      </c>
      <c r="AK17" s="21"/>
      <c r="AL17" s="138">
        <v>2239387</v>
      </c>
      <c r="AM17" s="21"/>
      <c r="AN17" s="10">
        <v>4</v>
      </c>
      <c r="AO17" s="21"/>
      <c r="AP17" s="147">
        <v>51050</v>
      </c>
      <c r="AQ17" s="21"/>
      <c r="AR17" s="147">
        <f>IF(E17,AP17,0)</f>
        <v>51050</v>
      </c>
      <c r="AS17" s="21"/>
      <c r="AT17" s="147">
        <f>IF(K17,AP17,0)</f>
        <v>51050</v>
      </c>
      <c r="AU17" s="21"/>
      <c r="AV17" s="147">
        <f>IF(Q17,AP17,0)</f>
        <v>51050</v>
      </c>
    </row>
    <row r="18" spans="1:48" ht="8.85" customHeight="1" x14ac:dyDescent="0.3">
      <c r="A18" s="10">
        <v>5</v>
      </c>
      <c r="B18" s="21"/>
      <c r="C18" s="10" t="s">
        <v>88</v>
      </c>
      <c r="D18" s="21"/>
      <c r="E18" s="138">
        <v>11812081</v>
      </c>
      <c r="F18" s="21"/>
      <c r="G18" s="135">
        <f>(E18/$AP18)</f>
        <v>47.357815268901703</v>
      </c>
      <c r="H18" s="21"/>
      <c r="I18" s="135">
        <f>IF(G$60,G18/G$60*100,0)</f>
        <v>47.151444114588017</v>
      </c>
      <c r="J18" s="21"/>
      <c r="K18" s="138">
        <v>0</v>
      </c>
      <c r="L18" s="21"/>
      <c r="M18" s="135">
        <f>(K18/$AP18)</f>
        <v>0</v>
      </c>
      <c r="N18" s="21"/>
      <c r="O18" s="135">
        <f>IF(M$60,M18/M$60*100,0)</f>
        <v>0</v>
      </c>
      <c r="P18" s="21"/>
      <c r="Q18" s="138">
        <v>10070769</v>
      </c>
      <c r="R18" s="21"/>
      <c r="S18" s="135">
        <f>(Q18/$AP18)</f>
        <v>40.376426297600048</v>
      </c>
      <c r="T18" s="21"/>
      <c r="U18" s="135">
        <f>IF(S$60,S18/S$60*100,0)</f>
        <v>110.80661776008982</v>
      </c>
      <c r="V18" s="21"/>
      <c r="W18" s="138">
        <f>(E18+K18+Q18)</f>
        <v>21882850</v>
      </c>
      <c r="X18" s="21"/>
      <c r="Y18" s="21"/>
      <c r="Z18" s="138">
        <v>260411</v>
      </c>
      <c r="AA18" s="21"/>
      <c r="AB18" s="143">
        <f>IF($W18,Z18/$W18*100,0)</f>
        <v>1.1900232373753876</v>
      </c>
      <c r="AC18" s="21"/>
      <c r="AD18" s="138">
        <v>0</v>
      </c>
      <c r="AE18" s="21"/>
      <c r="AF18" s="143">
        <f>IF($W18,AD18/$W18*100,0)</f>
        <v>0</v>
      </c>
      <c r="AG18" s="21"/>
      <c r="AH18" s="138">
        <v>0</v>
      </c>
      <c r="AI18" s="21"/>
      <c r="AJ18" s="143">
        <f>IF($W18,AH18/$W18*100,0)</f>
        <v>0</v>
      </c>
      <c r="AK18" s="21"/>
      <c r="AL18" s="138">
        <v>366836</v>
      </c>
      <c r="AM18" s="21"/>
      <c r="AN18" s="10">
        <v>5</v>
      </c>
      <c r="AO18" s="21"/>
      <c r="AP18" s="147">
        <v>249422</v>
      </c>
      <c r="AQ18" s="21"/>
      <c r="AR18" s="147">
        <f>IF(E18,AP18,0)</f>
        <v>249422</v>
      </c>
      <c r="AS18" s="21"/>
      <c r="AT18" s="147">
        <f>IF(K18,AP18,0)</f>
        <v>0</v>
      </c>
      <c r="AU18" s="21"/>
      <c r="AV18" s="147">
        <f>IF(Q18,AP18,0)</f>
        <v>249422</v>
      </c>
    </row>
    <row r="19" spans="1:48" ht="8.85" customHeight="1" x14ac:dyDescent="0.3">
      <c r="A19" s="29"/>
      <c r="B19" s="21"/>
      <c r="D19" s="21"/>
      <c r="E19" s="21"/>
      <c r="F19" s="21"/>
      <c r="G19" s="21"/>
      <c r="H19" s="21"/>
      <c r="I19" s="21"/>
      <c r="J19" s="21"/>
      <c r="K19" s="21"/>
      <c r="L19" s="21"/>
      <c r="M19" s="21"/>
      <c r="N19" s="21"/>
      <c r="O19" s="21"/>
      <c r="P19" s="21"/>
      <c r="Q19" s="21"/>
      <c r="R19" s="21"/>
      <c r="S19" s="21"/>
      <c r="T19" s="21"/>
      <c r="U19" s="21"/>
      <c r="V19" s="21"/>
      <c r="X19" s="21"/>
      <c r="Y19" s="21"/>
      <c r="Z19" s="21"/>
      <c r="AA19" s="21"/>
      <c r="AB19" s="21"/>
      <c r="AC19" s="21"/>
      <c r="AD19" s="21"/>
      <c r="AE19" s="21"/>
      <c r="AF19" s="21"/>
      <c r="AG19" s="21"/>
      <c r="AH19" s="21"/>
      <c r="AI19" s="21"/>
      <c r="AJ19" s="21"/>
      <c r="AK19" s="21"/>
      <c r="AL19" s="21"/>
      <c r="AM19" s="21"/>
      <c r="AN19" s="29"/>
      <c r="AO19" s="21"/>
      <c r="AP19" s="21"/>
      <c r="AQ19" s="21"/>
      <c r="AR19" s="21"/>
      <c r="AS19" s="21"/>
      <c r="AT19" s="21"/>
      <c r="AU19" s="21"/>
      <c r="AV19" s="21"/>
    </row>
    <row r="20" spans="1:48" ht="8.85" customHeight="1" x14ac:dyDescent="0.3">
      <c r="A20" s="10">
        <v>6</v>
      </c>
      <c r="B20" s="21"/>
      <c r="C20" s="10" t="s">
        <v>89</v>
      </c>
      <c r="D20" s="21"/>
      <c r="E20" s="138">
        <v>1336243</v>
      </c>
      <c r="F20" s="21"/>
      <c r="G20" s="135">
        <f>(E20/$AP20)</f>
        <v>73.541166758392961</v>
      </c>
      <c r="H20" s="21"/>
      <c r="I20" s="135">
        <f>IF(G$60,G20/G$60*100,0)</f>
        <v>73.220696411791664</v>
      </c>
      <c r="J20" s="21"/>
      <c r="K20" s="138">
        <v>108634</v>
      </c>
      <c r="L20" s="21"/>
      <c r="M20" s="135">
        <f>(K20/$AP20)</f>
        <v>5.9787561915244911</v>
      </c>
      <c r="N20" s="21"/>
      <c r="O20" s="135">
        <f>IF(M$60,M20/M$60*100,0)</f>
        <v>26.460452369962166</v>
      </c>
      <c r="P20" s="21"/>
      <c r="Q20" s="138">
        <v>713151</v>
      </c>
      <c r="R20" s="21"/>
      <c r="S20" s="135">
        <f>(Q20/$AP20)</f>
        <v>39.24881673087507</v>
      </c>
      <c r="T20" s="21"/>
      <c r="U20" s="135">
        <f>IF(S$60,S20/S$60*100,0)</f>
        <v>107.71207439159608</v>
      </c>
      <c r="V20" s="21"/>
      <c r="W20" s="138">
        <f>(E20+K20+Q20)</f>
        <v>2158028</v>
      </c>
      <c r="X20" s="21"/>
      <c r="Y20" s="21"/>
      <c r="Z20" s="138">
        <v>168233</v>
      </c>
      <c r="AA20" s="21"/>
      <c r="AB20" s="143">
        <f>IF($W20,Z20/$W20*100,0)</f>
        <v>7.7956819837370048</v>
      </c>
      <c r="AC20" s="21"/>
      <c r="AD20" s="138">
        <v>0</v>
      </c>
      <c r="AE20" s="21"/>
      <c r="AF20" s="143">
        <f>IF($W20,AD20/$W20*100,0)</f>
        <v>0</v>
      </c>
      <c r="AG20" s="21"/>
      <c r="AH20" s="138">
        <v>0</v>
      </c>
      <c r="AI20" s="21"/>
      <c r="AJ20" s="143">
        <f>IF($W20,AH20/$W20*100,0)</f>
        <v>0</v>
      </c>
      <c r="AK20" s="21"/>
      <c r="AL20" s="138">
        <v>21205</v>
      </c>
      <c r="AM20" s="21"/>
      <c r="AN20" s="10">
        <v>6</v>
      </c>
      <c r="AO20" s="21"/>
      <c r="AP20" s="147">
        <v>18170</v>
      </c>
      <c r="AQ20" s="21"/>
      <c r="AR20" s="147">
        <f>IF(E20,AP20,0)</f>
        <v>18170</v>
      </c>
      <c r="AS20" s="21"/>
      <c r="AT20" s="147">
        <f>IF(K20,AP20,0)</f>
        <v>18170</v>
      </c>
      <c r="AU20" s="21"/>
      <c r="AV20" s="147">
        <f>IF(Q20,AP20,0)</f>
        <v>18170</v>
      </c>
    </row>
    <row r="21" spans="1:48" ht="8.85" customHeight="1" x14ac:dyDescent="0.3">
      <c r="A21" s="10">
        <v>7</v>
      </c>
      <c r="B21" s="21"/>
      <c r="C21" s="10" t="s">
        <v>90</v>
      </c>
      <c r="D21" s="21"/>
      <c r="E21" s="138">
        <v>1102572</v>
      </c>
      <c r="F21" s="21"/>
      <c r="G21" s="135">
        <f>(E21/$AP21)</f>
        <v>192.18616001394457</v>
      </c>
      <c r="H21" s="21"/>
      <c r="I21" s="135">
        <f>IF(G$60,G21/G$60*100,0)</f>
        <v>191.34867037342821</v>
      </c>
      <c r="J21" s="21"/>
      <c r="K21" s="138">
        <v>377691</v>
      </c>
      <c r="L21" s="21"/>
      <c r="M21" s="135">
        <f>(K21/$AP21)</f>
        <v>65.834233920167335</v>
      </c>
      <c r="N21" s="21"/>
      <c r="O21" s="135">
        <f>IF(M$60,M21/M$60*100,0)</f>
        <v>291.36555416442752</v>
      </c>
      <c r="P21" s="21"/>
      <c r="Q21" s="138">
        <v>218875</v>
      </c>
      <c r="R21" s="21"/>
      <c r="S21" s="135">
        <f>(Q21/$AP21)</f>
        <v>38.151472895241419</v>
      </c>
      <c r="T21" s="21"/>
      <c r="U21" s="135">
        <f>IF(S$60,S21/S$60*100,0)</f>
        <v>104.70059046158624</v>
      </c>
      <c r="V21" s="21"/>
      <c r="W21" s="138">
        <f>(E21+K21+Q21)</f>
        <v>1699138</v>
      </c>
      <c r="X21" s="21"/>
      <c r="Y21" s="21"/>
      <c r="Z21" s="138">
        <v>46954</v>
      </c>
      <c r="AA21" s="21"/>
      <c r="AB21" s="143">
        <f>IF($W21,Z21/$W21*100,0)</f>
        <v>2.7634012069649434</v>
      </c>
      <c r="AC21" s="21"/>
      <c r="AD21" s="138">
        <v>6250</v>
      </c>
      <c r="AE21" s="21"/>
      <c r="AF21" s="143">
        <f>IF($W21,AD21/$W21*100,0)</f>
        <v>0.36783357208184386</v>
      </c>
      <c r="AG21" s="21"/>
      <c r="AH21" s="138">
        <v>0</v>
      </c>
      <c r="AI21" s="21"/>
      <c r="AJ21" s="143">
        <f>IF($W21,AH21/$W21*100,0)</f>
        <v>0</v>
      </c>
      <c r="AK21" s="21"/>
      <c r="AL21" s="138">
        <v>83454</v>
      </c>
      <c r="AM21" s="21"/>
      <c r="AN21" s="10">
        <v>7</v>
      </c>
      <c r="AO21" s="21"/>
      <c r="AP21" s="147">
        <v>5737</v>
      </c>
      <c r="AQ21" s="21"/>
      <c r="AR21" s="147">
        <f>IF(E21,AP21,0)</f>
        <v>5737</v>
      </c>
      <c r="AS21" s="21"/>
      <c r="AT21" s="147">
        <f>IF(K21,AP21,0)</f>
        <v>5737</v>
      </c>
      <c r="AU21" s="21"/>
      <c r="AV21" s="147">
        <f>IF(Q21,AP21,0)</f>
        <v>5737</v>
      </c>
    </row>
    <row r="22" spans="1:48" ht="8.85" customHeight="1" x14ac:dyDescent="0.3">
      <c r="A22" s="10">
        <v>8</v>
      </c>
      <c r="B22" s="21"/>
      <c r="C22" s="10" t="s">
        <v>91</v>
      </c>
      <c r="D22" s="21"/>
      <c r="E22" s="138">
        <v>5208908</v>
      </c>
      <c r="F22" s="21"/>
      <c r="G22" s="135">
        <f>(E22/$AP22)</f>
        <v>122.30354543320028</v>
      </c>
      <c r="H22" s="21"/>
      <c r="I22" s="135">
        <f>IF(G$60,G22/G$60*100,0)</f>
        <v>121.77058326625081</v>
      </c>
      <c r="J22" s="21"/>
      <c r="K22" s="138">
        <v>0</v>
      </c>
      <c r="L22" s="21"/>
      <c r="M22" s="135">
        <f>(K22/$AP22)</f>
        <v>0</v>
      </c>
      <c r="N22" s="21"/>
      <c r="O22" s="135">
        <f>IF(M$60,M22/M$60*100,0)</f>
        <v>0</v>
      </c>
      <c r="P22" s="21"/>
      <c r="Q22" s="138">
        <v>1258594</v>
      </c>
      <c r="R22" s="21"/>
      <c r="S22" s="135">
        <f>(Q22/$AP22)</f>
        <v>29.551397041559053</v>
      </c>
      <c r="T22" s="21"/>
      <c r="U22" s="135">
        <f>IF(S$60,S22/S$60*100,0)</f>
        <v>81.099063402134647</v>
      </c>
      <c r="V22" s="21"/>
      <c r="W22" s="138">
        <f>(E22+K22+Q22)</f>
        <v>6467502</v>
      </c>
      <c r="X22" s="21"/>
      <c r="Y22" s="21"/>
      <c r="Z22" s="138">
        <v>175265</v>
      </c>
      <c r="AA22" s="21"/>
      <c r="AB22" s="143">
        <f>IF($W22,Z22/$W22*100,0)</f>
        <v>2.7099334488029534</v>
      </c>
      <c r="AC22" s="21"/>
      <c r="AD22" s="138">
        <v>216817</v>
      </c>
      <c r="AE22" s="21"/>
      <c r="AF22" s="143">
        <f>IF($W22,AD22/$W22*100,0)</f>
        <v>3.3524071581268937</v>
      </c>
      <c r="AG22" s="21"/>
      <c r="AH22" s="138">
        <v>0</v>
      </c>
      <c r="AI22" s="21"/>
      <c r="AJ22" s="143">
        <f>IF($W22,AH22/$W22*100,0)</f>
        <v>0</v>
      </c>
      <c r="AK22" s="21"/>
      <c r="AL22" s="138">
        <v>1295877</v>
      </c>
      <c r="AM22" s="21"/>
      <c r="AN22" s="10">
        <v>8</v>
      </c>
      <c r="AO22" s="21"/>
      <c r="AP22" s="147">
        <v>42590</v>
      </c>
      <c r="AQ22" s="21"/>
      <c r="AR22" s="147">
        <f>IF(E22,AP22,0)</f>
        <v>42590</v>
      </c>
      <c r="AS22" s="21"/>
      <c r="AT22" s="147">
        <f>IF(K22,AP22,0)</f>
        <v>0</v>
      </c>
      <c r="AU22" s="21"/>
      <c r="AV22" s="147">
        <f>IF(Q22,AP22,0)</f>
        <v>42590</v>
      </c>
    </row>
    <row r="23" spans="1:48" ht="8.85" customHeight="1" x14ac:dyDescent="0.3">
      <c r="A23" s="10">
        <v>9</v>
      </c>
      <c r="B23" s="21"/>
      <c r="C23" s="10" t="s">
        <v>93</v>
      </c>
      <c r="D23" s="21"/>
      <c r="E23" s="138">
        <v>0</v>
      </c>
      <c r="F23" s="21"/>
      <c r="G23" s="135">
        <f>(E23/$AP23)</f>
        <v>0</v>
      </c>
      <c r="H23" s="21"/>
      <c r="I23" s="135">
        <f>IF(G$60,G23/G$60*100,0)</f>
        <v>0</v>
      </c>
      <c r="J23" s="21"/>
      <c r="K23" s="138">
        <v>0</v>
      </c>
      <c r="L23" s="21"/>
      <c r="M23" s="135">
        <f>(K23/$AP23)</f>
        <v>0</v>
      </c>
      <c r="N23" s="21"/>
      <c r="O23" s="135">
        <f>IF(M$60,M23/M$60*100,0)</f>
        <v>0</v>
      </c>
      <c r="P23" s="21"/>
      <c r="Q23" s="138">
        <v>0</v>
      </c>
      <c r="R23" s="21"/>
      <c r="S23" s="135">
        <f>(Q23/$AP23)</f>
        <v>0</v>
      </c>
      <c r="T23" s="21"/>
      <c r="U23" s="135">
        <f>IF(S$60,S23/S$60*100,0)</f>
        <v>0</v>
      </c>
      <c r="V23" s="21"/>
      <c r="W23" s="138">
        <f>(E23+K23+Q23)</f>
        <v>0</v>
      </c>
      <c r="X23" s="21"/>
      <c r="Y23" s="21"/>
      <c r="Z23" s="138">
        <v>0</v>
      </c>
      <c r="AA23" s="21"/>
      <c r="AB23" s="143">
        <f>IF($W23,Z23/$W23*100,0)</f>
        <v>0</v>
      </c>
      <c r="AC23" s="21"/>
      <c r="AD23" s="138">
        <v>0</v>
      </c>
      <c r="AE23" s="21"/>
      <c r="AF23" s="143">
        <f>IF($W23,AD23/$W23*100,0)</f>
        <v>0</v>
      </c>
      <c r="AG23" s="21"/>
      <c r="AH23" s="138">
        <v>0</v>
      </c>
      <c r="AI23" s="21"/>
      <c r="AJ23" s="143">
        <f>IF($W23,AH23/$W23*100,0)</f>
        <v>0</v>
      </c>
      <c r="AK23" s="21"/>
      <c r="AL23" s="138">
        <v>0</v>
      </c>
      <c r="AM23" s="21"/>
      <c r="AN23" s="10">
        <v>9</v>
      </c>
      <c r="AO23" s="21"/>
      <c r="AP23" s="147">
        <v>5766</v>
      </c>
      <c r="AQ23" s="21"/>
      <c r="AR23" s="147">
        <f>IF(E23,AP23,0)</f>
        <v>0</v>
      </c>
      <c r="AS23" s="21"/>
      <c r="AT23" s="147">
        <f>IF(K23,AP23,0)</f>
        <v>0</v>
      </c>
      <c r="AU23" s="21"/>
      <c r="AV23" s="147">
        <f>IF(Q23,AP23,0)</f>
        <v>0</v>
      </c>
    </row>
    <row r="24" spans="1:48" ht="8.85" customHeight="1" x14ac:dyDescent="0.3">
      <c r="A24" s="10">
        <v>10</v>
      </c>
      <c r="B24" s="21"/>
      <c r="C24" s="10" t="s">
        <v>94</v>
      </c>
      <c r="D24" s="21"/>
      <c r="E24" s="138">
        <v>3772370</v>
      </c>
      <c r="F24" s="21"/>
      <c r="G24" s="135">
        <f>(E24/$AP24)</f>
        <v>156.23167398326845</v>
      </c>
      <c r="H24" s="21"/>
      <c r="I24" s="135">
        <f>IF(G$60,G24/G$60*100,0)</f>
        <v>155.55086320859027</v>
      </c>
      <c r="J24" s="21"/>
      <c r="K24" s="138">
        <v>482669</v>
      </c>
      <c r="L24" s="21"/>
      <c r="M24" s="135">
        <f>(K24/$AP24)</f>
        <v>19.989604903503686</v>
      </c>
      <c r="N24" s="21"/>
      <c r="O24" s="135">
        <f>IF(M$60,M24/M$60*100,0)</f>
        <v>88.46890080470925</v>
      </c>
      <c r="P24" s="21"/>
      <c r="Q24" s="138">
        <v>846901</v>
      </c>
      <c r="R24" s="21"/>
      <c r="S24" s="135">
        <f>(Q24/$AP24)</f>
        <v>35.074173776194812</v>
      </c>
      <c r="T24" s="21"/>
      <c r="U24" s="135">
        <f>IF(S$60,S24/S$60*100,0)</f>
        <v>96.255437225279977</v>
      </c>
      <c r="V24" s="21"/>
      <c r="W24" s="138">
        <f>(E24+K24+Q24)</f>
        <v>5101940</v>
      </c>
      <c r="X24" s="21"/>
      <c r="Y24" s="21"/>
      <c r="Z24" s="138">
        <v>1700</v>
      </c>
      <c r="AA24" s="21"/>
      <c r="AB24" s="143">
        <f>IF($W24,Z24/$W24*100,0)</f>
        <v>3.3320658416210305E-2</v>
      </c>
      <c r="AC24" s="21"/>
      <c r="AD24" s="138">
        <v>0</v>
      </c>
      <c r="AE24" s="21"/>
      <c r="AF24" s="143">
        <f>IF($W24,AD24/$W24*100,0)</f>
        <v>0</v>
      </c>
      <c r="AG24" s="21"/>
      <c r="AH24" s="138">
        <v>26923</v>
      </c>
      <c r="AI24" s="21"/>
      <c r="AJ24" s="143">
        <f>IF($W24,AH24/$W24*100,0)</f>
        <v>0.52770122737625291</v>
      </c>
      <c r="AK24" s="21"/>
      <c r="AL24" s="138">
        <v>631011</v>
      </c>
      <c r="AM24" s="21"/>
      <c r="AN24" s="10">
        <v>10</v>
      </c>
      <c r="AO24" s="21"/>
      <c r="AP24" s="147">
        <v>24146</v>
      </c>
      <c r="AQ24" s="21"/>
      <c r="AR24" s="147">
        <f>IF(E24,AP24,0)</f>
        <v>24146</v>
      </c>
      <c r="AS24" s="21"/>
      <c r="AT24" s="147">
        <f>IF(K24,AP24,0)</f>
        <v>24146</v>
      </c>
      <c r="AU24" s="21"/>
      <c r="AV24" s="147">
        <f>IF(Q24,AP24,0)</f>
        <v>24146</v>
      </c>
    </row>
    <row r="25" spans="1:48" ht="8.85" customHeight="1" x14ac:dyDescent="0.3">
      <c r="A25" s="29"/>
      <c r="B25" s="21"/>
      <c r="D25" s="21"/>
      <c r="E25" s="21"/>
      <c r="F25" s="21"/>
      <c r="G25" s="21"/>
      <c r="H25" s="21"/>
      <c r="I25" s="21"/>
      <c r="J25" s="21"/>
      <c r="K25" s="21"/>
      <c r="L25" s="21"/>
      <c r="M25" s="21"/>
      <c r="N25" s="21"/>
      <c r="O25" s="21"/>
      <c r="P25" s="21"/>
      <c r="Q25" s="21"/>
      <c r="R25" s="21"/>
      <c r="S25" s="21"/>
      <c r="T25" s="21"/>
      <c r="U25" s="21"/>
      <c r="V25" s="21"/>
      <c r="X25" s="21"/>
      <c r="Y25" s="21"/>
      <c r="Z25" s="21"/>
      <c r="AA25" s="21"/>
      <c r="AB25" s="21"/>
      <c r="AC25" s="21"/>
      <c r="AD25" s="21"/>
      <c r="AE25" s="21"/>
      <c r="AF25" s="21"/>
      <c r="AG25" s="21"/>
      <c r="AH25" s="21"/>
      <c r="AI25" s="21"/>
      <c r="AJ25" s="21"/>
      <c r="AK25" s="21"/>
      <c r="AL25" s="21"/>
      <c r="AM25" s="21"/>
      <c r="AN25" s="29"/>
      <c r="AO25" s="21"/>
      <c r="AP25" s="21"/>
      <c r="AQ25" s="21"/>
      <c r="AR25" s="21"/>
      <c r="AS25" s="21"/>
      <c r="AT25" s="21"/>
      <c r="AU25" s="21"/>
      <c r="AV25" s="21"/>
    </row>
    <row r="26" spans="1:48" ht="8.85" customHeight="1" x14ac:dyDescent="0.3">
      <c r="A26" s="10">
        <v>11</v>
      </c>
      <c r="B26" s="21"/>
      <c r="C26" s="10" t="s">
        <v>95</v>
      </c>
      <c r="D26" s="21"/>
      <c r="E26" s="138">
        <v>2191011</v>
      </c>
      <c r="F26" s="21"/>
      <c r="G26" s="135">
        <f>(E26/$AP26)</f>
        <v>149.47544003274663</v>
      </c>
      <c r="H26" s="21"/>
      <c r="I26" s="135">
        <f>IF(G$60,G26/G$60*100,0)</f>
        <v>148.82407089914219</v>
      </c>
      <c r="J26" s="21"/>
      <c r="K26" s="138">
        <v>63161</v>
      </c>
      <c r="L26" s="21"/>
      <c r="M26" s="135">
        <f>(K26/$AP26)</f>
        <v>4.3089780324737346</v>
      </c>
      <c r="N26" s="21"/>
      <c r="O26" s="135">
        <f>IF(M$60,M26/M$60*100,0)</f>
        <v>19.070439459149753</v>
      </c>
      <c r="P26" s="21"/>
      <c r="Q26" s="138">
        <v>2055888</v>
      </c>
      <c r="R26" s="21"/>
      <c r="S26" s="135">
        <f>(Q26/$AP26)</f>
        <v>140.25706099058536</v>
      </c>
      <c r="T26" s="21"/>
      <c r="U26" s="135">
        <f>IF(S$60,S26/S$60*100,0)</f>
        <v>384.9129794397175</v>
      </c>
      <c r="V26" s="21"/>
      <c r="W26" s="138">
        <f>(E26+K26+Q26)</f>
        <v>4310060</v>
      </c>
      <c r="X26" s="21"/>
      <c r="Y26" s="21"/>
      <c r="Z26" s="138">
        <v>172080</v>
      </c>
      <c r="AA26" s="21"/>
      <c r="AB26" s="143">
        <f>IF($W26,Z26/$W26*100,0)</f>
        <v>3.9925198257100827</v>
      </c>
      <c r="AC26" s="21"/>
      <c r="AD26" s="138">
        <v>0</v>
      </c>
      <c r="AE26" s="21"/>
      <c r="AF26" s="143">
        <f>IF($W26,AD26/$W26*100,0)</f>
        <v>0</v>
      </c>
      <c r="AG26" s="21"/>
      <c r="AH26" s="138">
        <v>0</v>
      </c>
      <c r="AI26" s="21"/>
      <c r="AJ26" s="143">
        <f>IF($W26,AH26/$W26*100,0)</f>
        <v>0</v>
      </c>
      <c r="AK26" s="21"/>
      <c r="AL26" s="138">
        <v>1085605</v>
      </c>
      <c r="AM26" s="21"/>
      <c r="AN26" s="10">
        <v>11</v>
      </c>
      <c r="AO26" s="21"/>
      <c r="AP26" s="147">
        <v>14658</v>
      </c>
      <c r="AQ26" s="21"/>
      <c r="AR26" s="147">
        <f>IF(E26,AP26,0)</f>
        <v>14658</v>
      </c>
      <c r="AS26" s="21"/>
      <c r="AT26" s="147">
        <f>IF(K26,AP26,0)</f>
        <v>14658</v>
      </c>
      <c r="AU26" s="21"/>
      <c r="AV26" s="147">
        <f>IF(Q26,AP26,0)</f>
        <v>14658</v>
      </c>
    </row>
    <row r="27" spans="1:48" ht="8.85" customHeight="1" x14ac:dyDescent="0.3">
      <c r="A27" s="10">
        <v>12</v>
      </c>
      <c r="B27" s="21"/>
      <c r="C27" s="10" t="s">
        <v>96</v>
      </c>
      <c r="D27" s="21"/>
      <c r="E27" s="138">
        <v>531371</v>
      </c>
      <c r="F27" s="21"/>
      <c r="G27" s="135">
        <f>(E27/$AP27)</f>
        <v>64.959779951100245</v>
      </c>
      <c r="H27" s="21"/>
      <c r="I27" s="135">
        <f>IF(G$60,G27/G$60*100,0)</f>
        <v>64.676704714281314</v>
      </c>
      <c r="J27" s="21"/>
      <c r="K27" s="138">
        <v>0</v>
      </c>
      <c r="L27" s="21"/>
      <c r="M27" s="135">
        <f>(K27/$AP27)</f>
        <v>0</v>
      </c>
      <c r="N27" s="21"/>
      <c r="O27" s="135">
        <f>IF(M$60,M27/M$60*100,0)</f>
        <v>0</v>
      </c>
      <c r="P27" s="21"/>
      <c r="Q27" s="138">
        <v>365589</v>
      </c>
      <c r="R27" s="21"/>
      <c r="S27" s="135">
        <f>(Q27/$AP27)</f>
        <v>44.693031784841075</v>
      </c>
      <c r="T27" s="21"/>
      <c r="U27" s="135">
        <f>IF(S$60,S27/S$60*100,0)</f>
        <v>122.65284829868142</v>
      </c>
      <c r="V27" s="21"/>
      <c r="W27" s="138">
        <f>(E27+K27+Q27)</f>
        <v>896960</v>
      </c>
      <c r="X27" s="21"/>
      <c r="Y27" s="21"/>
      <c r="Z27" s="138">
        <v>123994</v>
      </c>
      <c r="AA27" s="21"/>
      <c r="AB27" s="143">
        <f>IF($W27,Z27/$W27*100,0)</f>
        <v>13.823804851944347</v>
      </c>
      <c r="AC27" s="21"/>
      <c r="AD27" s="138">
        <v>0</v>
      </c>
      <c r="AE27" s="21"/>
      <c r="AF27" s="143">
        <f>IF($W27,AD27/$W27*100,0)</f>
        <v>0</v>
      </c>
      <c r="AG27" s="21"/>
      <c r="AH27" s="138">
        <v>0</v>
      </c>
      <c r="AI27" s="21"/>
      <c r="AJ27" s="143">
        <f>IF($W27,AH27/$W27*100,0)</f>
        <v>0</v>
      </c>
      <c r="AK27" s="21"/>
      <c r="AL27" s="138">
        <v>11021</v>
      </c>
      <c r="AM27" s="21"/>
      <c r="AN27" s="10">
        <v>12</v>
      </c>
      <c r="AO27" s="21"/>
      <c r="AP27" s="147">
        <v>8180</v>
      </c>
      <c r="AQ27" s="21"/>
      <c r="AR27" s="147">
        <f>IF(E27,AP27,0)</f>
        <v>8180</v>
      </c>
      <c r="AS27" s="21"/>
      <c r="AT27" s="147">
        <f>IF(K27,AP27,0)</f>
        <v>0</v>
      </c>
      <c r="AU27" s="21"/>
      <c r="AV27" s="147">
        <f>IF(Q27,AP27,0)</f>
        <v>8180</v>
      </c>
    </row>
    <row r="28" spans="1:48" ht="8.85" customHeight="1" x14ac:dyDescent="0.3">
      <c r="A28" s="10">
        <v>13</v>
      </c>
      <c r="B28" s="21"/>
      <c r="C28" s="10" t="s">
        <v>97</v>
      </c>
      <c r="D28" s="21"/>
      <c r="E28" s="138">
        <v>2561450</v>
      </c>
      <c r="F28" s="21"/>
      <c r="G28" s="135">
        <f>(E28/$AP28)</f>
        <v>91.539203773854624</v>
      </c>
      <c r="H28" s="21"/>
      <c r="I28" s="135">
        <f>IF(G$60,G28/G$60*100,0)</f>
        <v>91.140303380318699</v>
      </c>
      <c r="J28" s="21"/>
      <c r="K28" s="138">
        <v>100000</v>
      </c>
      <c r="L28" s="21"/>
      <c r="M28" s="135">
        <f>(K28/$AP28)</f>
        <v>3.5737259666928738</v>
      </c>
      <c r="N28" s="21"/>
      <c r="O28" s="135">
        <f>IF(M$60,M28/M$60*100,0)</f>
        <v>15.81640105328694</v>
      </c>
      <c r="P28" s="21"/>
      <c r="Q28" s="138">
        <v>1548944</v>
      </c>
      <c r="R28" s="21"/>
      <c r="S28" s="135">
        <f>(Q28/$AP28)</f>
        <v>55.355013937531268</v>
      </c>
      <c r="T28" s="21"/>
      <c r="U28" s="135">
        <f>IF(S$60,S28/S$60*100,0)</f>
        <v>151.91294606588437</v>
      </c>
      <c r="V28" s="21"/>
      <c r="W28" s="138">
        <f>(E28+K28+Q28)</f>
        <v>4210394</v>
      </c>
      <c r="X28" s="21"/>
      <c r="Y28" s="21"/>
      <c r="Z28" s="138">
        <v>9300</v>
      </c>
      <c r="AA28" s="21"/>
      <c r="AB28" s="143">
        <f>IF($W28,Z28/$W28*100,0)</f>
        <v>0.22088194121500265</v>
      </c>
      <c r="AC28" s="21"/>
      <c r="AD28" s="138">
        <v>12082</v>
      </c>
      <c r="AE28" s="21"/>
      <c r="AF28" s="143">
        <f>IF($W28,AD28/$W28*100,0)</f>
        <v>0.28695651760856583</v>
      </c>
      <c r="AG28" s="21"/>
      <c r="AH28" s="138">
        <v>0</v>
      </c>
      <c r="AI28" s="21"/>
      <c r="AJ28" s="143">
        <f>IF($W28,AH28/$W28*100,0)</f>
        <v>0</v>
      </c>
      <c r="AK28" s="21"/>
      <c r="AL28" s="138">
        <v>282911</v>
      </c>
      <c r="AM28" s="21"/>
      <c r="AN28" s="10">
        <v>13</v>
      </c>
      <c r="AO28" s="21"/>
      <c r="AP28" s="147">
        <v>27982</v>
      </c>
      <c r="AQ28" s="21"/>
      <c r="AR28" s="147">
        <f>IF(E28,AP28,0)</f>
        <v>27982</v>
      </c>
      <c r="AS28" s="21"/>
      <c r="AT28" s="147">
        <f>IF(K28,AP28,0)</f>
        <v>27982</v>
      </c>
      <c r="AU28" s="21"/>
      <c r="AV28" s="147">
        <f>IF(Q28,AP28,0)</f>
        <v>27982</v>
      </c>
    </row>
    <row r="29" spans="1:48" ht="8.85" customHeight="1" x14ac:dyDescent="0.3">
      <c r="A29" s="10">
        <v>14</v>
      </c>
      <c r="B29" s="21"/>
      <c r="C29" s="10" t="s">
        <v>98</v>
      </c>
      <c r="D29" s="21"/>
      <c r="E29" s="138">
        <v>1189298</v>
      </c>
      <c r="F29" s="21"/>
      <c r="G29" s="135">
        <f>(E29/$AP29)</f>
        <v>176.97886904761904</v>
      </c>
      <c r="H29" s="21"/>
      <c r="I29" s="135">
        <f>IF(G$60,G29/G$60*100,0)</f>
        <v>176.20764821981891</v>
      </c>
      <c r="J29" s="21"/>
      <c r="K29" s="138">
        <v>148942</v>
      </c>
      <c r="L29" s="21"/>
      <c r="M29" s="135">
        <f>(K29/$AP29)</f>
        <v>22.163988095238096</v>
      </c>
      <c r="N29" s="21"/>
      <c r="O29" s="135">
        <f>IF(M$60,M29/M$60*100,0)</f>
        <v>98.092167088839844</v>
      </c>
      <c r="P29" s="21"/>
      <c r="Q29" s="138">
        <v>360623</v>
      </c>
      <c r="R29" s="21"/>
      <c r="S29" s="135">
        <f>(Q29/$AP29)</f>
        <v>53.664136904761904</v>
      </c>
      <c r="T29" s="21"/>
      <c r="U29" s="135">
        <f>IF(S$60,S29/S$60*100,0)</f>
        <v>147.27260559423331</v>
      </c>
      <c r="V29" s="21"/>
      <c r="W29" s="138">
        <f>(E29+K29+Q29)</f>
        <v>1698863</v>
      </c>
      <c r="X29" s="21"/>
      <c r="Y29" s="21"/>
      <c r="Z29" s="138">
        <v>113961</v>
      </c>
      <c r="AA29" s="21"/>
      <c r="AB29" s="143">
        <f>IF($W29,Z29/$W29*100,0)</f>
        <v>6.7080747535263292</v>
      </c>
      <c r="AC29" s="21"/>
      <c r="AD29" s="138">
        <v>0</v>
      </c>
      <c r="AE29" s="21"/>
      <c r="AF29" s="143">
        <f>IF($W29,AD29/$W29*100,0)</f>
        <v>0</v>
      </c>
      <c r="AG29" s="21"/>
      <c r="AH29" s="138">
        <v>0</v>
      </c>
      <c r="AI29" s="21"/>
      <c r="AJ29" s="143">
        <f>IF($W29,AH29/$W29*100,0)</f>
        <v>0</v>
      </c>
      <c r="AK29" s="21"/>
      <c r="AL29" s="138">
        <v>197179</v>
      </c>
      <c r="AM29" s="21"/>
      <c r="AN29" s="10">
        <v>14</v>
      </c>
      <c r="AO29" s="21"/>
      <c r="AP29" s="147">
        <v>6720</v>
      </c>
      <c r="AQ29" s="21"/>
      <c r="AR29" s="147">
        <f>IF(E29,AP29,0)</f>
        <v>6720</v>
      </c>
      <c r="AS29" s="21"/>
      <c r="AT29" s="147">
        <f>IF(K29,AP29,0)</f>
        <v>6720</v>
      </c>
      <c r="AU29" s="21"/>
      <c r="AV29" s="147">
        <f>IF(Q29,AP29,0)</f>
        <v>6720</v>
      </c>
    </row>
    <row r="30" spans="1:48" ht="8.85" customHeight="1" x14ac:dyDescent="0.3">
      <c r="A30" s="10">
        <v>15</v>
      </c>
      <c r="B30" s="21"/>
      <c r="C30" s="10" t="s">
        <v>99</v>
      </c>
      <c r="D30" s="21"/>
      <c r="E30" s="138">
        <v>16932031</v>
      </c>
      <c r="F30" s="21"/>
      <c r="G30" s="135">
        <f>(E30/$AP30)</f>
        <v>123.45809636305306</v>
      </c>
      <c r="H30" s="21"/>
      <c r="I30" s="135">
        <f>IF(G$60,G30/G$60*100,0)</f>
        <v>122.92010300945036</v>
      </c>
      <c r="J30" s="21"/>
      <c r="K30" s="138">
        <v>3697385</v>
      </c>
      <c r="L30" s="21"/>
      <c r="M30" s="135">
        <f>(K30/$AP30)</f>
        <v>26.959087992533615</v>
      </c>
      <c r="N30" s="21"/>
      <c r="O30" s="135">
        <f>IF(M$60,M30/M$60*100,0)</f>
        <v>119.3140581272242</v>
      </c>
      <c r="P30" s="21"/>
      <c r="Q30" s="138">
        <v>2810368</v>
      </c>
      <c r="R30" s="21"/>
      <c r="S30" s="135">
        <f>(Q30/$AP30)</f>
        <v>20.491498235482837</v>
      </c>
      <c r="T30" s="21"/>
      <c r="U30" s="135">
        <f>IF(S$60,S30/S$60*100,0)</f>
        <v>56.23562609466665</v>
      </c>
      <c r="V30" s="21"/>
      <c r="W30" s="138">
        <f>(E30+K30+Q30)</f>
        <v>23439784</v>
      </c>
      <c r="X30" s="21"/>
      <c r="Y30" s="21"/>
      <c r="Z30" s="138">
        <v>191859</v>
      </c>
      <c r="AA30" s="21"/>
      <c r="AB30" s="143">
        <f>IF($W30,Z30/$W30*100,0)</f>
        <v>0.81851863481335829</v>
      </c>
      <c r="AC30" s="21"/>
      <c r="AD30" s="138">
        <v>0</v>
      </c>
      <c r="AE30" s="21"/>
      <c r="AF30" s="143">
        <f>IF($W30,AD30/$W30*100,0)</f>
        <v>0</v>
      </c>
      <c r="AG30" s="21"/>
      <c r="AH30" s="138">
        <v>490000</v>
      </c>
      <c r="AI30" s="21"/>
      <c r="AJ30" s="143">
        <f>IF($W30,AH30/$W30*100,0)</f>
        <v>2.0904629496585803</v>
      </c>
      <c r="AK30" s="21"/>
      <c r="AL30" s="138">
        <v>2984504</v>
      </c>
      <c r="AM30" s="21"/>
      <c r="AN30" s="10">
        <v>15</v>
      </c>
      <c r="AO30" s="21"/>
      <c r="AP30" s="147">
        <v>137148</v>
      </c>
      <c r="AQ30" s="21"/>
      <c r="AR30" s="147">
        <f>IF(E30,AP30,0)</f>
        <v>137148</v>
      </c>
      <c r="AS30" s="21"/>
      <c r="AT30" s="147">
        <f>IF(K30,AP30,0)</f>
        <v>137148</v>
      </c>
      <c r="AU30" s="21"/>
      <c r="AV30" s="147">
        <f>IF(Q30,AP30,0)</f>
        <v>137148</v>
      </c>
    </row>
    <row r="31" spans="1:48" ht="8.85" customHeight="1" x14ac:dyDescent="0.3">
      <c r="A31" s="29"/>
      <c r="B31" s="21"/>
      <c r="D31" s="21"/>
      <c r="E31" s="21"/>
      <c r="F31" s="21"/>
      <c r="G31" s="21"/>
      <c r="H31" s="21"/>
      <c r="I31" s="21"/>
      <c r="J31" s="21"/>
      <c r="K31" s="21"/>
      <c r="L31" s="21"/>
      <c r="M31" s="21"/>
      <c r="N31" s="21"/>
      <c r="O31" s="21"/>
      <c r="P31" s="21"/>
      <c r="Q31" s="21"/>
      <c r="R31" s="21"/>
      <c r="S31" s="21"/>
      <c r="T31" s="21"/>
      <c r="U31" s="21"/>
      <c r="V31" s="21"/>
      <c r="X31" s="21"/>
      <c r="Y31" s="21"/>
      <c r="Z31" s="21"/>
      <c r="AA31" s="21"/>
      <c r="AB31" s="21"/>
      <c r="AC31" s="21"/>
      <c r="AD31" s="21"/>
      <c r="AE31" s="21"/>
      <c r="AF31" s="21"/>
      <c r="AG31" s="21"/>
      <c r="AH31" s="21"/>
      <c r="AI31" s="21"/>
      <c r="AJ31" s="21"/>
      <c r="AK31" s="21"/>
      <c r="AL31" s="21"/>
      <c r="AM31" s="21"/>
      <c r="AN31" s="29"/>
      <c r="AO31" s="21"/>
      <c r="AP31" s="21"/>
      <c r="AQ31" s="21"/>
      <c r="AR31" s="21"/>
      <c r="AS31" s="21"/>
      <c r="AT31" s="21"/>
      <c r="AU31" s="21"/>
      <c r="AV31" s="21"/>
    </row>
    <row r="32" spans="1:48" ht="8.85" customHeight="1" x14ac:dyDescent="0.3">
      <c r="A32" s="10">
        <v>16</v>
      </c>
      <c r="B32" s="21"/>
      <c r="C32" s="10" t="s">
        <v>100</v>
      </c>
      <c r="D32" s="21"/>
      <c r="E32" s="138">
        <v>5532254</v>
      </c>
      <c r="F32" s="21"/>
      <c r="G32" s="135">
        <f>(E32/$AP32)</f>
        <v>100.93512132822478</v>
      </c>
      <c r="H32" s="21"/>
      <c r="I32" s="135">
        <f>IF(G$60,G32/G$60*100,0)</f>
        <v>100.49527634422324</v>
      </c>
      <c r="J32" s="21"/>
      <c r="K32" s="138">
        <v>0</v>
      </c>
      <c r="L32" s="21"/>
      <c r="M32" s="135">
        <f>(K32/$AP32)</f>
        <v>0</v>
      </c>
      <c r="N32" s="21"/>
      <c r="O32" s="135">
        <f>IF(M$60,M32/M$60*100,0)</f>
        <v>0</v>
      </c>
      <c r="P32" s="21"/>
      <c r="Q32" s="138">
        <v>842775</v>
      </c>
      <c r="R32" s="21"/>
      <c r="S32" s="135">
        <f>(Q32/$AP32)</f>
        <v>15.376299945265462</v>
      </c>
      <c r="T32" s="21"/>
      <c r="U32" s="135">
        <f>IF(S$60,S32/S$60*100,0)</f>
        <v>42.197785857556013</v>
      </c>
      <c r="V32" s="21"/>
      <c r="W32" s="138">
        <f>(E32+K32+Q32)</f>
        <v>6375029</v>
      </c>
      <c r="X32" s="21"/>
      <c r="Y32" s="21"/>
      <c r="Z32" s="138">
        <v>151452</v>
      </c>
      <c r="AA32" s="21"/>
      <c r="AB32" s="143">
        <f>IF($W32,Z32/$W32*100,0)</f>
        <v>2.3757068399218264</v>
      </c>
      <c r="AC32" s="21"/>
      <c r="AD32" s="138">
        <v>0</v>
      </c>
      <c r="AE32" s="21"/>
      <c r="AF32" s="143">
        <f>IF($W32,AD32/$W32*100,0)</f>
        <v>0</v>
      </c>
      <c r="AG32" s="21"/>
      <c r="AH32" s="138">
        <v>0</v>
      </c>
      <c r="AI32" s="21"/>
      <c r="AJ32" s="143">
        <f>IF($W32,AH32/$W32*100,0)</f>
        <v>0</v>
      </c>
      <c r="AK32" s="21"/>
      <c r="AL32" s="138">
        <v>833723</v>
      </c>
      <c r="AM32" s="21"/>
      <c r="AN32" s="10">
        <v>16</v>
      </c>
      <c r="AO32" s="21"/>
      <c r="AP32" s="147">
        <v>54810</v>
      </c>
      <c r="AQ32" s="21"/>
      <c r="AR32" s="147">
        <f>IF(E32,AP32,0)</f>
        <v>54810</v>
      </c>
      <c r="AS32" s="21"/>
      <c r="AT32" s="147">
        <f>IF(K32,AP32,0)</f>
        <v>0</v>
      </c>
      <c r="AU32" s="21"/>
      <c r="AV32" s="147">
        <f>IF(Q32,AP32,0)</f>
        <v>54810</v>
      </c>
    </row>
    <row r="33" spans="1:48" ht="8.85" customHeight="1" x14ac:dyDescent="0.3">
      <c r="A33" s="10">
        <v>17</v>
      </c>
      <c r="B33" s="21"/>
      <c r="C33" s="10" t="s">
        <v>101</v>
      </c>
      <c r="D33" s="21"/>
      <c r="E33" s="138">
        <v>0</v>
      </c>
      <c r="F33" s="21"/>
      <c r="G33" s="135">
        <v>0</v>
      </c>
      <c r="H33" s="21"/>
      <c r="I33" s="135">
        <f>IF(G$60,G33/G$60*100,0)</f>
        <v>0</v>
      </c>
      <c r="J33" s="21"/>
      <c r="K33" s="138">
        <v>0</v>
      </c>
      <c r="L33" s="21"/>
      <c r="M33" s="135">
        <v>0</v>
      </c>
      <c r="N33" s="21"/>
      <c r="O33" s="135">
        <f>IF(M$60,M33/M$60*100,0)</f>
        <v>0</v>
      </c>
      <c r="P33" s="21"/>
      <c r="Q33" s="138">
        <v>0</v>
      </c>
      <c r="R33" s="21"/>
      <c r="S33" s="135">
        <v>0</v>
      </c>
      <c r="T33" s="21"/>
      <c r="U33" s="135">
        <f>IF(S$60,S33/S$60*100,0)</f>
        <v>0</v>
      </c>
      <c r="V33" s="21"/>
      <c r="W33" s="138">
        <f>(E33+K33+Q33)</f>
        <v>0</v>
      </c>
      <c r="X33" s="21"/>
      <c r="Y33" s="21"/>
      <c r="Z33" s="138">
        <v>0</v>
      </c>
      <c r="AA33" s="21"/>
      <c r="AB33" s="143">
        <f>IF($W33,Z33/$W33*100,0)</f>
        <v>0</v>
      </c>
      <c r="AC33" s="21"/>
      <c r="AD33" s="138">
        <v>0</v>
      </c>
      <c r="AE33" s="21"/>
      <c r="AF33" s="143">
        <f>IF($W33,AD33/$W33*100,0)</f>
        <v>0</v>
      </c>
      <c r="AG33" s="21"/>
      <c r="AH33" s="138">
        <v>0</v>
      </c>
      <c r="AI33" s="21"/>
      <c r="AJ33" s="143">
        <f>IF($W33,AH33/$W33*100,0)</f>
        <v>0</v>
      </c>
      <c r="AK33" s="21"/>
      <c r="AL33" s="138">
        <v>0</v>
      </c>
      <c r="AM33" s="21"/>
      <c r="AN33" s="10">
        <v>17</v>
      </c>
      <c r="AO33" s="21"/>
      <c r="AP33" s="147">
        <v>0</v>
      </c>
      <c r="AQ33" s="21"/>
      <c r="AR33" s="147">
        <f>IF(E33,AP33,0)</f>
        <v>0</v>
      </c>
      <c r="AS33" s="21"/>
      <c r="AT33" s="147">
        <f>IF(K33,AP33,0)</f>
        <v>0</v>
      </c>
      <c r="AU33" s="21"/>
      <c r="AV33" s="147">
        <f>IF(Q33,AP33,0)</f>
        <v>0</v>
      </c>
    </row>
    <row r="34" spans="1:48" ht="8.85" customHeight="1" x14ac:dyDescent="0.3">
      <c r="A34" s="10">
        <v>18</v>
      </c>
      <c r="B34" s="21"/>
      <c r="C34" s="10" t="s">
        <v>102</v>
      </c>
      <c r="D34" s="21"/>
      <c r="E34" s="138">
        <v>434209</v>
      </c>
      <c r="F34" s="21"/>
      <c r="G34" s="135">
        <f>(E34/$AP34)</f>
        <v>58.057093194277307</v>
      </c>
      <c r="H34" s="21"/>
      <c r="I34" s="135">
        <f>IF(G$60,G34/G$60*100,0)</f>
        <v>57.804097795934503</v>
      </c>
      <c r="J34" s="21"/>
      <c r="K34" s="138">
        <v>0</v>
      </c>
      <c r="L34" s="21"/>
      <c r="M34" s="135">
        <f>(K34/$AP34)</f>
        <v>0</v>
      </c>
      <c r="N34" s="21"/>
      <c r="O34" s="135">
        <f>IF(M$60,M34/M$60*100,0)</f>
        <v>0</v>
      </c>
      <c r="P34" s="21"/>
      <c r="Q34" s="138">
        <v>84296</v>
      </c>
      <c r="R34" s="21"/>
      <c r="S34" s="135">
        <f>(Q34/$AP34)</f>
        <v>11.271025538173552</v>
      </c>
      <c r="T34" s="21"/>
      <c r="U34" s="135">
        <f>IF(S$60,S34/S$60*100,0)</f>
        <v>30.931519529920397</v>
      </c>
      <c r="V34" s="21"/>
      <c r="W34" s="138">
        <f>(E34+K34+Q34)</f>
        <v>518505</v>
      </c>
      <c r="X34" s="21"/>
      <c r="Y34" s="21"/>
      <c r="Z34" s="138">
        <v>61611</v>
      </c>
      <c r="AA34" s="21"/>
      <c r="AB34" s="143">
        <f>IF($W34,Z34/$W34*100,0)</f>
        <v>11.88243122052825</v>
      </c>
      <c r="AC34" s="21"/>
      <c r="AD34" s="138">
        <v>19714</v>
      </c>
      <c r="AE34" s="21"/>
      <c r="AF34" s="143">
        <f>IF($W34,AD34/$W34*100,0)</f>
        <v>3.8020848400690448</v>
      </c>
      <c r="AG34" s="21"/>
      <c r="AH34" s="138">
        <v>0</v>
      </c>
      <c r="AI34" s="21"/>
      <c r="AJ34" s="143">
        <f>IF($W34,AH34/$W34*100,0)</f>
        <v>0</v>
      </c>
      <c r="AK34" s="21"/>
      <c r="AL34" s="138">
        <v>6263</v>
      </c>
      <c r="AM34" s="21"/>
      <c r="AN34" s="10">
        <v>18</v>
      </c>
      <c r="AO34" s="21"/>
      <c r="AP34" s="147">
        <v>7479</v>
      </c>
      <c r="AQ34" s="21"/>
      <c r="AR34" s="147">
        <f>IF(E34,AP34,0)</f>
        <v>7479</v>
      </c>
      <c r="AS34" s="21"/>
      <c r="AT34" s="147">
        <f>IF(K34,AP34,0)</f>
        <v>0</v>
      </c>
      <c r="AU34" s="21"/>
      <c r="AV34" s="147">
        <f>IF(Q34,AP34,0)</f>
        <v>7479</v>
      </c>
    </row>
    <row r="35" spans="1:48" ht="8.85" customHeight="1" x14ac:dyDescent="0.3">
      <c r="A35" s="10">
        <v>19</v>
      </c>
      <c r="B35" s="21"/>
      <c r="C35" s="10" t="s">
        <v>103</v>
      </c>
      <c r="D35" s="21"/>
      <c r="E35" s="138">
        <v>8196680</v>
      </c>
      <c r="F35" s="21"/>
      <c r="G35" s="135">
        <f>(E35/$AP35)</f>
        <v>101.95509670999441</v>
      </c>
      <c r="H35" s="21"/>
      <c r="I35" s="135">
        <f>IF(G$60,G35/G$60*100,0)</f>
        <v>101.51080697921321</v>
      </c>
      <c r="J35" s="21"/>
      <c r="K35" s="138">
        <v>396443</v>
      </c>
      <c r="L35" s="21"/>
      <c r="M35" s="135">
        <f>(K35/$AP35)</f>
        <v>4.9311897506063813</v>
      </c>
      <c r="N35" s="21"/>
      <c r="O35" s="135">
        <f>IF(M$60,M35/M$60*100,0)</f>
        <v>21.824190072867811</v>
      </c>
      <c r="P35" s="21"/>
      <c r="Q35" s="138">
        <v>1531417</v>
      </c>
      <c r="R35" s="21"/>
      <c r="S35" s="135">
        <f>(Q35/$AP35)</f>
        <v>19.048659742521302</v>
      </c>
      <c r="T35" s="21"/>
      <c r="U35" s="135">
        <f>IF(S$60,S35/S$60*100,0)</f>
        <v>52.275987562005419</v>
      </c>
      <c r="V35" s="21"/>
      <c r="W35" s="138">
        <f>(E35+K35+Q35)</f>
        <v>10124540</v>
      </c>
      <c r="X35" s="21"/>
      <c r="Y35" s="21"/>
      <c r="Z35" s="138">
        <v>207008</v>
      </c>
      <c r="AA35" s="21"/>
      <c r="AB35" s="143">
        <f>IF($W35,Z35/$W35*100,0)</f>
        <v>2.0446163480019832</v>
      </c>
      <c r="AC35" s="21"/>
      <c r="AD35" s="138">
        <v>16844</v>
      </c>
      <c r="AE35" s="21"/>
      <c r="AF35" s="143">
        <f>IF($W35,AD35/$W35*100,0)</f>
        <v>0.16636805227694296</v>
      </c>
      <c r="AG35" s="21"/>
      <c r="AH35" s="138">
        <v>0</v>
      </c>
      <c r="AI35" s="21"/>
      <c r="AJ35" s="143">
        <f>IF($W35,AH35/$W35*100,0)</f>
        <v>0</v>
      </c>
      <c r="AK35" s="21"/>
      <c r="AL35" s="138">
        <v>366840</v>
      </c>
      <c r="AM35" s="21"/>
      <c r="AN35" s="10">
        <v>19</v>
      </c>
      <c r="AO35" s="21"/>
      <c r="AP35" s="147">
        <v>80395</v>
      </c>
      <c r="AQ35" s="21"/>
      <c r="AR35" s="147">
        <f>IF(E35,AP35,0)</f>
        <v>80395</v>
      </c>
      <c r="AS35" s="21"/>
      <c r="AT35" s="147">
        <f>IF(K35,AP35,0)</f>
        <v>80395</v>
      </c>
      <c r="AU35" s="21"/>
      <c r="AV35" s="147">
        <f>IF(Q35,AP35,0)</f>
        <v>80395</v>
      </c>
    </row>
    <row r="36" spans="1:48" ht="8.85" customHeight="1" x14ac:dyDescent="0.3">
      <c r="A36" s="10">
        <v>20</v>
      </c>
      <c r="B36" s="21"/>
      <c r="C36" s="10" t="s">
        <v>104</v>
      </c>
      <c r="D36" s="21"/>
      <c r="E36" s="138">
        <v>2049188</v>
      </c>
      <c r="F36" s="21"/>
      <c r="G36" s="135">
        <f>(E36/$AP36)</f>
        <v>47.909567006452818</v>
      </c>
      <c r="H36" s="21"/>
      <c r="I36" s="135">
        <f>IF(G$60,G36/G$60*100,0)</f>
        <v>47.700791483560756</v>
      </c>
      <c r="J36" s="21"/>
      <c r="K36" s="138">
        <v>2206394</v>
      </c>
      <c r="L36" s="21"/>
      <c r="M36" s="135">
        <f>(K36/$AP36)</f>
        <v>51.585008884316842</v>
      </c>
      <c r="N36" s="21"/>
      <c r="O36" s="135">
        <f>IF(M$60,M36/M$60*100,0)</f>
        <v>228.30211282448977</v>
      </c>
      <c r="P36" s="21"/>
      <c r="Q36" s="138">
        <v>1412651</v>
      </c>
      <c r="R36" s="21"/>
      <c r="S36" s="135">
        <f>(Q36/$AP36)</f>
        <v>33.027471242869169</v>
      </c>
      <c r="T36" s="21"/>
      <c r="U36" s="135">
        <f>IF(S$60,S36/S$60*100,0)</f>
        <v>90.638590810809106</v>
      </c>
      <c r="V36" s="21"/>
      <c r="W36" s="138">
        <f>(E36+K36+Q36)</f>
        <v>5668233</v>
      </c>
      <c r="X36" s="21"/>
      <c r="Y36" s="21"/>
      <c r="Z36" s="138">
        <v>4500</v>
      </c>
      <c r="AA36" s="21"/>
      <c r="AB36" s="143">
        <f>IF($W36,Z36/$W36*100,0)</f>
        <v>7.9389820425518856E-2</v>
      </c>
      <c r="AC36" s="21"/>
      <c r="AD36" s="138">
        <v>0</v>
      </c>
      <c r="AE36" s="21"/>
      <c r="AF36" s="143">
        <f>IF($W36,AD36/$W36*100,0)</f>
        <v>0</v>
      </c>
      <c r="AG36" s="21"/>
      <c r="AH36" s="138">
        <v>0</v>
      </c>
      <c r="AI36" s="21"/>
      <c r="AJ36" s="143">
        <f>IF($W36,AH36/$W36*100,0)</f>
        <v>0</v>
      </c>
      <c r="AK36" s="21"/>
      <c r="AL36" s="138">
        <v>106584</v>
      </c>
      <c r="AM36" s="21"/>
      <c r="AN36" s="10">
        <v>20</v>
      </c>
      <c r="AO36" s="21"/>
      <c r="AP36" s="147">
        <v>42772</v>
      </c>
      <c r="AQ36" s="21"/>
      <c r="AR36" s="147">
        <f>IF(E36,AP36,0)</f>
        <v>42772</v>
      </c>
      <c r="AS36" s="21"/>
      <c r="AT36" s="147">
        <f>IF(K36,AP36,0)</f>
        <v>42772</v>
      </c>
      <c r="AU36" s="21"/>
      <c r="AV36" s="147">
        <f>IF(Q36,AP36,0)</f>
        <v>42772</v>
      </c>
    </row>
    <row r="37" spans="1:48" ht="8.85" customHeight="1" x14ac:dyDescent="0.3">
      <c r="A37" s="29"/>
      <c r="B37" s="21"/>
      <c r="D37" s="21"/>
      <c r="E37" s="27"/>
      <c r="F37" s="21"/>
      <c r="G37" s="21"/>
      <c r="H37" s="21"/>
      <c r="I37" s="21"/>
      <c r="J37" s="21"/>
      <c r="K37" s="27"/>
      <c r="L37" s="21"/>
      <c r="M37" s="21"/>
      <c r="N37" s="21"/>
      <c r="O37" s="21"/>
      <c r="P37" s="21"/>
      <c r="Q37" s="27"/>
      <c r="R37" s="21"/>
      <c r="S37" s="21"/>
      <c r="T37" s="21"/>
      <c r="U37" s="21"/>
      <c r="V37" s="21"/>
      <c r="W37" s="131"/>
      <c r="X37" s="21"/>
      <c r="Y37" s="21"/>
      <c r="Z37" s="27"/>
      <c r="AA37" s="21"/>
      <c r="AB37" s="21"/>
      <c r="AC37" s="21"/>
      <c r="AD37" s="27"/>
      <c r="AE37" s="21"/>
      <c r="AF37" s="21"/>
      <c r="AG37" s="21"/>
      <c r="AH37" s="27"/>
      <c r="AI37" s="21"/>
      <c r="AJ37" s="21"/>
      <c r="AK37" s="21"/>
      <c r="AL37" s="27"/>
      <c r="AM37" s="21"/>
      <c r="AN37" s="29"/>
      <c r="AO37" s="21"/>
      <c r="AP37" s="21"/>
      <c r="AQ37" s="21"/>
      <c r="AR37" s="21"/>
      <c r="AS37" s="21"/>
      <c r="AT37" s="21"/>
      <c r="AU37" s="21"/>
      <c r="AV37" s="21"/>
    </row>
    <row r="38" spans="1:48" ht="8.85" customHeight="1" x14ac:dyDescent="0.3">
      <c r="A38" s="10">
        <v>21</v>
      </c>
      <c r="B38" s="21"/>
      <c r="C38" s="10" t="s">
        <v>105</v>
      </c>
      <c r="D38" s="21"/>
      <c r="E38" s="138">
        <v>2906885</v>
      </c>
      <c r="F38" s="21"/>
      <c r="G38" s="135">
        <f>(E38/$AP38)</f>
        <v>168.81845635635054</v>
      </c>
      <c r="H38" s="21"/>
      <c r="I38" s="135">
        <f>IF(G$60,G38/G$60*100,0)</f>
        <v>168.08279615940322</v>
      </c>
      <c r="J38" s="21"/>
      <c r="K38" s="138">
        <v>0</v>
      </c>
      <c r="L38" s="21"/>
      <c r="M38" s="135">
        <f>(K38/$AP38)</f>
        <v>0</v>
      </c>
      <c r="N38" s="21"/>
      <c r="O38" s="135">
        <f>IF(M$60,M38/M$60*100,0)</f>
        <v>0</v>
      </c>
      <c r="P38" s="21"/>
      <c r="Q38" s="138">
        <v>0</v>
      </c>
      <c r="R38" s="21"/>
      <c r="S38" s="135">
        <f>(Q38/$AP38)</f>
        <v>0</v>
      </c>
      <c r="T38" s="21"/>
      <c r="U38" s="135">
        <f>IF(S$60,S38/S$60*100,0)</f>
        <v>0</v>
      </c>
      <c r="V38" s="21"/>
      <c r="W38" s="138">
        <f>(E38+K38+Q38)</f>
        <v>2906885</v>
      </c>
      <c r="X38" s="21"/>
      <c r="Y38" s="21"/>
      <c r="Z38" s="138">
        <v>69170</v>
      </c>
      <c r="AA38" s="21"/>
      <c r="AB38" s="143">
        <f>IF($W38,Z38/$W38*100,0)</f>
        <v>2.3795230977489648</v>
      </c>
      <c r="AC38" s="21"/>
      <c r="AD38" s="138">
        <v>0</v>
      </c>
      <c r="AE38" s="21"/>
      <c r="AF38" s="143">
        <f>IF($W38,AD38/$W38*100,0)</f>
        <v>0</v>
      </c>
      <c r="AG38" s="21"/>
      <c r="AH38" s="138">
        <v>0</v>
      </c>
      <c r="AI38" s="21"/>
      <c r="AJ38" s="143">
        <f>IF($W38,AH38/$W38*100,0)</f>
        <v>0</v>
      </c>
      <c r="AK38" s="21"/>
      <c r="AL38" s="138">
        <v>505739</v>
      </c>
      <c r="AM38" s="21"/>
      <c r="AN38" s="10">
        <v>21</v>
      </c>
      <c r="AO38" s="21"/>
      <c r="AP38" s="147">
        <v>17219</v>
      </c>
      <c r="AQ38" s="21"/>
      <c r="AR38" s="147">
        <f>IF(E38,AP38,0)</f>
        <v>17219</v>
      </c>
      <c r="AS38" s="21"/>
      <c r="AT38" s="147">
        <f>IF(K38,AP38,0)</f>
        <v>0</v>
      </c>
      <c r="AU38" s="21"/>
      <c r="AV38" s="147">
        <f>IF(Q38,AP38,0)</f>
        <v>0</v>
      </c>
    </row>
    <row r="39" spans="1:48" ht="8.85" customHeight="1" x14ac:dyDescent="0.3">
      <c r="A39" s="10">
        <v>22</v>
      </c>
      <c r="B39" s="21"/>
      <c r="C39" s="10" t="s">
        <v>106</v>
      </c>
      <c r="D39" s="21"/>
      <c r="E39" s="138">
        <v>553501</v>
      </c>
      <c r="F39" s="21"/>
      <c r="G39" s="135">
        <f>(E39/$AP39)</f>
        <v>41.045680385613643</v>
      </c>
      <c r="H39" s="21"/>
      <c r="I39" s="135">
        <f>IF(G$60,G39/G$60*100,0)</f>
        <v>40.866815621842917</v>
      </c>
      <c r="J39" s="21"/>
      <c r="K39" s="138">
        <v>0</v>
      </c>
      <c r="L39" s="21"/>
      <c r="M39" s="135">
        <f>(K39/$AP39)</f>
        <v>0</v>
      </c>
      <c r="N39" s="21"/>
      <c r="O39" s="135">
        <f>IF(M$60,M39/M$60*100,0)</f>
        <v>0</v>
      </c>
      <c r="P39" s="21"/>
      <c r="Q39" s="138">
        <v>405939</v>
      </c>
      <c r="R39" s="21"/>
      <c r="S39" s="135">
        <f>(Q39/$AP39)</f>
        <v>30.103003337041155</v>
      </c>
      <c r="T39" s="21"/>
      <c r="U39" s="135">
        <f>IF(S$60,S39/S$60*100,0)</f>
        <v>82.61285829539834</v>
      </c>
      <c r="V39" s="21"/>
      <c r="W39" s="138">
        <f>(E39+K39+Q39)</f>
        <v>959440</v>
      </c>
      <c r="X39" s="21"/>
      <c r="Y39" s="21"/>
      <c r="Z39" s="138">
        <v>109453</v>
      </c>
      <c r="AA39" s="21"/>
      <c r="AB39" s="143">
        <f>IF($W39,Z39/$W39*100,0)</f>
        <v>11.408008838489119</v>
      </c>
      <c r="AC39" s="21"/>
      <c r="AD39" s="138">
        <v>47448</v>
      </c>
      <c r="AE39" s="21"/>
      <c r="AF39" s="143">
        <f>IF($W39,AD39/$W39*100,0)</f>
        <v>4.9453848078045528</v>
      </c>
      <c r="AG39" s="21"/>
      <c r="AH39" s="138">
        <v>0</v>
      </c>
      <c r="AI39" s="21"/>
      <c r="AJ39" s="143">
        <f>IF($W39,AH39/$W39*100,0)</f>
        <v>0</v>
      </c>
      <c r="AK39" s="21"/>
      <c r="AL39" s="138">
        <v>0</v>
      </c>
      <c r="AM39" s="21"/>
      <c r="AN39" s="10">
        <v>22</v>
      </c>
      <c r="AO39" s="21"/>
      <c r="AP39" s="147">
        <v>13485</v>
      </c>
      <c r="AQ39" s="21"/>
      <c r="AR39" s="147">
        <f>IF(E39,AP39,0)</f>
        <v>13485</v>
      </c>
      <c r="AS39" s="21"/>
      <c r="AT39" s="147">
        <f>IF(K39,AP39,0)</f>
        <v>0</v>
      </c>
      <c r="AU39" s="21"/>
      <c r="AV39" s="147">
        <f>IF(Q39,AP39,0)</f>
        <v>13485</v>
      </c>
    </row>
    <row r="40" spans="1:48" ht="8.85" customHeight="1" x14ac:dyDescent="0.3">
      <c r="A40" s="10">
        <v>23</v>
      </c>
      <c r="B40" s="21"/>
      <c r="C40" s="10" t="s">
        <v>107</v>
      </c>
      <c r="D40" s="21"/>
      <c r="E40" s="138">
        <v>26571333</v>
      </c>
      <c r="F40" s="21"/>
      <c r="G40" s="135">
        <f>(E40/$AP40)</f>
        <v>142.66717316252073</v>
      </c>
      <c r="H40" s="21"/>
      <c r="I40" s="135">
        <f>IF(G$60,G40/G$60*100,0)</f>
        <v>142.04547241384716</v>
      </c>
      <c r="J40" s="21"/>
      <c r="K40" s="138">
        <v>3448210</v>
      </c>
      <c r="L40" s="21"/>
      <c r="M40" s="135">
        <f>(K40/$AP40)</f>
        <v>18.514177409569012</v>
      </c>
      <c r="N40" s="21"/>
      <c r="O40" s="135">
        <f>IF(M$60,M40/M$60*100,0)</f>
        <v>81.93903444489095</v>
      </c>
      <c r="P40" s="21"/>
      <c r="Q40" s="138">
        <v>5867641</v>
      </c>
      <c r="R40" s="21"/>
      <c r="S40" s="135">
        <f>(Q40/$AP40)</f>
        <v>31.504620208647655</v>
      </c>
      <c r="T40" s="21"/>
      <c r="U40" s="135">
        <f>IF(S$60,S40/S$60*100,0)</f>
        <v>86.459370708197625</v>
      </c>
      <c r="V40" s="21"/>
      <c r="W40" s="138">
        <f>(E40+K40+Q40)</f>
        <v>35887184</v>
      </c>
      <c r="X40" s="21"/>
      <c r="Y40" s="21"/>
      <c r="Z40" s="138">
        <v>233509</v>
      </c>
      <c r="AA40" s="21"/>
      <c r="AB40" s="143">
        <f>IF($W40,Z40/$W40*100,0)</f>
        <v>0.65067518253870238</v>
      </c>
      <c r="AC40" s="21"/>
      <c r="AD40" s="138">
        <v>1069109</v>
      </c>
      <c r="AE40" s="21"/>
      <c r="AF40" s="143">
        <f>IF($W40,AD40/$W40*100,0)</f>
        <v>2.9790830063456637</v>
      </c>
      <c r="AG40" s="21"/>
      <c r="AH40" s="138">
        <v>0</v>
      </c>
      <c r="AI40" s="21"/>
      <c r="AJ40" s="143">
        <f>IF($W40,AH40/$W40*100,0)</f>
        <v>0</v>
      </c>
      <c r="AK40" s="21"/>
      <c r="AL40" s="138">
        <v>5556969</v>
      </c>
      <c r="AM40" s="21"/>
      <c r="AN40" s="10">
        <v>23</v>
      </c>
      <c r="AO40" s="21"/>
      <c r="AP40" s="147">
        <v>186247</v>
      </c>
      <c r="AQ40" s="21"/>
      <c r="AR40" s="147">
        <f>IF(E40,AP40,0)</f>
        <v>186247</v>
      </c>
      <c r="AS40" s="21"/>
      <c r="AT40" s="147">
        <f>IF(K40,AP40,0)</f>
        <v>186247</v>
      </c>
      <c r="AU40" s="21"/>
      <c r="AV40" s="147">
        <f>IF(Q40,AP40,0)</f>
        <v>186247</v>
      </c>
    </row>
    <row r="41" spans="1:48" ht="8.85" customHeight="1" x14ac:dyDescent="0.3">
      <c r="A41" s="10">
        <v>24</v>
      </c>
      <c r="B41" s="21"/>
      <c r="C41" s="10" t="s">
        <v>108</v>
      </c>
      <c r="D41" s="21"/>
      <c r="E41" s="138">
        <v>19031844</v>
      </c>
      <c r="F41" s="21"/>
      <c r="G41" s="135">
        <f>(E41/$AP41)</f>
        <v>79.964051175395468</v>
      </c>
      <c r="H41" s="21"/>
      <c r="I41" s="135">
        <f>IF(G$60,G41/G$60*100,0)</f>
        <v>79.615591825001786</v>
      </c>
      <c r="J41" s="21"/>
      <c r="K41" s="138">
        <v>14732457</v>
      </c>
      <c r="L41" s="21"/>
      <c r="M41" s="135">
        <f>(K41/$AP41)</f>
        <v>61.899779416398815</v>
      </c>
      <c r="N41" s="21"/>
      <c r="O41" s="135">
        <f>IF(M$60,M41/M$60*100,0)</f>
        <v>273.95266046818796</v>
      </c>
      <c r="P41" s="21"/>
      <c r="Q41" s="138">
        <v>8383249</v>
      </c>
      <c r="R41" s="21"/>
      <c r="S41" s="135">
        <f>(Q41/$AP41)</f>
        <v>35.222995315224473</v>
      </c>
      <c r="T41" s="21"/>
      <c r="U41" s="135">
        <f>IF(S$60,S41/S$60*100,0)</f>
        <v>96.663854039293753</v>
      </c>
      <c r="V41" s="21"/>
      <c r="W41" s="138">
        <f>(E41+K41+Q41)</f>
        <v>42147550</v>
      </c>
      <c r="X41" s="21"/>
      <c r="Y41" s="21"/>
      <c r="Z41" s="138">
        <v>218136</v>
      </c>
      <c r="AA41" s="21"/>
      <c r="AB41" s="143">
        <f>IF($W41,Z41/$W41*100,0)</f>
        <v>0.51755321483692407</v>
      </c>
      <c r="AC41" s="21"/>
      <c r="AD41" s="138">
        <v>13664</v>
      </c>
      <c r="AE41" s="21"/>
      <c r="AF41" s="143">
        <f>IF($W41,AD41/$W41*100,0)</f>
        <v>3.2419440750411352E-2</v>
      </c>
      <c r="AG41" s="21"/>
      <c r="AH41" s="138">
        <v>0</v>
      </c>
      <c r="AI41" s="21"/>
      <c r="AJ41" s="143">
        <f>IF($W41,AH41/$W41*100,0)</f>
        <v>0</v>
      </c>
      <c r="AK41" s="21"/>
      <c r="AL41" s="138">
        <v>5024895</v>
      </c>
      <c r="AM41" s="21"/>
      <c r="AN41" s="10">
        <v>24</v>
      </c>
      <c r="AO41" s="21"/>
      <c r="AP41" s="147">
        <v>238005</v>
      </c>
      <c r="AQ41" s="21"/>
      <c r="AR41" s="147">
        <f>IF(E41,AP41,0)</f>
        <v>238005</v>
      </c>
      <c r="AS41" s="21"/>
      <c r="AT41" s="147">
        <f>IF(K41,AP41,0)</f>
        <v>238005</v>
      </c>
      <c r="AU41" s="21"/>
      <c r="AV41" s="147">
        <f>IF(Q41,AP41,0)</f>
        <v>238005</v>
      </c>
    </row>
    <row r="42" spans="1:48" ht="8.85" customHeight="1" x14ac:dyDescent="0.3">
      <c r="A42" s="10">
        <v>25</v>
      </c>
      <c r="B42" s="21"/>
      <c r="C42" s="10" t="s">
        <v>109</v>
      </c>
      <c r="D42" s="21"/>
      <c r="E42" s="138">
        <v>542621</v>
      </c>
      <c r="F42" s="21"/>
      <c r="G42" s="135">
        <f>(E42/$AP42)</f>
        <v>147.17141307295904</v>
      </c>
      <c r="H42" s="21"/>
      <c r="I42" s="135">
        <f>IF(G$60,G42/G$60*100,0)</f>
        <v>146.53008419776941</v>
      </c>
      <c r="J42" s="21"/>
      <c r="K42" s="138">
        <v>18608</v>
      </c>
      <c r="L42" s="21"/>
      <c r="M42" s="135">
        <f>(K42/$AP42)</f>
        <v>5.0469216164903719</v>
      </c>
      <c r="N42" s="21"/>
      <c r="O42" s="135">
        <f>IF(M$60,M42/M$60*100,0)</f>
        <v>22.336389839309422</v>
      </c>
      <c r="P42" s="21"/>
      <c r="Q42" s="138">
        <v>46068</v>
      </c>
      <c r="R42" s="21"/>
      <c r="S42" s="135">
        <f>(Q42/$AP42)</f>
        <v>12.494711147274206</v>
      </c>
      <c r="T42" s="21"/>
      <c r="U42" s="135">
        <f>IF(S$60,S42/S$60*100,0)</f>
        <v>34.289728167473797</v>
      </c>
      <c r="V42" s="21"/>
      <c r="W42" s="138">
        <f>(E42+K42+Q42)</f>
        <v>607297</v>
      </c>
      <c r="X42" s="21"/>
      <c r="Y42" s="21"/>
      <c r="Z42" s="138">
        <v>13312</v>
      </c>
      <c r="AA42" s="21"/>
      <c r="AB42" s="143">
        <f>IF($W42,Z42/$W42*100,0)</f>
        <v>2.1920081936844737</v>
      </c>
      <c r="AC42" s="21"/>
      <c r="AD42" s="138">
        <v>0</v>
      </c>
      <c r="AE42" s="21"/>
      <c r="AF42" s="143">
        <f>IF($W42,AD42/$W42*100,0)</f>
        <v>0</v>
      </c>
      <c r="AG42" s="21"/>
      <c r="AH42" s="138">
        <v>52062</v>
      </c>
      <c r="AI42" s="21"/>
      <c r="AJ42" s="143">
        <f>IF($W42,AH42/$W42*100,0)</f>
        <v>8.5727411793570525</v>
      </c>
      <c r="AK42" s="21"/>
      <c r="AL42" s="138">
        <v>17709</v>
      </c>
      <c r="AM42" s="21"/>
      <c r="AN42" s="10">
        <v>25</v>
      </c>
      <c r="AO42" s="21"/>
      <c r="AP42" s="147">
        <v>3687</v>
      </c>
      <c r="AQ42" s="21"/>
      <c r="AR42" s="147">
        <f>IF(E42,AP42,0)</f>
        <v>3687</v>
      </c>
      <c r="AS42" s="21"/>
      <c r="AT42" s="147">
        <f>IF(K42,AP42,0)</f>
        <v>3687</v>
      </c>
      <c r="AU42" s="21"/>
      <c r="AV42" s="147">
        <f>IF(Q42,AP42,0)</f>
        <v>3687</v>
      </c>
    </row>
    <row r="43" spans="1:48" ht="8.85" customHeight="1" x14ac:dyDescent="0.3">
      <c r="A43" s="29"/>
      <c r="B43" s="21"/>
      <c r="D43" s="21"/>
      <c r="E43" s="21"/>
      <c r="F43" s="21"/>
      <c r="G43" s="21"/>
      <c r="H43" s="21"/>
      <c r="I43" s="21"/>
      <c r="J43" s="21"/>
      <c r="K43" s="21"/>
      <c r="L43" s="21"/>
      <c r="M43" s="21"/>
      <c r="N43" s="21"/>
      <c r="O43" s="21"/>
      <c r="P43" s="21"/>
      <c r="Q43" s="21"/>
      <c r="R43" s="21"/>
      <c r="S43" s="21"/>
      <c r="T43" s="21"/>
      <c r="U43" s="21"/>
      <c r="V43" s="21"/>
      <c r="W43" s="131"/>
      <c r="X43" s="21"/>
      <c r="Y43" s="21"/>
      <c r="Z43" s="21"/>
      <c r="AA43" s="21"/>
      <c r="AB43" s="21"/>
      <c r="AC43" s="21"/>
      <c r="AD43" s="21"/>
      <c r="AE43" s="21"/>
      <c r="AF43" s="21"/>
      <c r="AG43" s="21"/>
      <c r="AH43" s="21"/>
      <c r="AI43" s="21"/>
      <c r="AJ43" s="21"/>
      <c r="AK43" s="21"/>
      <c r="AL43" s="21"/>
      <c r="AM43" s="21"/>
      <c r="AN43" s="29"/>
      <c r="AO43" s="21"/>
      <c r="AP43" s="21"/>
      <c r="AQ43" s="21"/>
      <c r="AR43" s="21"/>
      <c r="AS43" s="21"/>
      <c r="AT43" s="21"/>
      <c r="AU43" s="21"/>
      <c r="AV43" s="21"/>
    </row>
    <row r="44" spans="1:48" ht="8.85" customHeight="1" x14ac:dyDescent="0.3">
      <c r="A44" s="10">
        <v>26</v>
      </c>
      <c r="B44" s="21"/>
      <c r="C44" s="10" t="s">
        <v>110</v>
      </c>
      <c r="D44" s="21"/>
      <c r="E44" s="138">
        <v>0</v>
      </c>
      <c r="F44" s="21"/>
      <c r="G44" s="135">
        <v>0</v>
      </c>
      <c r="H44" s="21"/>
      <c r="I44" s="135">
        <f>IF(G$60,G44/G$60*100,0)</f>
        <v>0</v>
      </c>
      <c r="J44" s="21"/>
      <c r="K44" s="138">
        <v>0</v>
      </c>
      <c r="L44" s="21"/>
      <c r="M44" s="135">
        <v>0</v>
      </c>
      <c r="N44" s="21"/>
      <c r="O44" s="135">
        <f>IF(M$60,M44/M$60*100,0)</f>
        <v>0</v>
      </c>
      <c r="P44" s="21"/>
      <c r="Q44" s="138">
        <v>0</v>
      </c>
      <c r="R44" s="21"/>
      <c r="S44" s="135">
        <v>0</v>
      </c>
      <c r="T44" s="21"/>
      <c r="U44" s="135">
        <f>IF(S$60,S44/S$60*100,0)</f>
        <v>0</v>
      </c>
      <c r="V44" s="21"/>
      <c r="W44" s="138">
        <f>(E44+K44+Q44)</f>
        <v>0</v>
      </c>
      <c r="X44" s="21"/>
      <c r="Y44" s="21"/>
      <c r="Z44" s="138">
        <v>0</v>
      </c>
      <c r="AA44" s="21"/>
      <c r="AB44" s="143">
        <f>IF($W44,Z44/$W44*100,0)</f>
        <v>0</v>
      </c>
      <c r="AC44" s="21"/>
      <c r="AD44" s="138">
        <v>0</v>
      </c>
      <c r="AE44" s="21"/>
      <c r="AF44" s="143">
        <f>IF($W44,AD44/$W44*100,0)</f>
        <v>0</v>
      </c>
      <c r="AG44" s="21"/>
      <c r="AH44" s="138">
        <v>0</v>
      </c>
      <c r="AI44" s="21"/>
      <c r="AJ44" s="143">
        <f>IF($W44,AH44/$W44*100,0)</f>
        <v>0</v>
      </c>
      <c r="AK44" s="21"/>
      <c r="AL44" s="138">
        <v>0</v>
      </c>
      <c r="AM44" s="21"/>
      <c r="AN44" s="10">
        <v>26</v>
      </c>
      <c r="AO44" s="21"/>
      <c r="AP44" s="147">
        <v>0</v>
      </c>
      <c r="AQ44" s="21"/>
      <c r="AR44" s="147">
        <f>IF(E44,AP44,0)</f>
        <v>0</v>
      </c>
      <c r="AS44" s="21"/>
      <c r="AT44" s="147">
        <f>IF(K44,AP44,0)</f>
        <v>0</v>
      </c>
      <c r="AU44" s="21"/>
      <c r="AV44" s="147">
        <f>IF(Q44,AP44,0)</f>
        <v>0</v>
      </c>
    </row>
    <row r="45" spans="1:48" ht="8.85" customHeight="1" x14ac:dyDescent="0.3">
      <c r="A45" s="10">
        <v>27</v>
      </c>
      <c r="B45" s="21"/>
      <c r="C45" s="10" t="s">
        <v>111</v>
      </c>
      <c r="D45" s="21"/>
      <c r="E45" s="138">
        <v>624585</v>
      </c>
      <c r="F45" s="21"/>
      <c r="G45" s="135">
        <f>(E45/$AP45)</f>
        <v>50.12720706260032</v>
      </c>
      <c r="H45" s="21"/>
      <c r="I45" s="135">
        <f>IF(G$60,G45/G$60*100,0)</f>
        <v>49.908767729508376</v>
      </c>
      <c r="J45" s="21"/>
      <c r="K45" s="138">
        <v>0</v>
      </c>
      <c r="L45" s="21"/>
      <c r="M45" s="135">
        <f>(K45/$AP45)</f>
        <v>0</v>
      </c>
      <c r="N45" s="21"/>
      <c r="O45" s="135">
        <f>IF(M$60,M45/M$60*100,0)</f>
        <v>0</v>
      </c>
      <c r="P45" s="21"/>
      <c r="Q45" s="138">
        <v>894754</v>
      </c>
      <c r="R45" s="21"/>
      <c r="S45" s="135">
        <f>(Q45/$AP45)</f>
        <v>71.810112359550558</v>
      </c>
      <c r="T45" s="21"/>
      <c r="U45" s="135">
        <f>IF(S$60,S45/S$60*100,0)</f>
        <v>197.07132109427877</v>
      </c>
      <c r="V45" s="21"/>
      <c r="W45" s="138">
        <f>(E45+K45+Q45)</f>
        <v>1519339</v>
      </c>
      <c r="X45" s="21"/>
      <c r="Y45" s="21"/>
      <c r="Z45" s="138">
        <v>238878</v>
      </c>
      <c r="AA45" s="21"/>
      <c r="AB45" s="143">
        <f>IF($W45,Z45/$W45*100,0)</f>
        <v>15.722495111360926</v>
      </c>
      <c r="AC45" s="21"/>
      <c r="AD45" s="138">
        <v>825</v>
      </c>
      <c r="AE45" s="21"/>
      <c r="AF45" s="143">
        <f>IF($W45,AD45/$W45*100,0)</f>
        <v>5.4299929113910725E-2</v>
      </c>
      <c r="AG45" s="21"/>
      <c r="AH45" s="138">
        <v>0</v>
      </c>
      <c r="AI45" s="21"/>
      <c r="AJ45" s="143">
        <f>IF($W45,AH45/$W45*100,0)</f>
        <v>0</v>
      </c>
      <c r="AK45" s="21"/>
      <c r="AL45" s="138">
        <v>158796</v>
      </c>
      <c r="AM45" s="21"/>
      <c r="AN45" s="10">
        <v>27</v>
      </c>
      <c r="AO45" s="21"/>
      <c r="AP45" s="147">
        <v>12460</v>
      </c>
      <c r="AQ45" s="21"/>
      <c r="AR45" s="147">
        <f>IF(E45,AP45,0)</f>
        <v>12460</v>
      </c>
      <c r="AS45" s="21"/>
      <c r="AT45" s="147">
        <f>IF(K45,AP45,0)</f>
        <v>0</v>
      </c>
      <c r="AU45" s="21"/>
      <c r="AV45" s="147">
        <f>IF(Q45,AP45,0)</f>
        <v>12460</v>
      </c>
    </row>
    <row r="46" spans="1:48" ht="8.85" customHeight="1" x14ac:dyDescent="0.3">
      <c r="A46" s="10">
        <v>28</v>
      </c>
      <c r="B46" s="21"/>
      <c r="C46" s="10" t="s">
        <v>112</v>
      </c>
      <c r="D46" s="21"/>
      <c r="E46" s="138">
        <v>9138965</v>
      </c>
      <c r="F46" s="21"/>
      <c r="G46" s="135">
        <f>(E46/$AP46)</f>
        <v>93.335699331052439</v>
      </c>
      <c r="H46" s="21"/>
      <c r="I46" s="135">
        <f>IF(G$60,G46/G$60*100,0)</f>
        <v>92.928970348723865</v>
      </c>
      <c r="J46" s="21"/>
      <c r="K46" s="138">
        <v>2870746</v>
      </c>
      <c r="L46" s="21"/>
      <c r="M46" s="135">
        <f>(K46/$AP46)</f>
        <v>29.318756063933002</v>
      </c>
      <c r="N46" s="21"/>
      <c r="O46" s="135">
        <f>IF(M$60,M46/M$60*100,0)</f>
        <v>129.75734810461049</v>
      </c>
      <c r="P46" s="21"/>
      <c r="Q46" s="138">
        <v>2427481</v>
      </c>
      <c r="R46" s="21"/>
      <c r="S46" s="135">
        <f>(Q46/$AP46)</f>
        <v>24.791717305826481</v>
      </c>
      <c r="T46" s="21"/>
      <c r="U46" s="135">
        <f>IF(S$60,S46/S$60*100,0)</f>
        <v>68.036886743644374</v>
      </c>
      <c r="V46" s="21"/>
      <c r="W46" s="138">
        <f>(E46+K46+Q46)</f>
        <v>14437192</v>
      </c>
      <c r="X46" s="21"/>
      <c r="Y46" s="21"/>
      <c r="Z46" s="138">
        <v>229600</v>
      </c>
      <c r="AA46" s="21"/>
      <c r="AB46" s="143">
        <f>IF($W46,Z46/$W46*100,0)</f>
        <v>1.5903369574914568</v>
      </c>
      <c r="AC46" s="21"/>
      <c r="AD46" s="138">
        <v>1236288</v>
      </c>
      <c r="AE46" s="21"/>
      <c r="AF46" s="143">
        <f>IF($W46,AD46/$W46*100,0)</f>
        <v>8.5632164481846615</v>
      </c>
      <c r="AG46" s="21"/>
      <c r="AH46" s="138">
        <v>0</v>
      </c>
      <c r="AI46" s="21"/>
      <c r="AJ46" s="143">
        <f>IF($W46,AH46/$W46*100,0)</f>
        <v>0</v>
      </c>
      <c r="AK46" s="21"/>
      <c r="AL46" s="138">
        <v>1181927</v>
      </c>
      <c r="AM46" s="21"/>
      <c r="AN46" s="10">
        <v>28</v>
      </c>
      <c r="AO46" s="21"/>
      <c r="AP46" s="147">
        <v>97915</v>
      </c>
      <c r="AQ46" s="21"/>
      <c r="AR46" s="147">
        <f>IF(E46,AP46,0)</f>
        <v>97915</v>
      </c>
      <c r="AS46" s="21"/>
      <c r="AT46" s="147">
        <f>IF(K46,AP46,0)</f>
        <v>97915</v>
      </c>
      <c r="AU46" s="21"/>
      <c r="AV46" s="147">
        <f>IF(Q46,AP46,0)</f>
        <v>97915</v>
      </c>
    </row>
    <row r="47" spans="1:48" ht="8.85" customHeight="1" x14ac:dyDescent="0.3">
      <c r="A47" s="10">
        <v>29</v>
      </c>
      <c r="B47" s="21"/>
      <c r="C47" s="10" t="s">
        <v>113</v>
      </c>
      <c r="D47" s="21"/>
      <c r="E47" s="138">
        <v>1203960</v>
      </c>
      <c r="F47" s="21"/>
      <c r="G47" s="135">
        <f>(E47/$AP47)</f>
        <v>68.391274710293118</v>
      </c>
      <c r="H47" s="21"/>
      <c r="I47" s="135">
        <f>IF(G$60,G47/G$60*100,0)</f>
        <v>68.09324604856522</v>
      </c>
      <c r="J47" s="21"/>
      <c r="K47" s="138">
        <v>12609</v>
      </c>
      <c r="L47" s="21"/>
      <c r="M47" s="135">
        <f>(K47/$AP47)</f>
        <v>0.71625766871165641</v>
      </c>
      <c r="N47" s="21"/>
      <c r="O47" s="135">
        <f>IF(M$60,M47/M$60*100,0)</f>
        <v>3.1699740414957995</v>
      </c>
      <c r="P47" s="21"/>
      <c r="Q47" s="138">
        <v>872963</v>
      </c>
      <c r="R47" s="21"/>
      <c r="S47" s="135">
        <f>(Q47/$AP47)</f>
        <v>49.588900249943194</v>
      </c>
      <c r="T47" s="21"/>
      <c r="U47" s="135">
        <f>IF(S$60,S47/S$60*100,0)</f>
        <v>136.08877305382731</v>
      </c>
      <c r="V47" s="21"/>
      <c r="W47" s="138">
        <f>(E47+K47+Q47)</f>
        <v>2089532</v>
      </c>
      <c r="X47" s="21"/>
      <c r="Y47" s="21"/>
      <c r="Z47" s="138">
        <v>168341</v>
      </c>
      <c r="AA47" s="21"/>
      <c r="AB47" s="143">
        <f>IF($W47,Z47/$W47*100,0)</f>
        <v>8.0563973176768755</v>
      </c>
      <c r="AC47" s="21"/>
      <c r="AD47" s="138">
        <v>0</v>
      </c>
      <c r="AE47" s="21"/>
      <c r="AF47" s="143">
        <f>IF($W47,AD47/$W47*100,0)</f>
        <v>0</v>
      </c>
      <c r="AG47" s="21"/>
      <c r="AH47" s="138">
        <v>0</v>
      </c>
      <c r="AI47" s="21"/>
      <c r="AJ47" s="143">
        <f>IF($W47,AH47/$W47*100,0)</f>
        <v>0</v>
      </c>
      <c r="AK47" s="21"/>
      <c r="AL47" s="138">
        <v>30191</v>
      </c>
      <c r="AM47" s="21"/>
      <c r="AN47" s="10">
        <v>29</v>
      </c>
      <c r="AO47" s="21"/>
      <c r="AP47" s="147">
        <v>17604</v>
      </c>
      <c r="AQ47" s="21"/>
      <c r="AR47" s="147">
        <f>IF(E47,AP47,0)</f>
        <v>17604</v>
      </c>
      <c r="AS47" s="21"/>
      <c r="AT47" s="147">
        <f>IF(K47,AP47,0)</f>
        <v>17604</v>
      </c>
      <c r="AU47" s="21"/>
      <c r="AV47" s="147">
        <f>IF(Q47,AP47,0)</f>
        <v>17604</v>
      </c>
    </row>
    <row r="48" spans="1:48" ht="8.85" customHeight="1" x14ac:dyDescent="0.3">
      <c r="A48" s="10">
        <v>30</v>
      </c>
      <c r="B48" s="21"/>
      <c r="C48" s="10" t="s">
        <v>114</v>
      </c>
      <c r="D48" s="21"/>
      <c r="E48" s="138">
        <v>22935699</v>
      </c>
      <c r="F48" s="21"/>
      <c r="G48" s="135">
        <f>(E48/$AP48)</f>
        <v>101.21221040554256</v>
      </c>
      <c r="H48" s="21"/>
      <c r="I48" s="135">
        <f>IF(G$60,G48/G$60*100,0)</f>
        <v>100.7711579504529</v>
      </c>
      <c r="J48" s="21"/>
      <c r="K48" s="138">
        <v>9150806</v>
      </c>
      <c r="L48" s="21"/>
      <c r="M48" s="135">
        <f>(K48/$AP48)</f>
        <v>40.381298265742906</v>
      </c>
      <c r="N48" s="21"/>
      <c r="O48" s="135">
        <f>IF(M$60,M48/M$60*100,0)</f>
        <v>178.71734273303306</v>
      </c>
      <c r="P48" s="21"/>
      <c r="Q48" s="138">
        <v>6145125</v>
      </c>
      <c r="R48" s="21"/>
      <c r="S48" s="135">
        <f>(Q48/$AP48)</f>
        <v>27.117624994483915</v>
      </c>
      <c r="T48" s="21"/>
      <c r="U48" s="135">
        <f>IF(S$60,S48/S$60*100,0)</f>
        <v>74.419966868237694</v>
      </c>
      <c r="V48" s="21"/>
      <c r="W48" s="138">
        <f>(E48+K48+Q48)</f>
        <v>38231630</v>
      </c>
      <c r="X48" s="21"/>
      <c r="Y48" s="21"/>
      <c r="Z48" s="138">
        <v>240156</v>
      </c>
      <c r="AA48" s="21"/>
      <c r="AB48" s="143">
        <f>IF($W48,Z48/$W48*100,0)</f>
        <v>0.62816050479668273</v>
      </c>
      <c r="AC48" s="21"/>
      <c r="AD48" s="138">
        <v>104932</v>
      </c>
      <c r="AE48" s="21"/>
      <c r="AF48" s="143">
        <f>IF($W48,AD48/$W48*100,0)</f>
        <v>0.27446384054250367</v>
      </c>
      <c r="AG48" s="21"/>
      <c r="AH48" s="138">
        <v>0</v>
      </c>
      <c r="AI48" s="21"/>
      <c r="AJ48" s="143">
        <f>IF($W48,AH48/$W48*100,0)</f>
        <v>0</v>
      </c>
      <c r="AK48" s="21"/>
      <c r="AL48" s="138">
        <v>2233456</v>
      </c>
      <c r="AM48" s="21"/>
      <c r="AN48" s="10">
        <v>30</v>
      </c>
      <c r="AO48" s="21"/>
      <c r="AP48" s="147">
        <v>226610</v>
      </c>
      <c r="AQ48" s="21"/>
      <c r="AR48" s="147">
        <f>IF(E48,AP48,0)</f>
        <v>226610</v>
      </c>
      <c r="AS48" s="21"/>
      <c r="AT48" s="147">
        <f>IF(K48,AP48,0)</f>
        <v>226610</v>
      </c>
      <c r="AU48" s="21"/>
      <c r="AV48" s="147">
        <f>IF(Q48,AP48,0)</f>
        <v>226610</v>
      </c>
    </row>
    <row r="49" spans="1:48" ht="8.85" customHeight="1" x14ac:dyDescent="0.3">
      <c r="A49" s="29"/>
      <c r="B49" s="21"/>
      <c r="D49" s="21"/>
      <c r="E49" s="27"/>
      <c r="F49" s="21"/>
      <c r="G49" s="21"/>
      <c r="H49" s="21"/>
      <c r="I49" s="21"/>
      <c r="J49" s="21"/>
      <c r="K49" s="27"/>
      <c r="L49" s="21"/>
      <c r="M49" s="21"/>
      <c r="N49" s="21"/>
      <c r="O49" s="21"/>
      <c r="P49" s="21"/>
      <c r="Q49" s="27"/>
      <c r="R49" s="21"/>
      <c r="S49" s="21"/>
      <c r="T49" s="21"/>
      <c r="U49" s="21"/>
      <c r="V49" s="21"/>
      <c r="W49" s="131"/>
      <c r="X49" s="21"/>
      <c r="Y49" s="21"/>
      <c r="Z49" s="27"/>
      <c r="AA49" s="21"/>
      <c r="AB49" s="21"/>
      <c r="AC49" s="21"/>
      <c r="AD49" s="27"/>
      <c r="AE49" s="21"/>
      <c r="AF49" s="21"/>
      <c r="AG49" s="21"/>
      <c r="AH49" s="27"/>
      <c r="AI49" s="21"/>
      <c r="AJ49" s="21"/>
      <c r="AK49" s="21"/>
      <c r="AL49" s="27"/>
      <c r="AM49" s="21"/>
      <c r="AN49" s="29"/>
      <c r="AO49" s="21"/>
      <c r="AP49" s="21"/>
      <c r="AQ49" s="21"/>
      <c r="AR49" s="21"/>
      <c r="AS49" s="21"/>
      <c r="AT49" s="21"/>
      <c r="AU49" s="21"/>
      <c r="AV49" s="21"/>
    </row>
    <row r="50" spans="1:48" ht="8.85" customHeight="1" x14ac:dyDescent="0.3">
      <c r="A50" s="10">
        <v>31</v>
      </c>
      <c r="B50" s="21"/>
      <c r="C50" s="10" t="s">
        <v>115</v>
      </c>
      <c r="D50" s="21"/>
      <c r="E50" s="138">
        <v>7864141</v>
      </c>
      <c r="F50" s="21"/>
      <c r="G50" s="135">
        <f>(E50/$AP50)</f>
        <v>78.632760396356403</v>
      </c>
      <c r="H50" s="21"/>
      <c r="I50" s="135">
        <f>IF(G$60,G50/G$60*100,0)</f>
        <v>78.290102411866897</v>
      </c>
      <c r="J50" s="21"/>
      <c r="K50" s="138">
        <v>337000</v>
      </c>
      <c r="L50" s="21"/>
      <c r="M50" s="135">
        <f>(K50/$AP50)</f>
        <v>3.3696293407725149</v>
      </c>
      <c r="N50" s="21"/>
      <c r="O50" s="135">
        <f>IF(M$60,M50/M$60*100,0)</f>
        <v>14.913121361652854</v>
      </c>
      <c r="P50" s="21"/>
      <c r="Q50" s="138">
        <v>4194886</v>
      </c>
      <c r="R50" s="21"/>
      <c r="S50" s="135">
        <f>(Q50/$AP50)</f>
        <v>41.944246132925379</v>
      </c>
      <c r="T50" s="21"/>
      <c r="U50" s="135">
        <f>IF(S$60,S50/S$60*100,0)</f>
        <v>115.109247515609</v>
      </c>
      <c r="V50" s="21"/>
      <c r="W50" s="138">
        <f>(E50+K50+Q50)</f>
        <v>12396027</v>
      </c>
      <c r="X50" s="21"/>
      <c r="Y50" s="21"/>
      <c r="Z50" s="138">
        <v>184764</v>
      </c>
      <c r="AA50" s="21"/>
      <c r="AB50" s="143">
        <f>IF($W50,Z50/$W50*100,0)</f>
        <v>1.4905098222196516</v>
      </c>
      <c r="AC50" s="21"/>
      <c r="AD50" s="138">
        <v>17310</v>
      </c>
      <c r="AE50" s="21"/>
      <c r="AF50" s="143">
        <f>IF($W50,AD50/$W50*100,0)</f>
        <v>0.13964151578566261</v>
      </c>
      <c r="AG50" s="21"/>
      <c r="AH50" s="138">
        <v>9725</v>
      </c>
      <c r="AI50" s="21"/>
      <c r="AJ50" s="143">
        <f>IF($W50,AH50/$W50*100,0)</f>
        <v>7.8452555806791974E-2</v>
      </c>
      <c r="AK50" s="21"/>
      <c r="AL50" s="138">
        <v>364918</v>
      </c>
      <c r="AM50" s="21"/>
      <c r="AN50" s="10">
        <v>31</v>
      </c>
      <c r="AO50" s="21"/>
      <c r="AP50" s="147">
        <v>100011</v>
      </c>
      <c r="AQ50" s="21"/>
      <c r="AR50" s="147">
        <f>IF(E50,AP50,0)</f>
        <v>100011</v>
      </c>
      <c r="AS50" s="21"/>
      <c r="AT50" s="147">
        <f>IF(K50,AP50,0)</f>
        <v>100011</v>
      </c>
      <c r="AU50" s="21"/>
      <c r="AV50" s="147">
        <f>IF(Q50,AP50,0)</f>
        <v>100011</v>
      </c>
    </row>
    <row r="51" spans="1:48" ht="8.85" customHeight="1" x14ac:dyDescent="0.3">
      <c r="A51" s="10">
        <v>32</v>
      </c>
      <c r="B51" s="21"/>
      <c r="C51" s="10" t="s">
        <v>116</v>
      </c>
      <c r="D51" s="21"/>
      <c r="E51" s="138">
        <v>5010772</v>
      </c>
      <c r="F51" s="21"/>
      <c r="G51" s="135">
        <f>(E51/$AP51)</f>
        <v>197.69478418685395</v>
      </c>
      <c r="H51" s="21"/>
      <c r="I51" s="135">
        <f>IF(G$60,G51/G$60*100,0)</f>
        <v>196.83328961446333</v>
      </c>
      <c r="J51" s="21"/>
      <c r="K51" s="138">
        <v>552470</v>
      </c>
      <c r="L51" s="21"/>
      <c r="M51" s="135">
        <f>(K51/$AP51)</f>
        <v>21.797127751913518</v>
      </c>
      <c r="N51" s="21"/>
      <c r="O51" s="135">
        <f>IF(M$60,M51/M$60*100,0)</f>
        <v>96.468536632938481</v>
      </c>
      <c r="P51" s="21"/>
      <c r="Q51" s="138">
        <v>1366734</v>
      </c>
      <c r="R51" s="21"/>
      <c r="S51" s="135">
        <f>(Q51/$AP51)</f>
        <v>53.923064783397777</v>
      </c>
      <c r="T51" s="21"/>
      <c r="U51" s="135">
        <f>IF(S$60,S51/S$60*100,0)</f>
        <v>147.98319157487373</v>
      </c>
      <c r="V51" s="21"/>
      <c r="W51" s="138">
        <f>(E51+K51+Q51)</f>
        <v>6929976</v>
      </c>
      <c r="X51" s="21"/>
      <c r="Y51" s="21"/>
      <c r="Z51" s="138">
        <v>179888</v>
      </c>
      <c r="AA51" s="21"/>
      <c r="AB51" s="143">
        <f>IF($W51,Z51/$W51*100,0)</f>
        <v>2.5957954255541433</v>
      </c>
      <c r="AC51" s="21"/>
      <c r="AD51" s="138">
        <v>0</v>
      </c>
      <c r="AE51" s="21"/>
      <c r="AF51" s="143">
        <f>IF($W51,AD51/$W51*100,0)</f>
        <v>0</v>
      </c>
      <c r="AG51" s="21"/>
      <c r="AH51" s="138">
        <v>0</v>
      </c>
      <c r="AI51" s="21"/>
      <c r="AJ51" s="143">
        <f>IF($W51,AH51/$W51*100,0)</f>
        <v>0</v>
      </c>
      <c r="AK51" s="21"/>
      <c r="AL51" s="138">
        <v>294668</v>
      </c>
      <c r="AM51" s="21"/>
      <c r="AN51" s="10">
        <v>32</v>
      </c>
      <c r="AO51" s="21"/>
      <c r="AP51" s="147">
        <v>25346</v>
      </c>
      <c r="AQ51" s="21"/>
      <c r="AR51" s="147">
        <f>IF(E51,AP51,0)</f>
        <v>25346</v>
      </c>
      <c r="AS51" s="21"/>
      <c r="AT51" s="147">
        <f>IF(K51,AP51,0)</f>
        <v>25346</v>
      </c>
      <c r="AU51" s="21"/>
      <c r="AV51" s="147">
        <f>IF(Q51,AP51,0)</f>
        <v>25346</v>
      </c>
    </row>
    <row r="52" spans="1:48" ht="8.85" customHeight="1" x14ac:dyDescent="0.3">
      <c r="A52" s="10">
        <v>33</v>
      </c>
      <c r="B52" s="21"/>
      <c r="C52" s="10" t="s">
        <v>117</v>
      </c>
      <c r="D52" s="21"/>
      <c r="E52" s="138">
        <v>2136314</v>
      </c>
      <c r="F52" s="21"/>
      <c r="G52" s="135">
        <f>(E52/$AP52)</f>
        <v>82.963650485436887</v>
      </c>
      <c r="H52" s="21"/>
      <c r="I52" s="135">
        <f>IF(G$60,G52/G$60*100,0)</f>
        <v>82.602119780957779</v>
      </c>
      <c r="J52" s="21"/>
      <c r="K52" s="138">
        <v>15500</v>
      </c>
      <c r="L52" s="21"/>
      <c r="M52" s="135">
        <f>(K52/$AP52)</f>
        <v>0.60194174757281549</v>
      </c>
      <c r="N52" s="21"/>
      <c r="O52" s="135">
        <f>IF(M$60,M52/M$60*100,0)</f>
        <v>2.6640408859155982</v>
      </c>
      <c r="P52" s="21"/>
      <c r="Q52" s="138">
        <v>1116612</v>
      </c>
      <c r="R52" s="21"/>
      <c r="S52" s="135">
        <f>(Q52/$AP52)</f>
        <v>43.363572815533978</v>
      </c>
      <c r="T52" s="21"/>
      <c r="U52" s="135">
        <f>IF(S$60,S52/S$60*100,0)</f>
        <v>119.00436166061334</v>
      </c>
      <c r="V52" s="21"/>
      <c r="W52" s="138">
        <f>(E52+K52+Q52)</f>
        <v>3268426</v>
      </c>
      <c r="X52" s="21"/>
      <c r="Y52" s="21"/>
      <c r="Z52" s="138">
        <v>174277</v>
      </c>
      <c r="AA52" s="21"/>
      <c r="AB52" s="143">
        <f>IF($W52,Z52/$W52*100,0)</f>
        <v>5.3321384666503082</v>
      </c>
      <c r="AC52" s="21"/>
      <c r="AD52" s="138">
        <v>5124</v>
      </c>
      <c r="AE52" s="21"/>
      <c r="AF52" s="143">
        <f>IF($W52,AD52/$W52*100,0)</f>
        <v>0.15677270955499681</v>
      </c>
      <c r="AG52" s="21"/>
      <c r="AH52" s="138">
        <v>0</v>
      </c>
      <c r="AI52" s="21"/>
      <c r="AJ52" s="143">
        <f>IF($W52,AH52/$W52*100,0)</f>
        <v>0</v>
      </c>
      <c r="AK52" s="21"/>
      <c r="AL52" s="138">
        <v>330551</v>
      </c>
      <c r="AM52" s="21"/>
      <c r="AN52" s="10">
        <v>33</v>
      </c>
      <c r="AO52" s="21"/>
      <c r="AP52" s="147">
        <v>25750</v>
      </c>
      <c r="AQ52" s="21"/>
      <c r="AR52" s="147">
        <f>IF(E52,AP52,0)</f>
        <v>25750</v>
      </c>
      <c r="AS52" s="21"/>
      <c r="AT52" s="147">
        <f>IF(K52,AP52,0)</f>
        <v>25750</v>
      </c>
      <c r="AU52" s="21"/>
      <c r="AV52" s="147">
        <f>IF(Q52,AP52,0)</f>
        <v>25750</v>
      </c>
    </row>
    <row r="53" spans="1:48" ht="8.85" customHeight="1" x14ac:dyDescent="0.3">
      <c r="A53" s="10">
        <v>34</v>
      </c>
      <c r="B53" s="21"/>
      <c r="C53" s="10" t="s">
        <v>118</v>
      </c>
      <c r="D53" s="21"/>
      <c r="E53" s="138">
        <v>8189802</v>
      </c>
      <c r="F53" s="21"/>
      <c r="G53" s="135">
        <f>(E53/$AP53)</f>
        <v>86.826279631907042</v>
      </c>
      <c r="H53" s="21"/>
      <c r="I53" s="135">
        <f>IF(G$60,G53/G$60*100,0)</f>
        <v>86.447916748174819</v>
      </c>
      <c r="J53" s="21"/>
      <c r="K53" s="138">
        <v>438675</v>
      </c>
      <c r="L53" s="21"/>
      <c r="M53" s="135">
        <f>(K53/$AP53)</f>
        <v>4.6507251600865107</v>
      </c>
      <c r="N53" s="21"/>
      <c r="O53" s="135">
        <f>IF(M$60,M53/M$60*100,0)</f>
        <v>20.582925217573607</v>
      </c>
      <c r="P53" s="21"/>
      <c r="Q53" s="138">
        <v>3507880</v>
      </c>
      <c r="R53" s="21"/>
      <c r="S53" s="135">
        <f>(Q53/$AP53)</f>
        <v>37.189686612102967</v>
      </c>
      <c r="T53" s="21"/>
      <c r="U53" s="135">
        <f>IF(S$60,S53/S$60*100,0)</f>
        <v>102.06112246466361</v>
      </c>
      <c r="V53" s="21"/>
      <c r="W53" s="138">
        <f>(E53+K53+Q53)</f>
        <v>12136357</v>
      </c>
      <c r="X53" s="21"/>
      <c r="Y53" s="21"/>
      <c r="Z53" s="138">
        <v>193350</v>
      </c>
      <c r="AA53" s="21"/>
      <c r="AB53" s="143">
        <f>IF($W53,Z53/$W53*100,0)</f>
        <v>1.5931469385747306</v>
      </c>
      <c r="AC53" s="21"/>
      <c r="AD53" s="138">
        <v>5033</v>
      </c>
      <c r="AE53" s="21"/>
      <c r="AF53" s="143">
        <f>IF($W53,AD53/$W53*100,0)</f>
        <v>4.1470434661735806E-2</v>
      </c>
      <c r="AG53" s="21"/>
      <c r="AH53" s="138">
        <v>20443</v>
      </c>
      <c r="AI53" s="21"/>
      <c r="AJ53" s="143">
        <f>IF($W53,AH53/$W53*100,0)</f>
        <v>0.16844428686466623</v>
      </c>
      <c r="AK53" s="21"/>
      <c r="AL53" s="138">
        <v>284721</v>
      </c>
      <c r="AM53" s="21"/>
      <c r="AN53" s="10">
        <v>34</v>
      </c>
      <c r="AO53" s="21"/>
      <c r="AP53" s="147">
        <v>94324</v>
      </c>
      <c r="AQ53" s="21"/>
      <c r="AR53" s="147">
        <f>IF(E53,AP53,0)</f>
        <v>94324</v>
      </c>
      <c r="AS53" s="21"/>
      <c r="AT53" s="147">
        <f>IF(K53,AP53,0)</f>
        <v>94324</v>
      </c>
      <c r="AU53" s="21"/>
      <c r="AV53" s="147">
        <f>IF(Q53,AP53,0)</f>
        <v>94324</v>
      </c>
    </row>
    <row r="54" spans="1:48" ht="8.85" customHeight="1" x14ac:dyDescent="0.3">
      <c r="A54" s="10">
        <v>35</v>
      </c>
      <c r="B54" s="21"/>
      <c r="C54" s="10" t="s">
        <v>119</v>
      </c>
      <c r="D54" s="21"/>
      <c r="E54" s="138">
        <v>43962440</v>
      </c>
      <c r="F54" s="21"/>
      <c r="G54" s="135">
        <f>(E54/$AP54)</f>
        <v>95.680762617798763</v>
      </c>
      <c r="H54" s="21"/>
      <c r="I54" s="135">
        <f>IF(G$60,G54/G$60*100,0)</f>
        <v>95.263814553051034</v>
      </c>
      <c r="J54" s="21"/>
      <c r="K54" s="138">
        <v>14254517</v>
      </c>
      <c r="L54" s="21"/>
      <c r="M54" s="135">
        <f>(K54/$AP54)</f>
        <v>31.02382527694953</v>
      </c>
      <c r="N54" s="21"/>
      <c r="O54" s="135">
        <f>IF(M$60,M54/M$60*100,0)</f>
        <v>137.30355023315198</v>
      </c>
      <c r="P54" s="21"/>
      <c r="Q54" s="138">
        <v>19100120</v>
      </c>
      <c r="R54" s="21"/>
      <c r="S54" s="135">
        <f>(Q54/$AP54)</f>
        <v>41.569895749450453</v>
      </c>
      <c r="T54" s="21"/>
      <c r="U54" s="135">
        <f>IF(S$60,S54/S$60*100,0)</f>
        <v>114.08190300660488</v>
      </c>
      <c r="V54" s="21"/>
      <c r="W54" s="138">
        <f>(E54+K54+Q54)</f>
        <v>77317077</v>
      </c>
      <c r="X54" s="21"/>
      <c r="Y54" s="21"/>
      <c r="Z54" s="138">
        <v>270699</v>
      </c>
      <c r="AA54" s="21"/>
      <c r="AB54" s="143">
        <f>IF($W54,Z54/$W54*100,0)</f>
        <v>0.35011540852740719</v>
      </c>
      <c r="AC54" s="21"/>
      <c r="AD54" s="138">
        <v>0</v>
      </c>
      <c r="AE54" s="21"/>
      <c r="AF54" s="143">
        <f>IF($W54,AD54/$W54*100,0)</f>
        <v>0</v>
      </c>
      <c r="AG54" s="21"/>
      <c r="AH54" s="138">
        <v>0</v>
      </c>
      <c r="AI54" s="21"/>
      <c r="AJ54" s="143">
        <f>IF($W54,AH54/$W54*100,0)</f>
        <v>0</v>
      </c>
      <c r="AK54" s="21"/>
      <c r="AL54" s="138">
        <v>14349246</v>
      </c>
      <c r="AM54" s="21"/>
      <c r="AN54" s="10">
        <v>35</v>
      </c>
      <c r="AO54" s="21"/>
      <c r="AP54" s="147">
        <v>459470</v>
      </c>
      <c r="AQ54" s="21"/>
      <c r="AR54" s="147">
        <f>IF(E54,AP54,0)</f>
        <v>459470</v>
      </c>
      <c r="AS54" s="21"/>
      <c r="AT54" s="147">
        <f>IF(K54,AP54,0)</f>
        <v>459470</v>
      </c>
      <c r="AU54" s="21"/>
      <c r="AV54" s="147">
        <f>IF(Q54,AP54,0)</f>
        <v>459470</v>
      </c>
    </row>
    <row r="55" spans="1:48" ht="8.85" customHeight="1" x14ac:dyDescent="0.3">
      <c r="A55" s="29"/>
      <c r="B55" s="21"/>
      <c r="D55" s="21"/>
      <c r="E55" s="21"/>
      <c r="F55" s="21"/>
      <c r="G55" s="21"/>
      <c r="H55" s="21"/>
      <c r="I55" s="21"/>
      <c r="J55" s="21"/>
      <c r="K55" s="21"/>
      <c r="L55" s="21"/>
      <c r="M55" s="21"/>
      <c r="N55" s="21"/>
      <c r="O55" s="21"/>
      <c r="P55" s="21"/>
      <c r="Q55" s="21"/>
      <c r="R55" s="21"/>
      <c r="S55" s="21"/>
      <c r="T55" s="21"/>
      <c r="U55" s="21"/>
      <c r="V55" s="21"/>
      <c r="W55" s="131"/>
      <c r="X55" s="21"/>
      <c r="Y55" s="21"/>
      <c r="Z55" s="21"/>
      <c r="AA55" s="21"/>
      <c r="AB55" s="21"/>
      <c r="AC55" s="21"/>
      <c r="AD55" s="21"/>
      <c r="AE55" s="21"/>
      <c r="AF55" s="21"/>
      <c r="AG55" s="21"/>
      <c r="AH55" s="21"/>
      <c r="AI55" s="21"/>
      <c r="AJ55" s="21"/>
      <c r="AK55" s="21"/>
      <c r="AL55" s="21"/>
      <c r="AM55" s="21"/>
      <c r="AN55" s="29"/>
      <c r="AO55" s="21"/>
      <c r="AP55" s="21"/>
      <c r="AQ55" s="21"/>
      <c r="AR55" s="21"/>
      <c r="AS55" s="21"/>
      <c r="AT55" s="21"/>
      <c r="AU55" s="21"/>
      <c r="AV55" s="21"/>
    </row>
    <row r="56" spans="1:48" ht="8.85" customHeight="1" x14ac:dyDescent="0.3">
      <c r="A56" s="10">
        <v>36</v>
      </c>
      <c r="B56" s="21"/>
      <c r="C56" s="10" t="s">
        <v>120</v>
      </c>
      <c r="D56" s="21"/>
      <c r="E56" s="138">
        <v>2623844</v>
      </c>
      <c r="F56" s="21"/>
      <c r="G56" s="135">
        <f>(E56/$AP56)</f>
        <v>118.21247071544423</v>
      </c>
      <c r="H56" s="21"/>
      <c r="I56" s="135">
        <f>IF(G$60,G56/G$60*100,0)</f>
        <v>117.69733622502699</v>
      </c>
      <c r="J56" s="21"/>
      <c r="K56" s="138">
        <v>5875</v>
      </c>
      <c r="L56" s="21"/>
      <c r="M56" s="135">
        <f>(K56/$AP56)</f>
        <v>0.26468733105063974</v>
      </c>
      <c r="N56" s="21"/>
      <c r="O56" s="135">
        <f>IF(M$60,M56/M$60*100,0)</f>
        <v>1.1714387226772016</v>
      </c>
      <c r="P56" s="21"/>
      <c r="Q56" s="138">
        <v>1145871</v>
      </c>
      <c r="R56" s="21"/>
      <c r="S56" s="135">
        <f>(Q56/$AP56)</f>
        <v>51.625112632906827</v>
      </c>
      <c r="T56" s="21"/>
      <c r="U56" s="135">
        <f>IF(S$60,S56/S$60*100,0)</f>
        <v>141.67683093528532</v>
      </c>
      <c r="V56" s="21"/>
      <c r="W56" s="138">
        <f>(E56+K56+Q56)</f>
        <v>3775590</v>
      </c>
      <c r="X56" s="21"/>
      <c r="Y56" s="21"/>
      <c r="Z56" s="138">
        <v>169206</v>
      </c>
      <c r="AA56" s="21"/>
      <c r="AB56" s="143">
        <f>IF($W56,Z56/$W56*100,0)</f>
        <v>4.4815777136818351</v>
      </c>
      <c r="AC56" s="21"/>
      <c r="AD56" s="138">
        <v>153364</v>
      </c>
      <c r="AE56" s="21"/>
      <c r="AF56" s="143">
        <f>IF($W56,AD56/$W56*100,0)</f>
        <v>4.0619876628553415</v>
      </c>
      <c r="AG56" s="21"/>
      <c r="AH56" s="138">
        <v>0</v>
      </c>
      <c r="AI56" s="21"/>
      <c r="AJ56" s="143">
        <f>IF($W56,AH56/$W56*100,0)</f>
        <v>0</v>
      </c>
      <c r="AK56" s="21"/>
      <c r="AL56" s="138">
        <v>32029</v>
      </c>
      <c r="AM56" s="21"/>
      <c r="AN56" s="10">
        <v>36</v>
      </c>
      <c r="AO56" s="21"/>
      <c r="AP56" s="147">
        <v>22196</v>
      </c>
      <c r="AQ56" s="21"/>
      <c r="AR56" s="147">
        <f>IF(E56,AP56,0)</f>
        <v>22196</v>
      </c>
      <c r="AS56" s="21"/>
      <c r="AT56" s="147">
        <f>IF(K56,AP56,0)</f>
        <v>22196</v>
      </c>
      <c r="AU56" s="21"/>
      <c r="AV56" s="147">
        <f>IF(Q56,AP56,0)</f>
        <v>22196</v>
      </c>
    </row>
    <row r="57" spans="1:48" ht="8.85" customHeight="1" x14ac:dyDescent="0.3">
      <c r="A57" s="10">
        <v>37</v>
      </c>
      <c r="B57" s="21"/>
      <c r="C57" s="10" t="s">
        <v>121</v>
      </c>
      <c r="D57" s="21"/>
      <c r="E57" s="138">
        <v>1407651</v>
      </c>
      <c r="F57" s="21"/>
      <c r="G57" s="135">
        <f>(E57/$AP57)</f>
        <v>87.884809889492416</v>
      </c>
      <c r="H57" s="21"/>
      <c r="I57" s="135">
        <f>IF(G$60,G57/G$60*100,0)</f>
        <v>87.501834248395994</v>
      </c>
      <c r="J57" s="21"/>
      <c r="K57" s="138">
        <v>0</v>
      </c>
      <c r="L57" s="21"/>
      <c r="M57" s="135">
        <f>(K57/$AP57)</f>
        <v>0</v>
      </c>
      <c r="N57" s="21"/>
      <c r="O57" s="135">
        <f>IF(M$60,M57/M$60*100,0)</f>
        <v>0</v>
      </c>
      <c r="P57" s="21"/>
      <c r="Q57" s="138">
        <v>999737</v>
      </c>
      <c r="R57" s="21"/>
      <c r="S57" s="135">
        <f>(Q57/$AP57)</f>
        <v>62.417244178060812</v>
      </c>
      <c r="T57" s="21"/>
      <c r="U57" s="135">
        <f>IF(S$60,S57/S$60*100,0)</f>
        <v>171.29410280888763</v>
      </c>
      <c r="V57" s="21"/>
      <c r="W57" s="138">
        <f>(E57+K57+Q57)</f>
        <v>2407388</v>
      </c>
      <c r="X57" s="21"/>
      <c r="Y57" s="21"/>
      <c r="Z57" s="138">
        <v>49719</v>
      </c>
      <c r="AA57" s="21"/>
      <c r="AB57" s="143">
        <f>IF($W57,Z57/$W57*100,0)</f>
        <v>2.0652674184634967</v>
      </c>
      <c r="AC57" s="21"/>
      <c r="AD57" s="138">
        <v>11133</v>
      </c>
      <c r="AE57" s="21"/>
      <c r="AF57" s="143">
        <f>IF($W57,AD57/$W57*100,0)</f>
        <v>0.46245142037760428</v>
      </c>
      <c r="AG57" s="21"/>
      <c r="AH57" s="138">
        <v>0</v>
      </c>
      <c r="AI57" s="21"/>
      <c r="AJ57" s="143">
        <f>IF($W57,AH57/$W57*100,0)</f>
        <v>0</v>
      </c>
      <c r="AK57" s="21"/>
      <c r="AL57" s="138">
        <v>377009</v>
      </c>
      <c r="AM57" s="21"/>
      <c r="AN57" s="10">
        <v>37</v>
      </c>
      <c r="AO57" s="21"/>
      <c r="AP57" s="147">
        <v>16017</v>
      </c>
      <c r="AQ57" s="21"/>
      <c r="AR57" s="147">
        <f>IF(E57,AP57,0)</f>
        <v>16017</v>
      </c>
      <c r="AS57" s="21"/>
      <c r="AT57" s="147">
        <f>IF(K57,AP57,0)</f>
        <v>0</v>
      </c>
      <c r="AU57" s="21"/>
      <c r="AV57" s="147">
        <f>IF(Q57,AP57,0)</f>
        <v>16017</v>
      </c>
    </row>
    <row r="58" spans="1:48" ht="8.85" customHeight="1" x14ac:dyDescent="0.3">
      <c r="A58" s="30">
        <v>38</v>
      </c>
      <c r="B58" s="21"/>
      <c r="C58" s="10" t="s">
        <v>122</v>
      </c>
      <c r="D58" s="21"/>
      <c r="E58" s="139">
        <v>2859071</v>
      </c>
      <c r="F58" s="21"/>
      <c r="G58" s="135">
        <f>(E58/$AP58)</f>
        <v>101.67393314366998</v>
      </c>
      <c r="H58" s="21"/>
      <c r="I58" s="135">
        <f>IF(G$60,G58/G$60*100,0)</f>
        <v>101.23086863937789</v>
      </c>
      <c r="J58" s="21"/>
      <c r="K58" s="139">
        <v>0</v>
      </c>
      <c r="L58" s="21"/>
      <c r="M58" s="135">
        <f>(K58/$AP58)</f>
        <v>0</v>
      </c>
      <c r="N58" s="21"/>
      <c r="O58" s="135">
        <f>IF(M$60,M58/M$60*100,0)</f>
        <v>0</v>
      </c>
      <c r="P58" s="21"/>
      <c r="Q58" s="139">
        <v>632666</v>
      </c>
      <c r="R58" s="21"/>
      <c r="S58" s="135">
        <f>(Q58/$AP58)</f>
        <v>22.498790896159317</v>
      </c>
      <c r="T58" s="21"/>
      <c r="U58" s="135">
        <f>IF(S$60,S58/S$60*100,0)</f>
        <v>61.7443184426428</v>
      </c>
      <c r="V58" s="21"/>
      <c r="W58" s="139">
        <f>(E58+K58+Q58)</f>
        <v>3491737</v>
      </c>
      <c r="X58" s="21"/>
      <c r="Y58" s="21"/>
      <c r="Z58" s="139">
        <v>97896</v>
      </c>
      <c r="AA58" s="21"/>
      <c r="AB58" s="143">
        <f>IF($W58,Z58/$W58*100,0)</f>
        <v>2.8036475828505982</v>
      </c>
      <c r="AC58" s="21"/>
      <c r="AD58" s="139">
        <v>3735</v>
      </c>
      <c r="AE58" s="21"/>
      <c r="AF58" s="143">
        <f>IF($W58,AD58/$W58*100,0)</f>
        <v>0.10696681909319058</v>
      </c>
      <c r="AG58" s="21"/>
      <c r="AH58" s="139">
        <v>0</v>
      </c>
      <c r="AI58" s="21"/>
      <c r="AJ58" s="143">
        <f>IF($W58,AH58/$W58*100,0)</f>
        <v>0</v>
      </c>
      <c r="AK58" s="21"/>
      <c r="AL58" s="139">
        <v>210248</v>
      </c>
      <c r="AM58" s="21"/>
      <c r="AN58" s="30">
        <v>38</v>
      </c>
      <c r="AO58" s="21"/>
      <c r="AP58" s="151">
        <v>28120</v>
      </c>
      <c r="AQ58" s="21"/>
      <c r="AR58" s="151">
        <f>IF(E58,AP58,0)</f>
        <v>28120</v>
      </c>
      <c r="AS58" s="21"/>
      <c r="AT58" s="151">
        <f>IF(K58,AP58,0)</f>
        <v>0</v>
      </c>
      <c r="AU58" s="21"/>
      <c r="AV58" s="151">
        <f>IF(Q58,AP58,0)</f>
        <v>28120</v>
      </c>
    </row>
    <row r="59" spans="1:48" ht="8.85" customHeight="1" x14ac:dyDescent="0.3">
      <c r="A59" s="21"/>
      <c r="B59" s="21"/>
      <c r="D59" s="21"/>
      <c r="E59" s="21"/>
      <c r="F59" s="21"/>
      <c r="G59" s="21"/>
      <c r="H59" s="21"/>
      <c r="I59" s="21"/>
      <c r="J59" s="21"/>
      <c r="K59" s="21"/>
      <c r="L59" s="21"/>
      <c r="M59" s="21"/>
      <c r="N59" s="21"/>
      <c r="O59" s="21"/>
      <c r="P59" s="21"/>
      <c r="Q59" s="21"/>
      <c r="R59" s="21"/>
      <c r="S59" s="21"/>
      <c r="T59" s="21"/>
      <c r="U59" s="21"/>
      <c r="V59" s="21"/>
      <c r="X59" s="21"/>
      <c r="Y59" s="21"/>
      <c r="Z59" s="21"/>
      <c r="AA59" s="21"/>
      <c r="AB59" s="21"/>
      <c r="AC59" s="21"/>
      <c r="AD59" s="21"/>
      <c r="AE59" s="21"/>
      <c r="AF59" s="21"/>
      <c r="AG59" s="21"/>
      <c r="AH59" s="21"/>
      <c r="AI59" s="21"/>
      <c r="AJ59" s="21"/>
      <c r="AK59" s="21"/>
      <c r="AL59" s="21"/>
      <c r="AM59" s="21"/>
      <c r="AN59" s="21"/>
      <c r="AO59" s="21"/>
      <c r="AP59" s="147"/>
      <c r="AQ59" s="21"/>
      <c r="AR59" s="21"/>
      <c r="AS59" s="21"/>
      <c r="AT59" s="21"/>
      <c r="AU59" s="21"/>
      <c r="AV59" s="21"/>
    </row>
    <row r="60" spans="1:48" ht="8.85" customHeight="1" x14ac:dyDescent="0.3">
      <c r="A60" s="30">
        <f>A58</f>
        <v>38</v>
      </c>
      <c r="B60" s="21"/>
      <c r="C60" s="18" t="s">
        <v>65</v>
      </c>
      <c r="D60" s="21"/>
      <c r="E60" s="141">
        <f>SUM(E14:E59)</f>
        <v>255595609</v>
      </c>
      <c r="F60" s="21"/>
      <c r="G60" s="142">
        <f>(E60/$AP60)</f>
        <v>100.43767727200924</v>
      </c>
      <c r="H60" s="21"/>
      <c r="I60" s="143">
        <f>IF(G$60,G60/G$60*100,0)</f>
        <v>100</v>
      </c>
      <c r="J60" s="21"/>
      <c r="K60" s="141">
        <f>SUM(K14:K59)</f>
        <v>57500326</v>
      </c>
      <c r="L60" s="21"/>
      <c r="M60" s="142">
        <f>(K60/$AP60)</f>
        <v>22.595064165688864</v>
      </c>
      <c r="N60" s="21"/>
      <c r="O60" s="143">
        <f>IF(M$60,M60/M$60*100,0)</f>
        <v>100</v>
      </c>
      <c r="P60" s="21"/>
      <c r="Q60" s="141">
        <f>SUM(Q14:Q59)</f>
        <v>92729711</v>
      </c>
      <c r="R60" s="21"/>
      <c r="S60" s="142">
        <f>(Q60/$AP60)</f>
        <v>36.438641584584829</v>
      </c>
      <c r="T60" s="21"/>
      <c r="U60" s="143">
        <f>IF(S$60,S60/S$60*100,0)</f>
        <v>100</v>
      </c>
      <c r="V60" s="21"/>
      <c r="W60" s="141">
        <f>(E60+K60+Q60)</f>
        <v>405825646</v>
      </c>
      <c r="X60" s="21"/>
      <c r="Y60" s="21"/>
      <c r="Z60" s="141">
        <f>SUM(Z14:Z59)</f>
        <v>5057076</v>
      </c>
      <c r="AA60" s="21"/>
      <c r="AB60" s="143">
        <f>IF($W60,Z60/$W60*100,0)</f>
        <v>1.2461203597763755</v>
      </c>
      <c r="AC60" s="21"/>
      <c r="AD60" s="141">
        <f>SUM(AD14:AD59)</f>
        <v>2997522</v>
      </c>
      <c r="AE60" s="21"/>
      <c r="AF60" s="143">
        <f>IF($W60,AD60/$W60*100,0)</f>
        <v>0.73862310811180232</v>
      </c>
      <c r="AG60" s="21"/>
      <c r="AH60" s="141">
        <f>SUM(AH14:AH59)</f>
        <v>647122</v>
      </c>
      <c r="AI60" s="21"/>
      <c r="AJ60" s="143">
        <f>IF($W60,AH60/$W60*100,0)</f>
        <v>0.15945813340736972</v>
      </c>
      <c r="AK60" s="21"/>
      <c r="AL60" s="141">
        <f>SUM(AL14:AL59)</f>
        <v>45201707</v>
      </c>
      <c r="AM60" s="21"/>
      <c r="AN60" s="30">
        <f>AN58</f>
        <v>38</v>
      </c>
      <c r="AO60" s="21"/>
      <c r="AP60" s="151">
        <f>SUM(AP14:AP59)</f>
        <v>2544818</v>
      </c>
      <c r="AQ60" s="21"/>
      <c r="AR60" s="151">
        <f>SUM(AR14:AR59)</f>
        <v>2539052</v>
      </c>
      <c r="AS60" s="21"/>
      <c r="AT60" s="151">
        <f>SUM(AT14:AT59)</f>
        <v>2065410</v>
      </c>
      <c r="AU60" s="21"/>
      <c r="AV60" s="151">
        <f>SUM(AV14:AV59)</f>
        <v>2521833</v>
      </c>
    </row>
    <row r="61" spans="1:48"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O61" s="21"/>
      <c r="AP61" s="152"/>
      <c r="AQ61" s="21"/>
      <c r="AR61" s="21"/>
      <c r="AS61" s="21"/>
      <c r="AT61" s="21"/>
      <c r="AU61" s="21"/>
      <c r="AV61" s="21"/>
    </row>
    <row r="62" spans="1:48"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147"/>
      <c r="AQ62" s="21"/>
      <c r="AR62" s="21"/>
      <c r="AS62" s="21"/>
      <c r="AT62" s="21"/>
      <c r="AU62" s="21"/>
      <c r="AV62" s="21"/>
    </row>
    <row r="63" spans="1:48"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row>
    <row r="64" spans="1:48"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row>
    <row r="65" spans="1:48"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row>
    <row r="66" spans="1:48"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row>
    <row r="67" spans="1:48"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row>
    <row r="68" spans="1:48"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row>
    <row r="69" spans="1:48"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row>
    <row r="70" spans="1:48"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row>
    <row r="71" spans="1:48"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row>
    <row r="72" spans="1:48"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row>
    <row r="73" spans="1:48"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row>
    <row r="74" spans="1:48"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row>
    <row r="75" spans="1:48" s="8" customFormat="1" ht="10.5" customHeight="1" x14ac:dyDescent="0.3">
      <c r="A75" s="112" t="s">
        <v>559</v>
      </c>
      <c r="AO75" s="113" t="s">
        <v>560</v>
      </c>
    </row>
    <row r="76" spans="1:48" s="8" customFormat="1" ht="10.5" customHeight="1" x14ac:dyDescent="0.3">
      <c r="A76" s="38"/>
      <c r="W76" s="11" t="s">
        <v>42</v>
      </c>
      <c r="Z76" s="38" t="s">
        <v>43</v>
      </c>
      <c r="AN76" s="11" t="s">
        <v>549</v>
      </c>
    </row>
    <row r="77" spans="1:48" s="8" customFormat="1" ht="10.5" customHeight="1" x14ac:dyDescent="0.3">
      <c r="A77" s="12"/>
      <c r="W77" s="11" t="s">
        <v>550</v>
      </c>
      <c r="Z77" s="38" t="s">
        <v>391</v>
      </c>
      <c r="AN77" s="113" t="s">
        <v>124</v>
      </c>
    </row>
    <row r="78" spans="1:48" s="8" customFormat="1" ht="10.5" customHeight="1" x14ac:dyDescent="0.3">
      <c r="A78" s="13"/>
      <c r="W78" s="11" t="s">
        <v>48</v>
      </c>
      <c r="Z78" s="14" t="s">
        <v>49</v>
      </c>
    </row>
    <row r="79" spans="1:48" ht="9.6" customHeight="1" x14ac:dyDescent="0.3">
      <c r="Z79" s="16" t="s">
        <v>392</v>
      </c>
      <c r="AA79" s="16"/>
      <c r="AB79" s="16"/>
      <c r="AC79" s="16"/>
      <c r="AD79" s="16"/>
      <c r="AE79" s="16"/>
      <c r="AF79" s="16"/>
      <c r="AG79" s="16"/>
      <c r="AH79" s="16"/>
      <c r="AI79" s="16"/>
      <c r="AJ79" s="16"/>
      <c r="AK79" s="16"/>
      <c r="AL79" s="16"/>
    </row>
    <row r="80" spans="1:48" ht="8.4" customHeight="1" x14ac:dyDescent="0.3"/>
    <row r="81" spans="1:48" ht="9.6" customHeight="1" x14ac:dyDescent="0.3">
      <c r="AD81" s="16" t="s">
        <v>396</v>
      </c>
      <c r="AE81" s="16"/>
      <c r="AF81" s="16"/>
      <c r="AG81" s="16"/>
      <c r="AH81" s="16"/>
      <c r="AI81" s="16"/>
      <c r="AJ81" s="16"/>
    </row>
    <row r="82" spans="1:48" ht="9.6" customHeight="1" x14ac:dyDescent="0.3"/>
    <row r="83" spans="1:48" ht="9.6" customHeight="1" x14ac:dyDescent="0.3">
      <c r="E83" s="16" t="s">
        <v>551</v>
      </c>
      <c r="F83" s="16"/>
      <c r="G83" s="16"/>
      <c r="H83" s="16"/>
      <c r="I83" s="16"/>
      <c r="K83" s="16" t="s">
        <v>552</v>
      </c>
      <c r="L83" s="16"/>
      <c r="M83" s="16"/>
      <c r="N83" s="16"/>
      <c r="O83" s="16"/>
      <c r="Q83" s="16" t="s">
        <v>553</v>
      </c>
      <c r="R83" s="16"/>
      <c r="S83" s="16"/>
      <c r="T83" s="16"/>
      <c r="U83" s="16"/>
      <c r="Z83" s="16" t="s">
        <v>431</v>
      </c>
      <c r="AA83" s="16"/>
      <c r="AB83" s="16"/>
      <c r="AD83" s="16" t="s">
        <v>59</v>
      </c>
      <c r="AE83" s="16"/>
      <c r="AF83" s="16"/>
      <c r="AH83" s="16" t="s">
        <v>60</v>
      </c>
      <c r="AI83" s="16"/>
      <c r="AJ83" s="16"/>
    </row>
    <row r="84" spans="1:48" ht="8.85" customHeight="1" x14ac:dyDescent="0.3"/>
    <row r="85" spans="1:48" ht="9.6" customHeight="1" x14ac:dyDescent="0.3">
      <c r="I85" s="18" t="s">
        <v>64</v>
      </c>
      <c r="O85" s="18" t="s">
        <v>64</v>
      </c>
      <c r="U85" s="18" t="s">
        <v>64</v>
      </c>
      <c r="AB85" s="18" t="s">
        <v>271</v>
      </c>
      <c r="AF85" s="18" t="s">
        <v>271</v>
      </c>
      <c r="AJ85" s="18" t="s">
        <v>271</v>
      </c>
      <c r="AL85" s="18" t="s">
        <v>408</v>
      </c>
      <c r="AR85" s="18" t="s">
        <v>554</v>
      </c>
      <c r="AT85" s="18" t="s">
        <v>555</v>
      </c>
      <c r="AV85" s="132" t="s">
        <v>263</v>
      </c>
    </row>
    <row r="86" spans="1:48" ht="9.6" customHeight="1" x14ac:dyDescent="0.3">
      <c r="A86" s="19" t="s">
        <v>71</v>
      </c>
      <c r="C86" s="19" t="s">
        <v>73</v>
      </c>
      <c r="E86" s="19" t="s">
        <v>74</v>
      </c>
      <c r="G86" s="19" t="s">
        <v>434</v>
      </c>
      <c r="I86" s="19" t="s">
        <v>80</v>
      </c>
      <c r="K86" s="19" t="s">
        <v>74</v>
      </c>
      <c r="M86" s="19" t="s">
        <v>434</v>
      </c>
      <c r="O86" s="19" t="s">
        <v>80</v>
      </c>
      <c r="Q86" s="19" t="s">
        <v>74</v>
      </c>
      <c r="S86" s="19" t="s">
        <v>434</v>
      </c>
      <c r="U86" s="19" t="s">
        <v>80</v>
      </c>
      <c r="W86" s="19" t="s">
        <v>65</v>
      </c>
      <c r="Z86" s="19" t="s">
        <v>74</v>
      </c>
      <c r="AB86" s="19" t="s">
        <v>372</v>
      </c>
      <c r="AD86" s="19" t="s">
        <v>74</v>
      </c>
      <c r="AF86" s="19" t="s">
        <v>372</v>
      </c>
      <c r="AH86" s="19" t="s">
        <v>74</v>
      </c>
      <c r="AJ86" s="19" t="s">
        <v>372</v>
      </c>
      <c r="AL86" s="19" t="s">
        <v>417</v>
      </c>
      <c r="AN86" s="19" t="s">
        <v>71</v>
      </c>
      <c r="AR86" s="111" t="s">
        <v>556</v>
      </c>
      <c r="AT86" s="111" t="s">
        <v>557</v>
      </c>
      <c r="AV86" s="111" t="s">
        <v>558</v>
      </c>
    </row>
    <row r="87" spans="1:48" ht="8.85" customHeight="1" x14ac:dyDescent="0.3"/>
    <row r="88" spans="1:48" ht="8.85" customHeight="1" x14ac:dyDescent="0.3">
      <c r="B88" s="10" t="s">
        <v>284</v>
      </c>
    </row>
    <row r="89" spans="1:48" ht="8.85" customHeight="1" x14ac:dyDescent="0.3">
      <c r="A89" s="10">
        <v>1</v>
      </c>
      <c r="B89" s="21"/>
      <c r="C89" s="10" t="s">
        <v>125</v>
      </c>
      <c r="D89" s="21"/>
      <c r="E89" s="136">
        <v>554031</v>
      </c>
      <c r="F89" s="21"/>
      <c r="G89" s="134">
        <f>(E89/$AP89)</f>
        <v>16.581300691347678</v>
      </c>
      <c r="H89" s="21"/>
      <c r="I89" s="135">
        <f>IF(G$219,G89/G$219*100,0)</f>
        <v>30.833833360415831</v>
      </c>
      <c r="J89" s="21"/>
      <c r="K89" s="136">
        <v>68963</v>
      </c>
      <c r="L89" s="21"/>
      <c r="M89" s="134">
        <f>(K89/$AP89)</f>
        <v>2.0639571424295933</v>
      </c>
      <c r="N89" s="21"/>
      <c r="O89" s="135">
        <f>IF(M$219,M89/M$219*100,0)</f>
        <v>91.711838276048368</v>
      </c>
      <c r="P89" s="21"/>
      <c r="Q89" s="136">
        <v>444844</v>
      </c>
      <c r="R89" s="21"/>
      <c r="S89" s="134">
        <f>(Q89/$AP89)</f>
        <v>13.313500733247539</v>
      </c>
      <c r="T89" s="21"/>
      <c r="U89" s="135">
        <f>IF(S$219,S89/S$219*100,0)</f>
        <v>39.437266371367343</v>
      </c>
      <c r="V89" s="21"/>
      <c r="W89" s="136">
        <f>(E89+K89+Q89)</f>
        <v>1067838</v>
      </c>
      <c r="X89" s="21"/>
      <c r="Y89" s="21"/>
      <c r="Z89" s="136">
        <v>0</v>
      </c>
      <c r="AA89" s="21"/>
      <c r="AB89" s="135">
        <f>IF($W89,Z89/$W89*100,0)</f>
        <v>0</v>
      </c>
      <c r="AC89" s="21"/>
      <c r="AD89" s="136">
        <v>0</v>
      </c>
      <c r="AE89" s="21"/>
      <c r="AF89" s="135">
        <f>IF($W89,AD89/$W89*100,0)</f>
        <v>0</v>
      </c>
      <c r="AG89" s="21"/>
      <c r="AH89" s="136">
        <v>0</v>
      </c>
      <c r="AI89" s="21"/>
      <c r="AJ89" s="135">
        <f>IF($W89,AH89/$W89*100,0)</f>
        <v>0</v>
      </c>
      <c r="AK89" s="21"/>
      <c r="AL89" s="136">
        <v>3571</v>
      </c>
      <c r="AM89" s="21"/>
      <c r="AN89" s="10">
        <v>1</v>
      </c>
      <c r="AO89" s="21"/>
      <c r="AP89" s="147">
        <v>33413</v>
      </c>
      <c r="AQ89" s="21"/>
      <c r="AR89" s="147">
        <f>IF(E89,AP89,0)</f>
        <v>33413</v>
      </c>
      <c r="AS89" s="21"/>
      <c r="AT89" s="147">
        <f>IF(K89,AP89,0)</f>
        <v>33413</v>
      </c>
      <c r="AU89" s="21"/>
      <c r="AV89" s="147">
        <f>IF(Q89,AP89,0)</f>
        <v>33413</v>
      </c>
    </row>
    <row r="90" spans="1:48" ht="8.85" customHeight="1" x14ac:dyDescent="0.3">
      <c r="A90" s="10">
        <v>2</v>
      </c>
      <c r="B90" s="21"/>
      <c r="C90" s="10" t="s">
        <v>126</v>
      </c>
      <c r="D90" s="21"/>
      <c r="E90" s="138">
        <v>3607544</v>
      </c>
      <c r="F90" s="21"/>
      <c r="G90" s="135">
        <f>(E90/$AP90)</f>
        <v>32.097014991770095</v>
      </c>
      <c r="H90" s="21"/>
      <c r="I90" s="135">
        <f>IF(G$219,G90/G$219*100,0)</f>
        <v>59.686150685357966</v>
      </c>
      <c r="J90" s="21"/>
      <c r="K90" s="138">
        <v>1524649</v>
      </c>
      <c r="L90" s="21"/>
      <c r="M90" s="135">
        <f>(K90/$AP90)</f>
        <v>13.565096312113528</v>
      </c>
      <c r="N90" s="21"/>
      <c r="O90" s="135">
        <f>IF(M$219,M90/M$219*100,0)</f>
        <v>602.76441482263704</v>
      </c>
      <c r="P90" s="21"/>
      <c r="Q90" s="138">
        <v>5399197</v>
      </c>
      <c r="R90" s="21"/>
      <c r="S90" s="135">
        <f>(Q90/$AP90)</f>
        <v>48.037697406468261</v>
      </c>
      <c r="T90" s="21"/>
      <c r="U90" s="135">
        <f>IF(S$219,S90/S$219*100,0)</f>
        <v>142.29731957388154</v>
      </c>
      <c r="V90" s="21"/>
      <c r="W90" s="138">
        <f>(E90+K90+Q90)</f>
        <v>10531390</v>
      </c>
      <c r="X90" s="21"/>
      <c r="Y90" s="21"/>
      <c r="Z90" s="138">
        <v>979449</v>
      </c>
      <c r="AA90" s="21"/>
      <c r="AB90" s="135">
        <f>IF($W90,Z90/$W90*100,0)</f>
        <v>9.3002822989178071</v>
      </c>
      <c r="AC90" s="21"/>
      <c r="AD90" s="138">
        <v>0</v>
      </c>
      <c r="AE90" s="21"/>
      <c r="AF90" s="135">
        <f>IF($W90,AD90/$W90*100,0)</f>
        <v>0</v>
      </c>
      <c r="AG90" s="21"/>
      <c r="AH90" s="138">
        <v>0</v>
      </c>
      <c r="AI90" s="21"/>
      <c r="AJ90" s="135">
        <f>IF($W90,AH90/$W90*100,0)</f>
        <v>0</v>
      </c>
      <c r="AK90" s="21"/>
      <c r="AL90" s="138">
        <v>91656</v>
      </c>
      <c r="AM90" s="21"/>
      <c r="AN90" s="10">
        <v>2</v>
      </c>
      <c r="AO90" s="21"/>
      <c r="AP90" s="147">
        <v>112395</v>
      </c>
      <c r="AQ90" s="21"/>
      <c r="AR90" s="147">
        <f>IF(E90,AP90,0)</f>
        <v>112395</v>
      </c>
      <c r="AS90" s="21"/>
      <c r="AT90" s="147">
        <f>IF(K90,AP90,0)</f>
        <v>112395</v>
      </c>
      <c r="AU90" s="21"/>
      <c r="AV90" s="147">
        <f>IF(Q90,AP90,0)</f>
        <v>112395</v>
      </c>
    </row>
    <row r="91" spans="1:48" ht="8.85" customHeight="1" x14ac:dyDescent="0.3">
      <c r="A91" s="10">
        <v>3</v>
      </c>
      <c r="B91" s="21"/>
      <c r="C91" s="10" t="s">
        <v>127</v>
      </c>
      <c r="D91" s="21"/>
      <c r="E91" s="138">
        <v>764739</v>
      </c>
      <c r="F91" s="21"/>
      <c r="G91" s="135">
        <f>(E91/$AP91)</f>
        <v>50.235761676410696</v>
      </c>
      <c r="H91" s="21"/>
      <c r="I91" s="135">
        <f>IF(G$219,G91/G$219*100,0)</f>
        <v>93.416139849166214</v>
      </c>
      <c r="J91" s="21"/>
      <c r="K91" s="138">
        <v>11300</v>
      </c>
      <c r="L91" s="21"/>
      <c r="M91" s="135">
        <f>(K91/$AP91)</f>
        <v>0.74229783879655786</v>
      </c>
      <c r="N91" s="21"/>
      <c r="O91" s="135">
        <f>IF(M$219,M91/M$219*100,0)</f>
        <v>32.983969455990014</v>
      </c>
      <c r="P91" s="21"/>
      <c r="Q91" s="138">
        <v>255140</v>
      </c>
      <c r="R91" s="21"/>
      <c r="S91" s="135">
        <f>(Q91/$AP91)</f>
        <v>16.76016553898706</v>
      </c>
      <c r="T91" s="21"/>
      <c r="U91" s="135">
        <f>IF(S$219,S91/S$219*100,0)</f>
        <v>49.646980612590077</v>
      </c>
      <c r="V91" s="21"/>
      <c r="W91" s="138">
        <f>(E91+K91+Q91)</f>
        <v>1031179</v>
      </c>
      <c r="X91" s="21"/>
      <c r="Y91" s="21"/>
      <c r="Z91" s="138">
        <v>57778</v>
      </c>
      <c r="AA91" s="21"/>
      <c r="AB91" s="135">
        <f>IF($W91,Z91/$W91*100,0)</f>
        <v>5.6031009165237071</v>
      </c>
      <c r="AC91" s="21"/>
      <c r="AD91" s="138">
        <v>61155</v>
      </c>
      <c r="AE91" s="21"/>
      <c r="AF91" s="135">
        <f>IF($W91,AD91/$W91*100,0)</f>
        <v>5.9305901303265482</v>
      </c>
      <c r="AG91" s="21"/>
      <c r="AH91" s="138">
        <v>0</v>
      </c>
      <c r="AI91" s="21"/>
      <c r="AJ91" s="135">
        <f>IF($W91,AH91/$W91*100,0)</f>
        <v>0</v>
      </c>
      <c r="AK91" s="21"/>
      <c r="AL91" s="138">
        <v>21267</v>
      </c>
      <c r="AM91" s="21"/>
      <c r="AN91" s="10">
        <v>3</v>
      </c>
      <c r="AO91" s="21"/>
      <c r="AP91" s="147">
        <v>15223</v>
      </c>
      <c r="AQ91" s="21"/>
      <c r="AR91" s="147">
        <f>IF(E91,AP91,0)</f>
        <v>15223</v>
      </c>
      <c r="AS91" s="21"/>
      <c r="AT91" s="147">
        <f>IF(K91,AP91,0)</f>
        <v>15223</v>
      </c>
      <c r="AU91" s="21"/>
      <c r="AV91" s="147">
        <f>IF(Q91,AP91,0)</f>
        <v>15223</v>
      </c>
    </row>
    <row r="92" spans="1:48" ht="8.85" customHeight="1" x14ac:dyDescent="0.3">
      <c r="A92" s="10">
        <v>4</v>
      </c>
      <c r="B92" s="21"/>
      <c r="C92" s="10" t="s">
        <v>128</v>
      </c>
      <c r="D92" s="21"/>
      <c r="E92" s="138">
        <v>345003</v>
      </c>
      <c r="F92" s="21"/>
      <c r="G92" s="135">
        <f>(E92/$AP92)</f>
        <v>26.008518658122881</v>
      </c>
      <c r="H92" s="21"/>
      <c r="I92" s="135">
        <f>IF(G$219,G92/G$219*100,0)</f>
        <v>48.364259546555957</v>
      </c>
      <c r="J92" s="21"/>
      <c r="K92" s="138">
        <v>0</v>
      </c>
      <c r="L92" s="21"/>
      <c r="M92" s="135">
        <f>(K92/$AP92)</f>
        <v>0</v>
      </c>
      <c r="N92" s="21"/>
      <c r="O92" s="135">
        <f>IF(M$219,M92/M$219*100,0)</f>
        <v>0</v>
      </c>
      <c r="P92" s="21"/>
      <c r="Q92" s="138">
        <v>452794</v>
      </c>
      <c r="R92" s="21"/>
      <c r="S92" s="135">
        <f>(Q92/$AP92)</f>
        <v>34.1344892574444</v>
      </c>
      <c r="T92" s="21"/>
      <c r="U92" s="135">
        <f>IF(S$219,S92/S$219*100,0)</f>
        <v>101.11322125326861</v>
      </c>
      <c r="V92" s="21"/>
      <c r="W92" s="138">
        <f>(E92+K92+Q92)</f>
        <v>797797</v>
      </c>
      <c r="X92" s="21"/>
      <c r="Y92" s="21"/>
      <c r="Z92" s="138">
        <v>77334</v>
      </c>
      <c r="AA92" s="21"/>
      <c r="AB92" s="135">
        <f>IF($W92,Z92/$W92*100,0)</f>
        <v>9.6934433195411867</v>
      </c>
      <c r="AC92" s="21"/>
      <c r="AD92" s="138">
        <v>0</v>
      </c>
      <c r="AE92" s="21"/>
      <c r="AF92" s="135">
        <f>IF($W92,AD92/$W92*100,0)</f>
        <v>0</v>
      </c>
      <c r="AG92" s="21"/>
      <c r="AH92" s="138">
        <v>0</v>
      </c>
      <c r="AI92" s="21"/>
      <c r="AJ92" s="135">
        <f>IF($W92,AH92/$W92*100,0)</f>
        <v>0</v>
      </c>
      <c r="AK92" s="21"/>
      <c r="AL92" s="138">
        <v>125871</v>
      </c>
      <c r="AM92" s="21"/>
      <c r="AN92" s="10">
        <v>4</v>
      </c>
      <c r="AO92" s="21"/>
      <c r="AP92" s="147">
        <v>13265</v>
      </c>
      <c r="AQ92" s="21"/>
      <c r="AR92" s="147">
        <f>IF(E92,AP92,0)</f>
        <v>13265</v>
      </c>
      <c r="AS92" s="21"/>
      <c r="AT92" s="147">
        <f>IF(K92,AP92,0)</f>
        <v>0</v>
      </c>
      <c r="AU92" s="21"/>
      <c r="AV92" s="147">
        <f>IF(Q92,AP92,0)</f>
        <v>13265</v>
      </c>
    </row>
    <row r="93" spans="1:48" ht="8.85" customHeight="1" x14ac:dyDescent="0.3">
      <c r="A93" s="10">
        <v>5</v>
      </c>
      <c r="B93" s="21"/>
      <c r="C93" s="10" t="s">
        <v>129</v>
      </c>
      <c r="D93" s="21"/>
      <c r="E93" s="138">
        <v>530874</v>
      </c>
      <c r="F93" s="21"/>
      <c r="G93" s="135">
        <f>(E93/$AP93)</f>
        <v>16.95703836202766</v>
      </c>
      <c r="H93" s="21"/>
      <c r="I93" s="135">
        <f>IF(G$219,G93/G$219*100,0)</f>
        <v>31.532538060404942</v>
      </c>
      <c r="J93" s="21"/>
      <c r="K93" s="138">
        <v>0</v>
      </c>
      <c r="L93" s="21"/>
      <c r="M93" s="135">
        <f>(K93/$AP93)</f>
        <v>0</v>
      </c>
      <c r="N93" s="21"/>
      <c r="O93" s="135">
        <f>IF(M$219,M93/M$219*100,0)</f>
        <v>0</v>
      </c>
      <c r="P93" s="21"/>
      <c r="Q93" s="138">
        <v>829607</v>
      </c>
      <c r="R93" s="21"/>
      <c r="S93" s="135">
        <f>(Q93/$AP93)</f>
        <v>26.499089660459322</v>
      </c>
      <c r="T93" s="21"/>
      <c r="U93" s="135">
        <f>IF(S$219,S93/S$219*100,0)</f>
        <v>78.495632251590607</v>
      </c>
      <c r="V93" s="21"/>
      <c r="W93" s="138">
        <f>(E93+K93+Q93)</f>
        <v>1360481</v>
      </c>
      <c r="X93" s="21"/>
      <c r="Y93" s="21"/>
      <c r="Z93" s="138">
        <v>166220</v>
      </c>
      <c r="AA93" s="21"/>
      <c r="AB93" s="143">
        <f>IF($W93,Z93/$W93*100,0)</f>
        <v>12.217737697182098</v>
      </c>
      <c r="AC93" s="21"/>
      <c r="AD93" s="138">
        <v>0</v>
      </c>
      <c r="AE93" s="21"/>
      <c r="AF93" s="143">
        <f>IF($W93,AD93/$W93*100,0)</f>
        <v>0</v>
      </c>
      <c r="AG93" s="21"/>
      <c r="AH93" s="138">
        <v>0</v>
      </c>
      <c r="AI93" s="21"/>
      <c r="AJ93" s="143">
        <f>IF($W93,AH93/$W93*100,0)</f>
        <v>0</v>
      </c>
      <c r="AK93" s="21"/>
      <c r="AL93" s="138">
        <v>49669</v>
      </c>
      <c r="AM93" s="21"/>
      <c r="AN93" s="10">
        <v>5</v>
      </c>
      <c r="AO93" s="21"/>
      <c r="AP93" s="147">
        <v>31307</v>
      </c>
      <c r="AQ93" s="21"/>
      <c r="AR93" s="147">
        <f>IF(E93,AP93,0)</f>
        <v>31307</v>
      </c>
      <c r="AS93" s="21"/>
      <c r="AT93" s="147">
        <f>IF(K93,AP93,0)</f>
        <v>0</v>
      </c>
      <c r="AU93" s="21"/>
      <c r="AV93" s="147">
        <f>IF(Q93,AP93,0)</f>
        <v>31307</v>
      </c>
    </row>
    <row r="94" spans="1:48" ht="8.85" customHeight="1" x14ac:dyDescent="0.3">
      <c r="A94" s="29"/>
      <c r="B94" s="21"/>
      <c r="D94" s="21"/>
      <c r="E94" s="21"/>
      <c r="F94" s="21"/>
      <c r="G94" s="21"/>
      <c r="H94" s="21"/>
      <c r="I94" s="21"/>
      <c r="J94" s="21"/>
      <c r="K94" s="21"/>
      <c r="L94" s="21"/>
      <c r="M94" s="21"/>
      <c r="N94" s="21"/>
      <c r="O94" s="21"/>
      <c r="P94" s="21"/>
      <c r="Q94" s="21"/>
      <c r="R94" s="21"/>
      <c r="S94" s="21"/>
      <c r="T94" s="21"/>
      <c r="U94" s="21"/>
      <c r="V94" s="21"/>
      <c r="X94" s="21"/>
      <c r="Y94" s="21"/>
      <c r="Z94" s="21"/>
      <c r="AA94" s="21"/>
      <c r="AB94" s="21"/>
      <c r="AC94" s="21"/>
      <c r="AD94" s="21"/>
      <c r="AE94" s="21"/>
      <c r="AF94" s="21"/>
      <c r="AG94" s="21"/>
      <c r="AH94" s="21"/>
      <c r="AI94" s="21"/>
      <c r="AJ94" s="21"/>
      <c r="AK94" s="21"/>
      <c r="AL94" s="21"/>
      <c r="AM94" s="21"/>
      <c r="AN94" s="29"/>
      <c r="AO94" s="21"/>
      <c r="AP94" s="21"/>
      <c r="AQ94" s="21"/>
      <c r="AR94" s="21"/>
      <c r="AS94" s="21"/>
      <c r="AT94" s="21"/>
      <c r="AU94" s="21"/>
      <c r="AV94" s="21"/>
    </row>
    <row r="95" spans="1:48" ht="8.85" customHeight="1" x14ac:dyDescent="0.3">
      <c r="A95" s="10">
        <v>6</v>
      </c>
      <c r="B95" s="21"/>
      <c r="C95" s="10" t="s">
        <v>130</v>
      </c>
      <c r="D95" s="21"/>
      <c r="E95" s="138">
        <v>298557</v>
      </c>
      <c r="F95" s="21"/>
      <c r="G95" s="135">
        <f>(E95/$AP95)</f>
        <v>18.522054718034617</v>
      </c>
      <c r="H95" s="21"/>
      <c r="I95" s="135">
        <f>IF(G$219,G95/G$219*100,0)</f>
        <v>34.442771366325509</v>
      </c>
      <c r="J95" s="21"/>
      <c r="K95" s="138">
        <v>18500</v>
      </c>
      <c r="L95" s="21"/>
      <c r="M95" s="135">
        <f>(K95/$AP95)</f>
        <v>1.1477138780321361</v>
      </c>
      <c r="N95" s="21"/>
      <c r="O95" s="135">
        <f>IF(M$219,M95/M$219*100,0)</f>
        <v>50.998612037725586</v>
      </c>
      <c r="P95" s="21"/>
      <c r="Q95" s="138">
        <v>238532</v>
      </c>
      <c r="R95" s="21"/>
      <c r="S95" s="135">
        <f>(Q95/$AP95)</f>
        <v>14.798188473230349</v>
      </c>
      <c r="T95" s="21"/>
      <c r="U95" s="135">
        <f>IF(S$219,S95/S$219*100,0)</f>
        <v>43.835210011674114</v>
      </c>
      <c r="V95" s="21"/>
      <c r="W95" s="138">
        <f>(E95+K95+Q95)</f>
        <v>555589</v>
      </c>
      <c r="X95" s="21"/>
      <c r="Y95" s="21"/>
      <c r="Z95" s="138">
        <v>77801</v>
      </c>
      <c r="AA95" s="21"/>
      <c r="AB95" s="143">
        <f>IF($W95,Z95/$W95*100,0)</f>
        <v>14.003336999112653</v>
      </c>
      <c r="AC95" s="21"/>
      <c r="AD95" s="138">
        <v>0</v>
      </c>
      <c r="AE95" s="21"/>
      <c r="AF95" s="143">
        <f>IF($W95,AD95/$W95*100,0)</f>
        <v>0</v>
      </c>
      <c r="AG95" s="21"/>
      <c r="AH95" s="138">
        <v>0</v>
      </c>
      <c r="AI95" s="21"/>
      <c r="AJ95" s="143">
        <f>IF($W95,AH95/$W95*100,0)</f>
        <v>0</v>
      </c>
      <c r="AK95" s="21"/>
      <c r="AL95" s="138">
        <v>20198</v>
      </c>
      <c r="AM95" s="21"/>
      <c r="AN95" s="10">
        <v>6</v>
      </c>
      <c r="AO95" s="21"/>
      <c r="AP95" s="147">
        <v>16119</v>
      </c>
      <c r="AQ95" s="21"/>
      <c r="AR95" s="147">
        <f>IF(E95,AP95,0)</f>
        <v>16119</v>
      </c>
      <c r="AS95" s="21"/>
      <c r="AT95" s="147">
        <f>IF(K95,AP95,0)</f>
        <v>16119</v>
      </c>
      <c r="AU95" s="21"/>
      <c r="AV95" s="147">
        <f>IF(Q95,AP95,0)</f>
        <v>16119</v>
      </c>
    </row>
    <row r="96" spans="1:48" ht="8.85" customHeight="1" x14ac:dyDescent="0.3">
      <c r="A96" s="10">
        <v>7</v>
      </c>
      <c r="B96" s="21"/>
      <c r="C96" s="10" t="s">
        <v>131</v>
      </c>
      <c r="D96" s="21"/>
      <c r="E96" s="138">
        <v>44218370</v>
      </c>
      <c r="F96" s="21"/>
      <c r="G96" s="135">
        <f>(E96/$AP96)</f>
        <v>185.2908738156996</v>
      </c>
      <c r="H96" s="21"/>
      <c r="I96" s="135">
        <f>IF(G$219,G96/G$219*100,0)</f>
        <v>344.55848987892421</v>
      </c>
      <c r="J96" s="21"/>
      <c r="K96" s="138">
        <v>768728</v>
      </c>
      <c r="L96" s="21"/>
      <c r="M96" s="135">
        <f>(K96/$AP96)</f>
        <v>3.2212467996128109</v>
      </c>
      <c r="N96" s="21"/>
      <c r="O96" s="135">
        <f>IF(M$219,M96/M$219*100,0)</f>
        <v>143.13594960870472</v>
      </c>
      <c r="P96" s="21"/>
      <c r="Q96" s="138">
        <v>16020312</v>
      </c>
      <c r="R96" s="21"/>
      <c r="S96" s="135">
        <f>(Q96/$AP96)</f>
        <v>67.13086912249679</v>
      </c>
      <c r="T96" s="21"/>
      <c r="U96" s="135">
        <f>IF(S$219,S96/S$219*100,0)</f>
        <v>198.85513362491216</v>
      </c>
      <c r="V96" s="21"/>
      <c r="W96" s="138">
        <f>(E96+K96+Q96)</f>
        <v>61007410</v>
      </c>
      <c r="X96" s="21"/>
      <c r="Y96" s="21"/>
      <c r="Z96" s="138">
        <v>212520</v>
      </c>
      <c r="AA96" s="21"/>
      <c r="AB96" s="143">
        <f>IF($W96,Z96/$W96*100,0)</f>
        <v>0.34835112652708905</v>
      </c>
      <c r="AC96" s="21"/>
      <c r="AD96" s="138">
        <v>47000</v>
      </c>
      <c r="AE96" s="21"/>
      <c r="AF96" s="143">
        <f>IF($W96,AD96/$W96*100,0)</f>
        <v>7.7039821883931797E-2</v>
      </c>
      <c r="AG96" s="21"/>
      <c r="AH96" s="138">
        <v>0</v>
      </c>
      <c r="AI96" s="21"/>
      <c r="AJ96" s="143">
        <f>IF($W96,AH96/$W96*100,0)</f>
        <v>0</v>
      </c>
      <c r="AK96" s="21"/>
      <c r="AL96" s="138">
        <v>3239139</v>
      </c>
      <c r="AM96" s="21"/>
      <c r="AN96" s="10">
        <v>7</v>
      </c>
      <c r="AO96" s="21"/>
      <c r="AP96" s="147">
        <v>238643</v>
      </c>
      <c r="AQ96" s="21"/>
      <c r="AR96" s="147">
        <f>IF(E96,AP96,0)</f>
        <v>238643</v>
      </c>
      <c r="AS96" s="21"/>
      <c r="AT96" s="147">
        <f>IF(K96,AP96,0)</f>
        <v>238643</v>
      </c>
      <c r="AU96" s="21"/>
      <c r="AV96" s="147">
        <f>IF(Q96,AP96,0)</f>
        <v>238643</v>
      </c>
    </row>
    <row r="97" spans="1:48" ht="8.85" customHeight="1" x14ac:dyDescent="0.3">
      <c r="A97" s="10">
        <v>8</v>
      </c>
      <c r="B97" s="21"/>
      <c r="C97" s="10" t="s">
        <v>132</v>
      </c>
      <c r="D97" s="21"/>
      <c r="E97" s="138">
        <v>610357</v>
      </c>
      <c r="F97" s="21"/>
      <c r="G97" s="135">
        <f>(E97/$AP97)</f>
        <v>7.8768954792416794</v>
      </c>
      <c r="H97" s="21"/>
      <c r="I97" s="135">
        <f>IF(G$219,G97/G$219*100,0)</f>
        <v>14.647516930386875</v>
      </c>
      <c r="J97" s="21"/>
      <c r="K97" s="138">
        <v>9500</v>
      </c>
      <c r="L97" s="21"/>
      <c r="M97" s="135">
        <f>(K97/$AP97)</f>
        <v>0.12260121052563656</v>
      </c>
      <c r="N97" s="21"/>
      <c r="O97" s="135">
        <f>IF(M$219,M97/M$219*100,0)</f>
        <v>5.4477790071450087</v>
      </c>
      <c r="P97" s="21"/>
      <c r="Q97" s="138">
        <v>1571758</v>
      </c>
      <c r="R97" s="21"/>
      <c r="S97" s="135">
        <f>(Q97/$AP97)</f>
        <v>20.28415088982668</v>
      </c>
      <c r="T97" s="21"/>
      <c r="U97" s="135">
        <f>IF(S$219,S97/S$219*100,0)</f>
        <v>60.085733856715841</v>
      </c>
      <c r="V97" s="21"/>
      <c r="W97" s="138">
        <f>(E97+K97+Q97)</f>
        <v>2191615</v>
      </c>
      <c r="X97" s="21"/>
      <c r="Y97" s="21"/>
      <c r="Z97" s="138">
        <v>192881</v>
      </c>
      <c r="AA97" s="21"/>
      <c r="AB97" s="143">
        <f>IF($W97,Z97/$W97*100,0)</f>
        <v>8.8008614651752239</v>
      </c>
      <c r="AC97" s="21"/>
      <c r="AD97" s="138">
        <v>0</v>
      </c>
      <c r="AE97" s="21"/>
      <c r="AF97" s="143">
        <f>IF($W97,AD97/$W97*100,0)</f>
        <v>0</v>
      </c>
      <c r="AG97" s="21"/>
      <c r="AH97" s="138">
        <v>0</v>
      </c>
      <c r="AI97" s="21"/>
      <c r="AJ97" s="143">
        <f>IF($W97,AH97/$W97*100,0)</f>
        <v>0</v>
      </c>
      <c r="AK97" s="21"/>
      <c r="AL97" s="138">
        <v>220009</v>
      </c>
      <c r="AM97" s="21"/>
      <c r="AN97" s="10">
        <v>8</v>
      </c>
      <c r="AO97" s="21"/>
      <c r="AP97" s="147">
        <v>77487</v>
      </c>
      <c r="AQ97" s="21"/>
      <c r="AR97" s="147">
        <f>IF(E97,AP97,0)</f>
        <v>77487</v>
      </c>
      <c r="AS97" s="21"/>
      <c r="AT97" s="147">
        <f>IF(K97,AP97,0)</f>
        <v>77487</v>
      </c>
      <c r="AU97" s="21"/>
      <c r="AV97" s="147">
        <f>IF(Q97,AP97,0)</f>
        <v>77487</v>
      </c>
    </row>
    <row r="98" spans="1:48" ht="8.85" customHeight="1" x14ac:dyDescent="0.3">
      <c r="A98" s="10">
        <v>9</v>
      </c>
      <c r="B98" s="21"/>
      <c r="C98" s="10" t="s">
        <v>133</v>
      </c>
      <c r="D98" s="21"/>
      <c r="E98" s="138">
        <v>341366</v>
      </c>
      <c r="F98" s="21"/>
      <c r="G98" s="135">
        <f>(E98/$AP98)</f>
        <v>81.103825136612016</v>
      </c>
      <c r="H98" s="21"/>
      <c r="I98" s="135">
        <f>IF(G$219,G98/G$219*100,0)</f>
        <v>150.81698810633816</v>
      </c>
      <c r="J98" s="21"/>
      <c r="K98" s="138">
        <v>0</v>
      </c>
      <c r="L98" s="21"/>
      <c r="M98" s="135">
        <f>(K98/$AP98)</f>
        <v>0</v>
      </c>
      <c r="N98" s="21"/>
      <c r="O98" s="135">
        <f>IF(M$219,M98/M$219*100,0)</f>
        <v>0</v>
      </c>
      <c r="P98" s="21"/>
      <c r="Q98" s="138">
        <v>210862</v>
      </c>
      <c r="R98" s="21"/>
      <c r="S98" s="135">
        <f>(Q98/$AP98)</f>
        <v>50.097885483487765</v>
      </c>
      <c r="T98" s="21"/>
      <c r="U98" s="135">
        <f>IF(S$219,S98/S$219*100,0)</f>
        <v>148.40001093931886</v>
      </c>
      <c r="V98" s="21"/>
      <c r="W98" s="138">
        <f>(E98+K98+Q98)</f>
        <v>552228</v>
      </c>
      <c r="X98" s="21"/>
      <c r="Y98" s="21"/>
      <c r="Z98" s="138">
        <v>48375</v>
      </c>
      <c r="AA98" s="21"/>
      <c r="AB98" s="143">
        <f>IF($W98,Z98/$W98*100,0)</f>
        <v>8.759968708576892</v>
      </c>
      <c r="AC98" s="21"/>
      <c r="AD98" s="138">
        <v>0</v>
      </c>
      <c r="AE98" s="21"/>
      <c r="AF98" s="143">
        <f>IF($W98,AD98/$W98*100,0)</f>
        <v>0</v>
      </c>
      <c r="AG98" s="21"/>
      <c r="AH98" s="138">
        <v>0</v>
      </c>
      <c r="AI98" s="21"/>
      <c r="AJ98" s="143">
        <f>IF($W98,AH98/$W98*100,0)</f>
        <v>0</v>
      </c>
      <c r="AK98" s="21"/>
      <c r="AL98" s="138">
        <v>5402</v>
      </c>
      <c r="AM98" s="21"/>
      <c r="AN98" s="10">
        <v>9</v>
      </c>
      <c r="AO98" s="21"/>
      <c r="AP98" s="147">
        <v>4209</v>
      </c>
      <c r="AQ98" s="21"/>
      <c r="AR98" s="147">
        <f>IF(E98,AP98,0)</f>
        <v>4209</v>
      </c>
      <c r="AS98" s="21"/>
      <c r="AT98" s="147">
        <f>IF(K98,AP98,0)</f>
        <v>0</v>
      </c>
      <c r="AU98" s="21"/>
      <c r="AV98" s="147">
        <f>IF(Q98,AP98,0)</f>
        <v>4209</v>
      </c>
    </row>
    <row r="99" spans="1:48" ht="8.85" customHeight="1" x14ac:dyDescent="0.3">
      <c r="A99" s="10">
        <v>10</v>
      </c>
      <c r="B99" s="21"/>
      <c r="C99" s="10" t="s">
        <v>134</v>
      </c>
      <c r="D99" s="21"/>
      <c r="E99" s="138">
        <v>1245439</v>
      </c>
      <c r="F99" s="21"/>
      <c r="G99" s="135">
        <f>(E99/$AP99)</f>
        <v>15.673391054843824</v>
      </c>
      <c r="H99" s="21"/>
      <c r="I99" s="135">
        <f>IF(G$219,G99/G$219*100,0)</f>
        <v>29.145525853099269</v>
      </c>
      <c r="J99" s="21"/>
      <c r="K99" s="138">
        <v>140250</v>
      </c>
      <c r="L99" s="21"/>
      <c r="M99" s="135">
        <f>(K99/$AP99)</f>
        <v>1.7649945886083915</v>
      </c>
      <c r="N99" s="21"/>
      <c r="O99" s="135">
        <f>IF(M$219,M99/M$219*100,0)</f>
        <v>78.427451297756363</v>
      </c>
      <c r="P99" s="21"/>
      <c r="Q99" s="138">
        <v>1974902</v>
      </c>
      <c r="R99" s="21"/>
      <c r="S99" s="135">
        <f>(Q99/$AP99)</f>
        <v>24.853414210566058</v>
      </c>
      <c r="T99" s="21"/>
      <c r="U99" s="135">
        <f>IF(S$219,S99/S$219*100,0)</f>
        <v>73.620810641660114</v>
      </c>
      <c r="V99" s="21"/>
      <c r="W99" s="138">
        <f>(E99+K99+Q99)</f>
        <v>3360591</v>
      </c>
      <c r="X99" s="21"/>
      <c r="Y99" s="21"/>
      <c r="Z99" s="138">
        <v>235149</v>
      </c>
      <c r="AA99" s="21"/>
      <c r="AB99" s="143">
        <f>IF($W99,Z99/$W99*100,0)</f>
        <v>6.9972513763204152</v>
      </c>
      <c r="AC99" s="21"/>
      <c r="AD99" s="138">
        <v>0</v>
      </c>
      <c r="AE99" s="21"/>
      <c r="AF99" s="143">
        <f>IF($W99,AD99/$W99*100,0)</f>
        <v>0</v>
      </c>
      <c r="AG99" s="21"/>
      <c r="AH99" s="138">
        <v>0</v>
      </c>
      <c r="AI99" s="21"/>
      <c r="AJ99" s="143">
        <f>IF($W99,AH99/$W99*100,0)</f>
        <v>0</v>
      </c>
      <c r="AK99" s="21"/>
      <c r="AL99" s="138">
        <v>47982</v>
      </c>
      <c r="AM99" s="21"/>
      <c r="AN99" s="10">
        <v>10</v>
      </c>
      <c r="AO99" s="21"/>
      <c r="AP99" s="147">
        <v>79462</v>
      </c>
      <c r="AQ99" s="21"/>
      <c r="AR99" s="147">
        <f>IF(E99,AP99,0)</f>
        <v>79462</v>
      </c>
      <c r="AS99" s="21"/>
      <c r="AT99" s="147">
        <f>IF(K99,AP99,0)</f>
        <v>79462</v>
      </c>
      <c r="AU99" s="21"/>
      <c r="AV99" s="147">
        <f>IF(Q99,AP99,0)</f>
        <v>79462</v>
      </c>
    </row>
    <row r="100" spans="1:48"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X100" s="21"/>
      <c r="Y100" s="21"/>
      <c r="Z100" s="21"/>
      <c r="AA100" s="21"/>
      <c r="AB100" s="21"/>
      <c r="AC100" s="21"/>
      <c r="AD100" s="21"/>
      <c r="AE100" s="21"/>
      <c r="AF100" s="21"/>
      <c r="AG100" s="21"/>
      <c r="AH100" s="21"/>
      <c r="AI100" s="21"/>
      <c r="AJ100" s="21"/>
      <c r="AK100" s="21"/>
      <c r="AL100" s="21"/>
      <c r="AM100" s="21"/>
      <c r="AN100" s="29"/>
      <c r="AO100" s="21"/>
      <c r="AP100" s="21"/>
      <c r="AQ100" s="21"/>
      <c r="AR100" s="21"/>
      <c r="AS100" s="21"/>
      <c r="AT100" s="21"/>
      <c r="AU100" s="21"/>
      <c r="AV100" s="21"/>
    </row>
    <row r="101" spans="1:48" ht="8.85" customHeight="1" x14ac:dyDescent="0.3">
      <c r="A101" s="10">
        <v>11</v>
      </c>
      <c r="B101" s="21"/>
      <c r="C101" s="10" t="s">
        <v>135</v>
      </c>
      <c r="D101" s="21"/>
      <c r="E101" s="138">
        <v>12107</v>
      </c>
      <c r="F101" s="21"/>
      <c r="G101" s="135">
        <f>(E101/$AP101)</f>
        <v>1.9309409888357256</v>
      </c>
      <c r="H101" s="21"/>
      <c r="I101" s="135">
        <f>IF(G$219,G101/G$219*100,0)</f>
        <v>3.5906901265969524</v>
      </c>
      <c r="J101" s="21"/>
      <c r="K101" s="138">
        <v>128416</v>
      </c>
      <c r="L101" s="21"/>
      <c r="M101" s="135">
        <f>(K101/$AP101)</f>
        <v>20.481020733652311</v>
      </c>
      <c r="N101" s="21"/>
      <c r="O101" s="135">
        <f>IF(M$219,M101/M$219*100,0)</f>
        <v>910.07319029987525</v>
      </c>
      <c r="P101" s="21"/>
      <c r="Q101" s="138">
        <v>216138</v>
      </c>
      <c r="R101" s="21"/>
      <c r="S101" s="135">
        <f>(Q101/$AP101)</f>
        <v>34.47177033492823</v>
      </c>
      <c r="T101" s="21"/>
      <c r="U101" s="135">
        <f>IF(S$219,S101/S$219*100,0)</f>
        <v>102.11231562831409</v>
      </c>
      <c r="V101" s="21"/>
      <c r="W101" s="138">
        <f>(E101+K101+Q101)</f>
        <v>356661</v>
      </c>
      <c r="X101" s="21"/>
      <c r="Y101" s="21"/>
      <c r="Z101" s="138">
        <v>32394</v>
      </c>
      <c r="AA101" s="21"/>
      <c r="AB101" s="143">
        <f>IF($W101,Z101/$W101*100,0)</f>
        <v>9.0825742091229476</v>
      </c>
      <c r="AC101" s="21"/>
      <c r="AD101" s="138">
        <v>0</v>
      </c>
      <c r="AE101" s="21"/>
      <c r="AF101" s="143">
        <f>IF($W101,AD101/$W101*100,0)</f>
        <v>0</v>
      </c>
      <c r="AG101" s="21"/>
      <c r="AH101" s="138">
        <v>0</v>
      </c>
      <c r="AI101" s="21"/>
      <c r="AJ101" s="143">
        <f>IF($W101,AH101/$W101*100,0)</f>
        <v>0</v>
      </c>
      <c r="AK101" s="21"/>
      <c r="AL101" s="138">
        <v>7674</v>
      </c>
      <c r="AM101" s="21"/>
      <c r="AN101" s="10">
        <v>11</v>
      </c>
      <c r="AO101" s="21"/>
      <c r="AP101" s="147">
        <v>6270</v>
      </c>
      <c r="AQ101" s="21"/>
      <c r="AR101" s="147">
        <f>IF(E101,AP101,0)</f>
        <v>6270</v>
      </c>
      <c r="AS101" s="21"/>
      <c r="AT101" s="147">
        <f>IF(K101,AP101,0)</f>
        <v>6270</v>
      </c>
      <c r="AU101" s="21"/>
      <c r="AV101" s="147">
        <f>IF(Q101,AP101,0)</f>
        <v>6270</v>
      </c>
    </row>
    <row r="102" spans="1:48" ht="8.85" customHeight="1" x14ac:dyDescent="0.3">
      <c r="A102" s="10">
        <v>12</v>
      </c>
      <c r="B102" s="21"/>
      <c r="C102" s="10" t="s">
        <v>136</v>
      </c>
      <c r="D102" s="21"/>
      <c r="E102" s="138">
        <v>1374568</v>
      </c>
      <c r="F102" s="21"/>
      <c r="G102" s="135">
        <f>(E102/$AP102)</f>
        <v>40.914632694368379</v>
      </c>
      <c r="H102" s="21"/>
      <c r="I102" s="135">
        <f>IF(G$219,G102/G$219*100,0)</f>
        <v>76.082991918665982</v>
      </c>
      <c r="J102" s="21"/>
      <c r="K102" s="138">
        <v>27653</v>
      </c>
      <c r="L102" s="21"/>
      <c r="M102" s="135">
        <f>(K102/$AP102)</f>
        <v>0.82310394094535067</v>
      </c>
      <c r="N102" s="21"/>
      <c r="O102" s="135">
        <f>IF(M$219,M102/M$219*100,0)</f>
        <v>36.574584793702016</v>
      </c>
      <c r="P102" s="21"/>
      <c r="Q102" s="138">
        <v>1207879</v>
      </c>
      <c r="R102" s="21"/>
      <c r="S102" s="135">
        <f>(Q102/$AP102)</f>
        <v>35.953059888081917</v>
      </c>
      <c r="T102" s="21"/>
      <c r="U102" s="135">
        <f>IF(S$219,S102/S$219*100,0)</f>
        <v>106.50019315589476</v>
      </c>
      <c r="V102" s="21"/>
      <c r="W102" s="138">
        <f>(E102+K102+Q102)</f>
        <v>2610100</v>
      </c>
      <c r="X102" s="21"/>
      <c r="Y102" s="21"/>
      <c r="Z102" s="138">
        <v>179366</v>
      </c>
      <c r="AA102" s="21"/>
      <c r="AB102" s="143">
        <f>IF($W102,Z102/$W102*100,0)</f>
        <v>6.8719972414850004</v>
      </c>
      <c r="AC102" s="21"/>
      <c r="AD102" s="138">
        <v>0</v>
      </c>
      <c r="AE102" s="21"/>
      <c r="AF102" s="143">
        <f>IF($W102,AD102/$W102*100,0)</f>
        <v>0</v>
      </c>
      <c r="AG102" s="21"/>
      <c r="AH102" s="138">
        <v>0</v>
      </c>
      <c r="AI102" s="21"/>
      <c r="AJ102" s="143">
        <f>IF($W102,AH102/$W102*100,0)</f>
        <v>0</v>
      </c>
      <c r="AK102" s="21"/>
      <c r="AL102" s="138">
        <v>20527</v>
      </c>
      <c r="AM102" s="21"/>
      <c r="AN102" s="10">
        <v>12</v>
      </c>
      <c r="AO102" s="21"/>
      <c r="AP102" s="147">
        <v>33596</v>
      </c>
      <c r="AQ102" s="21"/>
      <c r="AR102" s="147">
        <f>IF(E102,AP102,0)</f>
        <v>33596</v>
      </c>
      <c r="AS102" s="21"/>
      <c r="AT102" s="147">
        <f>IF(K102,AP102,0)</f>
        <v>33596</v>
      </c>
      <c r="AU102" s="21"/>
      <c r="AV102" s="147">
        <f>IF(Q102,AP102,0)</f>
        <v>33596</v>
      </c>
    </row>
    <row r="103" spans="1:48" ht="8.85" customHeight="1" x14ac:dyDescent="0.3">
      <c r="A103" s="10">
        <v>13</v>
      </c>
      <c r="B103" s="21"/>
      <c r="C103" s="10" t="s">
        <v>137</v>
      </c>
      <c r="D103" s="21"/>
      <c r="E103" s="138">
        <v>13501</v>
      </c>
      <c r="F103" s="21"/>
      <c r="G103" s="135">
        <f>(E103/$AP103)</f>
        <v>0.85185185185185186</v>
      </c>
      <c r="H103" s="21"/>
      <c r="I103" s="135">
        <f>IF(G$219,G103/G$219*100,0)</f>
        <v>1.5840649980774713</v>
      </c>
      <c r="J103" s="21"/>
      <c r="K103" s="138">
        <v>139927</v>
      </c>
      <c r="L103" s="21"/>
      <c r="M103" s="135">
        <f>(K103/$AP103)</f>
        <v>8.8287589122342105</v>
      </c>
      <c r="N103" s="21"/>
      <c r="O103" s="135">
        <f>IF(M$219,M103/M$219*100,0)</f>
        <v>392.30548585127195</v>
      </c>
      <c r="P103" s="21"/>
      <c r="Q103" s="138">
        <v>294798</v>
      </c>
      <c r="R103" s="21"/>
      <c r="S103" s="135">
        <f>(Q103/$AP103)</f>
        <v>18.600416430058679</v>
      </c>
      <c r="T103" s="21"/>
      <c r="U103" s="135">
        <f>IF(S$219,S103/S$219*100,0)</f>
        <v>55.098173806285466</v>
      </c>
      <c r="V103" s="21"/>
      <c r="W103" s="138">
        <f>(E103+K103+Q103)</f>
        <v>448226</v>
      </c>
      <c r="X103" s="21"/>
      <c r="Y103" s="21"/>
      <c r="Z103" s="138">
        <v>124642</v>
      </c>
      <c r="AA103" s="21"/>
      <c r="AB103" s="143">
        <f>IF($W103,Z103/$W103*100,0)</f>
        <v>27.807846934359006</v>
      </c>
      <c r="AC103" s="21"/>
      <c r="AD103" s="138">
        <v>23917</v>
      </c>
      <c r="AE103" s="21"/>
      <c r="AF103" s="143">
        <f>IF($W103,AD103/$W103*100,0)</f>
        <v>5.335924288193902</v>
      </c>
      <c r="AG103" s="21"/>
      <c r="AH103" s="138">
        <v>0</v>
      </c>
      <c r="AI103" s="21"/>
      <c r="AJ103" s="143">
        <f>IF($W103,AH103/$W103*100,0)</f>
        <v>0</v>
      </c>
      <c r="AK103" s="21"/>
      <c r="AL103" s="138">
        <v>5005</v>
      </c>
      <c r="AM103" s="21"/>
      <c r="AN103" s="10">
        <v>13</v>
      </c>
      <c r="AO103" s="21"/>
      <c r="AP103" s="147">
        <v>15849</v>
      </c>
      <c r="AQ103" s="21"/>
      <c r="AR103" s="147">
        <f>IF(E103,AP103,0)</f>
        <v>15849</v>
      </c>
      <c r="AS103" s="21"/>
      <c r="AT103" s="147">
        <f>IF(K103,AP103,0)</f>
        <v>15849</v>
      </c>
      <c r="AU103" s="21"/>
      <c r="AV103" s="147">
        <f>IF(Q103,AP103,0)</f>
        <v>15849</v>
      </c>
    </row>
    <row r="104" spans="1:48" ht="8.85" customHeight="1" x14ac:dyDescent="0.3">
      <c r="A104" s="10">
        <v>14</v>
      </c>
      <c r="B104" s="21"/>
      <c r="C104" s="10" t="s">
        <v>138</v>
      </c>
      <c r="D104" s="21"/>
      <c r="E104" s="138">
        <v>507176</v>
      </c>
      <c r="F104" s="21"/>
      <c r="G104" s="135">
        <f>(E104/$AP104)</f>
        <v>24.91653156472611</v>
      </c>
      <c r="H104" s="21"/>
      <c r="I104" s="135">
        <f>IF(G$219,G104/G$219*100,0)</f>
        <v>46.333649964336011</v>
      </c>
      <c r="J104" s="21"/>
      <c r="K104" s="138">
        <v>0</v>
      </c>
      <c r="L104" s="21"/>
      <c r="M104" s="135">
        <f>(K104/$AP104)</f>
        <v>0</v>
      </c>
      <c r="N104" s="21"/>
      <c r="O104" s="135">
        <f>IF(M$219,M104/M$219*100,0)</f>
        <v>0</v>
      </c>
      <c r="P104" s="21"/>
      <c r="Q104" s="138">
        <v>640474</v>
      </c>
      <c r="R104" s="21"/>
      <c r="S104" s="135">
        <f>(Q104/$AP104)</f>
        <v>31.465192827315157</v>
      </c>
      <c r="T104" s="21"/>
      <c r="U104" s="135">
        <f>IF(S$219,S104/S$219*100,0)</f>
        <v>93.20622846088763</v>
      </c>
      <c r="V104" s="21"/>
      <c r="W104" s="138">
        <f>(E104+K104+Q104)</f>
        <v>1147650</v>
      </c>
      <c r="X104" s="21"/>
      <c r="Y104" s="21"/>
      <c r="Z104" s="138">
        <v>144085</v>
      </c>
      <c r="AA104" s="21"/>
      <c r="AB104" s="143">
        <f>IF($W104,Z104/$W104*100,0)</f>
        <v>12.554785866771228</v>
      </c>
      <c r="AC104" s="21"/>
      <c r="AD104" s="138">
        <v>0</v>
      </c>
      <c r="AE104" s="21"/>
      <c r="AF104" s="143">
        <f>IF($W104,AD104/$W104*100,0)</f>
        <v>0</v>
      </c>
      <c r="AG104" s="21"/>
      <c r="AH104" s="138">
        <v>0</v>
      </c>
      <c r="AI104" s="21"/>
      <c r="AJ104" s="143">
        <f>IF($W104,AH104/$W104*100,0)</f>
        <v>0</v>
      </c>
      <c r="AK104" s="21"/>
      <c r="AL104" s="138">
        <v>146739</v>
      </c>
      <c r="AM104" s="21"/>
      <c r="AN104" s="10">
        <v>14</v>
      </c>
      <c r="AO104" s="21"/>
      <c r="AP104" s="147">
        <v>20355</v>
      </c>
      <c r="AQ104" s="21"/>
      <c r="AR104" s="147">
        <f>IF(E104,AP104,0)</f>
        <v>20355</v>
      </c>
      <c r="AS104" s="21"/>
      <c r="AT104" s="147">
        <f>IF(K104,AP104,0)</f>
        <v>0</v>
      </c>
      <c r="AU104" s="21"/>
      <c r="AV104" s="147">
        <f>IF(Q104,AP104,0)</f>
        <v>20355</v>
      </c>
    </row>
    <row r="105" spans="1:48" ht="8.85" customHeight="1" x14ac:dyDescent="0.3">
      <c r="A105" s="10">
        <v>15</v>
      </c>
      <c r="B105" s="21"/>
      <c r="C105" s="10" t="s">
        <v>139</v>
      </c>
      <c r="D105" s="21"/>
      <c r="E105" s="138">
        <v>216088</v>
      </c>
      <c r="F105" s="21"/>
      <c r="G105" s="135">
        <f>(E105/$AP105)</f>
        <v>12.844032334759866</v>
      </c>
      <c r="H105" s="21"/>
      <c r="I105" s="135">
        <f>IF(G$219,G105/G$219*100,0)</f>
        <v>23.884178934915042</v>
      </c>
      <c r="J105" s="21"/>
      <c r="K105" s="138">
        <v>16487</v>
      </c>
      <c r="L105" s="21"/>
      <c r="M105" s="135">
        <f>(K105/$AP105)</f>
        <v>0.97996909177365665</v>
      </c>
      <c r="N105" s="21"/>
      <c r="O105" s="135">
        <f>IF(M$219,M105/M$219*100,0)</f>
        <v>43.544880372116275</v>
      </c>
      <c r="P105" s="21"/>
      <c r="Q105" s="138">
        <v>358352</v>
      </c>
      <c r="R105" s="21"/>
      <c r="S105" s="135">
        <f>(Q105/$AP105)</f>
        <v>21.300047551117451</v>
      </c>
      <c r="T105" s="21"/>
      <c r="U105" s="135">
        <f>IF(S$219,S105/S$219*100,0)</f>
        <v>63.095024053174498</v>
      </c>
      <c r="V105" s="21"/>
      <c r="W105" s="138">
        <f>(E105+K105+Q105)</f>
        <v>590927</v>
      </c>
      <c r="X105" s="21"/>
      <c r="Y105" s="21"/>
      <c r="Z105" s="138">
        <v>93423</v>
      </c>
      <c r="AA105" s="21"/>
      <c r="AB105" s="143">
        <f>IF($W105,Z105/$W105*100,0)</f>
        <v>15.809567002353928</v>
      </c>
      <c r="AC105" s="21"/>
      <c r="AD105" s="138">
        <v>0</v>
      </c>
      <c r="AE105" s="21"/>
      <c r="AF105" s="143">
        <f>IF($W105,AD105/$W105*100,0)</f>
        <v>0</v>
      </c>
      <c r="AG105" s="21"/>
      <c r="AH105" s="138">
        <v>0</v>
      </c>
      <c r="AI105" s="21"/>
      <c r="AJ105" s="143">
        <f>IF($W105,AH105/$W105*100,0)</f>
        <v>0</v>
      </c>
      <c r="AK105" s="21"/>
      <c r="AL105" s="138">
        <v>6228</v>
      </c>
      <c r="AM105" s="21"/>
      <c r="AN105" s="10">
        <v>15</v>
      </c>
      <c r="AO105" s="21"/>
      <c r="AP105" s="147">
        <v>16824</v>
      </c>
      <c r="AQ105" s="21"/>
      <c r="AR105" s="147">
        <f>IF(E105,AP105,0)</f>
        <v>16824</v>
      </c>
      <c r="AS105" s="21"/>
      <c r="AT105" s="147">
        <f>IF(K105,AP105,0)</f>
        <v>16824</v>
      </c>
      <c r="AU105" s="21"/>
      <c r="AV105" s="147">
        <f>IF(Q105,AP105,0)</f>
        <v>16824</v>
      </c>
    </row>
    <row r="106" spans="1:48"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X106" s="21"/>
      <c r="Y106" s="21"/>
      <c r="Z106" s="21"/>
      <c r="AA106" s="21"/>
      <c r="AB106" s="21"/>
      <c r="AC106" s="21"/>
      <c r="AD106" s="21"/>
      <c r="AE106" s="21"/>
      <c r="AF106" s="21"/>
      <c r="AG106" s="21"/>
      <c r="AH106" s="21"/>
      <c r="AI106" s="21"/>
      <c r="AJ106" s="21"/>
      <c r="AK106" s="21"/>
      <c r="AL106" s="21"/>
      <c r="AM106" s="21"/>
      <c r="AN106" s="29"/>
      <c r="AO106" s="21"/>
      <c r="AP106" s="21"/>
      <c r="AQ106" s="21"/>
      <c r="AR106" s="21"/>
      <c r="AS106" s="21"/>
      <c r="AT106" s="21"/>
      <c r="AU106" s="21"/>
      <c r="AV106" s="21"/>
    </row>
    <row r="107" spans="1:48" ht="8.85" customHeight="1" x14ac:dyDescent="0.3">
      <c r="A107" s="10">
        <v>16</v>
      </c>
      <c r="B107" s="21"/>
      <c r="C107" s="10" t="s">
        <v>140</v>
      </c>
      <c r="D107" s="21"/>
      <c r="E107" s="138">
        <v>412567</v>
      </c>
      <c r="F107" s="21"/>
      <c r="G107" s="135">
        <f>(E107/$AP107)</f>
        <v>7.4074798908359663</v>
      </c>
      <c r="H107" s="21"/>
      <c r="I107" s="135">
        <f>IF(G$219,G107/G$219*100,0)</f>
        <v>13.774613031042241</v>
      </c>
      <c r="J107" s="21"/>
      <c r="K107" s="138">
        <v>5000</v>
      </c>
      <c r="L107" s="21"/>
      <c r="M107" s="135">
        <f>(K107/$AP107)</f>
        <v>8.9773053720195339E-2</v>
      </c>
      <c r="N107" s="21"/>
      <c r="O107" s="135">
        <f>IF(M$219,M107/M$219*100,0)</f>
        <v>3.9890614078554751</v>
      </c>
      <c r="P107" s="21"/>
      <c r="Q107" s="138">
        <v>1202543</v>
      </c>
      <c r="R107" s="21"/>
      <c r="S107" s="135">
        <f>(Q107/$AP107)</f>
        <v>21.591191467968976</v>
      </c>
      <c r="T107" s="21"/>
      <c r="U107" s="135">
        <f>IF(S$219,S107/S$219*100,0)</f>
        <v>63.957450880748347</v>
      </c>
      <c r="V107" s="21"/>
      <c r="W107" s="138">
        <f>(E107+K107+Q107)</f>
        <v>1620110</v>
      </c>
      <c r="X107" s="21"/>
      <c r="Y107" s="21"/>
      <c r="Z107" s="138">
        <v>178992</v>
      </c>
      <c r="AA107" s="21"/>
      <c r="AB107" s="143">
        <f>IF($W107,Z107/$W107*100,0)</f>
        <v>11.048138706631033</v>
      </c>
      <c r="AC107" s="21"/>
      <c r="AD107" s="138">
        <v>0</v>
      </c>
      <c r="AE107" s="21"/>
      <c r="AF107" s="143">
        <f>IF($W107,AD107/$W107*100,0)</f>
        <v>0</v>
      </c>
      <c r="AG107" s="21"/>
      <c r="AH107" s="138">
        <v>0</v>
      </c>
      <c r="AI107" s="21"/>
      <c r="AJ107" s="143">
        <f>IF($W107,AH107/$W107*100,0)</f>
        <v>0</v>
      </c>
      <c r="AK107" s="21"/>
      <c r="AL107" s="138">
        <v>40839</v>
      </c>
      <c r="AM107" s="21"/>
      <c r="AN107" s="10">
        <v>16</v>
      </c>
      <c r="AO107" s="21"/>
      <c r="AP107" s="147">
        <v>55696</v>
      </c>
      <c r="AQ107" s="21"/>
      <c r="AR107" s="147">
        <f>IF(E107,AP107,0)</f>
        <v>55696</v>
      </c>
      <c r="AS107" s="21"/>
      <c r="AT107" s="147">
        <f>IF(K107,AP107,0)</f>
        <v>55696</v>
      </c>
      <c r="AU107" s="21"/>
      <c r="AV107" s="147">
        <f>IF(Q107,AP107,0)</f>
        <v>55696</v>
      </c>
    </row>
    <row r="108" spans="1:48" ht="8.85" customHeight="1" x14ac:dyDescent="0.3">
      <c r="A108" s="10">
        <v>17</v>
      </c>
      <c r="B108" s="21"/>
      <c r="C108" s="10" t="s">
        <v>141</v>
      </c>
      <c r="D108" s="21"/>
      <c r="E108" s="138">
        <v>388123</v>
      </c>
      <c r="F108" s="21"/>
      <c r="G108" s="135">
        <f>(E108/$AP108)</f>
        <v>12.565901511962961</v>
      </c>
      <c r="H108" s="21"/>
      <c r="I108" s="135">
        <f>IF(G$219,G108/G$219*100,0)</f>
        <v>23.366979494283093</v>
      </c>
      <c r="J108" s="21"/>
      <c r="K108" s="138">
        <v>0</v>
      </c>
      <c r="L108" s="21"/>
      <c r="M108" s="135">
        <f>(K108/$AP108)</f>
        <v>0</v>
      </c>
      <c r="N108" s="21"/>
      <c r="O108" s="135">
        <f>IF(M$219,M108/M$219*100,0)</f>
        <v>0</v>
      </c>
      <c r="P108" s="21"/>
      <c r="Q108" s="138">
        <v>538148</v>
      </c>
      <c r="R108" s="21"/>
      <c r="S108" s="135">
        <f>(Q108/$AP108)</f>
        <v>17.423122996730015</v>
      </c>
      <c r="T108" s="21"/>
      <c r="U108" s="135">
        <f>IF(S$219,S108/S$219*100,0)</f>
        <v>51.610793915923693</v>
      </c>
      <c r="V108" s="21"/>
      <c r="W108" s="138">
        <f>(E108+K108+Q108)</f>
        <v>926271</v>
      </c>
      <c r="X108" s="21"/>
      <c r="Y108" s="21"/>
      <c r="Z108" s="138">
        <v>131068</v>
      </c>
      <c r="AA108" s="21"/>
      <c r="AB108" s="143">
        <f>IF($W108,Z108/$W108*100,0)</f>
        <v>14.15007055170679</v>
      </c>
      <c r="AC108" s="21"/>
      <c r="AD108" s="138">
        <v>0</v>
      </c>
      <c r="AE108" s="21"/>
      <c r="AF108" s="143">
        <f>IF($W108,AD108/$W108*100,0)</f>
        <v>0</v>
      </c>
      <c r="AG108" s="21"/>
      <c r="AH108" s="138">
        <v>0</v>
      </c>
      <c r="AI108" s="21"/>
      <c r="AJ108" s="143">
        <f>IF($W108,AH108/$W108*100,0)</f>
        <v>0</v>
      </c>
      <c r="AK108" s="21"/>
      <c r="AL108" s="138">
        <v>31115</v>
      </c>
      <c r="AM108" s="21"/>
      <c r="AN108" s="10">
        <v>17</v>
      </c>
      <c r="AO108" s="21"/>
      <c r="AP108" s="147">
        <v>30887</v>
      </c>
      <c r="AQ108" s="21"/>
      <c r="AR108" s="147">
        <f>IF(E108,AP108,0)</f>
        <v>30887</v>
      </c>
      <c r="AS108" s="21"/>
      <c r="AT108" s="147">
        <f>IF(K108,AP108,0)</f>
        <v>0</v>
      </c>
      <c r="AU108" s="21"/>
      <c r="AV108" s="147">
        <f>IF(Q108,AP108,0)</f>
        <v>30887</v>
      </c>
    </row>
    <row r="109" spans="1:48" ht="8.85" customHeight="1" x14ac:dyDescent="0.3">
      <c r="A109" s="10">
        <v>18</v>
      </c>
      <c r="B109" s="21"/>
      <c r="C109" s="10" t="s">
        <v>142</v>
      </c>
      <c r="D109" s="21"/>
      <c r="E109" s="138">
        <v>512300</v>
      </c>
      <c r="F109" s="21"/>
      <c r="G109" s="135">
        <f>(E109/$AP109)</f>
        <v>17.571600068598869</v>
      </c>
      <c r="H109" s="21"/>
      <c r="I109" s="135">
        <f>IF(G$219,G109/G$219*100,0)</f>
        <v>32.675349086080239</v>
      </c>
      <c r="J109" s="21"/>
      <c r="K109" s="138">
        <v>0</v>
      </c>
      <c r="L109" s="21"/>
      <c r="M109" s="135">
        <f>(K109/$AP109)</f>
        <v>0</v>
      </c>
      <c r="N109" s="21"/>
      <c r="O109" s="135">
        <f>IF(M$219,M109/M$219*100,0)</f>
        <v>0</v>
      </c>
      <c r="P109" s="21"/>
      <c r="Q109" s="138">
        <v>414941</v>
      </c>
      <c r="R109" s="21"/>
      <c r="S109" s="135">
        <f>(Q109/$AP109)</f>
        <v>14.232241468015777</v>
      </c>
      <c r="T109" s="21"/>
      <c r="U109" s="135">
        <f>IF(S$219,S109/S$219*100,0)</f>
        <v>42.158761176471302</v>
      </c>
      <c r="V109" s="21"/>
      <c r="W109" s="138">
        <f>(E109+K109+Q109)</f>
        <v>927241</v>
      </c>
      <c r="X109" s="21"/>
      <c r="Y109" s="21"/>
      <c r="Z109" s="138">
        <v>96293</v>
      </c>
      <c r="AA109" s="21"/>
      <c r="AB109" s="143">
        <f>IF($W109,Z109/$W109*100,0)</f>
        <v>10.384894541979916</v>
      </c>
      <c r="AC109" s="21"/>
      <c r="AD109" s="138">
        <v>0</v>
      </c>
      <c r="AE109" s="21"/>
      <c r="AF109" s="143">
        <f>IF($W109,AD109/$W109*100,0)</f>
        <v>0</v>
      </c>
      <c r="AG109" s="21"/>
      <c r="AH109" s="138">
        <v>0</v>
      </c>
      <c r="AI109" s="21"/>
      <c r="AJ109" s="143">
        <f>IF($W109,AH109/$W109*100,0)</f>
        <v>0</v>
      </c>
      <c r="AK109" s="21"/>
      <c r="AL109" s="138">
        <v>253193</v>
      </c>
      <c r="AM109" s="21"/>
      <c r="AN109" s="10">
        <v>18</v>
      </c>
      <c r="AO109" s="21"/>
      <c r="AP109" s="147">
        <v>29155</v>
      </c>
      <c r="AQ109" s="21"/>
      <c r="AR109" s="147">
        <f>IF(E109,AP109,0)</f>
        <v>29155</v>
      </c>
      <c r="AS109" s="21"/>
      <c r="AT109" s="147">
        <f>IF(K109,AP109,0)</f>
        <v>0</v>
      </c>
      <c r="AU109" s="21"/>
      <c r="AV109" s="147">
        <f>IF(Q109,AP109,0)</f>
        <v>29155</v>
      </c>
    </row>
    <row r="110" spans="1:48" ht="8.85" customHeight="1" x14ac:dyDescent="0.3">
      <c r="A110" s="10">
        <v>19</v>
      </c>
      <c r="B110" s="21"/>
      <c r="C110" s="10" t="s">
        <v>143</v>
      </c>
      <c r="D110" s="21"/>
      <c r="E110" s="138">
        <v>423199</v>
      </c>
      <c r="F110" s="21"/>
      <c r="G110" s="135">
        <f>(E110/$AP110)</f>
        <v>62.48324228554555</v>
      </c>
      <c r="H110" s="21"/>
      <c r="I110" s="135">
        <f>IF(G$219,G110/G$219*100,0)</f>
        <v>116.19099830065329</v>
      </c>
      <c r="J110" s="21"/>
      <c r="K110" s="138">
        <v>26072</v>
      </c>
      <c r="L110" s="21"/>
      <c r="M110" s="135">
        <f>(K110/$AP110)</f>
        <v>3.8494020375018456</v>
      </c>
      <c r="N110" s="21"/>
      <c r="O110" s="135">
        <f>IF(M$219,M110/M$219*100,0)</f>
        <v>171.04799797697507</v>
      </c>
      <c r="P110" s="21"/>
      <c r="Q110" s="138">
        <v>128086</v>
      </c>
      <c r="R110" s="21"/>
      <c r="S110" s="135">
        <f>(Q110/$AP110)</f>
        <v>18.911265318175108</v>
      </c>
      <c r="T110" s="21"/>
      <c r="U110" s="135">
        <f>IF(S$219,S110/S$219*100,0)</f>
        <v>56.018970721200311</v>
      </c>
      <c r="V110" s="21"/>
      <c r="W110" s="138">
        <f>(E110+K110+Q110)</f>
        <v>577357</v>
      </c>
      <c r="X110" s="21"/>
      <c r="Y110" s="21"/>
      <c r="Z110" s="138">
        <v>1564938</v>
      </c>
      <c r="AA110" s="21"/>
      <c r="AB110" s="143">
        <f>IF($W110,Z110/$W110*100,0)</f>
        <v>271.05205271608378</v>
      </c>
      <c r="AC110" s="21"/>
      <c r="AD110" s="138">
        <v>0</v>
      </c>
      <c r="AE110" s="21"/>
      <c r="AF110" s="143">
        <f>IF($W110,AD110/$W110*100,0)</f>
        <v>0</v>
      </c>
      <c r="AG110" s="21"/>
      <c r="AH110" s="138">
        <v>0</v>
      </c>
      <c r="AI110" s="21"/>
      <c r="AJ110" s="143">
        <f>IF($W110,AH110/$W110*100,0)</f>
        <v>0</v>
      </c>
      <c r="AK110" s="21"/>
      <c r="AL110" s="138">
        <v>12012</v>
      </c>
      <c r="AM110" s="21"/>
      <c r="AN110" s="10">
        <v>19</v>
      </c>
      <c r="AO110" s="21"/>
      <c r="AP110" s="147">
        <v>6773</v>
      </c>
      <c r="AQ110" s="21"/>
      <c r="AR110" s="147">
        <f>IF(E110,AP110,0)</f>
        <v>6773</v>
      </c>
      <c r="AS110" s="21"/>
      <c r="AT110" s="147">
        <f>IF(K110,AP110,0)</f>
        <v>6773</v>
      </c>
      <c r="AU110" s="21"/>
      <c r="AV110" s="147">
        <f>IF(Q110,AP110,0)</f>
        <v>6773</v>
      </c>
    </row>
    <row r="111" spans="1:48" ht="8.85" customHeight="1" x14ac:dyDescent="0.3">
      <c r="A111" s="10">
        <v>20</v>
      </c>
      <c r="B111" s="21"/>
      <c r="C111" s="10" t="s">
        <v>144</v>
      </c>
      <c r="D111" s="21"/>
      <c r="E111" s="138">
        <v>44242</v>
      </c>
      <c r="F111" s="21"/>
      <c r="G111" s="135">
        <f>(E111/$AP111)</f>
        <v>3.8374533784369849</v>
      </c>
      <c r="H111" s="21"/>
      <c r="I111" s="135">
        <f>IF(G$219,G111/G$219*100,0)</f>
        <v>7.1359539400207188</v>
      </c>
      <c r="J111" s="21"/>
      <c r="K111" s="138">
        <v>89145</v>
      </c>
      <c r="L111" s="21"/>
      <c r="M111" s="135">
        <f>(K111/$AP111)</f>
        <v>7.7322404371584703</v>
      </c>
      <c r="N111" s="21"/>
      <c r="O111" s="135">
        <f>IF(M$219,M111/M$219*100,0)</f>
        <v>343.5817391292511</v>
      </c>
      <c r="P111" s="21"/>
      <c r="Q111" s="138">
        <v>291585</v>
      </c>
      <c r="R111" s="21"/>
      <c r="S111" s="135">
        <f>(Q111/$AP111)</f>
        <v>25.291438979963569</v>
      </c>
      <c r="T111" s="21"/>
      <c r="U111" s="135">
        <f>IF(S$219,S111/S$219*100,0)</f>
        <v>74.918328090609293</v>
      </c>
      <c r="V111" s="21"/>
      <c r="W111" s="138">
        <f>(E111+K111+Q111)</f>
        <v>424972</v>
      </c>
      <c r="X111" s="21"/>
      <c r="Y111" s="21"/>
      <c r="Z111" s="138">
        <v>60331</v>
      </c>
      <c r="AA111" s="21"/>
      <c r="AB111" s="143">
        <f>IF($W111,Z111/$W111*100,0)</f>
        <v>14.196464708263132</v>
      </c>
      <c r="AC111" s="21"/>
      <c r="AD111" s="138">
        <v>12657</v>
      </c>
      <c r="AE111" s="21"/>
      <c r="AF111" s="143">
        <f>IF($W111,AD111/$W111*100,0)</f>
        <v>2.9783138653840724</v>
      </c>
      <c r="AG111" s="21"/>
      <c r="AH111" s="138">
        <v>0</v>
      </c>
      <c r="AI111" s="21"/>
      <c r="AJ111" s="143">
        <f>IF($W111,AH111/$W111*100,0)</f>
        <v>0</v>
      </c>
      <c r="AK111" s="21"/>
      <c r="AL111" s="138">
        <v>350</v>
      </c>
      <c r="AM111" s="21"/>
      <c r="AN111" s="10">
        <v>20</v>
      </c>
      <c r="AO111" s="21"/>
      <c r="AP111" s="147">
        <v>11529</v>
      </c>
      <c r="AQ111" s="21"/>
      <c r="AR111" s="147">
        <f>IF(E111,AP111,0)</f>
        <v>11529</v>
      </c>
      <c r="AS111" s="21"/>
      <c r="AT111" s="147">
        <f>IF(K111,AP111,0)</f>
        <v>11529</v>
      </c>
      <c r="AU111" s="21"/>
      <c r="AV111" s="147">
        <f>IF(Q111,AP111,0)</f>
        <v>11529</v>
      </c>
    </row>
    <row r="112" spans="1:48" ht="8.85" customHeight="1" x14ac:dyDescent="0.3">
      <c r="A112" s="29"/>
      <c r="B112" s="21"/>
      <c r="D112" s="21"/>
      <c r="E112" s="27"/>
      <c r="F112" s="21"/>
      <c r="G112" s="21"/>
      <c r="H112" s="21"/>
      <c r="I112" s="21"/>
      <c r="J112" s="21"/>
      <c r="K112" s="27"/>
      <c r="L112" s="21"/>
      <c r="M112" s="21"/>
      <c r="N112" s="21"/>
      <c r="O112" s="21"/>
      <c r="P112" s="21"/>
      <c r="Q112" s="27"/>
      <c r="R112" s="21"/>
      <c r="S112" s="21"/>
      <c r="T112" s="21"/>
      <c r="U112" s="21"/>
      <c r="V112" s="21"/>
      <c r="W112" s="131"/>
      <c r="X112" s="21"/>
      <c r="Y112" s="21"/>
      <c r="Z112" s="27"/>
      <c r="AA112" s="21"/>
      <c r="AB112" s="21"/>
      <c r="AC112" s="21"/>
      <c r="AD112" s="27"/>
      <c r="AE112" s="21"/>
      <c r="AF112" s="21"/>
      <c r="AG112" s="21"/>
      <c r="AH112" s="27"/>
      <c r="AI112" s="21"/>
      <c r="AJ112" s="21"/>
      <c r="AK112" s="21"/>
      <c r="AL112" s="27"/>
      <c r="AM112" s="21"/>
      <c r="AN112" s="29"/>
      <c r="AO112" s="21"/>
      <c r="AP112" s="21"/>
      <c r="AQ112" s="21"/>
      <c r="AR112" s="21"/>
      <c r="AS112" s="21"/>
      <c r="AT112" s="21"/>
      <c r="AU112" s="21"/>
      <c r="AV112" s="21"/>
    </row>
    <row r="113" spans="1:48" ht="8.85" customHeight="1" x14ac:dyDescent="0.3">
      <c r="A113" s="10">
        <v>21</v>
      </c>
      <c r="B113" s="21"/>
      <c r="C113" s="10" t="s">
        <v>145</v>
      </c>
      <c r="D113" s="21"/>
      <c r="E113" s="138">
        <v>9192160</v>
      </c>
      <c r="F113" s="21"/>
      <c r="G113" s="135">
        <f>(E113/$AP113)</f>
        <v>25.215225429847372</v>
      </c>
      <c r="H113" s="21"/>
      <c r="I113" s="135">
        <f>IF(G$219,G113/G$219*100,0)</f>
        <v>46.889087504150559</v>
      </c>
      <c r="J113" s="21"/>
      <c r="K113" s="138">
        <v>886701</v>
      </c>
      <c r="L113" s="21"/>
      <c r="M113" s="135">
        <f>(K113/$AP113)</f>
        <v>2.4323298989433488</v>
      </c>
      <c r="N113" s="21"/>
      <c r="O113" s="135">
        <f>IF(M$219,M113/M$219*100,0)</f>
        <v>108.08046433720901</v>
      </c>
      <c r="P113" s="21"/>
      <c r="Q113" s="138">
        <v>10187444</v>
      </c>
      <c r="R113" s="21"/>
      <c r="S113" s="135">
        <f>(Q113/$AP113)</f>
        <v>27.945411852485819</v>
      </c>
      <c r="T113" s="21"/>
      <c r="U113" s="135">
        <f>IF(S$219,S113/S$219*100,0)</f>
        <v>82.779929423958393</v>
      </c>
      <c r="V113" s="21"/>
      <c r="W113" s="138">
        <f>(E113+K113+Q113)</f>
        <v>20266305</v>
      </c>
      <c r="X113" s="21"/>
      <c r="Y113" s="21"/>
      <c r="Z113" s="138">
        <v>241674</v>
      </c>
      <c r="AA113" s="21"/>
      <c r="AB113" s="143">
        <f>IF($W113,Z113/$W113*100,0)</f>
        <v>1.1924916752215069</v>
      </c>
      <c r="AC113" s="21"/>
      <c r="AD113" s="138">
        <v>0</v>
      </c>
      <c r="AE113" s="21"/>
      <c r="AF113" s="143">
        <f>IF($W113,AD113/$W113*100,0)</f>
        <v>0</v>
      </c>
      <c r="AG113" s="21"/>
      <c r="AH113" s="138">
        <v>0</v>
      </c>
      <c r="AI113" s="21"/>
      <c r="AJ113" s="143">
        <f>IF($W113,AH113/$W113*100,0)</f>
        <v>0</v>
      </c>
      <c r="AK113" s="21"/>
      <c r="AL113" s="138">
        <v>745810</v>
      </c>
      <c r="AM113" s="21"/>
      <c r="AN113" s="10">
        <v>21</v>
      </c>
      <c r="AO113" s="21"/>
      <c r="AP113" s="147">
        <v>364548</v>
      </c>
      <c r="AQ113" s="21"/>
      <c r="AR113" s="147">
        <f>IF(E113,AP113,0)</f>
        <v>364548</v>
      </c>
      <c r="AS113" s="21"/>
      <c r="AT113" s="147">
        <f>IF(K113,AP113,0)</f>
        <v>364548</v>
      </c>
      <c r="AU113" s="21"/>
      <c r="AV113" s="147">
        <f>IF(Q113,AP113,0)</f>
        <v>364548</v>
      </c>
    </row>
    <row r="114" spans="1:48" ht="8.85" customHeight="1" x14ac:dyDescent="0.3">
      <c r="A114" s="10">
        <v>22</v>
      </c>
      <c r="B114" s="21"/>
      <c r="C114" s="10" t="s">
        <v>146</v>
      </c>
      <c r="D114" s="21"/>
      <c r="E114" s="138">
        <v>868974</v>
      </c>
      <c r="F114" s="21"/>
      <c r="G114" s="135">
        <f>(E114/$AP114)</f>
        <v>58.781979300547924</v>
      </c>
      <c r="H114" s="21"/>
      <c r="I114" s="135">
        <f>IF(G$219,G114/G$219*100,0)</f>
        <v>109.30829782818412</v>
      </c>
      <c r="J114" s="21"/>
      <c r="K114" s="138">
        <v>20750</v>
      </c>
      <c r="L114" s="21"/>
      <c r="M114" s="135">
        <f>(K114/$AP114)</f>
        <v>1.4036393154298856</v>
      </c>
      <c r="N114" s="21"/>
      <c r="O114" s="135">
        <f>IF(M$219,M114/M$219*100,0)</f>
        <v>62.370646777613601</v>
      </c>
      <c r="P114" s="21"/>
      <c r="Q114" s="138">
        <v>279238</v>
      </c>
      <c r="R114" s="21"/>
      <c r="S114" s="135">
        <f>(Q114/$AP114)</f>
        <v>18.889129405398091</v>
      </c>
      <c r="T114" s="21"/>
      <c r="U114" s="135">
        <f>IF(S$219,S114/S$219*100,0)</f>
        <v>55.953399696264668</v>
      </c>
      <c r="V114" s="21"/>
      <c r="W114" s="138">
        <f>(E114+K114+Q114)</f>
        <v>1168962</v>
      </c>
      <c r="X114" s="21"/>
      <c r="Y114" s="21"/>
      <c r="Z114" s="138">
        <v>23413</v>
      </c>
      <c r="AA114" s="21"/>
      <c r="AB114" s="143">
        <f>IF($W114,Z114/$W114*100,0)</f>
        <v>2.0028880322884746</v>
      </c>
      <c r="AC114" s="21"/>
      <c r="AD114" s="138">
        <v>0</v>
      </c>
      <c r="AE114" s="21"/>
      <c r="AF114" s="143">
        <f>IF($W114,AD114/$W114*100,0)</f>
        <v>0</v>
      </c>
      <c r="AG114" s="21"/>
      <c r="AH114" s="138">
        <v>0</v>
      </c>
      <c r="AI114" s="21"/>
      <c r="AJ114" s="143">
        <f>IF($W114,AH114/$W114*100,0)</f>
        <v>0</v>
      </c>
      <c r="AK114" s="21"/>
      <c r="AL114" s="138">
        <v>263271</v>
      </c>
      <c r="AM114" s="21"/>
      <c r="AN114" s="10">
        <v>22</v>
      </c>
      <c r="AO114" s="21"/>
      <c r="AP114" s="147">
        <v>14783</v>
      </c>
      <c r="AQ114" s="21"/>
      <c r="AR114" s="147">
        <f>IF(E114,AP114,0)</f>
        <v>14783</v>
      </c>
      <c r="AS114" s="21"/>
      <c r="AT114" s="147">
        <f>IF(K114,AP114,0)</f>
        <v>14783</v>
      </c>
      <c r="AU114" s="21"/>
      <c r="AV114" s="147">
        <f>IF(Q114,AP114,0)</f>
        <v>14783</v>
      </c>
    </row>
    <row r="115" spans="1:48" ht="8.85" customHeight="1" x14ac:dyDescent="0.3">
      <c r="A115" s="10">
        <v>23</v>
      </c>
      <c r="B115" s="21"/>
      <c r="C115" s="10" t="s">
        <v>147</v>
      </c>
      <c r="D115" s="21"/>
      <c r="E115" s="138">
        <v>0</v>
      </c>
      <c r="F115" s="21"/>
      <c r="G115" s="135">
        <f>(E115/$AP115)</f>
        <v>0</v>
      </c>
      <c r="H115" s="21"/>
      <c r="I115" s="135">
        <f>IF(G$219,G115/G$219*100,0)</f>
        <v>0</v>
      </c>
      <c r="J115" s="21"/>
      <c r="K115" s="138">
        <v>1200</v>
      </c>
      <c r="L115" s="21"/>
      <c r="M115" s="135">
        <f>(K115/$AP115)</f>
        <v>0.24529844644317253</v>
      </c>
      <c r="N115" s="21"/>
      <c r="O115" s="135">
        <f>IF(M$219,M115/M$219*100,0)</f>
        <v>10.899824898049971</v>
      </c>
      <c r="P115" s="21"/>
      <c r="Q115" s="138">
        <v>38549</v>
      </c>
      <c r="R115" s="21"/>
      <c r="S115" s="135">
        <f>(Q115/$AP115)</f>
        <v>7.8800081766148811</v>
      </c>
      <c r="T115" s="21"/>
      <c r="U115" s="135">
        <f>IF(S$219,S115/S$219*100,0)</f>
        <v>23.342168802653394</v>
      </c>
      <c r="V115" s="21"/>
      <c r="W115" s="138">
        <f>(E115+K115+Q115)</f>
        <v>39749</v>
      </c>
      <c r="X115" s="21"/>
      <c r="Y115" s="21"/>
      <c r="Z115" s="138">
        <v>9213</v>
      </c>
      <c r="AA115" s="21"/>
      <c r="AB115" s="143">
        <f>IF($W115,Z115/$W115*100,0)</f>
        <v>23.177941583436063</v>
      </c>
      <c r="AC115" s="21"/>
      <c r="AD115" s="138">
        <v>0</v>
      </c>
      <c r="AE115" s="21"/>
      <c r="AF115" s="143">
        <f>IF($W115,AD115/$W115*100,0)</f>
        <v>0</v>
      </c>
      <c r="AG115" s="21"/>
      <c r="AH115" s="138">
        <v>0</v>
      </c>
      <c r="AI115" s="21"/>
      <c r="AJ115" s="143">
        <f>IF($W115,AH115/$W115*100,0)</f>
        <v>0</v>
      </c>
      <c r="AK115" s="21"/>
      <c r="AL115" s="138">
        <v>0</v>
      </c>
      <c r="AM115" s="21"/>
      <c r="AN115" s="10">
        <v>23</v>
      </c>
      <c r="AO115" s="21"/>
      <c r="AP115" s="147">
        <v>4892</v>
      </c>
      <c r="AQ115" s="21"/>
      <c r="AR115" s="147">
        <f>IF(E115,AP115,0)</f>
        <v>0</v>
      </c>
      <c r="AS115" s="21"/>
      <c r="AT115" s="147">
        <f>IF(K115,AP115,0)</f>
        <v>4892</v>
      </c>
      <c r="AU115" s="21"/>
      <c r="AV115" s="147">
        <f>IF(Q115,AP115,0)</f>
        <v>4892</v>
      </c>
    </row>
    <row r="116" spans="1:48" ht="8.85" customHeight="1" x14ac:dyDescent="0.3">
      <c r="A116" s="10">
        <v>24</v>
      </c>
      <c r="B116" s="21"/>
      <c r="C116" s="10" t="s">
        <v>148</v>
      </c>
      <c r="D116" s="21"/>
      <c r="E116" s="138">
        <v>1182120</v>
      </c>
      <c r="F116" s="21"/>
      <c r="G116" s="135">
        <f>(E116/$AP116)</f>
        <v>22.494291368549245</v>
      </c>
      <c r="H116" s="21"/>
      <c r="I116" s="135">
        <f>IF(G$219,G116/G$219*100,0)</f>
        <v>41.82936215494896</v>
      </c>
      <c r="J116" s="21"/>
      <c r="K116" s="138">
        <v>0</v>
      </c>
      <c r="L116" s="21"/>
      <c r="M116" s="135">
        <f>(K116/$AP116)</f>
        <v>0</v>
      </c>
      <c r="N116" s="21"/>
      <c r="O116" s="135">
        <f>IF(M$219,M116/M$219*100,0)</f>
        <v>0</v>
      </c>
      <c r="P116" s="21"/>
      <c r="Q116" s="138">
        <v>1073820</v>
      </c>
      <c r="R116" s="21"/>
      <c r="S116" s="135">
        <f>(Q116/$AP116)</f>
        <v>20.433475414827218</v>
      </c>
      <c r="T116" s="21"/>
      <c r="U116" s="135">
        <f>IF(S$219,S116/S$219*100,0)</f>
        <v>60.528063127297372</v>
      </c>
      <c r="V116" s="21"/>
      <c r="W116" s="138">
        <f>(E116+K116+Q116)</f>
        <v>2255940</v>
      </c>
      <c r="X116" s="21"/>
      <c r="Y116" s="21"/>
      <c r="Z116" s="138">
        <v>177356</v>
      </c>
      <c r="AA116" s="21"/>
      <c r="AB116" s="143">
        <f>IF($W116,Z116/$W116*100,0)</f>
        <v>7.861733911362891</v>
      </c>
      <c r="AC116" s="21"/>
      <c r="AD116" s="138">
        <v>0</v>
      </c>
      <c r="AE116" s="21"/>
      <c r="AF116" s="143">
        <f>IF($W116,AD116/$W116*100,0)</f>
        <v>0</v>
      </c>
      <c r="AG116" s="21"/>
      <c r="AH116" s="138">
        <v>0</v>
      </c>
      <c r="AI116" s="21"/>
      <c r="AJ116" s="143">
        <f>IF($W116,AH116/$W116*100,0)</f>
        <v>0</v>
      </c>
      <c r="AK116" s="21"/>
      <c r="AL116" s="138">
        <v>160328</v>
      </c>
      <c r="AM116" s="21"/>
      <c r="AN116" s="10">
        <v>24</v>
      </c>
      <c r="AO116" s="21"/>
      <c r="AP116" s="147">
        <v>52552</v>
      </c>
      <c r="AQ116" s="21"/>
      <c r="AR116" s="147">
        <f>IF(E116,AP116,0)</f>
        <v>52552</v>
      </c>
      <c r="AS116" s="21"/>
      <c r="AT116" s="147">
        <f>IF(K116,AP116,0)</f>
        <v>0</v>
      </c>
      <c r="AU116" s="21"/>
      <c r="AV116" s="147">
        <f>IF(Q116,AP116,0)</f>
        <v>52552</v>
      </c>
    </row>
    <row r="117" spans="1:48" ht="8.85" customHeight="1" x14ac:dyDescent="0.3">
      <c r="A117" s="10">
        <v>25</v>
      </c>
      <c r="B117" s="21"/>
      <c r="C117" s="10" t="s">
        <v>149</v>
      </c>
      <c r="D117" s="21"/>
      <c r="E117" s="138">
        <v>42502</v>
      </c>
      <c r="F117" s="21"/>
      <c r="G117" s="135">
        <f>(E117/$AP117)</f>
        <v>4.3929715762273904</v>
      </c>
      <c r="H117" s="21"/>
      <c r="I117" s="135">
        <f>IF(G$219,G117/G$219*100,0)</f>
        <v>8.1689703395294657</v>
      </c>
      <c r="J117" s="21"/>
      <c r="K117" s="138">
        <v>0</v>
      </c>
      <c r="L117" s="21"/>
      <c r="M117" s="135">
        <f>(K117/$AP117)</f>
        <v>0</v>
      </c>
      <c r="N117" s="21"/>
      <c r="O117" s="135">
        <f>IF(M$219,M117/M$219*100,0)</f>
        <v>0</v>
      </c>
      <c r="P117" s="21"/>
      <c r="Q117" s="138">
        <v>117182</v>
      </c>
      <c r="R117" s="21"/>
      <c r="S117" s="135">
        <f>(Q117/$AP117)</f>
        <v>12.111834625322997</v>
      </c>
      <c r="T117" s="21"/>
      <c r="U117" s="135">
        <f>IF(S$219,S117/S$219*100,0)</f>
        <v>35.877689717774111</v>
      </c>
      <c r="V117" s="21"/>
      <c r="W117" s="138">
        <f>(E117+K117+Q117)</f>
        <v>159684</v>
      </c>
      <c r="X117" s="21"/>
      <c r="Y117" s="21"/>
      <c r="Z117" s="138">
        <v>0</v>
      </c>
      <c r="AA117" s="21"/>
      <c r="AB117" s="143">
        <f>IF($W117,Z117/$W117*100,0)</f>
        <v>0</v>
      </c>
      <c r="AC117" s="21"/>
      <c r="AD117" s="138">
        <v>0</v>
      </c>
      <c r="AE117" s="21"/>
      <c r="AF117" s="143">
        <f>IF($W117,AD117/$W117*100,0)</f>
        <v>0</v>
      </c>
      <c r="AG117" s="21"/>
      <c r="AH117" s="138">
        <v>0</v>
      </c>
      <c r="AI117" s="21"/>
      <c r="AJ117" s="143">
        <f>IF($W117,AH117/$W117*100,0)</f>
        <v>0</v>
      </c>
      <c r="AK117" s="21"/>
      <c r="AL117" s="138">
        <v>7328</v>
      </c>
      <c r="AM117" s="21"/>
      <c r="AN117" s="10">
        <v>25</v>
      </c>
      <c r="AO117" s="21"/>
      <c r="AP117" s="147">
        <v>9675</v>
      </c>
      <c r="AQ117" s="21"/>
      <c r="AR117" s="147">
        <f>IF(E117,AP117,0)</f>
        <v>9675</v>
      </c>
      <c r="AS117" s="21"/>
      <c r="AT117" s="147">
        <f>IF(K117,AP117,0)</f>
        <v>0</v>
      </c>
      <c r="AU117" s="21"/>
      <c r="AV117" s="147">
        <f>IF(Q117,AP117,0)</f>
        <v>9675</v>
      </c>
    </row>
    <row r="118" spans="1:48"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131"/>
      <c r="X118" s="21"/>
      <c r="Y118" s="21"/>
      <c r="Z118" s="21"/>
      <c r="AA118" s="21"/>
      <c r="AB118" s="21"/>
      <c r="AC118" s="21"/>
      <c r="AD118" s="21"/>
      <c r="AE118" s="21"/>
      <c r="AF118" s="21"/>
      <c r="AG118" s="21"/>
      <c r="AH118" s="21"/>
      <c r="AI118" s="21"/>
      <c r="AJ118" s="21"/>
      <c r="AK118" s="21"/>
      <c r="AL118" s="21"/>
      <c r="AM118" s="21"/>
      <c r="AN118" s="29"/>
      <c r="AO118" s="21"/>
      <c r="AP118" s="21"/>
      <c r="AQ118" s="21"/>
      <c r="AR118" s="21"/>
      <c r="AS118" s="21"/>
      <c r="AT118" s="21"/>
      <c r="AU118" s="21"/>
      <c r="AV118" s="21"/>
    </row>
    <row r="119" spans="1:48" ht="8.85" customHeight="1" x14ac:dyDescent="0.3">
      <c r="A119" s="10">
        <v>26</v>
      </c>
      <c r="B119" s="21"/>
      <c r="C119" s="10" t="s">
        <v>150</v>
      </c>
      <c r="D119" s="21"/>
      <c r="E119" s="138">
        <v>127095</v>
      </c>
      <c r="F119" s="21"/>
      <c r="G119" s="135">
        <f>(E119/$AP119)</f>
        <v>8.9985131690739166</v>
      </c>
      <c r="H119" s="21"/>
      <c r="I119" s="135">
        <f>IF(G$219,G119/G$219*100,0)</f>
        <v>16.733226223411638</v>
      </c>
      <c r="J119" s="21"/>
      <c r="K119" s="138">
        <v>0</v>
      </c>
      <c r="L119" s="21"/>
      <c r="M119" s="135">
        <f>(K119/$AP119)</f>
        <v>0</v>
      </c>
      <c r="N119" s="21"/>
      <c r="O119" s="135">
        <f>IF(M$219,M119/M$219*100,0)</f>
        <v>0</v>
      </c>
      <c r="P119" s="21"/>
      <c r="Q119" s="138">
        <v>508062</v>
      </c>
      <c r="R119" s="21"/>
      <c r="S119" s="135">
        <f>(Q119/$AP119)</f>
        <v>35.971537807986408</v>
      </c>
      <c r="T119" s="21"/>
      <c r="U119" s="135">
        <f>IF(S$219,S119/S$219*100,0)</f>
        <v>106.55492847035958</v>
      </c>
      <c r="V119" s="21"/>
      <c r="W119" s="138">
        <f>(E119+K119+Q119)</f>
        <v>635157</v>
      </c>
      <c r="X119" s="21"/>
      <c r="Y119" s="21"/>
      <c r="Z119" s="138">
        <v>97954</v>
      </c>
      <c r="AA119" s="21"/>
      <c r="AB119" s="143">
        <f>IF($W119,Z119/$W119*100,0)</f>
        <v>15.422013769823838</v>
      </c>
      <c r="AC119" s="21"/>
      <c r="AD119" s="138">
        <v>0</v>
      </c>
      <c r="AE119" s="21"/>
      <c r="AF119" s="143">
        <f>IF($W119,AD119/$W119*100,0)</f>
        <v>0</v>
      </c>
      <c r="AG119" s="21"/>
      <c r="AH119" s="138">
        <v>0</v>
      </c>
      <c r="AI119" s="21"/>
      <c r="AJ119" s="143">
        <f>IF($W119,AH119/$W119*100,0)</f>
        <v>0</v>
      </c>
      <c r="AK119" s="21"/>
      <c r="AL119" s="138">
        <v>11539</v>
      </c>
      <c r="AM119" s="21"/>
      <c r="AN119" s="10">
        <v>26</v>
      </c>
      <c r="AO119" s="21"/>
      <c r="AP119" s="147">
        <v>14124</v>
      </c>
      <c r="AQ119" s="21"/>
      <c r="AR119" s="147">
        <f>IF(E119,AP119,0)</f>
        <v>14124</v>
      </c>
      <c r="AS119" s="21"/>
      <c r="AT119" s="147">
        <f>IF(K119,AP119,0)</f>
        <v>0</v>
      </c>
      <c r="AU119" s="21"/>
      <c r="AV119" s="147">
        <f>IF(Q119,AP119,0)</f>
        <v>14124</v>
      </c>
    </row>
    <row r="120" spans="1:48" ht="8.85" customHeight="1" x14ac:dyDescent="0.3">
      <c r="A120" s="10">
        <v>27</v>
      </c>
      <c r="B120" s="21"/>
      <c r="C120" s="10" t="s">
        <v>151</v>
      </c>
      <c r="D120" s="21"/>
      <c r="E120" s="138">
        <v>828143</v>
      </c>
      <c r="F120" s="21"/>
      <c r="G120" s="135">
        <f>(E120/$AP120)</f>
        <v>29.632626042151216</v>
      </c>
      <c r="H120" s="21"/>
      <c r="I120" s="135">
        <f>IF(G$219,G120/G$219*100,0)</f>
        <v>55.103484969184727</v>
      </c>
      <c r="J120" s="21"/>
      <c r="K120" s="138">
        <v>0</v>
      </c>
      <c r="L120" s="21"/>
      <c r="M120" s="135">
        <f>(K120/$AP120)</f>
        <v>0</v>
      </c>
      <c r="N120" s="21"/>
      <c r="O120" s="135">
        <f>IF(M$219,M120/M$219*100,0)</f>
        <v>0</v>
      </c>
      <c r="P120" s="21"/>
      <c r="Q120" s="138">
        <v>298890</v>
      </c>
      <c r="R120" s="21"/>
      <c r="S120" s="135">
        <f>(Q120/$AP120)</f>
        <v>10.69488674991949</v>
      </c>
      <c r="T120" s="21"/>
      <c r="U120" s="135">
        <f>IF(S$219,S120/S$219*100,0)</f>
        <v>31.680405178097647</v>
      </c>
      <c r="V120" s="21"/>
      <c r="W120" s="138">
        <f>(E120+K120+Q120)</f>
        <v>1127033</v>
      </c>
      <c r="X120" s="21"/>
      <c r="Y120" s="21"/>
      <c r="Z120" s="138">
        <v>0</v>
      </c>
      <c r="AA120" s="21"/>
      <c r="AB120" s="143">
        <f>IF($W120,Z120/$W120*100,0)</f>
        <v>0</v>
      </c>
      <c r="AC120" s="21"/>
      <c r="AD120" s="138">
        <v>0</v>
      </c>
      <c r="AE120" s="21"/>
      <c r="AF120" s="143">
        <f>IF($W120,AD120/$W120*100,0)</f>
        <v>0</v>
      </c>
      <c r="AG120" s="21"/>
      <c r="AH120" s="138">
        <v>0</v>
      </c>
      <c r="AI120" s="21"/>
      <c r="AJ120" s="143">
        <f>IF($W120,AH120/$W120*100,0)</f>
        <v>0</v>
      </c>
      <c r="AK120" s="21"/>
      <c r="AL120" s="138">
        <v>75261</v>
      </c>
      <c r="AM120" s="21"/>
      <c r="AN120" s="10">
        <v>27</v>
      </c>
      <c r="AO120" s="21"/>
      <c r="AP120" s="147">
        <v>27947</v>
      </c>
      <c r="AQ120" s="21"/>
      <c r="AR120" s="147">
        <f>IF(E120,AP120,0)</f>
        <v>27947</v>
      </c>
      <c r="AS120" s="21"/>
      <c r="AT120" s="147">
        <f>IF(K120,AP120,0)</f>
        <v>0</v>
      </c>
      <c r="AU120" s="21"/>
      <c r="AV120" s="147">
        <f>IF(Q120,AP120,0)</f>
        <v>27947</v>
      </c>
    </row>
    <row r="121" spans="1:48" ht="8.85" customHeight="1" x14ac:dyDescent="0.3">
      <c r="A121" s="10">
        <v>28</v>
      </c>
      <c r="B121" s="21"/>
      <c r="C121" s="10" t="s">
        <v>152</v>
      </c>
      <c r="D121" s="21"/>
      <c r="E121" s="138">
        <v>146108</v>
      </c>
      <c r="F121" s="21"/>
      <c r="G121" s="135">
        <f>(E121/$AP121)</f>
        <v>13.785074063590905</v>
      </c>
      <c r="H121" s="21"/>
      <c r="I121" s="135">
        <f>IF(G$219,G121/G$219*100,0)</f>
        <v>25.634097375699046</v>
      </c>
      <c r="J121" s="21"/>
      <c r="K121" s="138">
        <v>23000</v>
      </c>
      <c r="L121" s="21"/>
      <c r="M121" s="135">
        <f>(K121/$AP121)</f>
        <v>2.1700160392489858</v>
      </c>
      <c r="N121" s="21"/>
      <c r="O121" s="135">
        <f>IF(M$219,M121/M$219*100,0)</f>
        <v>96.424560353884843</v>
      </c>
      <c r="P121" s="21"/>
      <c r="Q121" s="138">
        <v>223579</v>
      </c>
      <c r="R121" s="21"/>
      <c r="S121" s="135">
        <f>(Q121/$AP121)</f>
        <v>21.094348523445607</v>
      </c>
      <c r="T121" s="21"/>
      <c r="U121" s="135">
        <f>IF(S$219,S121/S$219*100,0)</f>
        <v>62.485702169384204</v>
      </c>
      <c r="V121" s="21"/>
      <c r="W121" s="138">
        <f>(E121+K121+Q121)</f>
        <v>392687</v>
      </c>
      <c r="X121" s="21"/>
      <c r="Y121" s="21"/>
      <c r="Z121" s="138">
        <v>0</v>
      </c>
      <c r="AA121" s="21"/>
      <c r="AB121" s="143">
        <f>IF($W121,Z121/$W121*100,0)</f>
        <v>0</v>
      </c>
      <c r="AC121" s="21"/>
      <c r="AD121" s="138">
        <v>0</v>
      </c>
      <c r="AE121" s="21"/>
      <c r="AF121" s="143">
        <f>IF($W121,AD121/$W121*100,0)</f>
        <v>0</v>
      </c>
      <c r="AG121" s="21"/>
      <c r="AH121" s="138">
        <v>0</v>
      </c>
      <c r="AI121" s="21"/>
      <c r="AJ121" s="143">
        <f>IF($W121,AH121/$W121*100,0)</f>
        <v>0</v>
      </c>
      <c r="AK121" s="21"/>
      <c r="AL121" s="138">
        <v>6462</v>
      </c>
      <c r="AM121" s="21"/>
      <c r="AN121" s="10">
        <v>28</v>
      </c>
      <c r="AO121" s="21"/>
      <c r="AP121" s="147">
        <v>10599</v>
      </c>
      <c r="AQ121" s="21"/>
      <c r="AR121" s="147">
        <f>IF(E121,AP121,0)</f>
        <v>10599</v>
      </c>
      <c r="AS121" s="21"/>
      <c r="AT121" s="147">
        <f>IF(K121,AP121,0)</f>
        <v>10599</v>
      </c>
      <c r="AU121" s="21"/>
      <c r="AV121" s="147">
        <f>IF(Q121,AP121,0)</f>
        <v>10599</v>
      </c>
    </row>
    <row r="122" spans="1:48" ht="8.85" customHeight="1" x14ac:dyDescent="0.3">
      <c r="A122" s="10">
        <v>29</v>
      </c>
      <c r="B122" s="21"/>
      <c r="C122" s="10" t="s">
        <v>94</v>
      </c>
      <c r="D122" s="21"/>
      <c r="E122" s="138">
        <v>84703945</v>
      </c>
      <c r="F122" s="21"/>
      <c r="G122" s="135">
        <f>(E122/$AP122)</f>
        <v>73.635818723490814</v>
      </c>
      <c r="H122" s="21"/>
      <c r="I122" s="135">
        <f>IF(G$219,G122/G$219*100,0)</f>
        <v>136.92982270460027</v>
      </c>
      <c r="J122" s="21"/>
      <c r="K122" s="138">
        <v>5356539</v>
      </c>
      <c r="L122" s="21"/>
      <c r="M122" s="135">
        <f>(K122/$AP122)</f>
        <v>4.6566087894643964</v>
      </c>
      <c r="N122" s="21"/>
      <c r="O122" s="135">
        <f>IF(M$219,M122/M$219*100,0)</f>
        <v>206.91619192802708</v>
      </c>
      <c r="P122" s="21"/>
      <c r="Q122" s="138">
        <v>38064400</v>
      </c>
      <c r="R122" s="21"/>
      <c r="S122" s="135">
        <f>(Q122/$AP122)</f>
        <v>33.090586964024446</v>
      </c>
      <c r="T122" s="21"/>
      <c r="U122" s="135">
        <f>IF(S$219,S122/S$219*100,0)</f>
        <v>98.020972742816767</v>
      </c>
      <c r="V122" s="21"/>
      <c r="W122" s="138">
        <f>(E122+K122+Q122)</f>
        <v>128124884</v>
      </c>
      <c r="X122" s="21"/>
      <c r="Y122" s="21"/>
      <c r="Z122" s="138">
        <v>558434</v>
      </c>
      <c r="AA122" s="21"/>
      <c r="AB122" s="143">
        <f>IF($W122,Z122/$W122*100,0)</f>
        <v>0.43585132143417205</v>
      </c>
      <c r="AC122" s="21"/>
      <c r="AD122" s="138">
        <v>0</v>
      </c>
      <c r="AE122" s="21"/>
      <c r="AF122" s="143">
        <f>IF($W122,AD122/$W122*100,0)</f>
        <v>0</v>
      </c>
      <c r="AG122" s="21"/>
      <c r="AH122" s="138">
        <v>0</v>
      </c>
      <c r="AI122" s="21"/>
      <c r="AJ122" s="143">
        <f>IF($W122,AH122/$W122*100,0)</f>
        <v>0</v>
      </c>
      <c r="AK122" s="21"/>
      <c r="AL122" s="138">
        <v>42838741</v>
      </c>
      <c r="AM122" s="21"/>
      <c r="AN122" s="10">
        <v>29</v>
      </c>
      <c r="AO122" s="21"/>
      <c r="AP122" s="147">
        <v>1150309</v>
      </c>
      <c r="AQ122" s="21"/>
      <c r="AR122" s="147">
        <f>IF(E122,AP122,0)</f>
        <v>1150309</v>
      </c>
      <c r="AS122" s="21"/>
      <c r="AT122" s="147">
        <f>IF(K122,AP122,0)</f>
        <v>1150309</v>
      </c>
      <c r="AU122" s="21"/>
      <c r="AV122" s="147">
        <f>IF(Q122,AP122,0)</f>
        <v>1150309</v>
      </c>
    </row>
    <row r="123" spans="1:48" ht="8.85" customHeight="1" x14ac:dyDescent="0.3">
      <c r="A123" s="10">
        <v>30</v>
      </c>
      <c r="B123" s="21"/>
      <c r="C123" s="10" t="s">
        <v>153</v>
      </c>
      <c r="D123" s="21"/>
      <c r="E123" s="138">
        <v>3998313</v>
      </c>
      <c r="F123" s="21"/>
      <c r="G123" s="135">
        <f>(E123/$AP123)</f>
        <v>54.792427232363096</v>
      </c>
      <c r="H123" s="21"/>
      <c r="I123" s="135">
        <f>IF(G$219,G123/G$219*100,0)</f>
        <v>101.88950807562249</v>
      </c>
      <c r="J123" s="21"/>
      <c r="K123" s="138">
        <v>0</v>
      </c>
      <c r="L123" s="21"/>
      <c r="M123" s="135">
        <f>(K123/$AP123)</f>
        <v>0</v>
      </c>
      <c r="N123" s="21"/>
      <c r="O123" s="135">
        <f>IF(M$219,M123/M$219*100,0)</f>
        <v>0</v>
      </c>
      <c r="P123" s="21"/>
      <c r="Q123" s="138">
        <v>2569443</v>
      </c>
      <c r="R123" s="21"/>
      <c r="S123" s="135">
        <f>(Q123/$AP123)</f>
        <v>35.211355040289426</v>
      </c>
      <c r="T123" s="21"/>
      <c r="U123" s="135">
        <f>IF(S$219,S123/S$219*100,0)</f>
        <v>104.30311424799494</v>
      </c>
      <c r="V123" s="21"/>
      <c r="W123" s="138">
        <f>(E123+K123+Q123)</f>
        <v>6567756</v>
      </c>
      <c r="X123" s="21"/>
      <c r="Y123" s="21"/>
      <c r="Z123" s="138">
        <v>202357</v>
      </c>
      <c r="AA123" s="21"/>
      <c r="AB123" s="143">
        <f>IF($W123,Z123/$W123*100,0)</f>
        <v>3.0810675670655243</v>
      </c>
      <c r="AC123" s="21"/>
      <c r="AD123" s="138">
        <v>0</v>
      </c>
      <c r="AE123" s="21"/>
      <c r="AF123" s="143">
        <f>IF($W123,AD123/$W123*100,0)</f>
        <v>0</v>
      </c>
      <c r="AG123" s="21"/>
      <c r="AH123" s="138">
        <v>0</v>
      </c>
      <c r="AI123" s="21"/>
      <c r="AJ123" s="143">
        <f>IF($W123,AH123/$W123*100,0)</f>
        <v>0</v>
      </c>
      <c r="AK123" s="21"/>
      <c r="AL123" s="138">
        <v>307435</v>
      </c>
      <c r="AM123" s="21"/>
      <c r="AN123" s="10">
        <v>30</v>
      </c>
      <c r="AO123" s="21"/>
      <c r="AP123" s="147">
        <v>72972</v>
      </c>
      <c r="AQ123" s="21"/>
      <c r="AR123" s="147">
        <f>IF(E123,AP123,0)</f>
        <v>72972</v>
      </c>
      <c r="AS123" s="21"/>
      <c r="AT123" s="147">
        <f>IF(K123,AP123,0)</f>
        <v>0</v>
      </c>
      <c r="AU123" s="21"/>
      <c r="AV123" s="147">
        <f>IF(Q123,AP123,0)</f>
        <v>72972</v>
      </c>
    </row>
    <row r="124" spans="1:48" ht="8.85" customHeight="1" x14ac:dyDescent="0.3">
      <c r="A124" s="29"/>
      <c r="B124" s="21"/>
      <c r="D124" s="21"/>
      <c r="E124" s="27"/>
      <c r="F124" s="21"/>
      <c r="G124" s="21"/>
      <c r="H124" s="21"/>
      <c r="I124" s="21"/>
      <c r="J124" s="21"/>
      <c r="K124" s="27"/>
      <c r="L124" s="21"/>
      <c r="M124" s="21"/>
      <c r="N124" s="21"/>
      <c r="O124" s="21"/>
      <c r="P124" s="21"/>
      <c r="Q124" s="27"/>
      <c r="R124" s="21"/>
      <c r="S124" s="21"/>
      <c r="T124" s="21"/>
      <c r="U124" s="21"/>
      <c r="V124" s="21"/>
      <c r="X124" s="21"/>
      <c r="Y124" s="21"/>
      <c r="Z124" s="27"/>
      <c r="AA124" s="21"/>
      <c r="AB124" s="21"/>
      <c r="AC124" s="21"/>
      <c r="AD124" s="27"/>
      <c r="AE124" s="21"/>
      <c r="AF124" s="21"/>
      <c r="AG124" s="21"/>
      <c r="AH124" s="27"/>
      <c r="AI124" s="21"/>
      <c r="AJ124" s="21"/>
      <c r="AK124" s="21"/>
      <c r="AL124" s="27"/>
      <c r="AM124" s="21"/>
      <c r="AN124" s="29"/>
      <c r="AO124" s="21"/>
      <c r="AP124" s="21"/>
      <c r="AQ124" s="21"/>
      <c r="AR124" s="21"/>
      <c r="AS124" s="21"/>
      <c r="AT124" s="21"/>
      <c r="AU124" s="21"/>
      <c r="AV124" s="21"/>
    </row>
    <row r="125" spans="1:48" ht="8.85" customHeight="1" x14ac:dyDescent="0.3">
      <c r="A125" s="10">
        <v>31</v>
      </c>
      <c r="B125" s="21"/>
      <c r="C125" s="10" t="s">
        <v>154</v>
      </c>
      <c r="D125" s="21"/>
      <c r="E125" s="138">
        <v>159924</v>
      </c>
      <c r="F125" s="21"/>
      <c r="G125" s="135">
        <f>(E125/$AP125)</f>
        <v>10.333677952959421</v>
      </c>
      <c r="H125" s="21"/>
      <c r="I125" s="135">
        <f>IF(G$219,G125/G$219*100,0)</f>
        <v>19.216037989590113</v>
      </c>
      <c r="J125" s="21"/>
      <c r="K125" s="138">
        <v>0</v>
      </c>
      <c r="L125" s="21"/>
      <c r="M125" s="135">
        <f>(K125/$AP125)</f>
        <v>0</v>
      </c>
      <c r="N125" s="21"/>
      <c r="O125" s="135">
        <f>IF(M$219,M125/M$219*100,0)</f>
        <v>0</v>
      </c>
      <c r="P125" s="21"/>
      <c r="Q125" s="138">
        <v>283488</v>
      </c>
      <c r="R125" s="21"/>
      <c r="S125" s="135">
        <f>(Q125/$AP125)</f>
        <v>18.317911605065909</v>
      </c>
      <c r="T125" s="21"/>
      <c r="U125" s="135">
        <f>IF(S$219,S125/S$219*100,0)</f>
        <v>54.261337706024193</v>
      </c>
      <c r="V125" s="21"/>
      <c r="W125" s="138">
        <f>(E125+K125+Q125)</f>
        <v>443412</v>
      </c>
      <c r="X125" s="21"/>
      <c r="Y125" s="21"/>
      <c r="Z125" s="138">
        <v>13192</v>
      </c>
      <c r="AA125" s="21"/>
      <c r="AB125" s="143">
        <f>IF($W125,Z125/$W125*100,0)</f>
        <v>2.9751111832787567</v>
      </c>
      <c r="AC125" s="21"/>
      <c r="AD125" s="138">
        <v>0</v>
      </c>
      <c r="AE125" s="21"/>
      <c r="AF125" s="143">
        <f>IF($W125,AD125/$W125*100,0)</f>
        <v>0</v>
      </c>
      <c r="AG125" s="21"/>
      <c r="AH125" s="138">
        <v>0</v>
      </c>
      <c r="AI125" s="21"/>
      <c r="AJ125" s="143">
        <f>IF($W125,AH125/$W125*100,0)</f>
        <v>0</v>
      </c>
      <c r="AK125" s="21"/>
      <c r="AL125" s="138">
        <v>33936</v>
      </c>
      <c r="AM125" s="21"/>
      <c r="AN125" s="10">
        <v>31</v>
      </c>
      <c r="AO125" s="21"/>
      <c r="AP125" s="147">
        <v>15476</v>
      </c>
      <c r="AQ125" s="21"/>
      <c r="AR125" s="147">
        <f>IF(E125,AP125,0)</f>
        <v>15476</v>
      </c>
      <c r="AS125" s="21"/>
      <c r="AT125" s="147">
        <f>IF(K125,AP125,0)</f>
        <v>0</v>
      </c>
      <c r="AU125" s="21"/>
      <c r="AV125" s="147">
        <f>IF(Q125,AP125,0)</f>
        <v>15476</v>
      </c>
    </row>
    <row r="126" spans="1:48" ht="8.85" customHeight="1" x14ac:dyDescent="0.3">
      <c r="A126" s="10">
        <v>32</v>
      </c>
      <c r="B126" s="21"/>
      <c r="C126" s="10" t="s">
        <v>155</v>
      </c>
      <c r="D126" s="21"/>
      <c r="E126" s="138">
        <v>402006</v>
      </c>
      <c r="F126" s="21"/>
      <c r="G126" s="135">
        <f>(E126/$AP126)</f>
        <v>14.753055157987449</v>
      </c>
      <c r="H126" s="21"/>
      <c r="I126" s="135">
        <f>IF(G$219,G126/G$219*100,0)</f>
        <v>27.434111036643642</v>
      </c>
      <c r="J126" s="21"/>
      <c r="K126" s="138">
        <v>10000</v>
      </c>
      <c r="L126" s="21"/>
      <c r="M126" s="135">
        <f>(K126/$AP126)</f>
        <v>0.36698594443832799</v>
      </c>
      <c r="N126" s="21"/>
      <c r="O126" s="135">
        <f>IF(M$219,M126/M$219*100,0)</f>
        <v>16.307003131998865</v>
      </c>
      <c r="P126" s="21"/>
      <c r="Q126" s="138">
        <v>447213</v>
      </c>
      <c r="R126" s="21"/>
      <c r="S126" s="135">
        <f>(Q126/$AP126)</f>
        <v>16.412088517009799</v>
      </c>
      <c r="T126" s="21"/>
      <c r="U126" s="135">
        <f>IF(S$219,S126/S$219*100,0)</f>
        <v>48.615906479008601</v>
      </c>
      <c r="V126" s="21"/>
      <c r="W126" s="138">
        <f>(E126+K126+Q126)</f>
        <v>859219</v>
      </c>
      <c r="X126" s="21"/>
      <c r="Y126" s="21"/>
      <c r="Z126" s="138">
        <v>106924</v>
      </c>
      <c r="AA126" s="21"/>
      <c r="AB126" s="143">
        <f>IF($W126,Z126/$W126*100,0)</f>
        <v>12.444324438821768</v>
      </c>
      <c r="AC126" s="21"/>
      <c r="AD126" s="138">
        <v>4500</v>
      </c>
      <c r="AE126" s="21"/>
      <c r="AF126" s="143">
        <f>IF($W126,AD126/$W126*100,0)</f>
        <v>0.52373143517543264</v>
      </c>
      <c r="AG126" s="21"/>
      <c r="AH126" s="138">
        <v>0</v>
      </c>
      <c r="AI126" s="21"/>
      <c r="AJ126" s="143">
        <f>IF($W126,AH126/$W126*100,0)</f>
        <v>0</v>
      </c>
      <c r="AK126" s="21"/>
      <c r="AL126" s="138">
        <v>38032</v>
      </c>
      <c r="AM126" s="21"/>
      <c r="AN126" s="10">
        <v>32</v>
      </c>
      <c r="AO126" s="21"/>
      <c r="AP126" s="147">
        <v>27249</v>
      </c>
      <c r="AQ126" s="21"/>
      <c r="AR126" s="147">
        <f>IF(E126,AP126,0)</f>
        <v>27249</v>
      </c>
      <c r="AS126" s="21"/>
      <c r="AT126" s="147">
        <f>IF(K126,AP126,0)</f>
        <v>27249</v>
      </c>
      <c r="AU126" s="21"/>
      <c r="AV126" s="147">
        <f>IF(Q126,AP126,0)</f>
        <v>27249</v>
      </c>
    </row>
    <row r="127" spans="1:48" ht="8.85" customHeight="1" x14ac:dyDescent="0.3">
      <c r="A127" s="10">
        <v>33</v>
      </c>
      <c r="B127" s="21"/>
      <c r="C127" s="10" t="s">
        <v>96</v>
      </c>
      <c r="D127" s="21"/>
      <c r="E127" s="138">
        <v>1384216</v>
      </c>
      <c r="F127" s="21"/>
      <c r="G127" s="135">
        <f>(E127/$AP127)</f>
        <v>25.409181856563322</v>
      </c>
      <c r="H127" s="21"/>
      <c r="I127" s="135">
        <f>IF(G$219,G127/G$219*100,0)</f>
        <v>47.249760062465725</v>
      </c>
      <c r="J127" s="21"/>
      <c r="K127" s="138">
        <v>0</v>
      </c>
      <c r="L127" s="21"/>
      <c r="M127" s="135">
        <f>(K127/$AP127)</f>
        <v>0</v>
      </c>
      <c r="N127" s="21"/>
      <c r="O127" s="135">
        <f>IF(M$219,M127/M$219*100,0)</f>
        <v>0</v>
      </c>
      <c r="P127" s="21"/>
      <c r="Q127" s="138">
        <v>934181</v>
      </c>
      <c r="R127" s="21"/>
      <c r="S127" s="135">
        <f>(Q127/$AP127)</f>
        <v>17.14817262330892</v>
      </c>
      <c r="T127" s="21"/>
      <c r="U127" s="135">
        <f>IF(S$219,S127/S$219*100,0)</f>
        <v>50.796335620335377</v>
      </c>
      <c r="V127" s="21"/>
      <c r="W127" s="138">
        <f>(E127+K127+Q127)</f>
        <v>2318397</v>
      </c>
      <c r="X127" s="21"/>
      <c r="Y127" s="21"/>
      <c r="Z127" s="138">
        <v>180362</v>
      </c>
      <c r="AA127" s="21"/>
      <c r="AB127" s="143">
        <f>IF($W127,Z127/$W127*100,0)</f>
        <v>7.7795994387501359</v>
      </c>
      <c r="AC127" s="21"/>
      <c r="AD127" s="138">
        <v>0</v>
      </c>
      <c r="AE127" s="21"/>
      <c r="AF127" s="143">
        <f>IF($W127,AD127/$W127*100,0)</f>
        <v>0</v>
      </c>
      <c r="AG127" s="21"/>
      <c r="AH127" s="138">
        <v>0</v>
      </c>
      <c r="AI127" s="21"/>
      <c r="AJ127" s="143">
        <f>IF($W127,AH127/$W127*100,0)</f>
        <v>0</v>
      </c>
      <c r="AK127" s="21"/>
      <c r="AL127" s="138">
        <v>143330</v>
      </c>
      <c r="AM127" s="21"/>
      <c r="AN127" s="10">
        <v>33</v>
      </c>
      <c r="AO127" s="21"/>
      <c r="AP127" s="147">
        <v>54477</v>
      </c>
      <c r="AQ127" s="21"/>
      <c r="AR127" s="147">
        <f>IF(E127,AP127,0)</f>
        <v>54477</v>
      </c>
      <c r="AS127" s="21"/>
      <c r="AT127" s="147">
        <f>IF(K127,AP127,0)</f>
        <v>0</v>
      </c>
      <c r="AU127" s="21"/>
      <c r="AV127" s="147">
        <f>IF(Q127,AP127,0)</f>
        <v>54477</v>
      </c>
    </row>
    <row r="128" spans="1:48" ht="8.85" customHeight="1" x14ac:dyDescent="0.3">
      <c r="A128" s="10">
        <v>34</v>
      </c>
      <c r="B128" s="21"/>
      <c r="C128" s="10" t="s">
        <v>156</v>
      </c>
      <c r="D128" s="21"/>
      <c r="E128" s="138">
        <v>5026028</v>
      </c>
      <c r="F128" s="21"/>
      <c r="G128" s="135">
        <f>(E128/$AP128)</f>
        <v>54.977936752753806</v>
      </c>
      <c r="H128" s="21"/>
      <c r="I128" s="135">
        <f>IF(G$219,G128/G$219*100,0)</f>
        <v>102.23447315073766</v>
      </c>
      <c r="J128" s="21"/>
      <c r="K128" s="138">
        <v>0</v>
      </c>
      <c r="L128" s="21"/>
      <c r="M128" s="135">
        <f>(K128/$AP128)</f>
        <v>0</v>
      </c>
      <c r="N128" s="21"/>
      <c r="O128" s="135">
        <f>IF(M$219,M128/M$219*100,0)</f>
        <v>0</v>
      </c>
      <c r="P128" s="21"/>
      <c r="Q128" s="138">
        <v>1218200</v>
      </c>
      <c r="R128" s="21"/>
      <c r="S128" s="135">
        <f>(Q128/$AP128)</f>
        <v>13.325457508832956</v>
      </c>
      <c r="T128" s="21"/>
      <c r="U128" s="135">
        <f>IF(S$219,S128/S$219*100,0)</f>
        <v>39.472684745028246</v>
      </c>
      <c r="V128" s="21"/>
      <c r="W128" s="138">
        <f>(E128+K128+Q128)</f>
        <v>6244228</v>
      </c>
      <c r="X128" s="21"/>
      <c r="Y128" s="21"/>
      <c r="Z128" s="138">
        <v>69352</v>
      </c>
      <c r="AA128" s="21"/>
      <c r="AB128" s="143">
        <f>IF($W128,Z128/$W128*100,0)</f>
        <v>1.1106577146125991</v>
      </c>
      <c r="AC128" s="21"/>
      <c r="AD128" s="138">
        <v>0</v>
      </c>
      <c r="AE128" s="21"/>
      <c r="AF128" s="143">
        <f>IF($W128,AD128/$W128*100,0)</f>
        <v>0</v>
      </c>
      <c r="AG128" s="21"/>
      <c r="AH128" s="138">
        <v>0</v>
      </c>
      <c r="AI128" s="21"/>
      <c r="AJ128" s="143">
        <f>IF($W128,AH128/$W128*100,0)</f>
        <v>0</v>
      </c>
      <c r="AK128" s="21"/>
      <c r="AL128" s="138">
        <v>1905544</v>
      </c>
      <c r="AM128" s="21"/>
      <c r="AN128" s="10">
        <v>34</v>
      </c>
      <c r="AO128" s="21"/>
      <c r="AP128" s="147">
        <v>91419</v>
      </c>
      <c r="AQ128" s="21"/>
      <c r="AR128" s="147">
        <f>IF(E128,AP128,0)</f>
        <v>91419</v>
      </c>
      <c r="AS128" s="21"/>
      <c r="AT128" s="147">
        <f>IF(K128,AP128,0)</f>
        <v>0</v>
      </c>
      <c r="AU128" s="21"/>
      <c r="AV128" s="147">
        <f>IF(Q128,AP128,0)</f>
        <v>91419</v>
      </c>
    </row>
    <row r="129" spans="1:48" ht="8.85" customHeight="1" x14ac:dyDescent="0.3">
      <c r="A129" s="10">
        <v>35</v>
      </c>
      <c r="B129" s="21"/>
      <c r="C129" s="10" t="s">
        <v>157</v>
      </c>
      <c r="D129" s="21"/>
      <c r="E129" s="138">
        <v>691895</v>
      </c>
      <c r="F129" s="21"/>
      <c r="G129" s="135">
        <f>(E129/$AP129)</f>
        <v>41.216119616369809</v>
      </c>
      <c r="H129" s="21"/>
      <c r="I129" s="135">
        <f>IF(G$219,G129/G$219*100,0)</f>
        <v>76.643623300146658</v>
      </c>
      <c r="J129" s="21"/>
      <c r="K129" s="138">
        <v>0</v>
      </c>
      <c r="L129" s="21"/>
      <c r="M129" s="135">
        <f>(K129/$AP129)</f>
        <v>0</v>
      </c>
      <c r="N129" s="21"/>
      <c r="O129" s="135">
        <f>IF(M$219,M129/M$219*100,0)</f>
        <v>0</v>
      </c>
      <c r="P129" s="21"/>
      <c r="Q129" s="138">
        <v>29250</v>
      </c>
      <c r="R129" s="21"/>
      <c r="S129" s="135">
        <f>(Q129/$AP129)</f>
        <v>1.74241972955263</v>
      </c>
      <c r="T129" s="21"/>
      <c r="U129" s="135">
        <f>IF(S$219,S129/S$219*100,0)</f>
        <v>5.1613976204988044</v>
      </c>
      <c r="V129" s="21"/>
      <c r="W129" s="138">
        <f>(E129+K129+Q129)</f>
        <v>721145</v>
      </c>
      <c r="X129" s="21"/>
      <c r="Y129" s="21"/>
      <c r="Z129" s="138">
        <v>0</v>
      </c>
      <c r="AA129" s="21"/>
      <c r="AB129" s="143">
        <f>IF($W129,Z129/$W129*100,0)</f>
        <v>0</v>
      </c>
      <c r="AC129" s="21"/>
      <c r="AD129" s="138">
        <v>0</v>
      </c>
      <c r="AE129" s="21"/>
      <c r="AF129" s="143">
        <f>IF($W129,AD129/$W129*100,0)</f>
        <v>0</v>
      </c>
      <c r="AG129" s="21"/>
      <c r="AH129" s="138">
        <v>0</v>
      </c>
      <c r="AI129" s="21"/>
      <c r="AJ129" s="143">
        <f>IF($W129,AH129/$W129*100,0)</f>
        <v>0</v>
      </c>
      <c r="AK129" s="21"/>
      <c r="AL129" s="138">
        <v>405561</v>
      </c>
      <c r="AM129" s="21"/>
      <c r="AN129" s="10">
        <v>35</v>
      </c>
      <c r="AO129" s="21"/>
      <c r="AP129" s="147">
        <v>16787</v>
      </c>
      <c r="AQ129" s="21"/>
      <c r="AR129" s="147">
        <f>IF(E129,AP129,0)</f>
        <v>16787</v>
      </c>
      <c r="AS129" s="21"/>
      <c r="AT129" s="147">
        <f>IF(K129,AP129,0)</f>
        <v>0</v>
      </c>
      <c r="AU129" s="21"/>
      <c r="AV129" s="147">
        <f>IF(Q129,AP129,0)</f>
        <v>16787</v>
      </c>
    </row>
    <row r="130" spans="1:48"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row>
    <row r="131" spans="1:48" ht="8.85" customHeight="1" x14ac:dyDescent="0.3">
      <c r="A131" s="10">
        <v>36</v>
      </c>
      <c r="B131" s="21"/>
      <c r="C131" s="10" t="s">
        <v>158</v>
      </c>
      <c r="D131" s="21"/>
      <c r="E131" s="138">
        <v>1130336</v>
      </c>
      <c r="F131" s="21"/>
      <c r="G131" s="135">
        <f>(E131/$AP131)</f>
        <v>29.199349022241741</v>
      </c>
      <c r="H131" s="21"/>
      <c r="I131" s="135">
        <f>IF(G$219,G131/G$219*100,0)</f>
        <v>54.297782709786127</v>
      </c>
      <c r="J131" s="21"/>
      <c r="K131" s="138">
        <v>18774</v>
      </c>
      <c r="L131" s="21"/>
      <c r="M131" s="135">
        <f>(K131/$AP131)</f>
        <v>0.48497842990364498</v>
      </c>
      <c r="N131" s="21"/>
      <c r="O131" s="135">
        <f>IF(M$219,M131/M$219*100,0)</f>
        <v>21.549993658461933</v>
      </c>
      <c r="P131" s="21"/>
      <c r="Q131" s="138">
        <v>1118535</v>
      </c>
      <c r="R131" s="21"/>
      <c r="S131" s="135">
        <f>(Q131/$AP131)</f>
        <v>28.894500271240734</v>
      </c>
      <c r="T131" s="21"/>
      <c r="U131" s="135">
        <f>IF(S$219,S131/S$219*100,0)</f>
        <v>85.591320171618435</v>
      </c>
      <c r="V131" s="21"/>
      <c r="W131" s="138">
        <f>(E131+K131+Q131)</f>
        <v>2267645</v>
      </c>
      <c r="X131" s="21"/>
      <c r="Y131" s="21"/>
      <c r="Z131" s="138">
        <v>173569</v>
      </c>
      <c r="AA131" s="21"/>
      <c r="AB131" s="143">
        <f>IF($W131,Z131/$W131*100,0)</f>
        <v>7.6541522151835935</v>
      </c>
      <c r="AC131" s="21"/>
      <c r="AD131" s="138">
        <v>0</v>
      </c>
      <c r="AE131" s="21"/>
      <c r="AF131" s="143">
        <f>IF($W131,AD131/$W131*100,0)</f>
        <v>0</v>
      </c>
      <c r="AG131" s="21"/>
      <c r="AH131" s="138">
        <v>0</v>
      </c>
      <c r="AI131" s="21"/>
      <c r="AJ131" s="143">
        <f>IF($W131,AH131/$W131*100,0)</f>
        <v>0</v>
      </c>
      <c r="AK131" s="21"/>
      <c r="AL131" s="138">
        <v>207858</v>
      </c>
      <c r="AM131" s="21"/>
      <c r="AN131" s="10">
        <v>36</v>
      </c>
      <c r="AO131" s="21"/>
      <c r="AP131" s="147">
        <v>38711</v>
      </c>
      <c r="AQ131" s="21"/>
      <c r="AR131" s="147">
        <f>IF(E131,AP131,0)</f>
        <v>38711</v>
      </c>
      <c r="AS131" s="21"/>
      <c r="AT131" s="147">
        <f>IF(K131,AP131,0)</f>
        <v>38711</v>
      </c>
      <c r="AU131" s="21"/>
      <c r="AV131" s="147">
        <f>IF(Q131,AP131,0)</f>
        <v>38711</v>
      </c>
    </row>
    <row r="132" spans="1:48" ht="8.85" customHeight="1" x14ac:dyDescent="0.3">
      <c r="A132" s="10">
        <v>37</v>
      </c>
      <c r="B132" s="21"/>
      <c r="C132" s="10" t="s">
        <v>159</v>
      </c>
      <c r="D132" s="21"/>
      <c r="E132" s="138">
        <v>1208550</v>
      </c>
      <c r="F132" s="21"/>
      <c r="G132" s="135">
        <f>(E132/$AP132)</f>
        <v>48.875722894002507</v>
      </c>
      <c r="H132" s="21"/>
      <c r="I132" s="135">
        <f>IF(G$219,G132/G$219*100,0)</f>
        <v>90.887073525535811</v>
      </c>
      <c r="J132" s="21"/>
      <c r="K132" s="138">
        <v>0</v>
      </c>
      <c r="L132" s="21"/>
      <c r="M132" s="135">
        <f>(K132/$AP132)</f>
        <v>0</v>
      </c>
      <c r="N132" s="21"/>
      <c r="O132" s="135">
        <f>IF(M$219,M132/M$219*100,0)</f>
        <v>0</v>
      </c>
      <c r="P132" s="21"/>
      <c r="Q132" s="138">
        <v>615151</v>
      </c>
      <c r="R132" s="21"/>
      <c r="S132" s="135">
        <f>(Q132/$AP132)</f>
        <v>24.877704533505884</v>
      </c>
      <c r="T132" s="21"/>
      <c r="U132" s="135">
        <f>IF(S$219,S132/S$219*100,0)</f>
        <v>73.692763462726347</v>
      </c>
      <c r="V132" s="21"/>
      <c r="W132" s="138">
        <f>(E132+K132+Q132)</f>
        <v>1823701</v>
      </c>
      <c r="X132" s="21"/>
      <c r="Y132" s="21"/>
      <c r="Z132" s="138">
        <v>65611</v>
      </c>
      <c r="AA132" s="21"/>
      <c r="AB132" s="143">
        <f>IF($W132,Z132/$W132*100,0)</f>
        <v>3.597684050181472</v>
      </c>
      <c r="AC132" s="21"/>
      <c r="AD132" s="138">
        <v>16988</v>
      </c>
      <c r="AE132" s="21"/>
      <c r="AF132" s="143">
        <f>IF($W132,AD132/$W132*100,0)</f>
        <v>0.93151234769296065</v>
      </c>
      <c r="AG132" s="21"/>
      <c r="AH132" s="138">
        <v>0</v>
      </c>
      <c r="AI132" s="21"/>
      <c r="AJ132" s="143">
        <f>IF($W132,AH132/$W132*100,0)</f>
        <v>0</v>
      </c>
      <c r="AK132" s="21"/>
      <c r="AL132" s="138">
        <v>110515</v>
      </c>
      <c r="AM132" s="21"/>
      <c r="AN132" s="10">
        <v>37</v>
      </c>
      <c r="AO132" s="21"/>
      <c r="AP132" s="147">
        <v>24727</v>
      </c>
      <c r="AQ132" s="21"/>
      <c r="AR132" s="147">
        <f>IF(E132,AP132,0)</f>
        <v>24727</v>
      </c>
      <c r="AS132" s="21"/>
      <c r="AT132" s="147">
        <f>IF(K132,AP132,0)</f>
        <v>0</v>
      </c>
      <c r="AU132" s="21"/>
      <c r="AV132" s="147">
        <f>IF(Q132,AP132,0)</f>
        <v>24727</v>
      </c>
    </row>
    <row r="133" spans="1:48" ht="8.85" customHeight="1" x14ac:dyDescent="0.3">
      <c r="A133" s="10">
        <v>38</v>
      </c>
      <c r="B133" s="21"/>
      <c r="C133" s="10" t="s">
        <v>160</v>
      </c>
      <c r="D133" s="21"/>
      <c r="E133" s="138">
        <v>205021</v>
      </c>
      <c r="F133" s="21"/>
      <c r="G133" s="135">
        <f>(E133/$AP133)</f>
        <v>13.371225461423075</v>
      </c>
      <c r="H133" s="21"/>
      <c r="I133" s="135">
        <f>IF(G$219,G133/G$219*100,0)</f>
        <v>24.864523319163027</v>
      </c>
      <c r="J133" s="21"/>
      <c r="K133" s="138">
        <v>0</v>
      </c>
      <c r="L133" s="21"/>
      <c r="M133" s="135">
        <f>(K133/$AP133)</f>
        <v>0</v>
      </c>
      <c r="N133" s="21"/>
      <c r="O133" s="135">
        <f>IF(M$219,M133/M$219*100,0)</f>
        <v>0</v>
      </c>
      <c r="P133" s="21"/>
      <c r="Q133" s="138">
        <v>479419</v>
      </c>
      <c r="R133" s="21"/>
      <c r="S133" s="135">
        <f>(Q133/$AP133)</f>
        <v>31.267136242092221</v>
      </c>
      <c r="T133" s="21"/>
      <c r="U133" s="135">
        <f>IF(S$219,S133/S$219*100,0)</f>
        <v>92.619545028442658</v>
      </c>
      <c r="V133" s="21"/>
      <c r="W133" s="138">
        <f>(E133+K133+Q133)</f>
        <v>684440</v>
      </c>
      <c r="X133" s="21"/>
      <c r="Y133" s="21"/>
      <c r="Z133" s="138">
        <v>100242</v>
      </c>
      <c r="AA133" s="21"/>
      <c r="AB133" s="143">
        <f>IF($W133,Z133/$W133*100,0)</f>
        <v>14.645841856115949</v>
      </c>
      <c r="AC133" s="21"/>
      <c r="AD133" s="138">
        <v>20003</v>
      </c>
      <c r="AE133" s="21"/>
      <c r="AF133" s="143">
        <f>IF($W133,AD133/$W133*100,0)</f>
        <v>2.9225352112676055</v>
      </c>
      <c r="AG133" s="21"/>
      <c r="AH133" s="138">
        <v>0</v>
      </c>
      <c r="AI133" s="21"/>
      <c r="AJ133" s="143">
        <f>IF($W133,AH133/$W133*100,0)</f>
        <v>0</v>
      </c>
      <c r="AK133" s="21"/>
      <c r="AL133" s="138">
        <v>55258</v>
      </c>
      <c r="AM133" s="21"/>
      <c r="AN133" s="10">
        <v>38</v>
      </c>
      <c r="AO133" s="21"/>
      <c r="AP133" s="147">
        <v>15333</v>
      </c>
      <c r="AQ133" s="21"/>
      <c r="AR133" s="147">
        <f>IF(E133,AP133,0)</f>
        <v>15333</v>
      </c>
      <c r="AS133" s="21"/>
      <c r="AT133" s="147">
        <f>IF(K133,AP133,0)</f>
        <v>0</v>
      </c>
      <c r="AU133" s="21"/>
      <c r="AV133" s="147">
        <f>IF(Q133,AP133,0)</f>
        <v>15333</v>
      </c>
    </row>
    <row r="134" spans="1:48" ht="8.85" customHeight="1" x14ac:dyDescent="0.3">
      <c r="A134" s="10">
        <v>39</v>
      </c>
      <c r="B134" s="21"/>
      <c r="C134" s="10" t="s">
        <v>161</v>
      </c>
      <c r="D134" s="21"/>
      <c r="E134" s="138">
        <v>172214</v>
      </c>
      <c r="F134" s="21"/>
      <c r="G134" s="135">
        <f>(E134/$AP134)</f>
        <v>8.3794277929155321</v>
      </c>
      <c r="H134" s="21"/>
      <c r="I134" s="135">
        <f>IF(G$219,G134/G$219*100,0)</f>
        <v>15.582003187314191</v>
      </c>
      <c r="J134" s="21"/>
      <c r="K134" s="138">
        <v>0</v>
      </c>
      <c r="L134" s="21"/>
      <c r="M134" s="135">
        <f>(K134/$AP134)</f>
        <v>0</v>
      </c>
      <c r="N134" s="21"/>
      <c r="O134" s="135">
        <f>IF(M$219,M134/M$219*100,0)</f>
        <v>0</v>
      </c>
      <c r="P134" s="21"/>
      <c r="Q134" s="138">
        <v>468002</v>
      </c>
      <c r="R134" s="21"/>
      <c r="S134" s="135">
        <f>(Q134/$AP134)</f>
        <v>22.771603736862591</v>
      </c>
      <c r="T134" s="21"/>
      <c r="U134" s="135">
        <f>IF(S$219,S134/S$219*100,0)</f>
        <v>67.454069389217238</v>
      </c>
      <c r="V134" s="21"/>
      <c r="W134" s="138">
        <f>(E134+K134+Q134)</f>
        <v>640216</v>
      </c>
      <c r="X134" s="21"/>
      <c r="Y134" s="21"/>
      <c r="Z134" s="138">
        <v>39137</v>
      </c>
      <c r="AA134" s="21"/>
      <c r="AB134" s="143">
        <f>IF($W134,Z134/$W134*100,0)</f>
        <v>6.1130930810851334</v>
      </c>
      <c r="AC134" s="21"/>
      <c r="AD134" s="138">
        <v>0</v>
      </c>
      <c r="AE134" s="21"/>
      <c r="AF134" s="143">
        <f>IF($W134,AD134/$W134*100,0)</f>
        <v>0</v>
      </c>
      <c r="AG134" s="21"/>
      <c r="AH134" s="138">
        <v>0</v>
      </c>
      <c r="AI134" s="21"/>
      <c r="AJ134" s="143">
        <f>IF($W134,AH134/$W134*100,0)</f>
        <v>0</v>
      </c>
      <c r="AK134" s="21"/>
      <c r="AL134" s="138">
        <v>22289</v>
      </c>
      <c r="AM134" s="21"/>
      <c r="AN134" s="10">
        <v>39</v>
      </c>
      <c r="AO134" s="21"/>
      <c r="AP134" s="147">
        <v>20552</v>
      </c>
      <c r="AQ134" s="21"/>
      <c r="AR134" s="147">
        <f>IF(E134,AP134,0)</f>
        <v>20552</v>
      </c>
      <c r="AS134" s="21"/>
      <c r="AT134" s="147">
        <f>IF(K134,AP134,0)</f>
        <v>0</v>
      </c>
      <c r="AU134" s="21"/>
      <c r="AV134" s="147">
        <f>IF(Q134,AP134,0)</f>
        <v>20552</v>
      </c>
    </row>
    <row r="135" spans="1:48" ht="8.85" customHeight="1" x14ac:dyDescent="0.3">
      <c r="A135" s="10">
        <v>40</v>
      </c>
      <c r="B135" s="21"/>
      <c r="C135" s="10" t="s">
        <v>162</v>
      </c>
      <c r="D135" s="21"/>
      <c r="E135" s="145">
        <v>208387</v>
      </c>
      <c r="F135" s="21"/>
      <c r="G135" s="135">
        <f>(E135/$AP135)</f>
        <v>18.294004038275833</v>
      </c>
      <c r="H135" s="21"/>
      <c r="I135" s="135">
        <f>IF(G$219,G135/G$219*100,0)</f>
        <v>34.018698684193815</v>
      </c>
      <c r="J135" s="21"/>
      <c r="K135" s="145">
        <v>10000</v>
      </c>
      <c r="L135" s="21"/>
      <c r="M135" s="135">
        <f>(K135/$AP135)</f>
        <v>0.87788605039065926</v>
      </c>
      <c r="N135" s="21"/>
      <c r="O135" s="135">
        <f>IF(M$219,M135/M$219*100,0)</f>
        <v>39.008825243072351</v>
      </c>
      <c r="P135" s="21"/>
      <c r="Q135" s="145">
        <v>216018</v>
      </c>
      <c r="R135" s="21"/>
      <c r="S135" s="135">
        <f>(Q135/$AP135)</f>
        <v>18.963918883328944</v>
      </c>
      <c r="T135" s="21"/>
      <c r="U135" s="135">
        <f>IF(S$219,S135/S$219*100,0)</f>
        <v>56.174941169242452</v>
      </c>
      <c r="V135" s="21"/>
      <c r="W135" s="138">
        <f>(E135+K135+Q135)</f>
        <v>434405</v>
      </c>
      <c r="X135" s="21"/>
      <c r="Y135" s="21"/>
      <c r="Z135" s="145">
        <v>49254</v>
      </c>
      <c r="AA135" s="21"/>
      <c r="AB135" s="143">
        <f>IF($W135,Z135/$W135*100,0)</f>
        <v>11.338267285137142</v>
      </c>
      <c r="AC135" s="21"/>
      <c r="AD135" s="145">
        <v>16794</v>
      </c>
      <c r="AE135" s="21"/>
      <c r="AF135" s="143">
        <f>IF($W135,AD135/$W135*100,0)</f>
        <v>3.8659776015469438</v>
      </c>
      <c r="AG135" s="21"/>
      <c r="AH135" s="145">
        <v>0</v>
      </c>
      <c r="AI135" s="21"/>
      <c r="AJ135" s="143">
        <f>IF($W135,AH135/$W135*100,0)</f>
        <v>0</v>
      </c>
      <c r="AK135" s="21"/>
      <c r="AL135" s="145">
        <v>3515</v>
      </c>
      <c r="AM135" s="21"/>
      <c r="AN135" s="10">
        <v>40</v>
      </c>
      <c r="AO135" s="21"/>
      <c r="AP135" s="152">
        <v>11391</v>
      </c>
      <c r="AQ135" s="21"/>
      <c r="AR135" s="152">
        <f>IF(E135,AP135,0)</f>
        <v>11391</v>
      </c>
      <c r="AS135" s="21"/>
      <c r="AT135" s="152">
        <f>IF(K135,AP135,0)</f>
        <v>11391</v>
      </c>
      <c r="AU135" s="21"/>
      <c r="AV135" s="152">
        <f>IF(Q135,AP135,0)</f>
        <v>11391</v>
      </c>
    </row>
    <row r="136" spans="1:48"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131"/>
      <c r="X136" s="21"/>
      <c r="Y136" s="21"/>
      <c r="Z136" s="21"/>
      <c r="AA136" s="21"/>
      <c r="AB136" s="21"/>
      <c r="AC136" s="21"/>
      <c r="AD136" s="21"/>
      <c r="AE136" s="21"/>
      <c r="AF136" s="21"/>
      <c r="AG136" s="21"/>
      <c r="AH136" s="21"/>
      <c r="AI136" s="21"/>
      <c r="AJ136" s="21"/>
      <c r="AK136" s="21"/>
      <c r="AL136" s="21"/>
      <c r="AM136" s="21"/>
      <c r="AN136" s="29"/>
      <c r="AO136" s="21"/>
      <c r="AP136" s="21"/>
      <c r="AQ136" s="21"/>
      <c r="AR136" s="21"/>
      <c r="AS136" s="21"/>
      <c r="AT136" s="21"/>
      <c r="AU136" s="21"/>
      <c r="AV136" s="21"/>
    </row>
    <row r="137" spans="1:48" ht="8.85" customHeight="1" x14ac:dyDescent="0.3">
      <c r="A137" s="10">
        <v>41</v>
      </c>
      <c r="B137" s="21"/>
      <c r="C137" s="10" t="s">
        <v>163</v>
      </c>
      <c r="D137" s="21"/>
      <c r="E137" s="138">
        <v>166285</v>
      </c>
      <c r="F137" s="21"/>
      <c r="G137" s="135">
        <f>(E137/$AP137)</f>
        <v>4.8875727470460291</v>
      </c>
      <c r="H137" s="21"/>
      <c r="I137" s="135">
        <f>IF(G$219,G137/G$219*100,0)</f>
        <v>9.0887082035708762</v>
      </c>
      <c r="J137" s="21"/>
      <c r="K137" s="138">
        <v>10170</v>
      </c>
      <c r="L137" s="21"/>
      <c r="M137" s="135">
        <f>(K137/$AP137)</f>
        <v>0.29892422550114633</v>
      </c>
      <c r="N137" s="21"/>
      <c r="O137" s="135">
        <f>IF(M$219,M137/M$219*100,0)</f>
        <v>13.28268386119812</v>
      </c>
      <c r="P137" s="21"/>
      <c r="Q137" s="138">
        <v>350848</v>
      </c>
      <c r="R137" s="21"/>
      <c r="S137" s="135">
        <f>(Q137/$AP137)</f>
        <v>10.312386103109752</v>
      </c>
      <c r="T137" s="21"/>
      <c r="U137" s="135">
        <f>IF(S$219,S137/S$219*100,0)</f>
        <v>30.547361345547653</v>
      </c>
      <c r="V137" s="21"/>
      <c r="W137" s="138">
        <f>(E137+K137+Q137)</f>
        <v>527303</v>
      </c>
      <c r="X137" s="21"/>
      <c r="Y137" s="21"/>
      <c r="Z137" s="138">
        <v>85376</v>
      </c>
      <c r="AA137" s="21"/>
      <c r="AB137" s="143">
        <f>IF($W137,Z137/$W137*100,0)</f>
        <v>16.191070409233401</v>
      </c>
      <c r="AC137" s="21"/>
      <c r="AD137" s="138">
        <v>26401</v>
      </c>
      <c r="AE137" s="21"/>
      <c r="AF137" s="143">
        <f>IF($W137,AD137/$W137*100,0)</f>
        <v>5.0067987475891478</v>
      </c>
      <c r="AG137" s="21"/>
      <c r="AH137" s="138">
        <v>0</v>
      </c>
      <c r="AI137" s="21"/>
      <c r="AJ137" s="143">
        <f>IF($W137,AH137/$W137*100,0)</f>
        <v>0</v>
      </c>
      <c r="AK137" s="21"/>
      <c r="AL137" s="138">
        <v>9703</v>
      </c>
      <c r="AM137" s="21"/>
      <c r="AN137" s="10">
        <v>41</v>
      </c>
      <c r="AO137" s="21"/>
      <c r="AP137" s="147">
        <v>34022</v>
      </c>
      <c r="AQ137" s="21"/>
      <c r="AR137" s="147">
        <f t="shared" ref="AR137:AR147" si="0">IF(E137,AP137,0)</f>
        <v>34022</v>
      </c>
      <c r="AS137" s="21"/>
      <c r="AT137" s="147">
        <f t="shared" ref="AT137:AT147" si="1">IF(K137,AP137,0)</f>
        <v>34022</v>
      </c>
      <c r="AU137" s="21"/>
      <c r="AV137" s="147">
        <f t="shared" ref="AV137:AV147" si="2">IF(Q137,AP137,0)</f>
        <v>34022</v>
      </c>
    </row>
    <row r="138" spans="1:48" ht="8.85" customHeight="1" x14ac:dyDescent="0.3">
      <c r="A138" s="10">
        <v>42</v>
      </c>
      <c r="B138" s="21"/>
      <c r="C138" s="10" t="s">
        <v>164</v>
      </c>
      <c r="D138" s="21"/>
      <c r="E138" s="138">
        <v>3943561</v>
      </c>
      <c r="F138" s="21"/>
      <c r="G138" s="135">
        <f>(E138/$AP138)</f>
        <v>35.857400049100285</v>
      </c>
      <c r="H138" s="21"/>
      <c r="I138" s="135">
        <f>IF(G$219,G138/G$219*100,0)</f>
        <v>66.678791877204844</v>
      </c>
      <c r="J138" s="21"/>
      <c r="K138" s="138">
        <v>0</v>
      </c>
      <c r="L138" s="21"/>
      <c r="M138" s="135">
        <f>(K138/$AP138)</f>
        <v>0</v>
      </c>
      <c r="N138" s="21"/>
      <c r="O138" s="135">
        <f>IF(M$219,M138/M$219*100,0)</f>
        <v>0</v>
      </c>
      <c r="P138" s="21"/>
      <c r="Q138" s="138">
        <v>3028398</v>
      </c>
      <c r="R138" s="21"/>
      <c r="S138" s="135">
        <f>(Q138/$AP138)</f>
        <v>27.536147810036461</v>
      </c>
      <c r="T138" s="21"/>
      <c r="U138" s="135">
        <f>IF(S$219,S138/S$219*100,0)</f>
        <v>81.567607031697491</v>
      </c>
      <c r="V138" s="21"/>
      <c r="W138" s="138">
        <f>(E138+K138+Q138)</f>
        <v>6971959</v>
      </c>
      <c r="X138" s="21"/>
      <c r="Y138" s="21"/>
      <c r="Z138" s="138">
        <v>415251</v>
      </c>
      <c r="AA138" s="21"/>
      <c r="AB138" s="143">
        <f>IF($W138,Z138/$W138*100,0)</f>
        <v>5.9560160924641119</v>
      </c>
      <c r="AC138" s="21"/>
      <c r="AD138" s="138">
        <v>107517</v>
      </c>
      <c r="AE138" s="21"/>
      <c r="AF138" s="143">
        <f>IF($W138,AD138/$W138*100,0)</f>
        <v>1.5421347142173383</v>
      </c>
      <c r="AG138" s="21"/>
      <c r="AH138" s="138">
        <v>0</v>
      </c>
      <c r="AI138" s="21"/>
      <c r="AJ138" s="143">
        <f>IF($W138,AH138/$W138*100,0)</f>
        <v>0</v>
      </c>
      <c r="AK138" s="21"/>
      <c r="AL138" s="138">
        <v>176622</v>
      </c>
      <c r="AM138" s="21"/>
      <c r="AN138" s="10">
        <v>42</v>
      </c>
      <c r="AO138" s="21"/>
      <c r="AP138" s="147">
        <v>109979</v>
      </c>
      <c r="AQ138" s="21"/>
      <c r="AR138" s="147">
        <f t="shared" si="0"/>
        <v>109979</v>
      </c>
      <c r="AS138" s="21"/>
      <c r="AT138" s="147">
        <f t="shared" si="1"/>
        <v>0</v>
      </c>
      <c r="AU138" s="21"/>
      <c r="AV138" s="147">
        <f t="shared" si="2"/>
        <v>109979</v>
      </c>
    </row>
    <row r="139" spans="1:48" ht="8.85" customHeight="1" x14ac:dyDescent="0.3">
      <c r="A139" s="10">
        <v>43</v>
      </c>
      <c r="B139" s="21"/>
      <c r="C139" s="10" t="s">
        <v>165</v>
      </c>
      <c r="D139" s="21"/>
      <c r="E139" s="138">
        <v>18130476</v>
      </c>
      <c r="F139" s="21"/>
      <c r="G139" s="135">
        <f>(E139/$AP139)</f>
        <v>54.219714165238692</v>
      </c>
      <c r="H139" s="21"/>
      <c r="I139" s="135">
        <f>IF(G$219,G139/G$219*100,0)</f>
        <v>100.82451687838419</v>
      </c>
      <c r="J139" s="21"/>
      <c r="K139" s="138">
        <v>0</v>
      </c>
      <c r="L139" s="21"/>
      <c r="M139" s="135">
        <f>(K139/$AP139)</f>
        <v>0</v>
      </c>
      <c r="N139" s="21"/>
      <c r="O139" s="135">
        <f>IF(M$219,M139/M$219*100,0)</f>
        <v>0</v>
      </c>
      <c r="P139" s="21"/>
      <c r="Q139" s="138">
        <v>18045165</v>
      </c>
      <c r="R139" s="21"/>
      <c r="S139" s="135">
        <f>(Q139/$AP139)</f>
        <v>53.964589146174063</v>
      </c>
      <c r="T139" s="21"/>
      <c r="U139" s="135">
        <f>IF(S$219,S139/S$219*100,0)</f>
        <v>159.85396474004128</v>
      </c>
      <c r="V139" s="21"/>
      <c r="W139" s="138">
        <f>(E139+K139+Q139)</f>
        <v>36175641</v>
      </c>
      <c r="X139" s="21"/>
      <c r="Y139" s="21"/>
      <c r="Z139" s="138">
        <v>230908</v>
      </c>
      <c r="AA139" s="21"/>
      <c r="AB139" s="143">
        <f>IF($W139,Z139/$W139*100,0)</f>
        <v>0.63829691366076968</v>
      </c>
      <c r="AC139" s="21"/>
      <c r="AD139" s="138">
        <v>0</v>
      </c>
      <c r="AE139" s="21"/>
      <c r="AF139" s="143">
        <f>IF($W139,AD139/$W139*100,0)</f>
        <v>0</v>
      </c>
      <c r="AG139" s="21"/>
      <c r="AH139" s="138">
        <v>0</v>
      </c>
      <c r="AI139" s="21"/>
      <c r="AJ139" s="143">
        <f>IF($W139,AH139/$W139*100,0)</f>
        <v>0</v>
      </c>
      <c r="AK139" s="21"/>
      <c r="AL139" s="138">
        <v>268574</v>
      </c>
      <c r="AM139" s="21"/>
      <c r="AN139" s="10">
        <v>43</v>
      </c>
      <c r="AO139" s="21"/>
      <c r="AP139" s="147">
        <v>334389</v>
      </c>
      <c r="AQ139" s="21"/>
      <c r="AR139" s="147">
        <f t="shared" si="0"/>
        <v>334389</v>
      </c>
      <c r="AS139" s="21"/>
      <c r="AT139" s="147">
        <f t="shared" si="1"/>
        <v>0</v>
      </c>
      <c r="AU139" s="21"/>
      <c r="AV139" s="147">
        <f t="shared" si="2"/>
        <v>334389</v>
      </c>
    </row>
    <row r="140" spans="1:48" ht="8.85" customHeight="1" x14ac:dyDescent="0.3">
      <c r="A140" s="10">
        <v>44</v>
      </c>
      <c r="B140" s="21"/>
      <c r="C140" s="10" t="s">
        <v>166</v>
      </c>
      <c r="D140" s="21"/>
      <c r="E140" s="138">
        <v>1422981</v>
      </c>
      <c r="F140" s="21"/>
      <c r="G140" s="135">
        <f>(E140/$AP140)</f>
        <v>27.930065949595665</v>
      </c>
      <c r="H140" s="21"/>
      <c r="I140" s="135">
        <f>IF(G$219,G140/G$219*100,0)</f>
        <v>51.937481580358579</v>
      </c>
      <c r="J140" s="21"/>
      <c r="K140" s="138">
        <v>85575</v>
      </c>
      <c r="L140" s="21"/>
      <c r="M140" s="135">
        <f>(K140/$AP140)</f>
        <v>1.6796537646227525</v>
      </c>
      <c r="N140" s="21"/>
      <c r="O140" s="135">
        <f>IF(M$219,M140/M$219*100,0)</f>
        <v>74.635335809107048</v>
      </c>
      <c r="P140" s="21"/>
      <c r="Q140" s="138">
        <v>1011329</v>
      </c>
      <c r="R140" s="21"/>
      <c r="S140" s="135">
        <f>(Q140/$AP140)</f>
        <v>19.850219831985555</v>
      </c>
      <c r="T140" s="21"/>
      <c r="U140" s="135">
        <f>IF(S$219,S140/S$219*100,0)</f>
        <v>58.800342804597328</v>
      </c>
      <c r="V140" s="21"/>
      <c r="W140" s="138">
        <f>(E140+K140+Q140)</f>
        <v>2519885</v>
      </c>
      <c r="X140" s="21"/>
      <c r="Y140" s="21"/>
      <c r="Z140" s="138">
        <v>233804</v>
      </c>
      <c r="AA140" s="21"/>
      <c r="AB140" s="143">
        <f>IF($W140,Z140/$W140*100,0)</f>
        <v>9.2783599251553142</v>
      </c>
      <c r="AC140" s="21"/>
      <c r="AD140" s="138">
        <v>0</v>
      </c>
      <c r="AE140" s="21"/>
      <c r="AF140" s="143">
        <f>IF($W140,AD140/$W140*100,0)</f>
        <v>0</v>
      </c>
      <c r="AG140" s="21"/>
      <c r="AH140" s="138">
        <v>0</v>
      </c>
      <c r="AI140" s="21"/>
      <c r="AJ140" s="143">
        <f>IF($W140,AH140/$W140*100,0)</f>
        <v>0</v>
      </c>
      <c r="AK140" s="21"/>
      <c r="AL140" s="138">
        <v>235971</v>
      </c>
      <c r="AM140" s="21"/>
      <c r="AN140" s="10">
        <v>44</v>
      </c>
      <c r="AO140" s="21"/>
      <c r="AP140" s="147">
        <v>50948</v>
      </c>
      <c r="AQ140" s="21"/>
      <c r="AR140" s="147">
        <f t="shared" si="0"/>
        <v>50948</v>
      </c>
      <c r="AS140" s="21"/>
      <c r="AT140" s="147">
        <f t="shared" si="1"/>
        <v>50948</v>
      </c>
      <c r="AU140" s="21"/>
      <c r="AV140" s="147">
        <f t="shared" si="2"/>
        <v>50948</v>
      </c>
    </row>
    <row r="141" spans="1:48" ht="8.85" customHeight="1" x14ac:dyDescent="0.3">
      <c r="A141" s="10">
        <v>45</v>
      </c>
      <c r="B141" s="21"/>
      <c r="C141" s="10" t="s">
        <v>167</v>
      </c>
      <c r="D141" s="21"/>
      <c r="E141" s="138">
        <v>78172</v>
      </c>
      <c r="F141" s="21"/>
      <c r="G141" s="135">
        <f>(E141/$AP141)</f>
        <v>35.023297491039429</v>
      </c>
      <c r="H141" s="21"/>
      <c r="I141" s="135">
        <f>IF(G$219,G141/G$219*100,0)</f>
        <v>65.127732659385742</v>
      </c>
      <c r="J141" s="21"/>
      <c r="K141" s="138">
        <v>0</v>
      </c>
      <c r="L141" s="21"/>
      <c r="M141" s="135">
        <f>(K141/$AP141)</f>
        <v>0</v>
      </c>
      <c r="N141" s="21"/>
      <c r="O141" s="135">
        <f>IF(M$219,M141/M$219*100,0)</f>
        <v>0</v>
      </c>
      <c r="P141" s="21"/>
      <c r="Q141" s="138">
        <v>77732</v>
      </c>
      <c r="R141" s="21"/>
      <c r="S141" s="135">
        <f>(Q141/$AP141)</f>
        <v>34.826164874551971</v>
      </c>
      <c r="T141" s="21"/>
      <c r="U141" s="135">
        <f>IF(S$219,S141/S$219*100,0)</f>
        <v>103.16210351954818</v>
      </c>
      <c r="V141" s="21"/>
      <c r="W141" s="138">
        <f>(E141+K141+Q141)</f>
        <v>155904</v>
      </c>
      <c r="X141" s="21"/>
      <c r="Y141" s="21"/>
      <c r="Z141" s="138">
        <v>6440</v>
      </c>
      <c r="AA141" s="21"/>
      <c r="AB141" s="143">
        <f>IF($W141,Z141/$W141*100,0)</f>
        <v>4.1307471264367814</v>
      </c>
      <c r="AC141" s="21"/>
      <c r="AD141" s="138">
        <v>0</v>
      </c>
      <c r="AE141" s="21"/>
      <c r="AF141" s="143">
        <f>IF($W141,AD141/$W141*100,0)</f>
        <v>0</v>
      </c>
      <c r="AG141" s="21"/>
      <c r="AH141" s="138">
        <v>0</v>
      </c>
      <c r="AI141" s="21"/>
      <c r="AJ141" s="143">
        <f>IF($W141,AH141/$W141*100,0)</f>
        <v>0</v>
      </c>
      <c r="AK141" s="21"/>
      <c r="AL141" s="138">
        <v>15805</v>
      </c>
      <c r="AM141" s="21"/>
      <c r="AN141" s="10">
        <v>45</v>
      </c>
      <c r="AO141" s="21"/>
      <c r="AP141" s="147">
        <v>2232</v>
      </c>
      <c r="AQ141" s="21"/>
      <c r="AR141" s="147">
        <f t="shared" si="0"/>
        <v>2232</v>
      </c>
      <c r="AS141" s="21"/>
      <c r="AT141" s="147">
        <f t="shared" si="1"/>
        <v>0</v>
      </c>
      <c r="AU141" s="21"/>
      <c r="AV141" s="147">
        <f t="shared" si="2"/>
        <v>2232</v>
      </c>
    </row>
    <row r="142" spans="1:48"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X142" s="21"/>
      <c r="Y142" s="21"/>
      <c r="Z142" s="21"/>
      <c r="AA142" s="21"/>
      <c r="AB142" s="21"/>
      <c r="AC142" s="21"/>
      <c r="AD142" s="21"/>
      <c r="AE142" s="21"/>
      <c r="AF142" s="21"/>
      <c r="AG142" s="21"/>
      <c r="AH142" s="21"/>
      <c r="AI142" s="21"/>
      <c r="AJ142" s="21"/>
      <c r="AK142" s="21"/>
      <c r="AL142" s="21"/>
      <c r="AM142" s="21"/>
      <c r="AN142" s="29"/>
      <c r="AO142" s="21"/>
      <c r="AP142" s="21"/>
      <c r="AQ142" s="21"/>
      <c r="AR142" s="21"/>
      <c r="AS142" s="21"/>
      <c r="AT142" s="21"/>
      <c r="AU142" s="21"/>
      <c r="AV142" s="21"/>
    </row>
    <row r="143" spans="1:48" ht="8.85" customHeight="1" x14ac:dyDescent="0.3">
      <c r="A143" s="10">
        <v>46</v>
      </c>
      <c r="B143" s="21"/>
      <c r="C143" s="10" t="s">
        <v>168</v>
      </c>
      <c r="D143" s="21"/>
      <c r="E143" s="138">
        <v>2079791</v>
      </c>
      <c r="F143" s="21"/>
      <c r="G143" s="135">
        <f>(E143/$AP143)</f>
        <v>53.872221934414341</v>
      </c>
      <c r="H143" s="21"/>
      <c r="I143" s="135">
        <f>IF(G$219,G143/G$219*100,0)</f>
        <v>100.17833611496145</v>
      </c>
      <c r="J143" s="21"/>
      <c r="K143" s="138">
        <v>4500</v>
      </c>
      <c r="L143" s="21"/>
      <c r="M143" s="135">
        <f>(K143/$AP143)</f>
        <v>0.1165621924053256</v>
      </c>
      <c r="N143" s="21"/>
      <c r="O143" s="135">
        <f>IF(M$219,M143/M$219*100,0)</f>
        <v>5.1794355218030024</v>
      </c>
      <c r="P143" s="21"/>
      <c r="Q143" s="138">
        <v>1189013</v>
      </c>
      <c r="R143" s="21"/>
      <c r="S143" s="135">
        <f>(Q143/$AP143)</f>
        <v>30.798658239651868</v>
      </c>
      <c r="T143" s="21"/>
      <c r="U143" s="135">
        <f>IF(S$219,S143/S$219*100,0)</f>
        <v>91.231818979408246</v>
      </c>
      <c r="V143" s="21"/>
      <c r="W143" s="138">
        <f>(E143+K143+Q143)</f>
        <v>3273304</v>
      </c>
      <c r="X143" s="21"/>
      <c r="Y143" s="21"/>
      <c r="Z143" s="138">
        <v>238432</v>
      </c>
      <c r="AA143" s="21"/>
      <c r="AB143" s="143">
        <f>IF($W143,Z143/$W143*100,0)</f>
        <v>7.2841385951320126</v>
      </c>
      <c r="AC143" s="21"/>
      <c r="AD143" s="138">
        <v>0</v>
      </c>
      <c r="AE143" s="21"/>
      <c r="AF143" s="143">
        <f>IF($W143,AD143/$W143*100,0)</f>
        <v>0</v>
      </c>
      <c r="AG143" s="21"/>
      <c r="AH143" s="138">
        <v>0</v>
      </c>
      <c r="AI143" s="21"/>
      <c r="AJ143" s="143">
        <f>IF($W143,AH143/$W143*100,0)</f>
        <v>0</v>
      </c>
      <c r="AK143" s="21"/>
      <c r="AL143" s="138">
        <v>155689</v>
      </c>
      <c r="AM143" s="21"/>
      <c r="AN143" s="10">
        <v>46</v>
      </c>
      <c r="AO143" s="21"/>
      <c r="AP143" s="147">
        <v>38606</v>
      </c>
      <c r="AQ143" s="21"/>
      <c r="AR143" s="147">
        <f t="shared" si="0"/>
        <v>38606</v>
      </c>
      <c r="AS143" s="21"/>
      <c r="AT143" s="147">
        <f t="shared" si="1"/>
        <v>38606</v>
      </c>
      <c r="AU143" s="21"/>
      <c r="AV143" s="147">
        <f t="shared" si="2"/>
        <v>38606</v>
      </c>
    </row>
    <row r="144" spans="1:48" ht="8.85" customHeight="1" x14ac:dyDescent="0.3">
      <c r="A144" s="10">
        <v>47</v>
      </c>
      <c r="B144" s="21"/>
      <c r="C144" s="10" t="s">
        <v>169</v>
      </c>
      <c r="D144" s="21"/>
      <c r="E144" s="138">
        <v>6679504</v>
      </c>
      <c r="F144" s="21"/>
      <c r="G144" s="135">
        <f>(E144/$AP144)</f>
        <v>85.356710200117561</v>
      </c>
      <c r="H144" s="21"/>
      <c r="I144" s="135">
        <f>IF(G$219,G144/G$219*100,0)</f>
        <v>158.72545993192651</v>
      </c>
      <c r="J144" s="21"/>
      <c r="K144" s="138">
        <v>0</v>
      </c>
      <c r="L144" s="21"/>
      <c r="M144" s="135">
        <f>(K144/$AP144)</f>
        <v>0</v>
      </c>
      <c r="N144" s="21"/>
      <c r="O144" s="135">
        <f>IF(M$219,M144/M$219*100,0)</f>
        <v>0</v>
      </c>
      <c r="P144" s="21"/>
      <c r="Q144" s="138">
        <v>5377917</v>
      </c>
      <c r="R144" s="21"/>
      <c r="S144" s="135">
        <f>(Q144/$AP144)</f>
        <v>68.723860761111254</v>
      </c>
      <c r="T144" s="21"/>
      <c r="U144" s="135">
        <f>IF(S$219,S144/S$219*100,0)</f>
        <v>203.57389519169621</v>
      </c>
      <c r="V144" s="21"/>
      <c r="W144" s="138">
        <f>(E144+K144+Q144)</f>
        <v>12057421</v>
      </c>
      <c r="X144" s="21"/>
      <c r="Y144" s="21"/>
      <c r="Z144" s="138">
        <v>275764</v>
      </c>
      <c r="AA144" s="21"/>
      <c r="AB144" s="143">
        <f>IF($W144,Z144/$W144*100,0)</f>
        <v>2.2870894198684777</v>
      </c>
      <c r="AC144" s="21"/>
      <c r="AD144" s="138">
        <v>60743</v>
      </c>
      <c r="AE144" s="21"/>
      <c r="AF144" s="143">
        <f>IF($W144,AD144/$W144*100,0)</f>
        <v>0.50378103244466621</v>
      </c>
      <c r="AG144" s="21"/>
      <c r="AH144" s="138">
        <v>0</v>
      </c>
      <c r="AI144" s="21"/>
      <c r="AJ144" s="143">
        <f>IF($W144,AH144/$W144*100,0)</f>
        <v>0</v>
      </c>
      <c r="AK144" s="21"/>
      <c r="AL144" s="138">
        <v>2287531</v>
      </c>
      <c r="AM144" s="21"/>
      <c r="AN144" s="10">
        <v>47</v>
      </c>
      <c r="AO144" s="21"/>
      <c r="AP144" s="147">
        <v>78254</v>
      </c>
      <c r="AQ144" s="21"/>
      <c r="AR144" s="147">
        <f t="shared" si="0"/>
        <v>78254</v>
      </c>
      <c r="AS144" s="21"/>
      <c r="AT144" s="147">
        <f t="shared" si="1"/>
        <v>0</v>
      </c>
      <c r="AU144" s="21"/>
      <c r="AV144" s="147">
        <f t="shared" si="2"/>
        <v>78254</v>
      </c>
    </row>
    <row r="145" spans="1:48" ht="8.85" customHeight="1" x14ac:dyDescent="0.3">
      <c r="A145" s="10">
        <v>48</v>
      </c>
      <c r="B145" s="21"/>
      <c r="C145" s="10" t="s">
        <v>170</v>
      </c>
      <c r="D145" s="21"/>
      <c r="E145" s="138">
        <v>0</v>
      </c>
      <c r="F145" s="21"/>
      <c r="G145" s="135">
        <f>(E145/$AP145)</f>
        <v>0</v>
      </c>
      <c r="H145" s="21"/>
      <c r="I145" s="135">
        <f>IF(G$219,G145/G$219*100,0)</f>
        <v>0</v>
      </c>
      <c r="J145" s="21"/>
      <c r="K145" s="138">
        <v>3222</v>
      </c>
      <c r="L145" s="21"/>
      <c r="M145" s="135">
        <f>(K145/$AP145)</f>
        <v>0.48759079903147701</v>
      </c>
      <c r="N145" s="21"/>
      <c r="O145" s="135">
        <f>IF(M$219,M145/M$219*100,0)</f>
        <v>21.666074157443145</v>
      </c>
      <c r="P145" s="21"/>
      <c r="Q145" s="138">
        <v>246334</v>
      </c>
      <c r="R145" s="21"/>
      <c r="S145" s="135">
        <f>(Q145/$AP145)</f>
        <v>37.278147699757866</v>
      </c>
      <c r="T145" s="21"/>
      <c r="U145" s="135">
        <f>IF(S$219,S145/S$219*100,0)</f>
        <v>110.42536971475536</v>
      </c>
      <c r="V145" s="21"/>
      <c r="W145" s="138">
        <f>(E145+K145+Q145)</f>
        <v>249556</v>
      </c>
      <c r="X145" s="21"/>
      <c r="Y145" s="21"/>
      <c r="Z145" s="138">
        <v>25427</v>
      </c>
      <c r="AA145" s="21"/>
      <c r="AB145" s="143">
        <f>IF($W145,Z145/$W145*100,0)</f>
        <v>10.188895478369584</v>
      </c>
      <c r="AC145" s="21"/>
      <c r="AD145" s="138">
        <v>6324</v>
      </c>
      <c r="AE145" s="21"/>
      <c r="AF145" s="143">
        <f>IF($W145,AD145/$W145*100,0)</f>
        <v>2.5341005625991762</v>
      </c>
      <c r="AG145" s="21"/>
      <c r="AH145" s="138">
        <v>0</v>
      </c>
      <c r="AI145" s="21"/>
      <c r="AJ145" s="143">
        <f>IF($W145,AH145/$W145*100,0)</f>
        <v>0</v>
      </c>
      <c r="AK145" s="21"/>
      <c r="AL145" s="138">
        <v>1059</v>
      </c>
      <c r="AM145" s="21"/>
      <c r="AN145" s="10">
        <v>48</v>
      </c>
      <c r="AO145" s="21"/>
      <c r="AP145" s="147">
        <v>6608</v>
      </c>
      <c r="AQ145" s="21"/>
      <c r="AR145" s="147">
        <f t="shared" si="0"/>
        <v>0</v>
      </c>
      <c r="AS145" s="21"/>
      <c r="AT145" s="147">
        <f t="shared" si="1"/>
        <v>6608</v>
      </c>
      <c r="AU145" s="21"/>
      <c r="AV145" s="147">
        <f t="shared" si="2"/>
        <v>6608</v>
      </c>
    </row>
    <row r="146" spans="1:48" ht="8.85" customHeight="1" x14ac:dyDescent="0.3">
      <c r="A146" s="10">
        <v>49</v>
      </c>
      <c r="B146" s="21"/>
      <c r="C146" s="10" t="s">
        <v>171</v>
      </c>
      <c r="D146" s="21"/>
      <c r="E146" s="138">
        <v>596347</v>
      </c>
      <c r="F146" s="21"/>
      <c r="G146" s="135">
        <f>(E146/$AP146)</f>
        <v>22.315870224151482</v>
      </c>
      <c r="H146" s="21"/>
      <c r="I146" s="135">
        <f>IF(G$219,G146/G$219*100,0)</f>
        <v>41.49757830175546</v>
      </c>
      <c r="J146" s="21"/>
      <c r="K146" s="138">
        <v>0</v>
      </c>
      <c r="L146" s="21"/>
      <c r="M146" s="135">
        <f>(K146/$AP146)</f>
        <v>0</v>
      </c>
      <c r="N146" s="21"/>
      <c r="O146" s="135">
        <f>IF(M$219,M146/M$219*100,0)</f>
        <v>0</v>
      </c>
      <c r="P146" s="21"/>
      <c r="Q146" s="138">
        <v>661791</v>
      </c>
      <c r="R146" s="21"/>
      <c r="S146" s="135">
        <f>(Q146/$AP146)</f>
        <v>24.76484676121693</v>
      </c>
      <c r="T146" s="21"/>
      <c r="U146" s="135">
        <f>IF(S$219,S146/S$219*100,0)</f>
        <v>73.358456046741921</v>
      </c>
      <c r="V146" s="21"/>
      <c r="W146" s="138">
        <f>(E146+K146+Q146)</f>
        <v>1258138</v>
      </c>
      <c r="X146" s="21"/>
      <c r="Y146" s="21"/>
      <c r="Z146" s="138">
        <v>141969</v>
      </c>
      <c r="AA146" s="21"/>
      <c r="AB146" s="143">
        <f>IF($W146,Z146/$W146*100,0)</f>
        <v>11.284056279994722</v>
      </c>
      <c r="AC146" s="21"/>
      <c r="AD146" s="138">
        <v>0</v>
      </c>
      <c r="AE146" s="21"/>
      <c r="AF146" s="143">
        <f>IF($W146,AD146/$W146*100,0)</f>
        <v>0</v>
      </c>
      <c r="AG146" s="21"/>
      <c r="AH146" s="138">
        <v>3106</v>
      </c>
      <c r="AI146" s="21"/>
      <c r="AJ146" s="143">
        <f>IF($W146,AH146/$W146*100,0)</f>
        <v>0.24687275958599134</v>
      </c>
      <c r="AK146" s="21"/>
      <c r="AL146" s="138">
        <v>140636</v>
      </c>
      <c r="AM146" s="21"/>
      <c r="AN146" s="10">
        <v>49</v>
      </c>
      <c r="AO146" s="21"/>
      <c r="AP146" s="147">
        <v>26723</v>
      </c>
      <c r="AQ146" s="21"/>
      <c r="AR146" s="147">
        <f t="shared" si="0"/>
        <v>26723</v>
      </c>
      <c r="AS146" s="21"/>
      <c r="AT146" s="147">
        <f t="shared" si="1"/>
        <v>0</v>
      </c>
      <c r="AU146" s="21"/>
      <c r="AV146" s="147">
        <f t="shared" si="2"/>
        <v>26723</v>
      </c>
    </row>
    <row r="147" spans="1:48" ht="8.85" customHeight="1" x14ac:dyDescent="0.3">
      <c r="A147" s="10">
        <v>50</v>
      </c>
      <c r="B147" s="21"/>
      <c r="C147" s="10" t="s">
        <v>172</v>
      </c>
      <c r="D147" s="21"/>
      <c r="E147" s="145">
        <v>0</v>
      </c>
      <c r="F147" s="21"/>
      <c r="G147" s="135">
        <v>0</v>
      </c>
      <c r="H147" s="21"/>
      <c r="I147" s="135">
        <f>IF(G$219,G147/G$219*100,0)</f>
        <v>0</v>
      </c>
      <c r="J147" s="21"/>
      <c r="K147" s="145">
        <v>0</v>
      </c>
      <c r="L147" s="21"/>
      <c r="M147" s="135">
        <v>0</v>
      </c>
      <c r="N147" s="21"/>
      <c r="O147" s="135">
        <f>IF(M$219,M147/M$219*100,0)</f>
        <v>0</v>
      </c>
      <c r="P147" s="21"/>
      <c r="Q147" s="145">
        <v>0</v>
      </c>
      <c r="R147" s="21"/>
      <c r="S147" s="135">
        <v>0</v>
      </c>
      <c r="T147" s="21"/>
      <c r="U147" s="135">
        <f>IF(S$219,S147/S$219*100,0)</f>
        <v>0</v>
      </c>
      <c r="V147" s="21"/>
      <c r="W147" s="138">
        <f>(E147+K147+Q147)</f>
        <v>0</v>
      </c>
      <c r="X147" s="21"/>
      <c r="Y147" s="21"/>
      <c r="Z147" s="145">
        <v>0</v>
      </c>
      <c r="AA147" s="21"/>
      <c r="AB147" s="143">
        <f>IF($W147,Z147/$W147*100,0)</f>
        <v>0</v>
      </c>
      <c r="AC147" s="21"/>
      <c r="AD147" s="145">
        <v>0</v>
      </c>
      <c r="AE147" s="21"/>
      <c r="AF147" s="143">
        <f>IF($W147,AD147/$W147*100,0)</f>
        <v>0</v>
      </c>
      <c r="AG147" s="21"/>
      <c r="AH147" s="145">
        <v>0</v>
      </c>
      <c r="AI147" s="21"/>
      <c r="AJ147" s="143">
        <f>IF($W147,AH147/$W147*100,0)</f>
        <v>0</v>
      </c>
      <c r="AK147" s="21"/>
      <c r="AL147" s="145">
        <v>0</v>
      </c>
      <c r="AM147" s="21"/>
      <c r="AN147" s="10">
        <v>50</v>
      </c>
      <c r="AO147" s="21"/>
      <c r="AP147" s="147">
        <v>0</v>
      </c>
      <c r="AQ147" s="21"/>
      <c r="AR147" s="147">
        <f t="shared" si="0"/>
        <v>0</v>
      </c>
      <c r="AS147" s="21"/>
      <c r="AT147" s="147">
        <f t="shared" si="1"/>
        <v>0</v>
      </c>
      <c r="AU147" s="21"/>
      <c r="AV147" s="147">
        <f t="shared" si="2"/>
        <v>0</v>
      </c>
    </row>
    <row r="148" spans="1:48"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row>
    <row r="149" spans="1:48" ht="8.4"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row>
    <row r="150" spans="1:48" ht="8.85" hidden="1"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row>
    <row r="151" spans="1:48" s="8" customFormat="1" ht="9.6" customHeight="1" x14ac:dyDescent="0.3">
      <c r="A151" s="112" t="s">
        <v>561</v>
      </c>
      <c r="AO151" s="113" t="s">
        <v>562</v>
      </c>
    </row>
    <row r="152" spans="1:48" s="8" customFormat="1" ht="10.5" customHeight="1" x14ac:dyDescent="0.3">
      <c r="A152" s="38"/>
      <c r="W152" s="11" t="s">
        <v>42</v>
      </c>
      <c r="Z152" s="38" t="s">
        <v>43</v>
      </c>
      <c r="AN152" s="11" t="s">
        <v>549</v>
      </c>
    </row>
    <row r="153" spans="1:48" s="8" customFormat="1" ht="10.5" customHeight="1" x14ac:dyDescent="0.3">
      <c r="A153" s="12"/>
      <c r="W153" s="11" t="s">
        <v>550</v>
      </c>
      <c r="Z153" s="38" t="s">
        <v>391</v>
      </c>
      <c r="AN153" s="113" t="s">
        <v>173</v>
      </c>
    </row>
    <row r="154" spans="1:48" s="8" customFormat="1" ht="10.5" customHeight="1" x14ac:dyDescent="0.3">
      <c r="A154" s="13"/>
      <c r="W154" s="11" t="s">
        <v>48</v>
      </c>
      <c r="Z154" s="14" t="s">
        <v>49</v>
      </c>
    </row>
    <row r="155" spans="1:48" ht="9.6" customHeight="1" x14ac:dyDescent="0.3">
      <c r="Z155" s="16" t="s">
        <v>392</v>
      </c>
      <c r="AA155" s="16"/>
      <c r="AB155" s="16"/>
      <c r="AC155" s="16"/>
      <c r="AD155" s="16"/>
      <c r="AE155" s="16"/>
      <c r="AF155" s="16"/>
      <c r="AG155" s="16"/>
      <c r="AH155" s="16"/>
      <c r="AI155" s="16"/>
      <c r="AJ155" s="16"/>
      <c r="AK155" s="16"/>
      <c r="AL155" s="16"/>
    </row>
    <row r="156" spans="1:48" ht="8.85" customHeight="1" x14ac:dyDescent="0.3"/>
    <row r="157" spans="1:48" ht="9.6" customHeight="1" x14ac:dyDescent="0.3">
      <c r="AD157" s="16" t="s">
        <v>396</v>
      </c>
      <c r="AE157" s="16"/>
      <c r="AF157" s="16"/>
      <c r="AG157" s="16"/>
      <c r="AH157" s="16"/>
      <c r="AI157" s="16"/>
      <c r="AJ157" s="16"/>
    </row>
    <row r="158" spans="1:48" ht="9.6" customHeight="1" x14ac:dyDescent="0.3"/>
    <row r="159" spans="1:48" ht="9.6" customHeight="1" x14ac:dyDescent="0.3">
      <c r="E159" s="16" t="s">
        <v>551</v>
      </c>
      <c r="F159" s="16"/>
      <c r="G159" s="16"/>
      <c r="H159" s="16"/>
      <c r="I159" s="16"/>
      <c r="K159" s="16" t="s">
        <v>552</v>
      </c>
      <c r="L159" s="16"/>
      <c r="M159" s="16"/>
      <c r="N159" s="16"/>
      <c r="O159" s="16"/>
      <c r="Q159" s="16" t="s">
        <v>553</v>
      </c>
      <c r="R159" s="16"/>
      <c r="S159" s="16"/>
      <c r="T159" s="16"/>
      <c r="U159" s="16"/>
      <c r="Z159" s="16" t="s">
        <v>431</v>
      </c>
      <c r="AA159" s="16"/>
      <c r="AB159" s="16"/>
      <c r="AD159" s="16" t="s">
        <v>59</v>
      </c>
      <c r="AE159" s="16"/>
      <c r="AF159" s="16"/>
      <c r="AH159" s="16" t="s">
        <v>60</v>
      </c>
      <c r="AI159" s="16"/>
      <c r="AJ159" s="16"/>
    </row>
    <row r="160" spans="1:48" ht="8.85" customHeight="1" x14ac:dyDescent="0.3"/>
    <row r="161" spans="1:48" ht="9.6" customHeight="1" x14ac:dyDescent="0.3">
      <c r="I161" s="18" t="s">
        <v>64</v>
      </c>
      <c r="O161" s="18" t="s">
        <v>64</v>
      </c>
      <c r="U161" s="18" t="s">
        <v>64</v>
      </c>
      <c r="AB161" s="18" t="s">
        <v>271</v>
      </c>
      <c r="AF161" s="18" t="s">
        <v>271</v>
      </c>
      <c r="AJ161" s="18" t="s">
        <v>271</v>
      </c>
      <c r="AL161" s="18" t="s">
        <v>408</v>
      </c>
      <c r="AR161" s="18" t="s">
        <v>554</v>
      </c>
      <c r="AT161" s="18" t="s">
        <v>555</v>
      </c>
      <c r="AV161" s="132" t="s">
        <v>263</v>
      </c>
    </row>
    <row r="162" spans="1:48" ht="9.6" customHeight="1" x14ac:dyDescent="0.3">
      <c r="A162" s="19" t="s">
        <v>71</v>
      </c>
      <c r="C162" s="19" t="s">
        <v>73</v>
      </c>
      <c r="E162" s="19" t="s">
        <v>74</v>
      </c>
      <c r="G162" s="19" t="s">
        <v>434</v>
      </c>
      <c r="I162" s="19" t="s">
        <v>80</v>
      </c>
      <c r="K162" s="19" t="s">
        <v>74</v>
      </c>
      <c r="M162" s="19" t="s">
        <v>434</v>
      </c>
      <c r="O162" s="19" t="s">
        <v>80</v>
      </c>
      <c r="Q162" s="19" t="s">
        <v>74</v>
      </c>
      <c r="S162" s="19" t="s">
        <v>434</v>
      </c>
      <c r="U162" s="19" t="s">
        <v>80</v>
      </c>
      <c r="W162" s="19" t="s">
        <v>65</v>
      </c>
      <c r="Z162" s="19" t="s">
        <v>74</v>
      </c>
      <c r="AB162" s="19" t="s">
        <v>372</v>
      </c>
      <c r="AD162" s="19" t="s">
        <v>74</v>
      </c>
      <c r="AF162" s="19" t="s">
        <v>372</v>
      </c>
      <c r="AH162" s="19" t="s">
        <v>74</v>
      </c>
      <c r="AJ162" s="19" t="s">
        <v>372</v>
      </c>
      <c r="AL162" s="19" t="s">
        <v>417</v>
      </c>
      <c r="AN162" s="19" t="s">
        <v>71</v>
      </c>
      <c r="AR162" s="111" t="s">
        <v>556</v>
      </c>
      <c r="AT162" s="111" t="s">
        <v>557</v>
      </c>
      <c r="AV162" s="111" t="s">
        <v>558</v>
      </c>
    </row>
    <row r="163" spans="1:48" ht="8.85" customHeight="1" x14ac:dyDescent="0.3"/>
    <row r="164" spans="1:48" ht="8.85" customHeight="1" x14ac:dyDescent="0.3">
      <c r="B164" s="10" t="s">
        <v>284</v>
      </c>
    </row>
    <row r="165" spans="1:48" ht="8.85" customHeight="1" x14ac:dyDescent="0.3">
      <c r="A165" s="10">
        <v>51</v>
      </c>
      <c r="B165" s="21"/>
      <c r="C165" s="10" t="s">
        <v>174</v>
      </c>
      <c r="D165" s="21"/>
      <c r="E165" s="136">
        <v>50004</v>
      </c>
      <c r="F165" s="21"/>
      <c r="G165" s="134">
        <f>(E165/$AP165)</f>
        <v>4.5795402509387308</v>
      </c>
      <c r="H165" s="21"/>
      <c r="I165" s="135">
        <f>IF(G$219,G165/G$219*100,0)</f>
        <v>8.515904969894434</v>
      </c>
      <c r="J165" s="21"/>
      <c r="K165" s="136">
        <v>4999</v>
      </c>
      <c r="L165" s="21"/>
      <c r="M165" s="134">
        <f>(K165/$AP165)</f>
        <v>0.45782580822419633</v>
      </c>
      <c r="N165" s="21"/>
      <c r="O165" s="135">
        <f>IF(M$219,M165/M$219*100,0)</f>
        <v>20.343468194805766</v>
      </c>
      <c r="P165" s="21"/>
      <c r="Q165" s="136">
        <v>133000</v>
      </c>
      <c r="R165" s="21"/>
      <c r="S165" s="134">
        <f>(Q165/$AP165)</f>
        <v>12.18060261928748</v>
      </c>
      <c r="T165" s="21"/>
      <c r="U165" s="135">
        <f>IF(S$219,S165/S$219*100,0)</f>
        <v>36.081394344388897</v>
      </c>
      <c r="V165" s="21"/>
      <c r="W165" s="136">
        <f>(E165+K165+Q165)</f>
        <v>188003</v>
      </c>
      <c r="X165" s="21"/>
      <c r="Y165" s="21"/>
      <c r="Z165" s="136">
        <v>0</v>
      </c>
      <c r="AA165" s="21"/>
      <c r="AB165" s="135">
        <f>IF($W165,Z165/$W165*100,0)</f>
        <v>0</v>
      </c>
      <c r="AC165" s="21"/>
      <c r="AD165" s="136">
        <v>0</v>
      </c>
      <c r="AE165" s="21"/>
      <c r="AF165" s="135">
        <f>IF($W165,AD165/$W165*100,0)</f>
        <v>0</v>
      </c>
      <c r="AG165" s="21"/>
      <c r="AH165" s="136">
        <v>0</v>
      </c>
      <c r="AI165" s="21"/>
      <c r="AJ165" s="135">
        <f>IF($W165,AH165/$W165*100,0)</f>
        <v>0</v>
      </c>
      <c r="AK165" s="21"/>
      <c r="AL165" s="136">
        <v>0</v>
      </c>
      <c r="AM165" s="21"/>
      <c r="AN165" s="10">
        <v>51</v>
      </c>
      <c r="AO165" s="21"/>
      <c r="AP165" s="147">
        <v>10919</v>
      </c>
      <c r="AQ165" s="21"/>
      <c r="AR165" s="147">
        <f>IF(E165,AP165,0)</f>
        <v>10919</v>
      </c>
      <c r="AS165" s="21"/>
      <c r="AT165" s="147">
        <f>IF(K165,AP165,0)</f>
        <v>10919</v>
      </c>
      <c r="AU165" s="21"/>
      <c r="AV165" s="147">
        <f>IF(Q165,AP165,0)</f>
        <v>10919</v>
      </c>
    </row>
    <row r="166" spans="1:48" ht="8.85" customHeight="1" x14ac:dyDescent="0.3">
      <c r="A166" s="10">
        <v>52</v>
      </c>
      <c r="B166" s="21"/>
      <c r="C166" s="10" t="s">
        <v>175</v>
      </c>
      <c r="D166" s="21"/>
      <c r="E166" s="138">
        <v>57208</v>
      </c>
      <c r="F166" s="21"/>
      <c r="G166" s="135">
        <f>(E166/$AP166)</f>
        <v>2.5800748658278088</v>
      </c>
      <c r="H166" s="21"/>
      <c r="I166" s="135">
        <f>IF(G$219,G166/G$219*100,0)</f>
        <v>4.7977899895298268</v>
      </c>
      <c r="J166" s="21"/>
      <c r="K166" s="138">
        <v>0</v>
      </c>
      <c r="L166" s="21"/>
      <c r="M166" s="135">
        <f>(K166/$AP166)</f>
        <v>0</v>
      </c>
      <c r="N166" s="21"/>
      <c r="O166" s="135">
        <f>IF(M$219,M166/M$219*100,0)</f>
        <v>0</v>
      </c>
      <c r="P166" s="21"/>
      <c r="Q166" s="138">
        <v>337494</v>
      </c>
      <c r="R166" s="21"/>
      <c r="S166" s="135">
        <f>(Q166/$AP166)</f>
        <v>15.220944391827899</v>
      </c>
      <c r="T166" s="21"/>
      <c r="U166" s="135">
        <f>IF(S$219,S166/S$219*100,0)</f>
        <v>45.087498054154793</v>
      </c>
      <c r="V166" s="21"/>
      <c r="W166" s="138">
        <f>(E166+K166+Q166)</f>
        <v>394702</v>
      </c>
      <c r="X166" s="21"/>
      <c r="Y166" s="21"/>
      <c r="Z166" s="138">
        <v>64556</v>
      </c>
      <c r="AA166" s="21"/>
      <c r="AB166" s="135">
        <f>IF($W166,Z166/$W166*100,0)</f>
        <v>16.355630323636568</v>
      </c>
      <c r="AC166" s="21"/>
      <c r="AD166" s="138">
        <v>0</v>
      </c>
      <c r="AE166" s="21"/>
      <c r="AF166" s="135">
        <f>IF($W166,AD166/$W166*100,0)</f>
        <v>0</v>
      </c>
      <c r="AG166" s="21"/>
      <c r="AH166" s="138">
        <v>0</v>
      </c>
      <c r="AI166" s="21"/>
      <c r="AJ166" s="135">
        <f>IF($W166,AH166/$W166*100,0)</f>
        <v>0</v>
      </c>
      <c r="AK166" s="21"/>
      <c r="AL166" s="138">
        <v>33016</v>
      </c>
      <c r="AM166" s="21"/>
      <c r="AN166" s="10">
        <v>52</v>
      </c>
      <c r="AO166" s="21"/>
      <c r="AP166" s="147">
        <v>22173</v>
      </c>
      <c r="AQ166" s="21"/>
      <c r="AR166" s="147">
        <f>IF(E166,AP166,0)</f>
        <v>22173</v>
      </c>
      <c r="AS166" s="21"/>
      <c r="AT166" s="147">
        <f>IF(K166,AP166,0)</f>
        <v>0</v>
      </c>
      <c r="AU166" s="21"/>
      <c r="AV166" s="147">
        <f>IF(Q166,AP166,0)</f>
        <v>22173</v>
      </c>
    </row>
    <row r="167" spans="1:48" ht="8.85" customHeight="1" x14ac:dyDescent="0.3">
      <c r="A167" s="10">
        <v>53</v>
      </c>
      <c r="B167" s="21"/>
      <c r="C167" s="10" t="s">
        <v>176</v>
      </c>
      <c r="D167" s="21"/>
      <c r="E167" s="138">
        <v>51034044</v>
      </c>
      <c r="F167" s="21"/>
      <c r="G167" s="135">
        <f>(E167/$AP167)</f>
        <v>121.23281364693474</v>
      </c>
      <c r="H167" s="21"/>
      <c r="I167" s="135">
        <f>IF(G$219,G167/G$219*100,0)</f>
        <v>225.43903179769865</v>
      </c>
      <c r="J167" s="21"/>
      <c r="K167" s="138">
        <v>342557</v>
      </c>
      <c r="L167" s="21"/>
      <c r="M167" s="135">
        <f>(K167/$AP167)</f>
        <v>0.81375383350872654</v>
      </c>
      <c r="N167" s="21"/>
      <c r="O167" s="135">
        <f>IF(M$219,M167/M$219*100,0)</f>
        <v>36.159113210759195</v>
      </c>
      <c r="P167" s="21"/>
      <c r="Q167" s="138">
        <v>21909051</v>
      </c>
      <c r="R167" s="21"/>
      <c r="S167" s="135">
        <f>(Q167/$AP167)</f>
        <v>52.045569758575063</v>
      </c>
      <c r="T167" s="21"/>
      <c r="U167" s="135">
        <f>IF(S$219,S167/S$219*100,0)</f>
        <v>154.16944342014804</v>
      </c>
      <c r="V167" s="21"/>
      <c r="W167" s="138">
        <f>(E167+K167+Q167)</f>
        <v>73285652</v>
      </c>
      <c r="X167" s="21"/>
      <c r="Y167" s="21"/>
      <c r="Z167" s="138">
        <v>248131</v>
      </c>
      <c r="AA167" s="21"/>
      <c r="AB167" s="135">
        <f>IF($W167,Z167/$W167*100,0)</f>
        <v>0.33858059965134785</v>
      </c>
      <c r="AC167" s="21"/>
      <c r="AD167" s="138">
        <v>0</v>
      </c>
      <c r="AE167" s="21"/>
      <c r="AF167" s="135">
        <f>IF($W167,AD167/$W167*100,0)</f>
        <v>0</v>
      </c>
      <c r="AG167" s="21"/>
      <c r="AH167" s="138">
        <v>0</v>
      </c>
      <c r="AI167" s="21"/>
      <c r="AJ167" s="135">
        <f>IF($W167,AH167/$W167*100,0)</f>
        <v>0</v>
      </c>
      <c r="AK167" s="21"/>
      <c r="AL167" s="138">
        <v>6754777</v>
      </c>
      <c r="AM167" s="21"/>
      <c r="AN167" s="10">
        <v>53</v>
      </c>
      <c r="AO167" s="21"/>
      <c r="AP167" s="147">
        <v>420959</v>
      </c>
      <c r="AQ167" s="21"/>
      <c r="AR167" s="147">
        <f>IF(E167,AP167,0)</f>
        <v>420959</v>
      </c>
      <c r="AS167" s="21"/>
      <c r="AT167" s="147">
        <f>IF(K167,AP167,0)</f>
        <v>420959</v>
      </c>
      <c r="AU167" s="21"/>
      <c r="AV167" s="147">
        <f>IF(Q167,AP167,0)</f>
        <v>420959</v>
      </c>
    </row>
    <row r="168" spans="1:48" ht="8.85" customHeight="1" x14ac:dyDescent="0.3">
      <c r="A168" s="10">
        <v>54</v>
      </c>
      <c r="B168" s="21"/>
      <c r="C168" s="10" t="s">
        <v>177</v>
      </c>
      <c r="D168" s="21"/>
      <c r="E168" s="138">
        <v>822006</v>
      </c>
      <c r="F168" s="21"/>
      <c r="G168" s="135">
        <f>(E168/$AP168)</f>
        <v>21.864187679540375</v>
      </c>
      <c r="H168" s="21"/>
      <c r="I168" s="135">
        <f>IF(G$219,G168/G$219*100,0)</f>
        <v>40.657649964914263</v>
      </c>
      <c r="J168" s="21"/>
      <c r="K168" s="138">
        <v>77042</v>
      </c>
      <c r="L168" s="21"/>
      <c r="M168" s="135">
        <f>(K168/$AP168)</f>
        <v>2.0492073624853706</v>
      </c>
      <c r="N168" s="21"/>
      <c r="O168" s="135">
        <f>IF(M$219,M168/M$219*100,0)</f>
        <v>91.056432499909292</v>
      </c>
      <c r="P168" s="21"/>
      <c r="Q168" s="138">
        <v>429714</v>
      </c>
      <c r="R168" s="21"/>
      <c r="S168" s="135">
        <f>(Q168/$AP168)</f>
        <v>11.42977976380466</v>
      </c>
      <c r="T168" s="21"/>
      <c r="U168" s="135">
        <f>IF(S$219,S168/S$219*100,0)</f>
        <v>33.85730606417863</v>
      </c>
      <c r="V168" s="21"/>
      <c r="W168" s="138">
        <f>(E168+K168+Q168)</f>
        <v>1328762</v>
      </c>
      <c r="X168" s="21"/>
      <c r="Y168" s="21"/>
      <c r="Z168" s="138">
        <v>36677</v>
      </c>
      <c r="AA168" s="21"/>
      <c r="AB168" s="135">
        <f>IF($W168,Z168/$W168*100,0)</f>
        <v>2.760238477620522</v>
      </c>
      <c r="AC168" s="21"/>
      <c r="AD168" s="138">
        <v>0</v>
      </c>
      <c r="AE168" s="21"/>
      <c r="AF168" s="135">
        <f>IF($W168,AD168/$W168*100,0)</f>
        <v>0</v>
      </c>
      <c r="AG168" s="21"/>
      <c r="AH168" s="138">
        <v>0</v>
      </c>
      <c r="AI168" s="21"/>
      <c r="AJ168" s="135">
        <f>IF($W168,AH168/$W168*100,0)</f>
        <v>0</v>
      </c>
      <c r="AK168" s="21"/>
      <c r="AL168" s="138">
        <v>213010</v>
      </c>
      <c r="AM168" s="21"/>
      <c r="AN168" s="10">
        <v>54</v>
      </c>
      <c r="AO168" s="21"/>
      <c r="AP168" s="147">
        <v>37596</v>
      </c>
      <c r="AQ168" s="21"/>
      <c r="AR168" s="147">
        <f>IF(E168,AP168,0)</f>
        <v>37596</v>
      </c>
      <c r="AS168" s="21"/>
      <c r="AT168" s="147">
        <f>IF(K168,AP168,0)</f>
        <v>37596</v>
      </c>
      <c r="AU168" s="21"/>
      <c r="AV168" s="147">
        <f>IF(Q168,AP168,0)</f>
        <v>37596</v>
      </c>
    </row>
    <row r="169" spans="1:48" ht="8.85" customHeight="1" x14ac:dyDescent="0.3">
      <c r="A169" s="10">
        <v>55</v>
      </c>
      <c r="B169" s="21"/>
      <c r="C169" s="10" t="s">
        <v>178</v>
      </c>
      <c r="D169" s="21"/>
      <c r="E169" s="138">
        <v>0</v>
      </c>
      <c r="F169" s="21"/>
      <c r="G169" s="135">
        <f>(E169/$AP169)</f>
        <v>0</v>
      </c>
      <c r="H169" s="21"/>
      <c r="I169" s="135">
        <f>IF(G$219,G169/G$219*100,0)</f>
        <v>0</v>
      </c>
      <c r="J169" s="21"/>
      <c r="K169" s="138">
        <v>0</v>
      </c>
      <c r="L169" s="21"/>
      <c r="M169" s="135">
        <f>(K169/$AP169)</f>
        <v>0</v>
      </c>
      <c r="N169" s="21"/>
      <c r="O169" s="135">
        <f>IF(M$219,M169/M$219*100,0)</f>
        <v>0</v>
      </c>
      <c r="P169" s="21"/>
      <c r="Q169" s="138">
        <v>0</v>
      </c>
      <c r="R169" s="21"/>
      <c r="S169" s="135">
        <f>(Q169/$AP169)</f>
        <v>0</v>
      </c>
      <c r="T169" s="21"/>
      <c r="U169" s="135">
        <f>IF(S$219,S169/S$219*100,0)</f>
        <v>0</v>
      </c>
      <c r="V169" s="21"/>
      <c r="W169" s="138">
        <f>(E169+K169+Q169)</f>
        <v>0</v>
      </c>
      <c r="X169" s="21"/>
      <c r="Y169" s="21"/>
      <c r="Z169" s="138">
        <v>0</v>
      </c>
      <c r="AA169" s="21"/>
      <c r="AB169" s="143">
        <f>IF($W169,Z169/$W169*100,0)</f>
        <v>0</v>
      </c>
      <c r="AC169" s="21"/>
      <c r="AD169" s="138">
        <v>0</v>
      </c>
      <c r="AE169" s="21"/>
      <c r="AF169" s="143">
        <f>IF($W169,AD169/$W169*100,0)</f>
        <v>0</v>
      </c>
      <c r="AG169" s="21"/>
      <c r="AH169" s="138">
        <v>0</v>
      </c>
      <c r="AI169" s="21"/>
      <c r="AJ169" s="143">
        <f>IF($W169,AH169/$W169*100,0)</f>
        <v>0</v>
      </c>
      <c r="AK169" s="21"/>
      <c r="AL169" s="138">
        <v>0</v>
      </c>
      <c r="AM169" s="21"/>
      <c r="AN169" s="10">
        <v>55</v>
      </c>
      <c r="AO169" s="21"/>
      <c r="AP169" s="147">
        <v>11936</v>
      </c>
      <c r="AQ169" s="21"/>
      <c r="AR169" s="147">
        <f>IF(E169,AP169,0)</f>
        <v>0</v>
      </c>
      <c r="AS169" s="21"/>
      <c r="AT169" s="147">
        <f>IF(K169,AP169,0)</f>
        <v>0</v>
      </c>
      <c r="AU169" s="21"/>
      <c r="AV169" s="147">
        <f>IF(Q169,AP169,0)</f>
        <v>0</v>
      </c>
    </row>
    <row r="170" spans="1:48"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X170" s="21"/>
      <c r="Y170" s="21"/>
      <c r="Z170" s="21"/>
      <c r="AA170" s="21"/>
      <c r="AB170" s="21"/>
      <c r="AC170" s="21"/>
      <c r="AD170" s="21"/>
      <c r="AE170" s="21"/>
      <c r="AF170" s="21"/>
      <c r="AG170" s="21"/>
      <c r="AH170" s="21"/>
      <c r="AI170" s="21"/>
      <c r="AJ170" s="21"/>
      <c r="AK170" s="21"/>
      <c r="AL170" s="21"/>
      <c r="AM170" s="21"/>
      <c r="AN170" s="29"/>
      <c r="AO170" s="21"/>
      <c r="AP170" s="21"/>
      <c r="AQ170" s="21"/>
      <c r="AR170" s="21"/>
      <c r="AS170" s="21"/>
      <c r="AT170" s="21"/>
      <c r="AU170" s="21"/>
      <c r="AV170" s="21"/>
    </row>
    <row r="171" spans="1:48" ht="8.85" customHeight="1" x14ac:dyDescent="0.3">
      <c r="A171" s="10">
        <v>56</v>
      </c>
      <c r="B171" s="21"/>
      <c r="C171" s="10" t="s">
        <v>179</v>
      </c>
      <c r="D171" s="21"/>
      <c r="E171" s="138">
        <v>559004</v>
      </c>
      <c r="F171" s="21"/>
      <c r="G171" s="135">
        <f>(E171/$AP171)</f>
        <v>40.399219483992198</v>
      </c>
      <c r="H171" s="21"/>
      <c r="I171" s="135">
        <f>IF(G$219,G171/G$219*100,0)</f>
        <v>75.124552931500816</v>
      </c>
      <c r="J171" s="21"/>
      <c r="K171" s="138">
        <v>128000</v>
      </c>
      <c r="L171" s="21"/>
      <c r="M171" s="135">
        <f>(K171/$AP171)</f>
        <v>9.2505600925056015</v>
      </c>
      <c r="N171" s="21"/>
      <c r="O171" s="135">
        <f>IF(M$219,M171/M$219*100,0)</f>
        <v>411.04820140211859</v>
      </c>
      <c r="P171" s="21"/>
      <c r="Q171" s="138">
        <v>143600</v>
      </c>
      <c r="R171" s="21"/>
      <c r="S171" s="135">
        <f>(Q171/$AP171)</f>
        <v>10.377972103779721</v>
      </c>
      <c r="T171" s="21"/>
      <c r="U171" s="135">
        <f>IF(S$219,S171/S$219*100,0)</f>
        <v>30.741640268160015</v>
      </c>
      <c r="V171" s="21"/>
      <c r="W171" s="138">
        <f>(E171+K171+Q171)</f>
        <v>830604</v>
      </c>
      <c r="X171" s="21"/>
      <c r="Y171" s="21"/>
      <c r="Z171" s="138">
        <v>0</v>
      </c>
      <c r="AA171" s="21"/>
      <c r="AB171" s="143">
        <f>IF($W171,Z171/$W171*100,0)</f>
        <v>0</v>
      </c>
      <c r="AC171" s="21"/>
      <c r="AD171" s="138">
        <v>0</v>
      </c>
      <c r="AE171" s="21"/>
      <c r="AF171" s="143">
        <f>IF($W171,AD171/$W171*100,0)</f>
        <v>0</v>
      </c>
      <c r="AG171" s="21"/>
      <c r="AH171" s="138">
        <v>0</v>
      </c>
      <c r="AI171" s="21"/>
      <c r="AJ171" s="143">
        <f>IF($W171,AH171/$W171*100,0)</f>
        <v>0</v>
      </c>
      <c r="AK171" s="21"/>
      <c r="AL171" s="138">
        <v>150729</v>
      </c>
      <c r="AM171" s="21"/>
      <c r="AN171" s="10">
        <v>56</v>
      </c>
      <c r="AO171" s="21"/>
      <c r="AP171" s="147">
        <v>13837</v>
      </c>
      <c r="AQ171" s="21"/>
      <c r="AR171" s="147">
        <f>IF(E171,AP171,0)</f>
        <v>13837</v>
      </c>
      <c r="AS171" s="21"/>
      <c r="AT171" s="147">
        <f>IF(K171,AP171,0)</f>
        <v>13837</v>
      </c>
      <c r="AU171" s="21"/>
      <c r="AV171" s="147">
        <f>IF(Q171,AP171,0)</f>
        <v>13837</v>
      </c>
    </row>
    <row r="172" spans="1:48" ht="8.85" customHeight="1" x14ac:dyDescent="0.3">
      <c r="A172" s="10">
        <v>57</v>
      </c>
      <c r="B172" s="21"/>
      <c r="C172" s="10" t="s">
        <v>180</v>
      </c>
      <c r="D172" s="21"/>
      <c r="E172" s="138">
        <v>104000</v>
      </c>
      <c r="F172" s="21"/>
      <c r="G172" s="135">
        <f>(E172/$AP172)</f>
        <v>12.187976092816125</v>
      </c>
      <c r="H172" s="21"/>
      <c r="I172" s="135">
        <f>IF(G$219,G172/G$219*100,0)</f>
        <v>22.664206556649834</v>
      </c>
      <c r="J172" s="21"/>
      <c r="K172" s="138">
        <v>0</v>
      </c>
      <c r="L172" s="21"/>
      <c r="M172" s="135">
        <f>(K172/$AP172)</f>
        <v>0</v>
      </c>
      <c r="N172" s="21"/>
      <c r="O172" s="135">
        <f>IF(M$219,M172/M$219*100,0)</f>
        <v>0</v>
      </c>
      <c r="P172" s="21"/>
      <c r="Q172" s="138">
        <v>419066</v>
      </c>
      <c r="R172" s="21"/>
      <c r="S172" s="135">
        <f>(Q172/$AP172)</f>
        <v>49.111215281846945</v>
      </c>
      <c r="T172" s="21"/>
      <c r="U172" s="135">
        <f>IF(S$219,S172/S$219*100,0)</f>
        <v>145.47729539346497</v>
      </c>
      <c r="V172" s="21"/>
      <c r="W172" s="138">
        <f>(E172+K172+Q172)</f>
        <v>523066</v>
      </c>
      <c r="X172" s="21"/>
      <c r="Y172" s="21"/>
      <c r="Z172" s="138">
        <v>90684</v>
      </c>
      <c r="AA172" s="21"/>
      <c r="AB172" s="143">
        <f>IF($W172,Z172/$W172*100,0)</f>
        <v>17.337009096366423</v>
      </c>
      <c r="AC172" s="21"/>
      <c r="AD172" s="138">
        <v>0</v>
      </c>
      <c r="AE172" s="21"/>
      <c r="AF172" s="143">
        <f>IF($W172,AD172/$W172*100,0)</f>
        <v>0</v>
      </c>
      <c r="AG172" s="21"/>
      <c r="AH172" s="138">
        <v>0</v>
      </c>
      <c r="AI172" s="21"/>
      <c r="AJ172" s="143">
        <f>IF($W172,AH172/$W172*100,0)</f>
        <v>0</v>
      </c>
      <c r="AK172" s="21"/>
      <c r="AL172" s="138">
        <v>2409</v>
      </c>
      <c r="AM172" s="21"/>
      <c r="AN172" s="10">
        <v>57</v>
      </c>
      <c r="AO172" s="21"/>
      <c r="AP172" s="147">
        <v>8533</v>
      </c>
      <c r="AQ172" s="21"/>
      <c r="AR172" s="147">
        <f>IF(E172,AP172,0)</f>
        <v>8533</v>
      </c>
      <c r="AS172" s="21"/>
      <c r="AT172" s="147">
        <f>IF(K172,AP172,0)</f>
        <v>0</v>
      </c>
      <c r="AU172" s="21"/>
      <c r="AV172" s="147">
        <f>IF(Q172,AP172,0)</f>
        <v>8533</v>
      </c>
    </row>
    <row r="173" spans="1:48" ht="8.85" customHeight="1" x14ac:dyDescent="0.3">
      <c r="A173" s="10">
        <v>58</v>
      </c>
      <c r="B173" s="21"/>
      <c r="C173" s="10" t="s">
        <v>181</v>
      </c>
      <c r="D173" s="21"/>
      <c r="E173" s="138">
        <v>13000</v>
      </c>
      <c r="F173" s="21"/>
      <c r="G173" s="135">
        <f>(E173/$AP173)</f>
        <v>0.42877403608298426</v>
      </c>
      <c r="H173" s="21"/>
      <c r="I173" s="135">
        <f>IF(G$219,G173/G$219*100,0)</f>
        <v>0.79732871527710758</v>
      </c>
      <c r="J173" s="21"/>
      <c r="K173" s="138">
        <v>70000</v>
      </c>
      <c r="L173" s="21"/>
      <c r="M173" s="135">
        <f>(K173/$AP173)</f>
        <v>2.3087832712160692</v>
      </c>
      <c r="N173" s="21"/>
      <c r="O173" s="135">
        <f>IF(M$219,M173/M$219*100,0)</f>
        <v>102.59067576130016</v>
      </c>
      <c r="P173" s="21"/>
      <c r="Q173" s="138">
        <v>696666</v>
      </c>
      <c r="R173" s="21"/>
      <c r="S173" s="135">
        <f>(Q173/$AP173)</f>
        <v>22.977868663214487</v>
      </c>
      <c r="T173" s="21"/>
      <c r="U173" s="135">
        <f>IF(S$219,S173/S$219*100,0)</f>
        <v>68.065067578693885</v>
      </c>
      <c r="V173" s="21"/>
      <c r="W173" s="138">
        <f>(E173+K173+Q173)</f>
        <v>779666</v>
      </c>
      <c r="X173" s="21"/>
      <c r="Y173" s="21"/>
      <c r="Z173" s="138">
        <v>168583</v>
      </c>
      <c r="AA173" s="21"/>
      <c r="AB173" s="143">
        <f>IF($W173,Z173/$W173*100,0)</f>
        <v>21.622463978165012</v>
      </c>
      <c r="AC173" s="21"/>
      <c r="AD173" s="138">
        <v>35424</v>
      </c>
      <c r="AE173" s="21"/>
      <c r="AF173" s="143">
        <f>IF($W173,AD173/$W173*100,0)</f>
        <v>4.543484004689188</v>
      </c>
      <c r="AG173" s="21"/>
      <c r="AH173" s="138">
        <v>0</v>
      </c>
      <c r="AI173" s="21"/>
      <c r="AJ173" s="143">
        <f>IF($W173,AH173/$W173*100,0)</f>
        <v>0</v>
      </c>
      <c r="AK173" s="21"/>
      <c r="AL173" s="138">
        <v>20454</v>
      </c>
      <c r="AM173" s="21"/>
      <c r="AN173" s="10">
        <v>58</v>
      </c>
      <c r="AO173" s="21"/>
      <c r="AP173" s="147">
        <v>30319</v>
      </c>
      <c r="AQ173" s="21"/>
      <c r="AR173" s="147">
        <f>IF(E173,AP173,0)</f>
        <v>30319</v>
      </c>
      <c r="AS173" s="21"/>
      <c r="AT173" s="147">
        <f>IF(K173,AP173,0)</f>
        <v>30319</v>
      </c>
      <c r="AU173" s="21"/>
      <c r="AV173" s="147">
        <f>IF(Q173,AP173,0)</f>
        <v>30319</v>
      </c>
    </row>
    <row r="174" spans="1:48" ht="8.85" customHeight="1" x14ac:dyDescent="0.3">
      <c r="A174" s="10">
        <v>59</v>
      </c>
      <c r="B174" s="21"/>
      <c r="C174" s="10" t="s">
        <v>182</v>
      </c>
      <c r="D174" s="21"/>
      <c r="E174" s="138">
        <v>129972</v>
      </c>
      <c r="F174" s="21"/>
      <c r="G174" s="135">
        <f>(E174/$AP174)</f>
        <v>12.232658823529412</v>
      </c>
      <c r="H174" s="21"/>
      <c r="I174" s="135">
        <f>IF(G$219,G174/G$219*100,0)</f>
        <v>22.747296532433261</v>
      </c>
      <c r="J174" s="21"/>
      <c r="K174" s="138">
        <v>0</v>
      </c>
      <c r="L174" s="21"/>
      <c r="M174" s="135">
        <f>(K174/$AP174)</f>
        <v>0</v>
      </c>
      <c r="N174" s="21"/>
      <c r="O174" s="135">
        <f>IF(M$219,M174/M$219*100,0)</f>
        <v>0</v>
      </c>
      <c r="P174" s="21"/>
      <c r="Q174" s="138">
        <v>115000</v>
      </c>
      <c r="R174" s="21"/>
      <c r="S174" s="135">
        <f>(Q174/$AP174)</f>
        <v>10.823529411764707</v>
      </c>
      <c r="T174" s="21"/>
      <c r="U174" s="135">
        <f>IF(S$219,S174/S$219*100,0)</f>
        <v>32.061470611116484</v>
      </c>
      <c r="V174" s="21"/>
      <c r="W174" s="138">
        <f>(E174+K174+Q174)</f>
        <v>244972</v>
      </c>
      <c r="X174" s="21"/>
      <c r="Y174" s="21"/>
      <c r="Z174" s="138">
        <v>4500</v>
      </c>
      <c r="AA174" s="21"/>
      <c r="AB174" s="143">
        <f>IF($W174,Z174/$W174*100,0)</f>
        <v>1.8369446304067405</v>
      </c>
      <c r="AC174" s="21"/>
      <c r="AD174" s="138">
        <v>0</v>
      </c>
      <c r="AE174" s="21"/>
      <c r="AF174" s="143">
        <f>IF($W174,AD174/$W174*100,0)</f>
        <v>0</v>
      </c>
      <c r="AG174" s="21"/>
      <c r="AH174" s="138">
        <v>0</v>
      </c>
      <c r="AI174" s="21"/>
      <c r="AJ174" s="143">
        <f>IF($W174,AH174/$W174*100,0)</f>
        <v>0</v>
      </c>
      <c r="AK174" s="21"/>
      <c r="AL174" s="138">
        <v>6574</v>
      </c>
      <c r="AM174" s="21"/>
      <c r="AN174" s="10">
        <v>59</v>
      </c>
      <c r="AO174" s="21"/>
      <c r="AP174" s="147">
        <v>10625</v>
      </c>
      <c r="AQ174" s="21"/>
      <c r="AR174" s="147">
        <f>IF(E174,AP174,0)</f>
        <v>10625</v>
      </c>
      <c r="AS174" s="21"/>
      <c r="AT174" s="147">
        <f>IF(K174,AP174,0)</f>
        <v>0</v>
      </c>
      <c r="AU174" s="21"/>
      <c r="AV174" s="147">
        <f>IF(Q174,AP174,0)</f>
        <v>10625</v>
      </c>
    </row>
    <row r="175" spans="1:48" ht="8.85" customHeight="1" x14ac:dyDescent="0.3">
      <c r="A175" s="10">
        <v>60</v>
      </c>
      <c r="B175" s="21"/>
      <c r="C175" s="10" t="s">
        <v>183</v>
      </c>
      <c r="D175" s="21"/>
      <c r="E175" s="138">
        <v>1015295</v>
      </c>
      <c r="F175" s="21"/>
      <c r="G175" s="135">
        <f>(E175/$AP175)</f>
        <v>10.020380367734868</v>
      </c>
      <c r="H175" s="21"/>
      <c r="I175" s="135">
        <f>IF(G$219,G175/G$219*100,0)</f>
        <v>18.633444035421284</v>
      </c>
      <c r="J175" s="21"/>
      <c r="K175" s="138">
        <v>29500</v>
      </c>
      <c r="L175" s="21"/>
      <c r="M175" s="135">
        <f>(K175/$AP175)</f>
        <v>0.29114811049811001</v>
      </c>
      <c r="N175" s="21"/>
      <c r="O175" s="135">
        <f>IF(M$219,M175/M$219*100,0)</f>
        <v>12.937152557803454</v>
      </c>
      <c r="P175" s="21"/>
      <c r="Q175" s="138">
        <v>3009094</v>
      </c>
      <c r="R175" s="21"/>
      <c r="S175" s="135">
        <f>(Q175/$AP175)</f>
        <v>29.698034996989826</v>
      </c>
      <c r="T175" s="21"/>
      <c r="U175" s="135">
        <f>IF(S$219,S175/S$219*100,0)</f>
        <v>87.971551611338398</v>
      </c>
      <c r="V175" s="21"/>
      <c r="W175" s="138">
        <f>(E175+K175+Q175)</f>
        <v>4053889</v>
      </c>
      <c r="X175" s="21"/>
      <c r="Y175" s="21"/>
      <c r="Z175" s="138">
        <v>585480</v>
      </c>
      <c r="AA175" s="21"/>
      <c r="AB175" s="143">
        <f>IF($W175,Z175/$W175*100,0)</f>
        <v>14.442427999385282</v>
      </c>
      <c r="AC175" s="21"/>
      <c r="AD175" s="138">
        <v>0</v>
      </c>
      <c r="AE175" s="21"/>
      <c r="AF175" s="143">
        <f>IF($W175,AD175/$W175*100,0)</f>
        <v>0</v>
      </c>
      <c r="AG175" s="21"/>
      <c r="AH175" s="138">
        <v>0</v>
      </c>
      <c r="AI175" s="21"/>
      <c r="AJ175" s="143">
        <f>IF($W175,AH175/$W175*100,0)</f>
        <v>0</v>
      </c>
      <c r="AK175" s="21"/>
      <c r="AL175" s="138">
        <v>348203</v>
      </c>
      <c r="AM175" s="21"/>
      <c r="AN175" s="10">
        <v>60</v>
      </c>
      <c r="AO175" s="21"/>
      <c r="AP175" s="147">
        <v>101323</v>
      </c>
      <c r="AQ175" s="21"/>
      <c r="AR175" s="147">
        <f>IF(E175,AP175,0)</f>
        <v>101323</v>
      </c>
      <c r="AS175" s="21"/>
      <c r="AT175" s="147">
        <f>IF(K175,AP175,0)</f>
        <v>101323</v>
      </c>
      <c r="AU175" s="21"/>
      <c r="AV175" s="147">
        <f>IF(Q175,AP175,0)</f>
        <v>101323</v>
      </c>
    </row>
    <row r="176" spans="1:48"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X176" s="21"/>
      <c r="Y176" s="21"/>
      <c r="Z176" s="21"/>
      <c r="AA176" s="21"/>
      <c r="AB176" s="21"/>
      <c r="AC176" s="21"/>
      <c r="AD176" s="21"/>
      <c r="AE176" s="21"/>
      <c r="AF176" s="21"/>
      <c r="AG176" s="21"/>
      <c r="AH176" s="21"/>
      <c r="AI176" s="21"/>
      <c r="AJ176" s="21"/>
      <c r="AK176" s="21"/>
      <c r="AL176" s="21"/>
      <c r="AM176" s="21"/>
      <c r="AN176" s="29"/>
      <c r="AO176" s="21"/>
      <c r="AP176" s="21"/>
      <c r="AQ176" s="21"/>
      <c r="AR176" s="21"/>
      <c r="AS176" s="21"/>
      <c r="AT176" s="21"/>
      <c r="AU176" s="21"/>
      <c r="AV176" s="21"/>
    </row>
    <row r="177" spans="1:48" ht="8.85" customHeight="1" x14ac:dyDescent="0.3">
      <c r="A177" s="10">
        <v>61</v>
      </c>
      <c r="B177" s="21"/>
      <c r="C177" s="10" t="s">
        <v>184</v>
      </c>
      <c r="D177" s="21"/>
      <c r="E177" s="138">
        <v>212880</v>
      </c>
      <c r="F177" s="21"/>
      <c r="G177" s="135">
        <f>(E177/$AP177)</f>
        <v>14.408121827411167</v>
      </c>
      <c r="H177" s="21"/>
      <c r="I177" s="135">
        <f>IF(G$219,G177/G$219*100,0)</f>
        <v>26.792688687853357</v>
      </c>
      <c r="J177" s="21"/>
      <c r="K177" s="138">
        <v>9000</v>
      </c>
      <c r="L177" s="21"/>
      <c r="M177" s="135">
        <f>(K177/$AP177)</f>
        <v>0.6091370558375635</v>
      </c>
      <c r="N177" s="21"/>
      <c r="O177" s="135">
        <f>IF(M$219,M177/M$219*100,0)</f>
        <v>27.066976345817491</v>
      </c>
      <c r="P177" s="21"/>
      <c r="Q177" s="138">
        <v>339220</v>
      </c>
      <c r="R177" s="21"/>
      <c r="S177" s="135">
        <f>(Q177/$AP177)</f>
        <v>22.959052453468697</v>
      </c>
      <c r="T177" s="21"/>
      <c r="U177" s="135">
        <f>IF(S$219,S177/S$219*100,0)</f>
        <v>68.009330181692732</v>
      </c>
      <c r="V177" s="21"/>
      <c r="W177" s="138">
        <f>(E177+K177+Q177)</f>
        <v>561100</v>
      </c>
      <c r="X177" s="21"/>
      <c r="Y177" s="21"/>
      <c r="Z177" s="138">
        <v>50184</v>
      </c>
      <c r="AA177" s="21"/>
      <c r="AB177" s="143">
        <f>IF($W177,Z177/$W177*100,0)</f>
        <v>8.9438602744608797</v>
      </c>
      <c r="AC177" s="21"/>
      <c r="AD177" s="138">
        <v>0</v>
      </c>
      <c r="AE177" s="21"/>
      <c r="AF177" s="143">
        <f>IF($W177,AD177/$W177*100,0)</f>
        <v>0</v>
      </c>
      <c r="AG177" s="21"/>
      <c r="AH177" s="138">
        <v>0</v>
      </c>
      <c r="AI177" s="21"/>
      <c r="AJ177" s="143">
        <f>IF($W177,AH177/$W177*100,0)</f>
        <v>0</v>
      </c>
      <c r="AK177" s="21"/>
      <c r="AL177" s="138">
        <v>13468</v>
      </c>
      <c r="AM177" s="21"/>
      <c r="AN177" s="10">
        <v>61</v>
      </c>
      <c r="AO177" s="21"/>
      <c r="AP177" s="147">
        <v>14775</v>
      </c>
      <c r="AQ177" s="21"/>
      <c r="AR177" s="147">
        <f>IF(E177,AP177,0)</f>
        <v>14775</v>
      </c>
      <c r="AS177" s="21"/>
      <c r="AT177" s="147">
        <f>IF(K177,AP177,0)</f>
        <v>14775</v>
      </c>
      <c r="AU177" s="21"/>
      <c r="AV177" s="147">
        <f>IF(Q177,AP177,0)</f>
        <v>14775</v>
      </c>
    </row>
    <row r="178" spans="1:48" ht="8.85" customHeight="1" x14ac:dyDescent="0.3">
      <c r="A178" s="10">
        <v>62</v>
      </c>
      <c r="B178" s="21"/>
      <c r="C178" s="10" t="s">
        <v>185</v>
      </c>
      <c r="D178" s="21"/>
      <c r="E178" s="138">
        <v>526285</v>
      </c>
      <c r="F178" s="21"/>
      <c r="G178" s="135">
        <f>(E178/$AP178)</f>
        <v>22.936805404227499</v>
      </c>
      <c r="H178" s="21"/>
      <c r="I178" s="135">
        <f>IF(G$219,G178/G$219*100,0)</f>
        <v>42.652241149168525</v>
      </c>
      <c r="J178" s="21"/>
      <c r="K178" s="138">
        <v>10000</v>
      </c>
      <c r="L178" s="21"/>
      <c r="M178" s="135">
        <f>(K178/$AP178)</f>
        <v>0.43582479843103072</v>
      </c>
      <c r="N178" s="21"/>
      <c r="O178" s="135">
        <f>IF(M$219,M178/M$219*100,0)</f>
        <v>19.36585436233764</v>
      </c>
      <c r="P178" s="21"/>
      <c r="Q178" s="138">
        <v>210589</v>
      </c>
      <c r="R178" s="21"/>
      <c r="S178" s="135">
        <f>(Q178/$AP178)</f>
        <v>9.1779908476792329</v>
      </c>
      <c r="T178" s="21"/>
      <c r="U178" s="135">
        <f>IF(S$219,S178/S$219*100,0)</f>
        <v>27.18705448447491</v>
      </c>
      <c r="V178" s="21"/>
      <c r="W178" s="138">
        <f>(E178+K178+Q178)</f>
        <v>746874</v>
      </c>
      <c r="X178" s="21"/>
      <c r="Y178" s="21"/>
      <c r="Z178" s="138">
        <v>4500</v>
      </c>
      <c r="AA178" s="21"/>
      <c r="AB178" s="143">
        <f>IF($W178,Z178/$W178*100,0)</f>
        <v>0.60251126696069224</v>
      </c>
      <c r="AC178" s="21"/>
      <c r="AD178" s="138">
        <v>0</v>
      </c>
      <c r="AE178" s="21"/>
      <c r="AF178" s="143">
        <f>IF($W178,AD178/$W178*100,0)</f>
        <v>0</v>
      </c>
      <c r="AG178" s="21"/>
      <c r="AH178" s="138">
        <v>0</v>
      </c>
      <c r="AI178" s="21"/>
      <c r="AJ178" s="143">
        <f>IF($W178,AH178/$W178*100,0)</f>
        <v>0</v>
      </c>
      <c r="AK178" s="21"/>
      <c r="AL178" s="138">
        <v>111905</v>
      </c>
      <c r="AM178" s="21"/>
      <c r="AN178" s="10">
        <v>62</v>
      </c>
      <c r="AO178" s="21"/>
      <c r="AP178" s="147">
        <v>22945</v>
      </c>
      <c r="AQ178" s="21"/>
      <c r="AR178" s="147">
        <f>IF(E178,AP178,0)</f>
        <v>22945</v>
      </c>
      <c r="AS178" s="21"/>
      <c r="AT178" s="147">
        <f>IF(K178,AP178,0)</f>
        <v>22945</v>
      </c>
      <c r="AU178" s="21"/>
      <c r="AV178" s="147">
        <f>IF(Q178,AP178,0)</f>
        <v>22945</v>
      </c>
    </row>
    <row r="179" spans="1:48" ht="8.85" customHeight="1" x14ac:dyDescent="0.3">
      <c r="A179" s="10">
        <v>63</v>
      </c>
      <c r="B179" s="21"/>
      <c r="C179" s="10" t="s">
        <v>186</v>
      </c>
      <c r="D179" s="21"/>
      <c r="E179" s="138">
        <v>498009</v>
      </c>
      <c r="F179" s="21"/>
      <c r="G179" s="135">
        <f>(E179/$AP179)</f>
        <v>40.547874938935024</v>
      </c>
      <c r="H179" s="21"/>
      <c r="I179" s="135">
        <f>IF(G$219,G179/G$219*100,0)</f>
        <v>75.400985861048724</v>
      </c>
      <c r="J179" s="21"/>
      <c r="K179" s="138">
        <v>0</v>
      </c>
      <c r="L179" s="21"/>
      <c r="M179" s="135">
        <f>(K179/$AP179)</f>
        <v>0</v>
      </c>
      <c r="N179" s="21"/>
      <c r="O179" s="135">
        <f>IF(M$219,M179/M$219*100,0)</f>
        <v>0</v>
      </c>
      <c r="P179" s="21"/>
      <c r="Q179" s="138">
        <v>196019</v>
      </c>
      <c r="R179" s="21"/>
      <c r="S179" s="135">
        <f>(Q179/$AP179)</f>
        <v>15.959859957661619</v>
      </c>
      <c r="T179" s="21"/>
      <c r="U179" s="135">
        <f>IF(S$219,S179/S$219*100,0)</f>
        <v>47.276314547998624</v>
      </c>
      <c r="V179" s="21"/>
      <c r="W179" s="138">
        <f>(E179+K179+Q179)</f>
        <v>694028</v>
      </c>
      <c r="X179" s="21"/>
      <c r="Y179" s="21"/>
      <c r="Z179" s="138">
        <v>233489</v>
      </c>
      <c r="AA179" s="21"/>
      <c r="AB179" s="143">
        <f>IF($W179,Z179/$W179*100,0)</f>
        <v>33.642590788844259</v>
      </c>
      <c r="AC179" s="21"/>
      <c r="AD179" s="138">
        <v>0</v>
      </c>
      <c r="AE179" s="21"/>
      <c r="AF179" s="143">
        <f>IF($W179,AD179/$W179*100,0)</f>
        <v>0</v>
      </c>
      <c r="AG179" s="21"/>
      <c r="AH179" s="138">
        <v>0</v>
      </c>
      <c r="AI179" s="21"/>
      <c r="AJ179" s="143">
        <f>IF($W179,AH179/$W179*100,0)</f>
        <v>0</v>
      </c>
      <c r="AK179" s="21"/>
      <c r="AL179" s="138">
        <v>51135</v>
      </c>
      <c r="AM179" s="21"/>
      <c r="AN179" s="10">
        <v>63</v>
      </c>
      <c r="AO179" s="21"/>
      <c r="AP179" s="147">
        <v>12282</v>
      </c>
      <c r="AQ179" s="21"/>
      <c r="AR179" s="147">
        <f>IF(E179,AP179,0)</f>
        <v>12282</v>
      </c>
      <c r="AS179" s="21"/>
      <c r="AT179" s="147">
        <f>IF(K179,AP179,0)</f>
        <v>0</v>
      </c>
      <c r="AU179" s="21"/>
      <c r="AV179" s="147">
        <f>IF(Q179,AP179,0)</f>
        <v>12282</v>
      </c>
    </row>
    <row r="180" spans="1:48" ht="8.85" customHeight="1" x14ac:dyDescent="0.3">
      <c r="A180" s="10">
        <v>64</v>
      </c>
      <c r="B180" s="21"/>
      <c r="C180" s="10" t="s">
        <v>187</v>
      </c>
      <c r="D180" s="21"/>
      <c r="E180" s="138">
        <v>53363</v>
      </c>
      <c r="F180" s="21"/>
      <c r="G180" s="135">
        <f>(E180/$AP180)</f>
        <v>4.5073908269279501</v>
      </c>
      <c r="H180" s="21"/>
      <c r="I180" s="135">
        <f>IF(G$219,G180/G$219*100,0)</f>
        <v>8.3817391792602152</v>
      </c>
      <c r="J180" s="21"/>
      <c r="K180" s="138">
        <v>0</v>
      </c>
      <c r="L180" s="21"/>
      <c r="M180" s="135">
        <f>(K180/$AP180)</f>
        <v>0</v>
      </c>
      <c r="N180" s="21"/>
      <c r="O180" s="135">
        <f>IF(M$219,M180/M$219*100,0)</f>
        <v>0</v>
      </c>
      <c r="P180" s="21"/>
      <c r="Q180" s="138">
        <v>163904</v>
      </c>
      <c r="R180" s="21"/>
      <c r="S180" s="135">
        <f>(Q180/$AP180)</f>
        <v>13.844412534842469</v>
      </c>
      <c r="T180" s="21"/>
      <c r="U180" s="135">
        <f>IF(S$219,S180/S$219*100,0)</f>
        <v>41.009933888252256</v>
      </c>
      <c r="V180" s="21"/>
      <c r="W180" s="138">
        <f>(E180+K180+Q180)</f>
        <v>217267</v>
      </c>
      <c r="X180" s="21"/>
      <c r="Y180" s="21"/>
      <c r="Z180" s="138">
        <v>0</v>
      </c>
      <c r="AA180" s="21"/>
      <c r="AB180" s="143">
        <f>IF($W180,Z180/$W180*100,0)</f>
        <v>0</v>
      </c>
      <c r="AC180" s="21"/>
      <c r="AD180" s="138">
        <v>0</v>
      </c>
      <c r="AE180" s="21"/>
      <c r="AF180" s="143">
        <f>IF($W180,AD180/$W180*100,0)</f>
        <v>0</v>
      </c>
      <c r="AG180" s="21"/>
      <c r="AH180" s="138">
        <v>0</v>
      </c>
      <c r="AI180" s="21"/>
      <c r="AJ180" s="143">
        <f>IF($W180,AH180/$W180*100,0)</f>
        <v>0</v>
      </c>
      <c r="AK180" s="21"/>
      <c r="AL180" s="138">
        <v>0</v>
      </c>
      <c r="AM180" s="21"/>
      <c r="AN180" s="10">
        <v>64</v>
      </c>
      <c r="AO180" s="21"/>
      <c r="AP180" s="147">
        <v>11839</v>
      </c>
      <c r="AQ180" s="21"/>
      <c r="AR180" s="147">
        <f>IF(E180,AP180,0)</f>
        <v>11839</v>
      </c>
      <c r="AS180" s="21"/>
      <c r="AT180" s="147">
        <f>IF(K180,AP180,0)</f>
        <v>0</v>
      </c>
      <c r="AU180" s="21"/>
      <c r="AV180" s="147">
        <f>IF(Q180,AP180,0)</f>
        <v>11839</v>
      </c>
    </row>
    <row r="181" spans="1:48" ht="8.85" customHeight="1" x14ac:dyDescent="0.3">
      <c r="A181" s="10">
        <v>65</v>
      </c>
      <c r="B181" s="21"/>
      <c r="C181" s="10" t="s">
        <v>188</v>
      </c>
      <c r="D181" s="21"/>
      <c r="E181" s="138">
        <v>27200</v>
      </c>
      <c r="F181" s="21"/>
      <c r="G181" s="135">
        <f>(E181/$AP181)</f>
        <v>1.7389080680219922</v>
      </c>
      <c r="H181" s="21"/>
      <c r="I181" s="135">
        <f>IF(G$219,G181/G$219*100,0)</f>
        <v>3.2335944324591401</v>
      </c>
      <c r="J181" s="21"/>
      <c r="K181" s="138">
        <v>0</v>
      </c>
      <c r="L181" s="21"/>
      <c r="M181" s="135">
        <f>(K181/$AP181)</f>
        <v>0</v>
      </c>
      <c r="N181" s="21"/>
      <c r="O181" s="135">
        <f>IF(M$219,M181/M$219*100,0)</f>
        <v>0</v>
      </c>
      <c r="P181" s="21"/>
      <c r="Q181" s="138">
        <v>284695</v>
      </c>
      <c r="R181" s="21"/>
      <c r="S181" s="135">
        <f>(Q181/$AP181)</f>
        <v>18.200677662702979</v>
      </c>
      <c r="T181" s="21"/>
      <c r="U181" s="135">
        <f>IF(S$219,S181/S$219*100,0)</f>
        <v>53.91406719428069</v>
      </c>
      <c r="V181" s="21"/>
      <c r="W181" s="138">
        <f>(E181+K181+Q181)</f>
        <v>311895</v>
      </c>
      <c r="X181" s="21"/>
      <c r="Y181" s="21"/>
      <c r="Z181" s="138">
        <v>61512</v>
      </c>
      <c r="AA181" s="21"/>
      <c r="AB181" s="143">
        <f>IF($W181,Z181/$W181*100,0)</f>
        <v>19.72202183427115</v>
      </c>
      <c r="AC181" s="21"/>
      <c r="AD181" s="138">
        <v>6000</v>
      </c>
      <c r="AE181" s="21"/>
      <c r="AF181" s="143">
        <f>IF($W181,AD181/$W181*100,0)</f>
        <v>1.9237243303034675</v>
      </c>
      <c r="AG181" s="21"/>
      <c r="AH181" s="138">
        <v>0</v>
      </c>
      <c r="AI181" s="21"/>
      <c r="AJ181" s="143">
        <f>IF($W181,AH181/$W181*100,0)</f>
        <v>0</v>
      </c>
      <c r="AK181" s="21"/>
      <c r="AL181" s="138">
        <v>150</v>
      </c>
      <c r="AM181" s="21"/>
      <c r="AN181" s="10">
        <v>65</v>
      </c>
      <c r="AO181" s="21"/>
      <c r="AP181" s="147">
        <v>15642</v>
      </c>
      <c r="AQ181" s="21"/>
      <c r="AR181" s="147">
        <f>IF(E181,AP181,0)</f>
        <v>15642</v>
      </c>
      <c r="AS181" s="21"/>
      <c r="AT181" s="147">
        <f>IF(K181,AP181,0)</f>
        <v>0</v>
      </c>
      <c r="AU181" s="21"/>
      <c r="AV181" s="147">
        <f>IF(Q181,AP181,0)</f>
        <v>15642</v>
      </c>
    </row>
    <row r="182" spans="1:48"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X182" s="21"/>
      <c r="Y182" s="21"/>
      <c r="Z182" s="21"/>
      <c r="AA182" s="21"/>
      <c r="AB182" s="21"/>
      <c r="AC182" s="21"/>
      <c r="AD182" s="21"/>
      <c r="AE182" s="21"/>
      <c r="AF182" s="21"/>
      <c r="AG182" s="21"/>
      <c r="AH182" s="21"/>
      <c r="AI182" s="21"/>
      <c r="AJ182" s="21"/>
      <c r="AK182" s="21"/>
      <c r="AL182" s="21"/>
      <c r="AM182" s="21"/>
      <c r="AN182" s="29"/>
      <c r="AO182" s="21"/>
      <c r="AP182" s="21"/>
      <c r="AQ182" s="21"/>
      <c r="AR182" s="21"/>
      <c r="AS182" s="21"/>
      <c r="AT182" s="21"/>
      <c r="AU182" s="21"/>
      <c r="AV182" s="21"/>
    </row>
    <row r="183" spans="1:48" ht="8.85" customHeight="1" x14ac:dyDescent="0.3">
      <c r="A183" s="10">
        <v>66</v>
      </c>
      <c r="B183" s="21"/>
      <c r="C183" s="10" t="s">
        <v>189</v>
      </c>
      <c r="D183" s="21"/>
      <c r="E183" s="138">
        <v>185306</v>
      </c>
      <c r="F183" s="21"/>
      <c r="G183" s="135">
        <f>(E183/$AP183)</f>
        <v>5.1113256468251782</v>
      </c>
      <c r="H183" s="21"/>
      <c r="I183" s="135">
        <f>IF(G$219,G183/G$219*100,0)</f>
        <v>9.5047889293308394</v>
      </c>
      <c r="J183" s="21"/>
      <c r="K183" s="138">
        <v>1042000</v>
      </c>
      <c r="L183" s="21"/>
      <c r="M183" s="135">
        <f>(K183/$AP183)</f>
        <v>28.74165609312076</v>
      </c>
      <c r="N183" s="21"/>
      <c r="O183" s="135">
        <f>IF(M$219,M183/M$219*100,0)</f>
        <v>1277.1341328798983</v>
      </c>
      <c r="P183" s="21"/>
      <c r="Q183" s="138">
        <v>1131554</v>
      </c>
      <c r="R183" s="21"/>
      <c r="S183" s="135">
        <f>(Q183/$AP183)</f>
        <v>31.211838693661388</v>
      </c>
      <c r="T183" s="21"/>
      <c r="U183" s="135">
        <f>IF(S$219,S183/S$219*100,0)</f>
        <v>92.455742570257911</v>
      </c>
      <c r="V183" s="21"/>
      <c r="W183" s="138">
        <f>(E183+K183+Q183)</f>
        <v>2358860</v>
      </c>
      <c r="X183" s="21"/>
      <c r="Y183" s="21"/>
      <c r="Z183" s="138">
        <v>1178496</v>
      </c>
      <c r="AA183" s="21"/>
      <c r="AB183" s="143">
        <f>IF($W183,Z183/$W183*100,0)</f>
        <v>49.960404602223107</v>
      </c>
      <c r="AC183" s="21"/>
      <c r="AD183" s="138">
        <v>0</v>
      </c>
      <c r="AE183" s="21"/>
      <c r="AF183" s="143">
        <f>IF($W183,AD183/$W183*100,0)</f>
        <v>0</v>
      </c>
      <c r="AG183" s="21"/>
      <c r="AH183" s="138">
        <v>0</v>
      </c>
      <c r="AI183" s="21"/>
      <c r="AJ183" s="143">
        <f>IF($W183,AH183/$W183*100,0)</f>
        <v>0</v>
      </c>
      <c r="AK183" s="21"/>
      <c r="AL183" s="138">
        <v>31412</v>
      </c>
      <c r="AM183" s="21"/>
      <c r="AN183" s="10">
        <v>66</v>
      </c>
      <c r="AO183" s="21"/>
      <c r="AP183" s="147">
        <v>36254</v>
      </c>
      <c r="AQ183" s="21"/>
      <c r="AR183" s="147">
        <f>IF(E183,AP183,0)</f>
        <v>36254</v>
      </c>
      <c r="AS183" s="21"/>
      <c r="AT183" s="147">
        <f>IF(K183,AP183,0)</f>
        <v>36254</v>
      </c>
      <c r="AU183" s="21"/>
      <c r="AV183" s="147">
        <f>IF(Q183,AP183,0)</f>
        <v>36254</v>
      </c>
    </row>
    <row r="184" spans="1:48" ht="8.85" customHeight="1" x14ac:dyDescent="0.3">
      <c r="A184" s="10">
        <v>67</v>
      </c>
      <c r="B184" s="21"/>
      <c r="C184" s="10" t="s">
        <v>190</v>
      </c>
      <c r="D184" s="21"/>
      <c r="E184" s="138">
        <v>106568</v>
      </c>
      <c r="F184" s="21"/>
      <c r="G184" s="135">
        <f>(E184/$AP184)</f>
        <v>4.4948331857100676</v>
      </c>
      <c r="H184" s="21"/>
      <c r="I184" s="135">
        <f>IF(G$219,G184/G$219*100,0)</f>
        <v>8.3583875602334814</v>
      </c>
      <c r="J184" s="21"/>
      <c r="K184" s="138">
        <v>0</v>
      </c>
      <c r="L184" s="21"/>
      <c r="M184" s="135">
        <f>(K184/$AP184)</f>
        <v>0</v>
      </c>
      <c r="N184" s="21"/>
      <c r="O184" s="135">
        <f>IF(M$219,M184/M$219*100,0)</f>
        <v>0</v>
      </c>
      <c r="P184" s="21"/>
      <c r="Q184" s="138">
        <v>372018</v>
      </c>
      <c r="R184" s="21"/>
      <c r="S184" s="135">
        <f>(Q184/$AP184)</f>
        <v>15.691003416424143</v>
      </c>
      <c r="T184" s="21"/>
      <c r="U184" s="135">
        <f>IF(S$219,S184/S$219*100,0)</f>
        <v>46.479907408741227</v>
      </c>
      <c r="V184" s="21"/>
      <c r="W184" s="138">
        <f>(E184+K184+Q184)</f>
        <v>478586</v>
      </c>
      <c r="X184" s="21"/>
      <c r="Y184" s="21"/>
      <c r="Z184" s="138">
        <v>59666</v>
      </c>
      <c r="AA184" s="21"/>
      <c r="AB184" s="143">
        <f>IF($W184,Z184/$W184*100,0)</f>
        <v>12.467142791473215</v>
      </c>
      <c r="AC184" s="21"/>
      <c r="AD184" s="138">
        <v>0</v>
      </c>
      <c r="AE184" s="21"/>
      <c r="AF184" s="143">
        <f>IF($W184,AD184/$W184*100,0)</f>
        <v>0</v>
      </c>
      <c r="AG184" s="21"/>
      <c r="AH184" s="138">
        <v>0</v>
      </c>
      <c r="AI184" s="21"/>
      <c r="AJ184" s="143">
        <f>IF($W184,AH184/$W184*100,0)</f>
        <v>0</v>
      </c>
      <c r="AK184" s="21"/>
      <c r="AL184" s="138">
        <v>27039</v>
      </c>
      <c r="AM184" s="21"/>
      <c r="AN184" s="10">
        <v>67</v>
      </c>
      <c r="AO184" s="21"/>
      <c r="AP184" s="147">
        <v>23709</v>
      </c>
      <c r="AQ184" s="21"/>
      <c r="AR184" s="147">
        <f>IF(E184,AP184,0)</f>
        <v>23709</v>
      </c>
      <c r="AS184" s="21"/>
      <c r="AT184" s="147">
        <f>IF(K184,AP184,0)</f>
        <v>0</v>
      </c>
      <c r="AU184" s="21"/>
      <c r="AV184" s="147">
        <f>IF(Q184,AP184,0)</f>
        <v>23709</v>
      </c>
    </row>
    <row r="185" spans="1:48" ht="8.85" customHeight="1" x14ac:dyDescent="0.3">
      <c r="A185" s="10">
        <v>68</v>
      </c>
      <c r="B185" s="21"/>
      <c r="C185" s="10" t="s">
        <v>191</v>
      </c>
      <c r="D185" s="21"/>
      <c r="E185" s="138">
        <v>240881</v>
      </c>
      <c r="F185" s="21"/>
      <c r="G185" s="135">
        <f>(E185/$AP185)</f>
        <v>13.680202180826896</v>
      </c>
      <c r="H185" s="21"/>
      <c r="I185" s="135">
        <f>IF(G$219,G185/G$219*100,0)</f>
        <v>25.439082387578971</v>
      </c>
      <c r="J185" s="21"/>
      <c r="K185" s="138">
        <v>0</v>
      </c>
      <c r="L185" s="21"/>
      <c r="M185" s="135">
        <f>(K185/$AP185)</f>
        <v>0</v>
      </c>
      <c r="N185" s="21"/>
      <c r="O185" s="135">
        <f>IF(M$219,M185/M$219*100,0)</f>
        <v>0</v>
      </c>
      <c r="P185" s="21"/>
      <c r="Q185" s="138">
        <v>386101</v>
      </c>
      <c r="R185" s="21"/>
      <c r="S185" s="135">
        <f>(Q185/$AP185)</f>
        <v>21.927589731940028</v>
      </c>
      <c r="T185" s="21"/>
      <c r="U185" s="135">
        <f>IF(S$219,S185/S$219*100,0)</f>
        <v>64.953930184644832</v>
      </c>
      <c r="V185" s="21"/>
      <c r="W185" s="138">
        <f>(E185+K185+Q185)</f>
        <v>626982</v>
      </c>
      <c r="X185" s="21"/>
      <c r="Y185" s="21"/>
      <c r="Z185" s="138">
        <v>93761</v>
      </c>
      <c r="AA185" s="21"/>
      <c r="AB185" s="143">
        <f>IF($W185,Z185/$W185*100,0)</f>
        <v>14.954336807117269</v>
      </c>
      <c r="AC185" s="21"/>
      <c r="AD185" s="138">
        <v>0</v>
      </c>
      <c r="AE185" s="21"/>
      <c r="AF185" s="143">
        <f>IF($W185,AD185/$W185*100,0)</f>
        <v>0</v>
      </c>
      <c r="AG185" s="21"/>
      <c r="AH185" s="138">
        <v>0</v>
      </c>
      <c r="AI185" s="21"/>
      <c r="AJ185" s="143">
        <f>IF($W185,AH185/$W185*100,0)</f>
        <v>0</v>
      </c>
      <c r="AK185" s="21"/>
      <c r="AL185" s="138">
        <v>5441</v>
      </c>
      <c r="AM185" s="21"/>
      <c r="AN185" s="10">
        <v>68</v>
      </c>
      <c r="AO185" s="21"/>
      <c r="AP185" s="147">
        <v>17608</v>
      </c>
      <c r="AQ185" s="21"/>
      <c r="AR185" s="147">
        <f>IF(E185,AP185,0)</f>
        <v>17608</v>
      </c>
      <c r="AS185" s="21"/>
      <c r="AT185" s="147">
        <f>IF(K185,AP185,0)</f>
        <v>0</v>
      </c>
      <c r="AU185" s="21"/>
      <c r="AV185" s="147">
        <f>IF(Q185,AP185,0)</f>
        <v>17608</v>
      </c>
    </row>
    <row r="186" spans="1:48" ht="8.85" customHeight="1" x14ac:dyDescent="0.3">
      <c r="A186" s="10">
        <v>69</v>
      </c>
      <c r="B186" s="21"/>
      <c r="C186" s="10" t="s">
        <v>192</v>
      </c>
      <c r="D186" s="21"/>
      <c r="E186" s="138">
        <v>333280</v>
      </c>
      <c r="F186" s="21"/>
      <c r="G186" s="135">
        <f>(E186/$AP186)</f>
        <v>5.5086692781937492</v>
      </c>
      <c r="H186" s="21"/>
      <c r="I186" s="135">
        <f>IF(G$219,G186/G$219*100,0)</f>
        <v>10.243671092105563</v>
      </c>
      <c r="J186" s="21"/>
      <c r="K186" s="138">
        <v>0</v>
      </c>
      <c r="L186" s="21"/>
      <c r="M186" s="135">
        <f>(K186/$AP186)</f>
        <v>0</v>
      </c>
      <c r="N186" s="21"/>
      <c r="O186" s="135">
        <f>IF(M$219,M186/M$219*100,0)</f>
        <v>0</v>
      </c>
      <c r="P186" s="21"/>
      <c r="Q186" s="138">
        <v>1637311</v>
      </c>
      <c r="R186" s="21"/>
      <c r="S186" s="135">
        <f>(Q186/$AP186)</f>
        <v>27.062544420753376</v>
      </c>
      <c r="T186" s="21"/>
      <c r="U186" s="135">
        <f>IF(S$219,S186/S$219*100,0)</f>
        <v>80.164698556175622</v>
      </c>
      <c r="V186" s="21"/>
      <c r="W186" s="138">
        <f>(E186+K186+Q186)</f>
        <v>1970591</v>
      </c>
      <c r="X186" s="21"/>
      <c r="Y186" s="21"/>
      <c r="Z186" s="138">
        <v>183290</v>
      </c>
      <c r="AA186" s="21"/>
      <c r="AB186" s="143">
        <f>IF($W186,Z186/$W186*100,0)</f>
        <v>9.3012705325458196</v>
      </c>
      <c r="AC186" s="21"/>
      <c r="AD186" s="138">
        <v>0</v>
      </c>
      <c r="AE186" s="21"/>
      <c r="AF186" s="143">
        <f>IF($W186,AD186/$W186*100,0)</f>
        <v>0</v>
      </c>
      <c r="AG186" s="21"/>
      <c r="AH186" s="138">
        <v>0</v>
      </c>
      <c r="AI186" s="21"/>
      <c r="AJ186" s="143">
        <f>IF($W186,AH186/$W186*100,0)</f>
        <v>0</v>
      </c>
      <c r="AK186" s="21"/>
      <c r="AL186" s="138">
        <v>20917</v>
      </c>
      <c r="AM186" s="21"/>
      <c r="AN186" s="10">
        <v>69</v>
      </c>
      <c r="AO186" s="21"/>
      <c r="AP186" s="147">
        <v>60501</v>
      </c>
      <c r="AQ186" s="21"/>
      <c r="AR186" s="147">
        <f>IF(E186,AP186,0)</f>
        <v>60501</v>
      </c>
      <c r="AS186" s="21"/>
      <c r="AT186" s="147">
        <f>IF(K186,AP186,0)</f>
        <v>0</v>
      </c>
      <c r="AU186" s="21"/>
      <c r="AV186" s="147">
        <f>IF(Q186,AP186,0)</f>
        <v>60501</v>
      </c>
    </row>
    <row r="187" spans="1:48" ht="8.85" customHeight="1" x14ac:dyDescent="0.3">
      <c r="A187" s="10">
        <v>70</v>
      </c>
      <c r="B187" s="21"/>
      <c r="C187" s="10" t="s">
        <v>193</v>
      </c>
      <c r="D187" s="21"/>
      <c r="E187" s="138">
        <v>106579</v>
      </c>
      <c r="F187" s="21"/>
      <c r="G187" s="135">
        <f>(E187/$AP187)</f>
        <v>3.5136320179342628</v>
      </c>
      <c r="H187" s="21"/>
      <c r="I187" s="135">
        <f>IF(G$219,G187/G$219*100,0)</f>
        <v>6.5337904515138021</v>
      </c>
      <c r="J187" s="21"/>
      <c r="K187" s="138">
        <v>0</v>
      </c>
      <c r="L187" s="21"/>
      <c r="M187" s="135">
        <f>(K187/$AP187)</f>
        <v>0</v>
      </c>
      <c r="N187" s="21"/>
      <c r="O187" s="135">
        <f>IF(M$219,M187/M$219*100,0)</f>
        <v>0</v>
      </c>
      <c r="P187" s="21"/>
      <c r="Q187" s="138">
        <v>486046</v>
      </c>
      <c r="R187" s="21"/>
      <c r="S187" s="135">
        <f>(Q187/$AP187)</f>
        <v>16.0236705897867</v>
      </c>
      <c r="T187" s="21"/>
      <c r="U187" s="135">
        <f>IF(S$219,S187/S$219*100,0)</f>
        <v>47.465334471973812</v>
      </c>
      <c r="V187" s="21"/>
      <c r="W187" s="138">
        <f>(E187+K187+Q187)</f>
        <v>592625</v>
      </c>
      <c r="X187" s="21"/>
      <c r="Y187" s="21"/>
      <c r="Z187" s="138">
        <v>132563</v>
      </c>
      <c r="AA187" s="21"/>
      <c r="AB187" s="143">
        <f>IF($W187,Z187/$W187*100,0)</f>
        <v>22.368782957182027</v>
      </c>
      <c r="AC187" s="21"/>
      <c r="AD187" s="138">
        <v>0</v>
      </c>
      <c r="AE187" s="21"/>
      <c r="AF187" s="143">
        <f>IF($W187,AD187/$W187*100,0)</f>
        <v>0</v>
      </c>
      <c r="AG187" s="21"/>
      <c r="AH187" s="138">
        <v>0</v>
      </c>
      <c r="AI187" s="21"/>
      <c r="AJ187" s="143">
        <f>IF($W187,AH187/$W187*100,0)</f>
        <v>0</v>
      </c>
      <c r="AK187" s="21"/>
      <c r="AL187" s="138">
        <v>7702</v>
      </c>
      <c r="AM187" s="21"/>
      <c r="AN187" s="10">
        <v>70</v>
      </c>
      <c r="AO187" s="21"/>
      <c r="AP187" s="147">
        <v>30333</v>
      </c>
      <c r="AQ187" s="21"/>
      <c r="AR187" s="147">
        <f>IF(E187,AP187,0)</f>
        <v>30333</v>
      </c>
      <c r="AS187" s="21"/>
      <c r="AT187" s="147">
        <f>IF(K187,AP187,0)</f>
        <v>0</v>
      </c>
      <c r="AU187" s="21"/>
      <c r="AV187" s="147">
        <f>IF(Q187,AP187,0)</f>
        <v>30333</v>
      </c>
    </row>
    <row r="188" spans="1:48" ht="8.85" customHeight="1" x14ac:dyDescent="0.3">
      <c r="A188" s="29"/>
      <c r="B188" s="21"/>
      <c r="D188" s="21"/>
      <c r="E188" s="27"/>
      <c r="F188" s="21"/>
      <c r="G188" s="21"/>
      <c r="H188" s="21"/>
      <c r="I188" s="21"/>
      <c r="J188" s="21"/>
      <c r="K188" s="27"/>
      <c r="L188" s="21"/>
      <c r="M188" s="21"/>
      <c r="N188" s="21"/>
      <c r="O188" s="21"/>
      <c r="P188" s="21"/>
      <c r="Q188" s="27"/>
      <c r="R188" s="21"/>
      <c r="S188" s="21"/>
      <c r="T188" s="21"/>
      <c r="U188" s="21"/>
      <c r="V188" s="21"/>
      <c r="W188" s="131"/>
      <c r="X188" s="21"/>
      <c r="Y188" s="21"/>
      <c r="Z188" s="27"/>
      <c r="AA188" s="21"/>
      <c r="AB188" s="21"/>
      <c r="AC188" s="21"/>
      <c r="AD188" s="27"/>
      <c r="AE188" s="21"/>
      <c r="AF188" s="21"/>
      <c r="AG188" s="21"/>
      <c r="AH188" s="27"/>
      <c r="AI188" s="21"/>
      <c r="AJ188" s="21"/>
      <c r="AK188" s="21"/>
      <c r="AL188" s="27"/>
      <c r="AM188" s="21"/>
      <c r="AN188" s="29"/>
      <c r="AO188" s="21"/>
      <c r="AP188" s="21"/>
      <c r="AQ188" s="21"/>
      <c r="AR188" s="21"/>
      <c r="AS188" s="21"/>
      <c r="AT188" s="21"/>
      <c r="AU188" s="21"/>
      <c r="AV188" s="21"/>
    </row>
    <row r="189" spans="1:48" ht="8.85" customHeight="1" x14ac:dyDescent="0.3">
      <c r="A189" s="10">
        <v>71</v>
      </c>
      <c r="B189" s="21"/>
      <c r="C189" s="10" t="s">
        <v>194</v>
      </c>
      <c r="D189" s="21"/>
      <c r="E189" s="138">
        <v>58000</v>
      </c>
      <c r="F189" s="21"/>
      <c r="G189" s="135">
        <f>(E189/$AP189)</f>
        <v>2.5873221216041395</v>
      </c>
      <c r="H189" s="21"/>
      <c r="I189" s="135">
        <f>IF(G$219,G189/G$219*100,0)</f>
        <v>4.8112666570776446</v>
      </c>
      <c r="J189" s="21"/>
      <c r="K189" s="138">
        <v>8000</v>
      </c>
      <c r="L189" s="21"/>
      <c r="M189" s="135">
        <f>(K189/$AP189)</f>
        <v>0.3568720167729848</v>
      </c>
      <c r="N189" s="21"/>
      <c r="O189" s="135">
        <f>IF(M$219,M189/M$219*100,0)</f>
        <v>15.857591233218974</v>
      </c>
      <c r="P189" s="21"/>
      <c r="Q189" s="138">
        <v>357721</v>
      </c>
      <c r="R189" s="21"/>
      <c r="S189" s="135">
        <f>(Q189/$AP189)</f>
        <v>15.957576839006112</v>
      </c>
      <c r="T189" s="21"/>
      <c r="U189" s="135">
        <f>IF(S$219,S189/S$219*100,0)</f>
        <v>47.269551491430803</v>
      </c>
      <c r="V189" s="21"/>
      <c r="W189" s="138">
        <f>(E189+K189+Q189)</f>
        <v>423721</v>
      </c>
      <c r="X189" s="21"/>
      <c r="Y189" s="21"/>
      <c r="Z189" s="138">
        <v>71703</v>
      </c>
      <c r="AA189" s="21"/>
      <c r="AB189" s="143">
        <f>IF($W189,Z189/$W189*100,0)</f>
        <v>16.922220045737642</v>
      </c>
      <c r="AC189" s="21"/>
      <c r="AD189" s="138">
        <v>0</v>
      </c>
      <c r="AE189" s="21"/>
      <c r="AF189" s="143">
        <f>IF($W189,AD189/$W189*100,0)</f>
        <v>0</v>
      </c>
      <c r="AG189" s="21"/>
      <c r="AH189" s="138">
        <v>0</v>
      </c>
      <c r="AI189" s="21"/>
      <c r="AJ189" s="143">
        <f>IF($W189,AH189/$W189*100,0)</f>
        <v>0</v>
      </c>
      <c r="AK189" s="21"/>
      <c r="AL189" s="138">
        <v>0</v>
      </c>
      <c r="AM189" s="21"/>
      <c r="AN189" s="10">
        <v>71</v>
      </c>
      <c r="AO189" s="21"/>
      <c r="AP189" s="147">
        <v>22417</v>
      </c>
      <c r="AQ189" s="21"/>
      <c r="AR189" s="147">
        <f>IF(E189,AP189,0)</f>
        <v>22417</v>
      </c>
      <c r="AS189" s="21"/>
      <c r="AT189" s="147">
        <f>IF(K189,AP189,0)</f>
        <v>22417</v>
      </c>
      <c r="AU189" s="21"/>
      <c r="AV189" s="147">
        <f>IF(Q189,AP189,0)</f>
        <v>22417</v>
      </c>
    </row>
    <row r="190" spans="1:48" ht="8.85" customHeight="1" x14ac:dyDescent="0.3">
      <c r="A190" s="10">
        <v>72</v>
      </c>
      <c r="B190" s="21"/>
      <c r="C190" s="10" t="s">
        <v>195</v>
      </c>
      <c r="D190" s="21"/>
      <c r="E190" s="138">
        <v>1319427</v>
      </c>
      <c r="F190" s="21"/>
      <c r="G190" s="135">
        <f>(E190/$AP190)</f>
        <v>30.677214601255521</v>
      </c>
      <c r="H190" s="21"/>
      <c r="I190" s="135">
        <f>IF(G$219,G190/G$219*100,0)</f>
        <v>57.045954390683484</v>
      </c>
      <c r="J190" s="21"/>
      <c r="K190" s="138">
        <v>14592</v>
      </c>
      <c r="L190" s="21"/>
      <c r="M190" s="135">
        <f>(K190/$AP190)</f>
        <v>0.33926993722390142</v>
      </c>
      <c r="N190" s="21"/>
      <c r="O190" s="135">
        <f>IF(M$219,M190/M$219*100,0)</f>
        <v>15.075443658668384</v>
      </c>
      <c r="P190" s="21"/>
      <c r="Q190" s="138">
        <v>604127</v>
      </c>
      <c r="R190" s="21"/>
      <c r="S190" s="135">
        <f>(Q190/$AP190)</f>
        <v>14.046198558474773</v>
      </c>
      <c r="T190" s="21"/>
      <c r="U190" s="135">
        <f>IF(S$219,S190/S$219*100,0)</f>
        <v>41.607664667215083</v>
      </c>
      <c r="V190" s="21"/>
      <c r="W190" s="138">
        <f>(E190+K190+Q190)</f>
        <v>1938146</v>
      </c>
      <c r="X190" s="21"/>
      <c r="Y190" s="21"/>
      <c r="Z190" s="138">
        <v>0</v>
      </c>
      <c r="AA190" s="21"/>
      <c r="AB190" s="143">
        <f>IF($W190,Z190/$W190*100,0)</f>
        <v>0</v>
      </c>
      <c r="AC190" s="21"/>
      <c r="AD190" s="138">
        <v>0</v>
      </c>
      <c r="AE190" s="21"/>
      <c r="AF190" s="143">
        <f>IF($W190,AD190/$W190*100,0)</f>
        <v>0</v>
      </c>
      <c r="AG190" s="21"/>
      <c r="AH190" s="138">
        <v>0</v>
      </c>
      <c r="AI190" s="21"/>
      <c r="AJ190" s="143">
        <f>IF($W190,AH190/$W190*100,0)</f>
        <v>0</v>
      </c>
      <c r="AK190" s="21"/>
      <c r="AL190" s="138">
        <v>0</v>
      </c>
      <c r="AM190" s="21"/>
      <c r="AN190" s="10">
        <v>72</v>
      </c>
      <c r="AO190" s="21"/>
      <c r="AP190" s="147">
        <v>43010</v>
      </c>
      <c r="AQ190" s="21"/>
      <c r="AR190" s="147">
        <f>IF(E190,AP190,0)</f>
        <v>43010</v>
      </c>
      <c r="AS190" s="21"/>
      <c r="AT190" s="147">
        <f>IF(K190,AP190,0)</f>
        <v>43010</v>
      </c>
      <c r="AU190" s="21"/>
      <c r="AV190" s="147">
        <f>IF(Q190,AP190,0)</f>
        <v>43010</v>
      </c>
    </row>
    <row r="191" spans="1:48" ht="8.85" customHeight="1" x14ac:dyDescent="0.3">
      <c r="A191" s="10">
        <v>73</v>
      </c>
      <c r="B191" s="21"/>
      <c r="C191" s="10" t="s">
        <v>196</v>
      </c>
      <c r="D191" s="21"/>
      <c r="E191" s="138">
        <v>35829000</v>
      </c>
      <c r="F191" s="21"/>
      <c r="G191" s="135">
        <f>(E191/$AP191)</f>
        <v>74.302577332415325</v>
      </c>
      <c r="H191" s="21"/>
      <c r="I191" s="135">
        <f>IF(G$219,G191/G$219*100,0)</f>
        <v>138.16969671821906</v>
      </c>
      <c r="J191" s="21"/>
      <c r="K191" s="138">
        <v>968000</v>
      </c>
      <c r="L191" s="21"/>
      <c r="M191" s="135">
        <f>(K191/$AP191)</f>
        <v>2.0074491294141068</v>
      </c>
      <c r="N191" s="21"/>
      <c r="O191" s="135">
        <f>IF(M$219,M191/M$219*100,0)</f>
        <v>89.200907382940471</v>
      </c>
      <c r="P191" s="21"/>
      <c r="Q191" s="138">
        <v>17044000</v>
      </c>
      <c r="R191" s="21"/>
      <c r="S191" s="135">
        <f>(Q191/$AP191)</f>
        <v>35.346036117493838</v>
      </c>
      <c r="T191" s="21"/>
      <c r="U191" s="135">
        <f>IF(S$219,S191/S$219*100,0)</f>
        <v>104.70206668156703</v>
      </c>
      <c r="V191" s="21"/>
      <c r="W191" s="138">
        <f>(E191+K191+Q191)</f>
        <v>53841000</v>
      </c>
      <c r="X191" s="21"/>
      <c r="Y191" s="21"/>
      <c r="Z191" s="138">
        <v>261000</v>
      </c>
      <c r="AA191" s="21"/>
      <c r="AB191" s="143">
        <f>IF($W191,Z191/$W191*100,0)</f>
        <v>0.48476068423691976</v>
      </c>
      <c r="AC191" s="21"/>
      <c r="AD191" s="138">
        <v>0</v>
      </c>
      <c r="AE191" s="21"/>
      <c r="AF191" s="143">
        <f>IF($W191,AD191/$W191*100,0)</f>
        <v>0</v>
      </c>
      <c r="AG191" s="21"/>
      <c r="AH191" s="138">
        <v>0</v>
      </c>
      <c r="AI191" s="21"/>
      <c r="AJ191" s="143">
        <f>IF($W191,AH191/$W191*100,0)</f>
        <v>0</v>
      </c>
      <c r="AK191" s="21"/>
      <c r="AL191" s="138">
        <v>6000000</v>
      </c>
      <c r="AM191" s="21"/>
      <c r="AN191" s="10">
        <v>73</v>
      </c>
      <c r="AO191" s="21"/>
      <c r="AP191" s="147">
        <v>482204</v>
      </c>
      <c r="AQ191" s="21"/>
      <c r="AR191" s="147">
        <f>IF(E191,AP191,0)</f>
        <v>482204</v>
      </c>
      <c r="AS191" s="21"/>
      <c r="AT191" s="147">
        <f>IF(K191,AP191,0)</f>
        <v>482204</v>
      </c>
      <c r="AU191" s="21"/>
      <c r="AV191" s="147">
        <f>IF(Q191,AP191,0)</f>
        <v>482204</v>
      </c>
    </row>
    <row r="192" spans="1:48" ht="8.85" customHeight="1" x14ac:dyDescent="0.3">
      <c r="A192" s="10">
        <v>74</v>
      </c>
      <c r="B192" s="21"/>
      <c r="C192" s="10" t="s">
        <v>197</v>
      </c>
      <c r="D192" s="21"/>
      <c r="E192" s="138">
        <v>1886917</v>
      </c>
      <c r="F192" s="21"/>
      <c r="G192" s="135">
        <f>(E192/$AP192)</f>
        <v>55.825946745562128</v>
      </c>
      <c r="H192" s="21"/>
      <c r="I192" s="135">
        <f>IF(G$219,G192/G$219*100,0)</f>
        <v>103.81139400230049</v>
      </c>
      <c r="J192" s="21"/>
      <c r="K192" s="138">
        <v>21202</v>
      </c>
      <c r="L192" s="21"/>
      <c r="M192" s="135">
        <f>(K192/$AP192)</f>
        <v>0.62727810650887572</v>
      </c>
      <c r="N192" s="21"/>
      <c r="O192" s="135">
        <f>IF(M$219,M192/M$219*100,0)</f>
        <v>27.873073076763415</v>
      </c>
      <c r="P192" s="21"/>
      <c r="Q192" s="138">
        <v>803230</v>
      </c>
      <c r="R192" s="21"/>
      <c r="S192" s="135">
        <f>(Q192/$AP192)</f>
        <v>23.764201183431954</v>
      </c>
      <c r="T192" s="21"/>
      <c r="U192" s="135">
        <f>IF(S$219,S192/S$219*100,0)</f>
        <v>70.39434262645365</v>
      </c>
      <c r="V192" s="21"/>
      <c r="W192" s="138">
        <f>(E192+K192+Q192)</f>
        <v>2711349</v>
      </c>
      <c r="X192" s="21"/>
      <c r="Y192" s="21"/>
      <c r="Z192" s="138">
        <v>156858</v>
      </c>
      <c r="AA192" s="21"/>
      <c r="AB192" s="143">
        <f>IF($W192,Z192/$W192*100,0)</f>
        <v>5.7852382706910843</v>
      </c>
      <c r="AC192" s="21"/>
      <c r="AD192" s="138">
        <v>0</v>
      </c>
      <c r="AE192" s="21"/>
      <c r="AF192" s="143">
        <f>IF($W192,AD192/$W192*100,0)</f>
        <v>0</v>
      </c>
      <c r="AG192" s="21"/>
      <c r="AH192" s="138">
        <v>0</v>
      </c>
      <c r="AI192" s="21"/>
      <c r="AJ192" s="143">
        <f>IF($W192,AH192/$W192*100,0)</f>
        <v>0</v>
      </c>
      <c r="AK192" s="21"/>
      <c r="AL192" s="138">
        <v>88596</v>
      </c>
      <c r="AM192" s="21"/>
      <c r="AN192" s="10">
        <v>74</v>
      </c>
      <c r="AO192" s="21"/>
      <c r="AP192" s="147">
        <v>33800</v>
      </c>
      <c r="AQ192" s="21"/>
      <c r="AR192" s="147">
        <f>IF(E192,AP192,0)</f>
        <v>33800</v>
      </c>
      <c r="AS192" s="21"/>
      <c r="AT192" s="147">
        <f>IF(K192,AP192,0)</f>
        <v>33800</v>
      </c>
      <c r="AU192" s="21"/>
      <c r="AV192" s="147">
        <f>IF(Q192,AP192,0)</f>
        <v>33800</v>
      </c>
    </row>
    <row r="193" spans="1:48" ht="8.85" customHeight="1" x14ac:dyDescent="0.3">
      <c r="A193" s="10">
        <v>75</v>
      </c>
      <c r="B193" s="21"/>
      <c r="C193" s="10" t="s">
        <v>198</v>
      </c>
      <c r="D193" s="21"/>
      <c r="E193" s="138">
        <v>122131</v>
      </c>
      <c r="F193" s="21"/>
      <c r="G193" s="135">
        <f>(E193/$AP193)</f>
        <v>16.620985302123028</v>
      </c>
      <c r="H193" s="21"/>
      <c r="I193" s="135">
        <f>IF(G$219,G193/G$219*100,0)</f>
        <v>30.907629059462444</v>
      </c>
      <c r="J193" s="21"/>
      <c r="K193" s="138">
        <v>0</v>
      </c>
      <c r="L193" s="21"/>
      <c r="M193" s="135">
        <f>(K193/$AP193)</f>
        <v>0</v>
      </c>
      <c r="N193" s="21"/>
      <c r="O193" s="135">
        <f>IF(M$219,M193/M$219*100,0)</f>
        <v>0</v>
      </c>
      <c r="P193" s="21"/>
      <c r="Q193" s="138">
        <v>292808</v>
      </c>
      <c r="R193" s="21"/>
      <c r="S193" s="135">
        <f>(Q193/$AP193)</f>
        <v>39.848666303756126</v>
      </c>
      <c r="T193" s="21"/>
      <c r="U193" s="135">
        <f>IF(S$219,S193/S$219*100,0)</f>
        <v>118.03976272299511</v>
      </c>
      <c r="V193" s="21"/>
      <c r="W193" s="138">
        <f>(E193+K193+Q193)</f>
        <v>414939</v>
      </c>
      <c r="X193" s="21"/>
      <c r="Y193" s="21"/>
      <c r="Z193" s="138">
        <v>62912</v>
      </c>
      <c r="AA193" s="21"/>
      <c r="AB193" s="143">
        <f>IF($W193,Z193/$W193*100,0)</f>
        <v>15.161746666377468</v>
      </c>
      <c r="AC193" s="21"/>
      <c r="AD193" s="138">
        <v>0</v>
      </c>
      <c r="AE193" s="21"/>
      <c r="AF193" s="143">
        <f>IF($W193,AD193/$W193*100,0)</f>
        <v>0</v>
      </c>
      <c r="AG193" s="21"/>
      <c r="AH193" s="138">
        <v>0</v>
      </c>
      <c r="AI193" s="21"/>
      <c r="AJ193" s="143">
        <f>IF($W193,AH193/$W193*100,0)</f>
        <v>0</v>
      </c>
      <c r="AK193" s="21"/>
      <c r="AL193" s="138">
        <v>0</v>
      </c>
      <c r="AM193" s="21"/>
      <c r="AN193" s="10">
        <v>75</v>
      </c>
      <c r="AO193" s="21"/>
      <c r="AP193" s="147">
        <v>7348</v>
      </c>
      <c r="AQ193" s="21"/>
      <c r="AR193" s="147">
        <f>IF(E193,AP193,0)</f>
        <v>7348</v>
      </c>
      <c r="AS193" s="21"/>
      <c r="AT193" s="147">
        <f>IF(K193,AP193,0)</f>
        <v>0</v>
      </c>
      <c r="AU193" s="21"/>
      <c r="AV193" s="147">
        <f>IF(Q193,AP193,0)</f>
        <v>7348</v>
      </c>
    </row>
    <row r="194" spans="1:48"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131"/>
      <c r="X194" s="21"/>
      <c r="Y194" s="21"/>
      <c r="Z194" s="21"/>
      <c r="AA194" s="21"/>
      <c r="AB194" s="21"/>
      <c r="AC194" s="21"/>
      <c r="AD194" s="21"/>
      <c r="AE194" s="21"/>
      <c r="AF194" s="21"/>
      <c r="AG194" s="21"/>
      <c r="AH194" s="21"/>
      <c r="AI194" s="21"/>
      <c r="AJ194" s="21"/>
      <c r="AK194" s="21"/>
      <c r="AL194" s="21"/>
      <c r="AM194" s="21"/>
      <c r="AN194" s="29"/>
      <c r="AO194" s="21"/>
      <c r="AP194" s="21"/>
      <c r="AQ194" s="21"/>
      <c r="AR194" s="21"/>
      <c r="AS194" s="21"/>
      <c r="AT194" s="21"/>
      <c r="AU194" s="21"/>
      <c r="AV194" s="21"/>
    </row>
    <row r="195" spans="1:48" ht="8.85" customHeight="1" x14ac:dyDescent="0.3">
      <c r="A195" s="10">
        <v>76</v>
      </c>
      <c r="B195" s="21"/>
      <c r="C195" s="10" t="s">
        <v>114</v>
      </c>
      <c r="D195" s="21"/>
      <c r="E195" s="138">
        <v>42500</v>
      </c>
      <c r="F195" s="21"/>
      <c r="G195" s="135">
        <f>(E195/$AP195)</f>
        <v>4.7629720945870222</v>
      </c>
      <c r="H195" s="21"/>
      <c r="I195" s="135">
        <f>IF(G$219,G195/G$219*100,0)</f>
        <v>8.8570064917428741</v>
      </c>
      <c r="J195" s="21"/>
      <c r="K195" s="138">
        <v>1694</v>
      </c>
      <c r="L195" s="21"/>
      <c r="M195" s="135">
        <f>(K195/$AP195)</f>
        <v>0.18984646419365683</v>
      </c>
      <c r="N195" s="21"/>
      <c r="O195" s="135">
        <f>IF(M$219,M195/M$219*100,0)</f>
        <v>8.4358186822196579</v>
      </c>
      <c r="P195" s="21"/>
      <c r="Q195" s="138">
        <v>103525</v>
      </c>
      <c r="R195" s="21"/>
      <c r="S195" s="135">
        <f>(Q195/$AP195)</f>
        <v>11.602039672755799</v>
      </c>
      <c r="T195" s="21"/>
      <c r="U195" s="135">
        <f>IF(S$219,S195/S$219*100,0)</f>
        <v>34.367574554076889</v>
      </c>
      <c r="V195" s="21"/>
      <c r="W195" s="138">
        <f>(E195+K195+Q195)</f>
        <v>147719</v>
      </c>
      <c r="X195" s="21"/>
      <c r="Y195" s="21"/>
      <c r="Z195" s="138">
        <v>0</v>
      </c>
      <c r="AA195" s="21"/>
      <c r="AB195" s="143">
        <f>IF($W195,Z195/$W195*100,0)</f>
        <v>0</v>
      </c>
      <c r="AC195" s="21"/>
      <c r="AD195" s="138">
        <v>0</v>
      </c>
      <c r="AE195" s="21"/>
      <c r="AF195" s="143">
        <f>IF($W195,AD195/$W195*100,0)</f>
        <v>0</v>
      </c>
      <c r="AG195" s="21"/>
      <c r="AH195" s="138">
        <v>0</v>
      </c>
      <c r="AI195" s="21"/>
      <c r="AJ195" s="143">
        <f>IF($W195,AH195/$W195*100,0)</f>
        <v>0</v>
      </c>
      <c r="AK195" s="21"/>
      <c r="AL195" s="138">
        <v>0</v>
      </c>
      <c r="AM195" s="21"/>
      <c r="AN195" s="10">
        <v>76</v>
      </c>
      <c r="AO195" s="21"/>
      <c r="AP195" s="147">
        <v>8923</v>
      </c>
      <c r="AQ195" s="21"/>
      <c r="AR195" s="147">
        <f>IF(E195,AP195,0)</f>
        <v>8923</v>
      </c>
      <c r="AS195" s="21"/>
      <c r="AT195" s="147">
        <f>IF(K195,AP195,0)</f>
        <v>8923</v>
      </c>
      <c r="AU195" s="21"/>
      <c r="AV195" s="147">
        <f>IF(Q195,AP195,0)</f>
        <v>8923</v>
      </c>
    </row>
    <row r="196" spans="1:48" ht="8.85" customHeight="1" x14ac:dyDescent="0.3">
      <c r="A196" s="10">
        <v>77</v>
      </c>
      <c r="B196" s="21"/>
      <c r="C196" s="10" t="s">
        <v>115</v>
      </c>
      <c r="D196" s="21"/>
      <c r="E196" s="138">
        <v>8156357</v>
      </c>
      <c r="F196" s="21"/>
      <c r="G196" s="135">
        <f>(E196/$AP196)</f>
        <v>84.14774732020345</v>
      </c>
      <c r="H196" s="21"/>
      <c r="I196" s="135">
        <f>IF(G$219,G196/G$219*100,0)</f>
        <v>156.47732749213233</v>
      </c>
      <c r="J196" s="21"/>
      <c r="K196" s="138">
        <v>0</v>
      </c>
      <c r="L196" s="21"/>
      <c r="M196" s="135">
        <f>(K196/$AP196)</f>
        <v>0</v>
      </c>
      <c r="N196" s="21"/>
      <c r="O196" s="135">
        <f>IF(M$219,M196/M$219*100,0)</f>
        <v>0</v>
      </c>
      <c r="P196" s="21"/>
      <c r="Q196" s="138">
        <v>4851509</v>
      </c>
      <c r="R196" s="21"/>
      <c r="S196" s="135">
        <f>(Q196/$AP196)</f>
        <v>50.052192842183452</v>
      </c>
      <c r="T196" s="21"/>
      <c r="U196" s="135">
        <f>IF(S$219,S196/S$219*100,0)</f>
        <v>148.2646601474847</v>
      </c>
      <c r="V196" s="21"/>
      <c r="W196" s="138">
        <f>(E196+K196+Q196)</f>
        <v>13007866</v>
      </c>
      <c r="X196" s="21"/>
      <c r="Y196" s="21"/>
      <c r="Z196" s="138">
        <v>787017</v>
      </c>
      <c r="AA196" s="21"/>
      <c r="AB196" s="143">
        <f>IF($W196,Z196/$W196*100,0)</f>
        <v>6.0503160164780292</v>
      </c>
      <c r="AC196" s="21"/>
      <c r="AD196" s="138">
        <v>155609</v>
      </c>
      <c r="AE196" s="21"/>
      <c r="AF196" s="143">
        <f>IF($W196,AD196/$W196*100,0)</f>
        <v>1.1962684732453426</v>
      </c>
      <c r="AG196" s="21"/>
      <c r="AH196" s="138">
        <v>0</v>
      </c>
      <c r="AI196" s="21"/>
      <c r="AJ196" s="143">
        <f>IF($W196,AH196/$W196*100,0)</f>
        <v>0</v>
      </c>
      <c r="AK196" s="21"/>
      <c r="AL196" s="138">
        <v>2654275</v>
      </c>
      <c r="AM196" s="21"/>
      <c r="AN196" s="10">
        <v>77</v>
      </c>
      <c r="AO196" s="21"/>
      <c r="AP196" s="147">
        <v>96929</v>
      </c>
      <c r="AQ196" s="21"/>
      <c r="AR196" s="147">
        <f>IF(E196,AP196,0)</f>
        <v>96929</v>
      </c>
      <c r="AS196" s="21"/>
      <c r="AT196" s="147">
        <f>IF(K196,AP196,0)</f>
        <v>0</v>
      </c>
      <c r="AU196" s="21"/>
      <c r="AV196" s="147">
        <f>IF(Q196,AP196,0)</f>
        <v>96929</v>
      </c>
    </row>
    <row r="197" spans="1:48" ht="8.85" customHeight="1" x14ac:dyDescent="0.3">
      <c r="A197" s="10">
        <v>78</v>
      </c>
      <c r="B197" s="21"/>
      <c r="C197" s="10" t="s">
        <v>199</v>
      </c>
      <c r="D197" s="21"/>
      <c r="E197" s="138">
        <v>759655</v>
      </c>
      <c r="F197" s="21"/>
      <c r="G197" s="135">
        <f>(E197/$AP197)</f>
        <v>33.538852097130246</v>
      </c>
      <c r="H197" s="21"/>
      <c r="I197" s="135">
        <f>IF(G$219,G197/G$219*100,0)</f>
        <v>62.367325453676216</v>
      </c>
      <c r="J197" s="21"/>
      <c r="K197" s="138">
        <v>0</v>
      </c>
      <c r="L197" s="21"/>
      <c r="M197" s="135">
        <f>(K197/$AP197)</f>
        <v>0</v>
      </c>
      <c r="N197" s="21"/>
      <c r="O197" s="135">
        <f>IF(M$219,M197/M$219*100,0)</f>
        <v>0</v>
      </c>
      <c r="P197" s="21"/>
      <c r="Q197" s="138">
        <v>896892</v>
      </c>
      <c r="R197" s="21"/>
      <c r="S197" s="135">
        <f>(Q197/$AP197)</f>
        <v>39.597880794701986</v>
      </c>
      <c r="T197" s="21"/>
      <c r="U197" s="135">
        <f>IF(S$219,S197/S$219*100,0)</f>
        <v>117.29688561495182</v>
      </c>
      <c r="V197" s="21"/>
      <c r="W197" s="138">
        <f>(E197+K197+Q197)</f>
        <v>1656547</v>
      </c>
      <c r="X197" s="21"/>
      <c r="Y197" s="21"/>
      <c r="Z197" s="138">
        <v>213125</v>
      </c>
      <c r="AA197" s="21"/>
      <c r="AB197" s="143">
        <f>IF($W197,Z197/$W197*100,0)</f>
        <v>12.865617456069764</v>
      </c>
      <c r="AC197" s="21"/>
      <c r="AD197" s="138">
        <v>0</v>
      </c>
      <c r="AE197" s="21"/>
      <c r="AF197" s="143">
        <f>IF($W197,AD197/$W197*100,0)</f>
        <v>0</v>
      </c>
      <c r="AG197" s="21"/>
      <c r="AH197" s="138">
        <v>0</v>
      </c>
      <c r="AI197" s="21"/>
      <c r="AJ197" s="143">
        <f>IF($W197,AH197/$W197*100,0)</f>
        <v>0</v>
      </c>
      <c r="AK197" s="21"/>
      <c r="AL197" s="138">
        <v>112662</v>
      </c>
      <c r="AM197" s="21"/>
      <c r="AN197" s="10">
        <v>78</v>
      </c>
      <c r="AO197" s="21"/>
      <c r="AP197" s="147">
        <v>22650</v>
      </c>
      <c r="AQ197" s="21"/>
      <c r="AR197" s="147">
        <f>IF(E197,AP197,0)</f>
        <v>22650</v>
      </c>
      <c r="AS197" s="21"/>
      <c r="AT197" s="147">
        <f>IF(K197,AP197,0)</f>
        <v>0</v>
      </c>
      <c r="AU197" s="21"/>
      <c r="AV197" s="147">
        <f>IF(Q197,AP197,0)</f>
        <v>22650</v>
      </c>
    </row>
    <row r="198" spans="1:48" ht="8.85" customHeight="1" x14ac:dyDescent="0.3">
      <c r="A198" s="10">
        <v>79</v>
      </c>
      <c r="B198" s="21"/>
      <c r="C198" s="10" t="s">
        <v>200</v>
      </c>
      <c r="D198" s="21"/>
      <c r="E198" s="138">
        <v>1905953</v>
      </c>
      <c r="F198" s="21"/>
      <c r="G198" s="135">
        <f>(E198/$AP198)</f>
        <v>22.755745788411716</v>
      </c>
      <c r="H198" s="21"/>
      <c r="I198" s="135">
        <f>IF(G$219,G198/G$219*100,0)</f>
        <v>42.315550914410409</v>
      </c>
      <c r="J198" s="21"/>
      <c r="K198" s="138">
        <v>0</v>
      </c>
      <c r="L198" s="21"/>
      <c r="M198" s="135">
        <f>(K198/$AP198)</f>
        <v>0</v>
      </c>
      <c r="N198" s="21"/>
      <c r="O198" s="135">
        <f>IF(M$219,M198/M$219*100,0)</f>
        <v>0</v>
      </c>
      <c r="P198" s="21"/>
      <c r="Q198" s="138">
        <v>1408901</v>
      </c>
      <c r="R198" s="21"/>
      <c r="S198" s="135">
        <f>(Q198/$AP198)</f>
        <v>16.821292548682496</v>
      </c>
      <c r="T198" s="21"/>
      <c r="U198" s="135">
        <f>IF(S$219,S198/S$219*100,0)</f>
        <v>49.828051107281524</v>
      </c>
      <c r="V198" s="21"/>
      <c r="W198" s="138">
        <f>(E198+K198+Q198)</f>
        <v>3314854</v>
      </c>
      <c r="X198" s="21"/>
      <c r="Y198" s="21"/>
      <c r="Z198" s="138">
        <v>246441</v>
      </c>
      <c r="AA198" s="21"/>
      <c r="AB198" s="143">
        <f>IF($W198,Z198/$W198*100,0)</f>
        <v>7.4344450766157424</v>
      </c>
      <c r="AC198" s="21"/>
      <c r="AD198" s="138">
        <v>0</v>
      </c>
      <c r="AE198" s="21"/>
      <c r="AF198" s="143">
        <f>IF($W198,AD198/$W198*100,0)</f>
        <v>0</v>
      </c>
      <c r="AG198" s="21"/>
      <c r="AH198" s="138">
        <v>0</v>
      </c>
      <c r="AI198" s="21"/>
      <c r="AJ198" s="143">
        <f>IF($W198,AH198/$W198*100,0)</f>
        <v>0</v>
      </c>
      <c r="AK198" s="21"/>
      <c r="AL198" s="138">
        <v>444532</v>
      </c>
      <c r="AM198" s="21"/>
      <c r="AN198" s="10">
        <v>79</v>
      </c>
      <c r="AO198" s="21"/>
      <c r="AP198" s="147">
        <v>83757</v>
      </c>
      <c r="AQ198" s="21"/>
      <c r="AR198" s="147">
        <f>IF(E198,AP198,0)</f>
        <v>83757</v>
      </c>
      <c r="AS198" s="21"/>
      <c r="AT198" s="147">
        <f>IF(K198,AP198,0)</f>
        <v>0</v>
      </c>
      <c r="AU198" s="21"/>
      <c r="AV198" s="147">
        <f>IF(Q198,AP198,0)</f>
        <v>83757</v>
      </c>
    </row>
    <row r="199" spans="1:48" ht="8.85" customHeight="1" x14ac:dyDescent="0.3">
      <c r="A199" s="10">
        <v>80</v>
      </c>
      <c r="B199" s="21"/>
      <c r="C199" s="10" t="s">
        <v>201</v>
      </c>
      <c r="D199" s="21"/>
      <c r="E199" s="138">
        <v>169559</v>
      </c>
      <c r="F199" s="21"/>
      <c r="G199" s="135">
        <f>(E199/$AP199)</f>
        <v>6.5768977153717856</v>
      </c>
      <c r="H199" s="21"/>
      <c r="I199" s="135">
        <f>IF(G$219,G199/G$219*100,0)</f>
        <v>12.230100156744156</v>
      </c>
      <c r="J199" s="21"/>
      <c r="K199" s="138">
        <v>0</v>
      </c>
      <c r="L199" s="21"/>
      <c r="M199" s="135">
        <f>(K199/$AP199)</f>
        <v>0</v>
      </c>
      <c r="N199" s="21"/>
      <c r="O199" s="135">
        <f>IF(M$219,M199/M$219*100,0)</f>
        <v>0</v>
      </c>
      <c r="P199" s="21"/>
      <c r="Q199" s="138">
        <v>369247</v>
      </c>
      <c r="R199" s="21"/>
      <c r="S199" s="135">
        <f>(Q199/$AP199)</f>
        <v>14.322446763120126</v>
      </c>
      <c r="T199" s="21"/>
      <c r="U199" s="135">
        <f>IF(S$219,S199/S$219*100,0)</f>
        <v>42.425967399869329</v>
      </c>
      <c r="V199" s="21"/>
      <c r="W199" s="138">
        <f>(E199+K199+Q199)</f>
        <v>538806</v>
      </c>
      <c r="X199" s="21"/>
      <c r="Y199" s="21"/>
      <c r="Z199" s="138">
        <v>86116</v>
      </c>
      <c r="AA199" s="21"/>
      <c r="AB199" s="143">
        <f>IF($W199,Z199/$W199*100,0)</f>
        <v>15.982747036966924</v>
      </c>
      <c r="AC199" s="21"/>
      <c r="AD199" s="138">
        <v>0</v>
      </c>
      <c r="AE199" s="21"/>
      <c r="AF199" s="143">
        <f>IF($W199,AD199/$W199*100,0)</f>
        <v>0</v>
      </c>
      <c r="AG199" s="21"/>
      <c r="AH199" s="138">
        <v>0</v>
      </c>
      <c r="AI199" s="21"/>
      <c r="AJ199" s="143">
        <f>IF($W199,AH199/$W199*100,0)</f>
        <v>0</v>
      </c>
      <c r="AK199" s="21"/>
      <c r="AL199" s="138">
        <v>5905</v>
      </c>
      <c r="AM199" s="21"/>
      <c r="AN199" s="10">
        <v>80</v>
      </c>
      <c r="AO199" s="21"/>
      <c r="AP199" s="147">
        <v>25781</v>
      </c>
      <c r="AQ199" s="21"/>
      <c r="AR199" s="147">
        <f>IF(E199,AP199,0)</f>
        <v>25781</v>
      </c>
      <c r="AS199" s="21"/>
      <c r="AT199" s="147">
        <f>IF(K199,AP199,0)</f>
        <v>0</v>
      </c>
      <c r="AU199" s="21"/>
      <c r="AV199" s="147">
        <f>IF(Q199,AP199,0)</f>
        <v>25781</v>
      </c>
    </row>
    <row r="200" spans="1:48" ht="8.85" customHeight="1" x14ac:dyDescent="0.3">
      <c r="A200" s="29"/>
      <c r="B200" s="21"/>
      <c r="D200" s="21"/>
      <c r="E200" s="27"/>
      <c r="F200" s="21"/>
      <c r="G200" s="21"/>
      <c r="H200" s="21"/>
      <c r="I200" s="21"/>
      <c r="J200" s="21"/>
      <c r="K200" s="27"/>
      <c r="L200" s="21"/>
      <c r="M200" s="21"/>
      <c r="N200" s="21"/>
      <c r="O200" s="21"/>
      <c r="P200" s="21"/>
      <c r="Q200" s="27"/>
      <c r="R200" s="21"/>
      <c r="S200" s="21"/>
      <c r="T200" s="21"/>
      <c r="U200" s="21"/>
      <c r="V200" s="21"/>
      <c r="X200" s="21"/>
      <c r="Y200" s="21"/>
      <c r="Z200" s="27"/>
      <c r="AA200" s="21"/>
      <c r="AB200" s="21"/>
      <c r="AC200" s="21"/>
      <c r="AD200" s="27"/>
      <c r="AE200" s="21"/>
      <c r="AF200" s="21"/>
      <c r="AG200" s="21"/>
      <c r="AH200" s="27"/>
      <c r="AI200" s="21"/>
      <c r="AJ200" s="21"/>
      <c r="AK200" s="21"/>
      <c r="AL200" s="27"/>
      <c r="AM200" s="21"/>
      <c r="AN200" s="29"/>
      <c r="AO200" s="21"/>
      <c r="AP200" s="21"/>
      <c r="AQ200" s="21"/>
      <c r="AR200" s="21"/>
      <c r="AS200" s="21"/>
      <c r="AT200" s="21"/>
      <c r="AU200" s="21"/>
      <c r="AV200" s="21"/>
    </row>
    <row r="201" spans="1:48" ht="8.85" customHeight="1" x14ac:dyDescent="0.3">
      <c r="A201" s="10">
        <v>81</v>
      </c>
      <c r="B201" s="21"/>
      <c r="C201" s="10" t="s">
        <v>202</v>
      </c>
      <c r="D201" s="21"/>
      <c r="E201" s="138">
        <v>223891</v>
      </c>
      <c r="F201" s="21"/>
      <c r="G201" s="135">
        <f>(E201/$AP201)</f>
        <v>10.3768539117538</v>
      </c>
      <c r="H201" s="21"/>
      <c r="I201" s="135">
        <f>IF(G$219,G201/G$219*100,0)</f>
        <v>19.296326040776393</v>
      </c>
      <c r="J201" s="21"/>
      <c r="K201" s="138">
        <v>88464</v>
      </c>
      <c r="L201" s="21"/>
      <c r="M201" s="135">
        <f>(K201/$AP201)</f>
        <v>4.1001112347052278</v>
      </c>
      <c r="N201" s="21"/>
      <c r="O201" s="135">
        <f>IF(M$219,M201/M$219*100,0)</f>
        <v>182.18824932985356</v>
      </c>
      <c r="P201" s="21"/>
      <c r="Q201" s="138">
        <v>315193</v>
      </c>
      <c r="R201" s="21"/>
      <c r="S201" s="135">
        <f>(Q201/$AP201)</f>
        <v>14.608500185391176</v>
      </c>
      <c r="T201" s="21"/>
      <c r="U201" s="135">
        <f>IF(S$219,S201/S$219*100,0)</f>
        <v>43.273315158852988</v>
      </c>
      <c r="V201" s="21"/>
      <c r="W201" s="138">
        <f>(E201+K201+Q201)</f>
        <v>627548</v>
      </c>
      <c r="X201" s="21"/>
      <c r="Y201" s="21"/>
      <c r="Z201" s="138">
        <v>62755</v>
      </c>
      <c r="AA201" s="21"/>
      <c r="AB201" s="143">
        <f>IF($W201,Z201/$W201*100,0)</f>
        <v>10.000031870072091</v>
      </c>
      <c r="AC201" s="21"/>
      <c r="AD201" s="138">
        <v>0</v>
      </c>
      <c r="AE201" s="21"/>
      <c r="AF201" s="143">
        <f>IF($W201,AD201/$W201*100,0)</f>
        <v>0</v>
      </c>
      <c r="AG201" s="21"/>
      <c r="AH201" s="138">
        <v>0</v>
      </c>
      <c r="AI201" s="21"/>
      <c r="AJ201" s="143">
        <f>IF($W201,AH201/$W201*100,0)</f>
        <v>0</v>
      </c>
      <c r="AK201" s="21"/>
      <c r="AL201" s="138">
        <v>88047</v>
      </c>
      <c r="AM201" s="21"/>
      <c r="AN201" s="10">
        <v>81</v>
      </c>
      <c r="AO201" s="21"/>
      <c r="AP201" s="147">
        <v>21576</v>
      </c>
      <c r="AQ201" s="21"/>
      <c r="AR201" s="147">
        <f>IF(E201,AP201,0)</f>
        <v>21576</v>
      </c>
      <c r="AS201" s="21"/>
      <c r="AT201" s="147">
        <f>IF(K201,AP201,0)</f>
        <v>21576</v>
      </c>
      <c r="AU201" s="21"/>
      <c r="AV201" s="147">
        <f>IF(Q201,AP201,0)</f>
        <v>21576</v>
      </c>
    </row>
    <row r="202" spans="1:48" ht="8.85" customHeight="1" x14ac:dyDescent="0.3">
      <c r="A202" s="10">
        <v>82</v>
      </c>
      <c r="B202" s="21"/>
      <c r="C202" s="10" t="s">
        <v>203</v>
      </c>
      <c r="D202" s="21"/>
      <c r="E202" s="138">
        <v>1190672</v>
      </c>
      <c r="F202" s="21"/>
      <c r="G202" s="135">
        <f>(E202/$AP202)</f>
        <v>26.946815733490247</v>
      </c>
      <c r="H202" s="21"/>
      <c r="I202" s="135">
        <f>IF(G$219,G202/G$219*100,0)</f>
        <v>50.109074154467848</v>
      </c>
      <c r="J202" s="21"/>
      <c r="K202" s="138">
        <v>16000</v>
      </c>
      <c r="L202" s="21"/>
      <c r="M202" s="135">
        <f>(K202/$AP202)</f>
        <v>0.36210564432173087</v>
      </c>
      <c r="N202" s="21"/>
      <c r="O202" s="135">
        <f>IF(M$219,M202/M$219*100,0)</f>
        <v>16.090147226500235</v>
      </c>
      <c r="P202" s="21"/>
      <c r="Q202" s="138">
        <v>799315</v>
      </c>
      <c r="R202" s="21"/>
      <c r="S202" s="135">
        <f>(Q202/$AP202)</f>
        <v>18.089779568189019</v>
      </c>
      <c r="T202" s="21"/>
      <c r="U202" s="135">
        <f>IF(S$219,S202/S$219*100,0)</f>
        <v>53.585564737935599</v>
      </c>
      <c r="V202" s="21"/>
      <c r="W202" s="138">
        <f>(E202+K202+Q202)</f>
        <v>2005987</v>
      </c>
      <c r="X202" s="21"/>
      <c r="Y202" s="21"/>
      <c r="Z202" s="138">
        <v>4500</v>
      </c>
      <c r="AA202" s="21"/>
      <c r="AB202" s="143">
        <f>IF($W202,Z202/$W202*100,0)</f>
        <v>0.22432847271692188</v>
      </c>
      <c r="AC202" s="21"/>
      <c r="AD202" s="138">
        <v>0</v>
      </c>
      <c r="AE202" s="21"/>
      <c r="AF202" s="143">
        <f>IF($W202,AD202/$W202*100,0)</f>
        <v>0</v>
      </c>
      <c r="AG202" s="21"/>
      <c r="AH202" s="138">
        <v>0</v>
      </c>
      <c r="AI202" s="21"/>
      <c r="AJ202" s="143">
        <f>IF($W202,AH202/$W202*100,0)</f>
        <v>0</v>
      </c>
      <c r="AK202" s="21"/>
      <c r="AL202" s="138">
        <v>751185</v>
      </c>
      <c r="AM202" s="21"/>
      <c r="AN202" s="10">
        <v>82</v>
      </c>
      <c r="AO202" s="21"/>
      <c r="AP202" s="147">
        <v>44186</v>
      </c>
      <c r="AQ202" s="21"/>
      <c r="AR202" s="147">
        <f>IF(E202,AP202,0)</f>
        <v>44186</v>
      </c>
      <c r="AS202" s="21"/>
      <c r="AT202" s="147">
        <f>IF(K202,AP202,0)</f>
        <v>44186</v>
      </c>
      <c r="AU202" s="21"/>
      <c r="AV202" s="147">
        <f>IF(Q202,AP202,0)</f>
        <v>44186</v>
      </c>
    </row>
    <row r="203" spans="1:48" ht="8.85" customHeight="1" x14ac:dyDescent="0.3">
      <c r="A203" s="10">
        <v>83</v>
      </c>
      <c r="B203" s="21"/>
      <c r="C203" s="10" t="s">
        <v>204</v>
      </c>
      <c r="D203" s="21"/>
      <c r="E203" s="138">
        <v>38031</v>
      </c>
      <c r="F203" s="21"/>
      <c r="G203" s="135">
        <f>(E203/$AP203)</f>
        <v>1.2762080536912752</v>
      </c>
      <c r="H203" s="21"/>
      <c r="I203" s="135">
        <f>IF(G$219,G203/G$219*100,0)</f>
        <v>2.3731785095285622</v>
      </c>
      <c r="J203" s="21"/>
      <c r="K203" s="138">
        <v>0</v>
      </c>
      <c r="L203" s="21"/>
      <c r="M203" s="135">
        <f>(K203/$AP203)</f>
        <v>0</v>
      </c>
      <c r="N203" s="21"/>
      <c r="O203" s="135">
        <f>IF(M$219,M203/M$219*100,0)</f>
        <v>0</v>
      </c>
      <c r="P203" s="21"/>
      <c r="Q203" s="138">
        <v>981560</v>
      </c>
      <c r="R203" s="21"/>
      <c r="S203" s="135">
        <f>(Q203/$AP203)</f>
        <v>32.938255033557049</v>
      </c>
      <c r="T203" s="21"/>
      <c r="U203" s="135">
        <f>IF(S$219,S203/S$219*100,0)</f>
        <v>97.569734932486028</v>
      </c>
      <c r="V203" s="21"/>
      <c r="W203" s="138">
        <f>(E203+K203+Q203)</f>
        <v>1019591</v>
      </c>
      <c r="X203" s="21"/>
      <c r="Y203" s="21"/>
      <c r="Z203" s="138">
        <v>173704</v>
      </c>
      <c r="AA203" s="21"/>
      <c r="AB203" s="143">
        <f>IF($W203,Z203/$W203*100,0)</f>
        <v>17.036635278263539</v>
      </c>
      <c r="AC203" s="21"/>
      <c r="AD203" s="138">
        <v>17310</v>
      </c>
      <c r="AE203" s="21"/>
      <c r="AF203" s="143">
        <f>IF($W203,AD203/$W203*100,0)</f>
        <v>1.6977395838135094</v>
      </c>
      <c r="AG203" s="21"/>
      <c r="AH203" s="138">
        <v>0</v>
      </c>
      <c r="AI203" s="21"/>
      <c r="AJ203" s="143">
        <f>IF($W203,AH203/$W203*100,0)</f>
        <v>0</v>
      </c>
      <c r="AK203" s="21"/>
      <c r="AL203" s="138">
        <v>0</v>
      </c>
      <c r="AM203" s="21"/>
      <c r="AN203" s="10">
        <v>83</v>
      </c>
      <c r="AO203" s="21"/>
      <c r="AP203" s="147">
        <v>29800</v>
      </c>
      <c r="AQ203" s="21"/>
      <c r="AR203" s="147">
        <f>IF(E203,AP203,0)</f>
        <v>29800</v>
      </c>
      <c r="AS203" s="21"/>
      <c r="AT203" s="147">
        <f>IF(K203,AP203,0)</f>
        <v>0</v>
      </c>
      <c r="AU203" s="21"/>
      <c r="AV203" s="147">
        <f>IF(Q203,AP203,0)</f>
        <v>29800</v>
      </c>
    </row>
    <row r="204" spans="1:48" ht="8.85" customHeight="1" x14ac:dyDescent="0.3">
      <c r="A204" s="10">
        <v>84</v>
      </c>
      <c r="B204" s="21"/>
      <c r="C204" s="10" t="s">
        <v>205</v>
      </c>
      <c r="D204" s="21"/>
      <c r="E204" s="138">
        <v>0</v>
      </c>
      <c r="F204" s="21"/>
      <c r="G204" s="135">
        <f>(E204/$AP204)</f>
        <v>0</v>
      </c>
      <c r="H204" s="21"/>
      <c r="I204" s="135">
        <f>IF(G$219,G204/G$219*100,0)</f>
        <v>0</v>
      </c>
      <c r="J204" s="21"/>
      <c r="K204" s="138">
        <v>455984</v>
      </c>
      <c r="L204" s="21"/>
      <c r="M204" s="135">
        <f>(K204/$AP204)</f>
        <v>25.338075127806178</v>
      </c>
      <c r="N204" s="21"/>
      <c r="O204" s="135">
        <f>IF(M$219,M204/M$219*100,0)</f>
        <v>1125.8961732181385</v>
      </c>
      <c r="P204" s="21"/>
      <c r="Q204" s="138">
        <v>386472</v>
      </c>
      <c r="R204" s="21"/>
      <c r="S204" s="135">
        <f>(Q204/$AP204)</f>
        <v>21.475438986441432</v>
      </c>
      <c r="T204" s="21"/>
      <c r="U204" s="135">
        <f>IF(S$219,S204/S$219*100,0)</f>
        <v>63.614568753904834</v>
      </c>
      <c r="V204" s="21"/>
      <c r="W204" s="138">
        <f>(E204+K204+Q204)</f>
        <v>842456</v>
      </c>
      <c r="X204" s="21"/>
      <c r="Y204" s="21"/>
      <c r="Z204" s="138">
        <v>416650</v>
      </c>
      <c r="AA204" s="21"/>
      <c r="AB204" s="143">
        <f>IF($W204,Z204/$W204*100,0)</f>
        <v>49.45658883075199</v>
      </c>
      <c r="AC204" s="21"/>
      <c r="AD204" s="138">
        <v>0</v>
      </c>
      <c r="AE204" s="21"/>
      <c r="AF204" s="143">
        <f>IF($W204,AD204/$W204*100,0)</f>
        <v>0</v>
      </c>
      <c r="AG204" s="21"/>
      <c r="AH204" s="138">
        <v>0</v>
      </c>
      <c r="AI204" s="21"/>
      <c r="AJ204" s="143">
        <f>IF($W204,AH204/$W204*100,0)</f>
        <v>0</v>
      </c>
      <c r="AK204" s="21"/>
      <c r="AL204" s="138">
        <v>6275</v>
      </c>
      <c r="AM204" s="21"/>
      <c r="AN204" s="10">
        <v>84</v>
      </c>
      <c r="AO204" s="21"/>
      <c r="AP204" s="147">
        <v>17996</v>
      </c>
      <c r="AQ204" s="21"/>
      <c r="AR204" s="147">
        <f>IF(E204,AP204,0)</f>
        <v>0</v>
      </c>
      <c r="AS204" s="21"/>
      <c r="AT204" s="147">
        <f>IF(K204,AP204,0)</f>
        <v>17996</v>
      </c>
      <c r="AU204" s="21"/>
      <c r="AV204" s="147">
        <f>IF(Q204,AP204,0)</f>
        <v>17996</v>
      </c>
    </row>
    <row r="205" spans="1:48" ht="8.85" customHeight="1" x14ac:dyDescent="0.3">
      <c r="A205" s="10">
        <v>85</v>
      </c>
      <c r="B205" s="21"/>
      <c r="C205" s="10" t="s">
        <v>206</v>
      </c>
      <c r="D205" s="21"/>
      <c r="E205" s="138">
        <v>2927982</v>
      </c>
      <c r="F205" s="21"/>
      <c r="G205" s="135">
        <f>(E205/$AP205)</f>
        <v>20.909377856489947</v>
      </c>
      <c r="H205" s="21"/>
      <c r="I205" s="135">
        <f>IF(G$219,G205/G$219*100,0)</f>
        <v>38.882129001701323</v>
      </c>
      <c r="J205" s="21"/>
      <c r="K205" s="138">
        <v>74866</v>
      </c>
      <c r="L205" s="21"/>
      <c r="M205" s="135">
        <f>(K205/$AP205)</f>
        <v>0.53463494058500916</v>
      </c>
      <c r="N205" s="21"/>
      <c r="O205" s="135">
        <f>IF(M$219,M205/M$219*100,0)</f>
        <v>23.756478368508418</v>
      </c>
      <c r="P205" s="21"/>
      <c r="Q205" s="138">
        <v>4619442</v>
      </c>
      <c r="R205" s="21"/>
      <c r="S205" s="135">
        <f>(Q205/$AP205)</f>
        <v>32.988474063071301</v>
      </c>
      <c r="T205" s="21"/>
      <c r="U205" s="135">
        <f>IF(S$219,S205/S$219*100,0)</f>
        <v>97.718493796405212</v>
      </c>
      <c r="V205" s="21"/>
      <c r="W205" s="138">
        <f>(E205+K205+Q205)</f>
        <v>7622290</v>
      </c>
      <c r="X205" s="21"/>
      <c r="Y205" s="21"/>
      <c r="Z205" s="138">
        <v>290213</v>
      </c>
      <c r="AA205" s="21"/>
      <c r="AB205" s="143">
        <f>IF($W205,Z205/$W205*100,0)</f>
        <v>3.8074253275590406</v>
      </c>
      <c r="AC205" s="21"/>
      <c r="AD205" s="138">
        <v>31548</v>
      </c>
      <c r="AE205" s="21"/>
      <c r="AF205" s="143">
        <f>IF($W205,AD205/$W205*100,0)</f>
        <v>0.41389136335668153</v>
      </c>
      <c r="AG205" s="21"/>
      <c r="AH205" s="138">
        <v>0</v>
      </c>
      <c r="AI205" s="21"/>
      <c r="AJ205" s="143">
        <f>IF($W205,AH205/$W205*100,0)</f>
        <v>0</v>
      </c>
      <c r="AK205" s="21"/>
      <c r="AL205" s="138">
        <v>378391</v>
      </c>
      <c r="AM205" s="21"/>
      <c r="AN205" s="10">
        <v>85</v>
      </c>
      <c r="AO205" s="21"/>
      <c r="AP205" s="147">
        <v>140032</v>
      </c>
      <c r="AQ205" s="21"/>
      <c r="AR205" s="147">
        <f>IF(E205,AP205,0)</f>
        <v>140032</v>
      </c>
      <c r="AS205" s="21"/>
      <c r="AT205" s="147">
        <f>IF(K205,AP205,0)</f>
        <v>140032</v>
      </c>
      <c r="AU205" s="21"/>
      <c r="AV205" s="147">
        <f>IF(Q205,AP205,0)</f>
        <v>140032</v>
      </c>
    </row>
    <row r="206" spans="1:48"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row>
    <row r="207" spans="1:48" ht="8.85" customHeight="1" x14ac:dyDescent="0.3">
      <c r="A207" s="10">
        <v>86</v>
      </c>
      <c r="B207" s="21"/>
      <c r="C207" s="10" t="s">
        <v>207</v>
      </c>
      <c r="D207" s="21"/>
      <c r="E207" s="138">
        <v>6292011</v>
      </c>
      <c r="F207" s="21"/>
      <c r="G207" s="135">
        <f>(E207/$AP207)</f>
        <v>40.095146150757998</v>
      </c>
      <c r="H207" s="21"/>
      <c r="I207" s="135">
        <f>IF(G$219,G207/G$219*100,0)</f>
        <v>74.559111977210563</v>
      </c>
      <c r="J207" s="21"/>
      <c r="K207" s="138">
        <v>348858</v>
      </c>
      <c r="L207" s="21"/>
      <c r="M207" s="135">
        <f>(K207/$AP207)</f>
        <v>2.2230591294041178</v>
      </c>
      <c r="N207" s="21"/>
      <c r="O207" s="135">
        <f>IF(M$219,M207/M$219*100,0)</f>
        <v>98.78152756311809</v>
      </c>
      <c r="P207" s="21"/>
      <c r="Q207" s="138">
        <v>5720871</v>
      </c>
      <c r="R207" s="21"/>
      <c r="S207" s="135">
        <f>(Q207/$AP207)</f>
        <v>36.455619491865647</v>
      </c>
      <c r="T207" s="21"/>
      <c r="U207" s="135">
        <f>IF(S$219,S207/S$219*100,0)</f>
        <v>107.98887576154578</v>
      </c>
      <c r="V207" s="21"/>
      <c r="W207" s="138">
        <f>(E207+K207+Q207)</f>
        <v>12361740</v>
      </c>
      <c r="X207" s="21"/>
      <c r="Y207" s="21"/>
      <c r="Z207" s="138">
        <v>353087</v>
      </c>
      <c r="AA207" s="21"/>
      <c r="AB207" s="143">
        <f>IF($W207,Z207/$W207*100,0)</f>
        <v>2.8562888395970147</v>
      </c>
      <c r="AC207" s="21"/>
      <c r="AD207" s="138">
        <v>38383</v>
      </c>
      <c r="AE207" s="21"/>
      <c r="AF207" s="143">
        <f>IF($W207,AD207/$W207*100,0)</f>
        <v>0.31049836026319921</v>
      </c>
      <c r="AG207" s="21"/>
      <c r="AH207" s="138">
        <v>0</v>
      </c>
      <c r="AI207" s="21"/>
      <c r="AJ207" s="143">
        <f>IF($W207,AH207/$W207*100,0)</f>
        <v>0</v>
      </c>
      <c r="AK207" s="21"/>
      <c r="AL207" s="138">
        <v>381119</v>
      </c>
      <c r="AM207" s="21"/>
      <c r="AN207" s="10">
        <v>86</v>
      </c>
      <c r="AO207" s="21"/>
      <c r="AP207" s="147">
        <v>156927</v>
      </c>
      <c r="AQ207" s="21"/>
      <c r="AR207" s="147">
        <f>IF(E207,AP207,0)</f>
        <v>156927</v>
      </c>
      <c r="AS207" s="21"/>
      <c r="AT207" s="147">
        <f>IF(K207,AP207,0)</f>
        <v>156927</v>
      </c>
      <c r="AU207" s="21"/>
      <c r="AV207" s="147">
        <f>IF(Q207,AP207,0)</f>
        <v>156927</v>
      </c>
    </row>
    <row r="208" spans="1:48" ht="8.85" customHeight="1" x14ac:dyDescent="0.3">
      <c r="A208" s="10">
        <v>87</v>
      </c>
      <c r="B208" s="21"/>
      <c r="C208" s="10" t="s">
        <v>208</v>
      </c>
      <c r="D208" s="21"/>
      <c r="E208" s="138">
        <v>344633</v>
      </c>
      <c r="F208" s="21"/>
      <c r="G208" s="135">
        <f>(E208/$AP208)</f>
        <v>52.527511050144795</v>
      </c>
      <c r="H208" s="21"/>
      <c r="I208" s="135">
        <f>IF(G$219,G208/G$219*100,0)</f>
        <v>97.677772854255352</v>
      </c>
      <c r="J208" s="21"/>
      <c r="K208" s="138">
        <v>0</v>
      </c>
      <c r="L208" s="21"/>
      <c r="M208" s="135">
        <f>(K208/$AP208)</f>
        <v>0</v>
      </c>
      <c r="N208" s="21"/>
      <c r="O208" s="135">
        <f>IF(M$219,M208/M$219*100,0)</f>
        <v>0</v>
      </c>
      <c r="P208" s="21"/>
      <c r="Q208" s="138">
        <v>238108</v>
      </c>
      <c r="R208" s="21"/>
      <c r="S208" s="135">
        <f>(Q208/$AP208)</f>
        <v>36.291418991007468</v>
      </c>
      <c r="T208" s="21"/>
      <c r="U208" s="135">
        <f>IF(S$219,S208/S$219*100,0)</f>
        <v>107.50248085907776</v>
      </c>
      <c r="V208" s="21"/>
      <c r="W208" s="138">
        <f>(E208+K208+Q208)</f>
        <v>582741</v>
      </c>
      <c r="X208" s="21"/>
      <c r="Y208" s="21"/>
      <c r="Z208" s="138">
        <v>58957</v>
      </c>
      <c r="AA208" s="21"/>
      <c r="AB208" s="143">
        <f>IF($W208,Z208/$W208*100,0)</f>
        <v>10.117187567032353</v>
      </c>
      <c r="AC208" s="21"/>
      <c r="AD208" s="138">
        <v>0</v>
      </c>
      <c r="AE208" s="21"/>
      <c r="AF208" s="143">
        <f>IF($W208,AD208/$W208*100,0)</f>
        <v>0</v>
      </c>
      <c r="AG208" s="21"/>
      <c r="AH208" s="138">
        <v>0</v>
      </c>
      <c r="AI208" s="21"/>
      <c r="AJ208" s="143">
        <f>IF($W208,AH208/$W208*100,0)</f>
        <v>0</v>
      </c>
      <c r="AK208" s="21"/>
      <c r="AL208" s="138">
        <v>4555</v>
      </c>
      <c r="AM208" s="21"/>
      <c r="AN208" s="10">
        <v>87</v>
      </c>
      <c r="AO208" s="21"/>
      <c r="AP208" s="147">
        <v>6561</v>
      </c>
      <c r="AQ208" s="21"/>
      <c r="AR208" s="147">
        <f>IF(E208,AP208,0)</f>
        <v>6561</v>
      </c>
      <c r="AS208" s="21"/>
      <c r="AT208" s="147">
        <f>IF(K208,AP208,0)</f>
        <v>0</v>
      </c>
      <c r="AU208" s="21"/>
      <c r="AV208" s="147">
        <f>IF(Q208,AP208,0)</f>
        <v>6561</v>
      </c>
    </row>
    <row r="209" spans="1:48" ht="8.85" customHeight="1" x14ac:dyDescent="0.3">
      <c r="A209" s="10">
        <v>88</v>
      </c>
      <c r="B209" s="21"/>
      <c r="C209" s="10" t="s">
        <v>209</v>
      </c>
      <c r="D209" s="21"/>
      <c r="E209" s="138">
        <v>30000</v>
      </c>
      <c r="F209" s="21"/>
      <c r="G209" s="135">
        <f>(E209/$AP209)</f>
        <v>2.7703389047926863</v>
      </c>
      <c r="H209" s="21"/>
      <c r="I209" s="135">
        <f>IF(G$219,G209/G$219*100,0)</f>
        <v>5.1515963513542609</v>
      </c>
      <c r="J209" s="21"/>
      <c r="K209" s="138">
        <v>13000</v>
      </c>
      <c r="L209" s="21"/>
      <c r="M209" s="135">
        <f>(K209/$AP209)</f>
        <v>1.2004801920768307</v>
      </c>
      <c r="N209" s="21"/>
      <c r="O209" s="135">
        <f>IF(M$219,M209/M$219*100,0)</f>
        <v>53.343280713545873</v>
      </c>
      <c r="P209" s="21"/>
      <c r="Q209" s="138">
        <v>265565</v>
      </c>
      <c r="R209" s="21"/>
      <c r="S209" s="135">
        <f>(Q209/$AP209)</f>
        <v>24.523501708375658</v>
      </c>
      <c r="T209" s="21"/>
      <c r="U209" s="135">
        <f>IF(S$219,S209/S$219*100,0)</f>
        <v>72.643543468373721</v>
      </c>
      <c r="V209" s="21"/>
      <c r="W209" s="138">
        <f>(E209+K209+Q209)</f>
        <v>308565</v>
      </c>
      <c r="X209" s="21"/>
      <c r="Y209" s="21"/>
      <c r="Z209" s="138">
        <v>54624</v>
      </c>
      <c r="AA209" s="21"/>
      <c r="AB209" s="143">
        <f>IF($W209,Z209/$W209*100,0)</f>
        <v>17.702591026201937</v>
      </c>
      <c r="AC209" s="21"/>
      <c r="AD209" s="138">
        <v>0</v>
      </c>
      <c r="AE209" s="21"/>
      <c r="AF209" s="143">
        <f>IF($W209,AD209/$W209*100,0)</f>
        <v>0</v>
      </c>
      <c r="AG209" s="21"/>
      <c r="AH209" s="138">
        <v>0</v>
      </c>
      <c r="AI209" s="21"/>
      <c r="AJ209" s="143">
        <f>IF($W209,AH209/$W209*100,0)</f>
        <v>0</v>
      </c>
      <c r="AK209" s="21"/>
      <c r="AL209" s="138">
        <v>4312</v>
      </c>
      <c r="AM209" s="21"/>
      <c r="AN209" s="10">
        <v>88</v>
      </c>
      <c r="AO209" s="21"/>
      <c r="AP209" s="147">
        <v>10829</v>
      </c>
      <c r="AQ209" s="21"/>
      <c r="AR209" s="147">
        <f>IF(E209,AP209,0)</f>
        <v>10829</v>
      </c>
      <c r="AS209" s="21"/>
      <c r="AT209" s="147">
        <f>IF(K209,AP209,0)</f>
        <v>10829</v>
      </c>
      <c r="AU209" s="21"/>
      <c r="AV209" s="147">
        <f>IF(Q209,AP209,0)</f>
        <v>10829</v>
      </c>
    </row>
    <row r="210" spans="1:48" ht="8.85" customHeight="1" x14ac:dyDescent="0.3">
      <c r="A210" s="10">
        <v>89</v>
      </c>
      <c r="B210" s="21"/>
      <c r="C210" s="10" t="s">
        <v>210</v>
      </c>
      <c r="D210" s="21"/>
      <c r="E210" s="138">
        <v>225421</v>
      </c>
      <c r="F210" s="21"/>
      <c r="G210" s="135">
        <f>(E210/$AP210)</f>
        <v>5.5757253456677134</v>
      </c>
      <c r="H210" s="21"/>
      <c r="I210" s="135">
        <f>IF(G$219,G210/G$219*100,0)</f>
        <v>10.368365508350962</v>
      </c>
      <c r="J210" s="21"/>
      <c r="K210" s="138">
        <v>79943</v>
      </c>
      <c r="L210" s="21"/>
      <c r="M210" s="135">
        <f>(K210/$AP210)</f>
        <v>1.9773677310841229</v>
      </c>
      <c r="N210" s="21"/>
      <c r="O210" s="135">
        <f>IF(M$219,M210/M$219*100,0)</f>
        <v>87.864241866955339</v>
      </c>
      <c r="P210" s="21"/>
      <c r="Q210" s="138">
        <v>1090772</v>
      </c>
      <c r="R210" s="21"/>
      <c r="S210" s="135">
        <f>(Q210/$AP210)</f>
        <v>26.979940141977295</v>
      </c>
      <c r="T210" s="21"/>
      <c r="U210" s="135">
        <f>IF(S$219,S210/S$219*100,0)</f>
        <v>79.920008071623243</v>
      </c>
      <c r="V210" s="21"/>
      <c r="W210" s="138">
        <f>(E210+K210+Q210)</f>
        <v>1396136</v>
      </c>
      <c r="X210" s="21"/>
      <c r="Y210" s="21"/>
      <c r="Z210" s="138">
        <v>205945</v>
      </c>
      <c r="AA210" s="21"/>
      <c r="AB210" s="143">
        <f>IF($W210,Z210/$W210*100,0)</f>
        <v>14.751070096322994</v>
      </c>
      <c r="AC210" s="21"/>
      <c r="AD210" s="138">
        <v>0</v>
      </c>
      <c r="AE210" s="21"/>
      <c r="AF210" s="143">
        <f>IF($W210,AD210/$W210*100,0)</f>
        <v>0</v>
      </c>
      <c r="AG210" s="21"/>
      <c r="AH210" s="138">
        <v>0</v>
      </c>
      <c r="AI210" s="21"/>
      <c r="AJ210" s="143">
        <f>IF($W210,AH210/$W210*100,0)</f>
        <v>0</v>
      </c>
      <c r="AK210" s="21"/>
      <c r="AL210" s="138">
        <v>10838</v>
      </c>
      <c r="AM210" s="21"/>
      <c r="AN210" s="10">
        <v>89</v>
      </c>
      <c r="AO210" s="21"/>
      <c r="AP210" s="147">
        <v>40429</v>
      </c>
      <c r="AQ210" s="21"/>
      <c r="AR210" s="147">
        <f>IF(E210,AP210,0)</f>
        <v>40429</v>
      </c>
      <c r="AS210" s="21"/>
      <c r="AT210" s="147">
        <f>IF(K210,AP210,0)</f>
        <v>40429</v>
      </c>
      <c r="AU210" s="21"/>
      <c r="AV210" s="147">
        <f>IF(Q210,AP210,0)</f>
        <v>40429</v>
      </c>
    </row>
    <row r="211" spans="1:48" ht="8.85" customHeight="1" x14ac:dyDescent="0.3">
      <c r="A211" s="10">
        <v>90</v>
      </c>
      <c r="B211" s="21"/>
      <c r="C211" s="10" t="s">
        <v>211</v>
      </c>
      <c r="D211" s="21"/>
      <c r="E211" s="145">
        <v>2148388</v>
      </c>
      <c r="F211" s="21"/>
      <c r="G211" s="135">
        <f>(E211/$AP211)</f>
        <v>52.750951457264222</v>
      </c>
      <c r="H211" s="21"/>
      <c r="I211" s="135">
        <f>IF(G$219,G211/G$219*100,0)</f>
        <v>98.093272482864037</v>
      </c>
      <c r="J211" s="21"/>
      <c r="K211" s="145">
        <v>15000</v>
      </c>
      <c r="L211" s="21"/>
      <c r="M211" s="135">
        <f>(K211/$AP211)</f>
        <v>0.36830603776364573</v>
      </c>
      <c r="N211" s="21"/>
      <c r="O211" s="135">
        <f>IF(M$219,M211/M$219*100,0)</f>
        <v>16.365661416646343</v>
      </c>
      <c r="P211" s="21"/>
      <c r="Q211" s="145">
        <v>1003087</v>
      </c>
      <c r="R211" s="21"/>
      <c r="S211" s="135">
        <f>(Q211/$AP211)</f>
        <v>24.629533233481474</v>
      </c>
      <c r="T211" s="21"/>
      <c r="U211" s="135">
        <f>IF(S$219,S211/S$219*100,0)</f>
        <v>72.957630167517991</v>
      </c>
      <c r="V211" s="21"/>
      <c r="W211" s="138">
        <f>(E211+K211+Q211)</f>
        <v>3166475</v>
      </c>
      <c r="X211" s="21"/>
      <c r="Y211" s="21"/>
      <c r="Z211" s="145">
        <v>19761</v>
      </c>
      <c r="AA211" s="21"/>
      <c r="AB211" s="143">
        <f>IF($W211,Z211/$W211*100,0)</f>
        <v>0.62406935156601584</v>
      </c>
      <c r="AC211" s="21"/>
      <c r="AD211" s="145">
        <v>0</v>
      </c>
      <c r="AE211" s="21"/>
      <c r="AF211" s="143">
        <f>IF($W211,AD211/$W211*100,0)</f>
        <v>0</v>
      </c>
      <c r="AG211" s="21"/>
      <c r="AH211" s="145">
        <v>0</v>
      </c>
      <c r="AI211" s="21"/>
      <c r="AJ211" s="143">
        <f>IF($W211,AH211/$W211*100,0)</f>
        <v>0</v>
      </c>
      <c r="AK211" s="21"/>
      <c r="AL211" s="145">
        <v>109694</v>
      </c>
      <c r="AM211" s="21"/>
      <c r="AN211" s="10">
        <v>90</v>
      </c>
      <c r="AO211" s="21"/>
      <c r="AP211" s="147">
        <v>40727</v>
      </c>
      <c r="AQ211" s="21"/>
      <c r="AR211" s="147">
        <f>IF(E211,AP211,0)</f>
        <v>40727</v>
      </c>
      <c r="AS211" s="21"/>
      <c r="AT211" s="147">
        <f>IF(K211,AP211,0)</f>
        <v>40727</v>
      </c>
      <c r="AU211" s="21"/>
      <c r="AV211" s="147">
        <f>IF(Q211,AP211,0)</f>
        <v>40727</v>
      </c>
    </row>
    <row r="212" spans="1:48"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131"/>
      <c r="X212" s="21"/>
      <c r="Y212" s="21"/>
      <c r="Z212" s="21"/>
      <c r="AA212" s="21"/>
      <c r="AB212" s="21"/>
      <c r="AC212" s="21"/>
      <c r="AD212" s="21"/>
      <c r="AE212" s="21"/>
      <c r="AF212" s="21"/>
      <c r="AG212" s="21"/>
      <c r="AH212" s="21"/>
      <c r="AI212" s="21"/>
      <c r="AJ212" s="21"/>
      <c r="AK212" s="21"/>
      <c r="AL212" s="21"/>
      <c r="AM212" s="21"/>
      <c r="AN212" s="29"/>
      <c r="AO212" s="21"/>
      <c r="AP212" s="21"/>
      <c r="AQ212" s="21"/>
      <c r="AR212" s="21"/>
      <c r="AS212" s="21"/>
      <c r="AT212" s="21"/>
      <c r="AU212" s="21"/>
      <c r="AV212" s="21"/>
    </row>
    <row r="213" spans="1:48" ht="8.85" customHeight="1" x14ac:dyDescent="0.3">
      <c r="A213" s="10">
        <v>91</v>
      </c>
      <c r="B213" s="21"/>
      <c r="C213" s="10" t="s">
        <v>212</v>
      </c>
      <c r="D213" s="21"/>
      <c r="E213" s="138">
        <v>681857</v>
      </c>
      <c r="F213" s="21"/>
      <c r="G213" s="135">
        <f>(E213/$AP213)</f>
        <v>12.642198943172337</v>
      </c>
      <c r="H213" s="21"/>
      <c r="I213" s="135">
        <f>IF(G$219,G213/G$219*100,0)</f>
        <v>23.508858730630653</v>
      </c>
      <c r="J213" s="21"/>
      <c r="K213" s="138">
        <v>141928</v>
      </c>
      <c r="L213" s="21"/>
      <c r="M213" s="135">
        <f>(K213/$AP213)</f>
        <v>2.6314637990173355</v>
      </c>
      <c r="N213" s="21"/>
      <c r="O213" s="135">
        <f>IF(M$219,M213/M$219*100,0)</f>
        <v>116.92896979472349</v>
      </c>
      <c r="P213" s="21"/>
      <c r="Q213" s="138">
        <v>1560032</v>
      </c>
      <c r="R213" s="21"/>
      <c r="S213" s="135">
        <f>(Q213/$AP213)</f>
        <v>28.924297765829238</v>
      </c>
      <c r="T213" s="21"/>
      <c r="U213" s="135">
        <f>IF(S$219,S213/S$219*100,0)</f>
        <v>85.679586342540077</v>
      </c>
      <c r="V213" s="21"/>
      <c r="W213" s="138">
        <f>(E213+K213+Q213)</f>
        <v>2383817</v>
      </c>
      <c r="X213" s="21"/>
      <c r="Y213" s="21"/>
      <c r="Z213" s="138">
        <v>183597</v>
      </c>
      <c r="AA213" s="21"/>
      <c r="AB213" s="143">
        <f>IF($W213,Z213/$W213*100,0)</f>
        <v>7.7018076471474117</v>
      </c>
      <c r="AC213" s="21"/>
      <c r="AD213" s="138">
        <v>0</v>
      </c>
      <c r="AE213" s="21"/>
      <c r="AF213" s="143">
        <f>IF($W213,AD213/$W213*100,0)</f>
        <v>0</v>
      </c>
      <c r="AG213" s="21"/>
      <c r="AH213" s="138">
        <v>0</v>
      </c>
      <c r="AI213" s="21"/>
      <c r="AJ213" s="143">
        <f>IF($W213,AH213/$W213*100,0)</f>
        <v>0</v>
      </c>
      <c r="AK213" s="21"/>
      <c r="AL213" s="138">
        <v>295618</v>
      </c>
      <c r="AM213" s="21"/>
      <c r="AN213" s="10">
        <v>91</v>
      </c>
      <c r="AO213" s="21"/>
      <c r="AP213" s="147">
        <v>53935</v>
      </c>
      <c r="AQ213" s="21"/>
      <c r="AR213" s="147">
        <f>IF(E213,AP213,0)</f>
        <v>53935</v>
      </c>
      <c r="AS213" s="21"/>
      <c r="AT213" s="147">
        <f>IF(K213,AP213,0)</f>
        <v>53935</v>
      </c>
      <c r="AU213" s="21"/>
      <c r="AV213" s="147">
        <f>IF(Q213,AP213,0)</f>
        <v>53935</v>
      </c>
    </row>
    <row r="214" spans="1:48" ht="8.85" customHeight="1" x14ac:dyDescent="0.3">
      <c r="A214" s="10">
        <v>92</v>
      </c>
      <c r="B214" s="21"/>
      <c r="C214" s="10" t="s">
        <v>213</v>
      </c>
      <c r="D214" s="21"/>
      <c r="E214" s="138">
        <v>107210</v>
      </c>
      <c r="F214" s="21"/>
      <c r="G214" s="135">
        <f>(E214/$AP214)</f>
        <v>5.8023488661579261</v>
      </c>
      <c r="H214" s="21"/>
      <c r="I214" s="135">
        <f>IF(G$219,G214/G$219*100,0)</f>
        <v>10.789784309952712</v>
      </c>
      <c r="J214" s="21"/>
      <c r="K214" s="138">
        <v>33250</v>
      </c>
      <c r="L214" s="21"/>
      <c r="M214" s="135">
        <f>(K214/$AP214)</f>
        <v>1.7995345564756184</v>
      </c>
      <c r="N214" s="21"/>
      <c r="O214" s="135">
        <f>IF(M$219,M214/M$219*100,0)</f>
        <v>79.962233140837711</v>
      </c>
      <c r="P214" s="21"/>
      <c r="Q214" s="138">
        <v>476129</v>
      </c>
      <c r="R214" s="21"/>
      <c r="S214" s="135">
        <f>(Q214/$AP214)</f>
        <v>25.768739513990365</v>
      </c>
      <c r="T214" s="21"/>
      <c r="U214" s="135">
        <f>IF(S$219,S214/S$219*100,0)</f>
        <v>76.332188252317422</v>
      </c>
      <c r="V214" s="21"/>
      <c r="W214" s="138">
        <f>(E214+K214+Q214)</f>
        <v>616589</v>
      </c>
      <c r="X214" s="21"/>
      <c r="Y214" s="21"/>
      <c r="Z214" s="138">
        <v>15768</v>
      </c>
      <c r="AA214" s="21"/>
      <c r="AB214" s="143">
        <f>IF($W214,Z214/$W214*100,0)</f>
        <v>2.5572950539176014</v>
      </c>
      <c r="AC214" s="21"/>
      <c r="AD214" s="138">
        <v>178475</v>
      </c>
      <c r="AE214" s="21"/>
      <c r="AF214" s="143">
        <f>IF($W214,AD214/$W214*100,0)</f>
        <v>28.945537464988835</v>
      </c>
      <c r="AG214" s="21"/>
      <c r="AH214" s="138">
        <v>0</v>
      </c>
      <c r="AI214" s="21"/>
      <c r="AJ214" s="143">
        <f>IF($W214,AH214/$W214*100,0)</f>
        <v>0</v>
      </c>
      <c r="AK214" s="21"/>
      <c r="AL214" s="138">
        <v>0</v>
      </c>
      <c r="AM214" s="21"/>
      <c r="AN214" s="10">
        <v>92</v>
      </c>
      <c r="AO214" s="21"/>
      <c r="AP214" s="147">
        <v>18477</v>
      </c>
      <c r="AQ214" s="21"/>
      <c r="AR214" s="147">
        <f>IF(E214,AP214,0)</f>
        <v>18477</v>
      </c>
      <c r="AS214" s="21"/>
      <c r="AT214" s="147">
        <f>IF(K214,AP214,0)</f>
        <v>18477</v>
      </c>
      <c r="AU214" s="21"/>
      <c r="AV214" s="147">
        <f>IF(Q214,AP214,0)</f>
        <v>18477</v>
      </c>
    </row>
    <row r="215" spans="1:48" ht="8.85" customHeight="1" x14ac:dyDescent="0.3">
      <c r="A215" s="10">
        <v>93</v>
      </c>
      <c r="B215" s="21"/>
      <c r="C215" s="10" t="s">
        <v>214</v>
      </c>
      <c r="D215" s="21"/>
      <c r="E215" s="138">
        <v>44700</v>
      </c>
      <c r="F215" s="21"/>
      <c r="G215" s="135">
        <f>(E215/$AP215)</f>
        <v>1.237199003598118</v>
      </c>
      <c r="H215" s="21"/>
      <c r="I215" s="135">
        <f>IF(G$219,G215/G$219*100,0)</f>
        <v>2.3006390524310762</v>
      </c>
      <c r="J215" s="21"/>
      <c r="K215" s="138">
        <v>67381</v>
      </c>
      <c r="L215" s="21"/>
      <c r="M215" s="135">
        <f>(K215/$AP215)</f>
        <v>1.8649598671464158</v>
      </c>
      <c r="N215" s="21"/>
      <c r="O215" s="135">
        <f>IF(M$219,M215/M$219*100,0)</f>
        <v>82.869403734669504</v>
      </c>
      <c r="P215" s="21"/>
      <c r="Q215" s="138">
        <v>1256402</v>
      </c>
      <c r="R215" s="21"/>
      <c r="S215" s="135">
        <f>(Q215/$AP215)</f>
        <v>34.77448104068641</v>
      </c>
      <c r="T215" s="21"/>
      <c r="U215" s="135">
        <f>IF(S$219,S215/S$219*100,0)</f>
        <v>103.00900561058428</v>
      </c>
      <c r="V215" s="21"/>
      <c r="W215" s="138">
        <f>(E215+K215+Q215)</f>
        <v>1368483</v>
      </c>
      <c r="X215" s="21"/>
      <c r="Y215" s="21"/>
      <c r="Z215" s="138">
        <v>257194</v>
      </c>
      <c r="AA215" s="21"/>
      <c r="AB215" s="143">
        <f>IF($W215,Z215/$W215*100,0)</f>
        <v>18.794095359606221</v>
      </c>
      <c r="AC215" s="21"/>
      <c r="AD215" s="138">
        <v>0</v>
      </c>
      <c r="AE215" s="21"/>
      <c r="AF215" s="143">
        <f>IF($W215,AD215/$W215*100,0)</f>
        <v>0</v>
      </c>
      <c r="AG215" s="21"/>
      <c r="AH215" s="138">
        <v>0</v>
      </c>
      <c r="AI215" s="21"/>
      <c r="AJ215" s="143">
        <f>IF($W215,AH215/$W215*100,0)</f>
        <v>0</v>
      </c>
      <c r="AK215" s="21"/>
      <c r="AL215" s="138">
        <v>25537</v>
      </c>
      <c r="AM215" s="21"/>
      <c r="AN215" s="10">
        <v>93</v>
      </c>
      <c r="AO215" s="21"/>
      <c r="AP215" s="147">
        <v>36130</v>
      </c>
      <c r="AQ215" s="21"/>
      <c r="AR215" s="147">
        <f>IF(E215,AP215,0)</f>
        <v>36130</v>
      </c>
      <c r="AS215" s="21"/>
      <c r="AT215" s="147">
        <f>IF(K215,AP215,0)</f>
        <v>36130</v>
      </c>
      <c r="AU215" s="21"/>
      <c r="AV215" s="147">
        <f>IF(Q215,AP215,0)</f>
        <v>36130</v>
      </c>
    </row>
    <row r="216" spans="1:48" ht="8.85" customHeight="1" x14ac:dyDescent="0.3">
      <c r="A216" s="10">
        <v>94</v>
      </c>
      <c r="B216" s="21"/>
      <c r="C216" s="10" t="s">
        <v>215</v>
      </c>
      <c r="D216" s="21"/>
      <c r="E216" s="138">
        <v>236646</v>
      </c>
      <c r="F216" s="21"/>
      <c r="G216" s="135">
        <f>(E216/$AP216)</f>
        <v>8.3650053022269351</v>
      </c>
      <c r="H216" s="21"/>
      <c r="I216" s="135">
        <f>IF(G$219,G216/G$219*100,0)</f>
        <v>15.555183778944956</v>
      </c>
      <c r="J216" s="21"/>
      <c r="K216" s="138">
        <v>0</v>
      </c>
      <c r="L216" s="21"/>
      <c r="M216" s="135">
        <f>(K216/$AP216)</f>
        <v>0</v>
      </c>
      <c r="N216" s="21"/>
      <c r="O216" s="135">
        <f>IF(M$219,M216/M$219*100,0)</f>
        <v>0</v>
      </c>
      <c r="P216" s="21"/>
      <c r="Q216" s="138">
        <v>460705</v>
      </c>
      <c r="R216" s="21"/>
      <c r="S216" s="135">
        <f>(Q216/$AP216)</f>
        <v>16.285083068221986</v>
      </c>
      <c r="T216" s="21"/>
      <c r="U216" s="135">
        <f>IF(S$219,S216/S$219*100,0)</f>
        <v>48.239690800291449</v>
      </c>
      <c r="V216" s="21"/>
      <c r="W216" s="138">
        <f>(E216+K216+Q216)</f>
        <v>697351</v>
      </c>
      <c r="X216" s="21"/>
      <c r="Y216" s="21"/>
      <c r="Z216" s="138">
        <v>95761</v>
      </c>
      <c r="AA216" s="21"/>
      <c r="AB216" s="143">
        <f>IF($W216,Z216/$W216*100,0)</f>
        <v>13.732109081366486</v>
      </c>
      <c r="AC216" s="21"/>
      <c r="AD216" s="138">
        <v>20007</v>
      </c>
      <c r="AE216" s="21"/>
      <c r="AF216" s="143">
        <f>IF($W216,AD216/$W216*100,0)</f>
        <v>2.8689999727540361</v>
      </c>
      <c r="AG216" s="21"/>
      <c r="AH216" s="138">
        <v>0</v>
      </c>
      <c r="AI216" s="21"/>
      <c r="AJ216" s="143">
        <f>IF($W216,AH216/$W216*100,0)</f>
        <v>0</v>
      </c>
      <c r="AK216" s="21"/>
      <c r="AL216" s="138">
        <v>95760</v>
      </c>
      <c r="AM216" s="21"/>
      <c r="AN216" s="10">
        <v>94</v>
      </c>
      <c r="AO216" s="21"/>
      <c r="AP216" s="147">
        <v>28290</v>
      </c>
      <c r="AQ216" s="21"/>
      <c r="AR216" s="147">
        <f>IF(E216,AP216,0)</f>
        <v>28290</v>
      </c>
      <c r="AS216" s="21"/>
      <c r="AT216" s="147">
        <f>IF(K216,AP216,0)</f>
        <v>0</v>
      </c>
      <c r="AU216" s="21"/>
      <c r="AV216" s="147">
        <f>IF(Q216,AP216,0)</f>
        <v>28290</v>
      </c>
    </row>
    <row r="217" spans="1:48" ht="8.85" customHeight="1" x14ac:dyDescent="0.3">
      <c r="A217" s="30">
        <v>95</v>
      </c>
      <c r="B217" s="21"/>
      <c r="C217" s="10" t="s">
        <v>216</v>
      </c>
      <c r="D217" s="21"/>
      <c r="E217" s="139">
        <v>2023990</v>
      </c>
      <c r="F217" s="21"/>
      <c r="G217" s="135">
        <f>(E217/$AP217)</f>
        <v>28.89556713541295</v>
      </c>
      <c r="H217" s="21"/>
      <c r="I217" s="135">
        <f>IF(G$219,G217/G$219*100,0)</f>
        <v>53.732883715988898</v>
      </c>
      <c r="J217" s="21"/>
      <c r="K217" s="139">
        <v>94233</v>
      </c>
      <c r="L217" s="21"/>
      <c r="M217" s="135">
        <f>(K217/$AP217)</f>
        <v>1.3453208651581126</v>
      </c>
      <c r="N217" s="21"/>
      <c r="O217" s="135">
        <f>IF(M$219,M217/M$219*100,0)</f>
        <v>59.779269190413018</v>
      </c>
      <c r="P217" s="21"/>
      <c r="Q217" s="139">
        <v>3261337</v>
      </c>
      <c r="R217" s="21"/>
      <c r="S217" s="135">
        <f>(Q217/$AP217)</f>
        <v>46.560596759226215</v>
      </c>
      <c r="T217" s="21"/>
      <c r="U217" s="135">
        <f>IF(S$219,S217/S$219*100,0)</f>
        <v>137.92185042795435</v>
      </c>
      <c r="V217" s="21"/>
      <c r="W217" s="139">
        <f>(E217+K217+Q217)</f>
        <v>5379560</v>
      </c>
      <c r="X217" s="21"/>
      <c r="Y217" s="21"/>
      <c r="Z217" s="139">
        <v>218919</v>
      </c>
      <c r="AA217" s="21"/>
      <c r="AB217" s="143">
        <f>IF($W217,Z217/$W217*100,0)</f>
        <v>4.0694592122775841</v>
      </c>
      <c r="AC217" s="21"/>
      <c r="AD217" s="139">
        <v>7933</v>
      </c>
      <c r="AE217" s="21"/>
      <c r="AF217" s="143">
        <f>IF($W217,AD217/$W217*100,0)</f>
        <v>0.14746559198150036</v>
      </c>
      <c r="AG217" s="21"/>
      <c r="AH217" s="139">
        <v>10542</v>
      </c>
      <c r="AI217" s="21"/>
      <c r="AJ217" s="143">
        <f>IF($W217,AH217/$W217*100,0)</f>
        <v>0.19596398218441657</v>
      </c>
      <c r="AK217" s="21"/>
      <c r="AL217" s="139">
        <v>408746</v>
      </c>
      <c r="AM217" s="21"/>
      <c r="AN217" s="30">
        <v>95</v>
      </c>
      <c r="AO217" s="21"/>
      <c r="AP217" s="151">
        <v>70045</v>
      </c>
      <c r="AQ217" s="21"/>
      <c r="AR217" s="151">
        <f>IF(E217,AP217,0)</f>
        <v>70045</v>
      </c>
      <c r="AS217" s="21"/>
      <c r="AT217" s="151">
        <f>IF(K217,AP217,0)</f>
        <v>70045</v>
      </c>
      <c r="AU217" s="21"/>
      <c r="AV217" s="151">
        <f>IF(Q217,AP217,0)</f>
        <v>70045</v>
      </c>
    </row>
    <row r="218" spans="1:48"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X218" s="21"/>
      <c r="Y218" s="21"/>
      <c r="Z218" s="21"/>
      <c r="AA218" s="21"/>
      <c r="AB218" s="21"/>
      <c r="AC218" s="21"/>
      <c r="AD218" s="21"/>
      <c r="AE218" s="21"/>
      <c r="AF218" s="21"/>
      <c r="AG218" s="21"/>
      <c r="AH218" s="21"/>
      <c r="AI218" s="21"/>
      <c r="AJ218" s="21"/>
      <c r="AK218" s="21"/>
      <c r="AL218" s="21"/>
      <c r="AM218" s="21"/>
      <c r="AN218" s="21"/>
      <c r="AO218" s="21"/>
      <c r="AP218" s="147"/>
      <c r="AQ218" s="21"/>
      <c r="AR218" s="21"/>
      <c r="AS218" s="21"/>
      <c r="AT218" s="21"/>
      <c r="AU218" s="21"/>
      <c r="AV218" s="21"/>
    </row>
    <row r="219" spans="1:48" ht="8.85" customHeight="1" x14ac:dyDescent="0.3">
      <c r="A219" s="30">
        <f>A217</f>
        <v>95</v>
      </c>
      <c r="B219" s="21"/>
      <c r="C219" s="18" t="s">
        <v>65</v>
      </c>
      <c r="D219" s="21"/>
      <c r="E219" s="141">
        <f>SUM(E89:E217)</f>
        <v>324035020</v>
      </c>
      <c r="F219" s="21"/>
      <c r="G219" s="142">
        <f>(E219/$AP219)</f>
        <v>53.776319335741718</v>
      </c>
      <c r="H219" s="21"/>
      <c r="I219" s="143">
        <f>IF(G$219,G219/G$219*100,0)</f>
        <v>100</v>
      </c>
      <c r="J219" s="21"/>
      <c r="K219" s="141">
        <f>SUM(K89:K217)</f>
        <v>13560514</v>
      </c>
      <c r="L219" s="21"/>
      <c r="M219" s="142">
        <f>(K219/$AP219)</f>
        <v>2.2504806154001389</v>
      </c>
      <c r="N219" s="21"/>
      <c r="O219" s="143">
        <f>IF(M$219,M219/M$219*100,0)</f>
        <v>100</v>
      </c>
      <c r="P219" s="21"/>
      <c r="Q219" s="141">
        <f>SUM(Q89:Q217)</f>
        <v>203416575</v>
      </c>
      <c r="R219" s="21"/>
      <c r="S219" s="142">
        <f>(Q219/$AP219)</f>
        <v>33.75868045183158</v>
      </c>
      <c r="T219" s="21"/>
      <c r="U219" s="143">
        <f>IF(S$219,S219/S$219*100,0)</f>
        <v>100</v>
      </c>
      <c r="V219" s="21"/>
      <c r="W219" s="141">
        <f>SUM(W89:W217)</f>
        <v>541012109</v>
      </c>
      <c r="X219" s="21"/>
      <c r="Y219" s="21"/>
      <c r="Z219" s="141">
        <f>SUM(Z89:Z217)</f>
        <v>15907133</v>
      </c>
      <c r="AA219" s="21"/>
      <c r="AB219" s="143">
        <f>IF($W219,Z219/$W219*100,0)</f>
        <v>2.9402545221034968</v>
      </c>
      <c r="AC219" s="21"/>
      <c r="AD219" s="141">
        <f>SUM(AD89:AD217)</f>
        <v>894688</v>
      </c>
      <c r="AE219" s="21"/>
      <c r="AF219" s="143">
        <f>IF($W219,AD219/$W219*100,0)</f>
        <v>0.16537300831468082</v>
      </c>
      <c r="AG219" s="21"/>
      <c r="AH219" s="141">
        <f>SUM(AH89:AH217)</f>
        <v>13648</v>
      </c>
      <c r="AI219" s="21"/>
      <c r="AJ219" s="143">
        <f>IF($W219,AH219/$W219*100,0)</f>
        <v>2.5226792104943441E-3</v>
      </c>
      <c r="AK219" s="21"/>
      <c r="AL219" s="141">
        <f>SUM(AL89:AL217)</f>
        <v>74646437</v>
      </c>
      <c r="AM219" s="21"/>
      <c r="AN219" s="30">
        <f>AN217</f>
        <v>95</v>
      </c>
      <c r="AO219" s="21"/>
      <c r="AP219" s="151">
        <f>SUM(AP89:AP217)</f>
        <v>6025608</v>
      </c>
      <c r="AQ219" s="21"/>
      <c r="AR219" s="151">
        <f>SUM(AR89:AR217)</f>
        <v>5984176</v>
      </c>
      <c r="AS219" s="21"/>
      <c r="AT219" s="151">
        <f>SUM(AT89:AT217)</f>
        <v>4402515</v>
      </c>
      <c r="AU219" s="21"/>
      <c r="AV219" s="151">
        <f>SUM(AV89:AV217)</f>
        <v>6013672</v>
      </c>
    </row>
    <row r="220" spans="1:48"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row>
    <row r="221" spans="1:48"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row>
    <row r="222" spans="1:48"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row>
    <row r="223" spans="1:48"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row>
    <row r="224" spans="1:48"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row>
    <row r="225" spans="1:48"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row>
    <row r="226" spans="1:48"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row>
    <row r="227" spans="1:48" s="8" customFormat="1" ht="10.5" customHeight="1" x14ac:dyDescent="0.3">
      <c r="A227" s="112" t="s">
        <v>563</v>
      </c>
      <c r="AO227" s="113" t="s">
        <v>564</v>
      </c>
    </row>
    <row r="228" spans="1:48" s="8" customFormat="1" ht="10.5" customHeight="1" x14ac:dyDescent="0.3">
      <c r="W228" s="11" t="s">
        <v>42</v>
      </c>
      <c r="Z228" s="38" t="s">
        <v>43</v>
      </c>
      <c r="AN228" s="11" t="s">
        <v>549</v>
      </c>
    </row>
    <row r="229" spans="1:48" s="8" customFormat="1" ht="10.5" customHeight="1" x14ac:dyDescent="0.3">
      <c r="A229" s="12"/>
      <c r="W229" s="11" t="s">
        <v>550</v>
      </c>
      <c r="Z229" s="38" t="s">
        <v>391</v>
      </c>
      <c r="AN229" s="113" t="s">
        <v>217</v>
      </c>
    </row>
    <row r="230" spans="1:48" s="8" customFormat="1" ht="10.5" customHeight="1" x14ac:dyDescent="0.3">
      <c r="A230" s="13"/>
      <c r="W230" s="11" t="s">
        <v>48</v>
      </c>
      <c r="Z230" s="14" t="s">
        <v>49</v>
      </c>
    </row>
    <row r="231" spans="1:48" ht="9.6" customHeight="1" x14ac:dyDescent="0.3">
      <c r="Z231" s="16" t="s">
        <v>392</v>
      </c>
      <c r="AA231" s="16"/>
      <c r="AB231" s="16"/>
      <c r="AC231" s="16"/>
      <c r="AD231" s="16"/>
      <c r="AE231" s="16"/>
      <c r="AF231" s="16"/>
      <c r="AG231" s="16"/>
      <c r="AH231" s="16"/>
      <c r="AI231" s="16"/>
      <c r="AJ231" s="16"/>
      <c r="AK231" s="16"/>
      <c r="AL231" s="16"/>
    </row>
    <row r="232" spans="1:48" ht="9.6" customHeight="1" x14ac:dyDescent="0.3"/>
    <row r="233" spans="1:48" ht="9.6" customHeight="1" x14ac:dyDescent="0.3">
      <c r="AD233" s="16" t="s">
        <v>396</v>
      </c>
      <c r="AE233" s="16"/>
      <c r="AF233" s="16"/>
      <c r="AG233" s="16"/>
      <c r="AH233" s="16"/>
      <c r="AI233" s="16"/>
      <c r="AJ233" s="16"/>
    </row>
    <row r="234" spans="1:48" ht="9.6" customHeight="1" x14ac:dyDescent="0.3"/>
    <row r="235" spans="1:48" ht="9.6" customHeight="1" x14ac:dyDescent="0.3">
      <c r="E235" s="16" t="s">
        <v>551</v>
      </c>
      <c r="F235" s="16"/>
      <c r="G235" s="16"/>
      <c r="H235" s="16"/>
      <c r="I235" s="16"/>
      <c r="K235" s="16" t="s">
        <v>552</v>
      </c>
      <c r="L235" s="16"/>
      <c r="M235" s="16"/>
      <c r="N235" s="16"/>
      <c r="O235" s="16"/>
      <c r="Q235" s="16" t="s">
        <v>553</v>
      </c>
      <c r="R235" s="16"/>
      <c r="S235" s="16"/>
      <c r="T235" s="16"/>
      <c r="U235" s="16"/>
      <c r="Z235" s="16" t="s">
        <v>431</v>
      </c>
      <c r="AA235" s="16"/>
      <c r="AB235" s="16"/>
      <c r="AD235" s="16" t="s">
        <v>59</v>
      </c>
      <c r="AE235" s="16"/>
      <c r="AF235" s="16"/>
      <c r="AH235" s="16" t="s">
        <v>60</v>
      </c>
      <c r="AI235" s="16"/>
      <c r="AJ235" s="16"/>
    </row>
    <row r="236" spans="1:48" ht="8.85" customHeight="1" x14ac:dyDescent="0.3"/>
    <row r="237" spans="1:48" ht="9.6" customHeight="1" x14ac:dyDescent="0.3">
      <c r="I237" s="18" t="s">
        <v>64</v>
      </c>
      <c r="O237" s="18" t="s">
        <v>64</v>
      </c>
      <c r="U237" s="18" t="s">
        <v>64</v>
      </c>
      <c r="AB237" s="18" t="s">
        <v>271</v>
      </c>
      <c r="AF237" s="18" t="s">
        <v>271</v>
      </c>
      <c r="AJ237" s="18" t="s">
        <v>271</v>
      </c>
      <c r="AL237" s="18" t="s">
        <v>408</v>
      </c>
      <c r="AR237" s="18" t="s">
        <v>554</v>
      </c>
      <c r="AT237" s="18" t="s">
        <v>555</v>
      </c>
      <c r="AV237" s="132" t="s">
        <v>263</v>
      </c>
    </row>
    <row r="238" spans="1:48" ht="9.6" customHeight="1" x14ac:dyDescent="0.3">
      <c r="A238" s="19" t="s">
        <v>71</v>
      </c>
      <c r="C238" s="19" t="s">
        <v>73</v>
      </c>
      <c r="E238" s="19" t="s">
        <v>74</v>
      </c>
      <c r="G238" s="19" t="s">
        <v>434</v>
      </c>
      <c r="I238" s="19" t="s">
        <v>80</v>
      </c>
      <c r="K238" s="19" t="s">
        <v>74</v>
      </c>
      <c r="M238" s="19" t="s">
        <v>434</v>
      </c>
      <c r="O238" s="19" t="s">
        <v>80</v>
      </c>
      <c r="Q238" s="19" t="s">
        <v>74</v>
      </c>
      <c r="S238" s="19" t="s">
        <v>434</v>
      </c>
      <c r="U238" s="19" t="s">
        <v>80</v>
      </c>
      <c r="W238" s="19" t="s">
        <v>65</v>
      </c>
      <c r="Z238" s="19" t="s">
        <v>74</v>
      </c>
      <c r="AB238" s="19" t="s">
        <v>372</v>
      </c>
      <c r="AD238" s="19" t="s">
        <v>74</v>
      </c>
      <c r="AF238" s="19" t="s">
        <v>372</v>
      </c>
      <c r="AH238" s="19" t="s">
        <v>74</v>
      </c>
      <c r="AJ238" s="19" t="s">
        <v>372</v>
      </c>
      <c r="AL238" s="19" t="s">
        <v>417</v>
      </c>
      <c r="AN238" s="19" t="s">
        <v>71</v>
      </c>
      <c r="AR238" s="111" t="s">
        <v>556</v>
      </c>
      <c r="AT238" s="111" t="s">
        <v>557</v>
      </c>
      <c r="AV238" s="111" t="s">
        <v>558</v>
      </c>
    </row>
    <row r="239" spans="1:48" ht="8.85" customHeight="1" x14ac:dyDescent="0.3"/>
    <row r="240" spans="1:48" ht="8.85" customHeight="1" x14ac:dyDescent="0.3">
      <c r="B240" s="10" t="s">
        <v>289</v>
      </c>
    </row>
    <row r="241" spans="1:48" ht="8.85" customHeight="1" x14ac:dyDescent="0.3">
      <c r="A241" s="10">
        <v>1</v>
      </c>
      <c r="B241" s="18"/>
      <c r="C241" s="10" t="s">
        <v>218</v>
      </c>
      <c r="D241" s="21"/>
      <c r="E241" s="136">
        <v>1573244</v>
      </c>
      <c r="F241" s="21"/>
      <c r="G241" s="134">
        <f>(E241/$AP241)</f>
        <v>187.82760267430754</v>
      </c>
      <c r="H241" s="21"/>
      <c r="I241" s="135">
        <f>IF(G$287,G241/G$287*100,0)</f>
        <v>191.29444839803668</v>
      </c>
      <c r="J241" s="21"/>
      <c r="K241" s="136">
        <v>159330</v>
      </c>
      <c r="L241" s="21"/>
      <c r="M241" s="134">
        <f>(K241/$AP241)</f>
        <v>19.022206303724928</v>
      </c>
      <c r="N241" s="21"/>
      <c r="O241" s="135">
        <f>IF(M$287,M241/M$287*100,0)</f>
        <v>99.046770877462578</v>
      </c>
      <c r="P241" s="21"/>
      <c r="Q241" s="136">
        <v>0</v>
      </c>
      <c r="R241" s="21"/>
      <c r="S241" s="134">
        <f>(Q241/$AP241)</f>
        <v>0</v>
      </c>
      <c r="T241" s="21"/>
      <c r="U241" s="135">
        <f>IF(S$287,S241/S$287*100,0)</f>
        <v>0</v>
      </c>
      <c r="V241" s="21"/>
      <c r="W241" s="136">
        <f>(E241+K241+Q241)</f>
        <v>1732574</v>
      </c>
      <c r="X241" s="21"/>
      <c r="Y241" s="21"/>
      <c r="Z241" s="136">
        <v>5222</v>
      </c>
      <c r="AA241" s="21"/>
      <c r="AB241" s="135">
        <f>IF($W241,Z241/$W241*100,0)</f>
        <v>0.30140126770920028</v>
      </c>
      <c r="AC241" s="21"/>
      <c r="AD241" s="136">
        <v>0</v>
      </c>
      <c r="AE241" s="21"/>
      <c r="AF241" s="135">
        <f>IF($W241,AD241/$W241*100,0)</f>
        <v>0</v>
      </c>
      <c r="AG241" s="21"/>
      <c r="AH241" s="136">
        <v>0</v>
      </c>
      <c r="AI241" s="21"/>
      <c r="AJ241" s="135">
        <f>IF($W241,AH241/$W241*100,0)</f>
        <v>0</v>
      </c>
      <c r="AK241" s="21"/>
      <c r="AL241" s="136">
        <v>139269</v>
      </c>
      <c r="AM241" s="21"/>
      <c r="AN241" s="10">
        <v>1</v>
      </c>
      <c r="AO241" s="21"/>
      <c r="AP241" s="147">
        <v>8376</v>
      </c>
      <c r="AQ241" s="21"/>
      <c r="AR241" s="147">
        <f>IF(E241,AP241,0)</f>
        <v>8376</v>
      </c>
      <c r="AS241" s="21"/>
      <c r="AT241" s="147">
        <f>IF(K241,AP241,0)</f>
        <v>8376</v>
      </c>
      <c r="AU241" s="21"/>
      <c r="AV241" s="147">
        <f>IF(Q241,AP241,0)</f>
        <v>0</v>
      </c>
    </row>
    <row r="242" spans="1:48" ht="8.85" customHeight="1" x14ac:dyDescent="0.3">
      <c r="A242" s="10">
        <v>2</v>
      </c>
      <c r="B242" s="18"/>
      <c r="C242" s="10" t="s">
        <v>219</v>
      </c>
      <c r="D242" s="21"/>
      <c r="E242" s="138">
        <v>123058</v>
      </c>
      <c r="F242" s="21"/>
      <c r="G242" s="135">
        <f>(E242/$AP242)</f>
        <v>16.266754791804363</v>
      </c>
      <c r="H242" s="21"/>
      <c r="I242" s="135">
        <f>IF(G$287,G242/G$287*100,0)</f>
        <v>16.566999955379735</v>
      </c>
      <c r="J242" s="21"/>
      <c r="K242" s="138">
        <v>0</v>
      </c>
      <c r="L242" s="21"/>
      <c r="M242" s="135">
        <f>(K242/$AP242)</f>
        <v>0</v>
      </c>
      <c r="N242" s="21"/>
      <c r="O242" s="135">
        <f>IF(M$287,M242/M$287*100,0)</f>
        <v>0</v>
      </c>
      <c r="P242" s="21"/>
      <c r="Q242" s="138">
        <v>0</v>
      </c>
      <c r="R242" s="21"/>
      <c r="S242" s="135">
        <f>(Q242/$AP242)</f>
        <v>0</v>
      </c>
      <c r="T242" s="21"/>
      <c r="U242" s="135">
        <f>IF(S$287,S242/S$287*100,0)</f>
        <v>0</v>
      </c>
      <c r="V242" s="21"/>
      <c r="W242" s="138">
        <f>(E242+K242+Q242)</f>
        <v>123058</v>
      </c>
      <c r="X242" s="21"/>
      <c r="Y242" s="21"/>
      <c r="Z242" s="138">
        <v>4050</v>
      </c>
      <c r="AA242" s="21"/>
      <c r="AB242" s="135">
        <f>IF($W242,Z242/$W242*100,0)</f>
        <v>3.2911310113930017</v>
      </c>
      <c r="AC242" s="21"/>
      <c r="AD242" s="138">
        <v>450</v>
      </c>
      <c r="AE242" s="21"/>
      <c r="AF242" s="135">
        <f>IF($W242,AD242/$W242*100,0)</f>
        <v>0.36568122348811127</v>
      </c>
      <c r="AG242" s="21"/>
      <c r="AH242" s="138">
        <v>0</v>
      </c>
      <c r="AI242" s="21"/>
      <c r="AJ242" s="135">
        <f>IF($W242,AH242/$W242*100,0)</f>
        <v>0</v>
      </c>
      <c r="AK242" s="21"/>
      <c r="AL242" s="138">
        <v>104878</v>
      </c>
      <c r="AM242" s="21"/>
      <c r="AN242" s="10">
        <v>2</v>
      </c>
      <c r="AO242" s="21"/>
      <c r="AP242" s="147">
        <v>7565</v>
      </c>
      <c r="AQ242" s="21"/>
      <c r="AR242" s="147">
        <f>IF(E242,AP242,0)</f>
        <v>7565</v>
      </c>
      <c r="AS242" s="21"/>
      <c r="AT242" s="147">
        <f>IF(K242,AP242,0)</f>
        <v>0</v>
      </c>
      <c r="AU242" s="21"/>
      <c r="AV242" s="147">
        <f>IF(Q242,AP242,0)</f>
        <v>0</v>
      </c>
    </row>
    <row r="243" spans="1:48" ht="8.85" customHeight="1" x14ac:dyDescent="0.3">
      <c r="A243" s="10">
        <v>3</v>
      </c>
      <c r="B243" s="18"/>
      <c r="C243" s="10" t="s">
        <v>134</v>
      </c>
      <c r="D243" s="21"/>
      <c r="E243" s="138">
        <v>61339</v>
      </c>
      <c r="F243" s="21"/>
      <c r="G243" s="135">
        <f>(E243/$AP243)</f>
        <v>9.2142106053777972</v>
      </c>
      <c r="H243" s="21"/>
      <c r="I243" s="135">
        <f>IF(G$287,G243/G$287*100,0)</f>
        <v>9.3842827682546517</v>
      </c>
      <c r="J243" s="21"/>
      <c r="K243" s="138">
        <v>157747</v>
      </c>
      <c r="L243" s="21"/>
      <c r="M243" s="135">
        <f>(K243/$AP243)</f>
        <v>23.696409794201593</v>
      </c>
      <c r="N243" s="21"/>
      <c r="O243" s="135">
        <f>IF(M$287,M243/M$287*100,0)</f>
        <v>123.38489205876951</v>
      </c>
      <c r="P243" s="21"/>
      <c r="Q243" s="138">
        <v>0</v>
      </c>
      <c r="R243" s="21"/>
      <c r="S243" s="135">
        <f>(Q243/$AP243)</f>
        <v>0</v>
      </c>
      <c r="T243" s="21"/>
      <c r="U243" s="135">
        <f>IF(S$287,S243/S$287*100,0)</f>
        <v>0</v>
      </c>
      <c r="V243" s="21"/>
      <c r="W243" s="138">
        <f>(E243+K243+Q243)</f>
        <v>219086</v>
      </c>
      <c r="X243" s="21"/>
      <c r="Y243" s="21"/>
      <c r="Z243" s="138">
        <v>0</v>
      </c>
      <c r="AA243" s="21"/>
      <c r="AB243" s="135">
        <f>IF($W243,Z243/$W243*100,0)</f>
        <v>0</v>
      </c>
      <c r="AC243" s="21"/>
      <c r="AD243" s="138">
        <v>0</v>
      </c>
      <c r="AE243" s="21"/>
      <c r="AF243" s="135">
        <f>IF($W243,AD243/$W243*100,0)</f>
        <v>0</v>
      </c>
      <c r="AG243" s="21"/>
      <c r="AH243" s="138">
        <v>0</v>
      </c>
      <c r="AI243" s="21"/>
      <c r="AJ243" s="135">
        <f>IF($W243,AH243/$W243*100,0)</f>
        <v>0</v>
      </c>
      <c r="AK243" s="21"/>
      <c r="AL243" s="138">
        <v>117541</v>
      </c>
      <c r="AM243" s="21"/>
      <c r="AN243" s="10">
        <v>3</v>
      </c>
      <c r="AO243" s="21"/>
      <c r="AP243" s="147">
        <v>6657</v>
      </c>
      <c r="AQ243" s="21"/>
      <c r="AR243" s="147">
        <f>IF(E243,AP243,0)</f>
        <v>6657</v>
      </c>
      <c r="AS243" s="21"/>
      <c r="AT243" s="147">
        <f>IF(K243,AP243,0)</f>
        <v>6657</v>
      </c>
      <c r="AU243" s="21"/>
      <c r="AV243" s="147">
        <f>IF(Q243,AP243,0)</f>
        <v>0</v>
      </c>
    </row>
    <row r="244" spans="1:48" ht="8.85" customHeight="1" x14ac:dyDescent="0.3">
      <c r="A244" s="10">
        <v>4</v>
      </c>
      <c r="B244" s="18"/>
      <c r="C244" s="10" t="s">
        <v>220</v>
      </c>
      <c r="D244" s="21"/>
      <c r="E244" s="138">
        <v>2886</v>
      </c>
      <c r="F244" s="21"/>
      <c r="G244" s="135">
        <f>(E244/$AP244)</f>
        <v>0.63095758635767385</v>
      </c>
      <c r="H244" s="21"/>
      <c r="I244" s="135">
        <f>IF(G$287,G244/G$287*100,0)</f>
        <v>0.64260354562550082</v>
      </c>
      <c r="J244" s="21"/>
      <c r="K244" s="138">
        <v>0</v>
      </c>
      <c r="L244" s="21"/>
      <c r="M244" s="135">
        <f>(K244/$AP244)</f>
        <v>0</v>
      </c>
      <c r="N244" s="21"/>
      <c r="O244" s="135">
        <f>IF(M$287,M244/M$287*100,0)</f>
        <v>0</v>
      </c>
      <c r="P244" s="21"/>
      <c r="Q244" s="138">
        <v>0</v>
      </c>
      <c r="R244" s="21"/>
      <c r="S244" s="135">
        <f>(Q244/$AP244)</f>
        <v>0</v>
      </c>
      <c r="T244" s="21"/>
      <c r="U244" s="135">
        <f>IF(S$287,S244/S$287*100,0)</f>
        <v>0</v>
      </c>
      <c r="V244" s="21"/>
      <c r="W244" s="138">
        <f>(E244+K244+Q244)</f>
        <v>2886</v>
      </c>
      <c r="X244" s="21"/>
      <c r="Y244" s="21"/>
      <c r="Z244" s="138">
        <v>4500</v>
      </c>
      <c r="AA244" s="21"/>
      <c r="AB244" s="135">
        <f>IF($W244,Z244/$W244*100,0)</f>
        <v>155.92515592515593</v>
      </c>
      <c r="AC244" s="21"/>
      <c r="AD244" s="138">
        <v>0</v>
      </c>
      <c r="AE244" s="21"/>
      <c r="AF244" s="135">
        <f>IF($W244,AD244/$W244*100,0)</f>
        <v>0</v>
      </c>
      <c r="AG244" s="21"/>
      <c r="AH244" s="138">
        <v>0</v>
      </c>
      <c r="AI244" s="21"/>
      <c r="AJ244" s="135">
        <f>IF($W244,AH244/$W244*100,0)</f>
        <v>0</v>
      </c>
      <c r="AK244" s="21"/>
      <c r="AL244" s="138">
        <v>0</v>
      </c>
      <c r="AM244" s="21"/>
      <c r="AN244" s="10">
        <v>4</v>
      </c>
      <c r="AO244" s="21"/>
      <c r="AP244" s="147">
        <v>4574</v>
      </c>
      <c r="AQ244" s="21"/>
      <c r="AR244" s="147">
        <f>IF(E244,AP244,0)</f>
        <v>4574</v>
      </c>
      <c r="AS244" s="21"/>
      <c r="AT244" s="147">
        <f>IF(K244,AP244,0)</f>
        <v>0</v>
      </c>
      <c r="AU244" s="21"/>
      <c r="AV244" s="147">
        <f>IF(Q244,AP244,0)</f>
        <v>0</v>
      </c>
    </row>
    <row r="245" spans="1:48" ht="8.85" customHeight="1" x14ac:dyDescent="0.3">
      <c r="A245" s="10">
        <v>5</v>
      </c>
      <c r="B245" s="18"/>
      <c r="C245" s="10" t="s">
        <v>221</v>
      </c>
      <c r="D245" s="21"/>
      <c r="E245" s="138">
        <v>831005</v>
      </c>
      <c r="F245" s="21"/>
      <c r="G245" s="135">
        <f>(E245/$AP245)</f>
        <v>158.16615911686335</v>
      </c>
      <c r="H245" s="21"/>
      <c r="I245" s="135">
        <f>IF(G$287,G245/G$287*100,0)</f>
        <v>161.08552594349413</v>
      </c>
      <c r="J245" s="21"/>
      <c r="K245" s="138">
        <v>25800</v>
      </c>
      <c r="L245" s="21"/>
      <c r="M245" s="135">
        <f>(K245/$AP245)</f>
        <v>4.9105443471640653</v>
      </c>
      <c r="N245" s="21"/>
      <c r="O245" s="135">
        <f>IF(M$287,M245/M$287*100,0)</f>
        <v>25.56872494553571</v>
      </c>
      <c r="P245" s="21"/>
      <c r="Q245" s="138">
        <v>3818</v>
      </c>
      <c r="R245" s="21"/>
      <c r="S245" s="135">
        <f>(Q245/$AP245)</f>
        <v>0.72668443090978307</v>
      </c>
      <c r="T245" s="21"/>
      <c r="U245" s="135">
        <f>IF(S$287,S245/S$287*100,0)</f>
        <v>12.539379654034008</v>
      </c>
      <c r="V245" s="21"/>
      <c r="W245" s="138">
        <f>(E245+K245+Q245)</f>
        <v>860623</v>
      </c>
      <c r="X245" s="21"/>
      <c r="Y245" s="21"/>
      <c r="Z245" s="138">
        <v>60999</v>
      </c>
      <c r="AA245" s="21"/>
      <c r="AB245" s="143">
        <f>IF($W245,Z245/$W245*100,0)</f>
        <v>7.0877724625068126</v>
      </c>
      <c r="AC245" s="21"/>
      <c r="AD245" s="138">
        <v>0</v>
      </c>
      <c r="AE245" s="21"/>
      <c r="AF245" s="143">
        <f>IF($W245,AD245/$W245*100,0)</f>
        <v>0</v>
      </c>
      <c r="AG245" s="21"/>
      <c r="AH245" s="138">
        <v>0</v>
      </c>
      <c r="AI245" s="21"/>
      <c r="AJ245" s="143">
        <f>IF($W245,AH245/$W245*100,0)</f>
        <v>0</v>
      </c>
      <c r="AK245" s="21"/>
      <c r="AL245" s="138">
        <v>74533</v>
      </c>
      <c r="AM245" s="21"/>
      <c r="AN245" s="10">
        <v>5</v>
      </c>
      <c r="AO245" s="21"/>
      <c r="AP245" s="147">
        <v>5254</v>
      </c>
      <c r="AQ245" s="21"/>
      <c r="AR245" s="147">
        <f>IF(E245,AP245,0)</f>
        <v>5254</v>
      </c>
      <c r="AS245" s="21"/>
      <c r="AT245" s="147">
        <f>IF(K245,AP245,0)</f>
        <v>5254</v>
      </c>
      <c r="AU245" s="21"/>
      <c r="AV245" s="147">
        <f>IF(Q245,AP245,0)</f>
        <v>5254</v>
      </c>
    </row>
    <row r="246" spans="1:48"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X246" s="21"/>
      <c r="Y246" s="21"/>
      <c r="Z246" s="21"/>
      <c r="AA246" s="21"/>
      <c r="AB246" s="21"/>
      <c r="AC246" s="21"/>
      <c r="AD246" s="21"/>
      <c r="AE246" s="21"/>
      <c r="AF246" s="21"/>
      <c r="AG246" s="21"/>
      <c r="AH246" s="21"/>
      <c r="AI246" s="21"/>
      <c r="AJ246" s="21"/>
      <c r="AK246" s="21"/>
      <c r="AL246" s="21"/>
      <c r="AM246" s="21"/>
      <c r="AN246" s="29"/>
      <c r="AO246" s="21"/>
      <c r="AP246" s="21"/>
      <c r="AQ246" s="21"/>
      <c r="AR246" s="21"/>
      <c r="AS246" s="21"/>
      <c r="AT246" s="21"/>
      <c r="AU246" s="21"/>
      <c r="AV246" s="21"/>
    </row>
    <row r="247" spans="1:48" ht="8.85" customHeight="1" x14ac:dyDescent="0.3">
      <c r="A247" s="10">
        <v>6</v>
      </c>
      <c r="B247" s="18"/>
      <c r="C247" s="10" t="s">
        <v>222</v>
      </c>
      <c r="D247" s="21"/>
      <c r="E247" s="138">
        <v>2851133</v>
      </c>
      <c r="F247" s="21"/>
      <c r="G247" s="135">
        <f>(E247/$AP247)</f>
        <v>63.604448311247936</v>
      </c>
      <c r="H247" s="21"/>
      <c r="I247" s="135">
        <f>IF(G$287,G247/G$287*100,0)</f>
        <v>64.778433425780648</v>
      </c>
      <c r="J247" s="21"/>
      <c r="K247" s="138">
        <v>0</v>
      </c>
      <c r="L247" s="21"/>
      <c r="M247" s="135">
        <f>(K247/$AP247)</f>
        <v>0</v>
      </c>
      <c r="N247" s="21"/>
      <c r="O247" s="135">
        <f>IF(M$287,M247/M$287*100,0)</f>
        <v>0</v>
      </c>
      <c r="P247" s="21"/>
      <c r="Q247" s="138">
        <v>2873</v>
      </c>
      <c r="R247" s="21"/>
      <c r="S247" s="135">
        <f>(Q247/$AP247)</f>
        <v>6.4092267880248077E-2</v>
      </c>
      <c r="T247" s="21"/>
      <c r="U247" s="135">
        <f>IF(S$287,S247/S$287*100,0)</f>
        <v>1.1059508717316326</v>
      </c>
      <c r="V247" s="21"/>
      <c r="W247" s="138">
        <f>(E247+K247+Q247)</f>
        <v>2854006</v>
      </c>
      <c r="X247" s="21"/>
      <c r="Y247" s="21"/>
      <c r="Z247" s="138">
        <v>2115</v>
      </c>
      <c r="AA247" s="21"/>
      <c r="AB247" s="143">
        <f>IF($W247,Z247/$W247*100,0)</f>
        <v>7.4106361374152677E-2</v>
      </c>
      <c r="AC247" s="21"/>
      <c r="AD247" s="138">
        <v>0</v>
      </c>
      <c r="AE247" s="21"/>
      <c r="AF247" s="143">
        <f>IF($W247,AD247/$W247*100,0)</f>
        <v>0</v>
      </c>
      <c r="AG247" s="21"/>
      <c r="AH247" s="138">
        <v>0</v>
      </c>
      <c r="AI247" s="21"/>
      <c r="AJ247" s="143">
        <f>IF($W247,AH247/$W247*100,0)</f>
        <v>0</v>
      </c>
      <c r="AK247" s="21"/>
      <c r="AL247" s="138">
        <v>606941</v>
      </c>
      <c r="AM247" s="21"/>
      <c r="AN247" s="10">
        <v>6</v>
      </c>
      <c r="AO247" s="21"/>
      <c r="AP247" s="147">
        <v>44826</v>
      </c>
      <c r="AQ247" s="21"/>
      <c r="AR247" s="147">
        <f>IF(E247,AP247,0)</f>
        <v>44826</v>
      </c>
      <c r="AS247" s="21"/>
      <c r="AT247" s="147">
        <f>IF(K247,AP247,0)</f>
        <v>0</v>
      </c>
      <c r="AU247" s="21"/>
      <c r="AV247" s="147">
        <f>IF(Q247,AP247,0)</f>
        <v>44826</v>
      </c>
    </row>
    <row r="248" spans="1:48" ht="8.85" customHeight="1" x14ac:dyDescent="0.3">
      <c r="A248" s="10">
        <v>7</v>
      </c>
      <c r="B248" s="18"/>
      <c r="C248" s="10" t="s">
        <v>223</v>
      </c>
      <c r="D248" s="21"/>
      <c r="E248" s="138">
        <v>0</v>
      </c>
      <c r="F248" s="21"/>
      <c r="G248" s="135">
        <f>(E248/$AP248)</f>
        <v>0</v>
      </c>
      <c r="H248" s="21"/>
      <c r="I248" s="135">
        <f>IF(G$287,G248/G$287*100,0)</f>
        <v>0</v>
      </c>
      <c r="J248" s="21"/>
      <c r="K248" s="138">
        <v>48596</v>
      </c>
      <c r="L248" s="21"/>
      <c r="M248" s="135">
        <f>(K248/$AP248)</f>
        <v>14.49761336515513</v>
      </c>
      <c r="N248" s="21"/>
      <c r="O248" s="135">
        <f>IF(M$287,M248/M$287*100,0)</f>
        <v>75.487657231820336</v>
      </c>
      <c r="P248" s="21"/>
      <c r="Q248" s="138">
        <v>8712</v>
      </c>
      <c r="R248" s="21"/>
      <c r="S248" s="135">
        <f>(Q248/$AP248)</f>
        <v>2.5990453460620526</v>
      </c>
      <c r="T248" s="21"/>
      <c r="U248" s="135">
        <f>IF(S$287,S248/S$287*100,0)</f>
        <v>44.848100421692308</v>
      </c>
      <c r="V248" s="21"/>
      <c r="W248" s="138">
        <f>(E248+K248+Q248)</f>
        <v>57308</v>
      </c>
      <c r="X248" s="21"/>
      <c r="Y248" s="21"/>
      <c r="Z248" s="138">
        <v>0</v>
      </c>
      <c r="AA248" s="21"/>
      <c r="AB248" s="143">
        <f>IF($W248,Z248/$W248*100,0)</f>
        <v>0</v>
      </c>
      <c r="AC248" s="21"/>
      <c r="AD248" s="138">
        <v>0</v>
      </c>
      <c r="AE248" s="21"/>
      <c r="AF248" s="143">
        <f>IF($W248,AD248/$W248*100,0)</f>
        <v>0</v>
      </c>
      <c r="AG248" s="21"/>
      <c r="AH248" s="138">
        <v>0</v>
      </c>
      <c r="AI248" s="21"/>
      <c r="AJ248" s="143">
        <f>IF($W248,AH248/$W248*100,0)</f>
        <v>0</v>
      </c>
      <c r="AK248" s="21"/>
      <c r="AL248" s="138">
        <v>0</v>
      </c>
      <c r="AM248" s="21"/>
      <c r="AN248" s="10">
        <v>7</v>
      </c>
      <c r="AO248" s="21"/>
      <c r="AP248" s="147">
        <v>3352</v>
      </c>
      <c r="AQ248" s="21"/>
      <c r="AR248" s="147">
        <f>IF(E248,AP248,0)</f>
        <v>0</v>
      </c>
      <c r="AS248" s="21"/>
      <c r="AT248" s="147">
        <f>IF(K248,AP248,0)</f>
        <v>3352</v>
      </c>
      <c r="AU248" s="21"/>
      <c r="AV248" s="147">
        <f>IF(Q248,AP248,0)</f>
        <v>3352</v>
      </c>
    </row>
    <row r="249" spans="1:48" ht="8.85" customHeight="1" x14ac:dyDescent="0.3">
      <c r="A249" s="10">
        <v>8</v>
      </c>
      <c r="B249" s="18"/>
      <c r="C249" s="10" t="s">
        <v>224</v>
      </c>
      <c r="D249" s="21"/>
      <c r="E249" s="138">
        <v>2021560</v>
      </c>
      <c r="F249" s="21"/>
      <c r="G249" s="135">
        <f>(E249/$AP249)</f>
        <v>396.69544740973311</v>
      </c>
      <c r="H249" s="21"/>
      <c r="I249" s="135">
        <f>IF(G$287,G249/G$287*100,0)</f>
        <v>404.01749111307515</v>
      </c>
      <c r="J249" s="21"/>
      <c r="K249" s="138">
        <v>0</v>
      </c>
      <c r="L249" s="21"/>
      <c r="M249" s="135">
        <f>(K249/$AP249)</f>
        <v>0</v>
      </c>
      <c r="N249" s="21"/>
      <c r="O249" s="135">
        <f>IF(M$287,M249/M$287*100,0)</f>
        <v>0</v>
      </c>
      <c r="P249" s="21"/>
      <c r="Q249" s="138">
        <v>0</v>
      </c>
      <c r="R249" s="21"/>
      <c r="S249" s="135">
        <f>(Q249/$AP249)</f>
        <v>0</v>
      </c>
      <c r="T249" s="21"/>
      <c r="U249" s="135">
        <f>IF(S$287,S249/S$287*100,0)</f>
        <v>0</v>
      </c>
      <c r="V249" s="21"/>
      <c r="W249" s="138">
        <f>(E249+K249+Q249)</f>
        <v>2021560</v>
      </c>
      <c r="X249" s="21"/>
      <c r="Y249" s="21"/>
      <c r="Z249" s="138">
        <v>0</v>
      </c>
      <c r="AA249" s="21"/>
      <c r="AB249" s="143">
        <f>IF($W249,Z249/$W249*100,0)</f>
        <v>0</v>
      </c>
      <c r="AC249" s="21"/>
      <c r="AD249" s="138">
        <v>0</v>
      </c>
      <c r="AE249" s="21"/>
      <c r="AF249" s="143">
        <f>IF($W249,AD249/$W249*100,0)</f>
        <v>0</v>
      </c>
      <c r="AG249" s="21"/>
      <c r="AH249" s="138">
        <v>0</v>
      </c>
      <c r="AI249" s="21"/>
      <c r="AJ249" s="143">
        <f>IF($W249,AH249/$W249*100,0)</f>
        <v>0</v>
      </c>
      <c r="AK249" s="21"/>
      <c r="AL249" s="138">
        <v>1049180</v>
      </c>
      <c r="AM249" s="21"/>
      <c r="AN249" s="10">
        <v>8</v>
      </c>
      <c r="AO249" s="21"/>
      <c r="AP249" s="147">
        <v>5096</v>
      </c>
      <c r="AQ249" s="21"/>
      <c r="AR249" s="147">
        <f>IF(E249,AP249,0)</f>
        <v>5096</v>
      </c>
      <c r="AS249" s="21"/>
      <c r="AT249" s="147">
        <f>IF(K249,AP249,0)</f>
        <v>0</v>
      </c>
      <c r="AU249" s="21"/>
      <c r="AV249" s="147">
        <f>IF(Q249,AP249,0)</f>
        <v>0</v>
      </c>
    </row>
    <row r="250" spans="1:48" ht="8.85" customHeight="1" x14ac:dyDescent="0.3">
      <c r="A250" s="10">
        <v>9</v>
      </c>
      <c r="B250" s="18"/>
      <c r="C250" s="10" t="s">
        <v>225</v>
      </c>
      <c r="D250" s="21"/>
      <c r="E250" s="138">
        <v>984585</v>
      </c>
      <c r="F250" s="21"/>
      <c r="G250" s="135">
        <f>(E250/$AP250)</f>
        <v>149.27001212856277</v>
      </c>
      <c r="H250" s="21"/>
      <c r="I250" s="135">
        <f>IF(G$287,G250/G$287*100,0)</f>
        <v>152.02517748158195</v>
      </c>
      <c r="J250" s="21"/>
      <c r="K250" s="138">
        <v>150428</v>
      </c>
      <c r="L250" s="21"/>
      <c r="M250" s="135">
        <f>(K250/$AP250)</f>
        <v>22.805942995755004</v>
      </c>
      <c r="N250" s="21"/>
      <c r="O250" s="135">
        <f>IF(M$287,M250/M$287*100,0)</f>
        <v>118.74831838527003</v>
      </c>
      <c r="P250" s="21"/>
      <c r="Q250" s="138">
        <v>0</v>
      </c>
      <c r="R250" s="21"/>
      <c r="S250" s="135">
        <f>(Q250/$AP250)</f>
        <v>0</v>
      </c>
      <c r="T250" s="21"/>
      <c r="U250" s="135">
        <f>IF(S$287,S250/S$287*100,0)</f>
        <v>0</v>
      </c>
      <c r="V250" s="21"/>
      <c r="W250" s="138">
        <f>(E250+K250+Q250)</f>
        <v>1135013</v>
      </c>
      <c r="X250" s="21"/>
      <c r="Y250" s="21"/>
      <c r="Z250" s="138">
        <v>0</v>
      </c>
      <c r="AA250" s="21"/>
      <c r="AB250" s="143">
        <f>IF($W250,Z250/$W250*100,0)</f>
        <v>0</v>
      </c>
      <c r="AC250" s="21"/>
      <c r="AD250" s="138">
        <v>0</v>
      </c>
      <c r="AE250" s="21"/>
      <c r="AF250" s="143">
        <f>IF($W250,AD250/$W250*100,0)</f>
        <v>0</v>
      </c>
      <c r="AG250" s="21"/>
      <c r="AH250" s="138">
        <v>0</v>
      </c>
      <c r="AI250" s="21"/>
      <c r="AJ250" s="143">
        <f>IF($W250,AH250/$W250*100,0)</f>
        <v>0</v>
      </c>
      <c r="AK250" s="21"/>
      <c r="AL250" s="138">
        <v>183330</v>
      </c>
      <c r="AM250" s="21"/>
      <c r="AN250" s="10">
        <v>9</v>
      </c>
      <c r="AO250" s="21"/>
      <c r="AP250" s="147">
        <v>6596</v>
      </c>
      <c r="AQ250" s="21"/>
      <c r="AR250" s="147">
        <f>IF(E250,AP250,0)</f>
        <v>6596</v>
      </c>
      <c r="AS250" s="21"/>
      <c r="AT250" s="147">
        <f>IF(K250,AP250,0)</f>
        <v>6596</v>
      </c>
      <c r="AU250" s="21"/>
      <c r="AV250" s="147">
        <f>IF(Q250,AP250,0)</f>
        <v>0</v>
      </c>
    </row>
    <row r="251" spans="1:48" ht="8.85" customHeight="1" x14ac:dyDescent="0.3">
      <c r="A251" s="10">
        <v>10</v>
      </c>
      <c r="B251" s="18"/>
      <c r="C251" s="10" t="s">
        <v>226</v>
      </c>
      <c r="D251" s="21"/>
      <c r="E251" s="138">
        <v>326081</v>
      </c>
      <c r="F251" s="21"/>
      <c r="G251" s="135">
        <f>(E251/$AP251)</f>
        <v>78.196882494004797</v>
      </c>
      <c r="H251" s="21"/>
      <c r="I251" s="135">
        <f>IF(G$287,G251/G$287*100,0)</f>
        <v>79.640208841268958</v>
      </c>
      <c r="J251" s="21"/>
      <c r="K251" s="138">
        <v>10500</v>
      </c>
      <c r="L251" s="21"/>
      <c r="M251" s="135">
        <f>(K251/$AP251)</f>
        <v>2.5179856115107913</v>
      </c>
      <c r="N251" s="21"/>
      <c r="O251" s="135">
        <f>IF(M$287,M251/M$287*100,0)</f>
        <v>13.110905220664106</v>
      </c>
      <c r="P251" s="21"/>
      <c r="Q251" s="138">
        <v>2000</v>
      </c>
      <c r="R251" s="21"/>
      <c r="S251" s="135">
        <f>(Q251/$AP251)</f>
        <v>0.47961630695443647</v>
      </c>
      <c r="T251" s="21"/>
      <c r="U251" s="135">
        <f>IF(S$287,S251/S$287*100,0)</f>
        <v>8.2760696464047836</v>
      </c>
      <c r="V251" s="21"/>
      <c r="W251" s="138">
        <f>(E251+K251+Q251)</f>
        <v>338581</v>
      </c>
      <c r="X251" s="21"/>
      <c r="Y251" s="21"/>
      <c r="Z251" s="138">
        <v>13265</v>
      </c>
      <c r="AA251" s="21"/>
      <c r="AB251" s="143">
        <f>IF($W251,Z251/$W251*100,0)</f>
        <v>3.9178217324657911</v>
      </c>
      <c r="AC251" s="21"/>
      <c r="AD251" s="138">
        <v>20000</v>
      </c>
      <c r="AE251" s="21"/>
      <c r="AF251" s="143">
        <f>IF($W251,AD251/$W251*100,0)</f>
        <v>5.9070060044716035</v>
      </c>
      <c r="AG251" s="21"/>
      <c r="AH251" s="138">
        <v>0</v>
      </c>
      <c r="AI251" s="21"/>
      <c r="AJ251" s="143">
        <f>IF($W251,AH251/$W251*100,0)</f>
        <v>0</v>
      </c>
      <c r="AK251" s="21"/>
      <c r="AL251" s="138">
        <v>79961</v>
      </c>
      <c r="AM251" s="21"/>
      <c r="AN251" s="10">
        <v>10</v>
      </c>
      <c r="AO251" s="21"/>
      <c r="AP251" s="147">
        <v>4170</v>
      </c>
      <c r="AQ251" s="21"/>
      <c r="AR251" s="147">
        <f>IF(E251,AP251,0)</f>
        <v>4170</v>
      </c>
      <c r="AS251" s="21"/>
      <c r="AT251" s="147">
        <f>IF(K251,AP251,0)</f>
        <v>4170</v>
      </c>
      <c r="AU251" s="21"/>
      <c r="AV251" s="147">
        <f>IF(Q251,AP251,0)</f>
        <v>4170</v>
      </c>
    </row>
    <row r="252" spans="1:48"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X252" s="21"/>
      <c r="Y252" s="21"/>
      <c r="Z252" s="21"/>
      <c r="AA252" s="21"/>
      <c r="AB252" s="21"/>
      <c r="AC252" s="21"/>
      <c r="AD252" s="21"/>
      <c r="AE252" s="21"/>
      <c r="AF252" s="21"/>
      <c r="AG252" s="21"/>
      <c r="AH252" s="21"/>
      <c r="AI252" s="21"/>
      <c r="AJ252" s="21"/>
      <c r="AK252" s="21"/>
      <c r="AL252" s="21"/>
      <c r="AM252" s="21"/>
      <c r="AN252" s="29"/>
      <c r="AO252" s="21"/>
      <c r="AP252" s="21"/>
      <c r="AQ252" s="21"/>
      <c r="AR252" s="21"/>
      <c r="AS252" s="21"/>
      <c r="AT252" s="21"/>
      <c r="AU252" s="21"/>
      <c r="AV252" s="21"/>
    </row>
    <row r="253" spans="1:48" ht="8.85" customHeight="1" x14ac:dyDescent="0.3">
      <c r="A253" s="10">
        <v>11</v>
      </c>
      <c r="B253" s="18"/>
      <c r="C253" s="10" t="s">
        <v>227</v>
      </c>
      <c r="D253" s="21"/>
      <c r="E253" s="138">
        <v>4080676</v>
      </c>
      <c r="F253" s="21"/>
      <c r="G253" s="135">
        <f>(E253/$AP253)</f>
        <v>174.77625492547543</v>
      </c>
      <c r="H253" s="21"/>
      <c r="I253" s="135">
        <f>IF(G$287,G253/G$287*100,0)</f>
        <v>178.00220416494076</v>
      </c>
      <c r="J253" s="21"/>
      <c r="K253" s="138">
        <v>0</v>
      </c>
      <c r="L253" s="21"/>
      <c r="M253" s="135">
        <f>(K253/$AP253)</f>
        <v>0</v>
      </c>
      <c r="N253" s="21"/>
      <c r="O253" s="135">
        <f>IF(M$287,M253/M$287*100,0)</f>
        <v>0</v>
      </c>
      <c r="P253" s="21"/>
      <c r="Q253" s="138">
        <v>17626</v>
      </c>
      <c r="R253" s="21"/>
      <c r="S253" s="135">
        <f>(Q253/$AP253)</f>
        <v>0.75492547541545318</v>
      </c>
      <c r="T253" s="21"/>
      <c r="U253" s="135">
        <f>IF(S$287,S253/S$287*100,0)</f>
        <v>13.026695968819665</v>
      </c>
      <c r="V253" s="21"/>
      <c r="W253" s="138">
        <f>(E253+K253+Q253)</f>
        <v>4098302</v>
      </c>
      <c r="X253" s="21"/>
      <c r="Y253" s="21"/>
      <c r="Z253" s="138">
        <v>2086</v>
      </c>
      <c r="AA253" s="21"/>
      <c r="AB253" s="143">
        <f>IF($W253,Z253/$W253*100,0)</f>
        <v>5.0899128468326643E-2</v>
      </c>
      <c r="AC253" s="21"/>
      <c r="AD253" s="138">
        <v>0</v>
      </c>
      <c r="AE253" s="21"/>
      <c r="AF253" s="143">
        <f>IF($W253,AD253/$W253*100,0)</f>
        <v>0</v>
      </c>
      <c r="AG253" s="21"/>
      <c r="AH253" s="138">
        <v>0</v>
      </c>
      <c r="AI253" s="21"/>
      <c r="AJ253" s="143">
        <f>IF($W253,AH253/$W253*100,0)</f>
        <v>0</v>
      </c>
      <c r="AK253" s="21"/>
      <c r="AL253" s="138">
        <v>753218</v>
      </c>
      <c r="AM253" s="21"/>
      <c r="AN253" s="10">
        <v>11</v>
      </c>
      <c r="AO253" s="21"/>
      <c r="AP253" s="147">
        <v>23348</v>
      </c>
      <c r="AQ253" s="21"/>
      <c r="AR253" s="147">
        <f>IF(E253,AP253,0)</f>
        <v>23348</v>
      </c>
      <c r="AS253" s="21"/>
      <c r="AT253" s="147">
        <f>IF(K253,AP253,0)</f>
        <v>0</v>
      </c>
      <c r="AU253" s="21"/>
      <c r="AV253" s="147">
        <f>IF(Q253,AP253,0)</f>
        <v>23348</v>
      </c>
    </row>
    <row r="254" spans="1:48" ht="8.85" customHeight="1" x14ac:dyDescent="0.3">
      <c r="A254" s="10">
        <v>12</v>
      </c>
      <c r="B254" s="18"/>
      <c r="C254" s="10" t="s">
        <v>228</v>
      </c>
      <c r="D254" s="21"/>
      <c r="E254" s="138">
        <v>148827</v>
      </c>
      <c r="F254" s="21"/>
      <c r="G254" s="135">
        <f>(E254/$AP254)</f>
        <v>41.864135021097049</v>
      </c>
      <c r="H254" s="21"/>
      <c r="I254" s="135">
        <f>IF(G$287,G254/G$287*100,0)</f>
        <v>42.636846248888077</v>
      </c>
      <c r="J254" s="21"/>
      <c r="K254" s="138">
        <v>16400</v>
      </c>
      <c r="L254" s="21"/>
      <c r="M254" s="135">
        <f>(K254/$AP254)</f>
        <v>4.6132208157524612</v>
      </c>
      <c r="N254" s="21"/>
      <c r="O254" s="135">
        <f>IF(M$287,M254/M$287*100,0)</f>
        <v>24.020590348423465</v>
      </c>
      <c r="P254" s="21"/>
      <c r="Q254" s="138">
        <v>164814</v>
      </c>
      <c r="R254" s="21"/>
      <c r="S254" s="135">
        <f>(Q254/$AP254)</f>
        <v>46.361181434599153</v>
      </c>
      <c r="T254" s="21"/>
      <c r="U254" s="135">
        <f>IF(S$287,S254/S$287*100,0)</f>
        <v>799.9902440323018</v>
      </c>
      <c r="V254" s="21"/>
      <c r="W254" s="138">
        <f>(E254+K254+Q254)</f>
        <v>330041</v>
      </c>
      <c r="X254" s="21"/>
      <c r="Y254" s="21"/>
      <c r="Z254" s="138">
        <v>50717</v>
      </c>
      <c r="AA254" s="21"/>
      <c r="AB254" s="143">
        <f>IF($W254,Z254/$W254*100,0)</f>
        <v>15.366878660530055</v>
      </c>
      <c r="AC254" s="21"/>
      <c r="AD254" s="138">
        <v>0</v>
      </c>
      <c r="AE254" s="21"/>
      <c r="AF254" s="143">
        <f>IF($W254,AD254/$W254*100,0)</f>
        <v>0</v>
      </c>
      <c r="AG254" s="21"/>
      <c r="AH254" s="138">
        <v>0</v>
      </c>
      <c r="AI254" s="21"/>
      <c r="AJ254" s="143">
        <f>IF($W254,AH254/$W254*100,0)</f>
        <v>0</v>
      </c>
      <c r="AK254" s="21"/>
      <c r="AL254" s="138">
        <v>2673</v>
      </c>
      <c r="AM254" s="21"/>
      <c r="AN254" s="10">
        <v>12</v>
      </c>
      <c r="AO254" s="21"/>
      <c r="AP254" s="147">
        <v>3555</v>
      </c>
      <c r="AQ254" s="21"/>
      <c r="AR254" s="147">
        <f>IF(E254,AP254,0)</f>
        <v>3555</v>
      </c>
      <c r="AS254" s="21"/>
      <c r="AT254" s="147">
        <f>IF(K254,AP254,0)</f>
        <v>3555</v>
      </c>
      <c r="AU254" s="21"/>
      <c r="AV254" s="147">
        <f>IF(Q254,AP254,0)</f>
        <v>3555</v>
      </c>
    </row>
    <row r="255" spans="1:48" ht="8.85" customHeight="1" x14ac:dyDescent="0.3">
      <c r="A255" s="10">
        <v>13</v>
      </c>
      <c r="B255" s="18"/>
      <c r="C255" s="10" t="s">
        <v>229</v>
      </c>
      <c r="D255" s="21"/>
      <c r="E255" s="138">
        <v>27252</v>
      </c>
      <c r="F255" s="21"/>
      <c r="G255" s="135">
        <f>(E255/$AP255)</f>
        <v>6.9733879222108497</v>
      </c>
      <c r="H255" s="21"/>
      <c r="I255" s="135">
        <f>IF(G$287,G255/G$287*100,0)</f>
        <v>7.102099888683326</v>
      </c>
      <c r="J255" s="21"/>
      <c r="K255" s="138">
        <v>0</v>
      </c>
      <c r="L255" s="21"/>
      <c r="M255" s="135">
        <f>(K255/$AP255)</f>
        <v>0</v>
      </c>
      <c r="N255" s="21"/>
      <c r="O255" s="135">
        <f>IF(M$287,M255/M$287*100,0)</f>
        <v>0</v>
      </c>
      <c r="P255" s="21"/>
      <c r="Q255" s="138">
        <v>5000</v>
      </c>
      <c r="R255" s="21"/>
      <c r="S255" s="135">
        <f>(Q255/$AP255)</f>
        <v>1.2794268167860798</v>
      </c>
      <c r="T255" s="21"/>
      <c r="U255" s="135">
        <f>IF(S$287,S255/S$287*100,0)</f>
        <v>22.0772840490711</v>
      </c>
      <c r="V255" s="21"/>
      <c r="W255" s="138">
        <f>(E255+K255+Q255)</f>
        <v>32252</v>
      </c>
      <c r="X255" s="21"/>
      <c r="Y255" s="21"/>
      <c r="Z255" s="138">
        <v>0</v>
      </c>
      <c r="AA255" s="21"/>
      <c r="AB255" s="143">
        <f>IF($W255,Z255/$W255*100,0)</f>
        <v>0</v>
      </c>
      <c r="AC255" s="21"/>
      <c r="AD255" s="138">
        <v>0</v>
      </c>
      <c r="AE255" s="21"/>
      <c r="AF255" s="143">
        <f>IF($W255,AD255/$W255*100,0)</f>
        <v>0</v>
      </c>
      <c r="AG255" s="21"/>
      <c r="AH255" s="138">
        <v>0</v>
      </c>
      <c r="AI255" s="21"/>
      <c r="AJ255" s="143">
        <f>IF($W255,AH255/$W255*100,0)</f>
        <v>0</v>
      </c>
      <c r="AK255" s="21"/>
      <c r="AL255" s="138">
        <v>0</v>
      </c>
      <c r="AM255" s="21"/>
      <c r="AN255" s="10">
        <v>13</v>
      </c>
      <c r="AO255" s="21"/>
      <c r="AP255" s="147">
        <v>3908</v>
      </c>
      <c r="AQ255" s="21"/>
      <c r="AR255" s="147">
        <f>IF(E255,AP255,0)</f>
        <v>3908</v>
      </c>
      <c r="AS255" s="21"/>
      <c r="AT255" s="147">
        <f>IF(K255,AP255,0)</f>
        <v>0</v>
      </c>
      <c r="AU255" s="21"/>
      <c r="AV255" s="147">
        <f>IF(Q255,AP255,0)</f>
        <v>3908</v>
      </c>
    </row>
    <row r="256" spans="1:48" ht="8.85" customHeight="1" x14ac:dyDescent="0.3">
      <c r="A256" s="10">
        <v>14</v>
      </c>
      <c r="B256" s="18"/>
      <c r="C256" s="10" t="s">
        <v>148</v>
      </c>
      <c r="D256" s="21"/>
      <c r="E256" s="138">
        <v>757023</v>
      </c>
      <c r="F256" s="21"/>
      <c r="G256" s="135">
        <f>(E256/$AP256)</f>
        <v>37.73417406041272</v>
      </c>
      <c r="H256" s="21"/>
      <c r="I256" s="135">
        <f>IF(G$287,G256/G$287*100,0)</f>
        <v>38.430656143542066</v>
      </c>
      <c r="J256" s="21"/>
      <c r="K256" s="138">
        <v>0</v>
      </c>
      <c r="L256" s="21"/>
      <c r="M256" s="135">
        <f>(K256/$AP256)</f>
        <v>0</v>
      </c>
      <c r="N256" s="21"/>
      <c r="O256" s="135">
        <f>IF(M$287,M256/M$287*100,0)</f>
        <v>0</v>
      </c>
      <c r="P256" s="21"/>
      <c r="Q256" s="138">
        <v>0</v>
      </c>
      <c r="R256" s="21"/>
      <c r="S256" s="135">
        <f>(Q256/$AP256)</f>
        <v>0</v>
      </c>
      <c r="T256" s="21"/>
      <c r="U256" s="135">
        <f>IF(S$287,S256/S$287*100,0)</f>
        <v>0</v>
      </c>
      <c r="V256" s="21"/>
      <c r="W256" s="138">
        <f>(E256+K256+Q256)</f>
        <v>757023</v>
      </c>
      <c r="X256" s="21"/>
      <c r="Y256" s="21"/>
      <c r="Z256" s="138">
        <v>4500</v>
      </c>
      <c r="AA256" s="21"/>
      <c r="AB256" s="143">
        <f>IF($W256,Z256/$W256*100,0)</f>
        <v>0.59443372262137339</v>
      </c>
      <c r="AC256" s="21"/>
      <c r="AD256" s="138">
        <v>0</v>
      </c>
      <c r="AE256" s="21"/>
      <c r="AF256" s="143">
        <f>IF($W256,AD256/$W256*100,0)</f>
        <v>0</v>
      </c>
      <c r="AG256" s="21"/>
      <c r="AH256" s="138">
        <v>74</v>
      </c>
      <c r="AI256" s="21"/>
      <c r="AJ256" s="143">
        <f>IF($W256,AH256/$W256*100,0)</f>
        <v>9.7751323275514744E-3</v>
      </c>
      <c r="AK256" s="21"/>
      <c r="AL256" s="138">
        <v>98300</v>
      </c>
      <c r="AM256" s="21"/>
      <c r="AN256" s="10">
        <v>14</v>
      </c>
      <c r="AO256" s="21"/>
      <c r="AP256" s="147">
        <v>20062</v>
      </c>
      <c r="AQ256" s="21"/>
      <c r="AR256" s="147">
        <f>IF(E256,AP256,0)</f>
        <v>20062</v>
      </c>
      <c r="AS256" s="21"/>
      <c r="AT256" s="147">
        <f>IF(K256,AP256,0)</f>
        <v>0</v>
      </c>
      <c r="AU256" s="21"/>
      <c r="AV256" s="147">
        <f>IF(Q256,AP256,0)</f>
        <v>0</v>
      </c>
    </row>
    <row r="257" spans="1:48" ht="8.85" customHeight="1" x14ac:dyDescent="0.3">
      <c r="A257" s="10">
        <v>15</v>
      </c>
      <c r="B257" s="18"/>
      <c r="C257" s="10" t="s">
        <v>230</v>
      </c>
      <c r="D257" s="21"/>
      <c r="E257" s="138">
        <v>0</v>
      </c>
      <c r="F257" s="21"/>
      <c r="G257" s="135">
        <f>(E257/$AP257)</f>
        <v>0</v>
      </c>
      <c r="H257" s="21"/>
      <c r="I257" s="135">
        <f>IF(G$287,G257/G$287*100,0)</f>
        <v>0</v>
      </c>
      <c r="J257" s="21"/>
      <c r="K257" s="138">
        <v>0</v>
      </c>
      <c r="L257" s="21"/>
      <c r="M257" s="135">
        <f>(K257/$AP257)</f>
        <v>0</v>
      </c>
      <c r="N257" s="21"/>
      <c r="O257" s="135">
        <f>IF(M$287,M257/M$287*100,0)</f>
        <v>0</v>
      </c>
      <c r="P257" s="21"/>
      <c r="Q257" s="138">
        <v>0</v>
      </c>
      <c r="R257" s="21"/>
      <c r="S257" s="135">
        <f>(Q257/$AP257)</f>
        <v>0</v>
      </c>
      <c r="T257" s="21"/>
      <c r="U257" s="135">
        <f>IF(S$287,S257/S$287*100,0)</f>
        <v>0</v>
      </c>
      <c r="V257" s="21"/>
      <c r="W257" s="138">
        <f>(E257+K257+Q257)</f>
        <v>0</v>
      </c>
      <c r="X257" s="21"/>
      <c r="Y257" s="21"/>
      <c r="Z257" s="138">
        <v>10653</v>
      </c>
      <c r="AA257" s="21"/>
      <c r="AB257" s="143">
        <f>IF($W257,Z257/$W257*100,0)</f>
        <v>0</v>
      </c>
      <c r="AC257" s="21"/>
      <c r="AD257" s="138">
        <v>0</v>
      </c>
      <c r="AE257" s="21"/>
      <c r="AF257" s="143">
        <f>IF($W257,AD257/$W257*100,0)</f>
        <v>0</v>
      </c>
      <c r="AG257" s="21"/>
      <c r="AH257" s="138">
        <v>0</v>
      </c>
      <c r="AI257" s="21"/>
      <c r="AJ257" s="143">
        <f>IF($W257,AH257/$W257*100,0)</f>
        <v>0</v>
      </c>
      <c r="AK257" s="21"/>
      <c r="AL257" s="138">
        <v>0</v>
      </c>
      <c r="AM257" s="21"/>
      <c r="AN257" s="10">
        <v>15</v>
      </c>
      <c r="AO257" s="21"/>
      <c r="AP257" s="147">
        <v>5679</v>
      </c>
      <c r="AQ257" s="21"/>
      <c r="AR257" s="147">
        <f>IF(E257,AP257,0)</f>
        <v>0</v>
      </c>
      <c r="AS257" s="21"/>
      <c r="AT257" s="147">
        <f>IF(K257,AP257,0)</f>
        <v>0</v>
      </c>
      <c r="AU257" s="21"/>
      <c r="AV257" s="147">
        <f>IF(Q257,AP257,0)</f>
        <v>0</v>
      </c>
    </row>
    <row r="258" spans="1:48"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X258" s="21"/>
      <c r="Y258" s="21"/>
      <c r="Z258" s="21"/>
      <c r="AA258" s="21"/>
      <c r="AB258" s="21"/>
      <c r="AC258" s="21"/>
      <c r="AD258" s="21"/>
      <c r="AE258" s="21"/>
      <c r="AF258" s="21"/>
      <c r="AG258" s="21"/>
      <c r="AH258" s="21"/>
      <c r="AI258" s="21"/>
      <c r="AJ258" s="21"/>
      <c r="AK258" s="21"/>
      <c r="AL258" s="21"/>
      <c r="AM258" s="21"/>
      <c r="AN258" s="29"/>
      <c r="AO258" s="21"/>
      <c r="AP258" s="21"/>
      <c r="AQ258" s="21"/>
      <c r="AR258" s="21"/>
      <c r="AS258" s="21"/>
      <c r="AT258" s="21"/>
      <c r="AU258" s="21"/>
      <c r="AV258" s="21"/>
    </row>
    <row r="259" spans="1:48" ht="8.85" customHeight="1" x14ac:dyDescent="0.3">
      <c r="A259" s="10">
        <v>16</v>
      </c>
      <c r="B259" s="18"/>
      <c r="C259" s="10" t="s">
        <v>231</v>
      </c>
      <c r="D259" s="21"/>
      <c r="E259" s="138">
        <v>620497</v>
      </c>
      <c r="F259" s="21"/>
      <c r="G259" s="135">
        <f>(E259/$AP259)</f>
        <v>83.031847986083235</v>
      </c>
      <c r="H259" s="21"/>
      <c r="I259" s="135">
        <f>IF(G$287,G259/G$287*100,0)</f>
        <v>84.564416165761429</v>
      </c>
      <c r="J259" s="21"/>
      <c r="K259" s="138">
        <v>13116</v>
      </c>
      <c r="L259" s="21"/>
      <c r="M259" s="135">
        <f>(K259/$AP259)</f>
        <v>1.7551184263348052</v>
      </c>
      <c r="N259" s="21"/>
      <c r="O259" s="135">
        <f>IF(M$287,M259/M$287*100,0)</f>
        <v>9.1387302745189452</v>
      </c>
      <c r="P259" s="21"/>
      <c r="Q259" s="138">
        <v>90752</v>
      </c>
      <c r="R259" s="21"/>
      <c r="S259" s="135">
        <f>(Q259/$AP259)</f>
        <v>12.143985012712431</v>
      </c>
      <c r="T259" s="21"/>
      <c r="U259" s="135">
        <f>IF(S$287,S259/S$287*100,0)</f>
        <v>209.55181108896676</v>
      </c>
      <c r="V259" s="21"/>
      <c r="W259" s="138">
        <f>(E259+K259+Q259)</f>
        <v>724365</v>
      </c>
      <c r="X259" s="21"/>
      <c r="Y259" s="21"/>
      <c r="Z259" s="138">
        <v>66926</v>
      </c>
      <c r="AA259" s="21"/>
      <c r="AB259" s="143">
        <f>IF($W259,Z259/$W259*100,0)</f>
        <v>9.2392647353199013</v>
      </c>
      <c r="AC259" s="21"/>
      <c r="AD259" s="138">
        <v>0</v>
      </c>
      <c r="AE259" s="21"/>
      <c r="AF259" s="143">
        <f>IF($W259,AD259/$W259*100,0)</f>
        <v>0</v>
      </c>
      <c r="AG259" s="21"/>
      <c r="AH259" s="138">
        <v>0</v>
      </c>
      <c r="AI259" s="21"/>
      <c r="AJ259" s="143">
        <f>IF($W259,AH259/$W259*100,0)</f>
        <v>0</v>
      </c>
      <c r="AK259" s="21"/>
      <c r="AL259" s="138">
        <v>107318</v>
      </c>
      <c r="AM259" s="21"/>
      <c r="AN259" s="10">
        <v>16</v>
      </c>
      <c r="AO259" s="21"/>
      <c r="AP259" s="147">
        <v>7473</v>
      </c>
      <c r="AQ259" s="21"/>
      <c r="AR259" s="147">
        <f>IF(E259,AP259,0)</f>
        <v>7473</v>
      </c>
      <c r="AS259" s="21"/>
      <c r="AT259" s="147">
        <f>IF(K259,AP259,0)</f>
        <v>7473</v>
      </c>
      <c r="AU259" s="21"/>
      <c r="AV259" s="147">
        <f>IF(Q259,AP259,0)</f>
        <v>7473</v>
      </c>
    </row>
    <row r="260" spans="1:48" ht="8.85" customHeight="1" x14ac:dyDescent="0.3">
      <c r="A260" s="10">
        <v>17</v>
      </c>
      <c r="B260" s="18"/>
      <c r="C260" s="10" t="s">
        <v>232</v>
      </c>
      <c r="D260" s="21"/>
      <c r="E260" s="138">
        <v>0</v>
      </c>
      <c r="F260" s="21"/>
      <c r="G260" s="135">
        <f>(E260/$AP260)</f>
        <v>0</v>
      </c>
      <c r="H260" s="21"/>
      <c r="I260" s="135">
        <f>IF(G$287,G260/G$287*100,0)</f>
        <v>0</v>
      </c>
      <c r="J260" s="21"/>
      <c r="K260" s="138">
        <v>0</v>
      </c>
      <c r="L260" s="21"/>
      <c r="M260" s="135">
        <f>(K260/$AP260)</f>
        <v>0</v>
      </c>
      <c r="N260" s="21"/>
      <c r="O260" s="135">
        <f>IF(M$287,M260/M$287*100,0)</f>
        <v>0</v>
      </c>
      <c r="P260" s="21"/>
      <c r="Q260" s="138">
        <v>0</v>
      </c>
      <c r="R260" s="21"/>
      <c r="S260" s="135">
        <f>(Q260/$AP260)</f>
        <v>0</v>
      </c>
      <c r="T260" s="21"/>
      <c r="U260" s="135">
        <f>IF(S$287,S260/S$287*100,0)</f>
        <v>0</v>
      </c>
      <c r="V260" s="21"/>
      <c r="W260" s="138">
        <f>(E260+K260+Q260)</f>
        <v>0</v>
      </c>
      <c r="X260" s="21"/>
      <c r="Y260" s="21"/>
      <c r="Z260" s="138">
        <v>4500</v>
      </c>
      <c r="AA260" s="21"/>
      <c r="AB260" s="143">
        <f>IF($W260,Z260/$W260*100,0)</f>
        <v>0</v>
      </c>
      <c r="AC260" s="21"/>
      <c r="AD260" s="138">
        <v>0</v>
      </c>
      <c r="AE260" s="21"/>
      <c r="AF260" s="143">
        <f>IF($W260,AD260/$W260*100,0)</f>
        <v>0</v>
      </c>
      <c r="AG260" s="21"/>
      <c r="AH260" s="138">
        <v>0</v>
      </c>
      <c r="AI260" s="21"/>
      <c r="AJ260" s="143">
        <f>IF($W260,AH260/$W260*100,0)</f>
        <v>0</v>
      </c>
      <c r="AK260" s="21"/>
      <c r="AL260" s="138">
        <v>0</v>
      </c>
      <c r="AM260" s="21"/>
      <c r="AN260" s="10">
        <v>17</v>
      </c>
      <c r="AO260" s="21"/>
      <c r="AP260" s="147">
        <v>15011</v>
      </c>
      <c r="AQ260" s="21"/>
      <c r="AR260" s="147">
        <f>IF(E260,AP260,0)</f>
        <v>0</v>
      </c>
      <c r="AS260" s="21"/>
      <c r="AT260" s="147">
        <f>IF(K260,AP260,0)</f>
        <v>0</v>
      </c>
      <c r="AU260" s="21"/>
      <c r="AV260" s="147">
        <f>IF(Q260,AP260,0)</f>
        <v>0</v>
      </c>
    </row>
    <row r="261" spans="1:48" ht="8.85" customHeight="1" x14ac:dyDescent="0.3">
      <c r="A261" s="10">
        <v>18</v>
      </c>
      <c r="B261" s="18"/>
      <c r="C261" s="10" t="s">
        <v>233</v>
      </c>
      <c r="D261" s="21"/>
      <c r="E261" s="138">
        <v>4540823</v>
      </c>
      <c r="F261" s="21"/>
      <c r="G261" s="135">
        <f>(E261/$AP261)</f>
        <v>184.17452849320625</v>
      </c>
      <c r="H261" s="21"/>
      <c r="I261" s="135">
        <f>IF(G$287,G261/G$287*100,0)</f>
        <v>187.57394725506774</v>
      </c>
      <c r="J261" s="21"/>
      <c r="K261" s="138">
        <v>0</v>
      </c>
      <c r="L261" s="21"/>
      <c r="M261" s="135">
        <f>(K261/$AP261)</f>
        <v>0</v>
      </c>
      <c r="N261" s="21"/>
      <c r="O261" s="135">
        <f>IF(M$287,M261/M$287*100,0)</f>
        <v>0</v>
      </c>
      <c r="P261" s="21"/>
      <c r="Q261" s="138">
        <v>0</v>
      </c>
      <c r="R261" s="21"/>
      <c r="S261" s="135">
        <f>(Q261/$AP261)</f>
        <v>0</v>
      </c>
      <c r="T261" s="21"/>
      <c r="U261" s="135">
        <f>IF(S$287,S261/S$287*100,0)</f>
        <v>0</v>
      </c>
      <c r="V261" s="21"/>
      <c r="W261" s="138">
        <f>(E261+K261+Q261)</f>
        <v>4540823</v>
      </c>
      <c r="X261" s="21"/>
      <c r="Y261" s="21"/>
      <c r="Z261" s="138">
        <v>0</v>
      </c>
      <c r="AA261" s="21"/>
      <c r="AB261" s="143">
        <f>IF($W261,Z261/$W261*100,0)</f>
        <v>0</v>
      </c>
      <c r="AC261" s="21"/>
      <c r="AD261" s="138">
        <v>0</v>
      </c>
      <c r="AE261" s="21"/>
      <c r="AF261" s="143">
        <f>IF($W261,AD261/$W261*100,0)</f>
        <v>0</v>
      </c>
      <c r="AG261" s="21"/>
      <c r="AH261" s="138">
        <v>0</v>
      </c>
      <c r="AI261" s="21"/>
      <c r="AJ261" s="143">
        <f>IF($W261,AH261/$W261*100,0)</f>
        <v>0</v>
      </c>
      <c r="AK261" s="21"/>
      <c r="AL261" s="138">
        <v>2279423</v>
      </c>
      <c r="AM261" s="21"/>
      <c r="AN261" s="10">
        <v>18</v>
      </c>
      <c r="AO261" s="21"/>
      <c r="AP261" s="147">
        <v>24655</v>
      </c>
      <c r="AQ261" s="21"/>
      <c r="AR261" s="147">
        <f>IF(E261,AP261,0)</f>
        <v>24655</v>
      </c>
      <c r="AS261" s="21"/>
      <c r="AT261" s="147">
        <f>IF(K261,AP261,0)</f>
        <v>0</v>
      </c>
      <c r="AU261" s="21"/>
      <c r="AV261" s="147">
        <f>IF(Q261,AP261,0)</f>
        <v>0</v>
      </c>
    </row>
    <row r="262" spans="1:48" ht="8.85" customHeight="1" x14ac:dyDescent="0.3">
      <c r="A262" s="10">
        <v>19</v>
      </c>
      <c r="B262" s="18"/>
      <c r="C262" s="10" t="s">
        <v>234</v>
      </c>
      <c r="D262" s="21"/>
      <c r="E262" s="138">
        <v>6138311</v>
      </c>
      <c r="F262" s="21"/>
      <c r="G262" s="135">
        <f>(E262/$AP262)</f>
        <v>127.21888082901555</v>
      </c>
      <c r="H262" s="21"/>
      <c r="I262" s="135">
        <f>IF(G$287,G262/G$287*100,0)</f>
        <v>129.56703534251619</v>
      </c>
      <c r="J262" s="21"/>
      <c r="K262" s="138">
        <v>0</v>
      </c>
      <c r="L262" s="21"/>
      <c r="M262" s="135">
        <f>(K262/$AP262)</f>
        <v>0</v>
      </c>
      <c r="N262" s="21"/>
      <c r="O262" s="135">
        <f>IF(M$287,M262/M$287*100,0)</f>
        <v>0</v>
      </c>
      <c r="P262" s="21"/>
      <c r="Q262" s="138">
        <v>524892</v>
      </c>
      <c r="R262" s="21"/>
      <c r="S262" s="135">
        <f>(Q262/$AP262)</f>
        <v>10.878590673575129</v>
      </c>
      <c r="T262" s="21"/>
      <c r="U262" s="135">
        <f>IF(S$287,S262/S$287*100,0)</f>
        <v>187.71666593435975</v>
      </c>
      <c r="V262" s="21"/>
      <c r="W262" s="138">
        <f>(E262+K262+Q262)</f>
        <v>6663203</v>
      </c>
      <c r="X262" s="21"/>
      <c r="Y262" s="21"/>
      <c r="Z262" s="138">
        <v>4500</v>
      </c>
      <c r="AA262" s="21"/>
      <c r="AB262" s="143">
        <f>IF($W262,Z262/$W262*100,0)</f>
        <v>6.753508785489501E-2</v>
      </c>
      <c r="AC262" s="21"/>
      <c r="AD262" s="138">
        <v>0</v>
      </c>
      <c r="AE262" s="21"/>
      <c r="AF262" s="143">
        <f>IF($W262,AD262/$W262*100,0)</f>
        <v>0</v>
      </c>
      <c r="AG262" s="21"/>
      <c r="AH262" s="138">
        <v>0</v>
      </c>
      <c r="AI262" s="21"/>
      <c r="AJ262" s="143">
        <f>IF($W262,AH262/$W262*100,0)</f>
        <v>0</v>
      </c>
      <c r="AK262" s="21"/>
      <c r="AL262" s="138">
        <v>3172946</v>
      </c>
      <c r="AM262" s="21"/>
      <c r="AN262" s="10">
        <v>19</v>
      </c>
      <c r="AO262" s="21"/>
      <c r="AP262" s="147">
        <v>48250</v>
      </c>
      <c r="AQ262" s="21"/>
      <c r="AR262" s="147">
        <f>IF(E262,AP262,0)</f>
        <v>48250</v>
      </c>
      <c r="AS262" s="21"/>
      <c r="AT262" s="147">
        <f>IF(K262,AP262,0)</f>
        <v>0</v>
      </c>
      <c r="AU262" s="21"/>
      <c r="AV262" s="147">
        <f>IF(Q262,AP262,0)</f>
        <v>48250</v>
      </c>
    </row>
    <row r="263" spans="1:48" ht="8.85" customHeight="1" x14ac:dyDescent="0.3">
      <c r="A263" s="10">
        <v>20</v>
      </c>
      <c r="B263" s="18"/>
      <c r="C263" s="10" t="s">
        <v>235</v>
      </c>
      <c r="D263" s="21"/>
      <c r="E263" s="138">
        <v>938870</v>
      </c>
      <c r="F263" s="21"/>
      <c r="G263" s="135">
        <f>(E263/$AP263)</f>
        <v>194.34278617263507</v>
      </c>
      <c r="H263" s="21"/>
      <c r="I263" s="135">
        <f>IF(G$287,G263/G$287*100,0)</f>
        <v>197.92988651138825</v>
      </c>
      <c r="J263" s="21"/>
      <c r="K263" s="138">
        <v>0</v>
      </c>
      <c r="L263" s="21"/>
      <c r="M263" s="135">
        <f>(K263/$AP263)</f>
        <v>0</v>
      </c>
      <c r="N263" s="21"/>
      <c r="O263" s="135">
        <f>IF(M$287,M263/M$287*100,0)</f>
        <v>0</v>
      </c>
      <c r="P263" s="21"/>
      <c r="Q263" s="138">
        <v>0</v>
      </c>
      <c r="R263" s="21"/>
      <c r="S263" s="135">
        <f>(Q263/$AP263)</f>
        <v>0</v>
      </c>
      <c r="T263" s="21"/>
      <c r="U263" s="135">
        <f>IF(S$287,S263/S$287*100,0)</f>
        <v>0</v>
      </c>
      <c r="V263" s="21"/>
      <c r="W263" s="138">
        <f>(E263+K263+Q263)</f>
        <v>938870</v>
      </c>
      <c r="X263" s="21"/>
      <c r="Y263" s="21"/>
      <c r="Z263" s="138">
        <v>3050</v>
      </c>
      <c r="AA263" s="21"/>
      <c r="AB263" s="143">
        <f>IF($W263,Z263/$W263*100,0)</f>
        <v>0.3248586066228551</v>
      </c>
      <c r="AC263" s="21"/>
      <c r="AD263" s="138">
        <v>0</v>
      </c>
      <c r="AE263" s="21"/>
      <c r="AF263" s="143">
        <f>IF($W263,AD263/$W263*100,0)</f>
        <v>0</v>
      </c>
      <c r="AG263" s="21"/>
      <c r="AH263" s="138">
        <v>0</v>
      </c>
      <c r="AI263" s="21"/>
      <c r="AJ263" s="143">
        <f>IF($W263,AH263/$W263*100,0)</f>
        <v>0</v>
      </c>
      <c r="AK263" s="21"/>
      <c r="AL263" s="138">
        <v>51323</v>
      </c>
      <c r="AM263" s="21"/>
      <c r="AN263" s="10">
        <v>20</v>
      </c>
      <c r="AO263" s="21"/>
      <c r="AP263" s="147">
        <v>4831</v>
      </c>
      <c r="AQ263" s="21"/>
      <c r="AR263" s="147">
        <f>IF(E263,AP263,0)</f>
        <v>4831</v>
      </c>
      <c r="AS263" s="21"/>
      <c r="AT263" s="147">
        <f>IF(K263,AP263,0)</f>
        <v>0</v>
      </c>
      <c r="AU263" s="21"/>
      <c r="AV263" s="147">
        <f>IF(Q263,AP263,0)</f>
        <v>0</v>
      </c>
    </row>
    <row r="264" spans="1:48" ht="8.85" customHeight="1" x14ac:dyDescent="0.3">
      <c r="A264" s="41"/>
      <c r="D264" s="21"/>
      <c r="E264" s="27"/>
      <c r="F264" s="21"/>
      <c r="G264" s="21"/>
      <c r="H264" s="21"/>
      <c r="I264" s="21"/>
      <c r="J264" s="21"/>
      <c r="K264" s="27"/>
      <c r="L264" s="21"/>
      <c r="M264" s="21"/>
      <c r="N264" s="21"/>
      <c r="O264" s="21"/>
      <c r="P264" s="21"/>
      <c r="Q264" s="27"/>
      <c r="R264" s="21"/>
      <c r="S264" s="21"/>
      <c r="T264" s="21"/>
      <c r="U264" s="21"/>
      <c r="V264" s="21"/>
      <c r="W264" s="131"/>
      <c r="X264" s="21"/>
      <c r="Y264" s="21"/>
      <c r="Z264" s="27"/>
      <c r="AA264" s="21"/>
      <c r="AB264" s="21"/>
      <c r="AC264" s="21"/>
      <c r="AD264" s="27"/>
      <c r="AE264" s="21"/>
      <c r="AF264" s="21"/>
      <c r="AG264" s="21"/>
      <c r="AH264" s="27"/>
      <c r="AI264" s="21"/>
      <c r="AJ264" s="21"/>
      <c r="AK264" s="21"/>
      <c r="AL264" s="27"/>
      <c r="AM264" s="21"/>
      <c r="AN264" s="29"/>
      <c r="AO264" s="21"/>
      <c r="AP264" s="21"/>
      <c r="AQ264" s="21"/>
      <c r="AR264" s="21"/>
      <c r="AS264" s="21"/>
      <c r="AT264" s="21"/>
      <c r="AU264" s="21"/>
      <c r="AV264" s="21"/>
    </row>
    <row r="265" spans="1:48" ht="8.85" customHeight="1" x14ac:dyDescent="0.3">
      <c r="A265" s="10">
        <v>21</v>
      </c>
      <c r="B265" s="18"/>
      <c r="C265" s="10" t="s">
        <v>236</v>
      </c>
      <c r="D265" s="21"/>
      <c r="E265" s="138">
        <v>418222</v>
      </c>
      <c r="F265" s="21"/>
      <c r="G265" s="135">
        <f>(E265/$AP265)</f>
        <v>72.72161363241176</v>
      </c>
      <c r="H265" s="21"/>
      <c r="I265" s="135">
        <f>IF(G$287,G265/G$287*100,0)</f>
        <v>74.063879687318376</v>
      </c>
      <c r="J265" s="21"/>
      <c r="K265" s="138">
        <v>0</v>
      </c>
      <c r="L265" s="21"/>
      <c r="M265" s="135">
        <f>(K265/$AP265)</f>
        <v>0</v>
      </c>
      <c r="N265" s="21"/>
      <c r="O265" s="135">
        <f>IF(M$287,M265/M$287*100,0)</f>
        <v>0</v>
      </c>
      <c r="P265" s="21"/>
      <c r="Q265" s="138">
        <v>0</v>
      </c>
      <c r="R265" s="21"/>
      <c r="S265" s="135">
        <f>(Q265/$AP265)</f>
        <v>0</v>
      </c>
      <c r="T265" s="21"/>
      <c r="U265" s="135">
        <f>IF(S$287,S265/S$287*100,0)</f>
        <v>0</v>
      </c>
      <c r="V265" s="21"/>
      <c r="W265" s="138">
        <f>(E265+K265+Q265)</f>
        <v>418222</v>
      </c>
      <c r="X265" s="21"/>
      <c r="Y265" s="21"/>
      <c r="Z265" s="138">
        <v>4500</v>
      </c>
      <c r="AA265" s="21"/>
      <c r="AB265" s="143">
        <f>IF($W265,Z265/$W265*100,0)</f>
        <v>1.0759835685353711</v>
      </c>
      <c r="AC265" s="21"/>
      <c r="AD265" s="138">
        <v>0</v>
      </c>
      <c r="AE265" s="21"/>
      <c r="AF265" s="143">
        <f>IF($W265,AD265/$W265*100,0)</f>
        <v>0</v>
      </c>
      <c r="AG265" s="21"/>
      <c r="AH265" s="138">
        <v>0</v>
      </c>
      <c r="AI265" s="21"/>
      <c r="AJ265" s="143">
        <f>IF($W265,AH265/$W265*100,0)</f>
        <v>0</v>
      </c>
      <c r="AK265" s="21"/>
      <c r="AL265" s="138">
        <v>230739</v>
      </c>
      <c r="AM265" s="21"/>
      <c r="AN265" s="10">
        <v>21</v>
      </c>
      <c r="AO265" s="21"/>
      <c r="AP265" s="147">
        <v>5751</v>
      </c>
      <c r="AQ265" s="21"/>
      <c r="AR265" s="147">
        <f>IF(E265,AP265,0)</f>
        <v>5751</v>
      </c>
      <c r="AS265" s="21"/>
      <c r="AT265" s="147">
        <f>IF(K265,AP265,0)</f>
        <v>0</v>
      </c>
      <c r="AU265" s="21"/>
      <c r="AV265" s="147">
        <f>IF(Q265,AP265,0)</f>
        <v>0</v>
      </c>
    </row>
    <row r="266" spans="1:48" ht="8.85" customHeight="1" x14ac:dyDescent="0.3">
      <c r="A266" s="10">
        <v>22</v>
      </c>
      <c r="B266" s="18"/>
      <c r="C266" s="10" t="s">
        <v>189</v>
      </c>
      <c r="D266" s="21"/>
      <c r="E266" s="138">
        <v>30005</v>
      </c>
      <c r="F266" s="21"/>
      <c r="G266" s="135">
        <f>(E266/$AP266)</f>
        <v>6.1485655737704921</v>
      </c>
      <c r="H266" s="21"/>
      <c r="I266" s="135">
        <f>IF(G$287,G266/G$287*100,0)</f>
        <v>6.2620533038111965</v>
      </c>
      <c r="J266" s="21"/>
      <c r="K266" s="138">
        <v>4500</v>
      </c>
      <c r="L266" s="21"/>
      <c r="M266" s="135">
        <f>(K266/$AP266)</f>
        <v>0.92213114754098358</v>
      </c>
      <c r="N266" s="21"/>
      <c r="O266" s="135">
        <f>IF(M$287,M266/M$287*100,0)</f>
        <v>4.8014468474973055</v>
      </c>
      <c r="P266" s="21"/>
      <c r="Q266" s="138">
        <v>0</v>
      </c>
      <c r="R266" s="21"/>
      <c r="S266" s="135">
        <f>(Q266/$AP266)</f>
        <v>0</v>
      </c>
      <c r="T266" s="21"/>
      <c r="U266" s="135">
        <f>IF(S$287,S266/S$287*100,0)</f>
        <v>0</v>
      </c>
      <c r="V266" s="21"/>
      <c r="W266" s="138">
        <f>(E266+K266+Q266)</f>
        <v>34505</v>
      </c>
      <c r="X266" s="21"/>
      <c r="Y266" s="21"/>
      <c r="Z266" s="138">
        <v>4500</v>
      </c>
      <c r="AA266" s="21"/>
      <c r="AB266" s="143">
        <f>IF($W266,Z266/$W266*100,0)</f>
        <v>13.041588175626719</v>
      </c>
      <c r="AC266" s="21"/>
      <c r="AD266" s="138">
        <v>0</v>
      </c>
      <c r="AE266" s="21"/>
      <c r="AF266" s="143">
        <f>IF($W266,AD266/$W266*100,0)</f>
        <v>0</v>
      </c>
      <c r="AG266" s="21"/>
      <c r="AH266" s="138">
        <v>0</v>
      </c>
      <c r="AI266" s="21"/>
      <c r="AJ266" s="143">
        <f>IF($W266,AH266/$W266*100,0)</f>
        <v>0</v>
      </c>
      <c r="AK266" s="21"/>
      <c r="AL266" s="138">
        <v>0</v>
      </c>
      <c r="AM266" s="21"/>
      <c r="AN266" s="10">
        <v>22</v>
      </c>
      <c r="AO266" s="21"/>
      <c r="AP266" s="147">
        <v>4880</v>
      </c>
      <c r="AQ266" s="21"/>
      <c r="AR266" s="147">
        <f>IF(E266,AP266,0)</f>
        <v>4880</v>
      </c>
      <c r="AS266" s="21"/>
      <c r="AT266" s="147">
        <f>IF(K266,AP266,0)</f>
        <v>4880</v>
      </c>
      <c r="AU266" s="21"/>
      <c r="AV266" s="147">
        <f>IF(Q266,AP266,0)</f>
        <v>0</v>
      </c>
    </row>
    <row r="267" spans="1:48" ht="8.85" customHeight="1" x14ac:dyDescent="0.3">
      <c r="A267" s="10">
        <v>23</v>
      </c>
      <c r="B267" s="18"/>
      <c r="C267" s="10" t="s">
        <v>197</v>
      </c>
      <c r="D267" s="21"/>
      <c r="E267" s="138">
        <v>143513</v>
      </c>
      <c r="F267" s="21"/>
      <c r="G267" s="135">
        <f>(E267/$AP267)</f>
        <v>15.972509738452978</v>
      </c>
      <c r="H267" s="21"/>
      <c r="I267" s="135">
        <f>IF(G$287,G267/G$287*100,0)</f>
        <v>16.267323846153626</v>
      </c>
      <c r="J267" s="21"/>
      <c r="K267" s="138">
        <v>62626</v>
      </c>
      <c r="L267" s="21"/>
      <c r="M267" s="135">
        <f>(K267/$AP267)</f>
        <v>6.9700612131329995</v>
      </c>
      <c r="N267" s="21"/>
      <c r="O267" s="135">
        <f>IF(M$287,M267/M$287*100,0)</f>
        <v>36.292428173480928</v>
      </c>
      <c r="P267" s="21"/>
      <c r="Q267" s="138">
        <v>0</v>
      </c>
      <c r="R267" s="21"/>
      <c r="S267" s="135">
        <f>(Q267/$AP267)</f>
        <v>0</v>
      </c>
      <c r="T267" s="21"/>
      <c r="U267" s="135">
        <f>IF(S$287,S267/S$287*100,0)</f>
        <v>0</v>
      </c>
      <c r="V267" s="21"/>
      <c r="W267" s="138">
        <f>(E267+K267+Q267)</f>
        <v>206139</v>
      </c>
      <c r="X267" s="21"/>
      <c r="Y267" s="21"/>
      <c r="Z267" s="138">
        <v>4500</v>
      </c>
      <c r="AA267" s="21"/>
      <c r="AB267" s="143">
        <f>IF($W267,Z267/$W267*100,0)</f>
        <v>2.1829930289755941</v>
      </c>
      <c r="AC267" s="21"/>
      <c r="AD267" s="138">
        <v>22500</v>
      </c>
      <c r="AE267" s="21"/>
      <c r="AF267" s="143">
        <f>IF($W267,AD267/$W267*100,0)</f>
        <v>10.914965144877971</v>
      </c>
      <c r="AG267" s="21"/>
      <c r="AH267" s="138">
        <v>0</v>
      </c>
      <c r="AI267" s="21"/>
      <c r="AJ267" s="143">
        <f>IF($W267,AH267/$W267*100,0)</f>
        <v>0</v>
      </c>
      <c r="AK267" s="21"/>
      <c r="AL267" s="138">
        <v>15270</v>
      </c>
      <c r="AM267" s="21"/>
      <c r="AN267" s="10">
        <v>23</v>
      </c>
      <c r="AO267" s="21"/>
      <c r="AP267" s="147">
        <v>8985</v>
      </c>
      <c r="AQ267" s="21"/>
      <c r="AR267" s="147">
        <f>IF(E267,AP267,0)</f>
        <v>8985</v>
      </c>
      <c r="AS267" s="21"/>
      <c r="AT267" s="147">
        <f>IF(K267,AP267,0)</f>
        <v>8985</v>
      </c>
      <c r="AU267" s="21"/>
      <c r="AV267" s="147">
        <f>IF(Q267,AP267,0)</f>
        <v>0</v>
      </c>
    </row>
    <row r="268" spans="1:48" ht="8.85" customHeight="1" x14ac:dyDescent="0.3">
      <c r="A268" s="10">
        <v>24</v>
      </c>
      <c r="B268" s="18"/>
      <c r="C268" s="37" t="s">
        <v>237</v>
      </c>
      <c r="D268" s="21"/>
      <c r="E268" s="138">
        <v>365640</v>
      </c>
      <c r="F268" s="21"/>
      <c r="G268" s="135">
        <f>(E268/$AP268)</f>
        <v>40.949714413708143</v>
      </c>
      <c r="H268" s="21"/>
      <c r="I268" s="135">
        <f>IF(G$287,G268/G$287*100,0)</f>
        <v>41.705547636736938</v>
      </c>
      <c r="J268" s="21"/>
      <c r="K268" s="138">
        <v>8592</v>
      </c>
      <c r="L268" s="21"/>
      <c r="M268" s="135">
        <f>(K268/$AP268)</f>
        <v>0.96225781162504198</v>
      </c>
      <c r="N268" s="21"/>
      <c r="O268" s="135">
        <f>IF(M$287,M268/M$287*100,0)</f>
        <v>5.010382469377948</v>
      </c>
      <c r="P268" s="21"/>
      <c r="Q268" s="138">
        <v>0</v>
      </c>
      <c r="R268" s="21"/>
      <c r="S268" s="135">
        <f>(Q268/$AP268)</f>
        <v>0</v>
      </c>
      <c r="T268" s="21"/>
      <c r="U268" s="135">
        <f>IF(S$287,S268/S$287*100,0)</f>
        <v>0</v>
      </c>
      <c r="V268" s="21"/>
      <c r="W268" s="138">
        <f>(E268+K268+Q268)</f>
        <v>374232</v>
      </c>
      <c r="X268" s="21"/>
      <c r="Y268" s="21"/>
      <c r="Z268" s="138">
        <v>3750</v>
      </c>
      <c r="AA268" s="21"/>
      <c r="AB268" s="143">
        <f>IF($W268,Z268/$W268*100,0)</f>
        <v>1.0020522029115628</v>
      </c>
      <c r="AC268" s="21"/>
      <c r="AD268" s="138">
        <v>0</v>
      </c>
      <c r="AE268" s="21"/>
      <c r="AF268" s="143">
        <f>IF($W268,AD268/$W268*100,0)</f>
        <v>0</v>
      </c>
      <c r="AG268" s="21"/>
      <c r="AH268" s="138">
        <v>0</v>
      </c>
      <c r="AI268" s="21"/>
      <c r="AJ268" s="143">
        <f>IF($W268,AH268/$W268*100,0)</f>
        <v>0</v>
      </c>
      <c r="AK268" s="21"/>
      <c r="AL268" s="138">
        <v>0</v>
      </c>
      <c r="AM268" s="21"/>
      <c r="AN268" s="10">
        <v>24</v>
      </c>
      <c r="AO268" s="21"/>
      <c r="AP268" s="147">
        <v>8929</v>
      </c>
      <c r="AQ268" s="21"/>
      <c r="AR268" s="147">
        <f>IF(E268,AP268,0)</f>
        <v>8929</v>
      </c>
      <c r="AS268" s="21"/>
      <c r="AT268" s="147">
        <f>IF(K268,AP268,0)</f>
        <v>8929</v>
      </c>
      <c r="AU268" s="21"/>
      <c r="AV268" s="147">
        <f>IF(Q268,AP268,0)</f>
        <v>0</v>
      </c>
    </row>
    <row r="269" spans="1:48" ht="8.85" customHeight="1" x14ac:dyDescent="0.3">
      <c r="A269" s="10">
        <v>25</v>
      </c>
      <c r="B269" s="18"/>
      <c r="C269" s="10" t="s">
        <v>238</v>
      </c>
      <c r="D269" s="21"/>
      <c r="E269" s="138">
        <v>261002</v>
      </c>
      <c r="F269" s="21"/>
      <c r="G269" s="135">
        <f>(E269/$AP269)</f>
        <v>49.610720395362101</v>
      </c>
      <c r="H269" s="21"/>
      <c r="I269" s="135">
        <f>IF(G$287,G269/G$287*100,0)</f>
        <v>50.52641495465442</v>
      </c>
      <c r="J269" s="21"/>
      <c r="K269" s="138">
        <v>0</v>
      </c>
      <c r="L269" s="21"/>
      <c r="M269" s="135">
        <f>(K269/$AP269)</f>
        <v>0</v>
      </c>
      <c r="N269" s="21"/>
      <c r="O269" s="135">
        <f>IF(M$287,M269/M$287*100,0)</f>
        <v>0</v>
      </c>
      <c r="P269" s="21"/>
      <c r="Q269" s="138">
        <v>21588</v>
      </c>
      <c r="R269" s="21"/>
      <c r="S269" s="135">
        <f>(Q269/$AP269)</f>
        <v>4.1034023949819423</v>
      </c>
      <c r="T269" s="21"/>
      <c r="U269" s="135">
        <f>IF(S$287,S269/S$287*100,0)</f>
        <v>70.806691756877541</v>
      </c>
      <c r="V269" s="21"/>
      <c r="W269" s="138">
        <f>(E269+K269+Q269)</f>
        <v>282590</v>
      </c>
      <c r="X269" s="21"/>
      <c r="Y269" s="21"/>
      <c r="Z269" s="138">
        <v>0</v>
      </c>
      <c r="AA269" s="21"/>
      <c r="AB269" s="143">
        <f>IF($W269,Z269/$W269*100,0)</f>
        <v>0</v>
      </c>
      <c r="AC269" s="21"/>
      <c r="AD269" s="138">
        <v>0</v>
      </c>
      <c r="AE269" s="21"/>
      <c r="AF269" s="143">
        <f>IF($W269,AD269/$W269*100,0)</f>
        <v>0</v>
      </c>
      <c r="AG269" s="21"/>
      <c r="AH269" s="138">
        <v>0</v>
      </c>
      <c r="AI269" s="21"/>
      <c r="AJ269" s="143">
        <f>IF($W269,AH269/$W269*100,0)</f>
        <v>0</v>
      </c>
      <c r="AK269" s="21"/>
      <c r="AL269" s="138">
        <v>54347</v>
      </c>
      <c r="AM269" s="21"/>
      <c r="AN269" s="10">
        <v>25</v>
      </c>
      <c r="AO269" s="21"/>
      <c r="AP269" s="147">
        <v>5261</v>
      </c>
      <c r="AQ269" s="21"/>
      <c r="AR269" s="147">
        <f>IF(E269,AP269,0)</f>
        <v>5261</v>
      </c>
      <c r="AS269" s="21"/>
      <c r="AT269" s="147">
        <f>IF(K269,AP269,0)</f>
        <v>0</v>
      </c>
      <c r="AU269" s="21"/>
      <c r="AV269" s="147">
        <f>IF(Q269,AP269,0)</f>
        <v>5261</v>
      </c>
    </row>
    <row r="270" spans="1:48"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131"/>
      <c r="X270" s="21"/>
      <c r="Y270" s="21"/>
      <c r="Z270" s="21"/>
      <c r="AA270" s="21"/>
      <c r="AB270" s="21"/>
      <c r="AC270" s="21"/>
      <c r="AD270" s="21"/>
      <c r="AE270" s="21"/>
      <c r="AF270" s="21"/>
      <c r="AG270" s="21"/>
      <c r="AH270" s="21"/>
      <c r="AI270" s="21"/>
      <c r="AJ270" s="21"/>
      <c r="AK270" s="21"/>
      <c r="AL270" s="21"/>
      <c r="AM270" s="21"/>
      <c r="AN270" s="29"/>
      <c r="AO270" s="21"/>
      <c r="AP270" s="21"/>
      <c r="AQ270" s="21"/>
      <c r="AR270" s="21"/>
      <c r="AS270" s="21"/>
      <c r="AT270" s="21"/>
      <c r="AU270" s="21"/>
      <c r="AV270" s="21"/>
    </row>
    <row r="271" spans="1:48" ht="8.85" customHeight="1" x14ac:dyDescent="0.3">
      <c r="A271" s="10">
        <v>26</v>
      </c>
      <c r="B271" s="18"/>
      <c r="C271" s="10" t="s">
        <v>239</v>
      </c>
      <c r="D271" s="21"/>
      <c r="E271" s="138">
        <v>147196</v>
      </c>
      <c r="F271" s="21"/>
      <c r="G271" s="135">
        <f>(E271/$AP271)</f>
        <v>30.021619416683663</v>
      </c>
      <c r="H271" s="21"/>
      <c r="I271" s="135">
        <f>IF(G$287,G271/G$287*100,0)</f>
        <v>30.575746293736067</v>
      </c>
      <c r="J271" s="21"/>
      <c r="K271" s="138">
        <v>1244039</v>
      </c>
      <c r="L271" s="21"/>
      <c r="M271" s="135">
        <f>(K271/$AP271)</f>
        <v>253.73016520497654</v>
      </c>
      <c r="N271" s="21"/>
      <c r="O271" s="135">
        <f>IF(M$287,M271/M$287*100,0)</f>
        <v>1321.1481957714263</v>
      </c>
      <c r="P271" s="21"/>
      <c r="Q271" s="138">
        <v>0</v>
      </c>
      <c r="R271" s="21"/>
      <c r="S271" s="135">
        <f>(Q271/$AP271)</f>
        <v>0</v>
      </c>
      <c r="T271" s="21"/>
      <c r="U271" s="135">
        <f>IF(S$287,S271/S$287*100,0)</f>
        <v>0</v>
      </c>
      <c r="V271" s="21"/>
      <c r="W271" s="138">
        <f t="shared" ref="W271:W285" si="3">(E271+K271+Q271)</f>
        <v>1391235</v>
      </c>
      <c r="X271" s="21"/>
      <c r="Y271" s="21"/>
      <c r="Z271" s="138">
        <v>0</v>
      </c>
      <c r="AA271" s="21"/>
      <c r="AB271" s="143">
        <f t="shared" ref="AB271:AB285" si="4">IF($W271,Z271/$W271*100,0)</f>
        <v>0</v>
      </c>
      <c r="AC271" s="21"/>
      <c r="AD271" s="138">
        <v>0</v>
      </c>
      <c r="AE271" s="21"/>
      <c r="AF271" s="143">
        <f t="shared" ref="AF271:AF285" si="5">IF($W271,AD271/$W271*100,0)</f>
        <v>0</v>
      </c>
      <c r="AG271" s="21"/>
      <c r="AH271" s="138">
        <v>0</v>
      </c>
      <c r="AI271" s="21"/>
      <c r="AJ271" s="143">
        <f t="shared" ref="AJ271:AJ285" si="6">IF($W271,AH271/$W271*100,0)</f>
        <v>0</v>
      </c>
      <c r="AK271" s="21"/>
      <c r="AL271" s="138">
        <v>488342</v>
      </c>
      <c r="AM271" s="21"/>
      <c r="AN271" s="10">
        <v>26</v>
      </c>
      <c r="AO271" s="21"/>
      <c r="AP271" s="147">
        <v>4903</v>
      </c>
      <c r="AQ271" s="21"/>
      <c r="AR271" s="147">
        <f t="shared" ref="AR271:AR285" si="7">IF(E271,AP271,0)</f>
        <v>4903</v>
      </c>
      <c r="AS271" s="21"/>
      <c r="AT271" s="147">
        <f t="shared" ref="AT271:AT285" si="8">IF(K271,AP271,0)</f>
        <v>4903</v>
      </c>
      <c r="AU271" s="21"/>
      <c r="AV271" s="147">
        <f t="shared" ref="AV271:AV285" si="9">IF(Q271,AP271,0)</f>
        <v>0</v>
      </c>
    </row>
    <row r="272" spans="1:48" ht="8.85" customHeight="1" x14ac:dyDescent="0.3">
      <c r="A272" s="10">
        <v>27</v>
      </c>
      <c r="B272" s="18"/>
      <c r="C272" s="10" t="s">
        <v>240</v>
      </c>
      <c r="D272" s="21"/>
      <c r="E272" s="138">
        <v>1265967</v>
      </c>
      <c r="F272" s="21"/>
      <c r="G272" s="135">
        <f>(E272/$AP272)</f>
        <v>148.36130317590531</v>
      </c>
      <c r="H272" s="21"/>
      <c r="I272" s="135">
        <f>IF(G$287,G272/G$287*100,0)</f>
        <v>151.09969594756913</v>
      </c>
      <c r="J272" s="21"/>
      <c r="K272" s="138">
        <v>9000</v>
      </c>
      <c r="L272" s="21"/>
      <c r="M272" s="135">
        <f>(K272/$AP272)</f>
        <v>1.0547287003398571</v>
      </c>
      <c r="N272" s="21"/>
      <c r="O272" s="135">
        <f>IF(M$287,M272/M$287*100,0)</f>
        <v>5.4918693579718401</v>
      </c>
      <c r="P272" s="21"/>
      <c r="Q272" s="138">
        <v>0</v>
      </c>
      <c r="R272" s="21"/>
      <c r="S272" s="135">
        <f>(Q272/$AP272)</f>
        <v>0</v>
      </c>
      <c r="T272" s="21"/>
      <c r="U272" s="135">
        <f>IF(S$287,S272/S$287*100,0)</f>
        <v>0</v>
      </c>
      <c r="V272" s="21"/>
      <c r="W272" s="138">
        <f t="shared" si="3"/>
        <v>1274967</v>
      </c>
      <c r="X272" s="21"/>
      <c r="Y272" s="21"/>
      <c r="Z272" s="138">
        <v>4500</v>
      </c>
      <c r="AA272" s="21"/>
      <c r="AB272" s="143">
        <f t="shared" si="4"/>
        <v>0.35295031165512519</v>
      </c>
      <c r="AC272" s="21"/>
      <c r="AD272" s="138">
        <v>0</v>
      </c>
      <c r="AE272" s="21"/>
      <c r="AF272" s="143">
        <f t="shared" si="5"/>
        <v>0</v>
      </c>
      <c r="AG272" s="21"/>
      <c r="AH272" s="138">
        <v>0</v>
      </c>
      <c r="AI272" s="21"/>
      <c r="AJ272" s="143">
        <f t="shared" si="6"/>
        <v>0</v>
      </c>
      <c r="AK272" s="21"/>
      <c r="AL272" s="138">
        <v>0</v>
      </c>
      <c r="AM272" s="21"/>
      <c r="AN272" s="10">
        <v>27</v>
      </c>
      <c r="AO272" s="21"/>
      <c r="AP272" s="147">
        <v>8533</v>
      </c>
      <c r="AQ272" s="21"/>
      <c r="AR272" s="147">
        <f t="shared" si="7"/>
        <v>8533</v>
      </c>
      <c r="AS272" s="21"/>
      <c r="AT272" s="147">
        <f t="shared" si="8"/>
        <v>8533</v>
      </c>
      <c r="AU272" s="21"/>
      <c r="AV272" s="147">
        <f t="shared" si="9"/>
        <v>0</v>
      </c>
    </row>
    <row r="273" spans="1:48" ht="8.85" customHeight="1" x14ac:dyDescent="0.3">
      <c r="A273" s="10">
        <v>28</v>
      </c>
      <c r="B273" s="18"/>
      <c r="C273" s="10" t="s">
        <v>241</v>
      </c>
      <c r="D273" s="21"/>
      <c r="E273" s="138">
        <v>226305</v>
      </c>
      <c r="F273" s="21"/>
      <c r="G273" s="135">
        <f>(E273/$AP273)</f>
        <v>28.40886266633191</v>
      </c>
      <c r="H273" s="21"/>
      <c r="I273" s="135">
        <f>IF(G$287,G273/G$287*100,0)</f>
        <v>28.933221933279281</v>
      </c>
      <c r="J273" s="21"/>
      <c r="K273" s="138">
        <v>62191</v>
      </c>
      <c r="L273" s="21"/>
      <c r="M273" s="135">
        <f>(K273/$AP273)</f>
        <v>7.8070549836806427</v>
      </c>
      <c r="N273" s="21"/>
      <c r="O273" s="135">
        <f>IF(M$287,M273/M$287*100,0)</f>
        <v>40.65057301186711</v>
      </c>
      <c r="P273" s="21"/>
      <c r="Q273" s="138">
        <v>167512</v>
      </c>
      <c r="R273" s="21"/>
      <c r="S273" s="135">
        <f>(Q273/$AP273)</f>
        <v>21.028370574943509</v>
      </c>
      <c r="T273" s="21"/>
      <c r="U273" s="135">
        <f>IF(S$287,S273/S$287*100,0)</f>
        <v>362.85726090871748</v>
      </c>
      <c r="V273" s="21"/>
      <c r="W273" s="138">
        <f t="shared" si="3"/>
        <v>456008</v>
      </c>
      <c r="X273" s="21"/>
      <c r="Y273" s="21"/>
      <c r="Z273" s="138">
        <v>33846</v>
      </c>
      <c r="AA273" s="21"/>
      <c r="AB273" s="143">
        <f t="shared" si="4"/>
        <v>7.4222382063472567</v>
      </c>
      <c r="AC273" s="21"/>
      <c r="AD273" s="138">
        <v>11049</v>
      </c>
      <c r="AE273" s="21"/>
      <c r="AF273" s="143">
        <f t="shared" si="5"/>
        <v>2.4229838073016263</v>
      </c>
      <c r="AG273" s="21"/>
      <c r="AH273" s="138">
        <v>0</v>
      </c>
      <c r="AI273" s="21"/>
      <c r="AJ273" s="143">
        <f t="shared" si="6"/>
        <v>0</v>
      </c>
      <c r="AK273" s="21"/>
      <c r="AL273" s="138">
        <v>2302</v>
      </c>
      <c r="AM273" s="21"/>
      <c r="AN273" s="10">
        <v>28</v>
      </c>
      <c r="AO273" s="21"/>
      <c r="AP273" s="147">
        <v>7966</v>
      </c>
      <c r="AQ273" s="21"/>
      <c r="AR273" s="147">
        <f t="shared" si="7"/>
        <v>7966</v>
      </c>
      <c r="AS273" s="21"/>
      <c r="AT273" s="147">
        <f t="shared" si="8"/>
        <v>7966</v>
      </c>
      <c r="AU273" s="21"/>
      <c r="AV273" s="147">
        <f t="shared" si="9"/>
        <v>7966</v>
      </c>
    </row>
    <row r="274" spans="1:48" ht="8.85" customHeight="1" x14ac:dyDescent="0.3">
      <c r="A274" s="10">
        <v>29</v>
      </c>
      <c r="B274" s="18"/>
      <c r="C274" s="10" t="s">
        <v>242</v>
      </c>
      <c r="D274" s="21"/>
      <c r="E274" s="138">
        <v>474669</v>
      </c>
      <c r="F274" s="21"/>
      <c r="G274" s="135">
        <f>(E274/$AP274)</f>
        <v>101.20874200426439</v>
      </c>
      <c r="H274" s="21"/>
      <c r="I274" s="135">
        <f>IF(G$287,G274/G$287*100,0)</f>
        <v>103.07681192277316</v>
      </c>
      <c r="J274" s="21"/>
      <c r="K274" s="138">
        <v>0</v>
      </c>
      <c r="L274" s="21"/>
      <c r="M274" s="135">
        <f>(K274/$AP274)</f>
        <v>0</v>
      </c>
      <c r="N274" s="21"/>
      <c r="O274" s="135">
        <f>IF(M$287,M274/M$287*100,0)</f>
        <v>0</v>
      </c>
      <c r="P274" s="21"/>
      <c r="Q274" s="138">
        <v>16345</v>
      </c>
      <c r="R274" s="21"/>
      <c r="S274" s="135">
        <f>(Q274/$AP274)</f>
        <v>3.4850746268656718</v>
      </c>
      <c r="T274" s="21"/>
      <c r="U274" s="135">
        <f>IF(S$287,S274/S$287*100,0)</f>
        <v>60.137071898179897</v>
      </c>
      <c r="V274" s="21"/>
      <c r="W274" s="138">
        <f t="shared" si="3"/>
        <v>491014</v>
      </c>
      <c r="X274" s="21"/>
      <c r="Y274" s="21"/>
      <c r="Z274" s="138">
        <v>4500</v>
      </c>
      <c r="AA274" s="21"/>
      <c r="AB274" s="143">
        <f t="shared" si="4"/>
        <v>0.91647081345949399</v>
      </c>
      <c r="AC274" s="21"/>
      <c r="AD274" s="138">
        <v>0</v>
      </c>
      <c r="AE274" s="21"/>
      <c r="AF274" s="143">
        <f t="shared" si="5"/>
        <v>0</v>
      </c>
      <c r="AG274" s="21"/>
      <c r="AH274" s="138">
        <v>0</v>
      </c>
      <c r="AI274" s="21"/>
      <c r="AJ274" s="143">
        <f t="shared" si="6"/>
        <v>0</v>
      </c>
      <c r="AK274" s="21"/>
      <c r="AL274" s="138">
        <v>0</v>
      </c>
      <c r="AM274" s="21"/>
      <c r="AN274" s="10">
        <v>29</v>
      </c>
      <c r="AO274" s="21"/>
      <c r="AP274" s="147">
        <v>4690</v>
      </c>
      <c r="AQ274" s="21"/>
      <c r="AR274" s="147">
        <f t="shared" si="7"/>
        <v>4690</v>
      </c>
      <c r="AS274" s="21"/>
      <c r="AT274" s="147">
        <f t="shared" si="8"/>
        <v>0</v>
      </c>
      <c r="AU274" s="21"/>
      <c r="AV274" s="147">
        <f t="shared" si="9"/>
        <v>4690</v>
      </c>
    </row>
    <row r="275" spans="1:48" ht="8.85" customHeight="1" x14ac:dyDescent="0.3">
      <c r="A275" s="10">
        <v>30</v>
      </c>
      <c r="B275" s="18"/>
      <c r="C275" s="10" t="s">
        <v>243</v>
      </c>
      <c r="D275" s="21"/>
      <c r="E275" s="138">
        <v>239502</v>
      </c>
      <c r="F275" s="21"/>
      <c r="G275" s="135">
        <f>(E275/$AP275)</f>
        <v>33.813638288860652</v>
      </c>
      <c r="H275" s="21"/>
      <c r="I275" s="135">
        <f>IF(G$287,G275/G$287*100,0)</f>
        <v>34.437756712544797</v>
      </c>
      <c r="J275" s="21"/>
      <c r="K275" s="138">
        <v>10000</v>
      </c>
      <c r="L275" s="21"/>
      <c r="M275" s="135">
        <f>(K275/$AP275)</f>
        <v>1.4118311449950587</v>
      </c>
      <c r="N275" s="21"/>
      <c r="O275" s="135">
        <f>IF(M$287,M275/M$287*100,0)</f>
        <v>7.3512669194744404</v>
      </c>
      <c r="P275" s="21"/>
      <c r="Q275" s="138">
        <v>16750</v>
      </c>
      <c r="R275" s="21"/>
      <c r="S275" s="135">
        <f>(Q275/$AP275)</f>
        <v>2.3648171678667231</v>
      </c>
      <c r="T275" s="21"/>
      <c r="U275" s="135">
        <f>IF(S$287,S275/S$287*100,0)</f>
        <v>40.806351449051114</v>
      </c>
      <c r="V275" s="21"/>
      <c r="W275" s="138">
        <f t="shared" si="3"/>
        <v>266252</v>
      </c>
      <c r="X275" s="21"/>
      <c r="Y275" s="21"/>
      <c r="Z275" s="138">
        <v>2250</v>
      </c>
      <c r="AA275" s="21"/>
      <c r="AB275" s="143">
        <f t="shared" si="4"/>
        <v>0.84506407463605904</v>
      </c>
      <c r="AC275" s="21"/>
      <c r="AD275" s="138">
        <v>0</v>
      </c>
      <c r="AE275" s="21"/>
      <c r="AF275" s="143">
        <f t="shared" si="5"/>
        <v>0</v>
      </c>
      <c r="AG275" s="21"/>
      <c r="AH275" s="138">
        <v>0</v>
      </c>
      <c r="AI275" s="21"/>
      <c r="AJ275" s="143">
        <f t="shared" si="6"/>
        <v>0</v>
      </c>
      <c r="AK275" s="21"/>
      <c r="AL275" s="138">
        <v>92488</v>
      </c>
      <c r="AM275" s="21"/>
      <c r="AN275" s="10">
        <v>30</v>
      </c>
      <c r="AO275" s="21"/>
      <c r="AP275" s="147">
        <v>7083</v>
      </c>
      <c r="AQ275" s="21"/>
      <c r="AR275" s="147">
        <f t="shared" si="7"/>
        <v>7083</v>
      </c>
      <c r="AS275" s="21"/>
      <c r="AT275" s="147">
        <f t="shared" si="8"/>
        <v>7083</v>
      </c>
      <c r="AU275" s="21"/>
      <c r="AV275" s="147">
        <f t="shared" si="9"/>
        <v>7083</v>
      </c>
    </row>
    <row r="276" spans="1:48" ht="8.85" customHeight="1" x14ac:dyDescent="0.3">
      <c r="A276" s="41"/>
      <c r="D276" s="21"/>
      <c r="E276" s="27"/>
      <c r="F276" s="21"/>
      <c r="G276" s="21"/>
      <c r="H276" s="21"/>
      <c r="I276" s="21"/>
      <c r="J276" s="21"/>
      <c r="K276" s="27"/>
      <c r="L276" s="21"/>
      <c r="M276" s="21"/>
      <c r="N276" s="21"/>
      <c r="O276" s="21"/>
      <c r="P276" s="21"/>
      <c r="Q276" s="27"/>
      <c r="R276" s="21"/>
      <c r="S276" s="21"/>
      <c r="T276" s="21"/>
      <c r="U276" s="21"/>
      <c r="V276" s="21"/>
      <c r="X276" s="21"/>
      <c r="Y276" s="21"/>
      <c r="Z276" s="27"/>
      <c r="AA276" s="21"/>
      <c r="AB276" s="21"/>
      <c r="AC276" s="21"/>
      <c r="AD276" s="27"/>
      <c r="AE276" s="21"/>
      <c r="AF276" s="21"/>
      <c r="AG276" s="21"/>
      <c r="AH276" s="27"/>
      <c r="AI276" s="21"/>
      <c r="AJ276" s="21"/>
      <c r="AK276" s="21"/>
      <c r="AL276" s="27"/>
      <c r="AM276" s="21"/>
      <c r="AN276" s="29"/>
      <c r="AO276" s="21"/>
      <c r="AP276" s="21"/>
      <c r="AQ276" s="21"/>
      <c r="AR276" s="21"/>
      <c r="AS276" s="21"/>
      <c r="AT276" s="21"/>
      <c r="AU276" s="21"/>
      <c r="AV276" s="21"/>
    </row>
    <row r="277" spans="1:48" ht="8.85" customHeight="1" x14ac:dyDescent="0.3">
      <c r="A277" s="10">
        <v>31</v>
      </c>
      <c r="B277" s="18"/>
      <c r="C277" s="10" t="s">
        <v>210</v>
      </c>
      <c r="D277" s="21"/>
      <c r="E277" s="138">
        <v>411379</v>
      </c>
      <c r="F277" s="21"/>
      <c r="G277" s="135">
        <f>(E277/$AP277)</f>
        <v>91.702853321444493</v>
      </c>
      <c r="H277" s="21"/>
      <c r="I277" s="135">
        <f>IF(G$287,G277/G$287*100,0)</f>
        <v>93.395467401402072</v>
      </c>
      <c r="J277" s="21"/>
      <c r="K277" s="138">
        <v>0</v>
      </c>
      <c r="L277" s="21"/>
      <c r="M277" s="135">
        <f>(K277/$AP277)</f>
        <v>0</v>
      </c>
      <c r="N277" s="21"/>
      <c r="O277" s="135">
        <f>IF(M$287,M277/M$287*100,0)</f>
        <v>0</v>
      </c>
      <c r="P277" s="21"/>
      <c r="Q277" s="138">
        <v>0</v>
      </c>
      <c r="R277" s="21"/>
      <c r="S277" s="135">
        <f>(Q277/$AP277)</f>
        <v>0</v>
      </c>
      <c r="T277" s="21"/>
      <c r="U277" s="135">
        <f>IF(S$287,S277/S$287*100,0)</f>
        <v>0</v>
      </c>
      <c r="V277" s="21"/>
      <c r="W277" s="138">
        <f t="shared" si="3"/>
        <v>411379</v>
      </c>
      <c r="X277" s="21"/>
      <c r="Y277" s="21"/>
      <c r="Z277" s="138">
        <v>0</v>
      </c>
      <c r="AA277" s="21"/>
      <c r="AB277" s="143">
        <f t="shared" si="4"/>
        <v>0</v>
      </c>
      <c r="AC277" s="21"/>
      <c r="AD277" s="138">
        <v>0</v>
      </c>
      <c r="AE277" s="21"/>
      <c r="AF277" s="143">
        <f t="shared" si="5"/>
        <v>0</v>
      </c>
      <c r="AG277" s="21"/>
      <c r="AH277" s="138">
        <v>0</v>
      </c>
      <c r="AI277" s="21"/>
      <c r="AJ277" s="143">
        <f t="shared" si="6"/>
        <v>0</v>
      </c>
      <c r="AK277" s="21"/>
      <c r="AL277" s="138">
        <v>111651</v>
      </c>
      <c r="AM277" s="21"/>
      <c r="AN277" s="10">
        <v>31</v>
      </c>
      <c r="AO277" s="21"/>
      <c r="AP277" s="147">
        <v>4486</v>
      </c>
      <c r="AQ277" s="21"/>
      <c r="AR277" s="147">
        <f t="shared" si="7"/>
        <v>4486</v>
      </c>
      <c r="AS277" s="21"/>
      <c r="AT277" s="147">
        <f t="shared" si="8"/>
        <v>0</v>
      </c>
      <c r="AU277" s="21"/>
      <c r="AV277" s="147">
        <f t="shared" si="9"/>
        <v>0</v>
      </c>
    </row>
    <row r="278" spans="1:48" ht="8.85" customHeight="1" x14ac:dyDescent="0.3">
      <c r="A278" s="10">
        <v>32</v>
      </c>
      <c r="B278" s="18"/>
      <c r="C278" s="10" t="s">
        <v>244</v>
      </c>
      <c r="D278" s="21"/>
      <c r="E278" s="138">
        <v>3067014</v>
      </c>
      <c r="F278" s="21"/>
      <c r="G278" s="135">
        <f>(E278/$AP278)</f>
        <v>186.18430158441086</v>
      </c>
      <c r="H278" s="21"/>
      <c r="I278" s="135">
        <f>IF(G$287,G278/G$287*100,0)</f>
        <v>189.62081592300174</v>
      </c>
      <c r="J278" s="21"/>
      <c r="K278" s="138">
        <v>20260</v>
      </c>
      <c r="L278" s="21"/>
      <c r="M278" s="135">
        <f>(K278/$AP278)</f>
        <v>1.2298913373398894</v>
      </c>
      <c r="N278" s="21"/>
      <c r="O278" s="135">
        <f>IF(M$287,M278/M$287*100,0)</f>
        <v>6.4039241057871346</v>
      </c>
      <c r="P278" s="21"/>
      <c r="Q278" s="138">
        <v>0</v>
      </c>
      <c r="R278" s="21"/>
      <c r="S278" s="135">
        <f>(Q278/$AP278)</f>
        <v>0</v>
      </c>
      <c r="T278" s="21"/>
      <c r="U278" s="135">
        <f>IF(S$287,S278/S$287*100,0)</f>
        <v>0</v>
      </c>
      <c r="V278" s="21"/>
      <c r="W278" s="138">
        <f>(E278+K278+Q278)</f>
        <v>3087274</v>
      </c>
      <c r="X278" s="21"/>
      <c r="Y278" s="21"/>
      <c r="Z278" s="138">
        <v>0</v>
      </c>
      <c r="AA278" s="21"/>
      <c r="AB278" s="143">
        <f>IF($W278,Z278/$W278*100,0)</f>
        <v>0</v>
      </c>
      <c r="AC278" s="21"/>
      <c r="AD278" s="138">
        <v>0</v>
      </c>
      <c r="AE278" s="21"/>
      <c r="AF278" s="143">
        <f>IF($W278,AD278/$W278*100,0)</f>
        <v>0</v>
      </c>
      <c r="AG278" s="21"/>
      <c r="AH278" s="138">
        <v>0</v>
      </c>
      <c r="AI278" s="21"/>
      <c r="AJ278" s="143">
        <f>IF($W278,AH278/$W278*100,0)</f>
        <v>0</v>
      </c>
      <c r="AK278" s="21"/>
      <c r="AL278" s="138">
        <v>561547</v>
      </c>
      <c r="AM278" s="21"/>
      <c r="AN278" s="10">
        <v>32</v>
      </c>
      <c r="AO278" s="21"/>
      <c r="AP278" s="147">
        <v>16473</v>
      </c>
      <c r="AQ278" s="21"/>
      <c r="AR278" s="147">
        <f>IF(E278,AP278,0)</f>
        <v>16473</v>
      </c>
      <c r="AS278" s="21"/>
      <c r="AT278" s="147">
        <f>IF(K278,AP278,0)</f>
        <v>16473</v>
      </c>
      <c r="AU278" s="21"/>
      <c r="AV278" s="147">
        <f>IF(Q278,AP278,0)</f>
        <v>0</v>
      </c>
    </row>
    <row r="279" spans="1:48" ht="8.85" customHeight="1" x14ac:dyDescent="0.3">
      <c r="A279" s="10">
        <v>33</v>
      </c>
      <c r="B279" s="18"/>
      <c r="C279" s="10" t="s">
        <v>245</v>
      </c>
      <c r="D279" s="21"/>
      <c r="E279" s="138">
        <v>524666</v>
      </c>
      <c r="F279" s="21"/>
      <c r="G279" s="135">
        <f>(E279/$AP279)</f>
        <v>65.103114530338758</v>
      </c>
      <c r="H279" s="21"/>
      <c r="I279" s="135">
        <f>IF(G$287,G279/G$287*100,0)</f>
        <v>66.30476141821562</v>
      </c>
      <c r="J279" s="21"/>
      <c r="K279" s="138">
        <v>0</v>
      </c>
      <c r="L279" s="21"/>
      <c r="M279" s="135">
        <f>(K279/$AP279)</f>
        <v>0</v>
      </c>
      <c r="N279" s="21"/>
      <c r="O279" s="135">
        <f>IF(M$287,M279/M$287*100,0)</f>
        <v>0</v>
      </c>
      <c r="P279" s="21"/>
      <c r="Q279" s="138">
        <v>0</v>
      </c>
      <c r="R279" s="21"/>
      <c r="S279" s="135">
        <f>(Q279/$AP279)</f>
        <v>0</v>
      </c>
      <c r="T279" s="21"/>
      <c r="U279" s="135">
        <f>IF(S$287,S279/S$287*100,0)</f>
        <v>0</v>
      </c>
      <c r="V279" s="21"/>
      <c r="W279" s="138">
        <f>(E279+K279+Q279)</f>
        <v>524666</v>
      </c>
      <c r="X279" s="21"/>
      <c r="Y279" s="21"/>
      <c r="Z279" s="138">
        <v>0</v>
      </c>
      <c r="AA279" s="21"/>
      <c r="AB279" s="143">
        <f>IF($W279,Z279/$W279*100,0)</f>
        <v>0</v>
      </c>
      <c r="AC279" s="21"/>
      <c r="AD279" s="138">
        <v>0</v>
      </c>
      <c r="AE279" s="21"/>
      <c r="AF279" s="143">
        <f>IF($W279,AD279/$W279*100,0)</f>
        <v>0</v>
      </c>
      <c r="AG279" s="21"/>
      <c r="AH279" s="138">
        <v>0</v>
      </c>
      <c r="AI279" s="21"/>
      <c r="AJ279" s="143">
        <f>IF($W279,AH279/$W279*100,0)</f>
        <v>0</v>
      </c>
      <c r="AK279" s="21"/>
      <c r="AL279" s="138">
        <v>69391</v>
      </c>
      <c r="AM279" s="21"/>
      <c r="AN279" s="10">
        <v>33</v>
      </c>
      <c r="AO279" s="21"/>
      <c r="AP279" s="147">
        <v>8059</v>
      </c>
      <c r="AQ279" s="21"/>
      <c r="AR279" s="147">
        <f>IF(E279,AP279,0)</f>
        <v>8059</v>
      </c>
      <c r="AS279" s="21"/>
      <c r="AT279" s="147">
        <f>IF(K279,AP279,0)</f>
        <v>0</v>
      </c>
      <c r="AU279" s="21"/>
      <c r="AV279" s="147">
        <f>IF(Q279,AP279,0)</f>
        <v>0</v>
      </c>
    </row>
    <row r="280" spans="1:48" ht="8.85" customHeight="1" x14ac:dyDescent="0.3">
      <c r="A280" s="10">
        <v>34</v>
      </c>
      <c r="B280" s="18"/>
      <c r="C280" s="10" t="s">
        <v>246</v>
      </c>
      <c r="D280" s="21"/>
      <c r="E280" s="138">
        <v>1824887</v>
      </c>
      <c r="F280" s="21"/>
      <c r="G280" s="135">
        <f>(E280/$AP280)</f>
        <v>181.45440986377648</v>
      </c>
      <c r="H280" s="21"/>
      <c r="I280" s="135">
        <f>IF(G$287,G280/G$287*100,0)</f>
        <v>184.80362177901796</v>
      </c>
      <c r="J280" s="21"/>
      <c r="K280" s="138">
        <v>90238</v>
      </c>
      <c r="L280" s="21"/>
      <c r="M280" s="135">
        <f>(K280/$AP280)</f>
        <v>8.9726558615889438</v>
      </c>
      <c r="N280" s="21"/>
      <c r="O280" s="135">
        <f>IF(M$287,M280/M$287*100,0)</f>
        <v>46.719742972774611</v>
      </c>
      <c r="P280" s="21"/>
      <c r="Q280" s="138">
        <v>0</v>
      </c>
      <c r="R280" s="21"/>
      <c r="S280" s="135">
        <f>(Q280/$AP280)</f>
        <v>0</v>
      </c>
      <c r="T280" s="21"/>
      <c r="U280" s="135">
        <f>IF(S$287,S280/S$287*100,0)</f>
        <v>0</v>
      </c>
      <c r="V280" s="21"/>
      <c r="W280" s="138">
        <f>(E280+K280+Q280)</f>
        <v>1915125</v>
      </c>
      <c r="X280" s="21"/>
      <c r="Y280" s="21"/>
      <c r="Z280" s="138">
        <v>0</v>
      </c>
      <c r="AA280" s="21"/>
      <c r="AB280" s="143">
        <f>IF($W280,Z280/$W280*100,0)</f>
        <v>0</v>
      </c>
      <c r="AC280" s="21"/>
      <c r="AD280" s="138">
        <v>0</v>
      </c>
      <c r="AE280" s="21"/>
      <c r="AF280" s="143">
        <f>IF($W280,AD280/$W280*100,0)</f>
        <v>0</v>
      </c>
      <c r="AG280" s="21"/>
      <c r="AH280" s="138">
        <v>0</v>
      </c>
      <c r="AI280" s="21"/>
      <c r="AJ280" s="143">
        <f>IF($W280,AH280/$W280*100,0)</f>
        <v>0</v>
      </c>
      <c r="AK280" s="21"/>
      <c r="AL280" s="138">
        <v>468599</v>
      </c>
      <c r="AM280" s="21"/>
      <c r="AN280" s="10">
        <v>34</v>
      </c>
      <c r="AO280" s="21"/>
      <c r="AP280" s="147">
        <v>10057</v>
      </c>
      <c r="AQ280" s="21"/>
      <c r="AR280" s="147">
        <f>IF(E280,AP280,0)</f>
        <v>10057</v>
      </c>
      <c r="AS280" s="21"/>
      <c r="AT280" s="147">
        <f>IF(K280,AP280,0)</f>
        <v>10057</v>
      </c>
      <c r="AU280" s="21"/>
      <c r="AV280" s="147">
        <f>IF(Q280,AP280,0)</f>
        <v>0</v>
      </c>
    </row>
    <row r="281" spans="1:48" ht="8.85" customHeight="1" x14ac:dyDescent="0.3">
      <c r="A281" s="10">
        <v>35</v>
      </c>
      <c r="B281" s="18"/>
      <c r="C281" s="10" t="s">
        <v>247</v>
      </c>
      <c r="D281" s="21"/>
      <c r="E281" s="138">
        <v>123781</v>
      </c>
      <c r="F281" s="21"/>
      <c r="G281" s="135">
        <f>(E281/$AP281)</f>
        <v>36.256883421206794</v>
      </c>
      <c r="H281" s="21"/>
      <c r="I281" s="135">
        <f>IF(G$287,G281/G$287*100,0)</f>
        <v>36.926098272777438</v>
      </c>
      <c r="J281" s="21"/>
      <c r="K281" s="138">
        <v>3065</v>
      </c>
      <c r="L281" s="21"/>
      <c r="M281" s="135">
        <f>(K281/$AP281)</f>
        <v>0.89777387229056826</v>
      </c>
      <c r="N281" s="21"/>
      <c r="O281" s="135">
        <f>IF(M$287,M281/M$287*100,0)</f>
        <v>4.6746208935355531</v>
      </c>
      <c r="P281" s="21"/>
      <c r="Q281" s="138">
        <v>6429</v>
      </c>
      <c r="R281" s="21"/>
      <c r="S281" s="135">
        <f>(Q281/$AP281)</f>
        <v>1.8831282952548329</v>
      </c>
      <c r="T281" s="21"/>
      <c r="U281" s="135">
        <f>IF(S$287,S281/S$287*100,0)</f>
        <v>32.494518427883797</v>
      </c>
      <c r="V281" s="21"/>
      <c r="W281" s="138">
        <f>(E281+K281+Q281)</f>
        <v>133275</v>
      </c>
      <c r="X281" s="21"/>
      <c r="Y281" s="21"/>
      <c r="Z281" s="138">
        <v>4500</v>
      </c>
      <c r="AA281" s="21"/>
      <c r="AB281" s="143">
        <f>IF($W281,Z281/$W281*100,0)</f>
        <v>3.3764772087788408</v>
      </c>
      <c r="AC281" s="21"/>
      <c r="AD281" s="138">
        <v>0</v>
      </c>
      <c r="AE281" s="21"/>
      <c r="AF281" s="143">
        <f>IF($W281,AD281/$W281*100,0)</f>
        <v>0</v>
      </c>
      <c r="AG281" s="21"/>
      <c r="AH281" s="138">
        <v>0</v>
      </c>
      <c r="AI281" s="21"/>
      <c r="AJ281" s="143">
        <f>IF($W281,AH281/$W281*100,0)</f>
        <v>0</v>
      </c>
      <c r="AK281" s="21"/>
      <c r="AL281" s="138">
        <v>0</v>
      </c>
      <c r="AM281" s="21"/>
      <c r="AN281" s="10">
        <v>35</v>
      </c>
      <c r="AO281" s="21"/>
      <c r="AP281" s="147">
        <v>3414</v>
      </c>
      <c r="AQ281" s="21"/>
      <c r="AR281" s="147">
        <f>IF(E281,AP281,0)</f>
        <v>3414</v>
      </c>
      <c r="AS281" s="21"/>
      <c r="AT281" s="147">
        <f>IF(K281,AP281,0)</f>
        <v>3414</v>
      </c>
      <c r="AU281" s="21"/>
      <c r="AV281" s="147">
        <f>IF(Q281,AP281,0)</f>
        <v>3414</v>
      </c>
    </row>
    <row r="282" spans="1:48"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21"/>
      <c r="Z282" s="138"/>
      <c r="AA282" s="21"/>
      <c r="AB282" s="143"/>
      <c r="AC282" s="21"/>
      <c r="AD282" s="138"/>
      <c r="AE282" s="21"/>
      <c r="AF282" s="143"/>
      <c r="AG282" s="21"/>
      <c r="AH282" s="138"/>
      <c r="AI282" s="21"/>
      <c r="AJ282" s="143"/>
      <c r="AK282" s="21"/>
      <c r="AL282" s="138"/>
      <c r="AM282" s="21"/>
      <c r="AO282" s="21"/>
      <c r="AP282" s="147"/>
      <c r="AQ282" s="21"/>
      <c r="AR282" s="147"/>
      <c r="AS282" s="21"/>
      <c r="AT282" s="147"/>
      <c r="AU282" s="21"/>
      <c r="AV282" s="147"/>
    </row>
    <row r="283" spans="1:48" ht="8.85" customHeight="1" x14ac:dyDescent="0.3">
      <c r="A283" s="10">
        <v>36</v>
      </c>
      <c r="B283" s="18"/>
      <c r="C283" s="10" t="s">
        <v>214</v>
      </c>
      <c r="D283" s="21"/>
      <c r="E283" s="138">
        <v>208341</v>
      </c>
      <c r="F283" s="21"/>
      <c r="G283" s="135">
        <f>(E283/$AP283)</f>
        <v>70.124873779872104</v>
      </c>
      <c r="H283" s="21"/>
      <c r="I283" s="135">
        <f>IF(G$287,G283/G$287*100,0)</f>
        <v>71.419210263590898</v>
      </c>
      <c r="J283" s="21"/>
      <c r="K283" s="138">
        <v>45515</v>
      </c>
      <c r="L283" s="21"/>
      <c r="M283" s="135">
        <f>(K283/$AP283)</f>
        <v>15.319757657354426</v>
      </c>
      <c r="N283" s="21"/>
      <c r="O283" s="135">
        <f>IF(M$287,M283/M$287*100,0)</f>
        <v>79.768482286363636</v>
      </c>
      <c r="P283" s="21"/>
      <c r="Q283" s="138">
        <v>14510</v>
      </c>
      <c r="R283" s="21"/>
      <c r="S283" s="135">
        <f>(Q283/$AP283)</f>
        <v>4.883877482329182</v>
      </c>
      <c r="T283" s="21"/>
      <c r="U283" s="135">
        <f>IF(S$287,S283/S$287*100,0)</f>
        <v>84.274261742531181</v>
      </c>
      <c r="V283" s="21"/>
      <c r="W283" s="138">
        <f>(E283+K283+Q283)</f>
        <v>268366</v>
      </c>
      <c r="X283" s="21"/>
      <c r="Y283" s="21"/>
      <c r="Z283" s="138">
        <v>15373</v>
      </c>
      <c r="AA283" s="21"/>
      <c r="AB283" s="143">
        <f>IF($W283,Z283/$W283*100,0)</f>
        <v>5.7283709560823652</v>
      </c>
      <c r="AC283" s="21"/>
      <c r="AD283" s="138">
        <v>0</v>
      </c>
      <c r="AE283" s="21"/>
      <c r="AF283" s="143">
        <f>IF($W283,AD283/$W283*100,0)</f>
        <v>0</v>
      </c>
      <c r="AG283" s="21"/>
      <c r="AH283" s="138">
        <v>0</v>
      </c>
      <c r="AI283" s="21"/>
      <c r="AJ283" s="143">
        <f>IF($W283,AH283/$W283*100,0)</f>
        <v>0</v>
      </c>
      <c r="AK283" s="21"/>
      <c r="AL283" s="138">
        <v>55898</v>
      </c>
      <c r="AM283" s="21"/>
      <c r="AN283" s="10">
        <v>36</v>
      </c>
      <c r="AO283" s="21"/>
      <c r="AP283" s="147">
        <v>2971</v>
      </c>
      <c r="AQ283" s="21"/>
      <c r="AR283" s="147">
        <f>IF(E283,AP283,0)</f>
        <v>2971</v>
      </c>
      <c r="AS283" s="21"/>
      <c r="AT283" s="147">
        <f>IF(K283,AP283,0)</f>
        <v>2971</v>
      </c>
      <c r="AU283" s="21"/>
      <c r="AV283" s="147">
        <f>IF(Q283,AP283,0)</f>
        <v>2971</v>
      </c>
    </row>
    <row r="284" spans="1:48" ht="8.85" customHeight="1" x14ac:dyDescent="0.3">
      <c r="A284" s="10">
        <v>37</v>
      </c>
      <c r="B284" s="18"/>
      <c r="C284" s="10" t="s">
        <v>248</v>
      </c>
      <c r="D284" s="21"/>
      <c r="E284" s="138">
        <v>287328</v>
      </c>
      <c r="F284" s="21"/>
      <c r="G284" s="135">
        <f>(E284/$AP284)</f>
        <v>49.479593593938347</v>
      </c>
      <c r="H284" s="21"/>
      <c r="I284" s="135">
        <f>IF(G$287,G284/G$287*100,0)</f>
        <v>50.392867867903547</v>
      </c>
      <c r="J284" s="21"/>
      <c r="K284" s="138">
        <v>0</v>
      </c>
      <c r="L284" s="21"/>
      <c r="M284" s="135">
        <f>(K284/$AP284)</f>
        <v>0</v>
      </c>
      <c r="N284" s="21"/>
      <c r="O284" s="135">
        <f>IF(M$287,M284/M$287*100,0)</f>
        <v>0</v>
      </c>
      <c r="P284" s="21"/>
      <c r="Q284" s="138">
        <v>0</v>
      </c>
      <c r="R284" s="21"/>
      <c r="S284" s="135">
        <f>(Q284/$AP284)</f>
        <v>0</v>
      </c>
      <c r="T284" s="21"/>
      <c r="U284" s="135">
        <f>IF(S$287,S284/S$287*100,0)</f>
        <v>0</v>
      </c>
      <c r="V284" s="21"/>
      <c r="W284" s="138">
        <f>(E284+K284+Q284)</f>
        <v>287328</v>
      </c>
      <c r="X284" s="21"/>
      <c r="Y284" s="21"/>
      <c r="Z284" s="138">
        <v>0</v>
      </c>
      <c r="AA284" s="21"/>
      <c r="AB284" s="143">
        <f>IF($W284,Z284/$W284*100,0)</f>
        <v>0</v>
      </c>
      <c r="AC284" s="21"/>
      <c r="AD284" s="138">
        <v>0</v>
      </c>
      <c r="AE284" s="21"/>
      <c r="AF284" s="143">
        <f>IF($W284,AD284/$W284*100,0)</f>
        <v>0</v>
      </c>
      <c r="AG284" s="21"/>
      <c r="AH284" s="138">
        <v>0</v>
      </c>
      <c r="AI284" s="21"/>
      <c r="AJ284" s="143">
        <f>IF($W284,AH284/$W284*100,0)</f>
        <v>0</v>
      </c>
      <c r="AK284" s="21"/>
      <c r="AL284" s="138">
        <v>106861</v>
      </c>
      <c r="AM284" s="21"/>
      <c r="AN284" s="10">
        <v>37</v>
      </c>
      <c r="AO284" s="21"/>
      <c r="AP284" s="147">
        <v>5807</v>
      </c>
      <c r="AQ284" s="21"/>
      <c r="AR284" s="147">
        <f>IF(E284,AP284,0)</f>
        <v>5807</v>
      </c>
      <c r="AS284" s="21"/>
      <c r="AT284" s="147">
        <f>IF(K284,AP284,0)</f>
        <v>0</v>
      </c>
      <c r="AU284" s="21"/>
      <c r="AV284" s="147">
        <f>IF(Q284,AP284,0)</f>
        <v>0</v>
      </c>
    </row>
    <row r="285" spans="1:48" ht="8.85" customHeight="1" x14ac:dyDescent="0.3">
      <c r="A285" s="30">
        <v>38</v>
      </c>
      <c r="B285" s="18"/>
      <c r="C285" s="10" t="s">
        <v>249</v>
      </c>
      <c r="D285" s="21"/>
      <c r="E285" s="139">
        <v>1240287</v>
      </c>
      <c r="F285" s="21"/>
      <c r="G285" s="135">
        <f>(E285/$AP285)</f>
        <v>150.06497277676951</v>
      </c>
      <c r="H285" s="21"/>
      <c r="I285" s="135">
        <f>IF(G$287,G285/G$287*100,0)</f>
        <v>152.83481119106685</v>
      </c>
      <c r="J285" s="21"/>
      <c r="K285" s="139">
        <v>506311</v>
      </c>
      <c r="L285" s="21"/>
      <c r="M285" s="135">
        <f>(K285/$AP285)</f>
        <v>61.259649122807019</v>
      </c>
      <c r="N285" s="21"/>
      <c r="O285" s="135">
        <f>IF(M$287,M285/M$287*100,0)</f>
        <v>318.97301153296115</v>
      </c>
      <c r="P285" s="21"/>
      <c r="Q285" s="139">
        <v>1459</v>
      </c>
      <c r="R285" s="21"/>
      <c r="S285" s="135">
        <f>(Q285/$AP285)</f>
        <v>0.1765275257108288</v>
      </c>
      <c r="T285" s="21"/>
      <c r="U285" s="135">
        <f>IF(S$287,S285/S$287*100,0)</f>
        <v>3.0460892928503385</v>
      </c>
      <c r="V285" s="21"/>
      <c r="W285" s="139">
        <f t="shared" si="3"/>
        <v>1748057</v>
      </c>
      <c r="X285" s="21"/>
      <c r="Y285" s="21"/>
      <c r="Z285" s="139">
        <v>1031</v>
      </c>
      <c r="AA285" s="21"/>
      <c r="AB285" s="143">
        <f t="shared" si="4"/>
        <v>5.8979770110471223E-2</v>
      </c>
      <c r="AC285" s="21"/>
      <c r="AD285" s="139">
        <v>215</v>
      </c>
      <c r="AE285" s="21"/>
      <c r="AF285" s="143">
        <f t="shared" si="5"/>
        <v>1.2299370100631729E-2</v>
      </c>
      <c r="AG285" s="21"/>
      <c r="AH285" s="139">
        <v>0</v>
      </c>
      <c r="AI285" s="21"/>
      <c r="AJ285" s="143">
        <f t="shared" si="6"/>
        <v>0</v>
      </c>
      <c r="AK285" s="21"/>
      <c r="AL285" s="139">
        <v>488924</v>
      </c>
      <c r="AM285" s="21"/>
      <c r="AN285" s="30">
        <v>38</v>
      </c>
      <c r="AO285" s="21"/>
      <c r="AP285" s="151">
        <v>8265</v>
      </c>
      <c r="AQ285" s="21"/>
      <c r="AR285" s="151">
        <f t="shared" si="7"/>
        <v>8265</v>
      </c>
      <c r="AS285" s="21"/>
      <c r="AT285" s="151">
        <f t="shared" si="8"/>
        <v>8265</v>
      </c>
      <c r="AU285" s="21"/>
      <c r="AV285" s="151">
        <f t="shared" si="9"/>
        <v>8265</v>
      </c>
    </row>
    <row r="286" spans="1:48"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X286" s="21"/>
      <c r="Y286" s="21"/>
      <c r="Z286" s="21"/>
      <c r="AA286" s="21"/>
      <c r="AB286" s="21"/>
      <c r="AC286" s="21"/>
      <c r="AD286" s="21"/>
      <c r="AE286" s="21"/>
      <c r="AF286" s="21"/>
      <c r="AG286" s="21"/>
      <c r="AH286" s="21"/>
      <c r="AI286" s="21"/>
      <c r="AJ286" s="21"/>
      <c r="AK286" s="21"/>
      <c r="AL286" s="21"/>
      <c r="AM286" s="21"/>
      <c r="AN286" s="21"/>
      <c r="AO286" s="21"/>
      <c r="AP286" s="147"/>
      <c r="AQ286" s="21"/>
      <c r="AR286" s="147"/>
      <c r="AS286" s="21"/>
      <c r="AT286" s="147"/>
      <c r="AU286" s="21"/>
      <c r="AV286" s="147"/>
    </row>
    <row r="287" spans="1:48" ht="8.85" customHeight="1" x14ac:dyDescent="0.3">
      <c r="A287" s="30">
        <f>A285</f>
        <v>38</v>
      </c>
      <c r="B287" s="21"/>
      <c r="C287" s="18" t="s">
        <v>65</v>
      </c>
      <c r="D287" s="21"/>
      <c r="E287" s="141">
        <f>SUM(E241:E285)</f>
        <v>37286874</v>
      </c>
      <c r="F287" s="21"/>
      <c r="G287" s="142">
        <f>IF(AR287=0,0,IF(ISNONTEXT(H$287),E287/$AP287,E287/AR287))</f>
        <v>98.187691408317562</v>
      </c>
      <c r="H287" s="21"/>
      <c r="I287" s="143">
        <f>IF(G$287,G287/G$287*100,0)</f>
        <v>100</v>
      </c>
      <c r="J287" s="21"/>
      <c r="K287" s="141">
        <f>SUM(K241:K285)</f>
        <v>2648254</v>
      </c>
      <c r="L287" s="21"/>
      <c r="M287" s="142">
        <f>IF(AT287=0,0,IF(ISNONTEXT(N$287),K287/$AP287,K287/AT287))</f>
        <v>19.205276593275897</v>
      </c>
      <c r="N287" s="130" t="s">
        <v>380</v>
      </c>
      <c r="O287" s="143">
        <f>IF(M$287,M287/M$287*100,0)</f>
        <v>100</v>
      </c>
      <c r="P287" s="21"/>
      <c r="Q287" s="141">
        <f>SUM(Q241:Q285)</f>
        <v>1065080</v>
      </c>
      <c r="R287" s="21"/>
      <c r="S287" s="142">
        <f>IF(AV287=0,0,IF(ISNONTEXT(T$287),Q287/$AP287,Q287/AV287))</f>
        <v>5.7952183517786988</v>
      </c>
      <c r="T287" s="130" t="s">
        <v>380</v>
      </c>
      <c r="U287" s="143">
        <f>IF(S$287,S287/S$287*100,0)</f>
        <v>100</v>
      </c>
      <c r="V287" s="21"/>
      <c r="W287" s="141">
        <f>SUM(W241:W285)</f>
        <v>41000208</v>
      </c>
      <c r="X287" s="21"/>
      <c r="Y287" s="21"/>
      <c r="Z287" s="141">
        <f>SUM(Z241:Z285)</f>
        <v>320333</v>
      </c>
      <c r="AA287" s="21"/>
      <c r="AB287" s="143">
        <f>IF($W287,Z287/$W287*100,0)</f>
        <v>0.78129603635181555</v>
      </c>
      <c r="AC287" s="21"/>
      <c r="AD287" s="141">
        <f>SUM(AD241:AD285)</f>
        <v>54214</v>
      </c>
      <c r="AE287" s="21"/>
      <c r="AF287" s="143">
        <f>IF($W287,AD287/$W287*100,0)</f>
        <v>0.13222859747443233</v>
      </c>
      <c r="AG287" s="21"/>
      <c r="AH287" s="141">
        <f>SUM(AH241:AH285)</f>
        <v>74</v>
      </c>
      <c r="AI287" s="21"/>
      <c r="AJ287" s="143">
        <f>IF($W287,AH287/$W287*100,0)</f>
        <v>1.8048688923724487E-4</v>
      </c>
      <c r="AK287" s="21"/>
      <c r="AL287" s="141">
        <f>SUM(AL241:AL285)</f>
        <v>11567193</v>
      </c>
      <c r="AM287" s="21"/>
      <c r="AN287" s="30">
        <f>AN285</f>
        <v>38</v>
      </c>
      <c r="AO287" s="21"/>
      <c r="AP287" s="151">
        <f>SUM(AP241:AP285)</f>
        <v>379751</v>
      </c>
      <c r="AQ287" s="21"/>
      <c r="AR287" s="151">
        <f>SUM(AR241:AR285)</f>
        <v>355709</v>
      </c>
      <c r="AS287" s="21"/>
      <c r="AT287" s="151">
        <f>SUM(AT241:AT285)</f>
        <v>137892</v>
      </c>
      <c r="AU287" s="21"/>
      <c r="AV287" s="151">
        <f>SUM(AV241:AV285)</f>
        <v>183786</v>
      </c>
    </row>
    <row r="288" spans="1:48"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row>
    <row r="289" spans="1:48" ht="12" thickBot="1" x14ac:dyDescent="0.35">
      <c r="A289" s="42">
        <f>(A60+A219+A287)</f>
        <v>171</v>
      </c>
      <c r="B289" s="21"/>
      <c r="C289" s="18" t="s">
        <v>250</v>
      </c>
      <c r="D289" s="21"/>
      <c r="E289" s="148">
        <f>(E60+E219+E287)</f>
        <v>616917503</v>
      </c>
      <c r="F289" s="21"/>
      <c r="G289" s="142">
        <f>(E289/$AP289)</f>
        <v>68.927966787695937</v>
      </c>
      <c r="H289" s="21"/>
      <c r="I289" s="143"/>
      <c r="J289" s="21"/>
      <c r="K289" s="148">
        <f>(K60+K219+K287)</f>
        <v>73709094</v>
      </c>
      <c r="L289" s="21"/>
      <c r="M289" s="142">
        <f>(K289/$AP289)</f>
        <v>8.2354900914250084</v>
      </c>
      <c r="N289" s="21"/>
      <c r="O289" s="143"/>
      <c r="P289" s="21"/>
      <c r="Q289" s="148">
        <f>(Q60+Q219+Q287)</f>
        <v>297211366</v>
      </c>
      <c r="R289" s="21"/>
      <c r="S289" s="142">
        <f>(Q289/$AP289)</f>
        <v>33.207317129035552</v>
      </c>
      <c r="T289" s="21"/>
      <c r="U289" s="143"/>
      <c r="V289" s="21"/>
      <c r="W289" s="148">
        <f>(W60+W219+W287)</f>
        <v>987837963</v>
      </c>
      <c r="X289" s="21"/>
      <c r="Y289" s="21"/>
      <c r="Z289" s="148">
        <f>(Z60+Z219+Z287)</f>
        <v>21284542</v>
      </c>
      <c r="AA289" s="21"/>
      <c r="AB289" s="143">
        <f>IF($W289,Z289/$W289*100,0)</f>
        <v>2.1546592454657465</v>
      </c>
      <c r="AC289" s="21"/>
      <c r="AD289" s="148">
        <f>(AD60+AD219+AD287)</f>
        <v>3946424</v>
      </c>
      <c r="AE289" s="21"/>
      <c r="AF289" s="143">
        <f>IF($W289,AD289/$W289*100,0)</f>
        <v>0.39950114774036077</v>
      </c>
      <c r="AG289" s="21"/>
      <c r="AH289" s="148">
        <f>(AH60+AH219+AH287)</f>
        <v>660844</v>
      </c>
      <c r="AI289" s="21"/>
      <c r="AJ289" s="143">
        <f>IF($W289,AH289/$W289*100,0)</f>
        <v>6.6898016147613884E-2</v>
      </c>
      <c r="AK289" s="21"/>
      <c r="AL289" s="148">
        <f>(AL60+AL219+AL287)</f>
        <v>131415337</v>
      </c>
      <c r="AM289" s="21"/>
      <c r="AN289" s="42">
        <f>(AN60+AN219+AN287)</f>
        <v>171</v>
      </c>
      <c r="AO289" s="21"/>
      <c r="AP289" s="153">
        <f>(AP60+AP219+AP287)</f>
        <v>8950177</v>
      </c>
      <c r="AQ289" s="21"/>
      <c r="AR289" s="153">
        <f>(AR60+AR219+AR287)</f>
        <v>8878937</v>
      </c>
      <c r="AS289" s="21"/>
      <c r="AT289" s="153">
        <f>(AT60+AT219+AT287)</f>
        <v>6605817</v>
      </c>
      <c r="AU289" s="21"/>
      <c r="AV289" s="153">
        <f>(AV60+AV219+AV287)</f>
        <v>8719291</v>
      </c>
    </row>
    <row r="290" spans="1:48"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row>
    <row r="291" spans="1:48"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row>
    <row r="292" spans="1:48" ht="10.5"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row>
    <row r="293" spans="1:48" ht="6.6"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row>
    <row r="294" spans="1:48"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row>
    <row r="295" spans="1:48"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row>
    <row r="296" spans="1:48"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row>
    <row r="297" spans="1:48"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row>
    <row r="298" spans="1:48"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row>
    <row r="299" spans="1:48"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row>
    <row r="300" spans="1:48" ht="8.85"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row>
    <row r="301" spans="1:48"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row>
    <row r="302" spans="1:48" ht="8.85"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row>
    <row r="303" spans="1:48"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row>
    <row r="304" spans="1:48" ht="9.75" customHeight="1" x14ac:dyDescent="0.3">
      <c r="A304" s="112" t="s">
        <v>565</v>
      </c>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113" t="s">
        <v>566</v>
      </c>
      <c r="AP304" s="21"/>
      <c r="AQ304" s="21"/>
      <c r="AR304" s="21"/>
      <c r="AS304" s="21"/>
      <c r="AT304" s="21"/>
      <c r="AU304" s="21"/>
      <c r="AV304" s="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ignoredErrors>
    <ignoredError sqref="A75 AO75 A151 AO151 A227 AO227 A304 AO30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870F-FC93-4AD2-AC73-F09A6032E88F}">
  <sheetPr transitionEvaluation="1"/>
  <dimension ref="A1:AV555"/>
  <sheetViews>
    <sheetView showGridLines="0" zoomScale="120" zoomScaleNormal="120" workbookViewId="0"/>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3.109375" style="10" customWidth="1"/>
    <col min="6" max="6" width="1.44140625" style="10" customWidth="1"/>
    <col min="7" max="7" width="11.5546875" style="10" customWidth="1"/>
    <col min="8" max="8" width="1.44140625" style="10" customWidth="1"/>
    <col min="9" max="9" width="11.5546875" style="10" customWidth="1"/>
    <col min="10" max="10" width="1.44140625" style="10" customWidth="1"/>
    <col min="11" max="11" width="13.109375" style="10" customWidth="1"/>
    <col min="12" max="12" width="1.44140625" style="10" customWidth="1"/>
    <col min="13" max="13" width="11.5546875" style="10" customWidth="1"/>
    <col min="14" max="14" width="1.44140625" style="10" customWidth="1"/>
    <col min="15" max="15" width="11.5546875" style="10" customWidth="1"/>
    <col min="16" max="16" width="1.44140625" style="10" customWidth="1"/>
    <col min="17" max="17" width="13.109375" style="10" customWidth="1"/>
    <col min="18" max="18" width="1.44140625" style="10" customWidth="1"/>
    <col min="19" max="19" width="11.5546875" style="10" customWidth="1"/>
    <col min="20" max="20" width="1.44140625" style="10" customWidth="1"/>
    <col min="21" max="21" width="11.5546875" style="10" customWidth="1"/>
    <col min="22" max="22" width="1.44140625" style="10" customWidth="1"/>
    <col min="23" max="23" width="14.6640625" style="10" customWidth="1"/>
    <col min="24" max="25" width="1.44140625" style="10" customWidth="1"/>
    <col min="26" max="26" width="12" style="10" customWidth="1"/>
    <col min="27" max="27" width="1.44140625" style="10" customWidth="1"/>
    <col min="28" max="28" width="11.5546875" style="10" customWidth="1"/>
    <col min="29" max="29" width="2.21875" style="10" customWidth="1"/>
    <col min="30" max="30" width="10.44140625" style="10" customWidth="1"/>
    <col min="31" max="31" width="1.44140625" style="10" customWidth="1"/>
    <col min="32" max="32" width="11.5546875" style="10" customWidth="1"/>
    <col min="33" max="33" width="2.21875" style="10" customWidth="1"/>
    <col min="34" max="34" width="12" style="10" customWidth="1"/>
    <col min="35" max="35" width="1.44140625" style="10" customWidth="1"/>
    <col min="36" max="36" width="11.5546875" style="10" customWidth="1"/>
    <col min="37" max="37" width="2.21875" style="10" customWidth="1"/>
    <col min="38" max="38" width="13.77734375" style="10" customWidth="1"/>
    <col min="39" max="39" width="2.21875" style="10" customWidth="1"/>
    <col min="40" max="40" width="8.44140625" style="10" customWidth="1"/>
    <col min="41" max="41" width="3.6640625" style="10" bestFit="1" customWidth="1"/>
    <col min="42" max="42" width="7.6640625" style="10" hidden="1" customWidth="1"/>
    <col min="43" max="43" width="1.44140625" style="10" hidden="1" customWidth="1"/>
    <col min="44" max="44" width="11.5546875" style="10" hidden="1" customWidth="1"/>
    <col min="45" max="45" width="1.44140625" style="10" hidden="1" customWidth="1"/>
    <col min="46" max="46" width="11.5546875" style="10" hidden="1" customWidth="1"/>
    <col min="47" max="47" width="1.44140625" style="10" hidden="1" customWidth="1"/>
    <col min="48" max="48" width="11.5546875" style="10" hidden="1" customWidth="1"/>
    <col min="49" max="256" width="11.5546875" style="10"/>
    <col min="257" max="257" width="4.5546875" style="10" customWidth="1"/>
    <col min="258" max="258" width="1.44140625" style="10" customWidth="1"/>
    <col min="259" max="259" width="17.77734375" style="10" customWidth="1"/>
    <col min="260" max="260" width="1.44140625" style="10" customWidth="1"/>
    <col min="261" max="261" width="13.109375" style="10" customWidth="1"/>
    <col min="262" max="262" width="1.44140625" style="10" customWidth="1"/>
    <col min="263" max="263" width="11.5546875" style="10"/>
    <col min="264" max="264" width="1.44140625" style="10" customWidth="1"/>
    <col min="265" max="265" width="11.5546875" style="10"/>
    <col min="266" max="266" width="1.44140625" style="10" customWidth="1"/>
    <col min="267" max="267" width="13.109375" style="10" customWidth="1"/>
    <col min="268" max="268" width="1.44140625" style="10" customWidth="1"/>
    <col min="269" max="269" width="11.5546875" style="10"/>
    <col min="270" max="270" width="1.44140625" style="10" customWidth="1"/>
    <col min="271" max="271" width="11.5546875" style="10"/>
    <col min="272" max="272" width="1.44140625" style="10" customWidth="1"/>
    <col min="273" max="273" width="13.109375" style="10" customWidth="1"/>
    <col min="274" max="274" width="1.44140625" style="10" customWidth="1"/>
    <col min="275" max="275" width="11.5546875" style="10"/>
    <col min="276" max="276" width="1.44140625" style="10" customWidth="1"/>
    <col min="277" max="277" width="11.5546875" style="10"/>
    <col min="278" max="278" width="1.44140625" style="10" customWidth="1"/>
    <col min="279" max="279" width="14.6640625" style="10" customWidth="1"/>
    <col min="280" max="281" width="1.44140625" style="10" customWidth="1"/>
    <col min="282" max="282" width="12" style="10" customWidth="1"/>
    <col min="283" max="283" width="1.44140625" style="10" customWidth="1"/>
    <col min="284" max="284" width="11.5546875" style="10"/>
    <col min="285" max="285" width="2.21875" style="10" customWidth="1"/>
    <col min="286" max="286" width="10.44140625" style="10" customWidth="1"/>
    <col min="287" max="287" width="1.44140625" style="10" customWidth="1"/>
    <col min="288" max="288" width="11.5546875" style="10"/>
    <col min="289" max="289" width="2.21875" style="10" customWidth="1"/>
    <col min="290" max="290" width="12" style="10" customWidth="1"/>
    <col min="291" max="291" width="1.44140625" style="10" customWidth="1"/>
    <col min="292" max="292" width="11.5546875" style="10"/>
    <col min="293" max="293" width="2.21875" style="10" customWidth="1"/>
    <col min="294" max="294" width="13.77734375" style="10" customWidth="1"/>
    <col min="295" max="295" width="2.21875" style="10" customWidth="1"/>
    <col min="296" max="296" width="8.44140625" style="10" customWidth="1"/>
    <col min="297" max="297" width="3.6640625" style="10" bestFit="1" customWidth="1"/>
    <col min="298" max="298" width="7.6640625" style="10" customWidth="1"/>
    <col min="299" max="299" width="1.44140625" style="10" customWidth="1"/>
    <col min="300" max="300" width="11.5546875" style="10"/>
    <col min="301" max="301" width="1.44140625" style="10" customWidth="1"/>
    <col min="302" max="302" width="11.5546875" style="10"/>
    <col min="303" max="303" width="1.4414062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13.109375" style="10" customWidth="1"/>
    <col min="518" max="518" width="1.44140625" style="10" customWidth="1"/>
    <col min="519" max="519" width="11.5546875" style="10"/>
    <col min="520" max="520" width="1.44140625" style="10" customWidth="1"/>
    <col min="521" max="521" width="11.5546875" style="10"/>
    <col min="522" max="522" width="1.44140625" style="10" customWidth="1"/>
    <col min="523" max="523" width="13.109375" style="10" customWidth="1"/>
    <col min="524" max="524" width="1.44140625" style="10" customWidth="1"/>
    <col min="525" max="525" width="11.5546875" style="10"/>
    <col min="526" max="526" width="1.44140625" style="10" customWidth="1"/>
    <col min="527" max="527" width="11.5546875" style="10"/>
    <col min="528" max="528" width="1.44140625" style="10" customWidth="1"/>
    <col min="529" max="529" width="13.109375" style="10" customWidth="1"/>
    <col min="530" max="530" width="1.44140625" style="10" customWidth="1"/>
    <col min="531" max="531" width="11.5546875" style="10"/>
    <col min="532" max="532" width="1.44140625" style="10" customWidth="1"/>
    <col min="533" max="533" width="11.5546875" style="10"/>
    <col min="534" max="534" width="1.44140625" style="10" customWidth="1"/>
    <col min="535" max="535" width="14.6640625" style="10" customWidth="1"/>
    <col min="536" max="537" width="1.44140625" style="10" customWidth="1"/>
    <col min="538" max="538" width="12" style="10" customWidth="1"/>
    <col min="539" max="539" width="1.44140625" style="10" customWidth="1"/>
    <col min="540" max="540" width="11.5546875" style="10"/>
    <col min="541" max="541" width="2.21875" style="10" customWidth="1"/>
    <col min="542" max="542" width="10.44140625" style="10" customWidth="1"/>
    <col min="543" max="543" width="1.44140625" style="10" customWidth="1"/>
    <col min="544" max="544" width="11.5546875" style="10"/>
    <col min="545" max="545" width="2.21875" style="10" customWidth="1"/>
    <col min="546" max="546" width="12" style="10" customWidth="1"/>
    <col min="547" max="547" width="1.44140625" style="10" customWidth="1"/>
    <col min="548" max="548" width="11.5546875" style="10"/>
    <col min="549" max="549" width="2.21875" style="10" customWidth="1"/>
    <col min="550" max="550" width="13.77734375" style="10" customWidth="1"/>
    <col min="551" max="551" width="2.21875" style="10" customWidth="1"/>
    <col min="552" max="552" width="8.44140625" style="10" customWidth="1"/>
    <col min="553" max="553" width="3.6640625" style="10" bestFit="1" customWidth="1"/>
    <col min="554" max="554" width="7.6640625" style="10" customWidth="1"/>
    <col min="555" max="555" width="1.44140625" style="10" customWidth="1"/>
    <col min="556" max="556" width="11.5546875" style="10"/>
    <col min="557" max="557" width="1.44140625" style="10" customWidth="1"/>
    <col min="558" max="558" width="11.5546875" style="10"/>
    <col min="559" max="559" width="1.4414062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13.109375" style="10" customWidth="1"/>
    <col min="774" max="774" width="1.44140625" style="10" customWidth="1"/>
    <col min="775" max="775" width="11.5546875" style="10"/>
    <col min="776" max="776" width="1.44140625" style="10" customWidth="1"/>
    <col min="777" max="777" width="11.5546875" style="10"/>
    <col min="778" max="778" width="1.44140625" style="10" customWidth="1"/>
    <col min="779" max="779" width="13.109375" style="10" customWidth="1"/>
    <col min="780" max="780" width="1.44140625" style="10" customWidth="1"/>
    <col min="781" max="781" width="11.5546875" style="10"/>
    <col min="782" max="782" width="1.44140625" style="10" customWidth="1"/>
    <col min="783" max="783" width="11.5546875" style="10"/>
    <col min="784" max="784" width="1.44140625" style="10" customWidth="1"/>
    <col min="785" max="785" width="13.109375" style="10" customWidth="1"/>
    <col min="786" max="786" width="1.44140625" style="10" customWidth="1"/>
    <col min="787" max="787" width="11.5546875" style="10"/>
    <col min="788" max="788" width="1.44140625" style="10" customWidth="1"/>
    <col min="789" max="789" width="11.5546875" style="10"/>
    <col min="790" max="790" width="1.44140625" style="10" customWidth="1"/>
    <col min="791" max="791" width="14.6640625" style="10" customWidth="1"/>
    <col min="792" max="793" width="1.44140625" style="10" customWidth="1"/>
    <col min="794" max="794" width="12" style="10" customWidth="1"/>
    <col min="795" max="795" width="1.44140625" style="10" customWidth="1"/>
    <col min="796" max="796" width="11.5546875" style="10"/>
    <col min="797" max="797" width="2.21875" style="10" customWidth="1"/>
    <col min="798" max="798" width="10.44140625" style="10" customWidth="1"/>
    <col min="799" max="799" width="1.44140625" style="10" customWidth="1"/>
    <col min="800" max="800" width="11.5546875" style="10"/>
    <col min="801" max="801" width="2.21875" style="10" customWidth="1"/>
    <col min="802" max="802" width="12" style="10" customWidth="1"/>
    <col min="803" max="803" width="1.44140625" style="10" customWidth="1"/>
    <col min="804" max="804" width="11.5546875" style="10"/>
    <col min="805" max="805" width="2.21875" style="10" customWidth="1"/>
    <col min="806" max="806" width="13.77734375" style="10" customWidth="1"/>
    <col min="807" max="807" width="2.21875" style="10" customWidth="1"/>
    <col min="808" max="808" width="8.44140625" style="10" customWidth="1"/>
    <col min="809" max="809" width="3.6640625" style="10" bestFit="1" customWidth="1"/>
    <col min="810" max="810" width="7.6640625" style="10" customWidth="1"/>
    <col min="811" max="811" width="1.44140625" style="10" customWidth="1"/>
    <col min="812" max="812" width="11.5546875" style="10"/>
    <col min="813" max="813" width="1.44140625" style="10" customWidth="1"/>
    <col min="814" max="814" width="11.5546875" style="10"/>
    <col min="815" max="815" width="1.4414062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3.109375" style="10" customWidth="1"/>
    <col min="1030" max="1030" width="1.44140625" style="10" customWidth="1"/>
    <col min="1031" max="1031" width="11.5546875" style="10"/>
    <col min="1032" max="1032" width="1.44140625" style="10" customWidth="1"/>
    <col min="1033" max="1033" width="11.5546875" style="10"/>
    <col min="1034" max="1034" width="1.44140625" style="10" customWidth="1"/>
    <col min="1035" max="1035" width="13.109375" style="10" customWidth="1"/>
    <col min="1036" max="1036" width="1.44140625" style="10" customWidth="1"/>
    <col min="1037" max="1037" width="11.5546875" style="10"/>
    <col min="1038" max="1038" width="1.44140625" style="10" customWidth="1"/>
    <col min="1039" max="1039" width="11.5546875" style="10"/>
    <col min="1040" max="1040" width="1.44140625" style="10" customWidth="1"/>
    <col min="1041" max="1041" width="13.109375" style="10" customWidth="1"/>
    <col min="1042" max="1042" width="1.44140625" style="10" customWidth="1"/>
    <col min="1043" max="1043" width="11.5546875" style="10"/>
    <col min="1044" max="1044" width="1.44140625" style="10" customWidth="1"/>
    <col min="1045" max="1045" width="11.5546875" style="10"/>
    <col min="1046" max="1046" width="1.44140625" style="10" customWidth="1"/>
    <col min="1047" max="1047" width="14.6640625" style="10" customWidth="1"/>
    <col min="1048" max="1049" width="1.44140625" style="10" customWidth="1"/>
    <col min="1050" max="1050" width="12" style="10" customWidth="1"/>
    <col min="1051" max="1051" width="1.44140625" style="10" customWidth="1"/>
    <col min="1052" max="1052" width="11.5546875" style="10"/>
    <col min="1053" max="1053" width="2.21875" style="10" customWidth="1"/>
    <col min="1054" max="1054" width="10.44140625" style="10" customWidth="1"/>
    <col min="1055" max="1055" width="1.44140625" style="10" customWidth="1"/>
    <col min="1056" max="1056" width="11.5546875" style="10"/>
    <col min="1057" max="1057" width="2.21875" style="10" customWidth="1"/>
    <col min="1058" max="1058" width="12" style="10" customWidth="1"/>
    <col min="1059" max="1059" width="1.44140625" style="10" customWidth="1"/>
    <col min="1060" max="1060" width="11.5546875" style="10"/>
    <col min="1061" max="1061" width="2.21875" style="10" customWidth="1"/>
    <col min="1062" max="1062" width="13.77734375" style="10" customWidth="1"/>
    <col min="1063" max="1063" width="2.21875" style="10" customWidth="1"/>
    <col min="1064" max="1064" width="8.44140625" style="10" customWidth="1"/>
    <col min="1065" max="1065" width="3.6640625" style="10" bestFit="1" customWidth="1"/>
    <col min="1066" max="1066" width="7.6640625" style="10" customWidth="1"/>
    <col min="1067" max="1067" width="1.44140625" style="10" customWidth="1"/>
    <col min="1068" max="1068" width="11.5546875" style="10"/>
    <col min="1069" max="1069" width="1.44140625" style="10" customWidth="1"/>
    <col min="1070" max="1070" width="11.5546875" style="10"/>
    <col min="1071" max="1071" width="1.4414062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3.109375" style="10" customWidth="1"/>
    <col min="1286" max="1286" width="1.44140625" style="10" customWidth="1"/>
    <col min="1287" max="1287" width="11.5546875" style="10"/>
    <col min="1288" max="1288" width="1.44140625" style="10" customWidth="1"/>
    <col min="1289" max="1289" width="11.5546875" style="10"/>
    <col min="1290" max="1290" width="1.44140625" style="10" customWidth="1"/>
    <col min="1291" max="1291" width="13.109375" style="10" customWidth="1"/>
    <col min="1292" max="1292" width="1.44140625" style="10" customWidth="1"/>
    <col min="1293" max="1293" width="11.5546875" style="10"/>
    <col min="1294" max="1294" width="1.44140625" style="10" customWidth="1"/>
    <col min="1295" max="1295" width="11.5546875" style="10"/>
    <col min="1296" max="1296" width="1.44140625" style="10" customWidth="1"/>
    <col min="1297" max="1297" width="13.109375" style="10" customWidth="1"/>
    <col min="1298" max="1298" width="1.44140625" style="10" customWidth="1"/>
    <col min="1299" max="1299" width="11.5546875" style="10"/>
    <col min="1300" max="1300" width="1.44140625" style="10" customWidth="1"/>
    <col min="1301" max="1301" width="11.5546875" style="10"/>
    <col min="1302" max="1302" width="1.44140625" style="10" customWidth="1"/>
    <col min="1303" max="1303" width="14.6640625" style="10" customWidth="1"/>
    <col min="1304" max="1305" width="1.44140625" style="10" customWidth="1"/>
    <col min="1306" max="1306" width="12" style="10" customWidth="1"/>
    <col min="1307" max="1307" width="1.44140625" style="10" customWidth="1"/>
    <col min="1308" max="1308" width="11.5546875" style="10"/>
    <col min="1309" max="1309" width="2.21875" style="10" customWidth="1"/>
    <col min="1310" max="1310" width="10.44140625" style="10" customWidth="1"/>
    <col min="1311" max="1311" width="1.44140625" style="10" customWidth="1"/>
    <col min="1312" max="1312" width="11.5546875" style="10"/>
    <col min="1313" max="1313" width="2.21875" style="10" customWidth="1"/>
    <col min="1314" max="1314" width="12" style="10" customWidth="1"/>
    <col min="1315" max="1315" width="1.44140625" style="10" customWidth="1"/>
    <col min="1316" max="1316" width="11.5546875" style="10"/>
    <col min="1317" max="1317" width="2.21875" style="10" customWidth="1"/>
    <col min="1318" max="1318" width="13.77734375" style="10" customWidth="1"/>
    <col min="1319" max="1319" width="2.21875" style="10" customWidth="1"/>
    <col min="1320" max="1320" width="8.44140625" style="10" customWidth="1"/>
    <col min="1321" max="1321" width="3.6640625" style="10" bestFit="1" customWidth="1"/>
    <col min="1322" max="1322" width="7.6640625" style="10" customWidth="1"/>
    <col min="1323" max="1323" width="1.44140625" style="10" customWidth="1"/>
    <col min="1324" max="1324" width="11.5546875" style="10"/>
    <col min="1325" max="1325" width="1.44140625" style="10" customWidth="1"/>
    <col min="1326" max="1326" width="11.5546875" style="10"/>
    <col min="1327" max="1327" width="1.4414062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3.109375" style="10" customWidth="1"/>
    <col min="1542" max="1542" width="1.44140625" style="10" customWidth="1"/>
    <col min="1543" max="1543" width="11.5546875" style="10"/>
    <col min="1544" max="1544" width="1.44140625" style="10" customWidth="1"/>
    <col min="1545" max="1545" width="11.5546875" style="10"/>
    <col min="1546" max="1546" width="1.44140625" style="10" customWidth="1"/>
    <col min="1547" max="1547" width="13.109375" style="10" customWidth="1"/>
    <col min="1548" max="1548" width="1.44140625" style="10" customWidth="1"/>
    <col min="1549" max="1549" width="11.5546875" style="10"/>
    <col min="1550" max="1550" width="1.44140625" style="10" customWidth="1"/>
    <col min="1551" max="1551" width="11.5546875" style="10"/>
    <col min="1552" max="1552" width="1.44140625" style="10" customWidth="1"/>
    <col min="1553" max="1553" width="13.109375" style="10" customWidth="1"/>
    <col min="1554" max="1554" width="1.44140625" style="10" customWidth="1"/>
    <col min="1555" max="1555" width="11.5546875" style="10"/>
    <col min="1556" max="1556" width="1.44140625" style="10" customWidth="1"/>
    <col min="1557" max="1557" width="11.5546875" style="10"/>
    <col min="1558" max="1558" width="1.44140625" style="10" customWidth="1"/>
    <col min="1559" max="1559" width="14.6640625" style="10" customWidth="1"/>
    <col min="1560" max="1561" width="1.44140625" style="10" customWidth="1"/>
    <col min="1562" max="1562" width="12" style="10" customWidth="1"/>
    <col min="1563" max="1563" width="1.44140625" style="10" customWidth="1"/>
    <col min="1564" max="1564" width="11.5546875" style="10"/>
    <col min="1565" max="1565" width="2.21875" style="10" customWidth="1"/>
    <col min="1566" max="1566" width="10.44140625" style="10" customWidth="1"/>
    <col min="1567" max="1567" width="1.44140625" style="10" customWidth="1"/>
    <col min="1568" max="1568" width="11.5546875" style="10"/>
    <col min="1569" max="1569" width="2.21875" style="10" customWidth="1"/>
    <col min="1570" max="1570" width="12" style="10" customWidth="1"/>
    <col min="1571" max="1571" width="1.44140625" style="10" customWidth="1"/>
    <col min="1572" max="1572" width="11.5546875" style="10"/>
    <col min="1573" max="1573" width="2.21875" style="10" customWidth="1"/>
    <col min="1574" max="1574" width="13.77734375" style="10" customWidth="1"/>
    <col min="1575" max="1575" width="2.21875" style="10" customWidth="1"/>
    <col min="1576" max="1576" width="8.44140625" style="10" customWidth="1"/>
    <col min="1577" max="1577" width="3.6640625" style="10" bestFit="1" customWidth="1"/>
    <col min="1578" max="1578" width="7.6640625" style="10" customWidth="1"/>
    <col min="1579" max="1579" width="1.44140625" style="10" customWidth="1"/>
    <col min="1580" max="1580" width="11.5546875" style="10"/>
    <col min="1581" max="1581" width="1.44140625" style="10" customWidth="1"/>
    <col min="1582" max="1582" width="11.5546875" style="10"/>
    <col min="1583" max="1583" width="1.4414062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3.109375" style="10" customWidth="1"/>
    <col min="1798" max="1798" width="1.44140625" style="10" customWidth="1"/>
    <col min="1799" max="1799" width="11.5546875" style="10"/>
    <col min="1800" max="1800" width="1.44140625" style="10" customWidth="1"/>
    <col min="1801" max="1801" width="11.5546875" style="10"/>
    <col min="1802" max="1802" width="1.44140625" style="10" customWidth="1"/>
    <col min="1803" max="1803" width="13.109375" style="10" customWidth="1"/>
    <col min="1804" max="1804" width="1.44140625" style="10" customWidth="1"/>
    <col min="1805" max="1805" width="11.5546875" style="10"/>
    <col min="1806" max="1806" width="1.44140625" style="10" customWidth="1"/>
    <col min="1807" max="1807" width="11.5546875" style="10"/>
    <col min="1808" max="1808" width="1.44140625" style="10" customWidth="1"/>
    <col min="1809" max="1809" width="13.109375" style="10" customWidth="1"/>
    <col min="1810" max="1810" width="1.44140625" style="10" customWidth="1"/>
    <col min="1811" max="1811" width="11.5546875" style="10"/>
    <col min="1812" max="1812" width="1.44140625" style="10" customWidth="1"/>
    <col min="1813" max="1813" width="11.5546875" style="10"/>
    <col min="1814" max="1814" width="1.44140625" style="10" customWidth="1"/>
    <col min="1815" max="1815" width="14.6640625" style="10" customWidth="1"/>
    <col min="1816" max="1817" width="1.44140625" style="10" customWidth="1"/>
    <col min="1818" max="1818" width="12" style="10" customWidth="1"/>
    <col min="1819" max="1819" width="1.44140625" style="10" customWidth="1"/>
    <col min="1820" max="1820" width="11.5546875" style="10"/>
    <col min="1821" max="1821" width="2.21875" style="10" customWidth="1"/>
    <col min="1822" max="1822" width="10.44140625" style="10" customWidth="1"/>
    <col min="1823" max="1823" width="1.44140625" style="10" customWidth="1"/>
    <col min="1824" max="1824" width="11.5546875" style="10"/>
    <col min="1825" max="1825" width="2.21875" style="10" customWidth="1"/>
    <col min="1826" max="1826" width="12" style="10" customWidth="1"/>
    <col min="1827" max="1827" width="1.44140625" style="10" customWidth="1"/>
    <col min="1828" max="1828" width="11.5546875" style="10"/>
    <col min="1829" max="1829" width="2.21875" style="10" customWidth="1"/>
    <col min="1830" max="1830" width="13.77734375" style="10" customWidth="1"/>
    <col min="1831" max="1831" width="2.21875" style="10" customWidth="1"/>
    <col min="1832" max="1832" width="8.44140625" style="10" customWidth="1"/>
    <col min="1833" max="1833" width="3.6640625" style="10" bestFit="1" customWidth="1"/>
    <col min="1834" max="1834" width="7.6640625" style="10" customWidth="1"/>
    <col min="1835" max="1835" width="1.44140625" style="10" customWidth="1"/>
    <col min="1836" max="1836" width="11.5546875" style="10"/>
    <col min="1837" max="1837" width="1.44140625" style="10" customWidth="1"/>
    <col min="1838" max="1838" width="11.5546875" style="10"/>
    <col min="1839" max="1839" width="1.4414062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3.109375" style="10" customWidth="1"/>
    <col min="2054" max="2054" width="1.44140625" style="10" customWidth="1"/>
    <col min="2055" max="2055" width="11.5546875" style="10"/>
    <col min="2056" max="2056" width="1.44140625" style="10" customWidth="1"/>
    <col min="2057" max="2057" width="11.5546875" style="10"/>
    <col min="2058" max="2058" width="1.44140625" style="10" customWidth="1"/>
    <col min="2059" max="2059" width="13.109375" style="10" customWidth="1"/>
    <col min="2060" max="2060" width="1.44140625" style="10" customWidth="1"/>
    <col min="2061" max="2061" width="11.5546875" style="10"/>
    <col min="2062" max="2062" width="1.44140625" style="10" customWidth="1"/>
    <col min="2063" max="2063" width="11.5546875" style="10"/>
    <col min="2064" max="2064" width="1.44140625" style="10" customWidth="1"/>
    <col min="2065" max="2065" width="13.109375" style="10" customWidth="1"/>
    <col min="2066" max="2066" width="1.44140625" style="10" customWidth="1"/>
    <col min="2067" max="2067" width="11.5546875" style="10"/>
    <col min="2068" max="2068" width="1.44140625" style="10" customWidth="1"/>
    <col min="2069" max="2069" width="11.5546875" style="10"/>
    <col min="2070" max="2070" width="1.44140625" style="10" customWidth="1"/>
    <col min="2071" max="2071" width="14.6640625" style="10" customWidth="1"/>
    <col min="2072" max="2073" width="1.44140625" style="10" customWidth="1"/>
    <col min="2074" max="2074" width="12" style="10" customWidth="1"/>
    <col min="2075" max="2075" width="1.44140625" style="10" customWidth="1"/>
    <col min="2076" max="2076" width="11.5546875" style="10"/>
    <col min="2077" max="2077" width="2.21875" style="10" customWidth="1"/>
    <col min="2078" max="2078" width="10.44140625" style="10" customWidth="1"/>
    <col min="2079" max="2079" width="1.44140625" style="10" customWidth="1"/>
    <col min="2080" max="2080" width="11.5546875" style="10"/>
    <col min="2081" max="2081" width="2.21875" style="10" customWidth="1"/>
    <col min="2082" max="2082" width="12" style="10" customWidth="1"/>
    <col min="2083" max="2083" width="1.44140625" style="10" customWidth="1"/>
    <col min="2084" max="2084" width="11.5546875" style="10"/>
    <col min="2085" max="2085" width="2.21875" style="10" customWidth="1"/>
    <col min="2086" max="2086" width="13.77734375" style="10" customWidth="1"/>
    <col min="2087" max="2087" width="2.21875" style="10" customWidth="1"/>
    <col min="2088" max="2088" width="8.44140625" style="10" customWidth="1"/>
    <col min="2089" max="2089" width="3.6640625" style="10" bestFit="1" customWidth="1"/>
    <col min="2090" max="2090" width="7.6640625" style="10" customWidth="1"/>
    <col min="2091" max="2091" width="1.44140625" style="10" customWidth="1"/>
    <col min="2092" max="2092" width="11.5546875" style="10"/>
    <col min="2093" max="2093" width="1.44140625" style="10" customWidth="1"/>
    <col min="2094" max="2094" width="11.5546875" style="10"/>
    <col min="2095" max="2095" width="1.4414062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3.109375" style="10" customWidth="1"/>
    <col min="2310" max="2310" width="1.44140625" style="10" customWidth="1"/>
    <col min="2311" max="2311" width="11.5546875" style="10"/>
    <col min="2312" max="2312" width="1.44140625" style="10" customWidth="1"/>
    <col min="2313" max="2313" width="11.5546875" style="10"/>
    <col min="2314" max="2314" width="1.44140625" style="10" customWidth="1"/>
    <col min="2315" max="2315" width="13.109375" style="10" customWidth="1"/>
    <col min="2316" max="2316" width="1.44140625" style="10" customWidth="1"/>
    <col min="2317" max="2317" width="11.5546875" style="10"/>
    <col min="2318" max="2318" width="1.44140625" style="10" customWidth="1"/>
    <col min="2319" max="2319" width="11.5546875" style="10"/>
    <col min="2320" max="2320" width="1.44140625" style="10" customWidth="1"/>
    <col min="2321" max="2321" width="13.109375" style="10" customWidth="1"/>
    <col min="2322" max="2322" width="1.44140625" style="10" customWidth="1"/>
    <col min="2323" max="2323" width="11.5546875" style="10"/>
    <col min="2324" max="2324" width="1.44140625" style="10" customWidth="1"/>
    <col min="2325" max="2325" width="11.5546875" style="10"/>
    <col min="2326" max="2326" width="1.44140625" style="10" customWidth="1"/>
    <col min="2327" max="2327" width="14.6640625" style="10" customWidth="1"/>
    <col min="2328" max="2329" width="1.44140625" style="10" customWidth="1"/>
    <col min="2330" max="2330" width="12" style="10" customWidth="1"/>
    <col min="2331" max="2331" width="1.44140625" style="10" customWidth="1"/>
    <col min="2332" max="2332" width="11.5546875" style="10"/>
    <col min="2333" max="2333" width="2.21875" style="10" customWidth="1"/>
    <col min="2334" max="2334" width="10.44140625" style="10" customWidth="1"/>
    <col min="2335" max="2335" width="1.44140625" style="10" customWidth="1"/>
    <col min="2336" max="2336" width="11.5546875" style="10"/>
    <col min="2337" max="2337" width="2.21875" style="10" customWidth="1"/>
    <col min="2338" max="2338" width="12" style="10" customWidth="1"/>
    <col min="2339" max="2339" width="1.44140625" style="10" customWidth="1"/>
    <col min="2340" max="2340" width="11.5546875" style="10"/>
    <col min="2341" max="2341" width="2.21875" style="10" customWidth="1"/>
    <col min="2342" max="2342" width="13.77734375" style="10" customWidth="1"/>
    <col min="2343" max="2343" width="2.21875" style="10" customWidth="1"/>
    <col min="2344" max="2344" width="8.44140625" style="10" customWidth="1"/>
    <col min="2345" max="2345" width="3.6640625" style="10" bestFit="1" customWidth="1"/>
    <col min="2346" max="2346" width="7.6640625" style="10" customWidth="1"/>
    <col min="2347" max="2347" width="1.44140625" style="10" customWidth="1"/>
    <col min="2348" max="2348" width="11.5546875" style="10"/>
    <col min="2349" max="2349" width="1.44140625" style="10" customWidth="1"/>
    <col min="2350" max="2350" width="11.5546875" style="10"/>
    <col min="2351" max="2351" width="1.4414062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3.109375" style="10" customWidth="1"/>
    <col min="2566" max="2566" width="1.44140625" style="10" customWidth="1"/>
    <col min="2567" max="2567" width="11.5546875" style="10"/>
    <col min="2568" max="2568" width="1.44140625" style="10" customWidth="1"/>
    <col min="2569" max="2569" width="11.5546875" style="10"/>
    <col min="2570" max="2570" width="1.44140625" style="10" customWidth="1"/>
    <col min="2571" max="2571" width="13.109375" style="10" customWidth="1"/>
    <col min="2572" max="2572" width="1.44140625" style="10" customWidth="1"/>
    <col min="2573" max="2573" width="11.5546875" style="10"/>
    <col min="2574" max="2574" width="1.44140625" style="10" customWidth="1"/>
    <col min="2575" max="2575" width="11.5546875" style="10"/>
    <col min="2576" max="2576" width="1.44140625" style="10" customWidth="1"/>
    <col min="2577" max="2577" width="13.109375" style="10" customWidth="1"/>
    <col min="2578" max="2578" width="1.44140625" style="10" customWidth="1"/>
    <col min="2579" max="2579" width="11.5546875" style="10"/>
    <col min="2580" max="2580" width="1.44140625" style="10" customWidth="1"/>
    <col min="2581" max="2581" width="11.5546875" style="10"/>
    <col min="2582" max="2582" width="1.44140625" style="10" customWidth="1"/>
    <col min="2583" max="2583" width="14.6640625" style="10" customWidth="1"/>
    <col min="2584" max="2585" width="1.44140625" style="10" customWidth="1"/>
    <col min="2586" max="2586" width="12" style="10" customWidth="1"/>
    <col min="2587" max="2587" width="1.44140625" style="10" customWidth="1"/>
    <col min="2588" max="2588" width="11.5546875" style="10"/>
    <col min="2589" max="2589" width="2.21875" style="10" customWidth="1"/>
    <col min="2590" max="2590" width="10.44140625" style="10" customWidth="1"/>
    <col min="2591" max="2591" width="1.44140625" style="10" customWidth="1"/>
    <col min="2592" max="2592" width="11.5546875" style="10"/>
    <col min="2593" max="2593" width="2.21875" style="10" customWidth="1"/>
    <col min="2594" max="2594" width="12" style="10" customWidth="1"/>
    <col min="2595" max="2595" width="1.44140625" style="10" customWidth="1"/>
    <col min="2596" max="2596" width="11.5546875" style="10"/>
    <col min="2597" max="2597" width="2.21875" style="10" customWidth="1"/>
    <col min="2598" max="2598" width="13.77734375" style="10" customWidth="1"/>
    <col min="2599" max="2599" width="2.21875" style="10" customWidth="1"/>
    <col min="2600" max="2600" width="8.44140625" style="10" customWidth="1"/>
    <col min="2601" max="2601" width="3.6640625" style="10" bestFit="1" customWidth="1"/>
    <col min="2602" max="2602" width="7.6640625" style="10" customWidth="1"/>
    <col min="2603" max="2603" width="1.44140625" style="10" customWidth="1"/>
    <col min="2604" max="2604" width="11.5546875" style="10"/>
    <col min="2605" max="2605" width="1.44140625" style="10" customWidth="1"/>
    <col min="2606" max="2606" width="11.5546875" style="10"/>
    <col min="2607" max="2607" width="1.4414062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3.109375" style="10" customWidth="1"/>
    <col min="2822" max="2822" width="1.44140625" style="10" customWidth="1"/>
    <col min="2823" max="2823" width="11.5546875" style="10"/>
    <col min="2824" max="2824" width="1.44140625" style="10" customWidth="1"/>
    <col min="2825" max="2825" width="11.5546875" style="10"/>
    <col min="2826" max="2826" width="1.44140625" style="10" customWidth="1"/>
    <col min="2827" max="2827" width="13.109375" style="10" customWidth="1"/>
    <col min="2828" max="2828" width="1.44140625" style="10" customWidth="1"/>
    <col min="2829" max="2829" width="11.5546875" style="10"/>
    <col min="2830" max="2830" width="1.44140625" style="10" customWidth="1"/>
    <col min="2831" max="2831" width="11.5546875" style="10"/>
    <col min="2832" max="2832" width="1.44140625" style="10" customWidth="1"/>
    <col min="2833" max="2833" width="13.109375" style="10" customWidth="1"/>
    <col min="2834" max="2834" width="1.44140625" style="10" customWidth="1"/>
    <col min="2835" max="2835" width="11.5546875" style="10"/>
    <col min="2836" max="2836" width="1.44140625" style="10" customWidth="1"/>
    <col min="2837" max="2837" width="11.5546875" style="10"/>
    <col min="2838" max="2838" width="1.44140625" style="10" customWidth="1"/>
    <col min="2839" max="2839" width="14.6640625" style="10" customWidth="1"/>
    <col min="2840" max="2841" width="1.44140625" style="10" customWidth="1"/>
    <col min="2842" max="2842" width="12" style="10" customWidth="1"/>
    <col min="2843" max="2843" width="1.44140625" style="10" customWidth="1"/>
    <col min="2844" max="2844" width="11.5546875" style="10"/>
    <col min="2845" max="2845" width="2.21875" style="10" customWidth="1"/>
    <col min="2846" max="2846" width="10.44140625" style="10" customWidth="1"/>
    <col min="2847" max="2847" width="1.44140625" style="10" customWidth="1"/>
    <col min="2848" max="2848" width="11.5546875" style="10"/>
    <col min="2849" max="2849" width="2.21875" style="10" customWidth="1"/>
    <col min="2850" max="2850" width="12" style="10" customWidth="1"/>
    <col min="2851" max="2851" width="1.44140625" style="10" customWidth="1"/>
    <col min="2852" max="2852" width="11.5546875" style="10"/>
    <col min="2853" max="2853" width="2.21875" style="10" customWidth="1"/>
    <col min="2854" max="2854" width="13.77734375" style="10" customWidth="1"/>
    <col min="2855" max="2855" width="2.21875" style="10" customWidth="1"/>
    <col min="2856" max="2856" width="8.44140625" style="10" customWidth="1"/>
    <col min="2857" max="2857" width="3.6640625" style="10" bestFit="1" customWidth="1"/>
    <col min="2858" max="2858" width="7.6640625" style="10" customWidth="1"/>
    <col min="2859" max="2859" width="1.44140625" style="10" customWidth="1"/>
    <col min="2860" max="2860" width="11.5546875" style="10"/>
    <col min="2861" max="2861" width="1.44140625" style="10" customWidth="1"/>
    <col min="2862" max="2862" width="11.5546875" style="10"/>
    <col min="2863" max="2863" width="1.4414062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3.109375" style="10" customWidth="1"/>
    <col min="3078" max="3078" width="1.44140625" style="10" customWidth="1"/>
    <col min="3079" max="3079" width="11.5546875" style="10"/>
    <col min="3080" max="3080" width="1.44140625" style="10" customWidth="1"/>
    <col min="3081" max="3081" width="11.5546875" style="10"/>
    <col min="3082" max="3082" width="1.44140625" style="10" customWidth="1"/>
    <col min="3083" max="3083" width="13.109375" style="10" customWidth="1"/>
    <col min="3084" max="3084" width="1.44140625" style="10" customWidth="1"/>
    <col min="3085" max="3085" width="11.5546875" style="10"/>
    <col min="3086" max="3086" width="1.44140625" style="10" customWidth="1"/>
    <col min="3087" max="3087" width="11.5546875" style="10"/>
    <col min="3088" max="3088" width="1.44140625" style="10" customWidth="1"/>
    <col min="3089" max="3089" width="13.109375" style="10" customWidth="1"/>
    <col min="3090" max="3090" width="1.44140625" style="10" customWidth="1"/>
    <col min="3091" max="3091" width="11.5546875" style="10"/>
    <col min="3092" max="3092" width="1.44140625" style="10" customWidth="1"/>
    <col min="3093" max="3093" width="11.5546875" style="10"/>
    <col min="3094" max="3094" width="1.44140625" style="10" customWidth="1"/>
    <col min="3095" max="3095" width="14.6640625" style="10" customWidth="1"/>
    <col min="3096" max="3097" width="1.44140625" style="10" customWidth="1"/>
    <col min="3098" max="3098" width="12" style="10" customWidth="1"/>
    <col min="3099" max="3099" width="1.44140625" style="10" customWidth="1"/>
    <col min="3100" max="3100" width="11.5546875" style="10"/>
    <col min="3101" max="3101" width="2.21875" style="10" customWidth="1"/>
    <col min="3102" max="3102" width="10.44140625" style="10" customWidth="1"/>
    <col min="3103" max="3103" width="1.44140625" style="10" customWidth="1"/>
    <col min="3104" max="3104" width="11.5546875" style="10"/>
    <col min="3105" max="3105" width="2.21875" style="10" customWidth="1"/>
    <col min="3106" max="3106" width="12" style="10" customWidth="1"/>
    <col min="3107" max="3107" width="1.44140625" style="10" customWidth="1"/>
    <col min="3108" max="3108" width="11.5546875" style="10"/>
    <col min="3109" max="3109" width="2.21875" style="10" customWidth="1"/>
    <col min="3110" max="3110" width="13.77734375" style="10" customWidth="1"/>
    <col min="3111" max="3111" width="2.21875" style="10" customWidth="1"/>
    <col min="3112" max="3112" width="8.44140625" style="10" customWidth="1"/>
    <col min="3113" max="3113" width="3.6640625" style="10" bestFit="1" customWidth="1"/>
    <col min="3114" max="3114" width="7.6640625" style="10" customWidth="1"/>
    <col min="3115" max="3115" width="1.44140625" style="10" customWidth="1"/>
    <col min="3116" max="3116" width="11.5546875" style="10"/>
    <col min="3117" max="3117" width="1.44140625" style="10" customWidth="1"/>
    <col min="3118" max="3118" width="11.5546875" style="10"/>
    <col min="3119" max="3119" width="1.4414062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3.109375" style="10" customWidth="1"/>
    <col min="3334" max="3334" width="1.44140625" style="10" customWidth="1"/>
    <col min="3335" max="3335" width="11.5546875" style="10"/>
    <col min="3336" max="3336" width="1.44140625" style="10" customWidth="1"/>
    <col min="3337" max="3337" width="11.5546875" style="10"/>
    <col min="3338" max="3338" width="1.44140625" style="10" customWidth="1"/>
    <col min="3339" max="3339" width="13.109375" style="10" customWidth="1"/>
    <col min="3340" max="3340" width="1.44140625" style="10" customWidth="1"/>
    <col min="3341" max="3341" width="11.5546875" style="10"/>
    <col min="3342" max="3342" width="1.44140625" style="10" customWidth="1"/>
    <col min="3343" max="3343" width="11.5546875" style="10"/>
    <col min="3344" max="3344" width="1.44140625" style="10" customWidth="1"/>
    <col min="3345" max="3345" width="13.109375" style="10" customWidth="1"/>
    <col min="3346" max="3346" width="1.44140625" style="10" customWidth="1"/>
    <col min="3347" max="3347" width="11.5546875" style="10"/>
    <col min="3348" max="3348" width="1.44140625" style="10" customWidth="1"/>
    <col min="3349" max="3349" width="11.5546875" style="10"/>
    <col min="3350" max="3350" width="1.44140625" style="10" customWidth="1"/>
    <col min="3351" max="3351" width="14.6640625" style="10" customWidth="1"/>
    <col min="3352" max="3353" width="1.44140625" style="10" customWidth="1"/>
    <col min="3354" max="3354" width="12" style="10" customWidth="1"/>
    <col min="3355" max="3355" width="1.44140625" style="10" customWidth="1"/>
    <col min="3356" max="3356" width="11.5546875" style="10"/>
    <col min="3357" max="3357" width="2.21875" style="10" customWidth="1"/>
    <col min="3358" max="3358" width="10.44140625" style="10" customWidth="1"/>
    <col min="3359" max="3359" width="1.44140625" style="10" customWidth="1"/>
    <col min="3360" max="3360" width="11.5546875" style="10"/>
    <col min="3361" max="3361" width="2.21875" style="10" customWidth="1"/>
    <col min="3362" max="3362" width="12" style="10" customWidth="1"/>
    <col min="3363" max="3363" width="1.44140625" style="10" customWidth="1"/>
    <col min="3364" max="3364" width="11.5546875" style="10"/>
    <col min="3365" max="3365" width="2.21875" style="10" customWidth="1"/>
    <col min="3366" max="3366" width="13.77734375" style="10" customWidth="1"/>
    <col min="3367" max="3367" width="2.21875" style="10" customWidth="1"/>
    <col min="3368" max="3368" width="8.44140625" style="10" customWidth="1"/>
    <col min="3369" max="3369" width="3.6640625" style="10" bestFit="1" customWidth="1"/>
    <col min="3370" max="3370" width="7.6640625" style="10" customWidth="1"/>
    <col min="3371" max="3371" width="1.44140625" style="10" customWidth="1"/>
    <col min="3372" max="3372" width="11.5546875" style="10"/>
    <col min="3373" max="3373" width="1.44140625" style="10" customWidth="1"/>
    <col min="3374" max="3374" width="11.5546875" style="10"/>
    <col min="3375" max="3375" width="1.4414062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3.109375" style="10" customWidth="1"/>
    <col min="3590" max="3590" width="1.44140625" style="10" customWidth="1"/>
    <col min="3591" max="3591" width="11.5546875" style="10"/>
    <col min="3592" max="3592" width="1.44140625" style="10" customWidth="1"/>
    <col min="3593" max="3593" width="11.5546875" style="10"/>
    <col min="3594" max="3594" width="1.44140625" style="10" customWidth="1"/>
    <col min="3595" max="3595" width="13.109375" style="10" customWidth="1"/>
    <col min="3596" max="3596" width="1.44140625" style="10" customWidth="1"/>
    <col min="3597" max="3597" width="11.5546875" style="10"/>
    <col min="3598" max="3598" width="1.44140625" style="10" customWidth="1"/>
    <col min="3599" max="3599" width="11.5546875" style="10"/>
    <col min="3600" max="3600" width="1.44140625" style="10" customWidth="1"/>
    <col min="3601" max="3601" width="13.109375" style="10" customWidth="1"/>
    <col min="3602" max="3602" width="1.44140625" style="10" customWidth="1"/>
    <col min="3603" max="3603" width="11.5546875" style="10"/>
    <col min="3604" max="3604" width="1.44140625" style="10" customWidth="1"/>
    <col min="3605" max="3605" width="11.5546875" style="10"/>
    <col min="3606" max="3606" width="1.44140625" style="10" customWidth="1"/>
    <col min="3607" max="3607" width="14.6640625" style="10" customWidth="1"/>
    <col min="3608" max="3609" width="1.44140625" style="10" customWidth="1"/>
    <col min="3610" max="3610" width="12" style="10" customWidth="1"/>
    <col min="3611" max="3611" width="1.44140625" style="10" customWidth="1"/>
    <col min="3612" max="3612" width="11.5546875" style="10"/>
    <col min="3613" max="3613" width="2.21875" style="10" customWidth="1"/>
    <col min="3614" max="3614" width="10.44140625" style="10" customWidth="1"/>
    <col min="3615" max="3615" width="1.44140625" style="10" customWidth="1"/>
    <col min="3616" max="3616" width="11.5546875" style="10"/>
    <col min="3617" max="3617" width="2.21875" style="10" customWidth="1"/>
    <col min="3618" max="3618" width="12" style="10" customWidth="1"/>
    <col min="3619" max="3619" width="1.44140625" style="10" customWidth="1"/>
    <col min="3620" max="3620" width="11.5546875" style="10"/>
    <col min="3621" max="3621" width="2.21875" style="10" customWidth="1"/>
    <col min="3622" max="3622" width="13.77734375" style="10" customWidth="1"/>
    <col min="3623" max="3623" width="2.21875" style="10" customWidth="1"/>
    <col min="3624" max="3624" width="8.44140625" style="10" customWidth="1"/>
    <col min="3625" max="3625" width="3.6640625" style="10" bestFit="1" customWidth="1"/>
    <col min="3626" max="3626" width="7.6640625" style="10" customWidth="1"/>
    <col min="3627" max="3627" width="1.44140625" style="10" customWidth="1"/>
    <col min="3628" max="3628" width="11.5546875" style="10"/>
    <col min="3629" max="3629" width="1.44140625" style="10" customWidth="1"/>
    <col min="3630" max="3630" width="11.5546875" style="10"/>
    <col min="3631" max="3631" width="1.4414062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3.109375" style="10" customWidth="1"/>
    <col min="3846" max="3846" width="1.44140625" style="10" customWidth="1"/>
    <col min="3847" max="3847" width="11.5546875" style="10"/>
    <col min="3848" max="3848" width="1.44140625" style="10" customWidth="1"/>
    <col min="3849" max="3849" width="11.5546875" style="10"/>
    <col min="3850" max="3850" width="1.44140625" style="10" customWidth="1"/>
    <col min="3851" max="3851" width="13.109375" style="10" customWidth="1"/>
    <col min="3852" max="3852" width="1.44140625" style="10" customWidth="1"/>
    <col min="3853" max="3853" width="11.5546875" style="10"/>
    <col min="3854" max="3854" width="1.44140625" style="10" customWidth="1"/>
    <col min="3855" max="3855" width="11.5546875" style="10"/>
    <col min="3856" max="3856" width="1.44140625" style="10" customWidth="1"/>
    <col min="3857" max="3857" width="13.109375" style="10" customWidth="1"/>
    <col min="3858" max="3858" width="1.44140625" style="10" customWidth="1"/>
    <col min="3859" max="3859" width="11.5546875" style="10"/>
    <col min="3860" max="3860" width="1.44140625" style="10" customWidth="1"/>
    <col min="3861" max="3861" width="11.5546875" style="10"/>
    <col min="3862" max="3862" width="1.44140625" style="10" customWidth="1"/>
    <col min="3863" max="3863" width="14.6640625" style="10" customWidth="1"/>
    <col min="3864" max="3865" width="1.44140625" style="10" customWidth="1"/>
    <col min="3866" max="3866" width="12" style="10" customWidth="1"/>
    <col min="3867" max="3867" width="1.44140625" style="10" customWidth="1"/>
    <col min="3868" max="3868" width="11.5546875" style="10"/>
    <col min="3869" max="3869" width="2.21875" style="10" customWidth="1"/>
    <col min="3870" max="3870" width="10.44140625" style="10" customWidth="1"/>
    <col min="3871" max="3871" width="1.44140625" style="10" customWidth="1"/>
    <col min="3872" max="3872" width="11.5546875" style="10"/>
    <col min="3873" max="3873" width="2.21875" style="10" customWidth="1"/>
    <col min="3874" max="3874" width="12" style="10" customWidth="1"/>
    <col min="3875" max="3875" width="1.44140625" style="10" customWidth="1"/>
    <col min="3876" max="3876" width="11.5546875" style="10"/>
    <col min="3877" max="3877" width="2.21875" style="10" customWidth="1"/>
    <col min="3878" max="3878" width="13.77734375" style="10" customWidth="1"/>
    <col min="3879" max="3879" width="2.21875" style="10" customWidth="1"/>
    <col min="3880" max="3880" width="8.44140625" style="10" customWidth="1"/>
    <col min="3881" max="3881" width="3.6640625" style="10" bestFit="1" customWidth="1"/>
    <col min="3882" max="3882" width="7.6640625" style="10" customWidth="1"/>
    <col min="3883" max="3883" width="1.44140625" style="10" customWidth="1"/>
    <col min="3884" max="3884" width="11.5546875" style="10"/>
    <col min="3885" max="3885" width="1.44140625" style="10" customWidth="1"/>
    <col min="3886" max="3886" width="11.5546875" style="10"/>
    <col min="3887" max="3887" width="1.4414062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3.109375" style="10" customWidth="1"/>
    <col min="4102" max="4102" width="1.44140625" style="10" customWidth="1"/>
    <col min="4103" max="4103" width="11.5546875" style="10"/>
    <col min="4104" max="4104" width="1.44140625" style="10" customWidth="1"/>
    <col min="4105" max="4105" width="11.5546875" style="10"/>
    <col min="4106" max="4106" width="1.44140625" style="10" customWidth="1"/>
    <col min="4107" max="4107" width="13.109375" style="10" customWidth="1"/>
    <col min="4108" max="4108" width="1.44140625" style="10" customWidth="1"/>
    <col min="4109" max="4109" width="11.5546875" style="10"/>
    <col min="4110" max="4110" width="1.44140625" style="10" customWidth="1"/>
    <col min="4111" max="4111" width="11.5546875" style="10"/>
    <col min="4112" max="4112" width="1.44140625" style="10" customWidth="1"/>
    <col min="4113" max="4113" width="13.109375" style="10" customWidth="1"/>
    <col min="4114" max="4114" width="1.44140625" style="10" customWidth="1"/>
    <col min="4115" max="4115" width="11.5546875" style="10"/>
    <col min="4116" max="4116" width="1.44140625" style="10" customWidth="1"/>
    <col min="4117" max="4117" width="11.5546875" style="10"/>
    <col min="4118" max="4118" width="1.44140625" style="10" customWidth="1"/>
    <col min="4119" max="4119" width="14.6640625" style="10" customWidth="1"/>
    <col min="4120" max="4121" width="1.44140625" style="10" customWidth="1"/>
    <col min="4122" max="4122" width="12" style="10" customWidth="1"/>
    <col min="4123" max="4123" width="1.44140625" style="10" customWidth="1"/>
    <col min="4124" max="4124" width="11.5546875" style="10"/>
    <col min="4125" max="4125" width="2.21875" style="10" customWidth="1"/>
    <col min="4126" max="4126" width="10.44140625" style="10" customWidth="1"/>
    <col min="4127" max="4127" width="1.44140625" style="10" customWidth="1"/>
    <col min="4128" max="4128" width="11.5546875" style="10"/>
    <col min="4129" max="4129" width="2.21875" style="10" customWidth="1"/>
    <col min="4130" max="4130" width="12" style="10" customWidth="1"/>
    <col min="4131" max="4131" width="1.44140625" style="10" customWidth="1"/>
    <col min="4132" max="4132" width="11.5546875" style="10"/>
    <col min="4133" max="4133" width="2.21875" style="10" customWidth="1"/>
    <col min="4134" max="4134" width="13.77734375" style="10" customWidth="1"/>
    <col min="4135" max="4135" width="2.21875" style="10" customWidth="1"/>
    <col min="4136" max="4136" width="8.44140625" style="10" customWidth="1"/>
    <col min="4137" max="4137" width="3.6640625" style="10" bestFit="1" customWidth="1"/>
    <col min="4138" max="4138" width="7.6640625" style="10" customWidth="1"/>
    <col min="4139" max="4139" width="1.44140625" style="10" customWidth="1"/>
    <col min="4140" max="4140" width="11.5546875" style="10"/>
    <col min="4141" max="4141" width="1.44140625" style="10" customWidth="1"/>
    <col min="4142" max="4142" width="11.5546875" style="10"/>
    <col min="4143" max="4143" width="1.4414062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3.109375" style="10" customWidth="1"/>
    <col min="4358" max="4358" width="1.44140625" style="10" customWidth="1"/>
    <col min="4359" max="4359" width="11.5546875" style="10"/>
    <col min="4360" max="4360" width="1.44140625" style="10" customWidth="1"/>
    <col min="4361" max="4361" width="11.5546875" style="10"/>
    <col min="4362" max="4362" width="1.44140625" style="10" customWidth="1"/>
    <col min="4363" max="4363" width="13.109375" style="10" customWidth="1"/>
    <col min="4364" max="4364" width="1.44140625" style="10" customWidth="1"/>
    <col min="4365" max="4365" width="11.5546875" style="10"/>
    <col min="4366" max="4366" width="1.44140625" style="10" customWidth="1"/>
    <col min="4367" max="4367" width="11.5546875" style="10"/>
    <col min="4368" max="4368" width="1.44140625" style="10" customWidth="1"/>
    <col min="4369" max="4369" width="13.109375" style="10" customWidth="1"/>
    <col min="4370" max="4370" width="1.44140625" style="10" customWidth="1"/>
    <col min="4371" max="4371" width="11.5546875" style="10"/>
    <col min="4372" max="4372" width="1.44140625" style="10" customWidth="1"/>
    <col min="4373" max="4373" width="11.5546875" style="10"/>
    <col min="4374" max="4374" width="1.44140625" style="10" customWidth="1"/>
    <col min="4375" max="4375" width="14.6640625" style="10" customWidth="1"/>
    <col min="4376" max="4377" width="1.44140625" style="10" customWidth="1"/>
    <col min="4378" max="4378" width="12" style="10" customWidth="1"/>
    <col min="4379" max="4379" width="1.44140625" style="10" customWidth="1"/>
    <col min="4380" max="4380" width="11.5546875" style="10"/>
    <col min="4381" max="4381" width="2.21875" style="10" customWidth="1"/>
    <col min="4382" max="4382" width="10.44140625" style="10" customWidth="1"/>
    <col min="4383" max="4383" width="1.44140625" style="10" customWidth="1"/>
    <col min="4384" max="4384" width="11.5546875" style="10"/>
    <col min="4385" max="4385" width="2.21875" style="10" customWidth="1"/>
    <col min="4386" max="4386" width="12" style="10" customWidth="1"/>
    <col min="4387" max="4387" width="1.44140625" style="10" customWidth="1"/>
    <col min="4388" max="4388" width="11.5546875" style="10"/>
    <col min="4389" max="4389" width="2.21875" style="10" customWidth="1"/>
    <col min="4390" max="4390" width="13.77734375" style="10" customWidth="1"/>
    <col min="4391" max="4391" width="2.21875" style="10" customWidth="1"/>
    <col min="4392" max="4392" width="8.44140625" style="10" customWidth="1"/>
    <col min="4393" max="4393" width="3.6640625" style="10" bestFit="1" customWidth="1"/>
    <col min="4394" max="4394" width="7.6640625" style="10" customWidth="1"/>
    <col min="4395" max="4395" width="1.44140625" style="10" customWidth="1"/>
    <col min="4396" max="4396" width="11.5546875" style="10"/>
    <col min="4397" max="4397" width="1.44140625" style="10" customWidth="1"/>
    <col min="4398" max="4398" width="11.5546875" style="10"/>
    <col min="4399" max="4399" width="1.4414062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3.109375" style="10" customWidth="1"/>
    <col min="4614" max="4614" width="1.44140625" style="10" customWidth="1"/>
    <col min="4615" max="4615" width="11.5546875" style="10"/>
    <col min="4616" max="4616" width="1.44140625" style="10" customWidth="1"/>
    <col min="4617" max="4617" width="11.5546875" style="10"/>
    <col min="4618" max="4618" width="1.44140625" style="10" customWidth="1"/>
    <col min="4619" max="4619" width="13.109375" style="10" customWidth="1"/>
    <col min="4620" max="4620" width="1.44140625" style="10" customWidth="1"/>
    <col min="4621" max="4621" width="11.5546875" style="10"/>
    <col min="4622" max="4622" width="1.44140625" style="10" customWidth="1"/>
    <col min="4623" max="4623" width="11.5546875" style="10"/>
    <col min="4624" max="4624" width="1.44140625" style="10" customWidth="1"/>
    <col min="4625" max="4625" width="13.109375" style="10" customWidth="1"/>
    <col min="4626" max="4626" width="1.44140625" style="10" customWidth="1"/>
    <col min="4627" max="4627" width="11.5546875" style="10"/>
    <col min="4628" max="4628" width="1.44140625" style="10" customWidth="1"/>
    <col min="4629" max="4629" width="11.5546875" style="10"/>
    <col min="4630" max="4630" width="1.44140625" style="10" customWidth="1"/>
    <col min="4631" max="4631" width="14.6640625" style="10" customWidth="1"/>
    <col min="4632" max="4633" width="1.44140625" style="10" customWidth="1"/>
    <col min="4634" max="4634" width="12" style="10" customWidth="1"/>
    <col min="4635" max="4635" width="1.44140625" style="10" customWidth="1"/>
    <col min="4636" max="4636" width="11.5546875" style="10"/>
    <col min="4637" max="4637" width="2.21875" style="10" customWidth="1"/>
    <col min="4638" max="4638" width="10.44140625" style="10" customWidth="1"/>
    <col min="4639" max="4639" width="1.44140625" style="10" customWidth="1"/>
    <col min="4640" max="4640" width="11.5546875" style="10"/>
    <col min="4641" max="4641" width="2.21875" style="10" customWidth="1"/>
    <col min="4642" max="4642" width="12" style="10" customWidth="1"/>
    <col min="4643" max="4643" width="1.44140625" style="10" customWidth="1"/>
    <col min="4644" max="4644" width="11.5546875" style="10"/>
    <col min="4645" max="4645" width="2.21875" style="10" customWidth="1"/>
    <col min="4646" max="4646" width="13.77734375" style="10" customWidth="1"/>
    <col min="4647" max="4647" width="2.21875" style="10" customWidth="1"/>
    <col min="4648" max="4648" width="8.44140625" style="10" customWidth="1"/>
    <col min="4649" max="4649" width="3.6640625" style="10" bestFit="1" customWidth="1"/>
    <col min="4650" max="4650" width="7.6640625" style="10" customWidth="1"/>
    <col min="4651" max="4651" width="1.44140625" style="10" customWidth="1"/>
    <col min="4652" max="4652" width="11.5546875" style="10"/>
    <col min="4653" max="4653" width="1.44140625" style="10" customWidth="1"/>
    <col min="4654" max="4654" width="11.5546875" style="10"/>
    <col min="4655" max="4655" width="1.4414062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3.109375" style="10" customWidth="1"/>
    <col min="4870" max="4870" width="1.44140625" style="10" customWidth="1"/>
    <col min="4871" max="4871" width="11.5546875" style="10"/>
    <col min="4872" max="4872" width="1.44140625" style="10" customWidth="1"/>
    <col min="4873" max="4873" width="11.5546875" style="10"/>
    <col min="4874" max="4874" width="1.44140625" style="10" customWidth="1"/>
    <col min="4875" max="4875" width="13.109375" style="10" customWidth="1"/>
    <col min="4876" max="4876" width="1.44140625" style="10" customWidth="1"/>
    <col min="4877" max="4877" width="11.5546875" style="10"/>
    <col min="4878" max="4878" width="1.44140625" style="10" customWidth="1"/>
    <col min="4879" max="4879" width="11.5546875" style="10"/>
    <col min="4880" max="4880" width="1.44140625" style="10" customWidth="1"/>
    <col min="4881" max="4881" width="13.109375" style="10" customWidth="1"/>
    <col min="4882" max="4882" width="1.44140625" style="10" customWidth="1"/>
    <col min="4883" max="4883" width="11.5546875" style="10"/>
    <col min="4884" max="4884" width="1.44140625" style="10" customWidth="1"/>
    <col min="4885" max="4885" width="11.5546875" style="10"/>
    <col min="4886" max="4886" width="1.44140625" style="10" customWidth="1"/>
    <col min="4887" max="4887" width="14.6640625" style="10" customWidth="1"/>
    <col min="4888" max="4889" width="1.44140625" style="10" customWidth="1"/>
    <col min="4890" max="4890" width="12" style="10" customWidth="1"/>
    <col min="4891" max="4891" width="1.44140625" style="10" customWidth="1"/>
    <col min="4892" max="4892" width="11.5546875" style="10"/>
    <col min="4893" max="4893" width="2.21875" style="10" customWidth="1"/>
    <col min="4894" max="4894" width="10.44140625" style="10" customWidth="1"/>
    <col min="4895" max="4895" width="1.44140625" style="10" customWidth="1"/>
    <col min="4896" max="4896" width="11.5546875" style="10"/>
    <col min="4897" max="4897" width="2.21875" style="10" customWidth="1"/>
    <col min="4898" max="4898" width="12" style="10" customWidth="1"/>
    <col min="4899" max="4899" width="1.44140625" style="10" customWidth="1"/>
    <col min="4900" max="4900" width="11.5546875" style="10"/>
    <col min="4901" max="4901" width="2.21875" style="10" customWidth="1"/>
    <col min="4902" max="4902" width="13.77734375" style="10" customWidth="1"/>
    <col min="4903" max="4903" width="2.21875" style="10" customWidth="1"/>
    <col min="4904" max="4904" width="8.44140625" style="10" customWidth="1"/>
    <col min="4905" max="4905" width="3.6640625" style="10" bestFit="1" customWidth="1"/>
    <col min="4906" max="4906" width="7.6640625" style="10" customWidth="1"/>
    <col min="4907" max="4907" width="1.44140625" style="10" customWidth="1"/>
    <col min="4908" max="4908" width="11.5546875" style="10"/>
    <col min="4909" max="4909" width="1.44140625" style="10" customWidth="1"/>
    <col min="4910" max="4910" width="11.5546875" style="10"/>
    <col min="4911" max="4911" width="1.4414062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3.109375" style="10" customWidth="1"/>
    <col min="5126" max="5126" width="1.44140625" style="10" customWidth="1"/>
    <col min="5127" max="5127" width="11.5546875" style="10"/>
    <col min="5128" max="5128" width="1.44140625" style="10" customWidth="1"/>
    <col min="5129" max="5129" width="11.5546875" style="10"/>
    <col min="5130" max="5130" width="1.44140625" style="10" customWidth="1"/>
    <col min="5131" max="5131" width="13.109375" style="10" customWidth="1"/>
    <col min="5132" max="5132" width="1.44140625" style="10" customWidth="1"/>
    <col min="5133" max="5133" width="11.5546875" style="10"/>
    <col min="5134" max="5134" width="1.44140625" style="10" customWidth="1"/>
    <col min="5135" max="5135" width="11.5546875" style="10"/>
    <col min="5136" max="5136" width="1.44140625" style="10" customWidth="1"/>
    <col min="5137" max="5137" width="13.109375" style="10" customWidth="1"/>
    <col min="5138" max="5138" width="1.44140625" style="10" customWidth="1"/>
    <col min="5139" max="5139" width="11.5546875" style="10"/>
    <col min="5140" max="5140" width="1.44140625" style="10" customWidth="1"/>
    <col min="5141" max="5141" width="11.5546875" style="10"/>
    <col min="5142" max="5142" width="1.44140625" style="10" customWidth="1"/>
    <col min="5143" max="5143" width="14.6640625" style="10" customWidth="1"/>
    <col min="5144" max="5145" width="1.44140625" style="10" customWidth="1"/>
    <col min="5146" max="5146" width="12" style="10" customWidth="1"/>
    <col min="5147" max="5147" width="1.44140625" style="10" customWidth="1"/>
    <col min="5148" max="5148" width="11.5546875" style="10"/>
    <col min="5149" max="5149" width="2.21875" style="10" customWidth="1"/>
    <col min="5150" max="5150" width="10.44140625" style="10" customWidth="1"/>
    <col min="5151" max="5151" width="1.44140625" style="10" customWidth="1"/>
    <col min="5152" max="5152" width="11.5546875" style="10"/>
    <col min="5153" max="5153" width="2.21875" style="10" customWidth="1"/>
    <col min="5154" max="5154" width="12" style="10" customWidth="1"/>
    <col min="5155" max="5155" width="1.44140625" style="10" customWidth="1"/>
    <col min="5156" max="5156" width="11.5546875" style="10"/>
    <col min="5157" max="5157" width="2.21875" style="10" customWidth="1"/>
    <col min="5158" max="5158" width="13.77734375" style="10" customWidth="1"/>
    <col min="5159" max="5159" width="2.21875" style="10" customWidth="1"/>
    <col min="5160" max="5160" width="8.44140625" style="10" customWidth="1"/>
    <col min="5161" max="5161" width="3.6640625" style="10" bestFit="1" customWidth="1"/>
    <col min="5162" max="5162" width="7.6640625" style="10" customWidth="1"/>
    <col min="5163" max="5163" width="1.44140625" style="10" customWidth="1"/>
    <col min="5164" max="5164" width="11.5546875" style="10"/>
    <col min="5165" max="5165" width="1.44140625" style="10" customWidth="1"/>
    <col min="5166" max="5166" width="11.5546875" style="10"/>
    <col min="5167" max="5167" width="1.4414062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3.109375" style="10" customWidth="1"/>
    <col min="5382" max="5382" width="1.44140625" style="10" customWidth="1"/>
    <col min="5383" max="5383" width="11.5546875" style="10"/>
    <col min="5384" max="5384" width="1.44140625" style="10" customWidth="1"/>
    <col min="5385" max="5385" width="11.5546875" style="10"/>
    <col min="5386" max="5386" width="1.44140625" style="10" customWidth="1"/>
    <col min="5387" max="5387" width="13.109375" style="10" customWidth="1"/>
    <col min="5388" max="5388" width="1.44140625" style="10" customWidth="1"/>
    <col min="5389" max="5389" width="11.5546875" style="10"/>
    <col min="5390" max="5390" width="1.44140625" style="10" customWidth="1"/>
    <col min="5391" max="5391" width="11.5546875" style="10"/>
    <col min="5392" max="5392" width="1.44140625" style="10" customWidth="1"/>
    <col min="5393" max="5393" width="13.109375" style="10" customWidth="1"/>
    <col min="5394" max="5394" width="1.44140625" style="10" customWidth="1"/>
    <col min="5395" max="5395" width="11.5546875" style="10"/>
    <col min="5396" max="5396" width="1.44140625" style="10" customWidth="1"/>
    <col min="5397" max="5397" width="11.5546875" style="10"/>
    <col min="5398" max="5398" width="1.44140625" style="10" customWidth="1"/>
    <col min="5399" max="5399" width="14.6640625" style="10" customWidth="1"/>
    <col min="5400" max="5401" width="1.44140625" style="10" customWidth="1"/>
    <col min="5402" max="5402" width="12" style="10" customWidth="1"/>
    <col min="5403" max="5403" width="1.44140625" style="10" customWidth="1"/>
    <col min="5404" max="5404" width="11.5546875" style="10"/>
    <col min="5405" max="5405" width="2.21875" style="10" customWidth="1"/>
    <col min="5406" max="5406" width="10.44140625" style="10" customWidth="1"/>
    <col min="5407" max="5407" width="1.44140625" style="10" customWidth="1"/>
    <col min="5408" max="5408" width="11.5546875" style="10"/>
    <col min="5409" max="5409" width="2.21875" style="10" customWidth="1"/>
    <col min="5410" max="5410" width="12" style="10" customWidth="1"/>
    <col min="5411" max="5411" width="1.44140625" style="10" customWidth="1"/>
    <col min="5412" max="5412" width="11.5546875" style="10"/>
    <col min="5413" max="5413" width="2.21875" style="10" customWidth="1"/>
    <col min="5414" max="5414" width="13.77734375" style="10" customWidth="1"/>
    <col min="5415" max="5415" width="2.21875" style="10" customWidth="1"/>
    <col min="5416" max="5416" width="8.44140625" style="10" customWidth="1"/>
    <col min="5417" max="5417" width="3.6640625" style="10" bestFit="1" customWidth="1"/>
    <col min="5418" max="5418" width="7.6640625" style="10" customWidth="1"/>
    <col min="5419" max="5419" width="1.44140625" style="10" customWidth="1"/>
    <col min="5420" max="5420" width="11.5546875" style="10"/>
    <col min="5421" max="5421" width="1.44140625" style="10" customWidth="1"/>
    <col min="5422" max="5422" width="11.5546875" style="10"/>
    <col min="5423" max="5423" width="1.4414062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3.109375" style="10" customWidth="1"/>
    <col min="5638" max="5638" width="1.44140625" style="10" customWidth="1"/>
    <col min="5639" max="5639" width="11.5546875" style="10"/>
    <col min="5640" max="5640" width="1.44140625" style="10" customWidth="1"/>
    <col min="5641" max="5641" width="11.5546875" style="10"/>
    <col min="5642" max="5642" width="1.44140625" style="10" customWidth="1"/>
    <col min="5643" max="5643" width="13.109375" style="10" customWidth="1"/>
    <col min="5644" max="5644" width="1.44140625" style="10" customWidth="1"/>
    <col min="5645" max="5645" width="11.5546875" style="10"/>
    <col min="5646" max="5646" width="1.44140625" style="10" customWidth="1"/>
    <col min="5647" max="5647" width="11.5546875" style="10"/>
    <col min="5648" max="5648" width="1.44140625" style="10" customWidth="1"/>
    <col min="5649" max="5649" width="13.109375" style="10" customWidth="1"/>
    <col min="5650" max="5650" width="1.44140625" style="10" customWidth="1"/>
    <col min="5651" max="5651" width="11.5546875" style="10"/>
    <col min="5652" max="5652" width="1.44140625" style="10" customWidth="1"/>
    <col min="5653" max="5653" width="11.5546875" style="10"/>
    <col min="5654" max="5654" width="1.44140625" style="10" customWidth="1"/>
    <col min="5655" max="5655" width="14.6640625" style="10" customWidth="1"/>
    <col min="5656" max="5657" width="1.44140625" style="10" customWidth="1"/>
    <col min="5658" max="5658" width="12" style="10" customWidth="1"/>
    <col min="5659" max="5659" width="1.44140625" style="10" customWidth="1"/>
    <col min="5660" max="5660" width="11.5546875" style="10"/>
    <col min="5661" max="5661" width="2.21875" style="10" customWidth="1"/>
    <col min="5662" max="5662" width="10.44140625" style="10" customWidth="1"/>
    <col min="5663" max="5663" width="1.44140625" style="10" customWidth="1"/>
    <col min="5664" max="5664" width="11.5546875" style="10"/>
    <col min="5665" max="5665" width="2.21875" style="10" customWidth="1"/>
    <col min="5666" max="5666" width="12" style="10" customWidth="1"/>
    <col min="5667" max="5667" width="1.44140625" style="10" customWidth="1"/>
    <col min="5668" max="5668" width="11.5546875" style="10"/>
    <col min="5669" max="5669" width="2.21875" style="10" customWidth="1"/>
    <col min="5670" max="5670" width="13.77734375" style="10" customWidth="1"/>
    <col min="5671" max="5671" width="2.21875" style="10" customWidth="1"/>
    <col min="5672" max="5672" width="8.44140625" style="10" customWidth="1"/>
    <col min="5673" max="5673" width="3.6640625" style="10" bestFit="1" customWidth="1"/>
    <col min="5674" max="5674" width="7.6640625" style="10" customWidth="1"/>
    <col min="5675" max="5675" width="1.44140625" style="10" customWidth="1"/>
    <col min="5676" max="5676" width="11.5546875" style="10"/>
    <col min="5677" max="5677" width="1.44140625" style="10" customWidth="1"/>
    <col min="5678" max="5678" width="11.5546875" style="10"/>
    <col min="5679" max="5679" width="1.4414062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3.109375" style="10" customWidth="1"/>
    <col min="5894" max="5894" width="1.44140625" style="10" customWidth="1"/>
    <col min="5895" max="5895" width="11.5546875" style="10"/>
    <col min="5896" max="5896" width="1.44140625" style="10" customWidth="1"/>
    <col min="5897" max="5897" width="11.5546875" style="10"/>
    <col min="5898" max="5898" width="1.44140625" style="10" customWidth="1"/>
    <col min="5899" max="5899" width="13.109375" style="10" customWidth="1"/>
    <col min="5900" max="5900" width="1.44140625" style="10" customWidth="1"/>
    <col min="5901" max="5901" width="11.5546875" style="10"/>
    <col min="5902" max="5902" width="1.44140625" style="10" customWidth="1"/>
    <col min="5903" max="5903" width="11.5546875" style="10"/>
    <col min="5904" max="5904" width="1.44140625" style="10" customWidth="1"/>
    <col min="5905" max="5905" width="13.109375" style="10" customWidth="1"/>
    <col min="5906" max="5906" width="1.44140625" style="10" customWidth="1"/>
    <col min="5907" max="5907" width="11.5546875" style="10"/>
    <col min="5908" max="5908" width="1.44140625" style="10" customWidth="1"/>
    <col min="5909" max="5909" width="11.5546875" style="10"/>
    <col min="5910" max="5910" width="1.44140625" style="10" customWidth="1"/>
    <col min="5911" max="5911" width="14.6640625" style="10" customWidth="1"/>
    <col min="5912" max="5913" width="1.44140625" style="10" customWidth="1"/>
    <col min="5914" max="5914" width="12" style="10" customWidth="1"/>
    <col min="5915" max="5915" width="1.44140625" style="10" customWidth="1"/>
    <col min="5916" max="5916" width="11.5546875" style="10"/>
    <col min="5917" max="5917" width="2.21875" style="10" customWidth="1"/>
    <col min="5918" max="5918" width="10.44140625" style="10" customWidth="1"/>
    <col min="5919" max="5919" width="1.44140625" style="10" customWidth="1"/>
    <col min="5920" max="5920" width="11.5546875" style="10"/>
    <col min="5921" max="5921" width="2.21875" style="10" customWidth="1"/>
    <col min="5922" max="5922" width="12" style="10" customWidth="1"/>
    <col min="5923" max="5923" width="1.44140625" style="10" customWidth="1"/>
    <col min="5924" max="5924" width="11.5546875" style="10"/>
    <col min="5925" max="5925" width="2.21875" style="10" customWidth="1"/>
    <col min="5926" max="5926" width="13.77734375" style="10" customWidth="1"/>
    <col min="5927" max="5927" width="2.21875" style="10" customWidth="1"/>
    <col min="5928" max="5928" width="8.44140625" style="10" customWidth="1"/>
    <col min="5929" max="5929" width="3.6640625" style="10" bestFit="1" customWidth="1"/>
    <col min="5930" max="5930" width="7.6640625" style="10" customWidth="1"/>
    <col min="5931" max="5931" width="1.44140625" style="10" customWidth="1"/>
    <col min="5932" max="5932" width="11.5546875" style="10"/>
    <col min="5933" max="5933" width="1.44140625" style="10" customWidth="1"/>
    <col min="5934" max="5934" width="11.5546875" style="10"/>
    <col min="5935" max="5935" width="1.4414062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3.109375" style="10" customWidth="1"/>
    <col min="6150" max="6150" width="1.44140625" style="10" customWidth="1"/>
    <col min="6151" max="6151" width="11.5546875" style="10"/>
    <col min="6152" max="6152" width="1.44140625" style="10" customWidth="1"/>
    <col min="6153" max="6153" width="11.5546875" style="10"/>
    <col min="6154" max="6154" width="1.44140625" style="10" customWidth="1"/>
    <col min="6155" max="6155" width="13.109375" style="10" customWidth="1"/>
    <col min="6156" max="6156" width="1.44140625" style="10" customWidth="1"/>
    <col min="6157" max="6157" width="11.5546875" style="10"/>
    <col min="6158" max="6158" width="1.44140625" style="10" customWidth="1"/>
    <col min="6159" max="6159" width="11.5546875" style="10"/>
    <col min="6160" max="6160" width="1.44140625" style="10" customWidth="1"/>
    <col min="6161" max="6161" width="13.109375" style="10" customWidth="1"/>
    <col min="6162" max="6162" width="1.44140625" style="10" customWidth="1"/>
    <col min="6163" max="6163" width="11.5546875" style="10"/>
    <col min="6164" max="6164" width="1.44140625" style="10" customWidth="1"/>
    <col min="6165" max="6165" width="11.5546875" style="10"/>
    <col min="6166" max="6166" width="1.44140625" style="10" customWidth="1"/>
    <col min="6167" max="6167" width="14.6640625" style="10" customWidth="1"/>
    <col min="6168" max="6169" width="1.44140625" style="10" customWidth="1"/>
    <col min="6170" max="6170" width="12" style="10" customWidth="1"/>
    <col min="6171" max="6171" width="1.44140625" style="10" customWidth="1"/>
    <col min="6172" max="6172" width="11.5546875" style="10"/>
    <col min="6173" max="6173" width="2.21875" style="10" customWidth="1"/>
    <col min="6174" max="6174" width="10.44140625" style="10" customWidth="1"/>
    <col min="6175" max="6175" width="1.44140625" style="10" customWidth="1"/>
    <col min="6176" max="6176" width="11.5546875" style="10"/>
    <col min="6177" max="6177" width="2.21875" style="10" customWidth="1"/>
    <col min="6178" max="6178" width="12" style="10" customWidth="1"/>
    <col min="6179" max="6179" width="1.44140625" style="10" customWidth="1"/>
    <col min="6180" max="6180" width="11.5546875" style="10"/>
    <col min="6181" max="6181" width="2.21875" style="10" customWidth="1"/>
    <col min="6182" max="6182" width="13.77734375" style="10" customWidth="1"/>
    <col min="6183" max="6183" width="2.21875" style="10" customWidth="1"/>
    <col min="6184" max="6184" width="8.44140625" style="10" customWidth="1"/>
    <col min="6185" max="6185" width="3.6640625" style="10" bestFit="1" customWidth="1"/>
    <col min="6186" max="6186" width="7.6640625" style="10" customWidth="1"/>
    <col min="6187" max="6187" width="1.44140625" style="10" customWidth="1"/>
    <col min="6188" max="6188" width="11.5546875" style="10"/>
    <col min="6189" max="6189" width="1.44140625" style="10" customWidth="1"/>
    <col min="6190" max="6190" width="11.5546875" style="10"/>
    <col min="6191" max="6191" width="1.4414062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3.109375" style="10" customWidth="1"/>
    <col min="6406" max="6406" width="1.44140625" style="10" customWidth="1"/>
    <col min="6407" max="6407" width="11.5546875" style="10"/>
    <col min="6408" max="6408" width="1.44140625" style="10" customWidth="1"/>
    <col min="6409" max="6409" width="11.5546875" style="10"/>
    <col min="6410" max="6410" width="1.44140625" style="10" customWidth="1"/>
    <col min="6411" max="6411" width="13.109375" style="10" customWidth="1"/>
    <col min="6412" max="6412" width="1.44140625" style="10" customWidth="1"/>
    <col min="6413" max="6413" width="11.5546875" style="10"/>
    <col min="6414" max="6414" width="1.44140625" style="10" customWidth="1"/>
    <col min="6415" max="6415" width="11.5546875" style="10"/>
    <col min="6416" max="6416" width="1.44140625" style="10" customWidth="1"/>
    <col min="6417" max="6417" width="13.109375" style="10" customWidth="1"/>
    <col min="6418" max="6418" width="1.44140625" style="10" customWidth="1"/>
    <col min="6419" max="6419" width="11.5546875" style="10"/>
    <col min="6420" max="6420" width="1.44140625" style="10" customWidth="1"/>
    <col min="6421" max="6421" width="11.5546875" style="10"/>
    <col min="6422" max="6422" width="1.44140625" style="10" customWidth="1"/>
    <col min="6423" max="6423" width="14.6640625" style="10" customWidth="1"/>
    <col min="6424" max="6425" width="1.44140625" style="10" customWidth="1"/>
    <col min="6426" max="6426" width="12" style="10" customWidth="1"/>
    <col min="6427" max="6427" width="1.44140625" style="10" customWidth="1"/>
    <col min="6428" max="6428" width="11.5546875" style="10"/>
    <col min="6429" max="6429" width="2.21875" style="10" customWidth="1"/>
    <col min="6430" max="6430" width="10.44140625" style="10" customWidth="1"/>
    <col min="6431" max="6431" width="1.44140625" style="10" customWidth="1"/>
    <col min="6432" max="6432" width="11.5546875" style="10"/>
    <col min="6433" max="6433" width="2.21875" style="10" customWidth="1"/>
    <col min="6434" max="6434" width="12" style="10" customWidth="1"/>
    <col min="6435" max="6435" width="1.44140625" style="10" customWidth="1"/>
    <col min="6436" max="6436" width="11.5546875" style="10"/>
    <col min="6437" max="6437" width="2.21875" style="10" customWidth="1"/>
    <col min="6438" max="6438" width="13.77734375" style="10" customWidth="1"/>
    <col min="6439" max="6439" width="2.21875" style="10" customWidth="1"/>
    <col min="6440" max="6440" width="8.44140625" style="10" customWidth="1"/>
    <col min="6441" max="6441" width="3.6640625" style="10" bestFit="1" customWidth="1"/>
    <col min="6442" max="6442" width="7.6640625" style="10" customWidth="1"/>
    <col min="6443" max="6443" width="1.44140625" style="10" customWidth="1"/>
    <col min="6444" max="6444" width="11.5546875" style="10"/>
    <col min="6445" max="6445" width="1.44140625" style="10" customWidth="1"/>
    <col min="6446" max="6446" width="11.5546875" style="10"/>
    <col min="6447" max="6447" width="1.4414062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3.109375" style="10" customWidth="1"/>
    <col min="6662" max="6662" width="1.44140625" style="10" customWidth="1"/>
    <col min="6663" max="6663" width="11.5546875" style="10"/>
    <col min="6664" max="6664" width="1.44140625" style="10" customWidth="1"/>
    <col min="6665" max="6665" width="11.5546875" style="10"/>
    <col min="6666" max="6666" width="1.44140625" style="10" customWidth="1"/>
    <col min="6667" max="6667" width="13.109375" style="10" customWidth="1"/>
    <col min="6668" max="6668" width="1.44140625" style="10" customWidth="1"/>
    <col min="6669" max="6669" width="11.5546875" style="10"/>
    <col min="6670" max="6670" width="1.44140625" style="10" customWidth="1"/>
    <col min="6671" max="6671" width="11.5546875" style="10"/>
    <col min="6672" max="6672" width="1.44140625" style="10" customWidth="1"/>
    <col min="6673" max="6673" width="13.109375" style="10" customWidth="1"/>
    <col min="6674" max="6674" width="1.44140625" style="10" customWidth="1"/>
    <col min="6675" max="6675" width="11.5546875" style="10"/>
    <col min="6676" max="6676" width="1.44140625" style="10" customWidth="1"/>
    <col min="6677" max="6677" width="11.5546875" style="10"/>
    <col min="6678" max="6678" width="1.44140625" style="10" customWidth="1"/>
    <col min="6679" max="6679" width="14.6640625" style="10" customWidth="1"/>
    <col min="6680" max="6681" width="1.44140625" style="10" customWidth="1"/>
    <col min="6682" max="6682" width="12" style="10" customWidth="1"/>
    <col min="6683" max="6683" width="1.44140625" style="10" customWidth="1"/>
    <col min="6684" max="6684" width="11.5546875" style="10"/>
    <col min="6685" max="6685" width="2.21875" style="10" customWidth="1"/>
    <col min="6686" max="6686" width="10.44140625" style="10" customWidth="1"/>
    <col min="6687" max="6687" width="1.44140625" style="10" customWidth="1"/>
    <col min="6688" max="6688" width="11.5546875" style="10"/>
    <col min="6689" max="6689" width="2.21875" style="10" customWidth="1"/>
    <col min="6690" max="6690" width="12" style="10" customWidth="1"/>
    <col min="6691" max="6691" width="1.44140625" style="10" customWidth="1"/>
    <col min="6692" max="6692" width="11.5546875" style="10"/>
    <col min="6693" max="6693" width="2.21875" style="10" customWidth="1"/>
    <col min="6694" max="6694" width="13.77734375" style="10" customWidth="1"/>
    <col min="6695" max="6695" width="2.21875" style="10" customWidth="1"/>
    <col min="6696" max="6696" width="8.44140625" style="10" customWidth="1"/>
    <col min="6697" max="6697" width="3.6640625" style="10" bestFit="1" customWidth="1"/>
    <col min="6698" max="6698" width="7.6640625" style="10" customWidth="1"/>
    <col min="6699" max="6699" width="1.44140625" style="10" customWidth="1"/>
    <col min="6700" max="6700" width="11.5546875" style="10"/>
    <col min="6701" max="6701" width="1.44140625" style="10" customWidth="1"/>
    <col min="6702" max="6702" width="11.5546875" style="10"/>
    <col min="6703" max="6703" width="1.4414062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3.109375" style="10" customWidth="1"/>
    <col min="6918" max="6918" width="1.44140625" style="10" customWidth="1"/>
    <col min="6919" max="6919" width="11.5546875" style="10"/>
    <col min="6920" max="6920" width="1.44140625" style="10" customWidth="1"/>
    <col min="6921" max="6921" width="11.5546875" style="10"/>
    <col min="6922" max="6922" width="1.44140625" style="10" customWidth="1"/>
    <col min="6923" max="6923" width="13.109375" style="10" customWidth="1"/>
    <col min="6924" max="6924" width="1.44140625" style="10" customWidth="1"/>
    <col min="6925" max="6925" width="11.5546875" style="10"/>
    <col min="6926" max="6926" width="1.44140625" style="10" customWidth="1"/>
    <col min="6927" max="6927" width="11.5546875" style="10"/>
    <col min="6928" max="6928" width="1.44140625" style="10" customWidth="1"/>
    <col min="6929" max="6929" width="13.109375" style="10" customWidth="1"/>
    <col min="6930" max="6930" width="1.44140625" style="10" customWidth="1"/>
    <col min="6931" max="6931" width="11.5546875" style="10"/>
    <col min="6932" max="6932" width="1.44140625" style="10" customWidth="1"/>
    <col min="6933" max="6933" width="11.5546875" style="10"/>
    <col min="6934" max="6934" width="1.44140625" style="10" customWidth="1"/>
    <col min="6935" max="6935" width="14.6640625" style="10" customWidth="1"/>
    <col min="6936" max="6937" width="1.44140625" style="10" customWidth="1"/>
    <col min="6938" max="6938" width="12" style="10" customWidth="1"/>
    <col min="6939" max="6939" width="1.44140625" style="10" customWidth="1"/>
    <col min="6940" max="6940" width="11.5546875" style="10"/>
    <col min="6941" max="6941" width="2.21875" style="10" customWidth="1"/>
    <col min="6942" max="6942" width="10.44140625" style="10" customWidth="1"/>
    <col min="6943" max="6943" width="1.44140625" style="10" customWidth="1"/>
    <col min="6944" max="6944" width="11.5546875" style="10"/>
    <col min="6945" max="6945" width="2.21875" style="10" customWidth="1"/>
    <col min="6946" max="6946" width="12" style="10" customWidth="1"/>
    <col min="6947" max="6947" width="1.44140625" style="10" customWidth="1"/>
    <col min="6948" max="6948" width="11.5546875" style="10"/>
    <col min="6949" max="6949" width="2.21875" style="10" customWidth="1"/>
    <col min="6950" max="6950" width="13.77734375" style="10" customWidth="1"/>
    <col min="6951" max="6951" width="2.21875" style="10" customWidth="1"/>
    <col min="6952" max="6952" width="8.44140625" style="10" customWidth="1"/>
    <col min="6953" max="6953" width="3.6640625" style="10" bestFit="1" customWidth="1"/>
    <col min="6954" max="6954" width="7.6640625" style="10" customWidth="1"/>
    <col min="6955" max="6955" width="1.44140625" style="10" customWidth="1"/>
    <col min="6956" max="6956" width="11.5546875" style="10"/>
    <col min="6957" max="6957" width="1.44140625" style="10" customWidth="1"/>
    <col min="6958" max="6958" width="11.5546875" style="10"/>
    <col min="6959" max="6959" width="1.4414062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3.109375" style="10" customWidth="1"/>
    <col min="7174" max="7174" width="1.44140625" style="10" customWidth="1"/>
    <col min="7175" max="7175" width="11.5546875" style="10"/>
    <col min="7176" max="7176" width="1.44140625" style="10" customWidth="1"/>
    <col min="7177" max="7177" width="11.5546875" style="10"/>
    <col min="7178" max="7178" width="1.44140625" style="10" customWidth="1"/>
    <col min="7179" max="7179" width="13.109375" style="10" customWidth="1"/>
    <col min="7180" max="7180" width="1.44140625" style="10" customWidth="1"/>
    <col min="7181" max="7181" width="11.5546875" style="10"/>
    <col min="7182" max="7182" width="1.44140625" style="10" customWidth="1"/>
    <col min="7183" max="7183" width="11.5546875" style="10"/>
    <col min="7184" max="7184" width="1.44140625" style="10" customWidth="1"/>
    <col min="7185" max="7185" width="13.109375" style="10" customWidth="1"/>
    <col min="7186" max="7186" width="1.44140625" style="10" customWidth="1"/>
    <col min="7187" max="7187" width="11.5546875" style="10"/>
    <col min="7188" max="7188" width="1.44140625" style="10" customWidth="1"/>
    <col min="7189" max="7189" width="11.5546875" style="10"/>
    <col min="7190" max="7190" width="1.44140625" style="10" customWidth="1"/>
    <col min="7191" max="7191" width="14.6640625" style="10" customWidth="1"/>
    <col min="7192" max="7193" width="1.44140625" style="10" customWidth="1"/>
    <col min="7194" max="7194" width="12" style="10" customWidth="1"/>
    <col min="7195" max="7195" width="1.44140625" style="10" customWidth="1"/>
    <col min="7196" max="7196" width="11.5546875" style="10"/>
    <col min="7197" max="7197" width="2.21875" style="10" customWidth="1"/>
    <col min="7198" max="7198" width="10.44140625" style="10" customWidth="1"/>
    <col min="7199" max="7199" width="1.44140625" style="10" customWidth="1"/>
    <col min="7200" max="7200" width="11.5546875" style="10"/>
    <col min="7201" max="7201" width="2.21875" style="10" customWidth="1"/>
    <col min="7202" max="7202" width="12" style="10" customWidth="1"/>
    <col min="7203" max="7203" width="1.44140625" style="10" customWidth="1"/>
    <col min="7204" max="7204" width="11.5546875" style="10"/>
    <col min="7205" max="7205" width="2.21875" style="10" customWidth="1"/>
    <col min="7206" max="7206" width="13.77734375" style="10" customWidth="1"/>
    <col min="7207" max="7207" width="2.21875" style="10" customWidth="1"/>
    <col min="7208" max="7208" width="8.44140625" style="10" customWidth="1"/>
    <col min="7209" max="7209" width="3.6640625" style="10" bestFit="1" customWidth="1"/>
    <col min="7210" max="7210" width="7.6640625" style="10" customWidth="1"/>
    <col min="7211" max="7211" width="1.44140625" style="10" customWidth="1"/>
    <col min="7212" max="7212" width="11.5546875" style="10"/>
    <col min="7213" max="7213" width="1.44140625" style="10" customWidth="1"/>
    <col min="7214" max="7214" width="11.5546875" style="10"/>
    <col min="7215" max="7215" width="1.4414062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3.109375" style="10" customWidth="1"/>
    <col min="7430" max="7430" width="1.44140625" style="10" customWidth="1"/>
    <col min="7431" max="7431" width="11.5546875" style="10"/>
    <col min="7432" max="7432" width="1.44140625" style="10" customWidth="1"/>
    <col min="7433" max="7433" width="11.5546875" style="10"/>
    <col min="7434" max="7434" width="1.44140625" style="10" customWidth="1"/>
    <col min="7435" max="7435" width="13.109375" style="10" customWidth="1"/>
    <col min="7436" max="7436" width="1.44140625" style="10" customWidth="1"/>
    <col min="7437" max="7437" width="11.5546875" style="10"/>
    <col min="7438" max="7438" width="1.44140625" style="10" customWidth="1"/>
    <col min="7439" max="7439" width="11.5546875" style="10"/>
    <col min="7440" max="7440" width="1.44140625" style="10" customWidth="1"/>
    <col min="7441" max="7441" width="13.109375" style="10" customWidth="1"/>
    <col min="7442" max="7442" width="1.44140625" style="10" customWidth="1"/>
    <col min="7443" max="7443" width="11.5546875" style="10"/>
    <col min="7444" max="7444" width="1.44140625" style="10" customWidth="1"/>
    <col min="7445" max="7445" width="11.5546875" style="10"/>
    <col min="7446" max="7446" width="1.44140625" style="10" customWidth="1"/>
    <col min="7447" max="7447" width="14.6640625" style="10" customWidth="1"/>
    <col min="7448" max="7449" width="1.44140625" style="10" customWidth="1"/>
    <col min="7450" max="7450" width="12" style="10" customWidth="1"/>
    <col min="7451" max="7451" width="1.44140625" style="10" customWidth="1"/>
    <col min="7452" max="7452" width="11.5546875" style="10"/>
    <col min="7453" max="7453" width="2.21875" style="10" customWidth="1"/>
    <col min="7454" max="7454" width="10.44140625" style="10" customWidth="1"/>
    <col min="7455" max="7455" width="1.44140625" style="10" customWidth="1"/>
    <col min="7456" max="7456" width="11.5546875" style="10"/>
    <col min="7457" max="7457" width="2.21875" style="10" customWidth="1"/>
    <col min="7458" max="7458" width="12" style="10" customWidth="1"/>
    <col min="7459" max="7459" width="1.44140625" style="10" customWidth="1"/>
    <col min="7460" max="7460" width="11.5546875" style="10"/>
    <col min="7461" max="7461" width="2.21875" style="10" customWidth="1"/>
    <col min="7462" max="7462" width="13.77734375" style="10" customWidth="1"/>
    <col min="7463" max="7463" width="2.21875" style="10" customWidth="1"/>
    <col min="7464" max="7464" width="8.44140625" style="10" customWidth="1"/>
    <col min="7465" max="7465" width="3.6640625" style="10" bestFit="1" customWidth="1"/>
    <col min="7466" max="7466" width="7.6640625" style="10" customWidth="1"/>
    <col min="7467" max="7467" width="1.44140625" style="10" customWidth="1"/>
    <col min="7468" max="7468" width="11.5546875" style="10"/>
    <col min="7469" max="7469" width="1.44140625" style="10" customWidth="1"/>
    <col min="7470" max="7470" width="11.5546875" style="10"/>
    <col min="7471" max="7471" width="1.4414062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3.109375" style="10" customWidth="1"/>
    <col min="7686" max="7686" width="1.44140625" style="10" customWidth="1"/>
    <col min="7687" max="7687" width="11.5546875" style="10"/>
    <col min="7688" max="7688" width="1.44140625" style="10" customWidth="1"/>
    <col min="7689" max="7689" width="11.5546875" style="10"/>
    <col min="7690" max="7690" width="1.44140625" style="10" customWidth="1"/>
    <col min="7691" max="7691" width="13.109375" style="10" customWidth="1"/>
    <col min="7692" max="7692" width="1.44140625" style="10" customWidth="1"/>
    <col min="7693" max="7693" width="11.5546875" style="10"/>
    <col min="7694" max="7694" width="1.44140625" style="10" customWidth="1"/>
    <col min="7695" max="7695" width="11.5546875" style="10"/>
    <col min="7696" max="7696" width="1.44140625" style="10" customWidth="1"/>
    <col min="7697" max="7697" width="13.109375" style="10" customWidth="1"/>
    <col min="7698" max="7698" width="1.44140625" style="10" customWidth="1"/>
    <col min="7699" max="7699" width="11.5546875" style="10"/>
    <col min="7700" max="7700" width="1.44140625" style="10" customWidth="1"/>
    <col min="7701" max="7701" width="11.5546875" style="10"/>
    <col min="7702" max="7702" width="1.44140625" style="10" customWidth="1"/>
    <col min="7703" max="7703" width="14.6640625" style="10" customWidth="1"/>
    <col min="7704" max="7705" width="1.44140625" style="10" customWidth="1"/>
    <col min="7706" max="7706" width="12" style="10" customWidth="1"/>
    <col min="7707" max="7707" width="1.44140625" style="10" customWidth="1"/>
    <col min="7708" max="7708" width="11.5546875" style="10"/>
    <col min="7709" max="7709" width="2.21875" style="10" customWidth="1"/>
    <col min="7710" max="7710" width="10.44140625" style="10" customWidth="1"/>
    <col min="7711" max="7711" width="1.44140625" style="10" customWidth="1"/>
    <col min="7712" max="7712" width="11.5546875" style="10"/>
    <col min="7713" max="7713" width="2.21875" style="10" customWidth="1"/>
    <col min="7714" max="7714" width="12" style="10" customWidth="1"/>
    <col min="7715" max="7715" width="1.44140625" style="10" customWidth="1"/>
    <col min="7716" max="7716" width="11.5546875" style="10"/>
    <col min="7717" max="7717" width="2.21875" style="10" customWidth="1"/>
    <col min="7718" max="7718" width="13.77734375" style="10" customWidth="1"/>
    <col min="7719" max="7719" width="2.21875" style="10" customWidth="1"/>
    <col min="7720" max="7720" width="8.44140625" style="10" customWidth="1"/>
    <col min="7721" max="7721" width="3.6640625" style="10" bestFit="1" customWidth="1"/>
    <col min="7722" max="7722" width="7.6640625" style="10" customWidth="1"/>
    <col min="7723" max="7723" width="1.44140625" style="10" customWidth="1"/>
    <col min="7724" max="7724" width="11.5546875" style="10"/>
    <col min="7725" max="7725" width="1.44140625" style="10" customWidth="1"/>
    <col min="7726" max="7726" width="11.5546875" style="10"/>
    <col min="7727" max="7727" width="1.4414062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3.109375" style="10" customWidth="1"/>
    <col min="7942" max="7942" width="1.44140625" style="10" customWidth="1"/>
    <col min="7943" max="7943" width="11.5546875" style="10"/>
    <col min="7944" max="7944" width="1.44140625" style="10" customWidth="1"/>
    <col min="7945" max="7945" width="11.5546875" style="10"/>
    <col min="7946" max="7946" width="1.44140625" style="10" customWidth="1"/>
    <col min="7947" max="7947" width="13.109375" style="10" customWidth="1"/>
    <col min="7948" max="7948" width="1.44140625" style="10" customWidth="1"/>
    <col min="7949" max="7949" width="11.5546875" style="10"/>
    <col min="7950" max="7950" width="1.44140625" style="10" customWidth="1"/>
    <col min="7951" max="7951" width="11.5546875" style="10"/>
    <col min="7952" max="7952" width="1.44140625" style="10" customWidth="1"/>
    <col min="7953" max="7953" width="13.109375" style="10" customWidth="1"/>
    <col min="7954" max="7954" width="1.44140625" style="10" customWidth="1"/>
    <col min="7955" max="7955" width="11.5546875" style="10"/>
    <col min="7956" max="7956" width="1.44140625" style="10" customWidth="1"/>
    <col min="7957" max="7957" width="11.5546875" style="10"/>
    <col min="7958" max="7958" width="1.44140625" style="10" customWidth="1"/>
    <col min="7959" max="7959" width="14.6640625" style="10" customWidth="1"/>
    <col min="7960" max="7961" width="1.44140625" style="10" customWidth="1"/>
    <col min="7962" max="7962" width="12" style="10" customWidth="1"/>
    <col min="7963" max="7963" width="1.44140625" style="10" customWidth="1"/>
    <col min="7964" max="7964" width="11.5546875" style="10"/>
    <col min="7965" max="7965" width="2.21875" style="10" customWidth="1"/>
    <col min="7966" max="7966" width="10.44140625" style="10" customWidth="1"/>
    <col min="7967" max="7967" width="1.44140625" style="10" customWidth="1"/>
    <col min="7968" max="7968" width="11.5546875" style="10"/>
    <col min="7969" max="7969" width="2.21875" style="10" customWidth="1"/>
    <col min="7970" max="7970" width="12" style="10" customWidth="1"/>
    <col min="7971" max="7971" width="1.44140625" style="10" customWidth="1"/>
    <col min="7972" max="7972" width="11.5546875" style="10"/>
    <col min="7973" max="7973" width="2.21875" style="10" customWidth="1"/>
    <col min="7974" max="7974" width="13.77734375" style="10" customWidth="1"/>
    <col min="7975" max="7975" width="2.21875" style="10" customWidth="1"/>
    <col min="7976" max="7976" width="8.44140625" style="10" customWidth="1"/>
    <col min="7977" max="7977" width="3.6640625" style="10" bestFit="1" customWidth="1"/>
    <col min="7978" max="7978" width="7.6640625" style="10" customWidth="1"/>
    <col min="7979" max="7979" width="1.44140625" style="10" customWidth="1"/>
    <col min="7980" max="7980" width="11.5546875" style="10"/>
    <col min="7981" max="7981" width="1.44140625" style="10" customWidth="1"/>
    <col min="7982" max="7982" width="11.5546875" style="10"/>
    <col min="7983" max="7983" width="1.4414062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3.109375" style="10" customWidth="1"/>
    <col min="8198" max="8198" width="1.44140625" style="10" customWidth="1"/>
    <col min="8199" max="8199" width="11.5546875" style="10"/>
    <col min="8200" max="8200" width="1.44140625" style="10" customWidth="1"/>
    <col min="8201" max="8201" width="11.5546875" style="10"/>
    <col min="8202" max="8202" width="1.44140625" style="10" customWidth="1"/>
    <col min="8203" max="8203" width="13.109375" style="10" customWidth="1"/>
    <col min="8204" max="8204" width="1.44140625" style="10" customWidth="1"/>
    <col min="8205" max="8205" width="11.5546875" style="10"/>
    <col min="8206" max="8206" width="1.44140625" style="10" customWidth="1"/>
    <col min="8207" max="8207" width="11.5546875" style="10"/>
    <col min="8208" max="8208" width="1.44140625" style="10" customWidth="1"/>
    <col min="8209" max="8209" width="13.109375" style="10" customWidth="1"/>
    <col min="8210" max="8210" width="1.44140625" style="10" customWidth="1"/>
    <col min="8211" max="8211" width="11.5546875" style="10"/>
    <col min="8212" max="8212" width="1.44140625" style="10" customWidth="1"/>
    <col min="8213" max="8213" width="11.5546875" style="10"/>
    <col min="8214" max="8214" width="1.44140625" style="10" customWidth="1"/>
    <col min="8215" max="8215" width="14.6640625" style="10" customWidth="1"/>
    <col min="8216" max="8217" width="1.44140625" style="10" customWidth="1"/>
    <col min="8218" max="8218" width="12" style="10" customWidth="1"/>
    <col min="8219" max="8219" width="1.44140625" style="10" customWidth="1"/>
    <col min="8220" max="8220" width="11.5546875" style="10"/>
    <col min="8221" max="8221" width="2.21875" style="10" customWidth="1"/>
    <col min="8222" max="8222" width="10.44140625" style="10" customWidth="1"/>
    <col min="8223" max="8223" width="1.44140625" style="10" customWidth="1"/>
    <col min="8224" max="8224" width="11.5546875" style="10"/>
    <col min="8225" max="8225" width="2.21875" style="10" customWidth="1"/>
    <col min="8226" max="8226" width="12" style="10" customWidth="1"/>
    <col min="8227" max="8227" width="1.44140625" style="10" customWidth="1"/>
    <col min="8228" max="8228" width="11.5546875" style="10"/>
    <col min="8229" max="8229" width="2.21875" style="10" customWidth="1"/>
    <col min="8230" max="8230" width="13.77734375" style="10" customWidth="1"/>
    <col min="8231" max="8231" width="2.21875" style="10" customWidth="1"/>
    <col min="8232" max="8232" width="8.44140625" style="10" customWidth="1"/>
    <col min="8233" max="8233" width="3.6640625" style="10" bestFit="1" customWidth="1"/>
    <col min="8234" max="8234" width="7.6640625" style="10" customWidth="1"/>
    <col min="8235" max="8235" width="1.44140625" style="10" customWidth="1"/>
    <col min="8236" max="8236" width="11.5546875" style="10"/>
    <col min="8237" max="8237" width="1.44140625" style="10" customWidth="1"/>
    <col min="8238" max="8238" width="11.5546875" style="10"/>
    <col min="8239" max="8239" width="1.4414062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3.109375" style="10" customWidth="1"/>
    <col min="8454" max="8454" width="1.44140625" style="10" customWidth="1"/>
    <col min="8455" max="8455" width="11.5546875" style="10"/>
    <col min="8456" max="8456" width="1.44140625" style="10" customWidth="1"/>
    <col min="8457" max="8457" width="11.5546875" style="10"/>
    <col min="8458" max="8458" width="1.44140625" style="10" customWidth="1"/>
    <col min="8459" max="8459" width="13.109375" style="10" customWidth="1"/>
    <col min="8460" max="8460" width="1.44140625" style="10" customWidth="1"/>
    <col min="8461" max="8461" width="11.5546875" style="10"/>
    <col min="8462" max="8462" width="1.44140625" style="10" customWidth="1"/>
    <col min="8463" max="8463" width="11.5546875" style="10"/>
    <col min="8464" max="8464" width="1.44140625" style="10" customWidth="1"/>
    <col min="8465" max="8465" width="13.109375" style="10" customWidth="1"/>
    <col min="8466" max="8466" width="1.44140625" style="10" customWidth="1"/>
    <col min="8467" max="8467" width="11.5546875" style="10"/>
    <col min="8468" max="8468" width="1.44140625" style="10" customWidth="1"/>
    <col min="8469" max="8469" width="11.5546875" style="10"/>
    <col min="8470" max="8470" width="1.44140625" style="10" customWidth="1"/>
    <col min="8471" max="8471" width="14.6640625" style="10" customWidth="1"/>
    <col min="8472" max="8473" width="1.44140625" style="10" customWidth="1"/>
    <col min="8474" max="8474" width="12" style="10" customWidth="1"/>
    <col min="8475" max="8475" width="1.44140625" style="10" customWidth="1"/>
    <col min="8476" max="8476" width="11.5546875" style="10"/>
    <col min="8477" max="8477" width="2.21875" style="10" customWidth="1"/>
    <col min="8478" max="8478" width="10.44140625" style="10" customWidth="1"/>
    <col min="8479" max="8479" width="1.44140625" style="10" customWidth="1"/>
    <col min="8480" max="8480" width="11.5546875" style="10"/>
    <col min="8481" max="8481" width="2.21875" style="10" customWidth="1"/>
    <col min="8482" max="8482" width="12" style="10" customWidth="1"/>
    <col min="8483" max="8483" width="1.44140625" style="10" customWidth="1"/>
    <col min="8484" max="8484" width="11.5546875" style="10"/>
    <col min="8485" max="8485" width="2.21875" style="10" customWidth="1"/>
    <col min="8486" max="8486" width="13.77734375" style="10" customWidth="1"/>
    <col min="8487" max="8487" width="2.21875" style="10" customWidth="1"/>
    <col min="8488" max="8488" width="8.44140625" style="10" customWidth="1"/>
    <col min="8489" max="8489" width="3.6640625" style="10" bestFit="1" customWidth="1"/>
    <col min="8490" max="8490" width="7.6640625" style="10" customWidth="1"/>
    <col min="8491" max="8491" width="1.44140625" style="10" customWidth="1"/>
    <col min="8492" max="8492" width="11.5546875" style="10"/>
    <col min="8493" max="8493" width="1.44140625" style="10" customWidth="1"/>
    <col min="8494" max="8494" width="11.5546875" style="10"/>
    <col min="8495" max="8495" width="1.4414062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3.109375" style="10" customWidth="1"/>
    <col min="8710" max="8710" width="1.44140625" style="10" customWidth="1"/>
    <col min="8711" max="8711" width="11.5546875" style="10"/>
    <col min="8712" max="8712" width="1.44140625" style="10" customWidth="1"/>
    <col min="8713" max="8713" width="11.5546875" style="10"/>
    <col min="8714" max="8714" width="1.44140625" style="10" customWidth="1"/>
    <col min="8715" max="8715" width="13.109375" style="10" customWidth="1"/>
    <col min="8716" max="8716" width="1.44140625" style="10" customWidth="1"/>
    <col min="8717" max="8717" width="11.5546875" style="10"/>
    <col min="8718" max="8718" width="1.44140625" style="10" customWidth="1"/>
    <col min="8719" max="8719" width="11.5546875" style="10"/>
    <col min="8720" max="8720" width="1.44140625" style="10" customWidth="1"/>
    <col min="8721" max="8721" width="13.109375" style="10" customWidth="1"/>
    <col min="8722" max="8722" width="1.44140625" style="10" customWidth="1"/>
    <col min="8723" max="8723" width="11.5546875" style="10"/>
    <col min="8724" max="8724" width="1.44140625" style="10" customWidth="1"/>
    <col min="8725" max="8725" width="11.5546875" style="10"/>
    <col min="8726" max="8726" width="1.44140625" style="10" customWidth="1"/>
    <col min="8727" max="8727" width="14.6640625" style="10" customWidth="1"/>
    <col min="8728" max="8729" width="1.44140625" style="10" customWidth="1"/>
    <col min="8730" max="8730" width="12" style="10" customWidth="1"/>
    <col min="8731" max="8731" width="1.44140625" style="10" customWidth="1"/>
    <col min="8732" max="8732" width="11.5546875" style="10"/>
    <col min="8733" max="8733" width="2.21875" style="10" customWidth="1"/>
    <col min="8734" max="8734" width="10.44140625" style="10" customWidth="1"/>
    <col min="8735" max="8735" width="1.44140625" style="10" customWidth="1"/>
    <col min="8736" max="8736" width="11.5546875" style="10"/>
    <col min="8737" max="8737" width="2.21875" style="10" customWidth="1"/>
    <col min="8738" max="8738" width="12" style="10" customWidth="1"/>
    <col min="8739" max="8739" width="1.44140625" style="10" customWidth="1"/>
    <col min="8740" max="8740" width="11.5546875" style="10"/>
    <col min="8741" max="8741" width="2.21875" style="10" customWidth="1"/>
    <col min="8742" max="8742" width="13.77734375" style="10" customWidth="1"/>
    <col min="8743" max="8743" width="2.21875" style="10" customWidth="1"/>
    <col min="8744" max="8744" width="8.44140625" style="10" customWidth="1"/>
    <col min="8745" max="8745" width="3.6640625" style="10" bestFit="1" customWidth="1"/>
    <col min="8746" max="8746" width="7.6640625" style="10" customWidth="1"/>
    <col min="8747" max="8747" width="1.44140625" style="10" customWidth="1"/>
    <col min="8748" max="8748" width="11.5546875" style="10"/>
    <col min="8749" max="8749" width="1.44140625" style="10" customWidth="1"/>
    <col min="8750" max="8750" width="11.5546875" style="10"/>
    <col min="8751" max="8751" width="1.4414062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3.109375" style="10" customWidth="1"/>
    <col min="8966" max="8966" width="1.44140625" style="10" customWidth="1"/>
    <col min="8967" max="8967" width="11.5546875" style="10"/>
    <col min="8968" max="8968" width="1.44140625" style="10" customWidth="1"/>
    <col min="8969" max="8969" width="11.5546875" style="10"/>
    <col min="8970" max="8970" width="1.44140625" style="10" customWidth="1"/>
    <col min="8971" max="8971" width="13.109375" style="10" customWidth="1"/>
    <col min="8972" max="8972" width="1.44140625" style="10" customWidth="1"/>
    <col min="8973" max="8973" width="11.5546875" style="10"/>
    <col min="8974" max="8974" width="1.44140625" style="10" customWidth="1"/>
    <col min="8975" max="8975" width="11.5546875" style="10"/>
    <col min="8976" max="8976" width="1.44140625" style="10" customWidth="1"/>
    <col min="8977" max="8977" width="13.109375" style="10" customWidth="1"/>
    <col min="8978" max="8978" width="1.44140625" style="10" customWidth="1"/>
    <col min="8979" max="8979" width="11.5546875" style="10"/>
    <col min="8980" max="8980" width="1.44140625" style="10" customWidth="1"/>
    <col min="8981" max="8981" width="11.5546875" style="10"/>
    <col min="8982" max="8982" width="1.44140625" style="10" customWidth="1"/>
    <col min="8983" max="8983" width="14.6640625" style="10" customWidth="1"/>
    <col min="8984" max="8985" width="1.44140625" style="10" customWidth="1"/>
    <col min="8986" max="8986" width="12" style="10" customWidth="1"/>
    <col min="8987" max="8987" width="1.44140625" style="10" customWidth="1"/>
    <col min="8988" max="8988" width="11.5546875" style="10"/>
    <col min="8989" max="8989" width="2.21875" style="10" customWidth="1"/>
    <col min="8990" max="8990" width="10.44140625" style="10" customWidth="1"/>
    <col min="8991" max="8991" width="1.44140625" style="10" customWidth="1"/>
    <col min="8992" max="8992" width="11.5546875" style="10"/>
    <col min="8993" max="8993" width="2.21875" style="10" customWidth="1"/>
    <col min="8994" max="8994" width="12" style="10" customWidth="1"/>
    <col min="8995" max="8995" width="1.44140625" style="10" customWidth="1"/>
    <col min="8996" max="8996" width="11.5546875" style="10"/>
    <col min="8997" max="8997" width="2.21875" style="10" customWidth="1"/>
    <col min="8998" max="8998" width="13.77734375" style="10" customWidth="1"/>
    <col min="8999" max="8999" width="2.21875" style="10" customWidth="1"/>
    <col min="9000" max="9000" width="8.44140625" style="10" customWidth="1"/>
    <col min="9001" max="9001" width="3.6640625" style="10" bestFit="1" customWidth="1"/>
    <col min="9002" max="9002" width="7.6640625" style="10" customWidth="1"/>
    <col min="9003" max="9003" width="1.44140625" style="10" customWidth="1"/>
    <col min="9004" max="9004" width="11.5546875" style="10"/>
    <col min="9005" max="9005" width="1.44140625" style="10" customWidth="1"/>
    <col min="9006" max="9006" width="11.5546875" style="10"/>
    <col min="9007" max="9007" width="1.4414062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3.109375" style="10" customWidth="1"/>
    <col min="9222" max="9222" width="1.44140625" style="10" customWidth="1"/>
    <col min="9223" max="9223" width="11.5546875" style="10"/>
    <col min="9224" max="9224" width="1.44140625" style="10" customWidth="1"/>
    <col min="9225" max="9225" width="11.5546875" style="10"/>
    <col min="9226" max="9226" width="1.44140625" style="10" customWidth="1"/>
    <col min="9227" max="9227" width="13.109375" style="10" customWidth="1"/>
    <col min="9228" max="9228" width="1.44140625" style="10" customWidth="1"/>
    <col min="9229" max="9229" width="11.5546875" style="10"/>
    <col min="9230" max="9230" width="1.44140625" style="10" customWidth="1"/>
    <col min="9231" max="9231" width="11.5546875" style="10"/>
    <col min="9232" max="9232" width="1.44140625" style="10" customWidth="1"/>
    <col min="9233" max="9233" width="13.109375" style="10" customWidth="1"/>
    <col min="9234" max="9234" width="1.44140625" style="10" customWidth="1"/>
    <col min="9235" max="9235" width="11.5546875" style="10"/>
    <col min="9236" max="9236" width="1.44140625" style="10" customWidth="1"/>
    <col min="9237" max="9237" width="11.5546875" style="10"/>
    <col min="9238" max="9238" width="1.44140625" style="10" customWidth="1"/>
    <col min="9239" max="9239" width="14.6640625" style="10" customWidth="1"/>
    <col min="9240" max="9241" width="1.44140625" style="10" customWidth="1"/>
    <col min="9242" max="9242" width="12" style="10" customWidth="1"/>
    <col min="9243" max="9243" width="1.44140625" style="10" customWidth="1"/>
    <col min="9244" max="9244" width="11.5546875" style="10"/>
    <col min="9245" max="9245" width="2.21875" style="10" customWidth="1"/>
    <col min="9246" max="9246" width="10.44140625" style="10" customWidth="1"/>
    <col min="9247" max="9247" width="1.44140625" style="10" customWidth="1"/>
    <col min="9248" max="9248" width="11.5546875" style="10"/>
    <col min="9249" max="9249" width="2.21875" style="10" customWidth="1"/>
    <col min="9250" max="9250" width="12" style="10" customWidth="1"/>
    <col min="9251" max="9251" width="1.44140625" style="10" customWidth="1"/>
    <col min="9252" max="9252" width="11.5546875" style="10"/>
    <col min="9253" max="9253" width="2.21875" style="10" customWidth="1"/>
    <col min="9254" max="9254" width="13.77734375" style="10" customWidth="1"/>
    <col min="9255" max="9255" width="2.21875" style="10" customWidth="1"/>
    <col min="9256" max="9256" width="8.44140625" style="10" customWidth="1"/>
    <col min="9257" max="9257" width="3.6640625" style="10" bestFit="1" customWidth="1"/>
    <col min="9258" max="9258" width="7.6640625" style="10" customWidth="1"/>
    <col min="9259" max="9259" width="1.44140625" style="10" customWidth="1"/>
    <col min="9260" max="9260" width="11.5546875" style="10"/>
    <col min="9261" max="9261" width="1.44140625" style="10" customWidth="1"/>
    <col min="9262" max="9262" width="11.5546875" style="10"/>
    <col min="9263" max="9263" width="1.4414062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3.109375" style="10" customWidth="1"/>
    <col min="9478" max="9478" width="1.44140625" style="10" customWidth="1"/>
    <col min="9479" max="9479" width="11.5546875" style="10"/>
    <col min="9480" max="9480" width="1.44140625" style="10" customWidth="1"/>
    <col min="9481" max="9481" width="11.5546875" style="10"/>
    <col min="9482" max="9482" width="1.44140625" style="10" customWidth="1"/>
    <col min="9483" max="9483" width="13.109375" style="10" customWidth="1"/>
    <col min="9484" max="9484" width="1.44140625" style="10" customWidth="1"/>
    <col min="9485" max="9485" width="11.5546875" style="10"/>
    <col min="9486" max="9486" width="1.44140625" style="10" customWidth="1"/>
    <col min="9487" max="9487" width="11.5546875" style="10"/>
    <col min="9488" max="9488" width="1.44140625" style="10" customWidth="1"/>
    <col min="9489" max="9489" width="13.109375" style="10" customWidth="1"/>
    <col min="9490" max="9490" width="1.44140625" style="10" customWidth="1"/>
    <col min="9491" max="9491" width="11.5546875" style="10"/>
    <col min="9492" max="9492" width="1.44140625" style="10" customWidth="1"/>
    <col min="9493" max="9493" width="11.5546875" style="10"/>
    <col min="9494" max="9494" width="1.44140625" style="10" customWidth="1"/>
    <col min="9495" max="9495" width="14.6640625" style="10" customWidth="1"/>
    <col min="9496" max="9497" width="1.44140625" style="10" customWidth="1"/>
    <col min="9498" max="9498" width="12" style="10" customWidth="1"/>
    <col min="9499" max="9499" width="1.44140625" style="10" customWidth="1"/>
    <col min="9500" max="9500" width="11.5546875" style="10"/>
    <col min="9501" max="9501" width="2.21875" style="10" customWidth="1"/>
    <col min="9502" max="9502" width="10.44140625" style="10" customWidth="1"/>
    <col min="9503" max="9503" width="1.44140625" style="10" customWidth="1"/>
    <col min="9504" max="9504" width="11.5546875" style="10"/>
    <col min="9505" max="9505" width="2.21875" style="10" customWidth="1"/>
    <col min="9506" max="9506" width="12" style="10" customWidth="1"/>
    <col min="9507" max="9507" width="1.44140625" style="10" customWidth="1"/>
    <col min="9508" max="9508" width="11.5546875" style="10"/>
    <col min="9509" max="9509" width="2.21875" style="10" customWidth="1"/>
    <col min="9510" max="9510" width="13.77734375" style="10" customWidth="1"/>
    <col min="9511" max="9511" width="2.21875" style="10" customWidth="1"/>
    <col min="9512" max="9512" width="8.44140625" style="10" customWidth="1"/>
    <col min="9513" max="9513" width="3.6640625" style="10" bestFit="1" customWidth="1"/>
    <col min="9514" max="9514" width="7.6640625" style="10" customWidth="1"/>
    <col min="9515" max="9515" width="1.44140625" style="10" customWidth="1"/>
    <col min="9516" max="9516" width="11.5546875" style="10"/>
    <col min="9517" max="9517" width="1.44140625" style="10" customWidth="1"/>
    <col min="9518" max="9518" width="11.5546875" style="10"/>
    <col min="9519" max="9519" width="1.4414062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3.109375" style="10" customWidth="1"/>
    <col min="9734" max="9734" width="1.44140625" style="10" customWidth="1"/>
    <col min="9735" max="9735" width="11.5546875" style="10"/>
    <col min="9736" max="9736" width="1.44140625" style="10" customWidth="1"/>
    <col min="9737" max="9737" width="11.5546875" style="10"/>
    <col min="9738" max="9738" width="1.44140625" style="10" customWidth="1"/>
    <col min="9739" max="9739" width="13.109375" style="10" customWidth="1"/>
    <col min="9740" max="9740" width="1.44140625" style="10" customWidth="1"/>
    <col min="9741" max="9741" width="11.5546875" style="10"/>
    <col min="9742" max="9742" width="1.44140625" style="10" customWidth="1"/>
    <col min="9743" max="9743" width="11.5546875" style="10"/>
    <col min="9744" max="9744" width="1.44140625" style="10" customWidth="1"/>
    <col min="9745" max="9745" width="13.109375" style="10" customWidth="1"/>
    <col min="9746" max="9746" width="1.44140625" style="10" customWidth="1"/>
    <col min="9747" max="9747" width="11.5546875" style="10"/>
    <col min="9748" max="9748" width="1.44140625" style="10" customWidth="1"/>
    <col min="9749" max="9749" width="11.5546875" style="10"/>
    <col min="9750" max="9750" width="1.44140625" style="10" customWidth="1"/>
    <col min="9751" max="9751" width="14.6640625" style="10" customWidth="1"/>
    <col min="9752" max="9753" width="1.44140625" style="10" customWidth="1"/>
    <col min="9754" max="9754" width="12" style="10" customWidth="1"/>
    <col min="9755" max="9755" width="1.44140625" style="10" customWidth="1"/>
    <col min="9756" max="9756" width="11.5546875" style="10"/>
    <col min="9757" max="9757" width="2.21875" style="10" customWidth="1"/>
    <col min="9758" max="9758" width="10.44140625" style="10" customWidth="1"/>
    <col min="9759" max="9759" width="1.44140625" style="10" customWidth="1"/>
    <col min="9760" max="9760" width="11.5546875" style="10"/>
    <col min="9761" max="9761" width="2.21875" style="10" customWidth="1"/>
    <col min="9762" max="9762" width="12" style="10" customWidth="1"/>
    <col min="9763" max="9763" width="1.44140625" style="10" customWidth="1"/>
    <col min="9764" max="9764" width="11.5546875" style="10"/>
    <col min="9765" max="9765" width="2.21875" style="10" customWidth="1"/>
    <col min="9766" max="9766" width="13.77734375" style="10" customWidth="1"/>
    <col min="9767" max="9767" width="2.21875" style="10" customWidth="1"/>
    <col min="9768" max="9768" width="8.44140625" style="10" customWidth="1"/>
    <col min="9769" max="9769" width="3.6640625" style="10" bestFit="1" customWidth="1"/>
    <col min="9770" max="9770" width="7.6640625" style="10" customWidth="1"/>
    <col min="9771" max="9771" width="1.44140625" style="10" customWidth="1"/>
    <col min="9772" max="9772" width="11.5546875" style="10"/>
    <col min="9773" max="9773" width="1.44140625" style="10" customWidth="1"/>
    <col min="9774" max="9774" width="11.5546875" style="10"/>
    <col min="9775" max="9775" width="1.4414062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3.109375" style="10" customWidth="1"/>
    <col min="9990" max="9990" width="1.44140625" style="10" customWidth="1"/>
    <col min="9991" max="9991" width="11.5546875" style="10"/>
    <col min="9992" max="9992" width="1.44140625" style="10" customWidth="1"/>
    <col min="9993" max="9993" width="11.5546875" style="10"/>
    <col min="9994" max="9994" width="1.44140625" style="10" customWidth="1"/>
    <col min="9995" max="9995" width="13.109375" style="10" customWidth="1"/>
    <col min="9996" max="9996" width="1.44140625" style="10" customWidth="1"/>
    <col min="9997" max="9997" width="11.5546875" style="10"/>
    <col min="9998" max="9998" width="1.44140625" style="10" customWidth="1"/>
    <col min="9999" max="9999" width="11.5546875" style="10"/>
    <col min="10000" max="10000" width="1.44140625" style="10" customWidth="1"/>
    <col min="10001" max="10001" width="13.109375" style="10" customWidth="1"/>
    <col min="10002" max="10002" width="1.44140625" style="10" customWidth="1"/>
    <col min="10003" max="10003" width="11.5546875" style="10"/>
    <col min="10004" max="10004" width="1.44140625" style="10" customWidth="1"/>
    <col min="10005" max="10005" width="11.5546875" style="10"/>
    <col min="10006" max="10006" width="1.44140625" style="10" customWidth="1"/>
    <col min="10007" max="10007" width="14.6640625" style="10" customWidth="1"/>
    <col min="10008" max="10009" width="1.44140625" style="10" customWidth="1"/>
    <col min="10010" max="10010" width="12" style="10" customWidth="1"/>
    <col min="10011" max="10011" width="1.44140625" style="10" customWidth="1"/>
    <col min="10012" max="10012" width="11.5546875" style="10"/>
    <col min="10013" max="10013" width="2.21875" style="10" customWidth="1"/>
    <col min="10014" max="10014" width="10.44140625" style="10" customWidth="1"/>
    <col min="10015" max="10015" width="1.44140625" style="10" customWidth="1"/>
    <col min="10016" max="10016" width="11.5546875" style="10"/>
    <col min="10017" max="10017" width="2.21875" style="10" customWidth="1"/>
    <col min="10018" max="10018" width="12" style="10" customWidth="1"/>
    <col min="10019" max="10019" width="1.44140625" style="10" customWidth="1"/>
    <col min="10020" max="10020" width="11.5546875" style="10"/>
    <col min="10021" max="10021" width="2.21875" style="10" customWidth="1"/>
    <col min="10022" max="10022" width="13.77734375" style="10" customWidth="1"/>
    <col min="10023" max="10023" width="2.21875" style="10" customWidth="1"/>
    <col min="10024" max="10024" width="8.44140625" style="10" customWidth="1"/>
    <col min="10025" max="10025" width="3.6640625" style="10" bestFit="1" customWidth="1"/>
    <col min="10026" max="10026" width="7.6640625" style="10" customWidth="1"/>
    <col min="10027" max="10027" width="1.44140625" style="10" customWidth="1"/>
    <col min="10028" max="10028" width="11.5546875" style="10"/>
    <col min="10029" max="10029" width="1.44140625" style="10" customWidth="1"/>
    <col min="10030" max="10030" width="11.5546875" style="10"/>
    <col min="10031" max="10031" width="1.4414062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3.109375" style="10" customWidth="1"/>
    <col min="10246" max="10246" width="1.44140625" style="10" customWidth="1"/>
    <col min="10247" max="10247" width="11.5546875" style="10"/>
    <col min="10248" max="10248" width="1.44140625" style="10" customWidth="1"/>
    <col min="10249" max="10249" width="11.5546875" style="10"/>
    <col min="10250" max="10250" width="1.44140625" style="10" customWidth="1"/>
    <col min="10251" max="10251" width="13.109375" style="10" customWidth="1"/>
    <col min="10252" max="10252" width="1.44140625" style="10" customWidth="1"/>
    <col min="10253" max="10253" width="11.5546875" style="10"/>
    <col min="10254" max="10254" width="1.44140625" style="10" customWidth="1"/>
    <col min="10255" max="10255" width="11.5546875" style="10"/>
    <col min="10256" max="10256" width="1.44140625" style="10" customWidth="1"/>
    <col min="10257" max="10257" width="13.109375" style="10" customWidth="1"/>
    <col min="10258" max="10258" width="1.44140625" style="10" customWidth="1"/>
    <col min="10259" max="10259" width="11.5546875" style="10"/>
    <col min="10260" max="10260" width="1.44140625" style="10" customWidth="1"/>
    <col min="10261" max="10261" width="11.5546875" style="10"/>
    <col min="10262" max="10262" width="1.44140625" style="10" customWidth="1"/>
    <col min="10263" max="10263" width="14.6640625" style="10" customWidth="1"/>
    <col min="10264" max="10265" width="1.44140625" style="10" customWidth="1"/>
    <col min="10266" max="10266" width="12" style="10" customWidth="1"/>
    <col min="10267" max="10267" width="1.44140625" style="10" customWidth="1"/>
    <col min="10268" max="10268" width="11.5546875" style="10"/>
    <col min="10269" max="10269" width="2.21875" style="10" customWidth="1"/>
    <col min="10270" max="10270" width="10.44140625" style="10" customWidth="1"/>
    <col min="10271" max="10271" width="1.44140625" style="10" customWidth="1"/>
    <col min="10272" max="10272" width="11.5546875" style="10"/>
    <col min="10273" max="10273" width="2.21875" style="10" customWidth="1"/>
    <col min="10274" max="10274" width="12" style="10" customWidth="1"/>
    <col min="10275" max="10275" width="1.44140625" style="10" customWidth="1"/>
    <col min="10276" max="10276" width="11.5546875" style="10"/>
    <col min="10277" max="10277" width="2.21875" style="10" customWidth="1"/>
    <col min="10278" max="10278" width="13.77734375" style="10" customWidth="1"/>
    <col min="10279" max="10279" width="2.21875" style="10" customWidth="1"/>
    <col min="10280" max="10280" width="8.44140625" style="10" customWidth="1"/>
    <col min="10281" max="10281" width="3.6640625" style="10" bestFit="1" customWidth="1"/>
    <col min="10282" max="10282" width="7.6640625" style="10" customWidth="1"/>
    <col min="10283" max="10283" width="1.44140625" style="10" customWidth="1"/>
    <col min="10284" max="10284" width="11.5546875" style="10"/>
    <col min="10285" max="10285" width="1.44140625" style="10" customWidth="1"/>
    <col min="10286" max="10286" width="11.5546875" style="10"/>
    <col min="10287" max="10287" width="1.4414062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3.109375" style="10" customWidth="1"/>
    <col min="10502" max="10502" width="1.44140625" style="10" customWidth="1"/>
    <col min="10503" max="10503" width="11.5546875" style="10"/>
    <col min="10504" max="10504" width="1.44140625" style="10" customWidth="1"/>
    <col min="10505" max="10505" width="11.5546875" style="10"/>
    <col min="10506" max="10506" width="1.44140625" style="10" customWidth="1"/>
    <col min="10507" max="10507" width="13.109375" style="10" customWidth="1"/>
    <col min="10508" max="10508" width="1.44140625" style="10" customWidth="1"/>
    <col min="10509" max="10509" width="11.5546875" style="10"/>
    <col min="10510" max="10510" width="1.44140625" style="10" customWidth="1"/>
    <col min="10511" max="10511" width="11.5546875" style="10"/>
    <col min="10512" max="10512" width="1.44140625" style="10" customWidth="1"/>
    <col min="10513" max="10513" width="13.109375" style="10" customWidth="1"/>
    <col min="10514" max="10514" width="1.44140625" style="10" customWidth="1"/>
    <col min="10515" max="10515" width="11.5546875" style="10"/>
    <col min="10516" max="10516" width="1.44140625" style="10" customWidth="1"/>
    <col min="10517" max="10517" width="11.5546875" style="10"/>
    <col min="10518" max="10518" width="1.44140625" style="10" customWidth="1"/>
    <col min="10519" max="10519" width="14.6640625" style="10" customWidth="1"/>
    <col min="10520" max="10521" width="1.44140625" style="10" customWidth="1"/>
    <col min="10522" max="10522" width="12" style="10" customWidth="1"/>
    <col min="10523" max="10523" width="1.44140625" style="10" customWidth="1"/>
    <col min="10524" max="10524" width="11.5546875" style="10"/>
    <col min="10525" max="10525" width="2.21875" style="10" customWidth="1"/>
    <col min="10526" max="10526" width="10.44140625" style="10" customWidth="1"/>
    <col min="10527" max="10527" width="1.44140625" style="10" customWidth="1"/>
    <col min="10528" max="10528" width="11.5546875" style="10"/>
    <col min="10529" max="10529" width="2.21875" style="10" customWidth="1"/>
    <col min="10530" max="10530" width="12" style="10" customWidth="1"/>
    <col min="10531" max="10531" width="1.44140625" style="10" customWidth="1"/>
    <col min="10532" max="10532" width="11.5546875" style="10"/>
    <col min="10533" max="10533" width="2.21875" style="10" customWidth="1"/>
    <col min="10534" max="10534" width="13.77734375" style="10" customWidth="1"/>
    <col min="10535" max="10535" width="2.21875" style="10" customWidth="1"/>
    <col min="10536" max="10536" width="8.44140625" style="10" customWidth="1"/>
    <col min="10537" max="10537" width="3.6640625" style="10" bestFit="1" customWidth="1"/>
    <col min="10538" max="10538" width="7.6640625" style="10" customWidth="1"/>
    <col min="10539" max="10539" width="1.44140625" style="10" customWidth="1"/>
    <col min="10540" max="10540" width="11.5546875" style="10"/>
    <col min="10541" max="10541" width="1.44140625" style="10" customWidth="1"/>
    <col min="10542" max="10542" width="11.5546875" style="10"/>
    <col min="10543" max="10543" width="1.4414062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3.109375" style="10" customWidth="1"/>
    <col min="10758" max="10758" width="1.44140625" style="10" customWidth="1"/>
    <col min="10759" max="10759" width="11.5546875" style="10"/>
    <col min="10760" max="10760" width="1.44140625" style="10" customWidth="1"/>
    <col min="10761" max="10761" width="11.5546875" style="10"/>
    <col min="10762" max="10762" width="1.44140625" style="10" customWidth="1"/>
    <col min="10763" max="10763" width="13.109375" style="10" customWidth="1"/>
    <col min="10764" max="10764" width="1.44140625" style="10" customWidth="1"/>
    <col min="10765" max="10765" width="11.5546875" style="10"/>
    <col min="10766" max="10766" width="1.44140625" style="10" customWidth="1"/>
    <col min="10767" max="10767" width="11.5546875" style="10"/>
    <col min="10768" max="10768" width="1.44140625" style="10" customWidth="1"/>
    <col min="10769" max="10769" width="13.109375" style="10" customWidth="1"/>
    <col min="10770" max="10770" width="1.44140625" style="10" customWidth="1"/>
    <col min="10771" max="10771" width="11.5546875" style="10"/>
    <col min="10772" max="10772" width="1.44140625" style="10" customWidth="1"/>
    <col min="10773" max="10773" width="11.5546875" style="10"/>
    <col min="10774" max="10774" width="1.44140625" style="10" customWidth="1"/>
    <col min="10775" max="10775" width="14.6640625" style="10" customWidth="1"/>
    <col min="10776" max="10777" width="1.44140625" style="10" customWidth="1"/>
    <col min="10778" max="10778" width="12" style="10" customWidth="1"/>
    <col min="10779" max="10779" width="1.44140625" style="10" customWidth="1"/>
    <col min="10780" max="10780" width="11.5546875" style="10"/>
    <col min="10781" max="10781" width="2.21875" style="10" customWidth="1"/>
    <col min="10782" max="10782" width="10.44140625" style="10" customWidth="1"/>
    <col min="10783" max="10783" width="1.44140625" style="10" customWidth="1"/>
    <col min="10784" max="10784" width="11.5546875" style="10"/>
    <col min="10785" max="10785" width="2.21875" style="10" customWidth="1"/>
    <col min="10786" max="10786" width="12" style="10" customWidth="1"/>
    <col min="10787" max="10787" width="1.44140625" style="10" customWidth="1"/>
    <col min="10788" max="10788" width="11.5546875" style="10"/>
    <col min="10789" max="10789" width="2.21875" style="10" customWidth="1"/>
    <col min="10790" max="10790" width="13.77734375" style="10" customWidth="1"/>
    <col min="10791" max="10791" width="2.21875" style="10" customWidth="1"/>
    <col min="10792" max="10792" width="8.44140625" style="10" customWidth="1"/>
    <col min="10793" max="10793" width="3.6640625" style="10" bestFit="1" customWidth="1"/>
    <col min="10794" max="10794" width="7.6640625" style="10" customWidth="1"/>
    <col min="10795" max="10795" width="1.44140625" style="10" customWidth="1"/>
    <col min="10796" max="10796" width="11.5546875" style="10"/>
    <col min="10797" max="10797" width="1.44140625" style="10" customWidth="1"/>
    <col min="10798" max="10798" width="11.5546875" style="10"/>
    <col min="10799" max="10799" width="1.4414062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3.109375" style="10" customWidth="1"/>
    <col min="11014" max="11014" width="1.44140625" style="10" customWidth="1"/>
    <col min="11015" max="11015" width="11.5546875" style="10"/>
    <col min="11016" max="11016" width="1.44140625" style="10" customWidth="1"/>
    <col min="11017" max="11017" width="11.5546875" style="10"/>
    <col min="11018" max="11018" width="1.44140625" style="10" customWidth="1"/>
    <col min="11019" max="11019" width="13.109375" style="10" customWidth="1"/>
    <col min="11020" max="11020" width="1.44140625" style="10" customWidth="1"/>
    <col min="11021" max="11021" width="11.5546875" style="10"/>
    <col min="11022" max="11022" width="1.44140625" style="10" customWidth="1"/>
    <col min="11023" max="11023" width="11.5546875" style="10"/>
    <col min="11024" max="11024" width="1.44140625" style="10" customWidth="1"/>
    <col min="11025" max="11025" width="13.109375" style="10" customWidth="1"/>
    <col min="11026" max="11026" width="1.44140625" style="10" customWidth="1"/>
    <col min="11027" max="11027" width="11.5546875" style="10"/>
    <col min="11028" max="11028" width="1.44140625" style="10" customWidth="1"/>
    <col min="11029" max="11029" width="11.5546875" style="10"/>
    <col min="11030" max="11030" width="1.44140625" style="10" customWidth="1"/>
    <col min="11031" max="11031" width="14.6640625" style="10" customWidth="1"/>
    <col min="11032" max="11033" width="1.44140625" style="10" customWidth="1"/>
    <col min="11034" max="11034" width="12" style="10" customWidth="1"/>
    <col min="11035" max="11035" width="1.44140625" style="10" customWidth="1"/>
    <col min="11036" max="11036" width="11.5546875" style="10"/>
    <col min="11037" max="11037" width="2.21875" style="10" customWidth="1"/>
    <col min="11038" max="11038" width="10.44140625" style="10" customWidth="1"/>
    <col min="11039" max="11039" width="1.44140625" style="10" customWidth="1"/>
    <col min="11040" max="11040" width="11.5546875" style="10"/>
    <col min="11041" max="11041" width="2.21875" style="10" customWidth="1"/>
    <col min="11042" max="11042" width="12" style="10" customWidth="1"/>
    <col min="11043" max="11043" width="1.44140625" style="10" customWidth="1"/>
    <col min="11044" max="11044" width="11.5546875" style="10"/>
    <col min="11045" max="11045" width="2.21875" style="10" customWidth="1"/>
    <col min="11046" max="11046" width="13.77734375" style="10" customWidth="1"/>
    <col min="11047" max="11047" width="2.21875" style="10" customWidth="1"/>
    <col min="11048" max="11048" width="8.44140625" style="10" customWidth="1"/>
    <col min="11049" max="11049" width="3.6640625" style="10" bestFit="1" customWidth="1"/>
    <col min="11050" max="11050" width="7.6640625" style="10" customWidth="1"/>
    <col min="11051" max="11051" width="1.44140625" style="10" customWidth="1"/>
    <col min="11052" max="11052" width="11.5546875" style="10"/>
    <col min="11053" max="11053" width="1.44140625" style="10" customWidth="1"/>
    <col min="11054" max="11054" width="11.5546875" style="10"/>
    <col min="11055" max="11055" width="1.4414062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3.109375" style="10" customWidth="1"/>
    <col min="11270" max="11270" width="1.44140625" style="10" customWidth="1"/>
    <col min="11271" max="11271" width="11.5546875" style="10"/>
    <col min="11272" max="11272" width="1.44140625" style="10" customWidth="1"/>
    <col min="11273" max="11273" width="11.5546875" style="10"/>
    <col min="11274" max="11274" width="1.44140625" style="10" customWidth="1"/>
    <col min="11275" max="11275" width="13.109375" style="10" customWidth="1"/>
    <col min="11276" max="11276" width="1.44140625" style="10" customWidth="1"/>
    <col min="11277" max="11277" width="11.5546875" style="10"/>
    <col min="11278" max="11278" width="1.44140625" style="10" customWidth="1"/>
    <col min="11279" max="11279" width="11.5546875" style="10"/>
    <col min="11280" max="11280" width="1.44140625" style="10" customWidth="1"/>
    <col min="11281" max="11281" width="13.109375" style="10" customWidth="1"/>
    <col min="11282" max="11282" width="1.44140625" style="10" customWidth="1"/>
    <col min="11283" max="11283" width="11.5546875" style="10"/>
    <col min="11284" max="11284" width="1.44140625" style="10" customWidth="1"/>
    <col min="11285" max="11285" width="11.5546875" style="10"/>
    <col min="11286" max="11286" width="1.44140625" style="10" customWidth="1"/>
    <col min="11287" max="11287" width="14.6640625" style="10" customWidth="1"/>
    <col min="11288" max="11289" width="1.44140625" style="10" customWidth="1"/>
    <col min="11290" max="11290" width="12" style="10" customWidth="1"/>
    <col min="11291" max="11291" width="1.44140625" style="10" customWidth="1"/>
    <col min="11292" max="11292" width="11.5546875" style="10"/>
    <col min="11293" max="11293" width="2.21875" style="10" customWidth="1"/>
    <col min="11294" max="11294" width="10.44140625" style="10" customWidth="1"/>
    <col min="11295" max="11295" width="1.44140625" style="10" customWidth="1"/>
    <col min="11296" max="11296" width="11.5546875" style="10"/>
    <col min="11297" max="11297" width="2.21875" style="10" customWidth="1"/>
    <col min="11298" max="11298" width="12" style="10" customWidth="1"/>
    <col min="11299" max="11299" width="1.44140625" style="10" customWidth="1"/>
    <col min="11300" max="11300" width="11.5546875" style="10"/>
    <col min="11301" max="11301" width="2.21875" style="10" customWidth="1"/>
    <col min="11302" max="11302" width="13.77734375" style="10" customWidth="1"/>
    <col min="11303" max="11303" width="2.21875" style="10" customWidth="1"/>
    <col min="11304" max="11304" width="8.44140625" style="10" customWidth="1"/>
    <col min="11305" max="11305" width="3.6640625" style="10" bestFit="1" customWidth="1"/>
    <col min="11306" max="11306" width="7.6640625" style="10" customWidth="1"/>
    <col min="11307" max="11307" width="1.44140625" style="10" customWidth="1"/>
    <col min="11308" max="11308" width="11.5546875" style="10"/>
    <col min="11309" max="11309" width="1.44140625" style="10" customWidth="1"/>
    <col min="11310" max="11310" width="11.5546875" style="10"/>
    <col min="11311" max="11311" width="1.4414062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3.109375" style="10" customWidth="1"/>
    <col min="11526" max="11526" width="1.44140625" style="10" customWidth="1"/>
    <col min="11527" max="11527" width="11.5546875" style="10"/>
    <col min="11528" max="11528" width="1.44140625" style="10" customWidth="1"/>
    <col min="11529" max="11529" width="11.5546875" style="10"/>
    <col min="11530" max="11530" width="1.44140625" style="10" customWidth="1"/>
    <col min="11531" max="11531" width="13.109375" style="10" customWidth="1"/>
    <col min="11532" max="11532" width="1.44140625" style="10" customWidth="1"/>
    <col min="11533" max="11533" width="11.5546875" style="10"/>
    <col min="11534" max="11534" width="1.44140625" style="10" customWidth="1"/>
    <col min="11535" max="11535" width="11.5546875" style="10"/>
    <col min="11536" max="11536" width="1.44140625" style="10" customWidth="1"/>
    <col min="11537" max="11537" width="13.109375" style="10" customWidth="1"/>
    <col min="11538" max="11538" width="1.44140625" style="10" customWidth="1"/>
    <col min="11539" max="11539" width="11.5546875" style="10"/>
    <col min="11540" max="11540" width="1.44140625" style="10" customWidth="1"/>
    <col min="11541" max="11541" width="11.5546875" style="10"/>
    <col min="11542" max="11542" width="1.44140625" style="10" customWidth="1"/>
    <col min="11543" max="11543" width="14.6640625" style="10" customWidth="1"/>
    <col min="11544" max="11545" width="1.44140625" style="10" customWidth="1"/>
    <col min="11546" max="11546" width="12" style="10" customWidth="1"/>
    <col min="11547" max="11547" width="1.44140625" style="10" customWidth="1"/>
    <col min="11548" max="11548" width="11.5546875" style="10"/>
    <col min="11549" max="11549" width="2.21875" style="10" customWidth="1"/>
    <col min="11550" max="11550" width="10.44140625" style="10" customWidth="1"/>
    <col min="11551" max="11551" width="1.44140625" style="10" customWidth="1"/>
    <col min="11552" max="11552" width="11.5546875" style="10"/>
    <col min="11553" max="11553" width="2.21875" style="10" customWidth="1"/>
    <col min="11554" max="11554" width="12" style="10" customWidth="1"/>
    <col min="11555" max="11555" width="1.44140625" style="10" customWidth="1"/>
    <col min="11556" max="11556" width="11.5546875" style="10"/>
    <col min="11557" max="11557" width="2.21875" style="10" customWidth="1"/>
    <col min="11558" max="11558" width="13.77734375" style="10" customWidth="1"/>
    <col min="11559" max="11559" width="2.21875" style="10" customWidth="1"/>
    <col min="11560" max="11560" width="8.44140625" style="10" customWidth="1"/>
    <col min="11561" max="11561" width="3.6640625" style="10" bestFit="1" customWidth="1"/>
    <col min="11562" max="11562" width="7.6640625" style="10" customWidth="1"/>
    <col min="11563" max="11563" width="1.44140625" style="10" customWidth="1"/>
    <col min="11564" max="11564" width="11.5546875" style="10"/>
    <col min="11565" max="11565" width="1.44140625" style="10" customWidth="1"/>
    <col min="11566" max="11566" width="11.5546875" style="10"/>
    <col min="11567" max="11567" width="1.4414062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3.109375" style="10" customWidth="1"/>
    <col min="11782" max="11782" width="1.44140625" style="10" customWidth="1"/>
    <col min="11783" max="11783" width="11.5546875" style="10"/>
    <col min="11784" max="11784" width="1.44140625" style="10" customWidth="1"/>
    <col min="11785" max="11785" width="11.5546875" style="10"/>
    <col min="11786" max="11786" width="1.44140625" style="10" customWidth="1"/>
    <col min="11787" max="11787" width="13.109375" style="10" customWidth="1"/>
    <col min="11788" max="11788" width="1.44140625" style="10" customWidth="1"/>
    <col min="11789" max="11789" width="11.5546875" style="10"/>
    <col min="11790" max="11790" width="1.44140625" style="10" customWidth="1"/>
    <col min="11791" max="11791" width="11.5546875" style="10"/>
    <col min="11792" max="11792" width="1.44140625" style="10" customWidth="1"/>
    <col min="11793" max="11793" width="13.109375" style="10" customWidth="1"/>
    <col min="11794" max="11794" width="1.44140625" style="10" customWidth="1"/>
    <col min="11795" max="11795" width="11.5546875" style="10"/>
    <col min="11796" max="11796" width="1.44140625" style="10" customWidth="1"/>
    <col min="11797" max="11797" width="11.5546875" style="10"/>
    <col min="11798" max="11798" width="1.44140625" style="10" customWidth="1"/>
    <col min="11799" max="11799" width="14.6640625" style="10" customWidth="1"/>
    <col min="11800" max="11801" width="1.44140625" style="10" customWidth="1"/>
    <col min="11802" max="11802" width="12" style="10" customWidth="1"/>
    <col min="11803" max="11803" width="1.44140625" style="10" customWidth="1"/>
    <col min="11804" max="11804" width="11.5546875" style="10"/>
    <col min="11805" max="11805" width="2.21875" style="10" customWidth="1"/>
    <col min="11806" max="11806" width="10.44140625" style="10" customWidth="1"/>
    <col min="11807" max="11807" width="1.44140625" style="10" customWidth="1"/>
    <col min="11808" max="11808" width="11.5546875" style="10"/>
    <col min="11809" max="11809" width="2.21875" style="10" customWidth="1"/>
    <col min="11810" max="11810" width="12" style="10" customWidth="1"/>
    <col min="11811" max="11811" width="1.44140625" style="10" customWidth="1"/>
    <col min="11812" max="11812" width="11.5546875" style="10"/>
    <col min="11813" max="11813" width="2.21875" style="10" customWidth="1"/>
    <col min="11814" max="11814" width="13.77734375" style="10" customWidth="1"/>
    <col min="11815" max="11815" width="2.21875" style="10" customWidth="1"/>
    <col min="11816" max="11816" width="8.44140625" style="10" customWidth="1"/>
    <col min="11817" max="11817" width="3.6640625" style="10" bestFit="1" customWidth="1"/>
    <col min="11818" max="11818" width="7.6640625" style="10" customWidth="1"/>
    <col min="11819" max="11819" width="1.44140625" style="10" customWidth="1"/>
    <col min="11820" max="11820" width="11.5546875" style="10"/>
    <col min="11821" max="11821" width="1.44140625" style="10" customWidth="1"/>
    <col min="11822" max="11822" width="11.5546875" style="10"/>
    <col min="11823" max="11823" width="1.4414062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3.109375" style="10" customWidth="1"/>
    <col min="12038" max="12038" width="1.44140625" style="10" customWidth="1"/>
    <col min="12039" max="12039" width="11.5546875" style="10"/>
    <col min="12040" max="12040" width="1.44140625" style="10" customWidth="1"/>
    <col min="12041" max="12041" width="11.5546875" style="10"/>
    <col min="12042" max="12042" width="1.44140625" style="10" customWidth="1"/>
    <col min="12043" max="12043" width="13.109375" style="10" customWidth="1"/>
    <col min="12044" max="12044" width="1.44140625" style="10" customWidth="1"/>
    <col min="12045" max="12045" width="11.5546875" style="10"/>
    <col min="12046" max="12046" width="1.44140625" style="10" customWidth="1"/>
    <col min="12047" max="12047" width="11.5546875" style="10"/>
    <col min="12048" max="12048" width="1.44140625" style="10" customWidth="1"/>
    <col min="12049" max="12049" width="13.109375" style="10" customWidth="1"/>
    <col min="12050" max="12050" width="1.44140625" style="10" customWidth="1"/>
    <col min="12051" max="12051" width="11.5546875" style="10"/>
    <col min="12052" max="12052" width="1.44140625" style="10" customWidth="1"/>
    <col min="12053" max="12053" width="11.5546875" style="10"/>
    <col min="12054" max="12054" width="1.44140625" style="10" customWidth="1"/>
    <col min="12055" max="12055" width="14.6640625" style="10" customWidth="1"/>
    <col min="12056" max="12057" width="1.44140625" style="10" customWidth="1"/>
    <col min="12058" max="12058" width="12" style="10" customWidth="1"/>
    <col min="12059" max="12059" width="1.44140625" style="10" customWidth="1"/>
    <col min="12060" max="12060" width="11.5546875" style="10"/>
    <col min="12061" max="12061" width="2.21875" style="10" customWidth="1"/>
    <col min="12062" max="12062" width="10.44140625" style="10" customWidth="1"/>
    <col min="12063" max="12063" width="1.44140625" style="10" customWidth="1"/>
    <col min="12064" max="12064" width="11.5546875" style="10"/>
    <col min="12065" max="12065" width="2.21875" style="10" customWidth="1"/>
    <col min="12066" max="12066" width="12" style="10" customWidth="1"/>
    <col min="12067" max="12067" width="1.44140625" style="10" customWidth="1"/>
    <col min="12068" max="12068" width="11.5546875" style="10"/>
    <col min="12069" max="12069" width="2.21875" style="10" customWidth="1"/>
    <col min="12070" max="12070" width="13.77734375" style="10" customWidth="1"/>
    <col min="12071" max="12071" width="2.21875" style="10" customWidth="1"/>
    <col min="12072" max="12072" width="8.44140625" style="10" customWidth="1"/>
    <col min="12073" max="12073" width="3.6640625" style="10" bestFit="1" customWidth="1"/>
    <col min="12074" max="12074" width="7.6640625" style="10" customWidth="1"/>
    <col min="12075" max="12075" width="1.44140625" style="10" customWidth="1"/>
    <col min="12076" max="12076" width="11.5546875" style="10"/>
    <col min="12077" max="12077" width="1.44140625" style="10" customWidth="1"/>
    <col min="12078" max="12078" width="11.5546875" style="10"/>
    <col min="12079" max="12079" width="1.4414062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3.109375" style="10" customWidth="1"/>
    <col min="12294" max="12294" width="1.44140625" style="10" customWidth="1"/>
    <col min="12295" max="12295" width="11.5546875" style="10"/>
    <col min="12296" max="12296" width="1.44140625" style="10" customWidth="1"/>
    <col min="12297" max="12297" width="11.5546875" style="10"/>
    <col min="12298" max="12298" width="1.44140625" style="10" customWidth="1"/>
    <col min="12299" max="12299" width="13.109375" style="10" customWidth="1"/>
    <col min="12300" max="12300" width="1.44140625" style="10" customWidth="1"/>
    <col min="12301" max="12301" width="11.5546875" style="10"/>
    <col min="12302" max="12302" width="1.44140625" style="10" customWidth="1"/>
    <col min="12303" max="12303" width="11.5546875" style="10"/>
    <col min="12304" max="12304" width="1.44140625" style="10" customWidth="1"/>
    <col min="12305" max="12305" width="13.109375" style="10" customWidth="1"/>
    <col min="12306" max="12306" width="1.44140625" style="10" customWidth="1"/>
    <col min="12307" max="12307" width="11.5546875" style="10"/>
    <col min="12308" max="12308" width="1.44140625" style="10" customWidth="1"/>
    <col min="12309" max="12309" width="11.5546875" style="10"/>
    <col min="12310" max="12310" width="1.44140625" style="10" customWidth="1"/>
    <col min="12311" max="12311" width="14.6640625" style="10" customWidth="1"/>
    <col min="12312" max="12313" width="1.44140625" style="10" customWidth="1"/>
    <col min="12314" max="12314" width="12" style="10" customWidth="1"/>
    <col min="12315" max="12315" width="1.44140625" style="10" customWidth="1"/>
    <col min="12316" max="12316" width="11.5546875" style="10"/>
    <col min="12317" max="12317" width="2.21875" style="10" customWidth="1"/>
    <col min="12318" max="12318" width="10.44140625" style="10" customWidth="1"/>
    <col min="12319" max="12319" width="1.44140625" style="10" customWidth="1"/>
    <col min="12320" max="12320" width="11.5546875" style="10"/>
    <col min="12321" max="12321" width="2.21875" style="10" customWidth="1"/>
    <col min="12322" max="12322" width="12" style="10" customWidth="1"/>
    <col min="12323" max="12323" width="1.44140625" style="10" customWidth="1"/>
    <col min="12324" max="12324" width="11.5546875" style="10"/>
    <col min="12325" max="12325" width="2.21875" style="10" customWidth="1"/>
    <col min="12326" max="12326" width="13.77734375" style="10" customWidth="1"/>
    <col min="12327" max="12327" width="2.21875" style="10" customWidth="1"/>
    <col min="12328" max="12328" width="8.44140625" style="10" customWidth="1"/>
    <col min="12329" max="12329" width="3.6640625" style="10" bestFit="1" customWidth="1"/>
    <col min="12330" max="12330" width="7.6640625" style="10" customWidth="1"/>
    <col min="12331" max="12331" width="1.44140625" style="10" customWidth="1"/>
    <col min="12332" max="12332" width="11.5546875" style="10"/>
    <col min="12333" max="12333" width="1.44140625" style="10" customWidth="1"/>
    <col min="12334" max="12334" width="11.5546875" style="10"/>
    <col min="12335" max="12335" width="1.4414062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3.109375" style="10" customWidth="1"/>
    <col min="12550" max="12550" width="1.44140625" style="10" customWidth="1"/>
    <col min="12551" max="12551" width="11.5546875" style="10"/>
    <col min="12552" max="12552" width="1.44140625" style="10" customWidth="1"/>
    <col min="12553" max="12553" width="11.5546875" style="10"/>
    <col min="12554" max="12554" width="1.44140625" style="10" customWidth="1"/>
    <col min="12555" max="12555" width="13.109375" style="10" customWidth="1"/>
    <col min="12556" max="12556" width="1.44140625" style="10" customWidth="1"/>
    <col min="12557" max="12557" width="11.5546875" style="10"/>
    <col min="12558" max="12558" width="1.44140625" style="10" customWidth="1"/>
    <col min="12559" max="12559" width="11.5546875" style="10"/>
    <col min="12560" max="12560" width="1.44140625" style="10" customWidth="1"/>
    <col min="12561" max="12561" width="13.109375" style="10" customWidth="1"/>
    <col min="12562" max="12562" width="1.44140625" style="10" customWidth="1"/>
    <col min="12563" max="12563" width="11.5546875" style="10"/>
    <col min="12564" max="12564" width="1.44140625" style="10" customWidth="1"/>
    <col min="12565" max="12565" width="11.5546875" style="10"/>
    <col min="12566" max="12566" width="1.44140625" style="10" customWidth="1"/>
    <col min="12567" max="12567" width="14.6640625" style="10" customWidth="1"/>
    <col min="12568" max="12569" width="1.44140625" style="10" customWidth="1"/>
    <col min="12570" max="12570" width="12" style="10" customWidth="1"/>
    <col min="12571" max="12571" width="1.44140625" style="10" customWidth="1"/>
    <col min="12572" max="12572" width="11.5546875" style="10"/>
    <col min="12573" max="12573" width="2.21875" style="10" customWidth="1"/>
    <col min="12574" max="12574" width="10.44140625" style="10" customWidth="1"/>
    <col min="12575" max="12575" width="1.44140625" style="10" customWidth="1"/>
    <col min="12576" max="12576" width="11.5546875" style="10"/>
    <col min="12577" max="12577" width="2.21875" style="10" customWidth="1"/>
    <col min="12578" max="12578" width="12" style="10" customWidth="1"/>
    <col min="12579" max="12579" width="1.44140625" style="10" customWidth="1"/>
    <col min="12580" max="12580" width="11.5546875" style="10"/>
    <col min="12581" max="12581" width="2.21875" style="10" customWidth="1"/>
    <col min="12582" max="12582" width="13.77734375" style="10" customWidth="1"/>
    <col min="12583" max="12583" width="2.21875" style="10" customWidth="1"/>
    <col min="12584" max="12584" width="8.44140625" style="10" customWidth="1"/>
    <col min="12585" max="12585" width="3.6640625" style="10" bestFit="1" customWidth="1"/>
    <col min="12586" max="12586" width="7.6640625" style="10" customWidth="1"/>
    <col min="12587" max="12587" width="1.44140625" style="10" customWidth="1"/>
    <col min="12588" max="12588" width="11.5546875" style="10"/>
    <col min="12589" max="12589" width="1.44140625" style="10" customWidth="1"/>
    <col min="12590" max="12590" width="11.5546875" style="10"/>
    <col min="12591" max="12591" width="1.4414062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3.109375" style="10" customWidth="1"/>
    <col min="12806" max="12806" width="1.44140625" style="10" customWidth="1"/>
    <col min="12807" max="12807" width="11.5546875" style="10"/>
    <col min="12808" max="12808" width="1.44140625" style="10" customWidth="1"/>
    <col min="12809" max="12809" width="11.5546875" style="10"/>
    <col min="12810" max="12810" width="1.44140625" style="10" customWidth="1"/>
    <col min="12811" max="12811" width="13.109375" style="10" customWidth="1"/>
    <col min="12812" max="12812" width="1.44140625" style="10" customWidth="1"/>
    <col min="12813" max="12813" width="11.5546875" style="10"/>
    <col min="12814" max="12814" width="1.44140625" style="10" customWidth="1"/>
    <col min="12815" max="12815" width="11.5546875" style="10"/>
    <col min="12816" max="12816" width="1.44140625" style="10" customWidth="1"/>
    <col min="12817" max="12817" width="13.109375" style="10" customWidth="1"/>
    <col min="12818" max="12818" width="1.44140625" style="10" customWidth="1"/>
    <col min="12819" max="12819" width="11.5546875" style="10"/>
    <col min="12820" max="12820" width="1.44140625" style="10" customWidth="1"/>
    <col min="12821" max="12821" width="11.5546875" style="10"/>
    <col min="12822" max="12822" width="1.44140625" style="10" customWidth="1"/>
    <col min="12823" max="12823" width="14.6640625" style="10" customWidth="1"/>
    <col min="12824" max="12825" width="1.44140625" style="10" customWidth="1"/>
    <col min="12826" max="12826" width="12" style="10" customWidth="1"/>
    <col min="12827" max="12827" width="1.44140625" style="10" customWidth="1"/>
    <col min="12828" max="12828" width="11.5546875" style="10"/>
    <col min="12829" max="12829" width="2.21875" style="10" customWidth="1"/>
    <col min="12830" max="12830" width="10.44140625" style="10" customWidth="1"/>
    <col min="12831" max="12831" width="1.44140625" style="10" customWidth="1"/>
    <col min="12832" max="12832" width="11.5546875" style="10"/>
    <col min="12833" max="12833" width="2.21875" style="10" customWidth="1"/>
    <col min="12834" max="12834" width="12" style="10" customWidth="1"/>
    <col min="12835" max="12835" width="1.44140625" style="10" customWidth="1"/>
    <col min="12836" max="12836" width="11.5546875" style="10"/>
    <col min="12837" max="12837" width="2.21875" style="10" customWidth="1"/>
    <col min="12838" max="12838" width="13.77734375" style="10" customWidth="1"/>
    <col min="12839" max="12839" width="2.21875" style="10" customWidth="1"/>
    <col min="12840" max="12840" width="8.44140625" style="10" customWidth="1"/>
    <col min="12841" max="12841" width="3.6640625" style="10" bestFit="1" customWidth="1"/>
    <col min="12842" max="12842" width="7.6640625" style="10" customWidth="1"/>
    <col min="12843" max="12843" width="1.44140625" style="10" customWidth="1"/>
    <col min="12844" max="12844" width="11.5546875" style="10"/>
    <col min="12845" max="12845" width="1.44140625" style="10" customWidth="1"/>
    <col min="12846" max="12846" width="11.5546875" style="10"/>
    <col min="12847" max="12847" width="1.4414062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3.109375" style="10" customWidth="1"/>
    <col min="13062" max="13062" width="1.44140625" style="10" customWidth="1"/>
    <col min="13063" max="13063" width="11.5546875" style="10"/>
    <col min="13064" max="13064" width="1.44140625" style="10" customWidth="1"/>
    <col min="13065" max="13065" width="11.5546875" style="10"/>
    <col min="13066" max="13066" width="1.44140625" style="10" customWidth="1"/>
    <col min="13067" max="13067" width="13.109375" style="10" customWidth="1"/>
    <col min="13068" max="13068" width="1.44140625" style="10" customWidth="1"/>
    <col min="13069" max="13069" width="11.5546875" style="10"/>
    <col min="13070" max="13070" width="1.44140625" style="10" customWidth="1"/>
    <col min="13071" max="13071" width="11.5546875" style="10"/>
    <col min="13072" max="13072" width="1.44140625" style="10" customWidth="1"/>
    <col min="13073" max="13073" width="13.109375" style="10" customWidth="1"/>
    <col min="13074" max="13074" width="1.44140625" style="10" customWidth="1"/>
    <col min="13075" max="13075" width="11.5546875" style="10"/>
    <col min="13076" max="13076" width="1.44140625" style="10" customWidth="1"/>
    <col min="13077" max="13077" width="11.5546875" style="10"/>
    <col min="13078" max="13078" width="1.44140625" style="10" customWidth="1"/>
    <col min="13079" max="13079" width="14.6640625" style="10" customWidth="1"/>
    <col min="13080" max="13081" width="1.44140625" style="10" customWidth="1"/>
    <col min="13082" max="13082" width="12" style="10" customWidth="1"/>
    <col min="13083" max="13083" width="1.44140625" style="10" customWidth="1"/>
    <col min="13084" max="13084" width="11.5546875" style="10"/>
    <col min="13085" max="13085" width="2.21875" style="10" customWidth="1"/>
    <col min="13086" max="13086" width="10.44140625" style="10" customWidth="1"/>
    <col min="13087" max="13087" width="1.44140625" style="10" customWidth="1"/>
    <col min="13088" max="13088" width="11.5546875" style="10"/>
    <col min="13089" max="13089" width="2.21875" style="10" customWidth="1"/>
    <col min="13090" max="13090" width="12" style="10" customWidth="1"/>
    <col min="13091" max="13091" width="1.44140625" style="10" customWidth="1"/>
    <col min="13092" max="13092" width="11.5546875" style="10"/>
    <col min="13093" max="13093" width="2.21875" style="10" customWidth="1"/>
    <col min="13094" max="13094" width="13.77734375" style="10" customWidth="1"/>
    <col min="13095" max="13095" width="2.21875" style="10" customWidth="1"/>
    <col min="13096" max="13096" width="8.44140625" style="10" customWidth="1"/>
    <col min="13097" max="13097" width="3.6640625" style="10" bestFit="1" customWidth="1"/>
    <col min="13098" max="13098" width="7.6640625" style="10" customWidth="1"/>
    <col min="13099" max="13099" width="1.44140625" style="10" customWidth="1"/>
    <col min="13100" max="13100" width="11.5546875" style="10"/>
    <col min="13101" max="13101" width="1.44140625" style="10" customWidth="1"/>
    <col min="13102" max="13102" width="11.5546875" style="10"/>
    <col min="13103" max="13103" width="1.4414062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3.109375" style="10" customWidth="1"/>
    <col min="13318" max="13318" width="1.44140625" style="10" customWidth="1"/>
    <col min="13319" max="13319" width="11.5546875" style="10"/>
    <col min="13320" max="13320" width="1.44140625" style="10" customWidth="1"/>
    <col min="13321" max="13321" width="11.5546875" style="10"/>
    <col min="13322" max="13322" width="1.44140625" style="10" customWidth="1"/>
    <col min="13323" max="13323" width="13.109375" style="10" customWidth="1"/>
    <col min="13324" max="13324" width="1.44140625" style="10" customWidth="1"/>
    <col min="13325" max="13325" width="11.5546875" style="10"/>
    <col min="13326" max="13326" width="1.44140625" style="10" customWidth="1"/>
    <col min="13327" max="13327" width="11.5546875" style="10"/>
    <col min="13328" max="13328" width="1.44140625" style="10" customWidth="1"/>
    <col min="13329" max="13329" width="13.109375" style="10" customWidth="1"/>
    <col min="13330" max="13330" width="1.44140625" style="10" customWidth="1"/>
    <col min="13331" max="13331" width="11.5546875" style="10"/>
    <col min="13332" max="13332" width="1.44140625" style="10" customWidth="1"/>
    <col min="13333" max="13333" width="11.5546875" style="10"/>
    <col min="13334" max="13334" width="1.44140625" style="10" customWidth="1"/>
    <col min="13335" max="13335" width="14.6640625" style="10" customWidth="1"/>
    <col min="13336" max="13337" width="1.44140625" style="10" customWidth="1"/>
    <col min="13338" max="13338" width="12" style="10" customWidth="1"/>
    <col min="13339" max="13339" width="1.44140625" style="10" customWidth="1"/>
    <col min="13340" max="13340" width="11.5546875" style="10"/>
    <col min="13341" max="13341" width="2.21875" style="10" customWidth="1"/>
    <col min="13342" max="13342" width="10.44140625" style="10" customWidth="1"/>
    <col min="13343" max="13343" width="1.44140625" style="10" customWidth="1"/>
    <col min="13344" max="13344" width="11.5546875" style="10"/>
    <col min="13345" max="13345" width="2.21875" style="10" customWidth="1"/>
    <col min="13346" max="13346" width="12" style="10" customWidth="1"/>
    <col min="13347" max="13347" width="1.44140625" style="10" customWidth="1"/>
    <col min="13348" max="13348" width="11.5546875" style="10"/>
    <col min="13349" max="13349" width="2.21875" style="10" customWidth="1"/>
    <col min="13350" max="13350" width="13.77734375" style="10" customWidth="1"/>
    <col min="13351" max="13351" width="2.21875" style="10" customWidth="1"/>
    <col min="13352" max="13352" width="8.44140625" style="10" customWidth="1"/>
    <col min="13353" max="13353" width="3.6640625" style="10" bestFit="1" customWidth="1"/>
    <col min="13354" max="13354" width="7.6640625" style="10" customWidth="1"/>
    <col min="13355" max="13355" width="1.44140625" style="10" customWidth="1"/>
    <col min="13356" max="13356" width="11.5546875" style="10"/>
    <col min="13357" max="13357" width="1.44140625" style="10" customWidth="1"/>
    <col min="13358" max="13358" width="11.5546875" style="10"/>
    <col min="13359" max="13359" width="1.4414062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3.109375" style="10" customWidth="1"/>
    <col min="13574" max="13574" width="1.44140625" style="10" customWidth="1"/>
    <col min="13575" max="13575" width="11.5546875" style="10"/>
    <col min="13576" max="13576" width="1.44140625" style="10" customWidth="1"/>
    <col min="13577" max="13577" width="11.5546875" style="10"/>
    <col min="13578" max="13578" width="1.44140625" style="10" customWidth="1"/>
    <col min="13579" max="13579" width="13.109375" style="10" customWidth="1"/>
    <col min="13580" max="13580" width="1.44140625" style="10" customWidth="1"/>
    <col min="13581" max="13581" width="11.5546875" style="10"/>
    <col min="13582" max="13582" width="1.44140625" style="10" customWidth="1"/>
    <col min="13583" max="13583" width="11.5546875" style="10"/>
    <col min="13584" max="13584" width="1.44140625" style="10" customWidth="1"/>
    <col min="13585" max="13585" width="13.109375" style="10" customWidth="1"/>
    <col min="13586" max="13586" width="1.44140625" style="10" customWidth="1"/>
    <col min="13587" max="13587" width="11.5546875" style="10"/>
    <col min="13588" max="13588" width="1.44140625" style="10" customWidth="1"/>
    <col min="13589" max="13589" width="11.5546875" style="10"/>
    <col min="13590" max="13590" width="1.44140625" style="10" customWidth="1"/>
    <col min="13591" max="13591" width="14.6640625" style="10" customWidth="1"/>
    <col min="13592" max="13593" width="1.44140625" style="10" customWidth="1"/>
    <col min="13594" max="13594" width="12" style="10" customWidth="1"/>
    <col min="13595" max="13595" width="1.44140625" style="10" customWidth="1"/>
    <col min="13596" max="13596" width="11.5546875" style="10"/>
    <col min="13597" max="13597" width="2.21875" style="10" customWidth="1"/>
    <col min="13598" max="13598" width="10.44140625" style="10" customWidth="1"/>
    <col min="13599" max="13599" width="1.44140625" style="10" customWidth="1"/>
    <col min="13600" max="13600" width="11.5546875" style="10"/>
    <col min="13601" max="13601" width="2.21875" style="10" customWidth="1"/>
    <col min="13602" max="13602" width="12" style="10" customWidth="1"/>
    <col min="13603" max="13603" width="1.44140625" style="10" customWidth="1"/>
    <col min="13604" max="13604" width="11.5546875" style="10"/>
    <col min="13605" max="13605" width="2.21875" style="10" customWidth="1"/>
    <col min="13606" max="13606" width="13.77734375" style="10" customWidth="1"/>
    <col min="13607" max="13607" width="2.21875" style="10" customWidth="1"/>
    <col min="13608" max="13608" width="8.44140625" style="10" customWidth="1"/>
    <col min="13609" max="13609" width="3.6640625" style="10" bestFit="1" customWidth="1"/>
    <col min="13610" max="13610" width="7.6640625" style="10" customWidth="1"/>
    <col min="13611" max="13611" width="1.44140625" style="10" customWidth="1"/>
    <col min="13612" max="13612" width="11.5546875" style="10"/>
    <col min="13613" max="13613" width="1.44140625" style="10" customWidth="1"/>
    <col min="13614" max="13614" width="11.5546875" style="10"/>
    <col min="13615" max="13615" width="1.4414062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3.109375" style="10" customWidth="1"/>
    <col min="13830" max="13830" width="1.44140625" style="10" customWidth="1"/>
    <col min="13831" max="13831" width="11.5546875" style="10"/>
    <col min="13832" max="13832" width="1.44140625" style="10" customWidth="1"/>
    <col min="13833" max="13833" width="11.5546875" style="10"/>
    <col min="13834" max="13834" width="1.44140625" style="10" customWidth="1"/>
    <col min="13835" max="13835" width="13.109375" style="10" customWidth="1"/>
    <col min="13836" max="13836" width="1.44140625" style="10" customWidth="1"/>
    <col min="13837" max="13837" width="11.5546875" style="10"/>
    <col min="13838" max="13838" width="1.44140625" style="10" customWidth="1"/>
    <col min="13839" max="13839" width="11.5546875" style="10"/>
    <col min="13840" max="13840" width="1.44140625" style="10" customWidth="1"/>
    <col min="13841" max="13841" width="13.109375" style="10" customWidth="1"/>
    <col min="13842" max="13842" width="1.44140625" style="10" customWidth="1"/>
    <col min="13843" max="13843" width="11.5546875" style="10"/>
    <col min="13844" max="13844" width="1.44140625" style="10" customWidth="1"/>
    <col min="13845" max="13845" width="11.5546875" style="10"/>
    <col min="13846" max="13846" width="1.44140625" style="10" customWidth="1"/>
    <col min="13847" max="13847" width="14.6640625" style="10" customWidth="1"/>
    <col min="13848" max="13849" width="1.44140625" style="10" customWidth="1"/>
    <col min="13850" max="13850" width="12" style="10" customWidth="1"/>
    <col min="13851" max="13851" width="1.44140625" style="10" customWidth="1"/>
    <col min="13852" max="13852" width="11.5546875" style="10"/>
    <col min="13853" max="13853" width="2.21875" style="10" customWidth="1"/>
    <col min="13854" max="13854" width="10.44140625" style="10" customWidth="1"/>
    <col min="13855" max="13855" width="1.44140625" style="10" customWidth="1"/>
    <col min="13856" max="13856" width="11.5546875" style="10"/>
    <col min="13857" max="13857" width="2.21875" style="10" customWidth="1"/>
    <col min="13858" max="13858" width="12" style="10" customWidth="1"/>
    <col min="13859" max="13859" width="1.44140625" style="10" customWidth="1"/>
    <col min="13860" max="13860" width="11.5546875" style="10"/>
    <col min="13861" max="13861" width="2.21875" style="10" customWidth="1"/>
    <col min="13862" max="13862" width="13.77734375" style="10" customWidth="1"/>
    <col min="13863" max="13863" width="2.21875" style="10" customWidth="1"/>
    <col min="13864" max="13864" width="8.44140625" style="10" customWidth="1"/>
    <col min="13865" max="13865" width="3.6640625" style="10" bestFit="1" customWidth="1"/>
    <col min="13866" max="13866" width="7.6640625" style="10" customWidth="1"/>
    <col min="13867" max="13867" width="1.44140625" style="10" customWidth="1"/>
    <col min="13868" max="13868" width="11.5546875" style="10"/>
    <col min="13869" max="13869" width="1.44140625" style="10" customWidth="1"/>
    <col min="13870" max="13870" width="11.5546875" style="10"/>
    <col min="13871" max="13871" width="1.4414062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3.109375" style="10" customWidth="1"/>
    <col min="14086" max="14086" width="1.44140625" style="10" customWidth="1"/>
    <col min="14087" max="14087" width="11.5546875" style="10"/>
    <col min="14088" max="14088" width="1.44140625" style="10" customWidth="1"/>
    <col min="14089" max="14089" width="11.5546875" style="10"/>
    <col min="14090" max="14090" width="1.44140625" style="10" customWidth="1"/>
    <col min="14091" max="14091" width="13.109375" style="10" customWidth="1"/>
    <col min="14092" max="14092" width="1.44140625" style="10" customWidth="1"/>
    <col min="14093" max="14093" width="11.5546875" style="10"/>
    <col min="14094" max="14094" width="1.44140625" style="10" customWidth="1"/>
    <col min="14095" max="14095" width="11.5546875" style="10"/>
    <col min="14096" max="14096" width="1.44140625" style="10" customWidth="1"/>
    <col min="14097" max="14097" width="13.109375" style="10" customWidth="1"/>
    <col min="14098" max="14098" width="1.44140625" style="10" customWidth="1"/>
    <col min="14099" max="14099" width="11.5546875" style="10"/>
    <col min="14100" max="14100" width="1.44140625" style="10" customWidth="1"/>
    <col min="14101" max="14101" width="11.5546875" style="10"/>
    <col min="14102" max="14102" width="1.44140625" style="10" customWidth="1"/>
    <col min="14103" max="14103" width="14.6640625" style="10" customWidth="1"/>
    <col min="14104" max="14105" width="1.44140625" style="10" customWidth="1"/>
    <col min="14106" max="14106" width="12" style="10" customWidth="1"/>
    <col min="14107" max="14107" width="1.44140625" style="10" customWidth="1"/>
    <col min="14108" max="14108" width="11.5546875" style="10"/>
    <col min="14109" max="14109" width="2.21875" style="10" customWidth="1"/>
    <col min="14110" max="14110" width="10.44140625" style="10" customWidth="1"/>
    <col min="14111" max="14111" width="1.44140625" style="10" customWidth="1"/>
    <col min="14112" max="14112" width="11.5546875" style="10"/>
    <col min="14113" max="14113" width="2.21875" style="10" customWidth="1"/>
    <col min="14114" max="14114" width="12" style="10" customWidth="1"/>
    <col min="14115" max="14115" width="1.44140625" style="10" customWidth="1"/>
    <col min="14116" max="14116" width="11.5546875" style="10"/>
    <col min="14117" max="14117" width="2.21875" style="10" customWidth="1"/>
    <col min="14118" max="14118" width="13.77734375" style="10" customWidth="1"/>
    <col min="14119" max="14119" width="2.21875" style="10" customWidth="1"/>
    <col min="14120" max="14120" width="8.44140625" style="10" customWidth="1"/>
    <col min="14121" max="14121" width="3.6640625" style="10" bestFit="1" customWidth="1"/>
    <col min="14122" max="14122" width="7.6640625" style="10" customWidth="1"/>
    <col min="14123" max="14123" width="1.44140625" style="10" customWidth="1"/>
    <col min="14124" max="14124" width="11.5546875" style="10"/>
    <col min="14125" max="14125" width="1.44140625" style="10" customWidth="1"/>
    <col min="14126" max="14126" width="11.5546875" style="10"/>
    <col min="14127" max="14127" width="1.4414062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3.109375" style="10" customWidth="1"/>
    <col min="14342" max="14342" width="1.44140625" style="10" customWidth="1"/>
    <col min="14343" max="14343" width="11.5546875" style="10"/>
    <col min="14344" max="14344" width="1.44140625" style="10" customWidth="1"/>
    <col min="14345" max="14345" width="11.5546875" style="10"/>
    <col min="14346" max="14346" width="1.44140625" style="10" customWidth="1"/>
    <col min="14347" max="14347" width="13.109375" style="10" customWidth="1"/>
    <col min="14348" max="14348" width="1.44140625" style="10" customWidth="1"/>
    <col min="14349" max="14349" width="11.5546875" style="10"/>
    <col min="14350" max="14350" width="1.44140625" style="10" customWidth="1"/>
    <col min="14351" max="14351" width="11.5546875" style="10"/>
    <col min="14352" max="14352" width="1.44140625" style="10" customWidth="1"/>
    <col min="14353" max="14353" width="13.109375" style="10" customWidth="1"/>
    <col min="14354" max="14354" width="1.44140625" style="10" customWidth="1"/>
    <col min="14355" max="14355" width="11.5546875" style="10"/>
    <col min="14356" max="14356" width="1.44140625" style="10" customWidth="1"/>
    <col min="14357" max="14357" width="11.5546875" style="10"/>
    <col min="14358" max="14358" width="1.44140625" style="10" customWidth="1"/>
    <col min="14359" max="14359" width="14.6640625" style="10" customWidth="1"/>
    <col min="14360" max="14361" width="1.44140625" style="10" customWidth="1"/>
    <col min="14362" max="14362" width="12" style="10" customWidth="1"/>
    <col min="14363" max="14363" width="1.44140625" style="10" customWidth="1"/>
    <col min="14364" max="14364" width="11.5546875" style="10"/>
    <col min="14365" max="14365" width="2.21875" style="10" customWidth="1"/>
    <col min="14366" max="14366" width="10.44140625" style="10" customWidth="1"/>
    <col min="14367" max="14367" width="1.44140625" style="10" customWidth="1"/>
    <col min="14368" max="14368" width="11.5546875" style="10"/>
    <col min="14369" max="14369" width="2.21875" style="10" customWidth="1"/>
    <col min="14370" max="14370" width="12" style="10" customWidth="1"/>
    <col min="14371" max="14371" width="1.44140625" style="10" customWidth="1"/>
    <col min="14372" max="14372" width="11.5546875" style="10"/>
    <col min="14373" max="14373" width="2.21875" style="10" customWidth="1"/>
    <col min="14374" max="14374" width="13.77734375" style="10" customWidth="1"/>
    <col min="14375" max="14375" width="2.21875" style="10" customWidth="1"/>
    <col min="14376" max="14376" width="8.44140625" style="10" customWidth="1"/>
    <col min="14377" max="14377" width="3.6640625" style="10" bestFit="1" customWidth="1"/>
    <col min="14378" max="14378" width="7.6640625" style="10" customWidth="1"/>
    <col min="14379" max="14379" width="1.44140625" style="10" customWidth="1"/>
    <col min="14380" max="14380" width="11.5546875" style="10"/>
    <col min="14381" max="14381" width="1.44140625" style="10" customWidth="1"/>
    <col min="14382" max="14382" width="11.5546875" style="10"/>
    <col min="14383" max="14383" width="1.4414062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3.109375" style="10" customWidth="1"/>
    <col min="14598" max="14598" width="1.44140625" style="10" customWidth="1"/>
    <col min="14599" max="14599" width="11.5546875" style="10"/>
    <col min="14600" max="14600" width="1.44140625" style="10" customWidth="1"/>
    <col min="14601" max="14601" width="11.5546875" style="10"/>
    <col min="14602" max="14602" width="1.44140625" style="10" customWidth="1"/>
    <col min="14603" max="14603" width="13.109375" style="10" customWidth="1"/>
    <col min="14604" max="14604" width="1.44140625" style="10" customWidth="1"/>
    <col min="14605" max="14605" width="11.5546875" style="10"/>
    <col min="14606" max="14606" width="1.44140625" style="10" customWidth="1"/>
    <col min="14607" max="14607" width="11.5546875" style="10"/>
    <col min="14608" max="14608" width="1.44140625" style="10" customWidth="1"/>
    <col min="14609" max="14609" width="13.109375" style="10" customWidth="1"/>
    <col min="14610" max="14610" width="1.44140625" style="10" customWidth="1"/>
    <col min="14611" max="14611" width="11.5546875" style="10"/>
    <col min="14612" max="14612" width="1.44140625" style="10" customWidth="1"/>
    <col min="14613" max="14613" width="11.5546875" style="10"/>
    <col min="14614" max="14614" width="1.44140625" style="10" customWidth="1"/>
    <col min="14615" max="14615" width="14.6640625" style="10" customWidth="1"/>
    <col min="14616" max="14617" width="1.44140625" style="10" customWidth="1"/>
    <col min="14618" max="14618" width="12" style="10" customWidth="1"/>
    <col min="14619" max="14619" width="1.44140625" style="10" customWidth="1"/>
    <col min="14620" max="14620" width="11.5546875" style="10"/>
    <col min="14621" max="14621" width="2.21875" style="10" customWidth="1"/>
    <col min="14622" max="14622" width="10.44140625" style="10" customWidth="1"/>
    <col min="14623" max="14623" width="1.44140625" style="10" customWidth="1"/>
    <col min="14624" max="14624" width="11.5546875" style="10"/>
    <col min="14625" max="14625" width="2.21875" style="10" customWidth="1"/>
    <col min="14626" max="14626" width="12" style="10" customWidth="1"/>
    <col min="14627" max="14627" width="1.44140625" style="10" customWidth="1"/>
    <col min="14628" max="14628" width="11.5546875" style="10"/>
    <col min="14629" max="14629" width="2.21875" style="10" customWidth="1"/>
    <col min="14630" max="14630" width="13.77734375" style="10" customWidth="1"/>
    <col min="14631" max="14631" width="2.21875" style="10" customWidth="1"/>
    <col min="14632" max="14632" width="8.44140625" style="10" customWidth="1"/>
    <col min="14633" max="14633" width="3.6640625" style="10" bestFit="1" customWidth="1"/>
    <col min="14634" max="14634" width="7.6640625" style="10" customWidth="1"/>
    <col min="14635" max="14635" width="1.44140625" style="10" customWidth="1"/>
    <col min="14636" max="14636" width="11.5546875" style="10"/>
    <col min="14637" max="14637" width="1.44140625" style="10" customWidth="1"/>
    <col min="14638" max="14638" width="11.5546875" style="10"/>
    <col min="14639" max="14639" width="1.4414062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3.109375" style="10" customWidth="1"/>
    <col min="14854" max="14854" width="1.44140625" style="10" customWidth="1"/>
    <col min="14855" max="14855" width="11.5546875" style="10"/>
    <col min="14856" max="14856" width="1.44140625" style="10" customWidth="1"/>
    <col min="14857" max="14857" width="11.5546875" style="10"/>
    <col min="14858" max="14858" width="1.44140625" style="10" customWidth="1"/>
    <col min="14859" max="14859" width="13.109375" style="10" customWidth="1"/>
    <col min="14860" max="14860" width="1.44140625" style="10" customWidth="1"/>
    <col min="14861" max="14861" width="11.5546875" style="10"/>
    <col min="14862" max="14862" width="1.44140625" style="10" customWidth="1"/>
    <col min="14863" max="14863" width="11.5546875" style="10"/>
    <col min="14864" max="14864" width="1.44140625" style="10" customWidth="1"/>
    <col min="14865" max="14865" width="13.109375" style="10" customWidth="1"/>
    <col min="14866" max="14866" width="1.44140625" style="10" customWidth="1"/>
    <col min="14867" max="14867" width="11.5546875" style="10"/>
    <col min="14868" max="14868" width="1.44140625" style="10" customWidth="1"/>
    <col min="14869" max="14869" width="11.5546875" style="10"/>
    <col min="14870" max="14870" width="1.44140625" style="10" customWidth="1"/>
    <col min="14871" max="14871" width="14.6640625" style="10" customWidth="1"/>
    <col min="14872" max="14873" width="1.44140625" style="10" customWidth="1"/>
    <col min="14874" max="14874" width="12" style="10" customWidth="1"/>
    <col min="14875" max="14875" width="1.44140625" style="10" customWidth="1"/>
    <col min="14876" max="14876" width="11.5546875" style="10"/>
    <col min="14877" max="14877" width="2.21875" style="10" customWidth="1"/>
    <col min="14878" max="14878" width="10.44140625" style="10" customWidth="1"/>
    <col min="14879" max="14879" width="1.44140625" style="10" customWidth="1"/>
    <col min="14880" max="14880" width="11.5546875" style="10"/>
    <col min="14881" max="14881" width="2.21875" style="10" customWidth="1"/>
    <col min="14882" max="14882" width="12" style="10" customWidth="1"/>
    <col min="14883" max="14883" width="1.44140625" style="10" customWidth="1"/>
    <col min="14884" max="14884" width="11.5546875" style="10"/>
    <col min="14885" max="14885" width="2.21875" style="10" customWidth="1"/>
    <col min="14886" max="14886" width="13.77734375" style="10" customWidth="1"/>
    <col min="14887" max="14887" width="2.21875" style="10" customWidth="1"/>
    <col min="14888" max="14888" width="8.44140625" style="10" customWidth="1"/>
    <col min="14889" max="14889" width="3.6640625" style="10" bestFit="1" customWidth="1"/>
    <col min="14890" max="14890" width="7.6640625" style="10" customWidth="1"/>
    <col min="14891" max="14891" width="1.44140625" style="10" customWidth="1"/>
    <col min="14892" max="14892" width="11.5546875" style="10"/>
    <col min="14893" max="14893" width="1.44140625" style="10" customWidth="1"/>
    <col min="14894" max="14894" width="11.5546875" style="10"/>
    <col min="14895" max="14895" width="1.4414062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3.109375" style="10" customWidth="1"/>
    <col min="15110" max="15110" width="1.44140625" style="10" customWidth="1"/>
    <col min="15111" max="15111" width="11.5546875" style="10"/>
    <col min="15112" max="15112" width="1.44140625" style="10" customWidth="1"/>
    <col min="15113" max="15113" width="11.5546875" style="10"/>
    <col min="15114" max="15114" width="1.44140625" style="10" customWidth="1"/>
    <col min="15115" max="15115" width="13.109375" style="10" customWidth="1"/>
    <col min="15116" max="15116" width="1.44140625" style="10" customWidth="1"/>
    <col min="15117" max="15117" width="11.5546875" style="10"/>
    <col min="15118" max="15118" width="1.44140625" style="10" customWidth="1"/>
    <col min="15119" max="15119" width="11.5546875" style="10"/>
    <col min="15120" max="15120" width="1.44140625" style="10" customWidth="1"/>
    <col min="15121" max="15121" width="13.109375" style="10" customWidth="1"/>
    <col min="15122" max="15122" width="1.44140625" style="10" customWidth="1"/>
    <col min="15123" max="15123" width="11.5546875" style="10"/>
    <col min="15124" max="15124" width="1.44140625" style="10" customWidth="1"/>
    <col min="15125" max="15125" width="11.5546875" style="10"/>
    <col min="15126" max="15126" width="1.44140625" style="10" customWidth="1"/>
    <col min="15127" max="15127" width="14.6640625" style="10" customWidth="1"/>
    <col min="15128" max="15129" width="1.44140625" style="10" customWidth="1"/>
    <col min="15130" max="15130" width="12" style="10" customWidth="1"/>
    <col min="15131" max="15131" width="1.44140625" style="10" customWidth="1"/>
    <col min="15132" max="15132" width="11.5546875" style="10"/>
    <col min="15133" max="15133" width="2.21875" style="10" customWidth="1"/>
    <col min="15134" max="15134" width="10.44140625" style="10" customWidth="1"/>
    <col min="15135" max="15135" width="1.44140625" style="10" customWidth="1"/>
    <col min="15136" max="15136" width="11.5546875" style="10"/>
    <col min="15137" max="15137" width="2.21875" style="10" customWidth="1"/>
    <col min="15138" max="15138" width="12" style="10" customWidth="1"/>
    <col min="15139" max="15139" width="1.44140625" style="10" customWidth="1"/>
    <col min="15140" max="15140" width="11.5546875" style="10"/>
    <col min="15141" max="15141" width="2.21875" style="10" customWidth="1"/>
    <col min="15142" max="15142" width="13.77734375" style="10" customWidth="1"/>
    <col min="15143" max="15143" width="2.21875" style="10" customWidth="1"/>
    <col min="15144" max="15144" width="8.44140625" style="10" customWidth="1"/>
    <col min="15145" max="15145" width="3.6640625" style="10" bestFit="1" customWidth="1"/>
    <col min="15146" max="15146" width="7.6640625" style="10" customWidth="1"/>
    <col min="15147" max="15147" width="1.44140625" style="10" customWidth="1"/>
    <col min="15148" max="15148" width="11.5546875" style="10"/>
    <col min="15149" max="15149" width="1.44140625" style="10" customWidth="1"/>
    <col min="15150" max="15150" width="11.5546875" style="10"/>
    <col min="15151" max="15151" width="1.4414062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3.109375" style="10" customWidth="1"/>
    <col min="15366" max="15366" width="1.44140625" style="10" customWidth="1"/>
    <col min="15367" max="15367" width="11.5546875" style="10"/>
    <col min="15368" max="15368" width="1.44140625" style="10" customWidth="1"/>
    <col min="15369" max="15369" width="11.5546875" style="10"/>
    <col min="15370" max="15370" width="1.44140625" style="10" customWidth="1"/>
    <col min="15371" max="15371" width="13.109375" style="10" customWidth="1"/>
    <col min="15372" max="15372" width="1.44140625" style="10" customWidth="1"/>
    <col min="15373" max="15373" width="11.5546875" style="10"/>
    <col min="15374" max="15374" width="1.44140625" style="10" customWidth="1"/>
    <col min="15375" max="15375" width="11.5546875" style="10"/>
    <col min="15376" max="15376" width="1.44140625" style="10" customWidth="1"/>
    <col min="15377" max="15377" width="13.109375" style="10" customWidth="1"/>
    <col min="15378" max="15378" width="1.44140625" style="10" customWidth="1"/>
    <col min="15379" max="15379" width="11.5546875" style="10"/>
    <col min="15380" max="15380" width="1.44140625" style="10" customWidth="1"/>
    <col min="15381" max="15381" width="11.5546875" style="10"/>
    <col min="15382" max="15382" width="1.44140625" style="10" customWidth="1"/>
    <col min="15383" max="15383" width="14.6640625" style="10" customWidth="1"/>
    <col min="15384" max="15385" width="1.44140625" style="10" customWidth="1"/>
    <col min="15386" max="15386" width="12" style="10" customWidth="1"/>
    <col min="15387" max="15387" width="1.44140625" style="10" customWidth="1"/>
    <col min="15388" max="15388" width="11.5546875" style="10"/>
    <col min="15389" max="15389" width="2.21875" style="10" customWidth="1"/>
    <col min="15390" max="15390" width="10.44140625" style="10" customWidth="1"/>
    <col min="15391" max="15391" width="1.44140625" style="10" customWidth="1"/>
    <col min="15392" max="15392" width="11.5546875" style="10"/>
    <col min="15393" max="15393" width="2.21875" style="10" customWidth="1"/>
    <col min="15394" max="15394" width="12" style="10" customWidth="1"/>
    <col min="15395" max="15395" width="1.44140625" style="10" customWidth="1"/>
    <col min="15396" max="15396" width="11.5546875" style="10"/>
    <col min="15397" max="15397" width="2.21875" style="10" customWidth="1"/>
    <col min="15398" max="15398" width="13.77734375" style="10" customWidth="1"/>
    <col min="15399" max="15399" width="2.21875" style="10" customWidth="1"/>
    <col min="15400" max="15400" width="8.44140625" style="10" customWidth="1"/>
    <col min="15401" max="15401" width="3.6640625" style="10" bestFit="1" customWidth="1"/>
    <col min="15402" max="15402" width="7.6640625" style="10" customWidth="1"/>
    <col min="15403" max="15403" width="1.44140625" style="10" customWidth="1"/>
    <col min="15404" max="15404" width="11.5546875" style="10"/>
    <col min="15405" max="15405" width="1.44140625" style="10" customWidth="1"/>
    <col min="15406" max="15406" width="11.5546875" style="10"/>
    <col min="15407" max="15407" width="1.4414062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3.109375" style="10" customWidth="1"/>
    <col min="15622" max="15622" width="1.44140625" style="10" customWidth="1"/>
    <col min="15623" max="15623" width="11.5546875" style="10"/>
    <col min="15624" max="15624" width="1.44140625" style="10" customWidth="1"/>
    <col min="15625" max="15625" width="11.5546875" style="10"/>
    <col min="15626" max="15626" width="1.44140625" style="10" customWidth="1"/>
    <col min="15627" max="15627" width="13.109375" style="10" customWidth="1"/>
    <col min="15628" max="15628" width="1.44140625" style="10" customWidth="1"/>
    <col min="15629" max="15629" width="11.5546875" style="10"/>
    <col min="15630" max="15630" width="1.44140625" style="10" customWidth="1"/>
    <col min="15631" max="15631" width="11.5546875" style="10"/>
    <col min="15632" max="15632" width="1.44140625" style="10" customWidth="1"/>
    <col min="15633" max="15633" width="13.109375" style="10" customWidth="1"/>
    <col min="15634" max="15634" width="1.44140625" style="10" customWidth="1"/>
    <col min="15635" max="15635" width="11.5546875" style="10"/>
    <col min="15636" max="15636" width="1.44140625" style="10" customWidth="1"/>
    <col min="15637" max="15637" width="11.5546875" style="10"/>
    <col min="15638" max="15638" width="1.44140625" style="10" customWidth="1"/>
    <col min="15639" max="15639" width="14.6640625" style="10" customWidth="1"/>
    <col min="15640" max="15641" width="1.44140625" style="10" customWidth="1"/>
    <col min="15642" max="15642" width="12" style="10" customWidth="1"/>
    <col min="15643" max="15643" width="1.44140625" style="10" customWidth="1"/>
    <col min="15644" max="15644" width="11.5546875" style="10"/>
    <col min="15645" max="15645" width="2.21875" style="10" customWidth="1"/>
    <col min="15646" max="15646" width="10.44140625" style="10" customWidth="1"/>
    <col min="15647" max="15647" width="1.44140625" style="10" customWidth="1"/>
    <col min="15648" max="15648" width="11.5546875" style="10"/>
    <col min="15649" max="15649" width="2.21875" style="10" customWidth="1"/>
    <col min="15650" max="15650" width="12" style="10" customWidth="1"/>
    <col min="15651" max="15651" width="1.44140625" style="10" customWidth="1"/>
    <col min="15652" max="15652" width="11.5546875" style="10"/>
    <col min="15653" max="15653" width="2.21875" style="10" customWidth="1"/>
    <col min="15654" max="15654" width="13.77734375" style="10" customWidth="1"/>
    <col min="15655" max="15655" width="2.21875" style="10" customWidth="1"/>
    <col min="15656" max="15656" width="8.44140625" style="10" customWidth="1"/>
    <col min="15657" max="15657" width="3.6640625" style="10" bestFit="1" customWidth="1"/>
    <col min="15658" max="15658" width="7.6640625" style="10" customWidth="1"/>
    <col min="15659" max="15659" width="1.44140625" style="10" customWidth="1"/>
    <col min="15660" max="15660" width="11.5546875" style="10"/>
    <col min="15661" max="15661" width="1.44140625" style="10" customWidth="1"/>
    <col min="15662" max="15662" width="11.5546875" style="10"/>
    <col min="15663" max="15663" width="1.4414062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3.109375" style="10" customWidth="1"/>
    <col min="15878" max="15878" width="1.44140625" style="10" customWidth="1"/>
    <col min="15879" max="15879" width="11.5546875" style="10"/>
    <col min="15880" max="15880" width="1.44140625" style="10" customWidth="1"/>
    <col min="15881" max="15881" width="11.5546875" style="10"/>
    <col min="15882" max="15882" width="1.44140625" style="10" customWidth="1"/>
    <col min="15883" max="15883" width="13.109375" style="10" customWidth="1"/>
    <col min="15884" max="15884" width="1.44140625" style="10" customWidth="1"/>
    <col min="15885" max="15885" width="11.5546875" style="10"/>
    <col min="15886" max="15886" width="1.44140625" style="10" customWidth="1"/>
    <col min="15887" max="15887" width="11.5546875" style="10"/>
    <col min="15888" max="15888" width="1.44140625" style="10" customWidth="1"/>
    <col min="15889" max="15889" width="13.109375" style="10" customWidth="1"/>
    <col min="15890" max="15890" width="1.44140625" style="10" customWidth="1"/>
    <col min="15891" max="15891" width="11.5546875" style="10"/>
    <col min="15892" max="15892" width="1.44140625" style="10" customWidth="1"/>
    <col min="15893" max="15893" width="11.5546875" style="10"/>
    <col min="15894" max="15894" width="1.44140625" style="10" customWidth="1"/>
    <col min="15895" max="15895" width="14.6640625" style="10" customWidth="1"/>
    <col min="15896" max="15897" width="1.44140625" style="10" customWidth="1"/>
    <col min="15898" max="15898" width="12" style="10" customWidth="1"/>
    <col min="15899" max="15899" width="1.44140625" style="10" customWidth="1"/>
    <col min="15900" max="15900" width="11.5546875" style="10"/>
    <col min="15901" max="15901" width="2.21875" style="10" customWidth="1"/>
    <col min="15902" max="15902" width="10.44140625" style="10" customWidth="1"/>
    <col min="15903" max="15903" width="1.44140625" style="10" customWidth="1"/>
    <col min="15904" max="15904" width="11.5546875" style="10"/>
    <col min="15905" max="15905" width="2.21875" style="10" customWidth="1"/>
    <col min="15906" max="15906" width="12" style="10" customWidth="1"/>
    <col min="15907" max="15907" width="1.44140625" style="10" customWidth="1"/>
    <col min="15908" max="15908" width="11.5546875" style="10"/>
    <col min="15909" max="15909" width="2.21875" style="10" customWidth="1"/>
    <col min="15910" max="15910" width="13.77734375" style="10" customWidth="1"/>
    <col min="15911" max="15911" width="2.21875" style="10" customWidth="1"/>
    <col min="15912" max="15912" width="8.44140625" style="10" customWidth="1"/>
    <col min="15913" max="15913" width="3.6640625" style="10" bestFit="1" customWidth="1"/>
    <col min="15914" max="15914" width="7.6640625" style="10" customWidth="1"/>
    <col min="15915" max="15915" width="1.44140625" style="10" customWidth="1"/>
    <col min="15916" max="15916" width="11.5546875" style="10"/>
    <col min="15917" max="15917" width="1.44140625" style="10" customWidth="1"/>
    <col min="15918" max="15918" width="11.5546875" style="10"/>
    <col min="15919" max="15919" width="1.4414062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3.109375" style="10" customWidth="1"/>
    <col min="16134" max="16134" width="1.44140625" style="10" customWidth="1"/>
    <col min="16135" max="16135" width="11.5546875" style="10"/>
    <col min="16136" max="16136" width="1.44140625" style="10" customWidth="1"/>
    <col min="16137" max="16137" width="11.5546875" style="10"/>
    <col min="16138" max="16138" width="1.44140625" style="10" customWidth="1"/>
    <col min="16139" max="16139" width="13.109375" style="10" customWidth="1"/>
    <col min="16140" max="16140" width="1.44140625" style="10" customWidth="1"/>
    <col min="16141" max="16141" width="11.5546875" style="10"/>
    <col min="16142" max="16142" width="1.44140625" style="10" customWidth="1"/>
    <col min="16143" max="16143" width="11.5546875" style="10"/>
    <col min="16144" max="16144" width="1.44140625" style="10" customWidth="1"/>
    <col min="16145" max="16145" width="13.109375" style="10" customWidth="1"/>
    <col min="16146" max="16146" width="1.44140625" style="10" customWidth="1"/>
    <col min="16147" max="16147" width="11.5546875" style="10"/>
    <col min="16148" max="16148" width="1.44140625" style="10" customWidth="1"/>
    <col min="16149" max="16149" width="11.5546875" style="10"/>
    <col min="16150" max="16150" width="1.44140625" style="10" customWidth="1"/>
    <col min="16151" max="16151" width="14.6640625" style="10" customWidth="1"/>
    <col min="16152" max="16153" width="1.44140625" style="10" customWidth="1"/>
    <col min="16154" max="16154" width="12" style="10" customWidth="1"/>
    <col min="16155" max="16155" width="1.44140625" style="10" customWidth="1"/>
    <col min="16156" max="16156" width="11.5546875" style="10"/>
    <col min="16157" max="16157" width="2.21875" style="10" customWidth="1"/>
    <col min="16158" max="16158" width="10.44140625" style="10" customWidth="1"/>
    <col min="16159" max="16159" width="1.44140625" style="10" customWidth="1"/>
    <col min="16160" max="16160" width="11.5546875" style="10"/>
    <col min="16161" max="16161" width="2.21875" style="10" customWidth="1"/>
    <col min="16162" max="16162" width="12" style="10" customWidth="1"/>
    <col min="16163" max="16163" width="1.44140625" style="10" customWidth="1"/>
    <col min="16164" max="16164" width="11.5546875" style="10"/>
    <col min="16165" max="16165" width="2.21875" style="10" customWidth="1"/>
    <col min="16166" max="16166" width="13.77734375" style="10" customWidth="1"/>
    <col min="16167" max="16167" width="2.21875" style="10" customWidth="1"/>
    <col min="16168" max="16168" width="8.44140625" style="10" customWidth="1"/>
    <col min="16169" max="16169" width="3.6640625" style="10" bestFit="1" customWidth="1"/>
    <col min="16170" max="16170" width="7.6640625" style="10" customWidth="1"/>
    <col min="16171" max="16171" width="1.44140625" style="10" customWidth="1"/>
    <col min="16172" max="16172" width="11.5546875" style="10"/>
    <col min="16173" max="16173" width="1.44140625" style="10" customWidth="1"/>
    <col min="16174" max="16174" width="11.5546875" style="10"/>
    <col min="16175" max="16175" width="1.44140625" style="10" customWidth="1"/>
    <col min="16176" max="16384" width="11.5546875" style="10"/>
  </cols>
  <sheetData>
    <row r="1" spans="1:48" s="8" customFormat="1" ht="10.5" customHeight="1" x14ac:dyDescent="0.3">
      <c r="C1" s="10"/>
      <c r="W1" s="11" t="s">
        <v>42</v>
      </c>
      <c r="Z1" s="38" t="s">
        <v>43</v>
      </c>
      <c r="AN1" s="11" t="s">
        <v>567</v>
      </c>
    </row>
    <row r="2" spans="1:48" s="8" customFormat="1" ht="10.5" customHeight="1" x14ac:dyDescent="0.3">
      <c r="A2" s="12"/>
      <c r="C2" s="10"/>
      <c r="W2" s="11" t="s">
        <v>568</v>
      </c>
      <c r="Z2" s="38" t="s">
        <v>391</v>
      </c>
      <c r="AN2" s="11" t="s">
        <v>47</v>
      </c>
    </row>
    <row r="3" spans="1:48" s="8" customFormat="1" ht="10.5" customHeight="1" x14ac:dyDescent="0.3">
      <c r="A3" s="13"/>
      <c r="C3" s="10"/>
      <c r="W3" s="11" t="s">
        <v>48</v>
      </c>
      <c r="Z3" s="14" t="s">
        <v>49</v>
      </c>
    </row>
    <row r="4" spans="1:48" ht="9.6"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row>
    <row r="5" spans="1:48" ht="9.6" customHeight="1" x14ac:dyDescent="0.3">
      <c r="Z5" s="16" t="s">
        <v>503</v>
      </c>
      <c r="AA5" s="16"/>
      <c r="AB5" s="16"/>
      <c r="AC5" s="16"/>
      <c r="AD5" s="16"/>
      <c r="AE5" s="16"/>
      <c r="AF5" s="16"/>
      <c r="AG5" s="16"/>
      <c r="AH5" s="16"/>
      <c r="AI5" s="16"/>
      <c r="AJ5" s="16"/>
      <c r="AK5" s="16"/>
      <c r="AL5" s="16"/>
    </row>
    <row r="6" spans="1:48" ht="9.6" customHeight="1" x14ac:dyDescent="0.3"/>
    <row r="7" spans="1:48" ht="9.6" customHeight="1" x14ac:dyDescent="0.3">
      <c r="E7" s="17" t="s">
        <v>569</v>
      </c>
      <c r="F7" s="17"/>
      <c r="G7" s="17"/>
      <c r="H7" s="17"/>
      <c r="I7" s="17"/>
      <c r="AD7" s="16" t="s">
        <v>396</v>
      </c>
      <c r="AE7" s="16"/>
      <c r="AF7" s="16"/>
      <c r="AG7" s="16"/>
      <c r="AH7" s="16"/>
      <c r="AI7" s="16"/>
      <c r="AJ7" s="16"/>
    </row>
    <row r="8" spans="1:48" ht="9.6" customHeight="1" x14ac:dyDescent="0.3">
      <c r="E8" s="16" t="s">
        <v>570</v>
      </c>
      <c r="F8" s="16"/>
      <c r="G8" s="16"/>
      <c r="H8" s="16"/>
      <c r="I8" s="16"/>
      <c r="K8" s="16" t="s">
        <v>571</v>
      </c>
      <c r="L8" s="16"/>
      <c r="M8" s="16"/>
      <c r="N8" s="16"/>
      <c r="O8" s="16"/>
      <c r="Q8" s="16" t="s">
        <v>572</v>
      </c>
      <c r="R8" s="16"/>
      <c r="S8" s="16"/>
      <c r="T8" s="16"/>
      <c r="U8" s="16"/>
    </row>
    <row r="9" spans="1:48" ht="9.6" customHeight="1" x14ac:dyDescent="0.3">
      <c r="I9" s="18"/>
      <c r="Z9" s="16" t="s">
        <v>431</v>
      </c>
      <c r="AA9" s="16"/>
      <c r="AB9" s="154"/>
      <c r="AD9" s="16" t="s">
        <v>59</v>
      </c>
      <c r="AE9" s="16"/>
      <c r="AF9" s="16"/>
      <c r="AH9" s="16" t="s">
        <v>60</v>
      </c>
      <c r="AI9" s="16"/>
      <c r="AJ9" s="16"/>
      <c r="AR9" s="18" t="s">
        <v>569</v>
      </c>
      <c r="AV9" s="18" t="s">
        <v>573</v>
      </c>
    </row>
    <row r="10" spans="1:48" ht="9.6" customHeight="1" x14ac:dyDescent="0.3">
      <c r="I10" s="18" t="s">
        <v>64</v>
      </c>
      <c r="O10" s="18" t="s">
        <v>64</v>
      </c>
      <c r="U10" s="18" t="s">
        <v>64</v>
      </c>
      <c r="AB10" s="155" t="s">
        <v>271</v>
      </c>
      <c r="AF10" s="155" t="s">
        <v>271</v>
      </c>
      <c r="AJ10" s="155" t="s">
        <v>271</v>
      </c>
      <c r="AL10" s="18" t="s">
        <v>408</v>
      </c>
      <c r="AR10" s="18" t="s">
        <v>370</v>
      </c>
      <c r="AT10" s="18" t="s">
        <v>574</v>
      </c>
      <c r="AV10" s="18" t="s">
        <v>575</v>
      </c>
    </row>
    <row r="11" spans="1:48" ht="9.6" customHeight="1" x14ac:dyDescent="0.3">
      <c r="A11" s="19" t="s">
        <v>71</v>
      </c>
      <c r="C11" s="19" t="s">
        <v>73</v>
      </c>
      <c r="E11" s="19" t="s">
        <v>74</v>
      </c>
      <c r="G11" s="19" t="s">
        <v>434</v>
      </c>
      <c r="I11" s="19" t="s">
        <v>80</v>
      </c>
      <c r="K11" s="19" t="s">
        <v>74</v>
      </c>
      <c r="M11" s="19" t="s">
        <v>434</v>
      </c>
      <c r="O11" s="19" t="s">
        <v>80</v>
      </c>
      <c r="Q11" s="19" t="s">
        <v>74</v>
      </c>
      <c r="S11" s="19" t="s">
        <v>434</v>
      </c>
      <c r="U11" s="19" t="s">
        <v>80</v>
      </c>
      <c r="W11" s="19" t="s">
        <v>65</v>
      </c>
      <c r="Z11" s="19" t="s">
        <v>74</v>
      </c>
      <c r="AB11" s="156" t="s">
        <v>372</v>
      </c>
      <c r="AD11" s="19" t="s">
        <v>74</v>
      </c>
      <c r="AF11" s="156" t="s">
        <v>372</v>
      </c>
      <c r="AH11" s="19" t="s">
        <v>74</v>
      </c>
      <c r="AJ11" s="156" t="s">
        <v>372</v>
      </c>
      <c r="AL11" s="19" t="s">
        <v>576</v>
      </c>
      <c r="AN11" s="19" t="s">
        <v>71</v>
      </c>
      <c r="AR11" s="111" t="s">
        <v>379</v>
      </c>
      <c r="AT11" s="111" t="s">
        <v>577</v>
      </c>
      <c r="AV11" s="111" t="s">
        <v>578</v>
      </c>
    </row>
    <row r="12" spans="1:48" ht="8.85" customHeight="1" x14ac:dyDescent="0.3"/>
    <row r="13" spans="1:48" ht="8.85" customHeight="1" x14ac:dyDescent="0.3">
      <c r="B13" s="10" t="s">
        <v>281</v>
      </c>
    </row>
    <row r="14" spans="1:48" ht="8.85" customHeight="1" x14ac:dyDescent="0.3">
      <c r="A14" s="10">
        <v>1</v>
      </c>
      <c r="B14" s="21"/>
      <c r="C14" s="10" t="s">
        <v>84</v>
      </c>
      <c r="D14" s="21"/>
      <c r="E14" s="136">
        <v>33429633</v>
      </c>
      <c r="F14" s="21"/>
      <c r="G14" s="134">
        <f>(E14/$AP14)</f>
        <v>209.63354800679764</v>
      </c>
      <c r="H14" s="21"/>
      <c r="I14" s="135">
        <f>IF(G$60&gt;0,G14/G$60*100,0)</f>
        <v>99.52913801952387</v>
      </c>
      <c r="J14" s="21"/>
      <c r="K14" s="136">
        <v>477741</v>
      </c>
      <c r="L14" s="21"/>
      <c r="M14" s="134">
        <f>(K14/$AP14)</f>
        <v>2.9958612126646891</v>
      </c>
      <c r="N14" s="21"/>
      <c r="O14" s="135">
        <f>IF(M$60&gt;0,M14/M$60*100,0)</f>
        <v>76.437678182542442</v>
      </c>
      <c r="P14" s="21"/>
      <c r="Q14" s="136">
        <v>0</v>
      </c>
      <c r="R14" s="21"/>
      <c r="S14" s="134">
        <f>(Q14/$AP14)</f>
        <v>0</v>
      </c>
      <c r="T14" s="21"/>
      <c r="U14" s="135">
        <f>IF(S$60&gt;0,S14/S$60*100,0)</f>
        <v>0</v>
      </c>
      <c r="V14" s="21"/>
      <c r="W14" s="136">
        <f t="shared" ref="W14:W58" si="0">(E14+K14+Q14)</f>
        <v>33907374</v>
      </c>
      <c r="X14" s="21"/>
      <c r="Y14" s="21"/>
      <c r="Z14" s="136">
        <v>10035654</v>
      </c>
      <c r="AA14" s="21"/>
      <c r="AB14" s="135">
        <f t="shared" ref="AB14:AB58" si="1">IF($W14&gt;0,Z14/$W14*100,0)</f>
        <v>29.597261055957919</v>
      </c>
      <c r="AC14" s="21"/>
      <c r="AD14" s="136">
        <v>7745329</v>
      </c>
      <c r="AE14" s="21"/>
      <c r="AF14" s="135">
        <f t="shared" ref="AF14:AF58" si="2">IF($W14&gt;0,AD14/$W14*100,0)</f>
        <v>22.842609398179878</v>
      </c>
      <c r="AG14" s="21"/>
      <c r="AH14" s="136">
        <v>1934819</v>
      </c>
      <c r="AI14" s="21"/>
      <c r="AJ14" s="135">
        <f t="shared" ref="AJ14:AJ58" si="3">IF($W14&gt;0,AH14/$W14*100,0)</f>
        <v>5.7061894560162632</v>
      </c>
      <c r="AK14" s="21"/>
      <c r="AL14" s="136">
        <v>1786756</v>
      </c>
      <c r="AM14" s="21"/>
      <c r="AN14" s="10">
        <v>1</v>
      </c>
      <c r="AO14" s="21"/>
      <c r="AP14" s="147">
        <v>159467</v>
      </c>
      <c r="AQ14" s="21"/>
      <c r="AR14" s="147">
        <f>IF(E14,AP14,0)</f>
        <v>159467</v>
      </c>
      <c r="AS14" s="21"/>
      <c r="AT14" s="147">
        <f>IF(K14,AP14,0)</f>
        <v>159467</v>
      </c>
      <c r="AU14" s="21"/>
      <c r="AV14" s="147">
        <f>IF(Q14,AP14,0)</f>
        <v>0</v>
      </c>
    </row>
    <row r="15" spans="1:48" ht="8.85" customHeight="1" x14ac:dyDescent="0.3">
      <c r="A15" s="10">
        <v>2</v>
      </c>
      <c r="B15" s="21"/>
      <c r="C15" s="10" t="s">
        <v>85</v>
      </c>
      <c r="D15" s="21"/>
      <c r="E15" s="138">
        <v>3022897</v>
      </c>
      <c r="F15" s="21"/>
      <c r="G15" s="135">
        <f>(E15/$AP15)</f>
        <v>175.55589755502643</v>
      </c>
      <c r="H15" s="21"/>
      <c r="I15" s="135">
        <f>IF(G$60&gt;0,G15/G$60*100,0)</f>
        <v>83.349861336741</v>
      </c>
      <c r="J15" s="21"/>
      <c r="K15" s="138">
        <v>48942</v>
      </c>
      <c r="L15" s="21"/>
      <c r="M15" s="135">
        <f>(K15/$AP15)</f>
        <v>2.8423253382890992</v>
      </c>
      <c r="N15" s="21"/>
      <c r="O15" s="135">
        <f>IF(M$60&gt;0,M15/M$60*100,0)</f>
        <v>72.52029853044634</v>
      </c>
      <c r="P15" s="21"/>
      <c r="Q15" s="138">
        <v>0</v>
      </c>
      <c r="R15" s="21"/>
      <c r="S15" s="135">
        <f>(Q15/$AP15)</f>
        <v>0</v>
      </c>
      <c r="T15" s="21"/>
      <c r="U15" s="135">
        <f>IF(S$60&gt;0,S15/S$60*100,0)</f>
        <v>0</v>
      </c>
      <c r="V15" s="21"/>
      <c r="W15" s="138">
        <f t="shared" si="0"/>
        <v>3071839</v>
      </c>
      <c r="X15" s="21"/>
      <c r="Y15" s="21"/>
      <c r="Z15" s="138">
        <v>47936</v>
      </c>
      <c r="AA15" s="21"/>
      <c r="AB15" s="135">
        <f t="shared" si="1"/>
        <v>1.5604984506023916</v>
      </c>
      <c r="AC15" s="21"/>
      <c r="AD15" s="138">
        <v>42236</v>
      </c>
      <c r="AE15" s="21"/>
      <c r="AF15" s="135">
        <f t="shared" si="2"/>
        <v>1.3749418507936124</v>
      </c>
      <c r="AG15" s="21"/>
      <c r="AH15" s="138">
        <v>13400</v>
      </c>
      <c r="AI15" s="21"/>
      <c r="AJ15" s="135">
        <f t="shared" si="3"/>
        <v>0.43622077849783142</v>
      </c>
      <c r="AK15" s="21"/>
      <c r="AL15" s="138">
        <v>0</v>
      </c>
      <c r="AM15" s="21"/>
      <c r="AN15" s="10">
        <v>2</v>
      </c>
      <c r="AO15" s="21"/>
      <c r="AP15" s="147">
        <v>17219</v>
      </c>
      <c r="AQ15" s="21"/>
      <c r="AR15" s="147">
        <f>IF(E15,AP15,0)</f>
        <v>17219</v>
      </c>
      <c r="AS15" s="21"/>
      <c r="AT15" s="147">
        <f>IF(K15,AP15,0)</f>
        <v>17219</v>
      </c>
      <c r="AU15" s="21"/>
      <c r="AV15" s="147">
        <f>IF(Q15,AP15,0)</f>
        <v>0</v>
      </c>
    </row>
    <row r="16" spans="1:48" ht="8.85" customHeight="1" x14ac:dyDescent="0.3">
      <c r="A16" s="10">
        <v>3</v>
      </c>
      <c r="B16" s="21"/>
      <c r="C16" s="10" t="s">
        <v>86</v>
      </c>
      <c r="D16" s="21"/>
      <c r="E16" s="138">
        <v>515940</v>
      </c>
      <c r="F16" s="21"/>
      <c r="G16" s="135">
        <f>(E16/$AP16)</f>
        <v>77.690106911609703</v>
      </c>
      <c r="H16" s="21"/>
      <c r="I16" s="135">
        <f>IF(G$60&gt;0,G16/G$60*100,0)</f>
        <v>36.885457728867102</v>
      </c>
      <c r="J16" s="21"/>
      <c r="K16" s="138">
        <v>2000</v>
      </c>
      <c r="L16" s="21"/>
      <c r="M16" s="135">
        <f>(K16/$AP16)</f>
        <v>0.30115946393615417</v>
      </c>
      <c r="N16" s="21"/>
      <c r="O16" s="135">
        <f>IF(M$60&gt;0,M16/M$60*100,0)</f>
        <v>7.6839107528294051</v>
      </c>
      <c r="P16" s="21"/>
      <c r="Q16" s="138">
        <v>0</v>
      </c>
      <c r="R16" s="21"/>
      <c r="S16" s="135">
        <f>(Q16/$AP16)</f>
        <v>0</v>
      </c>
      <c r="T16" s="21"/>
      <c r="U16" s="135">
        <f>IF(S$60&gt;0,S16/S$60*100,0)</f>
        <v>0</v>
      </c>
      <c r="V16" s="21"/>
      <c r="W16" s="138">
        <f t="shared" si="0"/>
        <v>517940</v>
      </c>
      <c r="X16" s="21"/>
      <c r="Y16" s="21"/>
      <c r="Z16" s="138">
        <v>606</v>
      </c>
      <c r="AA16" s="21"/>
      <c r="AB16" s="135">
        <f t="shared" si="1"/>
        <v>0.11700196934007799</v>
      </c>
      <c r="AC16" s="21"/>
      <c r="AD16" s="138">
        <v>51253</v>
      </c>
      <c r="AE16" s="21"/>
      <c r="AF16" s="135">
        <f t="shared" si="2"/>
        <v>9.8955477468432633</v>
      </c>
      <c r="AG16" s="21"/>
      <c r="AH16" s="138">
        <v>0</v>
      </c>
      <c r="AI16" s="21"/>
      <c r="AJ16" s="135">
        <f t="shared" si="3"/>
        <v>0</v>
      </c>
      <c r="AK16" s="21"/>
      <c r="AL16" s="138">
        <v>6</v>
      </c>
      <c r="AM16" s="21"/>
      <c r="AN16" s="10">
        <v>3</v>
      </c>
      <c r="AO16" s="21"/>
      <c r="AP16" s="147">
        <v>6641</v>
      </c>
      <c r="AQ16" s="21"/>
      <c r="AR16" s="147">
        <f>IF(E16,AP16,0)</f>
        <v>6641</v>
      </c>
      <c r="AS16" s="21"/>
      <c r="AT16" s="147">
        <f>IF(K16,AP16,0)</f>
        <v>6641</v>
      </c>
      <c r="AU16" s="21"/>
      <c r="AV16" s="147">
        <f>IF(Q16,AP16,0)</f>
        <v>0</v>
      </c>
    </row>
    <row r="17" spans="1:48" ht="8.85" customHeight="1" x14ac:dyDescent="0.3">
      <c r="A17" s="10">
        <v>4</v>
      </c>
      <c r="B17" s="21"/>
      <c r="C17" s="10" t="s">
        <v>87</v>
      </c>
      <c r="D17" s="21"/>
      <c r="E17" s="138">
        <v>11471949</v>
      </c>
      <c r="F17" s="21"/>
      <c r="G17" s="135">
        <f>(E17/$AP17)</f>
        <v>224.71986287952987</v>
      </c>
      <c r="H17" s="21"/>
      <c r="I17" s="135">
        <f>IF(G$60&gt;0,G17/G$60*100,0)</f>
        <v>106.69176980938164</v>
      </c>
      <c r="J17" s="21"/>
      <c r="K17" s="138">
        <v>1427468</v>
      </c>
      <c r="L17" s="21"/>
      <c r="M17" s="135">
        <f>(K17/$AP17)</f>
        <v>27.962154750244856</v>
      </c>
      <c r="N17" s="21"/>
      <c r="O17" s="135">
        <f>IF(M$60&gt;0,M17/M$60*100,0)</f>
        <v>713.43831852229744</v>
      </c>
      <c r="P17" s="21"/>
      <c r="Q17" s="138">
        <v>43631</v>
      </c>
      <c r="R17" s="21"/>
      <c r="S17" s="135">
        <f>(Q17/$AP17)</f>
        <v>0.85467189030362389</v>
      </c>
      <c r="T17" s="21"/>
      <c r="U17" s="135">
        <f>IF(S$60&gt;0,S17/S$60*100,0)</f>
        <v>72.074290089289505</v>
      </c>
      <c r="V17" s="21"/>
      <c r="W17" s="138">
        <f t="shared" si="0"/>
        <v>12943048</v>
      </c>
      <c r="X17" s="21"/>
      <c r="Y17" s="21"/>
      <c r="Z17" s="138">
        <v>0</v>
      </c>
      <c r="AA17" s="21"/>
      <c r="AB17" s="135">
        <f t="shared" si="1"/>
        <v>0</v>
      </c>
      <c r="AC17" s="21"/>
      <c r="AD17" s="138">
        <v>2183095</v>
      </c>
      <c r="AE17" s="21"/>
      <c r="AF17" s="135">
        <f t="shared" si="2"/>
        <v>16.866931189623958</v>
      </c>
      <c r="AG17" s="21"/>
      <c r="AH17" s="138">
        <v>0</v>
      </c>
      <c r="AI17" s="21"/>
      <c r="AJ17" s="135">
        <f t="shared" si="3"/>
        <v>0</v>
      </c>
      <c r="AK17" s="21"/>
      <c r="AL17" s="138">
        <v>2116880</v>
      </c>
      <c r="AM17" s="21"/>
      <c r="AN17" s="10">
        <v>4</v>
      </c>
      <c r="AO17" s="21"/>
      <c r="AP17" s="147">
        <v>51050</v>
      </c>
      <c r="AQ17" s="21"/>
      <c r="AR17" s="147">
        <f>IF(E17,AP17,0)</f>
        <v>51050</v>
      </c>
      <c r="AS17" s="21"/>
      <c r="AT17" s="147">
        <f>IF(K17,AP17,0)</f>
        <v>51050</v>
      </c>
      <c r="AU17" s="21"/>
      <c r="AV17" s="147">
        <f>IF(Q17,AP17,0)</f>
        <v>51050</v>
      </c>
    </row>
    <row r="18" spans="1:48" ht="8.85" customHeight="1" x14ac:dyDescent="0.3">
      <c r="A18" s="10">
        <v>5</v>
      </c>
      <c r="B18" s="21"/>
      <c r="C18" s="10" t="s">
        <v>88</v>
      </c>
      <c r="D18" s="21"/>
      <c r="E18" s="138">
        <v>18778544</v>
      </c>
      <c r="F18" s="21"/>
      <c r="G18" s="135">
        <f>(E18/$AP18)</f>
        <v>75.288242416466872</v>
      </c>
      <c r="H18" s="21"/>
      <c r="I18" s="135">
        <f>IF(G$60&gt;0,G18/G$60*100,0)</f>
        <v>35.74510827090004</v>
      </c>
      <c r="J18" s="21"/>
      <c r="K18" s="138">
        <v>0</v>
      </c>
      <c r="L18" s="21"/>
      <c r="M18" s="135">
        <f>(K18/$AP18)</f>
        <v>0</v>
      </c>
      <c r="N18" s="21"/>
      <c r="O18" s="135">
        <f>IF(M$60&gt;0,M18/M$60*100,0)</f>
        <v>0</v>
      </c>
      <c r="P18" s="21"/>
      <c r="Q18" s="138">
        <v>463406</v>
      </c>
      <c r="R18" s="21"/>
      <c r="S18" s="135">
        <f>(Q18/$AP18)</f>
        <v>1.8579195099069048</v>
      </c>
      <c r="T18" s="21"/>
      <c r="U18" s="135">
        <f>IF(S$60&gt;0,S18/S$60*100,0)</f>
        <v>156.67793832789994</v>
      </c>
      <c r="V18" s="21"/>
      <c r="W18" s="138">
        <f t="shared" si="0"/>
        <v>19241950</v>
      </c>
      <c r="X18" s="21"/>
      <c r="Y18" s="21"/>
      <c r="Z18" s="138">
        <v>92266</v>
      </c>
      <c r="AA18" s="21"/>
      <c r="AB18" s="135">
        <f t="shared" si="1"/>
        <v>0.47950441613246059</v>
      </c>
      <c r="AC18" s="21"/>
      <c r="AD18" s="138">
        <v>41283</v>
      </c>
      <c r="AE18" s="21"/>
      <c r="AF18" s="135">
        <f t="shared" si="2"/>
        <v>0.21454686245416915</v>
      </c>
      <c r="AG18" s="21"/>
      <c r="AH18" s="138">
        <v>1190048</v>
      </c>
      <c r="AI18" s="21"/>
      <c r="AJ18" s="135">
        <f t="shared" si="3"/>
        <v>6.1846538422561128</v>
      </c>
      <c r="AK18" s="21"/>
      <c r="AL18" s="138">
        <v>145352</v>
      </c>
      <c r="AM18" s="21"/>
      <c r="AN18" s="10">
        <v>5</v>
      </c>
      <c r="AO18" s="21"/>
      <c r="AP18" s="147">
        <v>249422</v>
      </c>
      <c r="AQ18" s="21"/>
      <c r="AR18" s="147">
        <f>IF(E18,AP18,0)</f>
        <v>249422</v>
      </c>
      <c r="AS18" s="21"/>
      <c r="AT18" s="147">
        <f>IF(K18,AP18,0)</f>
        <v>0</v>
      </c>
      <c r="AU18" s="21"/>
      <c r="AV18" s="147">
        <f>IF(Q18,AP18,0)</f>
        <v>249422</v>
      </c>
    </row>
    <row r="19" spans="1:48" ht="8.85" customHeight="1" x14ac:dyDescent="0.3">
      <c r="A19" s="29"/>
      <c r="B19" s="21"/>
      <c r="D19" s="21"/>
      <c r="E19" s="21"/>
      <c r="F19" s="21"/>
      <c r="G19" s="21"/>
      <c r="H19" s="21"/>
      <c r="I19" s="21"/>
      <c r="J19" s="21"/>
      <c r="K19" s="21"/>
      <c r="L19" s="21"/>
      <c r="M19" s="21"/>
      <c r="N19" s="21"/>
      <c r="O19" s="21"/>
      <c r="P19" s="21"/>
      <c r="Q19" s="21"/>
      <c r="R19" s="21"/>
      <c r="S19" s="21"/>
      <c r="T19" s="21"/>
      <c r="U19" s="21"/>
      <c r="V19" s="21"/>
      <c r="X19" s="21"/>
      <c r="Y19" s="21"/>
      <c r="Z19" s="21"/>
      <c r="AA19" s="21"/>
      <c r="AB19" s="21"/>
      <c r="AC19" s="21"/>
      <c r="AD19" s="21"/>
      <c r="AE19" s="21"/>
      <c r="AF19" s="21"/>
      <c r="AG19" s="21"/>
      <c r="AH19" s="21"/>
      <c r="AI19" s="21"/>
      <c r="AJ19" s="21"/>
      <c r="AK19" s="21"/>
      <c r="AL19" s="21"/>
      <c r="AM19" s="21"/>
      <c r="AN19" s="41"/>
      <c r="AO19" s="21"/>
      <c r="AP19" s="27"/>
      <c r="AQ19" s="21"/>
      <c r="AR19" s="21"/>
      <c r="AS19" s="21"/>
      <c r="AT19" s="21"/>
      <c r="AU19" s="21"/>
      <c r="AV19" s="21"/>
    </row>
    <row r="20" spans="1:48" ht="8.85" customHeight="1" x14ac:dyDescent="0.3">
      <c r="A20" s="10">
        <v>6</v>
      </c>
      <c r="B20" s="21"/>
      <c r="C20" s="10" t="s">
        <v>89</v>
      </c>
      <c r="D20" s="21"/>
      <c r="E20" s="138">
        <v>397228</v>
      </c>
      <c r="F20" s="21"/>
      <c r="G20" s="135">
        <f>(E20/$AP20)</f>
        <v>21.861750137589432</v>
      </c>
      <c r="H20" s="21"/>
      <c r="I20" s="135">
        <f>IF(G$60&gt;0,G20/G$60*100,0)</f>
        <v>10.379451034821621</v>
      </c>
      <c r="J20" s="21"/>
      <c r="K20" s="138">
        <v>0</v>
      </c>
      <c r="L20" s="21"/>
      <c r="M20" s="135">
        <f>(K20/$AP20)</f>
        <v>0</v>
      </c>
      <c r="N20" s="21"/>
      <c r="O20" s="135">
        <f>IF(M$60&gt;0,M20/M$60*100,0)</f>
        <v>0</v>
      </c>
      <c r="P20" s="21"/>
      <c r="Q20" s="138">
        <v>0</v>
      </c>
      <c r="R20" s="21"/>
      <c r="S20" s="135">
        <f>(Q20/$AP20)</f>
        <v>0</v>
      </c>
      <c r="T20" s="21"/>
      <c r="U20" s="135">
        <f>IF(S$60&gt;0,S20/S$60*100,0)</f>
        <v>0</v>
      </c>
      <c r="V20" s="21"/>
      <c r="W20" s="138">
        <f t="shared" si="0"/>
        <v>397228</v>
      </c>
      <c r="X20" s="21"/>
      <c r="Y20" s="21"/>
      <c r="Z20" s="138">
        <v>0</v>
      </c>
      <c r="AA20" s="21"/>
      <c r="AB20" s="135">
        <f t="shared" si="1"/>
        <v>0</v>
      </c>
      <c r="AC20" s="21"/>
      <c r="AD20" s="138">
        <v>0</v>
      </c>
      <c r="AE20" s="21"/>
      <c r="AF20" s="135">
        <f t="shared" si="2"/>
        <v>0</v>
      </c>
      <c r="AG20" s="21"/>
      <c r="AH20" s="138">
        <v>0</v>
      </c>
      <c r="AI20" s="21"/>
      <c r="AJ20" s="135">
        <f t="shared" si="3"/>
        <v>0</v>
      </c>
      <c r="AK20" s="21"/>
      <c r="AL20" s="138">
        <v>0</v>
      </c>
      <c r="AM20" s="21"/>
      <c r="AN20" s="10">
        <v>6</v>
      </c>
      <c r="AO20" s="21"/>
      <c r="AP20" s="147">
        <v>18170</v>
      </c>
      <c r="AQ20" s="21"/>
      <c r="AR20" s="147">
        <f>IF(E20,AP20,0)</f>
        <v>18170</v>
      </c>
      <c r="AS20" s="21"/>
      <c r="AT20" s="147">
        <f>IF(K20,AP20,0)</f>
        <v>0</v>
      </c>
      <c r="AU20" s="21"/>
      <c r="AV20" s="147">
        <f>IF(Q20,AP20,0)</f>
        <v>0</v>
      </c>
    </row>
    <row r="21" spans="1:48" ht="8.85" customHeight="1" x14ac:dyDescent="0.3">
      <c r="A21" s="10">
        <v>7</v>
      </c>
      <c r="B21" s="21"/>
      <c r="C21" s="10" t="s">
        <v>90</v>
      </c>
      <c r="D21" s="21"/>
      <c r="E21" s="138">
        <v>281476</v>
      </c>
      <c r="F21" s="21"/>
      <c r="G21" s="135">
        <f>(E21/$AP21)</f>
        <v>49.063273487885652</v>
      </c>
      <c r="H21" s="21"/>
      <c r="I21" s="135">
        <f>IF(G$60&gt;0,G21/G$60*100,0)</f>
        <v>23.294102328063794</v>
      </c>
      <c r="J21" s="21"/>
      <c r="K21" s="138">
        <v>3000</v>
      </c>
      <c r="L21" s="21"/>
      <c r="M21" s="135">
        <f>(K21/$AP21)</f>
        <v>0.52292138748474815</v>
      </c>
      <c r="N21" s="21"/>
      <c r="O21" s="135">
        <f>IF(M$60&gt;0,M21/M$60*100,0)</f>
        <v>13.342038864268805</v>
      </c>
      <c r="P21" s="21"/>
      <c r="Q21" s="138">
        <v>6216</v>
      </c>
      <c r="R21" s="21"/>
      <c r="S21" s="135">
        <f>(Q21/$AP21)</f>
        <v>1.0834931148683982</v>
      </c>
      <c r="T21" s="21"/>
      <c r="U21" s="135">
        <f>IF(S$60&gt;0,S21/S$60*100,0)</f>
        <v>91.370732975704243</v>
      </c>
      <c r="V21" s="21"/>
      <c r="W21" s="138">
        <f t="shared" si="0"/>
        <v>290692</v>
      </c>
      <c r="X21" s="21"/>
      <c r="Y21" s="21"/>
      <c r="Z21" s="138">
        <v>121694</v>
      </c>
      <c r="AA21" s="21"/>
      <c r="AB21" s="135">
        <f t="shared" si="1"/>
        <v>41.863553176558007</v>
      </c>
      <c r="AC21" s="21"/>
      <c r="AD21" s="138">
        <v>29000</v>
      </c>
      <c r="AE21" s="21"/>
      <c r="AF21" s="135">
        <f t="shared" si="2"/>
        <v>9.9761947353212346</v>
      </c>
      <c r="AG21" s="21"/>
      <c r="AH21" s="138">
        <v>0</v>
      </c>
      <c r="AI21" s="21"/>
      <c r="AJ21" s="135">
        <f t="shared" si="3"/>
        <v>0</v>
      </c>
      <c r="AK21" s="21"/>
      <c r="AL21" s="138">
        <v>0</v>
      </c>
      <c r="AM21" s="21"/>
      <c r="AN21" s="10">
        <v>7</v>
      </c>
      <c r="AO21" s="21"/>
      <c r="AP21" s="147">
        <v>5737</v>
      </c>
      <c r="AQ21" s="21"/>
      <c r="AR21" s="147">
        <f>IF(E21,AP21,0)</f>
        <v>5737</v>
      </c>
      <c r="AS21" s="21"/>
      <c r="AT21" s="147">
        <f>IF(K21,AP21,0)</f>
        <v>5737</v>
      </c>
      <c r="AU21" s="21"/>
      <c r="AV21" s="147">
        <f>IF(Q21,AP21,0)</f>
        <v>5737</v>
      </c>
    </row>
    <row r="22" spans="1:48" ht="8.85" customHeight="1" x14ac:dyDescent="0.3">
      <c r="A22" s="10">
        <v>8</v>
      </c>
      <c r="B22" s="21"/>
      <c r="C22" s="10" t="s">
        <v>91</v>
      </c>
      <c r="D22" s="21"/>
      <c r="E22" s="138">
        <v>7401335</v>
      </c>
      <c r="F22" s="21"/>
      <c r="G22" s="135">
        <f>(E22/$AP22)</f>
        <v>173.78105189011504</v>
      </c>
      <c r="H22" s="21"/>
      <c r="I22" s="135">
        <f>IF(G$60&gt;0,G22/G$60*100,0)</f>
        <v>82.50720585136709</v>
      </c>
      <c r="J22" s="21"/>
      <c r="K22" s="138">
        <v>0</v>
      </c>
      <c r="L22" s="21"/>
      <c r="M22" s="135">
        <f>(K22/$AP22)</f>
        <v>0</v>
      </c>
      <c r="N22" s="21"/>
      <c r="O22" s="135">
        <f>IF(M$60&gt;0,M22/M$60*100,0)</f>
        <v>0</v>
      </c>
      <c r="P22" s="21"/>
      <c r="Q22" s="138">
        <v>0</v>
      </c>
      <c r="R22" s="21"/>
      <c r="S22" s="135">
        <f>(Q22/$AP22)</f>
        <v>0</v>
      </c>
      <c r="T22" s="21"/>
      <c r="U22" s="135">
        <f>IF(S$60&gt;0,S22/S$60*100,0)</f>
        <v>0</v>
      </c>
      <c r="V22" s="21"/>
      <c r="W22" s="138">
        <f t="shared" si="0"/>
        <v>7401335</v>
      </c>
      <c r="X22" s="21"/>
      <c r="Y22" s="21"/>
      <c r="Z22" s="138">
        <v>620562</v>
      </c>
      <c r="AA22" s="21"/>
      <c r="AB22" s="135">
        <f t="shared" si="1"/>
        <v>8.3844603710006371</v>
      </c>
      <c r="AC22" s="21"/>
      <c r="AD22" s="138">
        <v>0</v>
      </c>
      <c r="AE22" s="21"/>
      <c r="AF22" s="135">
        <f t="shared" si="2"/>
        <v>0</v>
      </c>
      <c r="AG22" s="21"/>
      <c r="AH22" s="138">
        <v>0</v>
      </c>
      <c r="AI22" s="21"/>
      <c r="AJ22" s="135">
        <f t="shared" si="3"/>
        <v>0</v>
      </c>
      <c r="AK22" s="21"/>
      <c r="AL22" s="138">
        <v>1007499</v>
      </c>
      <c r="AM22" s="21"/>
      <c r="AN22" s="10">
        <v>8</v>
      </c>
      <c r="AO22" s="21"/>
      <c r="AP22" s="147">
        <v>42590</v>
      </c>
      <c r="AQ22" s="21"/>
      <c r="AR22" s="147">
        <f>IF(E22,AP22,0)</f>
        <v>42590</v>
      </c>
      <c r="AS22" s="21"/>
      <c r="AT22" s="147">
        <f>IF(K22,AP22,0)</f>
        <v>0</v>
      </c>
      <c r="AU22" s="21"/>
      <c r="AV22" s="147">
        <f>IF(Q22,AP22,0)</f>
        <v>0</v>
      </c>
    </row>
    <row r="23" spans="1:48" ht="8.85" customHeight="1" x14ac:dyDescent="0.3">
      <c r="A23" s="10">
        <v>9</v>
      </c>
      <c r="B23" s="21"/>
      <c r="C23" s="10" t="s">
        <v>93</v>
      </c>
      <c r="D23" s="21"/>
      <c r="E23" s="138">
        <v>0</v>
      </c>
      <c r="F23" s="21"/>
      <c r="G23" s="135">
        <f>(E23/$AP23)</f>
        <v>0</v>
      </c>
      <c r="H23" s="21"/>
      <c r="I23" s="135">
        <f>IF(G$60&gt;0,G23/G$60*100,0)</f>
        <v>0</v>
      </c>
      <c r="J23" s="21"/>
      <c r="K23" s="138">
        <v>0</v>
      </c>
      <c r="L23" s="21"/>
      <c r="M23" s="135">
        <f>(K23/$AP23)</f>
        <v>0</v>
      </c>
      <c r="N23" s="21"/>
      <c r="O23" s="135">
        <f>IF(M$60&gt;0,M23/M$60*100,0)</f>
        <v>0</v>
      </c>
      <c r="P23" s="21"/>
      <c r="Q23" s="138">
        <v>0</v>
      </c>
      <c r="R23" s="21"/>
      <c r="S23" s="135">
        <f>(Q23/$AP23)</f>
        <v>0</v>
      </c>
      <c r="T23" s="21"/>
      <c r="U23" s="135">
        <f>IF(S$60&gt;0,S23/S$60*100,0)</f>
        <v>0</v>
      </c>
      <c r="V23" s="21"/>
      <c r="W23" s="138">
        <f t="shared" si="0"/>
        <v>0</v>
      </c>
      <c r="X23" s="21"/>
      <c r="Y23" s="21"/>
      <c r="Z23" s="138">
        <v>0</v>
      </c>
      <c r="AA23" s="21"/>
      <c r="AB23" s="135">
        <f t="shared" si="1"/>
        <v>0</v>
      </c>
      <c r="AC23" s="21"/>
      <c r="AD23" s="138">
        <v>0</v>
      </c>
      <c r="AE23" s="21"/>
      <c r="AF23" s="135">
        <f t="shared" si="2"/>
        <v>0</v>
      </c>
      <c r="AG23" s="21"/>
      <c r="AH23" s="138">
        <v>0</v>
      </c>
      <c r="AI23" s="21"/>
      <c r="AJ23" s="135">
        <f t="shared" si="3"/>
        <v>0</v>
      </c>
      <c r="AK23" s="21"/>
      <c r="AL23" s="138">
        <v>0</v>
      </c>
      <c r="AM23" s="21"/>
      <c r="AN23" s="10">
        <v>9</v>
      </c>
      <c r="AO23" s="21"/>
      <c r="AP23" s="147">
        <v>5766</v>
      </c>
      <c r="AQ23" s="21"/>
      <c r="AR23" s="147">
        <f>IF(E23,AP23,0)</f>
        <v>0</v>
      </c>
      <c r="AS23" s="21"/>
      <c r="AT23" s="147">
        <f>IF(K23,AP23,0)</f>
        <v>0</v>
      </c>
      <c r="AU23" s="21"/>
      <c r="AV23" s="147">
        <f>IF(Q23,AP23,0)</f>
        <v>0</v>
      </c>
    </row>
    <row r="24" spans="1:48" ht="8.85" customHeight="1" x14ac:dyDescent="0.3">
      <c r="A24" s="10">
        <v>10</v>
      </c>
      <c r="B24" s="21"/>
      <c r="C24" s="10" t="s">
        <v>94</v>
      </c>
      <c r="D24" s="21"/>
      <c r="E24" s="138">
        <v>6239583</v>
      </c>
      <c r="F24" s="21"/>
      <c r="G24" s="135">
        <f>(E24/$AP24)</f>
        <v>258.41062701896794</v>
      </c>
      <c r="H24" s="21"/>
      <c r="I24" s="135">
        <f>IF(G$60&gt;0,G24/G$60*100,0)</f>
        <v>122.68736185988982</v>
      </c>
      <c r="J24" s="21"/>
      <c r="K24" s="138">
        <v>0</v>
      </c>
      <c r="L24" s="21"/>
      <c r="M24" s="135">
        <f>(K24/$AP24)</f>
        <v>0</v>
      </c>
      <c r="N24" s="21"/>
      <c r="O24" s="135">
        <f>IF(M$60&gt;0,M24/M$60*100,0)</f>
        <v>0</v>
      </c>
      <c r="P24" s="21"/>
      <c r="Q24" s="138">
        <v>0</v>
      </c>
      <c r="R24" s="21"/>
      <c r="S24" s="135">
        <f>(Q24/$AP24)</f>
        <v>0</v>
      </c>
      <c r="T24" s="21"/>
      <c r="U24" s="135">
        <f>IF(S$60&gt;0,S24/S$60*100,0)</f>
        <v>0</v>
      </c>
      <c r="V24" s="21"/>
      <c r="W24" s="138">
        <f t="shared" si="0"/>
        <v>6239583</v>
      </c>
      <c r="X24" s="21"/>
      <c r="Y24" s="21"/>
      <c r="Z24" s="138">
        <v>0</v>
      </c>
      <c r="AA24" s="21"/>
      <c r="AB24" s="135">
        <f t="shared" si="1"/>
        <v>0</v>
      </c>
      <c r="AC24" s="21"/>
      <c r="AD24" s="138">
        <v>0</v>
      </c>
      <c r="AE24" s="21"/>
      <c r="AF24" s="135">
        <f t="shared" si="2"/>
        <v>0</v>
      </c>
      <c r="AG24" s="21"/>
      <c r="AH24" s="138">
        <v>0</v>
      </c>
      <c r="AI24" s="21"/>
      <c r="AJ24" s="135">
        <f t="shared" si="3"/>
        <v>0</v>
      </c>
      <c r="AK24" s="21"/>
      <c r="AL24" s="138">
        <v>165691</v>
      </c>
      <c r="AM24" s="21"/>
      <c r="AN24" s="10">
        <v>10</v>
      </c>
      <c r="AO24" s="21"/>
      <c r="AP24" s="147">
        <v>24146</v>
      </c>
      <c r="AQ24" s="21"/>
      <c r="AR24" s="147">
        <f>IF(E24,AP24,0)</f>
        <v>24146</v>
      </c>
      <c r="AS24" s="21"/>
      <c r="AT24" s="147">
        <f>IF(K24,AP24,0)</f>
        <v>0</v>
      </c>
      <c r="AU24" s="21"/>
      <c r="AV24" s="147">
        <f>IF(Q24,AP24,0)</f>
        <v>0</v>
      </c>
    </row>
    <row r="25" spans="1:48" ht="8.85" customHeight="1" x14ac:dyDescent="0.3">
      <c r="A25" s="29"/>
      <c r="B25" s="21"/>
      <c r="D25" s="21"/>
      <c r="E25" s="21"/>
      <c r="F25" s="21"/>
      <c r="G25" s="21"/>
      <c r="H25" s="21"/>
      <c r="I25" s="21"/>
      <c r="J25" s="21"/>
      <c r="K25" s="21"/>
      <c r="L25" s="21"/>
      <c r="M25" s="21"/>
      <c r="N25" s="21"/>
      <c r="O25" s="21"/>
      <c r="P25" s="21"/>
      <c r="Q25" s="21"/>
      <c r="R25" s="21"/>
      <c r="S25" s="21"/>
      <c r="T25" s="21"/>
      <c r="U25" s="21"/>
      <c r="V25" s="21"/>
      <c r="X25" s="21"/>
      <c r="Y25" s="21"/>
      <c r="Z25" s="21"/>
      <c r="AA25" s="21"/>
      <c r="AB25" s="21"/>
      <c r="AC25" s="21"/>
      <c r="AD25" s="21"/>
      <c r="AE25" s="21"/>
      <c r="AF25" s="21"/>
      <c r="AG25" s="21"/>
      <c r="AH25" s="21"/>
      <c r="AI25" s="21"/>
      <c r="AJ25" s="21"/>
      <c r="AK25" s="21"/>
      <c r="AL25" s="21"/>
      <c r="AM25" s="21"/>
      <c r="AN25" s="41"/>
      <c r="AO25" s="21"/>
      <c r="AP25" s="27"/>
      <c r="AQ25" s="21"/>
      <c r="AR25" s="21"/>
      <c r="AS25" s="21"/>
      <c r="AT25" s="21"/>
      <c r="AU25" s="21"/>
      <c r="AV25" s="21"/>
    </row>
    <row r="26" spans="1:48" ht="8.85" customHeight="1" x14ac:dyDescent="0.3">
      <c r="A26" s="10">
        <v>11</v>
      </c>
      <c r="B26" s="21"/>
      <c r="C26" s="10" t="s">
        <v>95</v>
      </c>
      <c r="D26" s="21"/>
      <c r="E26" s="138">
        <v>2897657</v>
      </c>
      <c r="F26" s="21"/>
      <c r="G26" s="135">
        <f>(E26/$AP26)</f>
        <v>197.68433619866283</v>
      </c>
      <c r="H26" s="21"/>
      <c r="I26" s="135">
        <f>IF(G$60&gt;0,G26/G$60*100,0)</f>
        <v>93.855929878058802</v>
      </c>
      <c r="J26" s="21"/>
      <c r="K26" s="138">
        <v>862147</v>
      </c>
      <c r="L26" s="21"/>
      <c r="M26" s="135">
        <f>(K26/$AP26)</f>
        <v>58.817505798881157</v>
      </c>
      <c r="N26" s="21"/>
      <c r="O26" s="135">
        <f>IF(M$60&gt;0,M26/M$60*100,0)</f>
        <v>1500.6948789045593</v>
      </c>
      <c r="P26" s="21"/>
      <c r="Q26" s="138">
        <v>0</v>
      </c>
      <c r="R26" s="21"/>
      <c r="S26" s="135">
        <f>(Q26/$AP26)</f>
        <v>0</v>
      </c>
      <c r="T26" s="21"/>
      <c r="U26" s="135">
        <f>IF(S$60&gt;0,S26/S$60*100,0)</f>
        <v>0</v>
      </c>
      <c r="V26" s="21"/>
      <c r="W26" s="138">
        <f t="shared" si="0"/>
        <v>3759804</v>
      </c>
      <c r="X26" s="21"/>
      <c r="Y26" s="21"/>
      <c r="Z26" s="138">
        <v>147910</v>
      </c>
      <c r="AA26" s="21"/>
      <c r="AB26" s="135">
        <f t="shared" si="1"/>
        <v>3.9339816650016859</v>
      </c>
      <c r="AC26" s="21"/>
      <c r="AD26" s="138">
        <v>164050</v>
      </c>
      <c r="AE26" s="21"/>
      <c r="AF26" s="135">
        <f t="shared" si="2"/>
        <v>4.3632593613922435</v>
      </c>
      <c r="AG26" s="21"/>
      <c r="AH26" s="138">
        <v>0</v>
      </c>
      <c r="AI26" s="21"/>
      <c r="AJ26" s="135">
        <f t="shared" si="3"/>
        <v>0</v>
      </c>
      <c r="AK26" s="21"/>
      <c r="AL26" s="138">
        <v>29884</v>
      </c>
      <c r="AM26" s="21"/>
      <c r="AN26" s="10">
        <v>11</v>
      </c>
      <c r="AO26" s="21"/>
      <c r="AP26" s="147">
        <v>14658</v>
      </c>
      <c r="AQ26" s="21"/>
      <c r="AR26" s="147">
        <f>IF(E26,AP26,0)</f>
        <v>14658</v>
      </c>
      <c r="AS26" s="21"/>
      <c r="AT26" s="147">
        <f>IF(K26,AP26,0)</f>
        <v>14658</v>
      </c>
      <c r="AU26" s="21"/>
      <c r="AV26" s="147">
        <f>IF(Q26,AP26,0)</f>
        <v>0</v>
      </c>
    </row>
    <row r="27" spans="1:48" ht="8.85" customHeight="1" x14ac:dyDescent="0.3">
      <c r="A27" s="10">
        <v>12</v>
      </c>
      <c r="B27" s="21"/>
      <c r="C27" s="10" t="s">
        <v>96</v>
      </c>
      <c r="D27" s="21"/>
      <c r="E27" s="138">
        <v>577846</v>
      </c>
      <c r="F27" s="21"/>
      <c r="G27" s="135">
        <f>(E27/$AP27)</f>
        <v>70.641320293398536</v>
      </c>
      <c r="H27" s="21"/>
      <c r="I27" s="135">
        <f>IF(G$60&gt;0,G27/G$60*100,0)</f>
        <v>33.538857612308647</v>
      </c>
      <c r="J27" s="21"/>
      <c r="K27" s="138">
        <v>4155</v>
      </c>
      <c r="L27" s="21"/>
      <c r="M27" s="135">
        <f>(K27/$AP27)</f>
        <v>0.50794621026894871</v>
      </c>
      <c r="N27" s="21"/>
      <c r="O27" s="135">
        <f>IF(M$60&gt;0,M27/M$60*100,0)</f>
        <v>12.959955818529284</v>
      </c>
      <c r="P27" s="21"/>
      <c r="Q27" s="138">
        <v>700565</v>
      </c>
      <c r="R27" s="21"/>
      <c r="S27" s="135">
        <f>(Q27/$AP27)</f>
        <v>85.643643031784848</v>
      </c>
      <c r="T27" s="21"/>
      <c r="U27" s="135">
        <f>IF(S$60&gt;0,S27/S$60*100,0)</f>
        <v>7222.3093355551373</v>
      </c>
      <c r="V27" s="21"/>
      <c r="W27" s="138">
        <f t="shared" si="0"/>
        <v>1282566</v>
      </c>
      <c r="X27" s="21"/>
      <c r="Y27" s="21"/>
      <c r="Z27" s="138">
        <v>0</v>
      </c>
      <c r="AA27" s="21"/>
      <c r="AB27" s="135">
        <f t="shared" si="1"/>
        <v>0</v>
      </c>
      <c r="AC27" s="21"/>
      <c r="AD27" s="138">
        <v>37000</v>
      </c>
      <c r="AE27" s="21"/>
      <c r="AF27" s="135">
        <f t="shared" si="2"/>
        <v>2.8848417937166584</v>
      </c>
      <c r="AG27" s="21"/>
      <c r="AH27" s="138">
        <v>0</v>
      </c>
      <c r="AI27" s="21"/>
      <c r="AJ27" s="135">
        <f t="shared" si="3"/>
        <v>0</v>
      </c>
      <c r="AK27" s="21"/>
      <c r="AL27" s="138">
        <v>0</v>
      </c>
      <c r="AM27" s="21"/>
      <c r="AN27" s="10">
        <v>12</v>
      </c>
      <c r="AO27" s="21"/>
      <c r="AP27" s="147">
        <v>8180</v>
      </c>
      <c r="AQ27" s="21"/>
      <c r="AR27" s="147">
        <f>IF(E27,AP27,0)</f>
        <v>8180</v>
      </c>
      <c r="AS27" s="21"/>
      <c r="AT27" s="147">
        <f>IF(K27,AP27,0)</f>
        <v>8180</v>
      </c>
      <c r="AU27" s="21"/>
      <c r="AV27" s="147">
        <f>IF(Q27,AP27,0)</f>
        <v>8180</v>
      </c>
    </row>
    <row r="28" spans="1:48" ht="8.85" customHeight="1" x14ac:dyDescent="0.3">
      <c r="A28" s="10">
        <v>13</v>
      </c>
      <c r="B28" s="21"/>
      <c r="C28" s="10" t="s">
        <v>97</v>
      </c>
      <c r="D28" s="21"/>
      <c r="E28" s="138">
        <v>4977017</v>
      </c>
      <c r="F28" s="21"/>
      <c r="G28" s="135">
        <f>(E28/$AP28)</f>
        <v>177.86494889571867</v>
      </c>
      <c r="H28" s="21"/>
      <c r="I28" s="135">
        <f>IF(G$60&gt;0,G28/G$60*100,0)</f>
        <v>84.446145265372834</v>
      </c>
      <c r="J28" s="21"/>
      <c r="K28" s="138">
        <v>2000</v>
      </c>
      <c r="L28" s="21"/>
      <c r="M28" s="135">
        <f>(K28/$AP28)</f>
        <v>7.1474519333857484E-2</v>
      </c>
      <c r="N28" s="21"/>
      <c r="O28" s="135">
        <f>IF(M$60&gt;0,M28/M$60*100,0)</f>
        <v>1.8236313097541308</v>
      </c>
      <c r="P28" s="21"/>
      <c r="Q28" s="138">
        <v>0</v>
      </c>
      <c r="R28" s="21"/>
      <c r="S28" s="135">
        <f>(Q28/$AP28)</f>
        <v>0</v>
      </c>
      <c r="T28" s="21"/>
      <c r="U28" s="135">
        <f>IF(S$60&gt;0,S28/S$60*100,0)</f>
        <v>0</v>
      </c>
      <c r="V28" s="21"/>
      <c r="W28" s="138">
        <f t="shared" si="0"/>
        <v>4979017</v>
      </c>
      <c r="X28" s="21"/>
      <c r="Y28" s="21"/>
      <c r="Z28" s="138">
        <v>1076</v>
      </c>
      <c r="AA28" s="21"/>
      <c r="AB28" s="135">
        <f t="shared" si="1"/>
        <v>2.1610691427645257E-2</v>
      </c>
      <c r="AC28" s="21"/>
      <c r="AD28" s="138">
        <v>43242</v>
      </c>
      <c r="AE28" s="21"/>
      <c r="AF28" s="135">
        <f t="shared" si="2"/>
        <v>0.86848468281992208</v>
      </c>
      <c r="AG28" s="21"/>
      <c r="AH28" s="138">
        <v>230439</v>
      </c>
      <c r="AI28" s="21"/>
      <c r="AJ28" s="135">
        <f t="shared" si="3"/>
        <v>4.6282027155159344</v>
      </c>
      <c r="AK28" s="21"/>
      <c r="AL28" s="138">
        <v>296850</v>
      </c>
      <c r="AM28" s="21"/>
      <c r="AN28" s="10">
        <v>13</v>
      </c>
      <c r="AO28" s="21"/>
      <c r="AP28" s="147">
        <v>27982</v>
      </c>
      <c r="AQ28" s="21"/>
      <c r="AR28" s="147">
        <f>IF(E28,AP28,0)</f>
        <v>27982</v>
      </c>
      <c r="AS28" s="21"/>
      <c r="AT28" s="147">
        <f>IF(K28,AP28,0)</f>
        <v>27982</v>
      </c>
      <c r="AU28" s="21"/>
      <c r="AV28" s="147">
        <f>IF(Q28,AP28,0)</f>
        <v>0</v>
      </c>
    </row>
    <row r="29" spans="1:48" ht="8.85" customHeight="1" x14ac:dyDescent="0.3">
      <c r="A29" s="10">
        <v>14</v>
      </c>
      <c r="B29" s="21"/>
      <c r="C29" s="10" t="s">
        <v>98</v>
      </c>
      <c r="D29" s="21"/>
      <c r="E29" s="138">
        <v>912627</v>
      </c>
      <c r="F29" s="21"/>
      <c r="G29" s="135">
        <f>(E29/$AP29)</f>
        <v>135.80758928571427</v>
      </c>
      <c r="H29" s="21"/>
      <c r="I29" s="135">
        <f>IF(G$60&gt;0,G29/G$60*100,0)</f>
        <v>64.47828807285353</v>
      </c>
      <c r="J29" s="21"/>
      <c r="K29" s="138">
        <v>51474</v>
      </c>
      <c r="L29" s="21"/>
      <c r="M29" s="135">
        <f>(K29/$AP29)</f>
        <v>7.659821428571429</v>
      </c>
      <c r="N29" s="21"/>
      <c r="O29" s="135">
        <f>IF(M$60&gt;0,M29/M$60*100,0)</f>
        <v>195.43594436810019</v>
      </c>
      <c r="P29" s="21"/>
      <c r="Q29" s="138">
        <v>0</v>
      </c>
      <c r="R29" s="21"/>
      <c r="S29" s="135">
        <f>(Q29/$AP29)</f>
        <v>0</v>
      </c>
      <c r="T29" s="21"/>
      <c r="U29" s="135">
        <f>IF(S$60&gt;0,S29/S$60*100,0)</f>
        <v>0</v>
      </c>
      <c r="V29" s="21"/>
      <c r="W29" s="138">
        <f t="shared" si="0"/>
        <v>964101</v>
      </c>
      <c r="X29" s="21"/>
      <c r="Y29" s="21"/>
      <c r="Z29" s="138">
        <v>0</v>
      </c>
      <c r="AA29" s="21"/>
      <c r="AB29" s="135">
        <f t="shared" si="1"/>
        <v>0</v>
      </c>
      <c r="AC29" s="21"/>
      <c r="AD29" s="138">
        <v>0</v>
      </c>
      <c r="AE29" s="21"/>
      <c r="AF29" s="135">
        <f t="shared" si="2"/>
        <v>0</v>
      </c>
      <c r="AG29" s="21"/>
      <c r="AH29" s="138">
        <v>0</v>
      </c>
      <c r="AI29" s="21"/>
      <c r="AJ29" s="135">
        <f t="shared" si="3"/>
        <v>0</v>
      </c>
      <c r="AK29" s="21"/>
      <c r="AL29" s="138">
        <v>480779</v>
      </c>
      <c r="AM29" s="21"/>
      <c r="AN29" s="10">
        <v>14</v>
      </c>
      <c r="AO29" s="21"/>
      <c r="AP29" s="147">
        <v>6720</v>
      </c>
      <c r="AQ29" s="21"/>
      <c r="AR29" s="147">
        <f>IF(E29,AP29,0)</f>
        <v>6720</v>
      </c>
      <c r="AS29" s="21"/>
      <c r="AT29" s="147">
        <f>IF(K29,AP29,0)</f>
        <v>6720</v>
      </c>
      <c r="AU29" s="21"/>
      <c r="AV29" s="147">
        <f>IF(Q29,AP29,0)</f>
        <v>0</v>
      </c>
    </row>
    <row r="30" spans="1:48" ht="8.85" customHeight="1" x14ac:dyDescent="0.3">
      <c r="A30" s="10">
        <v>15</v>
      </c>
      <c r="B30" s="21"/>
      <c r="C30" s="10" t="s">
        <v>99</v>
      </c>
      <c r="D30" s="21"/>
      <c r="E30" s="138">
        <v>18978993</v>
      </c>
      <c r="F30" s="21"/>
      <c r="G30" s="135">
        <f>(E30/$AP30)</f>
        <v>138.38330125120308</v>
      </c>
      <c r="H30" s="21"/>
      <c r="I30" s="135">
        <f>IF(G$60&gt;0,G30/G$60*100,0)</f>
        <v>65.701176270611654</v>
      </c>
      <c r="J30" s="21"/>
      <c r="K30" s="138">
        <v>1552474</v>
      </c>
      <c r="L30" s="21"/>
      <c r="M30" s="135">
        <f>(K30/$AP30)</f>
        <v>11.319698427975618</v>
      </c>
      <c r="N30" s="21"/>
      <c r="O30" s="135">
        <f>IF(M$60&gt;0,M30/M$60*100,0)</f>
        <v>288.81560397500124</v>
      </c>
      <c r="P30" s="21"/>
      <c r="Q30" s="138">
        <v>1087124</v>
      </c>
      <c r="R30" s="21"/>
      <c r="S30" s="135">
        <f>(Q30/$AP30)</f>
        <v>7.9266485840114331</v>
      </c>
      <c r="T30" s="21"/>
      <c r="U30" s="135">
        <f>IF(S$60&gt;0,S30/S$60*100,0)</f>
        <v>668.45250904056024</v>
      </c>
      <c r="V30" s="21"/>
      <c r="W30" s="138">
        <f t="shared" si="0"/>
        <v>21618591</v>
      </c>
      <c r="X30" s="21"/>
      <c r="Y30" s="21"/>
      <c r="Z30" s="138">
        <v>68598</v>
      </c>
      <c r="AA30" s="21"/>
      <c r="AB30" s="135">
        <f t="shared" si="1"/>
        <v>0.3173102261844909</v>
      </c>
      <c r="AC30" s="21"/>
      <c r="AD30" s="138">
        <v>1953090</v>
      </c>
      <c r="AE30" s="21"/>
      <c r="AF30" s="135">
        <f t="shared" si="2"/>
        <v>9.034307555011333</v>
      </c>
      <c r="AG30" s="21"/>
      <c r="AH30" s="138">
        <v>1224902</v>
      </c>
      <c r="AI30" s="21"/>
      <c r="AJ30" s="135">
        <f t="shared" si="3"/>
        <v>5.6659659271966429</v>
      </c>
      <c r="AK30" s="21"/>
      <c r="AL30" s="138">
        <v>692979</v>
      </c>
      <c r="AM30" s="21"/>
      <c r="AN30" s="10">
        <v>15</v>
      </c>
      <c r="AO30" s="21"/>
      <c r="AP30" s="147">
        <v>137148</v>
      </c>
      <c r="AQ30" s="21"/>
      <c r="AR30" s="147">
        <f>IF(E30,AP30,0)</f>
        <v>137148</v>
      </c>
      <c r="AS30" s="21"/>
      <c r="AT30" s="147">
        <f>IF(K30,AP30,0)</f>
        <v>137148</v>
      </c>
      <c r="AU30" s="21"/>
      <c r="AV30" s="147">
        <f>IF(Q30,AP30,0)</f>
        <v>137148</v>
      </c>
    </row>
    <row r="31" spans="1:48" ht="8.85" customHeight="1" x14ac:dyDescent="0.3">
      <c r="A31" s="29"/>
      <c r="B31" s="21"/>
      <c r="D31" s="21"/>
      <c r="E31" s="21"/>
      <c r="F31" s="21"/>
      <c r="G31" s="21"/>
      <c r="H31" s="21"/>
      <c r="I31" s="21"/>
      <c r="J31" s="21"/>
      <c r="K31" s="21"/>
      <c r="L31" s="21"/>
      <c r="M31" s="21"/>
      <c r="N31" s="21"/>
      <c r="O31" s="21"/>
      <c r="P31" s="21"/>
      <c r="Q31" s="21"/>
      <c r="R31" s="21"/>
      <c r="S31" s="21"/>
      <c r="T31" s="21"/>
      <c r="U31" s="21"/>
      <c r="V31" s="21"/>
      <c r="X31" s="21"/>
      <c r="Y31" s="21"/>
      <c r="Z31" s="21"/>
      <c r="AA31" s="21"/>
      <c r="AB31" s="21"/>
      <c r="AC31" s="21"/>
      <c r="AD31" s="21"/>
      <c r="AE31" s="21"/>
      <c r="AF31" s="21"/>
      <c r="AG31" s="21"/>
      <c r="AH31" s="21"/>
      <c r="AI31" s="21"/>
      <c r="AJ31" s="21"/>
      <c r="AK31" s="21"/>
      <c r="AL31" s="21"/>
      <c r="AM31" s="21"/>
      <c r="AN31" s="41"/>
      <c r="AO31" s="21"/>
      <c r="AP31" s="27"/>
      <c r="AQ31" s="21"/>
      <c r="AR31" s="21"/>
      <c r="AS31" s="21"/>
      <c r="AT31" s="21"/>
      <c r="AU31" s="21"/>
      <c r="AV31" s="21"/>
    </row>
    <row r="32" spans="1:48" ht="8.85" customHeight="1" x14ac:dyDescent="0.3">
      <c r="A32" s="10">
        <v>16</v>
      </c>
      <c r="B32" s="21"/>
      <c r="C32" s="10" t="s">
        <v>100</v>
      </c>
      <c r="D32" s="21"/>
      <c r="E32" s="138">
        <v>7134753</v>
      </c>
      <c r="F32" s="21"/>
      <c r="G32" s="135">
        <f>(E32/$AP32)</f>
        <v>130.17246852764094</v>
      </c>
      <c r="H32" s="21"/>
      <c r="I32" s="135">
        <f>IF(G$60&gt;0,G32/G$60*100,0)</f>
        <v>61.802863661924903</v>
      </c>
      <c r="J32" s="21"/>
      <c r="K32" s="138">
        <v>0</v>
      </c>
      <c r="L32" s="21"/>
      <c r="M32" s="135">
        <f>(K32/$AP32)</f>
        <v>0</v>
      </c>
      <c r="N32" s="21"/>
      <c r="O32" s="135">
        <f>IF(M$60&gt;0,M32/M$60*100,0)</f>
        <v>0</v>
      </c>
      <c r="P32" s="21"/>
      <c r="Q32" s="138">
        <v>0</v>
      </c>
      <c r="R32" s="21"/>
      <c r="S32" s="135">
        <f>(Q32/$AP32)</f>
        <v>0</v>
      </c>
      <c r="T32" s="21"/>
      <c r="U32" s="135">
        <f>IF(S$60&gt;0,S32/S$60*100,0)</f>
        <v>0</v>
      </c>
      <c r="V32" s="21"/>
      <c r="W32" s="138">
        <f t="shared" si="0"/>
        <v>7134753</v>
      </c>
      <c r="X32" s="21"/>
      <c r="Y32" s="21"/>
      <c r="Z32" s="138">
        <v>512482</v>
      </c>
      <c r="AA32" s="21"/>
      <c r="AB32" s="135">
        <f t="shared" si="1"/>
        <v>7.1828975719271577</v>
      </c>
      <c r="AC32" s="21"/>
      <c r="AD32" s="138">
        <v>0</v>
      </c>
      <c r="AE32" s="21"/>
      <c r="AF32" s="135">
        <f t="shared" si="2"/>
        <v>0</v>
      </c>
      <c r="AG32" s="21"/>
      <c r="AH32" s="138">
        <v>520457</v>
      </c>
      <c r="AI32" s="21"/>
      <c r="AJ32" s="135">
        <f t="shared" si="3"/>
        <v>7.2946743916713022</v>
      </c>
      <c r="AK32" s="21"/>
      <c r="AL32" s="138">
        <v>0</v>
      </c>
      <c r="AM32" s="21"/>
      <c r="AN32" s="10">
        <v>16</v>
      </c>
      <c r="AO32" s="21"/>
      <c r="AP32" s="147">
        <v>54810</v>
      </c>
      <c r="AQ32" s="21"/>
      <c r="AR32" s="147">
        <f>IF(E32,AP32,0)</f>
        <v>54810</v>
      </c>
      <c r="AS32" s="21"/>
      <c r="AT32" s="147">
        <f>IF(K32,AP32,0)</f>
        <v>0</v>
      </c>
      <c r="AU32" s="21"/>
      <c r="AV32" s="147">
        <f>IF(Q32,AP32,0)</f>
        <v>0</v>
      </c>
    </row>
    <row r="33" spans="1:48" ht="8.85" customHeight="1" x14ac:dyDescent="0.3">
      <c r="A33" s="10">
        <v>17</v>
      </c>
      <c r="B33" s="21"/>
      <c r="C33" s="10" t="s">
        <v>101</v>
      </c>
      <c r="D33" s="21"/>
      <c r="E33" s="138">
        <v>0</v>
      </c>
      <c r="F33" s="21"/>
      <c r="G33" s="135">
        <v>0</v>
      </c>
      <c r="H33" s="21"/>
      <c r="I33" s="135">
        <f>IF(G$60&gt;0,G33/G$60*100,0)</f>
        <v>0</v>
      </c>
      <c r="J33" s="21"/>
      <c r="K33" s="138">
        <v>0</v>
      </c>
      <c r="L33" s="21"/>
      <c r="M33" s="135">
        <v>0</v>
      </c>
      <c r="N33" s="21"/>
      <c r="O33" s="135">
        <f>IF(M$60&gt;0,M33/M$60*100,0)</f>
        <v>0</v>
      </c>
      <c r="P33" s="21"/>
      <c r="Q33" s="138">
        <v>0</v>
      </c>
      <c r="R33" s="21"/>
      <c r="S33" s="135">
        <v>0</v>
      </c>
      <c r="T33" s="21"/>
      <c r="U33" s="135">
        <f>IF(S$60&gt;0,S33/S$60*100,0)</f>
        <v>0</v>
      </c>
      <c r="V33" s="21"/>
      <c r="W33" s="138">
        <f t="shared" si="0"/>
        <v>0</v>
      </c>
      <c r="X33" s="21"/>
      <c r="Y33" s="21"/>
      <c r="Z33" s="138">
        <v>0</v>
      </c>
      <c r="AA33" s="21"/>
      <c r="AB33" s="135">
        <f t="shared" si="1"/>
        <v>0</v>
      </c>
      <c r="AC33" s="21"/>
      <c r="AD33" s="138">
        <v>0</v>
      </c>
      <c r="AE33" s="21"/>
      <c r="AF33" s="135">
        <f t="shared" si="2"/>
        <v>0</v>
      </c>
      <c r="AG33" s="21"/>
      <c r="AH33" s="138">
        <v>0</v>
      </c>
      <c r="AI33" s="21"/>
      <c r="AJ33" s="135">
        <f t="shared" si="3"/>
        <v>0</v>
      </c>
      <c r="AK33" s="21"/>
      <c r="AL33" s="138">
        <v>0</v>
      </c>
      <c r="AM33" s="21"/>
      <c r="AN33" s="10">
        <v>17</v>
      </c>
      <c r="AO33" s="21"/>
      <c r="AP33" s="147">
        <v>0</v>
      </c>
      <c r="AQ33" s="21"/>
      <c r="AR33" s="147">
        <f>IF(E33,AP33,0)</f>
        <v>0</v>
      </c>
      <c r="AS33" s="21"/>
      <c r="AT33" s="147">
        <f>IF(K33,AP33,0)</f>
        <v>0</v>
      </c>
      <c r="AU33" s="21"/>
      <c r="AV33" s="147">
        <f>IF(Q33,AP33,0)</f>
        <v>0</v>
      </c>
    </row>
    <row r="34" spans="1:48" ht="8.85" customHeight="1" x14ac:dyDescent="0.3">
      <c r="A34" s="10">
        <v>18</v>
      </c>
      <c r="B34" s="21"/>
      <c r="C34" s="10" t="s">
        <v>102</v>
      </c>
      <c r="D34" s="21"/>
      <c r="E34" s="138">
        <v>1002369</v>
      </c>
      <c r="F34" s="21"/>
      <c r="G34" s="135">
        <f>(E34/$AP34)</f>
        <v>134.02446851183313</v>
      </c>
      <c r="H34" s="21"/>
      <c r="I34" s="135">
        <f>IF(G$60&gt;0,G34/G$60*100,0)</f>
        <v>63.631703758002637</v>
      </c>
      <c r="J34" s="21"/>
      <c r="K34" s="138">
        <v>51502</v>
      </c>
      <c r="L34" s="21"/>
      <c r="M34" s="135">
        <f>(K34/$AP34)</f>
        <v>6.8862147345901858</v>
      </c>
      <c r="N34" s="21"/>
      <c r="O34" s="135">
        <f>IF(M$60&gt;0,M34/M$60*100,0)</f>
        <v>175.69781388848332</v>
      </c>
      <c r="P34" s="21"/>
      <c r="Q34" s="138">
        <v>0</v>
      </c>
      <c r="R34" s="21"/>
      <c r="S34" s="135">
        <f>(Q34/$AP34)</f>
        <v>0</v>
      </c>
      <c r="T34" s="21"/>
      <c r="U34" s="135">
        <f>IF(S$60&gt;0,S34/S$60*100,0)</f>
        <v>0</v>
      </c>
      <c r="V34" s="21"/>
      <c r="W34" s="138">
        <f t="shared" si="0"/>
        <v>1053871</v>
      </c>
      <c r="X34" s="21"/>
      <c r="Y34" s="21"/>
      <c r="Z34" s="138">
        <v>3001</v>
      </c>
      <c r="AA34" s="21"/>
      <c r="AB34" s="135">
        <f t="shared" si="1"/>
        <v>0.28475970967983749</v>
      </c>
      <c r="AC34" s="21"/>
      <c r="AD34" s="138">
        <v>0</v>
      </c>
      <c r="AE34" s="21"/>
      <c r="AF34" s="135">
        <f t="shared" si="2"/>
        <v>0</v>
      </c>
      <c r="AG34" s="21"/>
      <c r="AH34" s="138">
        <v>0</v>
      </c>
      <c r="AI34" s="21"/>
      <c r="AJ34" s="135">
        <f t="shared" si="3"/>
        <v>0</v>
      </c>
      <c r="AK34" s="21"/>
      <c r="AL34" s="138">
        <v>17729</v>
      </c>
      <c r="AM34" s="21"/>
      <c r="AN34" s="10">
        <v>18</v>
      </c>
      <c r="AO34" s="21"/>
      <c r="AP34" s="147">
        <v>7479</v>
      </c>
      <c r="AQ34" s="21"/>
      <c r="AR34" s="147">
        <f>IF(E34,AP34,0)</f>
        <v>7479</v>
      </c>
      <c r="AS34" s="21"/>
      <c r="AT34" s="147">
        <f>IF(K34,AP34,0)</f>
        <v>7479</v>
      </c>
      <c r="AU34" s="21"/>
      <c r="AV34" s="147">
        <f>IF(Q34,AP34,0)</f>
        <v>0</v>
      </c>
    </row>
    <row r="35" spans="1:48" ht="8.85" customHeight="1" x14ac:dyDescent="0.3">
      <c r="A35" s="10">
        <v>19</v>
      </c>
      <c r="B35" s="21"/>
      <c r="C35" s="10" t="s">
        <v>103</v>
      </c>
      <c r="D35" s="21"/>
      <c r="E35" s="138">
        <v>9081629</v>
      </c>
      <c r="F35" s="21"/>
      <c r="G35" s="135">
        <f>(E35/$AP35)</f>
        <v>112.96260961502581</v>
      </c>
      <c r="H35" s="21"/>
      <c r="I35" s="135">
        <f>IF(G$60&gt;0,G35/G$60*100,0)</f>
        <v>53.632022499828736</v>
      </c>
      <c r="J35" s="21"/>
      <c r="K35" s="138">
        <v>0</v>
      </c>
      <c r="L35" s="21"/>
      <c r="M35" s="135">
        <f>(K35/$AP35)</f>
        <v>0</v>
      </c>
      <c r="N35" s="21"/>
      <c r="O35" s="135">
        <f>IF(M$60&gt;0,M35/M$60*100,0)</f>
        <v>0</v>
      </c>
      <c r="P35" s="21"/>
      <c r="Q35" s="138">
        <v>36754</v>
      </c>
      <c r="R35" s="21"/>
      <c r="S35" s="135">
        <f>(Q35/$AP35)</f>
        <v>0.45716773431183533</v>
      </c>
      <c r="T35" s="21"/>
      <c r="U35" s="135">
        <f>IF(S$60&gt;0,S35/S$60*100,0)</f>
        <v>38.552853178017685</v>
      </c>
      <c r="V35" s="21"/>
      <c r="W35" s="138">
        <f t="shared" si="0"/>
        <v>9118383</v>
      </c>
      <c r="X35" s="21"/>
      <c r="Y35" s="21"/>
      <c r="Z35" s="138">
        <v>16522</v>
      </c>
      <c r="AA35" s="21"/>
      <c r="AB35" s="135">
        <f t="shared" si="1"/>
        <v>0.18119440694693345</v>
      </c>
      <c r="AC35" s="21"/>
      <c r="AD35" s="138">
        <v>0</v>
      </c>
      <c r="AE35" s="21"/>
      <c r="AF35" s="135">
        <f t="shared" si="2"/>
        <v>0</v>
      </c>
      <c r="AG35" s="21"/>
      <c r="AH35" s="138">
        <v>323049</v>
      </c>
      <c r="AI35" s="21"/>
      <c r="AJ35" s="135">
        <f t="shared" si="3"/>
        <v>3.5428321008231394</v>
      </c>
      <c r="AK35" s="21"/>
      <c r="AL35" s="138">
        <v>328694</v>
      </c>
      <c r="AM35" s="21"/>
      <c r="AN35" s="10">
        <v>19</v>
      </c>
      <c r="AO35" s="21"/>
      <c r="AP35" s="147">
        <v>80395</v>
      </c>
      <c r="AQ35" s="21"/>
      <c r="AR35" s="147">
        <f>IF(E35,AP35,0)</f>
        <v>80395</v>
      </c>
      <c r="AS35" s="21"/>
      <c r="AT35" s="147">
        <f>IF(K35,AP35,0)</f>
        <v>0</v>
      </c>
      <c r="AU35" s="21"/>
      <c r="AV35" s="147">
        <f>IF(Q35,AP35,0)</f>
        <v>80395</v>
      </c>
    </row>
    <row r="36" spans="1:48" ht="8.85" customHeight="1" x14ac:dyDescent="0.3">
      <c r="A36" s="10">
        <v>20</v>
      </c>
      <c r="B36" s="21"/>
      <c r="C36" s="10" t="s">
        <v>104</v>
      </c>
      <c r="D36" s="21"/>
      <c r="E36" s="138">
        <v>3774391</v>
      </c>
      <c r="F36" s="21"/>
      <c r="G36" s="135">
        <f>(E36/$AP36)</f>
        <v>88.244435612082668</v>
      </c>
      <c r="H36" s="21"/>
      <c r="I36" s="135">
        <f>IF(G$60&gt;0,G36/G$60*100,0)</f>
        <v>41.896407779184116</v>
      </c>
      <c r="J36" s="21"/>
      <c r="K36" s="138">
        <v>0</v>
      </c>
      <c r="L36" s="21"/>
      <c r="M36" s="135">
        <f>(K36/$AP36)</f>
        <v>0</v>
      </c>
      <c r="N36" s="21"/>
      <c r="O36" s="135">
        <f>IF(M$60&gt;0,M36/M$60*100,0)</f>
        <v>0</v>
      </c>
      <c r="P36" s="21"/>
      <c r="Q36" s="138">
        <v>74993</v>
      </c>
      <c r="R36" s="21"/>
      <c r="S36" s="135">
        <f>(Q36/$AP36)</f>
        <v>1.7533199289254653</v>
      </c>
      <c r="T36" s="21"/>
      <c r="U36" s="135">
        <f>IF(S$60&gt;0,S36/S$60*100,0)</f>
        <v>147.85707896841382</v>
      </c>
      <c r="V36" s="21"/>
      <c r="W36" s="138">
        <f t="shared" si="0"/>
        <v>3849384</v>
      </c>
      <c r="X36" s="21"/>
      <c r="Y36" s="21"/>
      <c r="Z36" s="138">
        <v>0</v>
      </c>
      <c r="AA36" s="21"/>
      <c r="AB36" s="135">
        <f t="shared" si="1"/>
        <v>0</v>
      </c>
      <c r="AC36" s="21"/>
      <c r="AD36" s="138">
        <v>0</v>
      </c>
      <c r="AE36" s="21"/>
      <c r="AF36" s="135">
        <f t="shared" si="2"/>
        <v>0</v>
      </c>
      <c r="AG36" s="21"/>
      <c r="AH36" s="138">
        <v>0</v>
      </c>
      <c r="AI36" s="21"/>
      <c r="AJ36" s="135">
        <f t="shared" si="3"/>
        <v>0</v>
      </c>
      <c r="AK36" s="21"/>
      <c r="AL36" s="138">
        <v>14505</v>
      </c>
      <c r="AM36" s="21"/>
      <c r="AN36" s="10">
        <v>20</v>
      </c>
      <c r="AO36" s="21"/>
      <c r="AP36" s="147">
        <v>42772</v>
      </c>
      <c r="AQ36" s="21"/>
      <c r="AR36" s="147">
        <f>IF(E36,AP36,0)</f>
        <v>42772</v>
      </c>
      <c r="AS36" s="21"/>
      <c r="AT36" s="147">
        <f>IF(K36,AP36,0)</f>
        <v>0</v>
      </c>
      <c r="AU36" s="21"/>
      <c r="AV36" s="147">
        <f>IF(Q36,AP36,0)</f>
        <v>42772</v>
      </c>
    </row>
    <row r="37" spans="1:48" ht="8.85" customHeight="1" x14ac:dyDescent="0.3">
      <c r="A37" s="29"/>
      <c r="B37" s="21"/>
      <c r="D37" s="21"/>
      <c r="E37" s="21"/>
      <c r="F37" s="21"/>
      <c r="G37" s="21"/>
      <c r="H37" s="21"/>
      <c r="I37" s="21"/>
      <c r="J37" s="21"/>
      <c r="K37" s="21"/>
      <c r="L37" s="21"/>
      <c r="M37" s="21"/>
      <c r="N37" s="21"/>
      <c r="O37" s="21"/>
      <c r="P37" s="21"/>
      <c r="Q37" s="21"/>
      <c r="R37" s="21"/>
      <c r="S37" s="21"/>
      <c r="T37" s="21"/>
      <c r="U37" s="21"/>
      <c r="V37" s="21"/>
      <c r="X37" s="21"/>
      <c r="Y37" s="21"/>
      <c r="Z37" s="21"/>
      <c r="AA37" s="21"/>
      <c r="AB37" s="21"/>
      <c r="AC37" s="21"/>
      <c r="AD37" s="21"/>
      <c r="AE37" s="21"/>
      <c r="AF37" s="21"/>
      <c r="AG37" s="21"/>
      <c r="AH37" s="21"/>
      <c r="AI37" s="21"/>
      <c r="AJ37" s="21"/>
      <c r="AK37" s="21"/>
      <c r="AL37" s="21"/>
      <c r="AM37" s="21"/>
      <c r="AN37" s="41"/>
      <c r="AO37" s="21"/>
      <c r="AP37" s="27"/>
      <c r="AQ37" s="21"/>
      <c r="AR37" s="21"/>
      <c r="AS37" s="21"/>
      <c r="AT37" s="21"/>
      <c r="AU37" s="21"/>
      <c r="AV37" s="21"/>
    </row>
    <row r="38" spans="1:48" ht="8.85" customHeight="1" x14ac:dyDescent="0.3">
      <c r="A38" s="10">
        <v>21</v>
      </c>
      <c r="B38" s="21"/>
      <c r="C38" s="10" t="s">
        <v>105</v>
      </c>
      <c r="D38" s="21"/>
      <c r="E38" s="138">
        <v>583111</v>
      </c>
      <c r="F38" s="21"/>
      <c r="G38" s="135">
        <f>(E38/$AP38)</f>
        <v>33.864393983390443</v>
      </c>
      <c r="H38" s="21"/>
      <c r="I38" s="135">
        <f>IF(G$60&gt;0,G38/G$60*100,0)</f>
        <v>16.078027466343833</v>
      </c>
      <c r="J38" s="21"/>
      <c r="K38" s="138">
        <v>0</v>
      </c>
      <c r="L38" s="21"/>
      <c r="M38" s="135">
        <f>(K38/$AP38)</f>
        <v>0</v>
      </c>
      <c r="N38" s="21"/>
      <c r="O38" s="135">
        <f>IF(M$60&gt;0,M38/M$60*100,0)</f>
        <v>0</v>
      </c>
      <c r="P38" s="21"/>
      <c r="Q38" s="138">
        <v>0</v>
      </c>
      <c r="R38" s="21"/>
      <c r="S38" s="135">
        <f>(Q38/$AP38)</f>
        <v>0</v>
      </c>
      <c r="T38" s="21"/>
      <c r="U38" s="135">
        <f>IF(S$60&gt;0,S38/S$60*100,0)</f>
        <v>0</v>
      </c>
      <c r="V38" s="21"/>
      <c r="W38" s="138">
        <f t="shared" si="0"/>
        <v>583111</v>
      </c>
      <c r="X38" s="21"/>
      <c r="Y38" s="21"/>
      <c r="Z38" s="138">
        <v>0</v>
      </c>
      <c r="AA38" s="21"/>
      <c r="AB38" s="135">
        <f t="shared" si="1"/>
        <v>0</v>
      </c>
      <c r="AC38" s="21"/>
      <c r="AD38" s="138">
        <v>0</v>
      </c>
      <c r="AE38" s="21"/>
      <c r="AF38" s="135">
        <f t="shared" si="2"/>
        <v>0</v>
      </c>
      <c r="AG38" s="21"/>
      <c r="AH38" s="138">
        <v>0</v>
      </c>
      <c r="AI38" s="21"/>
      <c r="AJ38" s="135">
        <f t="shared" si="3"/>
        <v>0</v>
      </c>
      <c r="AK38" s="21"/>
      <c r="AL38" s="138">
        <v>121412</v>
      </c>
      <c r="AM38" s="21"/>
      <c r="AN38" s="10">
        <v>21</v>
      </c>
      <c r="AO38" s="21"/>
      <c r="AP38" s="147">
        <v>17219</v>
      </c>
      <c r="AQ38" s="21"/>
      <c r="AR38" s="147">
        <f>IF(E38,AP38,0)</f>
        <v>17219</v>
      </c>
      <c r="AS38" s="21"/>
      <c r="AT38" s="147">
        <f>IF(K38,AP38,0)</f>
        <v>0</v>
      </c>
      <c r="AU38" s="21"/>
      <c r="AV38" s="147">
        <f>IF(Q38,AP38,0)</f>
        <v>0</v>
      </c>
    </row>
    <row r="39" spans="1:48" ht="8.85" customHeight="1" x14ac:dyDescent="0.3">
      <c r="A39" s="10">
        <v>22</v>
      </c>
      <c r="B39" s="21"/>
      <c r="C39" s="10" t="s">
        <v>106</v>
      </c>
      <c r="D39" s="21"/>
      <c r="E39" s="138">
        <v>4793641</v>
      </c>
      <c r="F39" s="21"/>
      <c r="G39" s="135">
        <f>(E39/$AP39)</f>
        <v>355.47949573600295</v>
      </c>
      <c r="H39" s="21"/>
      <c r="I39" s="135">
        <f>IF(G$60&gt;0,G39/G$60*100,0)</f>
        <v>168.77340545260495</v>
      </c>
      <c r="J39" s="21"/>
      <c r="K39" s="138">
        <v>0</v>
      </c>
      <c r="L39" s="21"/>
      <c r="M39" s="135">
        <f>(K39/$AP39)</f>
        <v>0</v>
      </c>
      <c r="N39" s="21"/>
      <c r="O39" s="135">
        <f>IF(M$60&gt;0,M39/M$60*100,0)</f>
        <v>0</v>
      </c>
      <c r="P39" s="21"/>
      <c r="Q39" s="138">
        <v>7756</v>
      </c>
      <c r="R39" s="21"/>
      <c r="S39" s="135">
        <f>(Q39/$AP39)</f>
        <v>0.57515758249907301</v>
      </c>
      <c r="T39" s="21"/>
      <c r="U39" s="135">
        <f>IF(S$60&gt;0,S39/S$60*100,0)</f>
        <v>48.502910787631038</v>
      </c>
      <c r="V39" s="21"/>
      <c r="W39" s="138">
        <f t="shared" si="0"/>
        <v>4801397</v>
      </c>
      <c r="X39" s="21"/>
      <c r="Y39" s="21"/>
      <c r="Z39" s="138">
        <v>25000</v>
      </c>
      <c r="AA39" s="21"/>
      <c r="AB39" s="135">
        <f t="shared" si="1"/>
        <v>0.52068179323642683</v>
      </c>
      <c r="AC39" s="21"/>
      <c r="AD39" s="138">
        <v>1125</v>
      </c>
      <c r="AE39" s="21"/>
      <c r="AF39" s="135">
        <f t="shared" si="2"/>
        <v>2.3430680695639208E-2</v>
      </c>
      <c r="AG39" s="21"/>
      <c r="AH39" s="138">
        <v>0</v>
      </c>
      <c r="AI39" s="21"/>
      <c r="AJ39" s="135">
        <f t="shared" si="3"/>
        <v>0</v>
      </c>
      <c r="AK39" s="21"/>
      <c r="AL39" s="138">
        <v>1534170</v>
      </c>
      <c r="AM39" s="21"/>
      <c r="AN39" s="10">
        <v>22</v>
      </c>
      <c r="AO39" s="21"/>
      <c r="AP39" s="147">
        <v>13485</v>
      </c>
      <c r="AQ39" s="21"/>
      <c r="AR39" s="147">
        <f>IF(E39,AP39,0)</f>
        <v>13485</v>
      </c>
      <c r="AS39" s="21"/>
      <c r="AT39" s="147">
        <f>IF(K39,AP39,0)</f>
        <v>0</v>
      </c>
      <c r="AU39" s="21"/>
      <c r="AV39" s="147">
        <f>IF(Q39,AP39,0)</f>
        <v>13485</v>
      </c>
    </row>
    <row r="40" spans="1:48" ht="8.85" customHeight="1" x14ac:dyDescent="0.3">
      <c r="A40" s="10">
        <v>23</v>
      </c>
      <c r="B40" s="21"/>
      <c r="C40" s="10" t="s">
        <v>107</v>
      </c>
      <c r="D40" s="21"/>
      <c r="E40" s="138">
        <v>18403729</v>
      </c>
      <c r="F40" s="21"/>
      <c r="G40" s="135">
        <f>(E40/$AP40)</f>
        <v>98.813559413037524</v>
      </c>
      <c r="H40" s="21"/>
      <c r="I40" s="135">
        <f>IF(G$60&gt;0,G40/G$60*100,0)</f>
        <v>46.914382199464214</v>
      </c>
      <c r="J40" s="21"/>
      <c r="K40" s="138">
        <v>0</v>
      </c>
      <c r="L40" s="21"/>
      <c r="M40" s="135">
        <f>(K40/$AP40)</f>
        <v>0</v>
      </c>
      <c r="N40" s="21"/>
      <c r="O40" s="135">
        <f>IF(M$60&gt;0,M40/M$60*100,0)</f>
        <v>0</v>
      </c>
      <c r="P40" s="21"/>
      <c r="Q40" s="138">
        <v>175835</v>
      </c>
      <c r="R40" s="21"/>
      <c r="S40" s="135">
        <f>(Q40/$AP40)</f>
        <v>0.94409574382406158</v>
      </c>
      <c r="T40" s="21"/>
      <c r="U40" s="135">
        <f>IF(S$60&gt;0,S40/S$60*100,0)</f>
        <v>79.615383733125739</v>
      </c>
      <c r="V40" s="21"/>
      <c r="W40" s="138">
        <f t="shared" si="0"/>
        <v>18579564</v>
      </c>
      <c r="X40" s="21"/>
      <c r="Y40" s="21"/>
      <c r="Z40" s="138">
        <v>0</v>
      </c>
      <c r="AA40" s="21"/>
      <c r="AB40" s="135">
        <f t="shared" si="1"/>
        <v>0</v>
      </c>
      <c r="AC40" s="21"/>
      <c r="AD40" s="138">
        <v>758650</v>
      </c>
      <c r="AE40" s="21"/>
      <c r="AF40" s="135">
        <f t="shared" si="2"/>
        <v>4.0832497468724238</v>
      </c>
      <c r="AG40" s="21"/>
      <c r="AH40" s="138">
        <v>945389</v>
      </c>
      <c r="AI40" s="21"/>
      <c r="AJ40" s="135">
        <f t="shared" si="3"/>
        <v>5.0883271534251291</v>
      </c>
      <c r="AK40" s="21"/>
      <c r="AL40" s="138">
        <v>76</v>
      </c>
      <c r="AM40" s="21"/>
      <c r="AN40" s="10">
        <v>23</v>
      </c>
      <c r="AO40" s="21"/>
      <c r="AP40" s="147">
        <v>186247</v>
      </c>
      <c r="AQ40" s="21"/>
      <c r="AR40" s="147">
        <f>IF(E40,AP40,0)</f>
        <v>186247</v>
      </c>
      <c r="AS40" s="21"/>
      <c r="AT40" s="147">
        <f>IF(K40,AP40,0)</f>
        <v>0</v>
      </c>
      <c r="AU40" s="21"/>
      <c r="AV40" s="147">
        <f>IF(Q40,AP40,0)</f>
        <v>186247</v>
      </c>
    </row>
    <row r="41" spans="1:48" ht="8.85" customHeight="1" x14ac:dyDescent="0.3">
      <c r="A41" s="10">
        <v>24</v>
      </c>
      <c r="B41" s="21"/>
      <c r="C41" s="10" t="s">
        <v>108</v>
      </c>
      <c r="D41" s="21"/>
      <c r="E41" s="138">
        <v>88101992</v>
      </c>
      <c r="F41" s="21"/>
      <c r="G41" s="135">
        <f>(E41/$AP41)</f>
        <v>370.16866032226216</v>
      </c>
      <c r="H41" s="21"/>
      <c r="I41" s="135">
        <f>IF(G$60&gt;0,G41/G$60*100,0)</f>
        <v>175.74747951373703</v>
      </c>
      <c r="J41" s="21"/>
      <c r="K41" s="138">
        <v>0</v>
      </c>
      <c r="L41" s="21"/>
      <c r="M41" s="135">
        <f>(K41/$AP41)</f>
        <v>0</v>
      </c>
      <c r="N41" s="21"/>
      <c r="O41" s="135">
        <f>IF(M$60&gt;0,M41/M$60*100,0)</f>
        <v>0</v>
      </c>
      <c r="P41" s="21"/>
      <c r="Q41" s="138">
        <v>0</v>
      </c>
      <c r="R41" s="21"/>
      <c r="S41" s="135">
        <f>(Q41/$AP41)</f>
        <v>0</v>
      </c>
      <c r="T41" s="21"/>
      <c r="U41" s="135">
        <f>IF(S$60&gt;0,S41/S$60*100,0)</f>
        <v>0</v>
      </c>
      <c r="V41" s="21"/>
      <c r="W41" s="138">
        <f t="shared" si="0"/>
        <v>88101992</v>
      </c>
      <c r="X41" s="21"/>
      <c r="Y41" s="21"/>
      <c r="Z41" s="138">
        <v>2216103</v>
      </c>
      <c r="AA41" s="21"/>
      <c r="AB41" s="135">
        <f t="shared" si="1"/>
        <v>2.5153835341203181</v>
      </c>
      <c r="AC41" s="21"/>
      <c r="AD41" s="138">
        <v>13005911</v>
      </c>
      <c r="AE41" s="21"/>
      <c r="AF41" s="135">
        <f t="shared" si="2"/>
        <v>14.762334772180861</v>
      </c>
      <c r="AG41" s="21"/>
      <c r="AH41" s="138">
        <v>50373287</v>
      </c>
      <c r="AI41" s="21"/>
      <c r="AJ41" s="135">
        <f t="shared" si="3"/>
        <v>57.176104485810043</v>
      </c>
      <c r="AK41" s="21"/>
      <c r="AL41" s="138">
        <v>447137</v>
      </c>
      <c r="AM41" s="21"/>
      <c r="AN41" s="10">
        <v>24</v>
      </c>
      <c r="AO41" s="21"/>
      <c r="AP41" s="147">
        <v>238005</v>
      </c>
      <c r="AQ41" s="21"/>
      <c r="AR41" s="147">
        <f>IF(E41,AP41,0)</f>
        <v>238005</v>
      </c>
      <c r="AS41" s="21"/>
      <c r="AT41" s="147">
        <f>IF(K41,AP41,0)</f>
        <v>0</v>
      </c>
      <c r="AU41" s="21"/>
      <c r="AV41" s="147">
        <f>IF(Q41,AP41,0)</f>
        <v>0</v>
      </c>
    </row>
    <row r="42" spans="1:48" ht="8.85" customHeight="1" x14ac:dyDescent="0.3">
      <c r="A42" s="10">
        <v>25</v>
      </c>
      <c r="B42" s="21"/>
      <c r="C42" s="10" t="s">
        <v>109</v>
      </c>
      <c r="D42" s="21"/>
      <c r="E42" s="138">
        <v>2545901</v>
      </c>
      <c r="F42" s="21"/>
      <c r="G42" s="135">
        <f>(E42/$AP42)</f>
        <v>690.50745863845941</v>
      </c>
      <c r="H42" s="21"/>
      <c r="I42" s="135">
        <f>IF(G$60&gt;0,G42/G$60*100,0)</f>
        <v>327.83689828170719</v>
      </c>
      <c r="J42" s="21"/>
      <c r="K42" s="138">
        <v>0</v>
      </c>
      <c r="L42" s="21"/>
      <c r="M42" s="135">
        <f>(K42/$AP42)</f>
        <v>0</v>
      </c>
      <c r="N42" s="21"/>
      <c r="O42" s="135">
        <f>IF(M$60&gt;0,M42/M$60*100,0)</f>
        <v>0</v>
      </c>
      <c r="P42" s="21"/>
      <c r="Q42" s="138">
        <v>0</v>
      </c>
      <c r="R42" s="21"/>
      <c r="S42" s="135">
        <f>(Q42/$AP42)</f>
        <v>0</v>
      </c>
      <c r="T42" s="21"/>
      <c r="U42" s="135">
        <f>IF(S$60&gt;0,S42/S$60*100,0)</f>
        <v>0</v>
      </c>
      <c r="V42" s="21"/>
      <c r="W42" s="138">
        <f t="shared" si="0"/>
        <v>2545901</v>
      </c>
      <c r="X42" s="21"/>
      <c r="Y42" s="21"/>
      <c r="Z42" s="138">
        <v>0</v>
      </c>
      <c r="AA42" s="21"/>
      <c r="AB42" s="135">
        <f t="shared" si="1"/>
        <v>0</v>
      </c>
      <c r="AC42" s="21"/>
      <c r="AD42" s="138">
        <v>0</v>
      </c>
      <c r="AE42" s="21"/>
      <c r="AF42" s="135">
        <f t="shared" si="2"/>
        <v>0</v>
      </c>
      <c r="AG42" s="21"/>
      <c r="AH42" s="138">
        <v>1830611</v>
      </c>
      <c r="AI42" s="21"/>
      <c r="AJ42" s="135">
        <f t="shared" si="3"/>
        <v>71.904249222573853</v>
      </c>
      <c r="AK42" s="21"/>
      <c r="AL42" s="138">
        <v>0</v>
      </c>
      <c r="AM42" s="21"/>
      <c r="AN42" s="10">
        <v>25</v>
      </c>
      <c r="AO42" s="21"/>
      <c r="AP42" s="147">
        <v>3687</v>
      </c>
      <c r="AQ42" s="21"/>
      <c r="AR42" s="147">
        <f>IF(E42,AP42,0)</f>
        <v>3687</v>
      </c>
      <c r="AS42" s="21"/>
      <c r="AT42" s="147">
        <f>IF(K42,AP42,0)</f>
        <v>0</v>
      </c>
      <c r="AU42" s="21"/>
      <c r="AV42" s="147">
        <f>IF(Q42,AP42,0)</f>
        <v>0</v>
      </c>
    </row>
    <row r="43" spans="1:48" ht="8.85" customHeight="1" x14ac:dyDescent="0.3">
      <c r="A43" s="29"/>
      <c r="B43" s="21"/>
      <c r="D43" s="21"/>
      <c r="E43" s="21"/>
      <c r="F43" s="21"/>
      <c r="G43" s="21"/>
      <c r="H43" s="21"/>
      <c r="I43" s="21"/>
      <c r="J43" s="21"/>
      <c r="K43" s="21"/>
      <c r="L43" s="21"/>
      <c r="M43" s="21"/>
      <c r="N43" s="21"/>
      <c r="O43" s="21"/>
      <c r="P43" s="21"/>
      <c r="Q43" s="21"/>
      <c r="R43" s="21"/>
      <c r="S43" s="21"/>
      <c r="T43" s="21"/>
      <c r="U43" s="21"/>
      <c r="V43" s="21"/>
      <c r="X43" s="21"/>
      <c r="Y43" s="21"/>
      <c r="Z43" s="21"/>
      <c r="AA43" s="21"/>
      <c r="AB43" s="21"/>
      <c r="AC43" s="21"/>
      <c r="AD43" s="21"/>
      <c r="AE43" s="21"/>
      <c r="AF43" s="21"/>
      <c r="AG43" s="21"/>
      <c r="AH43" s="21"/>
      <c r="AI43" s="21"/>
      <c r="AJ43" s="21"/>
      <c r="AK43" s="21"/>
      <c r="AL43" s="21"/>
      <c r="AM43" s="21"/>
      <c r="AN43" s="41"/>
      <c r="AO43" s="21"/>
      <c r="AP43" s="27"/>
      <c r="AQ43" s="21"/>
      <c r="AR43" s="21"/>
      <c r="AS43" s="21"/>
      <c r="AT43" s="21"/>
      <c r="AU43" s="21"/>
      <c r="AV43" s="21"/>
    </row>
    <row r="44" spans="1:48" ht="8.85" customHeight="1" x14ac:dyDescent="0.3">
      <c r="A44" s="10">
        <v>26</v>
      </c>
      <c r="B44" s="21"/>
      <c r="C44" s="10" t="s">
        <v>110</v>
      </c>
      <c r="D44" s="21"/>
      <c r="E44" s="138">
        <v>0</v>
      </c>
      <c r="F44" s="21"/>
      <c r="G44" s="135">
        <v>0</v>
      </c>
      <c r="H44" s="21"/>
      <c r="I44" s="135">
        <f>IF(G$60&gt;0,G44/G$60*100,0)</f>
        <v>0</v>
      </c>
      <c r="J44" s="21"/>
      <c r="K44" s="138">
        <v>0</v>
      </c>
      <c r="L44" s="21"/>
      <c r="M44" s="135">
        <v>0</v>
      </c>
      <c r="N44" s="21"/>
      <c r="O44" s="135">
        <f>IF(M$60&gt;0,M44/M$60*100,0)</f>
        <v>0</v>
      </c>
      <c r="P44" s="21"/>
      <c r="Q44" s="138">
        <v>0</v>
      </c>
      <c r="R44" s="21"/>
      <c r="S44" s="135">
        <v>0</v>
      </c>
      <c r="T44" s="21"/>
      <c r="U44" s="135">
        <f>IF(S$60&gt;0,S44/S$60*100,0)</f>
        <v>0</v>
      </c>
      <c r="V44" s="21"/>
      <c r="W44" s="138">
        <f t="shared" si="0"/>
        <v>0</v>
      </c>
      <c r="X44" s="21"/>
      <c r="Y44" s="21"/>
      <c r="Z44" s="138">
        <v>0</v>
      </c>
      <c r="AA44" s="21"/>
      <c r="AB44" s="135">
        <f t="shared" si="1"/>
        <v>0</v>
      </c>
      <c r="AC44" s="21"/>
      <c r="AD44" s="138">
        <v>0</v>
      </c>
      <c r="AE44" s="21"/>
      <c r="AF44" s="135">
        <f t="shared" si="2"/>
        <v>0</v>
      </c>
      <c r="AG44" s="21"/>
      <c r="AH44" s="138">
        <v>0</v>
      </c>
      <c r="AI44" s="21"/>
      <c r="AJ44" s="135">
        <f t="shared" si="3"/>
        <v>0</v>
      </c>
      <c r="AK44" s="21"/>
      <c r="AL44" s="138">
        <v>0</v>
      </c>
      <c r="AM44" s="21"/>
      <c r="AN44" s="10">
        <v>26</v>
      </c>
      <c r="AO44" s="21"/>
      <c r="AP44" s="147">
        <v>0</v>
      </c>
      <c r="AQ44" s="21"/>
      <c r="AR44" s="147">
        <f>IF(E44,AP44,0)</f>
        <v>0</v>
      </c>
      <c r="AS44" s="21"/>
      <c r="AT44" s="147">
        <f>IF(K44,AP44,0)</f>
        <v>0</v>
      </c>
      <c r="AU44" s="21"/>
      <c r="AV44" s="147">
        <f>IF(Q44,AP44,0)</f>
        <v>0</v>
      </c>
    </row>
    <row r="45" spans="1:48" ht="8.85" customHeight="1" x14ac:dyDescent="0.3">
      <c r="A45" s="10">
        <v>27</v>
      </c>
      <c r="B45" s="21"/>
      <c r="C45" s="10" t="s">
        <v>111</v>
      </c>
      <c r="D45" s="21"/>
      <c r="E45" s="138">
        <v>792512</v>
      </c>
      <c r="F45" s="21"/>
      <c r="G45" s="135">
        <f>(E45/$AP45)</f>
        <v>63.604494382022473</v>
      </c>
      <c r="H45" s="21"/>
      <c r="I45" s="135">
        <f>IF(G$60&gt;0,G45/G$60*100,0)</f>
        <v>30.197936161463385</v>
      </c>
      <c r="J45" s="21"/>
      <c r="K45" s="138">
        <v>0</v>
      </c>
      <c r="L45" s="21"/>
      <c r="M45" s="135">
        <f>(K45/$AP45)</f>
        <v>0</v>
      </c>
      <c r="N45" s="21"/>
      <c r="O45" s="135">
        <f>IF(M$60&gt;0,M45/M$60*100,0)</f>
        <v>0</v>
      </c>
      <c r="P45" s="21"/>
      <c r="Q45" s="138">
        <v>0</v>
      </c>
      <c r="R45" s="21"/>
      <c r="S45" s="135">
        <f>(Q45/$AP45)</f>
        <v>0</v>
      </c>
      <c r="T45" s="21"/>
      <c r="U45" s="135">
        <f>IF(S$60&gt;0,S45/S$60*100,0)</f>
        <v>0</v>
      </c>
      <c r="V45" s="21"/>
      <c r="W45" s="138">
        <f t="shared" si="0"/>
        <v>792512</v>
      </c>
      <c r="X45" s="21"/>
      <c r="Y45" s="21"/>
      <c r="Z45" s="138">
        <v>5608</v>
      </c>
      <c r="AA45" s="21"/>
      <c r="AB45" s="135">
        <f t="shared" si="1"/>
        <v>0.70762335459904713</v>
      </c>
      <c r="AC45" s="21"/>
      <c r="AD45" s="138">
        <v>237109</v>
      </c>
      <c r="AE45" s="21"/>
      <c r="AF45" s="135">
        <f t="shared" si="2"/>
        <v>29.918663692158603</v>
      </c>
      <c r="AG45" s="21"/>
      <c r="AH45" s="138">
        <v>0</v>
      </c>
      <c r="AI45" s="21"/>
      <c r="AJ45" s="135">
        <f t="shared" si="3"/>
        <v>0</v>
      </c>
      <c r="AK45" s="21"/>
      <c r="AL45" s="138">
        <v>14778</v>
      </c>
      <c r="AM45" s="21"/>
      <c r="AN45" s="10">
        <v>27</v>
      </c>
      <c r="AO45" s="21"/>
      <c r="AP45" s="147">
        <v>12460</v>
      </c>
      <c r="AQ45" s="21"/>
      <c r="AR45" s="147">
        <f>IF(E45,AP45,0)</f>
        <v>12460</v>
      </c>
      <c r="AS45" s="21"/>
      <c r="AT45" s="147">
        <f>IF(K45,AP45,0)</f>
        <v>0</v>
      </c>
      <c r="AU45" s="21"/>
      <c r="AV45" s="147">
        <f>IF(Q45,AP45,0)</f>
        <v>0</v>
      </c>
    </row>
    <row r="46" spans="1:48" ht="8.85" customHeight="1" x14ac:dyDescent="0.3">
      <c r="A46" s="10">
        <v>28</v>
      </c>
      <c r="B46" s="21"/>
      <c r="C46" s="10" t="s">
        <v>112</v>
      </c>
      <c r="D46" s="21"/>
      <c r="E46" s="138">
        <v>7178161</v>
      </c>
      <c r="F46" s="21"/>
      <c r="G46" s="135">
        <f>(E46/$AP46)</f>
        <v>73.310126129806463</v>
      </c>
      <c r="H46" s="21"/>
      <c r="I46" s="135">
        <f>IF(G$60&gt;0,G46/G$60*100,0)</f>
        <v>34.805944617059161</v>
      </c>
      <c r="J46" s="21"/>
      <c r="K46" s="138">
        <v>0</v>
      </c>
      <c r="L46" s="21"/>
      <c r="M46" s="135">
        <f>(K46/$AP46)</f>
        <v>0</v>
      </c>
      <c r="N46" s="21"/>
      <c r="O46" s="135">
        <f>IF(M$60&gt;0,M46/M$60*100,0)</f>
        <v>0</v>
      </c>
      <c r="P46" s="21"/>
      <c r="Q46" s="138">
        <v>0</v>
      </c>
      <c r="R46" s="21"/>
      <c r="S46" s="135">
        <f>(Q46/$AP46)</f>
        <v>0</v>
      </c>
      <c r="T46" s="21"/>
      <c r="U46" s="135">
        <f>IF(S$60&gt;0,S46/S$60*100,0)</f>
        <v>0</v>
      </c>
      <c r="V46" s="21"/>
      <c r="W46" s="138">
        <f t="shared" si="0"/>
        <v>7178161</v>
      </c>
      <c r="X46" s="21"/>
      <c r="Y46" s="21"/>
      <c r="Z46" s="138">
        <v>0</v>
      </c>
      <c r="AA46" s="21"/>
      <c r="AB46" s="135">
        <f t="shared" si="1"/>
        <v>0</v>
      </c>
      <c r="AC46" s="21"/>
      <c r="AD46" s="138">
        <v>0</v>
      </c>
      <c r="AE46" s="21"/>
      <c r="AF46" s="135">
        <f t="shared" si="2"/>
        <v>0</v>
      </c>
      <c r="AG46" s="21"/>
      <c r="AH46" s="138">
        <v>2125626</v>
      </c>
      <c r="AI46" s="21"/>
      <c r="AJ46" s="135">
        <f t="shared" si="3"/>
        <v>29.612403511149999</v>
      </c>
      <c r="AK46" s="21"/>
      <c r="AL46" s="138">
        <v>0</v>
      </c>
      <c r="AM46" s="21"/>
      <c r="AN46" s="10">
        <v>28</v>
      </c>
      <c r="AO46" s="21"/>
      <c r="AP46" s="147">
        <v>97915</v>
      </c>
      <c r="AQ46" s="21"/>
      <c r="AR46" s="147">
        <f>IF(E46,AP46,0)</f>
        <v>97915</v>
      </c>
      <c r="AS46" s="21"/>
      <c r="AT46" s="147">
        <f>IF(K46,AP46,0)</f>
        <v>0</v>
      </c>
      <c r="AU46" s="21"/>
      <c r="AV46" s="147">
        <f>IF(Q46,AP46,0)</f>
        <v>0</v>
      </c>
    </row>
    <row r="47" spans="1:48" ht="8.85" customHeight="1" x14ac:dyDescent="0.3">
      <c r="A47" s="10">
        <v>29</v>
      </c>
      <c r="B47" s="21"/>
      <c r="C47" s="10" t="s">
        <v>113</v>
      </c>
      <c r="D47" s="21"/>
      <c r="E47" s="138">
        <v>1082486</v>
      </c>
      <c r="F47" s="21"/>
      <c r="G47" s="135">
        <f>(E47/$AP47)</f>
        <v>61.490911156555327</v>
      </c>
      <c r="H47" s="21"/>
      <c r="I47" s="135">
        <f>IF(G$60&gt;0,G47/G$60*100,0)</f>
        <v>29.194455952482485</v>
      </c>
      <c r="J47" s="21"/>
      <c r="K47" s="138">
        <v>0</v>
      </c>
      <c r="L47" s="21"/>
      <c r="M47" s="135">
        <f>(K47/$AP47)</f>
        <v>0</v>
      </c>
      <c r="N47" s="21"/>
      <c r="O47" s="135">
        <f>IF(M$60&gt;0,M47/M$60*100,0)</f>
        <v>0</v>
      </c>
      <c r="P47" s="21"/>
      <c r="Q47" s="138">
        <v>0</v>
      </c>
      <c r="R47" s="21"/>
      <c r="S47" s="135">
        <f>(Q47/$AP47)</f>
        <v>0</v>
      </c>
      <c r="T47" s="21"/>
      <c r="U47" s="135">
        <f>IF(S$60&gt;0,S47/S$60*100,0)</f>
        <v>0</v>
      </c>
      <c r="V47" s="21"/>
      <c r="W47" s="138">
        <f t="shared" si="0"/>
        <v>1082486</v>
      </c>
      <c r="X47" s="21"/>
      <c r="Y47" s="21"/>
      <c r="Z47" s="138">
        <v>10690</v>
      </c>
      <c r="AA47" s="21"/>
      <c r="AB47" s="135">
        <f t="shared" si="1"/>
        <v>0.98754164026139835</v>
      </c>
      <c r="AC47" s="21"/>
      <c r="AD47" s="138">
        <v>0</v>
      </c>
      <c r="AE47" s="21"/>
      <c r="AF47" s="135">
        <f t="shared" si="2"/>
        <v>0</v>
      </c>
      <c r="AG47" s="21"/>
      <c r="AH47" s="138">
        <v>183911</v>
      </c>
      <c r="AI47" s="21"/>
      <c r="AJ47" s="135">
        <f t="shared" si="3"/>
        <v>16.98968855024453</v>
      </c>
      <c r="AK47" s="21"/>
      <c r="AL47" s="138">
        <v>22539</v>
      </c>
      <c r="AM47" s="21"/>
      <c r="AN47" s="10">
        <v>29</v>
      </c>
      <c r="AO47" s="21"/>
      <c r="AP47" s="147">
        <v>17604</v>
      </c>
      <c r="AQ47" s="21"/>
      <c r="AR47" s="147">
        <f>IF(E47,AP47,0)</f>
        <v>17604</v>
      </c>
      <c r="AS47" s="21"/>
      <c r="AT47" s="147">
        <f>IF(K47,AP47,0)</f>
        <v>0</v>
      </c>
      <c r="AU47" s="21"/>
      <c r="AV47" s="147">
        <f>IF(Q47,AP47,0)</f>
        <v>0</v>
      </c>
    </row>
    <row r="48" spans="1:48" ht="8.85" customHeight="1" x14ac:dyDescent="0.3">
      <c r="A48" s="10">
        <v>30</v>
      </c>
      <c r="B48" s="21"/>
      <c r="C48" s="10" t="s">
        <v>114</v>
      </c>
      <c r="D48" s="21"/>
      <c r="E48" s="138">
        <v>108177084</v>
      </c>
      <c r="F48" s="21"/>
      <c r="G48" s="135">
        <f>(E48/$AP48)</f>
        <v>477.37118397246371</v>
      </c>
      <c r="H48" s="21"/>
      <c r="I48" s="135">
        <f>IF(G$60&gt;0,G48/G$60*100,0)</f>
        <v>226.64474702588259</v>
      </c>
      <c r="J48" s="21"/>
      <c r="K48" s="138">
        <v>0</v>
      </c>
      <c r="L48" s="21"/>
      <c r="M48" s="135">
        <f>(K48/$AP48)</f>
        <v>0</v>
      </c>
      <c r="N48" s="21"/>
      <c r="O48" s="135">
        <f>IF(M$60&gt;0,M48/M$60*100,0)</f>
        <v>0</v>
      </c>
      <c r="P48" s="21"/>
      <c r="Q48" s="138">
        <v>0</v>
      </c>
      <c r="R48" s="21"/>
      <c r="S48" s="135">
        <f>(Q48/$AP48)</f>
        <v>0</v>
      </c>
      <c r="T48" s="21"/>
      <c r="U48" s="135">
        <f>IF(S$60&gt;0,S48/S$60*100,0)</f>
        <v>0</v>
      </c>
      <c r="V48" s="21"/>
      <c r="W48" s="138">
        <f t="shared" si="0"/>
        <v>108177084</v>
      </c>
      <c r="X48" s="21"/>
      <c r="Y48" s="21"/>
      <c r="Z48" s="138">
        <v>75000</v>
      </c>
      <c r="AA48" s="21"/>
      <c r="AB48" s="135">
        <f t="shared" si="1"/>
        <v>6.933076509993559E-2</v>
      </c>
      <c r="AC48" s="21"/>
      <c r="AD48" s="138">
        <v>5005749</v>
      </c>
      <c r="AE48" s="21"/>
      <c r="AF48" s="135">
        <f t="shared" si="2"/>
        <v>4.6273654409098333</v>
      </c>
      <c r="AG48" s="21"/>
      <c r="AH48" s="138">
        <v>69743097</v>
      </c>
      <c r="AI48" s="21"/>
      <c r="AJ48" s="135">
        <f t="shared" si="3"/>
        <v>64.4712303393203</v>
      </c>
      <c r="AK48" s="21"/>
      <c r="AL48" s="138">
        <v>22700829</v>
      </c>
      <c r="AM48" s="21"/>
      <c r="AN48" s="10">
        <v>30</v>
      </c>
      <c r="AO48" s="21"/>
      <c r="AP48" s="147">
        <v>226610</v>
      </c>
      <c r="AQ48" s="21"/>
      <c r="AR48" s="147">
        <f>IF(E48,AP48,0)</f>
        <v>226610</v>
      </c>
      <c r="AS48" s="21"/>
      <c r="AT48" s="147">
        <f>IF(K48,AP48,0)</f>
        <v>0</v>
      </c>
      <c r="AU48" s="21"/>
      <c r="AV48" s="147">
        <f>IF(Q48,AP48,0)</f>
        <v>0</v>
      </c>
    </row>
    <row r="49" spans="1:48" ht="8.85" customHeight="1" x14ac:dyDescent="0.3">
      <c r="A49" s="29"/>
      <c r="B49" s="21"/>
      <c r="D49" s="21"/>
      <c r="E49" s="21"/>
      <c r="F49" s="21"/>
      <c r="G49" s="21"/>
      <c r="H49" s="21"/>
      <c r="I49" s="21"/>
      <c r="J49" s="21"/>
      <c r="K49" s="21"/>
      <c r="L49" s="21"/>
      <c r="M49" s="21"/>
      <c r="N49" s="21"/>
      <c r="O49" s="21"/>
      <c r="P49" s="21"/>
      <c r="Q49" s="21"/>
      <c r="R49" s="21"/>
      <c r="S49" s="21"/>
      <c r="T49" s="21"/>
      <c r="U49" s="21"/>
      <c r="V49" s="21"/>
      <c r="X49" s="21"/>
      <c r="Y49" s="21"/>
      <c r="Z49" s="21"/>
      <c r="AA49" s="21"/>
      <c r="AB49" s="21"/>
      <c r="AC49" s="21"/>
      <c r="AD49" s="21"/>
      <c r="AE49" s="21"/>
      <c r="AF49" s="21"/>
      <c r="AG49" s="21"/>
      <c r="AH49" s="21"/>
      <c r="AI49" s="21"/>
      <c r="AJ49" s="21"/>
      <c r="AK49" s="21"/>
      <c r="AL49" s="21"/>
      <c r="AM49" s="21"/>
      <c r="AN49" s="41"/>
      <c r="AO49" s="21"/>
      <c r="AP49" s="27"/>
      <c r="AQ49" s="21"/>
      <c r="AR49" s="21"/>
      <c r="AS49" s="21"/>
      <c r="AT49" s="21"/>
      <c r="AU49" s="21"/>
      <c r="AV49" s="21"/>
    </row>
    <row r="50" spans="1:48" ht="8.85" customHeight="1" x14ac:dyDescent="0.3">
      <c r="A50" s="10">
        <v>31</v>
      </c>
      <c r="B50" s="21"/>
      <c r="C50" s="10" t="s">
        <v>115</v>
      </c>
      <c r="D50" s="21"/>
      <c r="E50" s="138">
        <v>16245993</v>
      </c>
      <c r="F50" s="21"/>
      <c r="G50" s="135">
        <f>(E50/$AP50)</f>
        <v>162.44206137324895</v>
      </c>
      <c r="H50" s="21"/>
      <c r="I50" s="135">
        <f>IF(G$60&gt;0,G50/G$60*100,0)</f>
        <v>77.123716601265571</v>
      </c>
      <c r="J50" s="21"/>
      <c r="K50" s="138">
        <v>428036</v>
      </c>
      <c r="L50" s="21"/>
      <c r="M50" s="135">
        <f>(K50/$AP50)</f>
        <v>4.2798892121866592</v>
      </c>
      <c r="N50" s="21"/>
      <c r="O50" s="135">
        <f>IF(M$60&gt;0,M50/M$60*100,0)</f>
        <v>109.19891511498885</v>
      </c>
      <c r="P50" s="21"/>
      <c r="Q50" s="138">
        <v>67576</v>
      </c>
      <c r="R50" s="21"/>
      <c r="S50" s="135">
        <f>(Q50/$AP50)</f>
        <v>0.67568567457579665</v>
      </c>
      <c r="T50" s="21"/>
      <c r="U50" s="135">
        <f>IF(S$60&gt;0,S50/S$60*100,0)</f>
        <v>56.980422394905972</v>
      </c>
      <c r="V50" s="21"/>
      <c r="W50" s="138">
        <f t="shared" si="0"/>
        <v>16741605</v>
      </c>
      <c r="X50" s="21"/>
      <c r="Y50" s="21"/>
      <c r="Z50" s="138">
        <v>7500</v>
      </c>
      <c r="AA50" s="21"/>
      <c r="AB50" s="135">
        <f t="shared" si="1"/>
        <v>4.479857217990748E-2</v>
      </c>
      <c r="AC50" s="21"/>
      <c r="AD50" s="138">
        <v>0</v>
      </c>
      <c r="AE50" s="21"/>
      <c r="AF50" s="135">
        <f t="shared" si="2"/>
        <v>0</v>
      </c>
      <c r="AG50" s="21"/>
      <c r="AH50" s="138">
        <v>1375404</v>
      </c>
      <c r="AI50" s="21"/>
      <c r="AJ50" s="135">
        <f t="shared" si="3"/>
        <v>8.2154847160711295</v>
      </c>
      <c r="AK50" s="21"/>
      <c r="AL50" s="138">
        <v>0</v>
      </c>
      <c r="AM50" s="21"/>
      <c r="AN50" s="10">
        <v>31</v>
      </c>
      <c r="AO50" s="21"/>
      <c r="AP50" s="147">
        <v>100011</v>
      </c>
      <c r="AQ50" s="21"/>
      <c r="AR50" s="147">
        <f>IF(E50,AP50,0)</f>
        <v>100011</v>
      </c>
      <c r="AS50" s="21"/>
      <c r="AT50" s="147">
        <f>IF(K50,AP50,0)</f>
        <v>100011</v>
      </c>
      <c r="AU50" s="21"/>
      <c r="AV50" s="147">
        <f>IF(Q50,AP50,0)</f>
        <v>100011</v>
      </c>
    </row>
    <row r="51" spans="1:48" ht="8.85" customHeight="1" x14ac:dyDescent="0.3">
      <c r="A51" s="10">
        <v>32</v>
      </c>
      <c r="B51" s="21"/>
      <c r="C51" s="10" t="s">
        <v>116</v>
      </c>
      <c r="D51" s="21"/>
      <c r="E51" s="138">
        <v>2618750</v>
      </c>
      <c r="F51" s="21"/>
      <c r="G51" s="135">
        <f>(E51/$AP51)</f>
        <v>103.32005050106525</v>
      </c>
      <c r="H51" s="21"/>
      <c r="I51" s="135">
        <f>IF(G$60&gt;0,G51/G$60*100,0)</f>
        <v>49.053959465358325</v>
      </c>
      <c r="J51" s="21"/>
      <c r="K51" s="138">
        <v>0</v>
      </c>
      <c r="L51" s="21"/>
      <c r="M51" s="135">
        <f>(K51/$AP51)</f>
        <v>0</v>
      </c>
      <c r="N51" s="21"/>
      <c r="O51" s="135">
        <f>IF(M$60&gt;0,M51/M$60*100,0)</f>
        <v>0</v>
      </c>
      <c r="P51" s="21"/>
      <c r="Q51" s="138">
        <v>17002</v>
      </c>
      <c r="R51" s="21"/>
      <c r="S51" s="135">
        <f>(Q51/$AP51)</f>
        <v>0.67079618085693993</v>
      </c>
      <c r="T51" s="21"/>
      <c r="U51" s="135">
        <f>IF(S$60&gt;0,S51/S$60*100,0)</f>
        <v>56.568092478968943</v>
      </c>
      <c r="V51" s="21"/>
      <c r="W51" s="138">
        <f t="shared" si="0"/>
        <v>2635752</v>
      </c>
      <c r="X51" s="21"/>
      <c r="Y51" s="21"/>
      <c r="Z51" s="138">
        <v>0</v>
      </c>
      <c r="AA51" s="21"/>
      <c r="AB51" s="135">
        <f t="shared" si="1"/>
        <v>0</v>
      </c>
      <c r="AC51" s="21"/>
      <c r="AD51" s="138">
        <v>0</v>
      </c>
      <c r="AE51" s="21"/>
      <c r="AF51" s="135">
        <f t="shared" si="2"/>
        <v>0</v>
      </c>
      <c r="AG51" s="21"/>
      <c r="AH51" s="138">
        <v>0</v>
      </c>
      <c r="AI51" s="21"/>
      <c r="AJ51" s="135">
        <f t="shared" si="3"/>
        <v>0</v>
      </c>
      <c r="AK51" s="21"/>
      <c r="AL51" s="138">
        <v>92275</v>
      </c>
      <c r="AM51" s="21"/>
      <c r="AN51" s="10">
        <v>32</v>
      </c>
      <c r="AO51" s="21"/>
      <c r="AP51" s="147">
        <v>25346</v>
      </c>
      <c r="AQ51" s="21"/>
      <c r="AR51" s="147">
        <f>IF(E51,AP51,0)</f>
        <v>25346</v>
      </c>
      <c r="AS51" s="21"/>
      <c r="AT51" s="147">
        <f>IF(K51,AP51,0)</f>
        <v>0</v>
      </c>
      <c r="AU51" s="21"/>
      <c r="AV51" s="147">
        <f>IF(Q51,AP51,0)</f>
        <v>25346</v>
      </c>
    </row>
    <row r="52" spans="1:48" ht="8.85" customHeight="1" x14ac:dyDescent="0.3">
      <c r="A52" s="10">
        <v>33</v>
      </c>
      <c r="B52" s="21"/>
      <c r="C52" s="10" t="s">
        <v>117</v>
      </c>
      <c r="D52" s="21"/>
      <c r="E52" s="138">
        <v>5410231</v>
      </c>
      <c r="F52" s="21"/>
      <c r="G52" s="135">
        <f>(E52/$AP52)</f>
        <v>210.10605825242718</v>
      </c>
      <c r="H52" s="21"/>
      <c r="I52" s="135">
        <f>IF(G$60&gt;0,G52/G$60*100,0)</f>
        <v>99.753474905962364</v>
      </c>
      <c r="J52" s="21"/>
      <c r="K52" s="138">
        <v>86182</v>
      </c>
      <c r="L52" s="21"/>
      <c r="M52" s="135">
        <f>(K52/$AP52)</f>
        <v>3.3468737864077669</v>
      </c>
      <c r="N52" s="21"/>
      <c r="O52" s="135">
        <f>IF(M$60&gt;0,M52/M$60*100,0)</f>
        <v>85.393562399199681</v>
      </c>
      <c r="P52" s="21"/>
      <c r="Q52" s="138">
        <v>0</v>
      </c>
      <c r="R52" s="21"/>
      <c r="S52" s="135">
        <f>(Q52/$AP52)</f>
        <v>0</v>
      </c>
      <c r="T52" s="21"/>
      <c r="U52" s="135">
        <f>IF(S$60&gt;0,S52/S$60*100,0)</f>
        <v>0</v>
      </c>
      <c r="V52" s="21"/>
      <c r="W52" s="138">
        <f t="shared" si="0"/>
        <v>5496413</v>
      </c>
      <c r="X52" s="21"/>
      <c r="Y52" s="21"/>
      <c r="Z52" s="138">
        <v>52725</v>
      </c>
      <c r="AA52" s="21"/>
      <c r="AB52" s="135">
        <f t="shared" si="1"/>
        <v>0.95926197685654269</v>
      </c>
      <c r="AC52" s="21"/>
      <c r="AD52" s="138">
        <v>40330</v>
      </c>
      <c r="AE52" s="21"/>
      <c r="AF52" s="135">
        <f t="shared" si="2"/>
        <v>0.73375126650781164</v>
      </c>
      <c r="AG52" s="21"/>
      <c r="AH52" s="138">
        <v>186608</v>
      </c>
      <c r="AI52" s="21"/>
      <c r="AJ52" s="135">
        <f t="shared" si="3"/>
        <v>3.3950869412469551</v>
      </c>
      <c r="AK52" s="21"/>
      <c r="AL52" s="138">
        <v>30719</v>
      </c>
      <c r="AM52" s="21"/>
      <c r="AN52" s="10">
        <v>33</v>
      </c>
      <c r="AO52" s="21"/>
      <c r="AP52" s="147">
        <v>25750</v>
      </c>
      <c r="AQ52" s="21"/>
      <c r="AR52" s="147">
        <f>IF(E52,AP52,0)</f>
        <v>25750</v>
      </c>
      <c r="AS52" s="21"/>
      <c r="AT52" s="147">
        <f>IF(K52,AP52,0)</f>
        <v>25750</v>
      </c>
      <c r="AU52" s="21"/>
      <c r="AV52" s="147">
        <f>IF(Q52,AP52,0)</f>
        <v>0</v>
      </c>
    </row>
    <row r="53" spans="1:48" ht="8.85" customHeight="1" x14ac:dyDescent="0.3">
      <c r="A53" s="10">
        <v>34</v>
      </c>
      <c r="B53" s="21"/>
      <c r="C53" s="10" t="s">
        <v>118</v>
      </c>
      <c r="D53" s="21"/>
      <c r="E53" s="138">
        <v>9847748</v>
      </c>
      <c r="F53" s="21"/>
      <c r="G53" s="135">
        <f>(E53/$AP53)</f>
        <v>104.40341800602179</v>
      </c>
      <c r="H53" s="21"/>
      <c r="I53" s="135">
        <f>IF(G$60&gt;0,G53/G$60*100,0)</f>
        <v>49.568317186018525</v>
      </c>
      <c r="J53" s="21"/>
      <c r="K53" s="138">
        <v>4578086</v>
      </c>
      <c r="L53" s="21"/>
      <c r="M53" s="135">
        <f>(K53/$AP53)</f>
        <v>48.535749120054284</v>
      </c>
      <c r="N53" s="21"/>
      <c r="O53" s="135">
        <f>IF(M$60&gt;0,M53/M$60*100,0)</f>
        <v>1238.3617625221955</v>
      </c>
      <c r="P53" s="21"/>
      <c r="Q53" s="138">
        <v>50850</v>
      </c>
      <c r="R53" s="21"/>
      <c r="S53" s="135">
        <f>(Q53/$AP53)</f>
        <v>0.53909927483991349</v>
      </c>
      <c r="T53" s="21"/>
      <c r="U53" s="135">
        <f>IF(S$60&gt;0,S53/S$60*100,0)</f>
        <v>45.462121736487845</v>
      </c>
      <c r="V53" s="21"/>
      <c r="W53" s="138">
        <f t="shared" si="0"/>
        <v>14476684</v>
      </c>
      <c r="X53" s="21"/>
      <c r="Y53" s="21"/>
      <c r="Z53" s="138">
        <v>0</v>
      </c>
      <c r="AA53" s="21"/>
      <c r="AB53" s="135">
        <f t="shared" si="1"/>
        <v>0</v>
      </c>
      <c r="AC53" s="21"/>
      <c r="AD53" s="138">
        <v>0</v>
      </c>
      <c r="AE53" s="21"/>
      <c r="AF53" s="135">
        <f t="shared" si="2"/>
        <v>0</v>
      </c>
      <c r="AG53" s="21"/>
      <c r="AH53" s="138">
        <v>543587</v>
      </c>
      <c r="AI53" s="21"/>
      <c r="AJ53" s="135">
        <f t="shared" si="3"/>
        <v>3.7549137634005136</v>
      </c>
      <c r="AK53" s="21"/>
      <c r="AL53" s="138">
        <v>7937864</v>
      </c>
      <c r="AM53" s="21"/>
      <c r="AN53" s="10">
        <v>34</v>
      </c>
      <c r="AO53" s="21"/>
      <c r="AP53" s="147">
        <v>94324</v>
      </c>
      <c r="AQ53" s="21"/>
      <c r="AR53" s="147">
        <f>IF(E53,AP53,0)</f>
        <v>94324</v>
      </c>
      <c r="AS53" s="21"/>
      <c r="AT53" s="147">
        <f>IF(K53,AP53,0)</f>
        <v>94324</v>
      </c>
      <c r="AU53" s="21"/>
      <c r="AV53" s="147">
        <f>IF(Q53,AP53,0)</f>
        <v>94324</v>
      </c>
    </row>
    <row r="54" spans="1:48" ht="8.85" customHeight="1" x14ac:dyDescent="0.3">
      <c r="A54" s="10">
        <v>35</v>
      </c>
      <c r="B54" s="21"/>
      <c r="C54" s="10" t="s">
        <v>119</v>
      </c>
      <c r="D54" s="21"/>
      <c r="E54" s="138">
        <v>128586849</v>
      </c>
      <c r="F54" s="21"/>
      <c r="G54" s="135">
        <f>(E54/$AP54)</f>
        <v>279.85907458593596</v>
      </c>
      <c r="H54" s="21"/>
      <c r="I54" s="135">
        <f>IF(G$60&gt;0,G54/G$60*100,0)</f>
        <v>132.87058643675027</v>
      </c>
      <c r="J54" s="21"/>
      <c r="K54" s="138">
        <v>398829</v>
      </c>
      <c r="L54" s="21"/>
      <c r="M54" s="135">
        <f>(K54/$AP54)</f>
        <v>0.86801967484275355</v>
      </c>
      <c r="N54" s="21"/>
      <c r="O54" s="135">
        <f>IF(M$60&gt;0,M54/M$60*100,0)</f>
        <v>22.147023460653102</v>
      </c>
      <c r="P54" s="21"/>
      <c r="Q54" s="138">
        <v>285990</v>
      </c>
      <c r="R54" s="21"/>
      <c r="S54" s="135">
        <f>(Q54/$AP54)</f>
        <v>0.62243454414869304</v>
      </c>
      <c r="T54" s="21"/>
      <c r="U54" s="135">
        <f>IF(S$60&gt;0,S54/S$60*100,0)</f>
        <v>52.489766430285236</v>
      </c>
      <c r="V54" s="21"/>
      <c r="W54" s="138">
        <f t="shared" si="0"/>
        <v>129271668</v>
      </c>
      <c r="X54" s="21"/>
      <c r="Y54" s="21"/>
      <c r="Z54" s="138">
        <v>1459330</v>
      </c>
      <c r="AA54" s="21"/>
      <c r="AB54" s="135">
        <f t="shared" si="1"/>
        <v>1.1288861840941049</v>
      </c>
      <c r="AC54" s="21"/>
      <c r="AD54" s="138">
        <v>0</v>
      </c>
      <c r="AE54" s="21"/>
      <c r="AF54" s="135">
        <f t="shared" si="2"/>
        <v>0</v>
      </c>
      <c r="AG54" s="21"/>
      <c r="AH54" s="138">
        <v>26767616</v>
      </c>
      <c r="AI54" s="21"/>
      <c r="AJ54" s="135">
        <f t="shared" si="3"/>
        <v>20.706483032306817</v>
      </c>
      <c r="AK54" s="21"/>
      <c r="AL54" s="138">
        <v>5464122</v>
      </c>
      <c r="AM54" s="21"/>
      <c r="AN54" s="10">
        <v>35</v>
      </c>
      <c r="AO54" s="21"/>
      <c r="AP54" s="147">
        <v>459470</v>
      </c>
      <c r="AQ54" s="21"/>
      <c r="AR54" s="147">
        <f>IF(E54,AP54,0)</f>
        <v>459470</v>
      </c>
      <c r="AS54" s="21"/>
      <c r="AT54" s="147">
        <f>IF(K54,AP54,0)</f>
        <v>459470</v>
      </c>
      <c r="AU54" s="21"/>
      <c r="AV54" s="147">
        <f>IF(Q54,AP54,0)</f>
        <v>459470</v>
      </c>
    </row>
    <row r="55" spans="1:48" ht="8.85" customHeight="1" x14ac:dyDescent="0.3">
      <c r="A55" s="29"/>
      <c r="B55" s="21"/>
      <c r="D55" s="21"/>
      <c r="E55" s="21"/>
      <c r="F55" s="21"/>
      <c r="G55" s="21"/>
      <c r="H55" s="21"/>
      <c r="I55" s="21"/>
      <c r="J55" s="21"/>
      <c r="K55" s="21"/>
      <c r="L55" s="21"/>
      <c r="M55" s="21"/>
      <c r="N55" s="21"/>
      <c r="O55" s="21"/>
      <c r="P55" s="21"/>
      <c r="Q55" s="21"/>
      <c r="R55" s="21"/>
      <c r="S55" s="21"/>
      <c r="T55" s="21"/>
      <c r="U55" s="21"/>
      <c r="V55" s="21"/>
      <c r="X55" s="21"/>
      <c r="Y55" s="21"/>
      <c r="Z55" s="21"/>
      <c r="AA55" s="21"/>
      <c r="AB55" s="21"/>
      <c r="AC55" s="21"/>
      <c r="AD55" s="21"/>
      <c r="AE55" s="21"/>
      <c r="AF55" s="21"/>
      <c r="AG55" s="21"/>
      <c r="AH55" s="21"/>
      <c r="AI55" s="21"/>
      <c r="AJ55" s="21"/>
      <c r="AK55" s="21"/>
      <c r="AL55" s="21"/>
      <c r="AM55" s="21"/>
      <c r="AN55" s="41"/>
      <c r="AO55" s="21"/>
      <c r="AP55" s="27"/>
      <c r="AQ55" s="21"/>
      <c r="AR55" s="21"/>
      <c r="AS55" s="21"/>
      <c r="AT55" s="21"/>
      <c r="AU55" s="21"/>
      <c r="AV55" s="21"/>
    </row>
    <row r="56" spans="1:48" ht="8.85" customHeight="1" x14ac:dyDescent="0.3">
      <c r="A56" s="10">
        <v>36</v>
      </c>
      <c r="B56" s="21"/>
      <c r="C56" s="10" t="s">
        <v>120</v>
      </c>
      <c r="D56" s="21"/>
      <c r="E56" s="138">
        <v>1785843</v>
      </c>
      <c r="F56" s="21"/>
      <c r="G56" s="135">
        <f>(E56/$AP56)</f>
        <v>80.457875292845557</v>
      </c>
      <c r="H56" s="21"/>
      <c r="I56" s="135">
        <f>IF(G$60&gt;0,G56/G$60*100,0)</f>
        <v>38.199529850630583</v>
      </c>
      <c r="J56" s="21"/>
      <c r="K56" s="138">
        <v>0</v>
      </c>
      <c r="L56" s="21"/>
      <c r="M56" s="135">
        <f>(K56/$AP56)</f>
        <v>0</v>
      </c>
      <c r="N56" s="21"/>
      <c r="O56" s="135">
        <f>IF(M$60&gt;0,M56/M$60*100,0)</f>
        <v>0</v>
      </c>
      <c r="P56" s="21"/>
      <c r="Q56" s="138">
        <v>0</v>
      </c>
      <c r="R56" s="21"/>
      <c r="S56" s="135">
        <f>(Q56/$AP56)</f>
        <v>0</v>
      </c>
      <c r="T56" s="21"/>
      <c r="U56" s="135">
        <f>IF(S$60&gt;0,S56/S$60*100,0)</f>
        <v>0</v>
      </c>
      <c r="V56" s="21"/>
      <c r="W56" s="138">
        <f t="shared" si="0"/>
        <v>1785843</v>
      </c>
      <c r="X56" s="21"/>
      <c r="Y56" s="21"/>
      <c r="Z56" s="138">
        <v>10000</v>
      </c>
      <c r="AA56" s="21"/>
      <c r="AB56" s="135">
        <f t="shared" si="1"/>
        <v>0.55995963810928506</v>
      </c>
      <c r="AC56" s="21"/>
      <c r="AD56" s="138">
        <v>0</v>
      </c>
      <c r="AE56" s="21"/>
      <c r="AF56" s="135">
        <f t="shared" si="2"/>
        <v>0</v>
      </c>
      <c r="AG56" s="21"/>
      <c r="AH56" s="138">
        <v>180928</v>
      </c>
      <c r="AI56" s="21"/>
      <c r="AJ56" s="135">
        <f t="shared" si="3"/>
        <v>10.131237740383673</v>
      </c>
      <c r="AK56" s="21"/>
      <c r="AL56" s="138">
        <v>48877</v>
      </c>
      <c r="AM56" s="21"/>
      <c r="AN56" s="10">
        <v>36</v>
      </c>
      <c r="AO56" s="21"/>
      <c r="AP56" s="147">
        <v>22196</v>
      </c>
      <c r="AQ56" s="21"/>
      <c r="AR56" s="147">
        <f>IF(E56,AP56,0)</f>
        <v>22196</v>
      </c>
      <c r="AS56" s="21"/>
      <c r="AT56" s="147">
        <f>IF(K56,AP56,0)</f>
        <v>0</v>
      </c>
      <c r="AU56" s="21"/>
      <c r="AV56" s="147">
        <f>IF(Q56,AP56,0)</f>
        <v>0</v>
      </c>
    </row>
    <row r="57" spans="1:48" ht="8.85" customHeight="1" x14ac:dyDescent="0.3">
      <c r="A57" s="10">
        <v>37</v>
      </c>
      <c r="B57" s="21"/>
      <c r="C57" s="10" t="s">
        <v>121</v>
      </c>
      <c r="D57" s="21"/>
      <c r="E57" s="138">
        <v>5827068</v>
      </c>
      <c r="F57" s="21"/>
      <c r="G57" s="135">
        <f>(E57/$AP57)</f>
        <v>363.80520696759692</v>
      </c>
      <c r="H57" s="21"/>
      <c r="I57" s="135">
        <f>IF(G$60&gt;0,G57/G$60*100,0)</f>
        <v>172.72625970784634</v>
      </c>
      <c r="J57" s="21"/>
      <c r="K57" s="138">
        <v>0</v>
      </c>
      <c r="L57" s="21"/>
      <c r="M57" s="135">
        <f>(K57/$AP57)</f>
        <v>0</v>
      </c>
      <c r="N57" s="21"/>
      <c r="O57" s="135">
        <f>IF(M$60&gt;0,M57/M$60*100,0)</f>
        <v>0</v>
      </c>
      <c r="P57" s="21"/>
      <c r="Q57" s="138">
        <v>0</v>
      </c>
      <c r="R57" s="21"/>
      <c r="S57" s="135">
        <f>(Q57/$AP57)</f>
        <v>0</v>
      </c>
      <c r="T57" s="21"/>
      <c r="U57" s="135">
        <f>IF(S$60&gt;0,S57/S$60*100,0)</f>
        <v>0</v>
      </c>
      <c r="V57" s="21"/>
      <c r="W57" s="138">
        <f t="shared" si="0"/>
        <v>5827068</v>
      </c>
      <c r="X57" s="21"/>
      <c r="Y57" s="21"/>
      <c r="Z57" s="138">
        <v>5608</v>
      </c>
      <c r="AA57" s="21"/>
      <c r="AB57" s="135">
        <f t="shared" si="1"/>
        <v>9.6240510665054874E-2</v>
      </c>
      <c r="AC57" s="21"/>
      <c r="AD57" s="138">
        <v>139020</v>
      </c>
      <c r="AE57" s="21"/>
      <c r="AF57" s="135">
        <f t="shared" si="2"/>
        <v>2.3857624451954225</v>
      </c>
      <c r="AG57" s="21"/>
      <c r="AH57" s="138">
        <v>0</v>
      </c>
      <c r="AI57" s="21"/>
      <c r="AJ57" s="135">
        <f t="shared" si="3"/>
        <v>0</v>
      </c>
      <c r="AK57" s="21"/>
      <c r="AL57" s="138">
        <v>0</v>
      </c>
      <c r="AM57" s="21"/>
      <c r="AN57" s="10">
        <v>37</v>
      </c>
      <c r="AO57" s="21"/>
      <c r="AP57" s="147">
        <v>16017</v>
      </c>
      <c r="AQ57" s="21"/>
      <c r="AR57" s="147">
        <f>IF(E57,AP57,0)</f>
        <v>16017</v>
      </c>
      <c r="AS57" s="21"/>
      <c r="AT57" s="147">
        <f>IF(K57,AP57,0)</f>
        <v>0</v>
      </c>
      <c r="AU57" s="21"/>
      <c r="AV57" s="147">
        <f>IF(Q57,AP57,0)</f>
        <v>0</v>
      </c>
    </row>
    <row r="58" spans="1:48" ht="8.85" customHeight="1" x14ac:dyDescent="0.3">
      <c r="A58" s="30">
        <v>38</v>
      </c>
      <c r="B58" s="21"/>
      <c r="C58" s="10" t="s">
        <v>122</v>
      </c>
      <c r="D58" s="21"/>
      <c r="E58" s="139">
        <v>3146095</v>
      </c>
      <c r="F58" s="21"/>
      <c r="G58" s="135">
        <f>(E58/$AP58)</f>
        <v>111.88104551920341</v>
      </c>
      <c r="H58" s="21"/>
      <c r="I58" s="135">
        <f>IF(G$60&gt;0,G58/G$60*100,0)</f>
        <v>53.118520995925465</v>
      </c>
      <c r="J58" s="21"/>
      <c r="K58" s="139">
        <v>0</v>
      </c>
      <c r="L58" s="21"/>
      <c r="M58" s="135">
        <f>(K58/$AP58)</f>
        <v>0</v>
      </c>
      <c r="N58" s="21"/>
      <c r="O58" s="135">
        <f>IF(M$60&gt;0,M58/M$60*100,0)</f>
        <v>0</v>
      </c>
      <c r="P58" s="21"/>
      <c r="Q58" s="139">
        <v>0</v>
      </c>
      <c r="R58" s="21"/>
      <c r="S58" s="135">
        <f>(Q58/$AP58)</f>
        <v>0</v>
      </c>
      <c r="T58" s="21"/>
      <c r="U58" s="135">
        <f>IF(S$60&gt;0,S58/S$60*100,0)</f>
        <v>0</v>
      </c>
      <c r="V58" s="21"/>
      <c r="W58" s="139">
        <f t="shared" si="0"/>
        <v>3146095</v>
      </c>
      <c r="X58" s="21"/>
      <c r="Y58" s="21"/>
      <c r="Z58" s="139">
        <v>2000</v>
      </c>
      <c r="AA58" s="21"/>
      <c r="AB58" s="135">
        <f t="shared" si="1"/>
        <v>6.357087119111153E-2</v>
      </c>
      <c r="AC58" s="21"/>
      <c r="AD58" s="139">
        <v>394</v>
      </c>
      <c r="AE58" s="21"/>
      <c r="AF58" s="135">
        <f t="shared" si="2"/>
        <v>1.2523461624648968E-2</v>
      </c>
      <c r="AG58" s="21"/>
      <c r="AH58" s="139">
        <v>353248</v>
      </c>
      <c r="AI58" s="21"/>
      <c r="AJ58" s="135">
        <f t="shared" si="3"/>
        <v>11.228141553258881</v>
      </c>
      <c r="AK58" s="21"/>
      <c r="AL58" s="139">
        <v>0</v>
      </c>
      <c r="AM58" s="21"/>
      <c r="AN58" s="30">
        <v>38</v>
      </c>
      <c r="AO58" s="21"/>
      <c r="AP58" s="151">
        <v>28120</v>
      </c>
      <c r="AQ58" s="21"/>
      <c r="AR58" s="151">
        <f>IF(E58,AP58,0)</f>
        <v>28120</v>
      </c>
      <c r="AS58" s="21"/>
      <c r="AT58" s="151">
        <f>IF(K58,AP58,0)</f>
        <v>0</v>
      </c>
      <c r="AU58" s="21"/>
      <c r="AV58" s="151">
        <f>IF(Q58,AP58,0)</f>
        <v>0</v>
      </c>
    </row>
    <row r="59" spans="1:48" ht="8.85" customHeight="1" x14ac:dyDescent="0.3">
      <c r="A59" s="21"/>
      <c r="B59" s="21"/>
      <c r="D59" s="21"/>
      <c r="E59" s="21"/>
      <c r="F59" s="21"/>
      <c r="G59" s="21"/>
      <c r="H59" s="21"/>
      <c r="I59" s="21"/>
      <c r="J59" s="21"/>
      <c r="K59" s="21"/>
      <c r="L59" s="21"/>
      <c r="M59" s="21"/>
      <c r="N59" s="21"/>
      <c r="O59" s="21"/>
      <c r="P59" s="21"/>
      <c r="Q59" s="21"/>
      <c r="R59" s="21"/>
      <c r="S59" s="21"/>
      <c r="T59" s="21"/>
      <c r="U59" s="21"/>
      <c r="V59" s="21"/>
      <c r="X59" s="21"/>
      <c r="Y59" s="21"/>
      <c r="Z59" s="21"/>
      <c r="AA59" s="21"/>
      <c r="AB59" s="21"/>
      <c r="AC59" s="21"/>
      <c r="AD59" s="21"/>
      <c r="AE59" s="21"/>
      <c r="AF59" s="21"/>
      <c r="AG59" s="21"/>
      <c r="AH59" s="21"/>
      <c r="AI59" s="21"/>
      <c r="AJ59" s="21"/>
      <c r="AK59" s="21"/>
      <c r="AL59" s="21"/>
      <c r="AM59" s="21"/>
      <c r="AO59" s="21"/>
      <c r="AP59" s="21"/>
      <c r="AQ59" s="21"/>
      <c r="AR59" s="21"/>
      <c r="AS59" s="21"/>
      <c r="AT59" s="21"/>
      <c r="AU59" s="21"/>
      <c r="AV59" s="21"/>
    </row>
    <row r="60" spans="1:48" ht="8.85" customHeight="1" x14ac:dyDescent="0.3">
      <c r="A60" s="30">
        <f>A58</f>
        <v>38</v>
      </c>
      <c r="B60" s="21"/>
      <c r="C60" s="18" t="s">
        <v>65</v>
      </c>
      <c r="D60" s="21"/>
      <c r="E60" s="141">
        <f>SUM(E14:E58)</f>
        <v>536003061</v>
      </c>
      <c r="F60" s="21"/>
      <c r="G60" s="142">
        <f>(E60/$AP60)</f>
        <v>210.62530247742669</v>
      </c>
      <c r="H60" s="21"/>
      <c r="I60" s="143">
        <f>IF(G$60&gt;0,G60/G$60*100,0)</f>
        <v>100</v>
      </c>
      <c r="J60" s="21"/>
      <c r="K60" s="141">
        <f>SUM(K14:K58)</f>
        <v>9974036</v>
      </c>
      <c r="L60" s="21"/>
      <c r="M60" s="142">
        <f>(K60/$AP60)</f>
        <v>3.9193514035188373</v>
      </c>
      <c r="N60" s="21"/>
      <c r="O60" s="143">
        <f>IF(M$60&gt;0,M60/M$60*100,0)</f>
        <v>100</v>
      </c>
      <c r="P60" s="21"/>
      <c r="Q60" s="141">
        <f>SUM(Q14:Q58)</f>
        <v>3017698</v>
      </c>
      <c r="R60" s="21"/>
      <c r="S60" s="142">
        <f>(Q60/$AP60)</f>
        <v>1.1858207541757406</v>
      </c>
      <c r="T60" s="21"/>
      <c r="U60" s="143">
        <f>IF(S$60&gt;0,S60/S$60*100,0)</f>
        <v>100</v>
      </c>
      <c r="V60" s="21"/>
      <c r="W60" s="141">
        <f>(E60+K60+Q60)</f>
        <v>548994795</v>
      </c>
      <c r="X60" s="21"/>
      <c r="Y60" s="21"/>
      <c r="Z60" s="141">
        <f>SUM(Z14:Z58)</f>
        <v>15537871</v>
      </c>
      <c r="AA60" s="21"/>
      <c r="AB60" s="143">
        <f>IF($W60&gt;0,Z60/$W60*100,0)</f>
        <v>2.8302401300544204</v>
      </c>
      <c r="AC60" s="21"/>
      <c r="AD60" s="141">
        <f>SUM(AD14:AD58)</f>
        <v>31477866</v>
      </c>
      <c r="AE60" s="21"/>
      <c r="AF60" s="143">
        <f>IF($W60&gt;0,AD60/$W60*100,0)</f>
        <v>5.7337275847943143</v>
      </c>
      <c r="AG60" s="21"/>
      <c r="AH60" s="141">
        <f>SUM(AH14:AH58)</f>
        <v>160046426</v>
      </c>
      <c r="AI60" s="21"/>
      <c r="AJ60" s="143">
        <f>IF($W60&gt;0,AH60/$W60*100,0)</f>
        <v>29.152630855088525</v>
      </c>
      <c r="AK60" s="21"/>
      <c r="AL60" s="141">
        <f>SUM(AL14:AL58)</f>
        <v>45498402</v>
      </c>
      <c r="AM60" s="21"/>
      <c r="AN60" s="30">
        <f>AN58</f>
        <v>38</v>
      </c>
      <c r="AO60" s="21"/>
      <c r="AP60" s="157">
        <f>SUM(AP14:AP58)</f>
        <v>2544818</v>
      </c>
      <c r="AQ60" s="21"/>
      <c r="AR60" s="157">
        <f>SUM(AR14:AR58)</f>
        <v>2539052</v>
      </c>
      <c r="AS60" s="21"/>
      <c r="AT60" s="157">
        <f>SUM(AT14:AT58)</f>
        <v>1121836</v>
      </c>
      <c r="AU60" s="21"/>
      <c r="AV60" s="157">
        <f>SUM(AV14:AV58)</f>
        <v>1453587</v>
      </c>
    </row>
    <row r="61" spans="1:48"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row>
    <row r="62" spans="1:48"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row>
    <row r="63" spans="1:48"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row>
    <row r="64" spans="1:48"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row>
    <row r="65" spans="1:48"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row>
    <row r="66" spans="1:48"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row>
    <row r="67" spans="1:48"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row>
    <row r="68" spans="1:48"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row>
    <row r="69" spans="1:48"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row>
    <row r="70" spans="1:48"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row>
    <row r="71" spans="1:48"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row>
    <row r="72" spans="1:48"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row>
    <row r="73" spans="1:48"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row>
    <row r="74" spans="1:48"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row>
    <row r="75" spans="1:48" s="8" customFormat="1" ht="10.5" customHeight="1" x14ac:dyDescent="0.3">
      <c r="A75" s="112" t="s">
        <v>579</v>
      </c>
      <c r="AO75" s="113" t="s">
        <v>580</v>
      </c>
    </row>
    <row r="76" spans="1:48" s="8" customFormat="1" ht="10.5" customHeight="1" x14ac:dyDescent="0.3">
      <c r="W76" s="11" t="s">
        <v>42</v>
      </c>
      <c r="Z76" s="38" t="s">
        <v>43</v>
      </c>
      <c r="AN76" s="11" t="s">
        <v>567</v>
      </c>
    </row>
    <row r="77" spans="1:48" s="8" customFormat="1" ht="10.5" customHeight="1" x14ac:dyDescent="0.3">
      <c r="A77" s="12"/>
      <c r="W77" s="11" t="s">
        <v>568</v>
      </c>
      <c r="Z77" s="38" t="s">
        <v>391</v>
      </c>
      <c r="AN77" s="11" t="s">
        <v>124</v>
      </c>
    </row>
    <row r="78" spans="1:48" s="8" customFormat="1" ht="10.5" customHeight="1" x14ac:dyDescent="0.3">
      <c r="A78" s="13"/>
      <c r="W78" s="11" t="s">
        <v>48</v>
      </c>
      <c r="Z78" s="14" t="s">
        <v>49</v>
      </c>
    </row>
    <row r="79" spans="1:48" ht="8.8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row>
    <row r="80" spans="1:48" ht="9.6" customHeight="1" x14ac:dyDescent="0.3">
      <c r="Z80" s="16" t="s">
        <v>503</v>
      </c>
      <c r="AA80" s="16"/>
      <c r="AB80" s="16"/>
      <c r="AC80" s="16"/>
      <c r="AD80" s="16"/>
      <c r="AE80" s="16"/>
      <c r="AF80" s="16"/>
      <c r="AG80" s="16"/>
      <c r="AH80" s="16"/>
      <c r="AI80" s="16"/>
      <c r="AJ80" s="16"/>
      <c r="AK80" s="16"/>
      <c r="AL80" s="16"/>
    </row>
    <row r="81" spans="1:48" ht="8.4" customHeight="1" x14ac:dyDescent="0.3"/>
    <row r="82" spans="1:48" ht="9.6" customHeight="1" x14ac:dyDescent="0.3">
      <c r="E82" s="17" t="s">
        <v>569</v>
      </c>
      <c r="F82" s="17"/>
      <c r="G82" s="17"/>
      <c r="H82" s="17"/>
      <c r="I82" s="17"/>
      <c r="AD82" s="16" t="s">
        <v>396</v>
      </c>
      <c r="AE82" s="16"/>
      <c r="AF82" s="16"/>
      <c r="AG82" s="16"/>
      <c r="AH82" s="16"/>
      <c r="AI82" s="16"/>
      <c r="AJ82" s="16"/>
    </row>
    <row r="83" spans="1:48" ht="9.6" customHeight="1" x14ac:dyDescent="0.3">
      <c r="E83" s="16" t="s">
        <v>570</v>
      </c>
      <c r="F83" s="16"/>
      <c r="G83" s="16"/>
      <c r="H83" s="16"/>
      <c r="I83" s="16"/>
      <c r="K83" s="16" t="s">
        <v>571</v>
      </c>
      <c r="L83" s="16"/>
      <c r="M83" s="16"/>
      <c r="N83" s="16"/>
      <c r="O83" s="16"/>
      <c r="Q83" s="16" t="s">
        <v>572</v>
      </c>
      <c r="R83" s="16"/>
      <c r="S83" s="16"/>
      <c r="T83" s="16"/>
      <c r="U83" s="16"/>
    </row>
    <row r="84" spans="1:48" ht="9.6" customHeight="1" x14ac:dyDescent="0.3">
      <c r="I84" s="18"/>
      <c r="Z84" s="16" t="s">
        <v>431</v>
      </c>
      <c r="AA84" s="16"/>
      <c r="AB84" s="154"/>
      <c r="AD84" s="16" t="s">
        <v>59</v>
      </c>
      <c r="AE84" s="16"/>
      <c r="AF84" s="16"/>
      <c r="AH84" s="16" t="s">
        <v>60</v>
      </c>
      <c r="AI84" s="16"/>
      <c r="AJ84" s="16"/>
      <c r="AR84" s="18" t="s">
        <v>569</v>
      </c>
      <c r="AV84" s="18" t="s">
        <v>573</v>
      </c>
    </row>
    <row r="85" spans="1:48" ht="9.6" customHeight="1" x14ac:dyDescent="0.3">
      <c r="I85" s="18" t="s">
        <v>64</v>
      </c>
      <c r="O85" s="18" t="s">
        <v>64</v>
      </c>
      <c r="U85" s="18" t="s">
        <v>64</v>
      </c>
      <c r="AB85" s="155" t="s">
        <v>271</v>
      </c>
      <c r="AF85" s="155" t="s">
        <v>271</v>
      </c>
      <c r="AJ85" s="155" t="s">
        <v>271</v>
      </c>
      <c r="AL85" s="18" t="s">
        <v>408</v>
      </c>
      <c r="AR85" s="18" t="s">
        <v>370</v>
      </c>
      <c r="AT85" s="18" t="s">
        <v>574</v>
      </c>
      <c r="AV85" s="18" t="s">
        <v>575</v>
      </c>
    </row>
    <row r="86" spans="1:48" ht="9.6" customHeight="1" x14ac:dyDescent="0.3">
      <c r="A86" s="19" t="s">
        <v>71</v>
      </c>
      <c r="C86" s="19" t="s">
        <v>73</v>
      </c>
      <c r="E86" s="19" t="s">
        <v>74</v>
      </c>
      <c r="G86" s="19" t="s">
        <v>434</v>
      </c>
      <c r="I86" s="19" t="s">
        <v>80</v>
      </c>
      <c r="K86" s="19" t="s">
        <v>74</v>
      </c>
      <c r="M86" s="19" t="s">
        <v>434</v>
      </c>
      <c r="O86" s="19" t="s">
        <v>80</v>
      </c>
      <c r="Q86" s="19" t="s">
        <v>74</v>
      </c>
      <c r="S86" s="19" t="s">
        <v>434</v>
      </c>
      <c r="U86" s="19" t="s">
        <v>80</v>
      </c>
      <c r="W86" s="19" t="s">
        <v>65</v>
      </c>
      <c r="Z86" s="19" t="s">
        <v>74</v>
      </c>
      <c r="AB86" s="156" t="s">
        <v>372</v>
      </c>
      <c r="AD86" s="19" t="s">
        <v>74</v>
      </c>
      <c r="AF86" s="156" t="s">
        <v>372</v>
      </c>
      <c r="AH86" s="19" t="s">
        <v>74</v>
      </c>
      <c r="AJ86" s="156" t="s">
        <v>372</v>
      </c>
      <c r="AL86" s="19" t="s">
        <v>576</v>
      </c>
      <c r="AN86" s="19" t="s">
        <v>71</v>
      </c>
      <c r="AR86" s="111" t="s">
        <v>379</v>
      </c>
      <c r="AT86" s="111" t="s">
        <v>577</v>
      </c>
      <c r="AV86" s="111" t="s">
        <v>578</v>
      </c>
    </row>
    <row r="87" spans="1:48" ht="8.4" customHeight="1" x14ac:dyDescent="0.3"/>
    <row r="88" spans="1:48" ht="8.85" customHeight="1" x14ac:dyDescent="0.3">
      <c r="B88" s="10" t="s">
        <v>284</v>
      </c>
    </row>
    <row r="89" spans="1:48" ht="8.85" customHeight="1" x14ac:dyDescent="0.3">
      <c r="A89" s="10">
        <v>1</v>
      </c>
      <c r="B89" s="21"/>
      <c r="C89" s="10" t="s">
        <v>125</v>
      </c>
      <c r="D89" s="21"/>
      <c r="E89" s="136">
        <v>3510920</v>
      </c>
      <c r="F89" s="21"/>
      <c r="G89" s="134">
        <f>(E89/$AP89)</f>
        <v>105.07646724328853</v>
      </c>
      <c r="H89" s="21"/>
      <c r="I89" s="135">
        <f>IF(G$219&gt;0,G89/G$219*100,0)</f>
        <v>63.331980633084875</v>
      </c>
      <c r="J89" s="21"/>
      <c r="K89" s="136">
        <v>321503</v>
      </c>
      <c r="L89" s="21"/>
      <c r="M89" s="135">
        <f>(K89/$AP89)</f>
        <v>9.6220931972585522</v>
      </c>
      <c r="N89" s="21"/>
      <c r="O89" s="135">
        <f>IF(M$219&gt;0,M89/M$219*100,0)</f>
        <v>198.6763005705748</v>
      </c>
      <c r="P89" s="21"/>
      <c r="Q89" s="136">
        <v>94075</v>
      </c>
      <c r="R89" s="21"/>
      <c r="S89" s="134">
        <f>(Q89/$AP89)</f>
        <v>2.8155209050369616</v>
      </c>
      <c r="T89" s="21"/>
      <c r="U89" s="135">
        <f>IF(S$219&gt;0,S89/S$219*100,0)</f>
        <v>180.74190760091352</v>
      </c>
      <c r="V89" s="21"/>
      <c r="W89" s="136">
        <f t="shared" ref="W89:W147" si="4">(E89+K89+Q89)</f>
        <v>3926498</v>
      </c>
      <c r="X89" s="21"/>
      <c r="Y89" s="21"/>
      <c r="Z89" s="136">
        <v>0</v>
      </c>
      <c r="AA89" s="21"/>
      <c r="AB89" s="135">
        <f t="shared" ref="AB89:AB147" si="5">IF($W89&gt;0,Z89/$W89*100,0)</f>
        <v>0</v>
      </c>
      <c r="AC89" s="21"/>
      <c r="AD89" s="136">
        <v>347237</v>
      </c>
      <c r="AE89" s="21"/>
      <c r="AF89" s="135">
        <f t="shared" ref="AF89:AF147" si="6">IF($W89&gt;0,AD89/$W89*100,0)</f>
        <v>8.8434274001922333</v>
      </c>
      <c r="AG89" s="21"/>
      <c r="AH89" s="136">
        <v>0</v>
      </c>
      <c r="AI89" s="21"/>
      <c r="AJ89" s="135">
        <f t="shared" ref="AJ89:AJ147" si="7">IF($W89&gt;0,AH89/$W89*100,0)</f>
        <v>0</v>
      </c>
      <c r="AK89" s="21"/>
      <c r="AL89" s="136">
        <v>1637361</v>
      </c>
      <c r="AM89" s="21"/>
      <c r="AN89" s="10">
        <v>1</v>
      </c>
      <c r="AO89" s="21"/>
      <c r="AP89" s="147">
        <v>33413</v>
      </c>
      <c r="AQ89" s="21"/>
      <c r="AR89" s="147">
        <f>IF(E89,AP89,0)</f>
        <v>33413</v>
      </c>
      <c r="AS89" s="21"/>
      <c r="AT89" s="147">
        <f>IF(K89,AP89,0)</f>
        <v>33413</v>
      </c>
      <c r="AU89" s="21"/>
      <c r="AV89" s="147">
        <f>IF(Q89,AP89,0)</f>
        <v>33413</v>
      </c>
    </row>
    <row r="90" spans="1:48" ht="8.85" customHeight="1" x14ac:dyDescent="0.3">
      <c r="A90" s="10">
        <v>2</v>
      </c>
      <c r="B90" s="21"/>
      <c r="C90" s="10" t="s">
        <v>126</v>
      </c>
      <c r="D90" s="21"/>
      <c r="E90" s="138">
        <v>34725465</v>
      </c>
      <c r="F90" s="21"/>
      <c r="G90" s="135">
        <f>(E90/$AP90)</f>
        <v>308.95916188442544</v>
      </c>
      <c r="H90" s="21"/>
      <c r="I90" s="135">
        <f>IF(G$219&gt;0,G90/G$219*100,0)</f>
        <v>186.21672549738634</v>
      </c>
      <c r="J90" s="21"/>
      <c r="K90" s="138">
        <v>126478</v>
      </c>
      <c r="L90" s="21"/>
      <c r="M90" s="135">
        <f>(K90/$AP90)</f>
        <v>1.1252991681124604</v>
      </c>
      <c r="N90" s="21"/>
      <c r="O90" s="135">
        <f>IF(M$219&gt;0,M90/M$219*100,0)</f>
        <v>23.235097724830471</v>
      </c>
      <c r="P90" s="21"/>
      <c r="Q90" s="138">
        <v>224177</v>
      </c>
      <c r="R90" s="21"/>
      <c r="S90" s="135">
        <f>(Q90/$AP90)</f>
        <v>1.9945460207304595</v>
      </c>
      <c r="T90" s="21"/>
      <c r="U90" s="135">
        <f>IF(S$219&gt;0,S90/S$219*100,0)</f>
        <v>128.0395581292627</v>
      </c>
      <c r="V90" s="21"/>
      <c r="W90" s="138">
        <f t="shared" si="4"/>
        <v>35076120</v>
      </c>
      <c r="X90" s="21"/>
      <c r="Y90" s="21"/>
      <c r="Z90" s="138">
        <v>4500</v>
      </c>
      <c r="AA90" s="21"/>
      <c r="AB90" s="135">
        <f t="shared" si="5"/>
        <v>1.2829241090519703E-2</v>
      </c>
      <c r="AC90" s="21"/>
      <c r="AD90" s="138">
        <v>0</v>
      </c>
      <c r="AE90" s="21"/>
      <c r="AF90" s="135">
        <f t="shared" si="6"/>
        <v>0</v>
      </c>
      <c r="AG90" s="21"/>
      <c r="AH90" s="138">
        <v>3558680</v>
      </c>
      <c r="AI90" s="21"/>
      <c r="AJ90" s="135">
        <f t="shared" si="7"/>
        <v>10.145591929780148</v>
      </c>
      <c r="AK90" s="21"/>
      <c r="AL90" s="138">
        <v>39467</v>
      </c>
      <c r="AM90" s="21"/>
      <c r="AN90" s="10">
        <v>2</v>
      </c>
      <c r="AO90" s="21"/>
      <c r="AP90" s="147">
        <v>112395</v>
      </c>
      <c r="AQ90" s="21"/>
      <c r="AR90" s="147">
        <f>IF(E90,AP90,0)</f>
        <v>112395</v>
      </c>
      <c r="AS90" s="21"/>
      <c r="AT90" s="147">
        <f>IF(K90,AP90,0)</f>
        <v>112395</v>
      </c>
      <c r="AU90" s="21"/>
      <c r="AV90" s="147">
        <f>IF(Q90,AP90,0)</f>
        <v>112395</v>
      </c>
    </row>
    <row r="91" spans="1:48" ht="8.85" customHeight="1" x14ac:dyDescent="0.3">
      <c r="A91" s="10">
        <v>3</v>
      </c>
      <c r="B91" s="21"/>
      <c r="C91" s="10" t="s">
        <v>127</v>
      </c>
      <c r="D91" s="21"/>
      <c r="E91" s="138">
        <v>1088314</v>
      </c>
      <c r="F91" s="21"/>
      <c r="G91" s="135">
        <f>(E91/$AP91)</f>
        <v>71.491427445313008</v>
      </c>
      <c r="H91" s="21"/>
      <c r="I91" s="135">
        <f>IF(G$219&gt;0,G91/G$219*100,0)</f>
        <v>43.089512020945392</v>
      </c>
      <c r="J91" s="21"/>
      <c r="K91" s="138">
        <v>2500</v>
      </c>
      <c r="L91" s="21"/>
      <c r="M91" s="135">
        <f>(K91/$AP91)</f>
        <v>0.1642251855744597</v>
      </c>
      <c r="N91" s="21"/>
      <c r="O91" s="135">
        <f>IF(M$219&gt;0,M91/M$219*100,0)</f>
        <v>3.3909100298203079</v>
      </c>
      <c r="P91" s="21"/>
      <c r="Q91" s="138">
        <v>28500</v>
      </c>
      <c r="R91" s="21"/>
      <c r="S91" s="135">
        <f>(Q91/$AP91)</f>
        <v>1.8721671155488406</v>
      </c>
      <c r="T91" s="21"/>
      <c r="U91" s="135">
        <f>IF(S$219&gt;0,S91/S$219*100,0)</f>
        <v>120.18346417056887</v>
      </c>
      <c r="V91" s="21"/>
      <c r="W91" s="138">
        <f t="shared" si="4"/>
        <v>1119314</v>
      </c>
      <c r="X91" s="21"/>
      <c r="Y91" s="21"/>
      <c r="Z91" s="138">
        <v>3637</v>
      </c>
      <c r="AA91" s="21"/>
      <c r="AB91" s="135">
        <f t="shared" si="5"/>
        <v>0.32493116319459953</v>
      </c>
      <c r="AC91" s="21"/>
      <c r="AD91" s="138">
        <v>963415</v>
      </c>
      <c r="AE91" s="21"/>
      <c r="AF91" s="135">
        <f t="shared" si="6"/>
        <v>86.071915476800967</v>
      </c>
      <c r="AG91" s="21"/>
      <c r="AH91" s="138">
        <v>0</v>
      </c>
      <c r="AI91" s="21"/>
      <c r="AJ91" s="135">
        <f t="shared" si="7"/>
        <v>0</v>
      </c>
      <c r="AK91" s="21"/>
      <c r="AL91" s="138">
        <v>0</v>
      </c>
      <c r="AM91" s="21"/>
      <c r="AN91" s="10">
        <v>3</v>
      </c>
      <c r="AO91" s="21"/>
      <c r="AP91" s="147">
        <v>15223</v>
      </c>
      <c r="AQ91" s="21"/>
      <c r="AR91" s="147">
        <f>IF(E91,AP91,0)</f>
        <v>15223</v>
      </c>
      <c r="AS91" s="21"/>
      <c r="AT91" s="147">
        <f>IF(K91,AP91,0)</f>
        <v>15223</v>
      </c>
      <c r="AU91" s="21"/>
      <c r="AV91" s="147">
        <f>IF(Q91,AP91,0)</f>
        <v>15223</v>
      </c>
    </row>
    <row r="92" spans="1:48" ht="8.85" customHeight="1" x14ac:dyDescent="0.3">
      <c r="A92" s="10">
        <v>4</v>
      </c>
      <c r="B92" s="21"/>
      <c r="C92" s="10" t="s">
        <v>128</v>
      </c>
      <c r="D92" s="21"/>
      <c r="E92" s="138">
        <v>234337</v>
      </c>
      <c r="F92" s="21"/>
      <c r="G92" s="135">
        <f>(E92/$AP92)</f>
        <v>17.665812287975875</v>
      </c>
      <c r="H92" s="21"/>
      <c r="I92" s="135">
        <f>IF(G$219&gt;0,G92/G$219*100,0)</f>
        <v>10.647587524039659</v>
      </c>
      <c r="J92" s="21"/>
      <c r="K92" s="138">
        <v>22282</v>
      </c>
      <c r="L92" s="21"/>
      <c r="M92" s="135">
        <f>(K92/$AP92)</f>
        <v>1.679758763663777</v>
      </c>
      <c r="N92" s="21"/>
      <c r="O92" s="135">
        <f>IF(M$219&gt;0,M92/M$219*100,0)</f>
        <v>34.6835402831896</v>
      </c>
      <c r="P92" s="21"/>
      <c r="Q92" s="138">
        <v>54670</v>
      </c>
      <c r="R92" s="21"/>
      <c r="S92" s="135">
        <f>(Q92/$AP92)</f>
        <v>4.1213720316622693</v>
      </c>
      <c r="T92" s="21"/>
      <c r="U92" s="135">
        <f>IF(S$219&gt;0,S92/S$219*100,0)</f>
        <v>264.57080876332975</v>
      </c>
      <c r="V92" s="21"/>
      <c r="W92" s="138">
        <f t="shared" si="4"/>
        <v>311289</v>
      </c>
      <c r="X92" s="21"/>
      <c r="Y92" s="21"/>
      <c r="Z92" s="138">
        <v>5608</v>
      </c>
      <c r="AA92" s="21"/>
      <c r="AB92" s="135">
        <f t="shared" si="5"/>
        <v>1.801541332973539</v>
      </c>
      <c r="AC92" s="21"/>
      <c r="AD92" s="138">
        <v>0</v>
      </c>
      <c r="AE92" s="21"/>
      <c r="AF92" s="135">
        <f t="shared" si="6"/>
        <v>0</v>
      </c>
      <c r="AG92" s="21"/>
      <c r="AH92" s="138">
        <v>0</v>
      </c>
      <c r="AI92" s="21"/>
      <c r="AJ92" s="135">
        <f t="shared" si="7"/>
        <v>0</v>
      </c>
      <c r="AK92" s="21"/>
      <c r="AL92" s="138">
        <v>151</v>
      </c>
      <c r="AM92" s="21"/>
      <c r="AN92" s="10">
        <v>4</v>
      </c>
      <c r="AO92" s="21"/>
      <c r="AP92" s="147">
        <v>13265</v>
      </c>
      <c r="AQ92" s="21"/>
      <c r="AR92" s="147">
        <f>IF(E92,AP92,0)</f>
        <v>13265</v>
      </c>
      <c r="AS92" s="21"/>
      <c r="AT92" s="147">
        <f>IF(K92,AP92,0)</f>
        <v>13265</v>
      </c>
      <c r="AU92" s="21"/>
      <c r="AV92" s="147">
        <f>IF(Q92,AP92,0)</f>
        <v>13265</v>
      </c>
    </row>
    <row r="93" spans="1:48" ht="8.85" customHeight="1" x14ac:dyDescent="0.3">
      <c r="A93" s="10">
        <v>5</v>
      </c>
      <c r="B93" s="21"/>
      <c r="C93" s="10" t="s">
        <v>129</v>
      </c>
      <c r="D93" s="21"/>
      <c r="E93" s="138">
        <v>2030086</v>
      </c>
      <c r="F93" s="21"/>
      <c r="G93" s="135">
        <f>(E93/$AP93)</f>
        <v>64.844475676366301</v>
      </c>
      <c r="H93" s="21"/>
      <c r="I93" s="135">
        <f>IF(G$219&gt;0,G93/G$219*100,0)</f>
        <v>39.08324276062374</v>
      </c>
      <c r="J93" s="21"/>
      <c r="K93" s="138">
        <v>8500</v>
      </c>
      <c r="L93" s="21"/>
      <c r="M93" s="135">
        <f>(K93/$AP93)</f>
        <v>0.27150477528987127</v>
      </c>
      <c r="N93" s="21"/>
      <c r="O93" s="135">
        <f>IF(M$219&gt;0,M93/M$219*100,0)</f>
        <v>5.6060114193453687</v>
      </c>
      <c r="P93" s="21"/>
      <c r="Q93" s="138">
        <v>110064</v>
      </c>
      <c r="R93" s="21"/>
      <c r="S93" s="135">
        <f>(Q93/$AP93)</f>
        <v>3.5156354808828696</v>
      </c>
      <c r="T93" s="21"/>
      <c r="U93" s="135">
        <f>IF(S$219&gt;0,S93/S$219*100,0)</f>
        <v>225.68564918394131</v>
      </c>
      <c r="V93" s="21"/>
      <c r="W93" s="138">
        <f t="shared" si="4"/>
        <v>2148650</v>
      </c>
      <c r="X93" s="21"/>
      <c r="Y93" s="21"/>
      <c r="Z93" s="138">
        <v>0</v>
      </c>
      <c r="AA93" s="21"/>
      <c r="AB93" s="135">
        <f t="shared" si="5"/>
        <v>0</v>
      </c>
      <c r="AC93" s="21"/>
      <c r="AD93" s="138">
        <v>107</v>
      </c>
      <c r="AE93" s="21"/>
      <c r="AF93" s="135">
        <f t="shared" si="6"/>
        <v>4.9798710818420864E-3</v>
      </c>
      <c r="AG93" s="21"/>
      <c r="AH93" s="138">
        <v>0</v>
      </c>
      <c r="AI93" s="21"/>
      <c r="AJ93" s="135">
        <f t="shared" si="7"/>
        <v>0</v>
      </c>
      <c r="AK93" s="21"/>
      <c r="AL93" s="138">
        <v>0</v>
      </c>
      <c r="AM93" s="21"/>
      <c r="AN93" s="10">
        <v>5</v>
      </c>
      <c r="AO93" s="21"/>
      <c r="AP93" s="147">
        <v>31307</v>
      </c>
      <c r="AQ93" s="21"/>
      <c r="AR93" s="147">
        <f>IF(E93,AP93,0)</f>
        <v>31307</v>
      </c>
      <c r="AS93" s="21"/>
      <c r="AT93" s="147">
        <f>IF(K93,AP93,0)</f>
        <v>31307</v>
      </c>
      <c r="AU93" s="21"/>
      <c r="AV93" s="147">
        <f>IF(Q93,AP93,0)</f>
        <v>31307</v>
      </c>
    </row>
    <row r="94" spans="1:48" ht="8.85" customHeight="1" x14ac:dyDescent="0.3">
      <c r="A94" s="29"/>
      <c r="B94" s="21"/>
      <c r="D94" s="21"/>
      <c r="E94" s="21"/>
      <c r="F94" s="21"/>
      <c r="G94" s="21"/>
      <c r="H94" s="21"/>
      <c r="I94" s="21"/>
      <c r="J94" s="21"/>
      <c r="K94" s="21"/>
      <c r="L94" s="21"/>
      <c r="M94" s="21"/>
      <c r="N94" s="21"/>
      <c r="O94" s="21"/>
      <c r="P94" s="21"/>
      <c r="Q94" s="21"/>
      <c r="R94" s="21"/>
      <c r="S94" s="135"/>
      <c r="T94" s="21"/>
      <c r="U94" s="135"/>
      <c r="V94" s="21"/>
      <c r="X94" s="21"/>
      <c r="Y94" s="21"/>
      <c r="Z94" s="21"/>
      <c r="AA94" s="21"/>
      <c r="AB94" s="21"/>
      <c r="AC94" s="21"/>
      <c r="AD94" s="21"/>
      <c r="AE94" s="21"/>
      <c r="AF94" s="21"/>
      <c r="AG94" s="21"/>
      <c r="AH94" s="21"/>
      <c r="AI94" s="21"/>
      <c r="AJ94" s="21"/>
      <c r="AK94" s="21"/>
      <c r="AL94" s="21"/>
      <c r="AM94" s="21"/>
      <c r="AN94" s="41"/>
      <c r="AO94" s="21"/>
      <c r="AP94" s="27"/>
      <c r="AQ94" s="21"/>
      <c r="AR94" s="21"/>
      <c r="AS94" s="21"/>
      <c r="AT94" s="21"/>
      <c r="AU94" s="21"/>
      <c r="AV94" s="21"/>
    </row>
    <row r="95" spans="1:48" ht="8.85" customHeight="1" x14ac:dyDescent="0.3">
      <c r="A95" s="10">
        <v>6</v>
      </c>
      <c r="B95" s="21"/>
      <c r="C95" s="10" t="s">
        <v>130</v>
      </c>
      <c r="D95" s="21"/>
      <c r="E95" s="138">
        <v>926191</v>
      </c>
      <c r="F95" s="21"/>
      <c r="G95" s="135">
        <f>(E95/$AP95)</f>
        <v>57.459581859916867</v>
      </c>
      <c r="H95" s="21"/>
      <c r="I95" s="135">
        <f>IF(G$219&gt;0,G95/G$219*100,0)</f>
        <v>34.632199016662724</v>
      </c>
      <c r="J95" s="21"/>
      <c r="K95" s="138">
        <v>10000</v>
      </c>
      <c r="L95" s="21"/>
      <c r="M95" s="135">
        <f>(K95/$AP95)</f>
        <v>0.62038588001737083</v>
      </c>
      <c r="N95" s="21"/>
      <c r="O95" s="135">
        <f>IF(M$219&gt;0,M95/M$219*100,0)</f>
        <v>12.809683822558359</v>
      </c>
      <c r="P95" s="21"/>
      <c r="Q95" s="138">
        <v>56489</v>
      </c>
      <c r="R95" s="21"/>
      <c r="S95" s="135">
        <f>(Q95/$AP95)</f>
        <v>3.5044977976301261</v>
      </c>
      <c r="T95" s="21"/>
      <c r="U95" s="135">
        <f>IF(S$219&gt;0,S95/S$219*100,0)</f>
        <v>224.97066741493569</v>
      </c>
      <c r="V95" s="21"/>
      <c r="W95" s="138">
        <f t="shared" si="4"/>
        <v>992680</v>
      </c>
      <c r="X95" s="21"/>
      <c r="Y95" s="21"/>
      <c r="Z95" s="138">
        <v>39970</v>
      </c>
      <c r="AA95" s="21"/>
      <c r="AB95" s="135">
        <f t="shared" si="5"/>
        <v>4.0264737881291053</v>
      </c>
      <c r="AC95" s="21"/>
      <c r="AD95" s="138">
        <v>0</v>
      </c>
      <c r="AE95" s="21"/>
      <c r="AF95" s="135">
        <f t="shared" si="6"/>
        <v>0</v>
      </c>
      <c r="AG95" s="21"/>
      <c r="AH95" s="138">
        <v>0</v>
      </c>
      <c r="AI95" s="21"/>
      <c r="AJ95" s="135">
        <f t="shared" si="7"/>
        <v>0</v>
      </c>
      <c r="AK95" s="21"/>
      <c r="AL95" s="138">
        <v>7440</v>
      </c>
      <c r="AM95" s="21"/>
      <c r="AN95" s="10">
        <v>6</v>
      </c>
      <c r="AO95" s="21"/>
      <c r="AP95" s="147">
        <v>16119</v>
      </c>
      <c r="AQ95" s="21"/>
      <c r="AR95" s="147">
        <f>IF(E95,AP95,0)</f>
        <v>16119</v>
      </c>
      <c r="AS95" s="21"/>
      <c r="AT95" s="147">
        <f>IF(K95,AP95,0)</f>
        <v>16119</v>
      </c>
      <c r="AU95" s="21"/>
      <c r="AV95" s="147">
        <f>IF(Q95,AP95,0)</f>
        <v>16119</v>
      </c>
    </row>
    <row r="96" spans="1:48" ht="8.85" customHeight="1" x14ac:dyDescent="0.3">
      <c r="A96" s="10">
        <v>7</v>
      </c>
      <c r="B96" s="21"/>
      <c r="C96" s="10" t="s">
        <v>131</v>
      </c>
      <c r="D96" s="21"/>
      <c r="E96" s="138">
        <v>62102151</v>
      </c>
      <c r="F96" s="21"/>
      <c r="G96" s="135">
        <f>(E96/$AP96)</f>
        <v>260.23034826079123</v>
      </c>
      <c r="H96" s="21"/>
      <c r="I96" s="135">
        <f>IF(G$219&gt;0,G96/G$219*100,0)</f>
        <v>156.84675939888945</v>
      </c>
      <c r="J96" s="21"/>
      <c r="K96" s="138">
        <v>0</v>
      </c>
      <c r="L96" s="21"/>
      <c r="M96" s="135">
        <f>(K96/$AP96)</f>
        <v>0</v>
      </c>
      <c r="N96" s="21"/>
      <c r="O96" s="135">
        <f>IF(M$219&gt;0,M96/M$219*100,0)</f>
        <v>0</v>
      </c>
      <c r="P96" s="21"/>
      <c r="Q96" s="138">
        <v>0</v>
      </c>
      <c r="R96" s="21"/>
      <c r="S96" s="135">
        <f>(Q96/$AP96)</f>
        <v>0</v>
      </c>
      <c r="T96" s="21"/>
      <c r="U96" s="135">
        <f>IF(S$219&gt;0,S96/S$219*100,0)</f>
        <v>0</v>
      </c>
      <c r="V96" s="21"/>
      <c r="W96" s="138">
        <f t="shared" si="4"/>
        <v>62102151</v>
      </c>
      <c r="X96" s="21"/>
      <c r="Y96" s="21"/>
      <c r="Z96" s="138">
        <v>4500</v>
      </c>
      <c r="AA96" s="21"/>
      <c r="AB96" s="135">
        <f t="shared" si="5"/>
        <v>7.2461258225983184E-3</v>
      </c>
      <c r="AC96" s="21"/>
      <c r="AD96" s="138">
        <v>0</v>
      </c>
      <c r="AE96" s="21"/>
      <c r="AF96" s="135">
        <f t="shared" si="6"/>
        <v>0</v>
      </c>
      <c r="AG96" s="21"/>
      <c r="AH96" s="138">
        <v>23848466</v>
      </c>
      <c r="AI96" s="21"/>
      <c r="AJ96" s="135">
        <f t="shared" si="7"/>
        <v>38.401996735990672</v>
      </c>
      <c r="AK96" s="21"/>
      <c r="AL96" s="138">
        <v>47490050</v>
      </c>
      <c r="AM96" s="21"/>
      <c r="AN96" s="10">
        <v>7</v>
      </c>
      <c r="AO96" s="21"/>
      <c r="AP96" s="147">
        <v>238643</v>
      </c>
      <c r="AQ96" s="21"/>
      <c r="AR96" s="147">
        <f>IF(E96,AP96,0)</f>
        <v>238643</v>
      </c>
      <c r="AS96" s="21"/>
      <c r="AT96" s="147">
        <f>IF(K96,AP96,0)</f>
        <v>0</v>
      </c>
      <c r="AU96" s="21"/>
      <c r="AV96" s="147">
        <f>IF(Q96,AP96,0)</f>
        <v>0</v>
      </c>
    </row>
    <row r="97" spans="1:48" ht="8.85" customHeight="1" x14ac:dyDescent="0.3">
      <c r="A97" s="10">
        <v>8</v>
      </c>
      <c r="B97" s="21"/>
      <c r="C97" s="10" t="s">
        <v>132</v>
      </c>
      <c r="D97" s="21"/>
      <c r="E97" s="138">
        <v>2077110</v>
      </c>
      <c r="F97" s="21"/>
      <c r="G97" s="135">
        <f>(E97/$AP97)</f>
        <v>26.805915831042626</v>
      </c>
      <c r="H97" s="21"/>
      <c r="I97" s="135">
        <f>IF(G$219&gt;0,G97/G$219*100,0)</f>
        <v>16.156536156977896</v>
      </c>
      <c r="J97" s="21"/>
      <c r="K97" s="138">
        <v>100636</v>
      </c>
      <c r="L97" s="21"/>
      <c r="M97" s="135">
        <f>(K97/$AP97)</f>
        <v>1.2987468865745222</v>
      </c>
      <c r="N97" s="21"/>
      <c r="O97" s="135">
        <f>IF(M$219&gt;0,M97/M$219*100,0)</f>
        <v>26.816433962175072</v>
      </c>
      <c r="P97" s="21"/>
      <c r="Q97" s="138">
        <v>118751</v>
      </c>
      <c r="R97" s="21"/>
      <c r="S97" s="135">
        <f>(Q97/$AP97)</f>
        <v>1.5325280369610386</v>
      </c>
      <c r="T97" s="21"/>
      <c r="U97" s="135">
        <f>IF(S$219&gt;0,S97/S$219*100,0)</f>
        <v>98.380388636675775</v>
      </c>
      <c r="V97" s="21"/>
      <c r="W97" s="138">
        <f t="shared" si="4"/>
        <v>2296497</v>
      </c>
      <c r="X97" s="21"/>
      <c r="Y97" s="21"/>
      <c r="Z97" s="138">
        <v>850000</v>
      </c>
      <c r="AA97" s="21"/>
      <c r="AB97" s="135">
        <f t="shared" si="5"/>
        <v>37.012893985927263</v>
      </c>
      <c r="AC97" s="21"/>
      <c r="AD97" s="138">
        <v>15769</v>
      </c>
      <c r="AE97" s="21"/>
      <c r="AF97" s="135">
        <f t="shared" si="6"/>
        <v>0.68665450031069064</v>
      </c>
      <c r="AG97" s="21"/>
      <c r="AH97" s="138">
        <v>0</v>
      </c>
      <c r="AI97" s="21"/>
      <c r="AJ97" s="135">
        <f t="shared" si="7"/>
        <v>0</v>
      </c>
      <c r="AK97" s="21"/>
      <c r="AL97" s="138">
        <v>0</v>
      </c>
      <c r="AM97" s="21"/>
      <c r="AN97" s="10">
        <v>8</v>
      </c>
      <c r="AO97" s="21"/>
      <c r="AP97" s="147">
        <v>77487</v>
      </c>
      <c r="AQ97" s="21"/>
      <c r="AR97" s="147">
        <f>IF(E97,AP97,0)</f>
        <v>77487</v>
      </c>
      <c r="AS97" s="21"/>
      <c r="AT97" s="147">
        <f>IF(K97,AP97,0)</f>
        <v>77487</v>
      </c>
      <c r="AU97" s="21"/>
      <c r="AV97" s="147">
        <f>IF(Q97,AP97,0)</f>
        <v>77487</v>
      </c>
    </row>
    <row r="98" spans="1:48" ht="8.85" customHeight="1" x14ac:dyDescent="0.3">
      <c r="A98" s="10">
        <v>9</v>
      </c>
      <c r="B98" s="21"/>
      <c r="C98" s="10" t="s">
        <v>133</v>
      </c>
      <c r="D98" s="21"/>
      <c r="E98" s="138">
        <v>3108945</v>
      </c>
      <c r="F98" s="21"/>
      <c r="G98" s="135">
        <f>(E98/$AP98)</f>
        <v>738.64219529579475</v>
      </c>
      <c r="H98" s="21"/>
      <c r="I98" s="135">
        <f>IF(G$219&gt;0,G98/G$219*100,0)</f>
        <v>445.19647866483149</v>
      </c>
      <c r="J98" s="21"/>
      <c r="K98" s="138">
        <v>149078</v>
      </c>
      <c r="L98" s="21"/>
      <c r="M98" s="135">
        <f>(K98/$AP98)</f>
        <v>35.418864338322642</v>
      </c>
      <c r="N98" s="21"/>
      <c r="O98" s="135">
        <f>IF(M$219&gt;0,M98/M$219*100,0)</f>
        <v>731.32620864178432</v>
      </c>
      <c r="P98" s="21"/>
      <c r="Q98" s="138">
        <v>46804</v>
      </c>
      <c r="R98" s="21"/>
      <c r="S98" s="135">
        <f>(Q98/$AP98)</f>
        <v>11.119980993110003</v>
      </c>
      <c r="T98" s="21"/>
      <c r="U98" s="135">
        <f>IF(S$219&gt;0,S98/S$219*100,0)</f>
        <v>713.84537532113177</v>
      </c>
      <c r="V98" s="21"/>
      <c r="W98" s="138">
        <f t="shared" si="4"/>
        <v>3304827</v>
      </c>
      <c r="X98" s="21"/>
      <c r="Y98" s="21"/>
      <c r="Z98" s="138">
        <v>174951</v>
      </c>
      <c r="AA98" s="21"/>
      <c r="AB98" s="135">
        <f t="shared" si="5"/>
        <v>5.2938020658872613</v>
      </c>
      <c r="AC98" s="21"/>
      <c r="AD98" s="138">
        <v>0</v>
      </c>
      <c r="AE98" s="21"/>
      <c r="AF98" s="135">
        <f t="shared" si="6"/>
        <v>0</v>
      </c>
      <c r="AG98" s="21"/>
      <c r="AH98" s="138">
        <v>0</v>
      </c>
      <c r="AI98" s="21"/>
      <c r="AJ98" s="135">
        <f t="shared" si="7"/>
        <v>0</v>
      </c>
      <c r="AK98" s="21"/>
      <c r="AL98" s="138">
        <v>600</v>
      </c>
      <c r="AM98" s="21"/>
      <c r="AN98" s="10">
        <v>9</v>
      </c>
      <c r="AO98" s="21"/>
      <c r="AP98" s="147">
        <v>4209</v>
      </c>
      <c r="AQ98" s="21"/>
      <c r="AR98" s="147">
        <f>IF(E98,AP98,0)</f>
        <v>4209</v>
      </c>
      <c r="AS98" s="21"/>
      <c r="AT98" s="147">
        <f>IF(K98,AP98,0)</f>
        <v>4209</v>
      </c>
      <c r="AU98" s="21"/>
      <c r="AV98" s="147">
        <f>IF(Q98,AP98,0)</f>
        <v>4209</v>
      </c>
    </row>
    <row r="99" spans="1:48" ht="8.85" customHeight="1" x14ac:dyDescent="0.3">
      <c r="A99" s="10">
        <v>10</v>
      </c>
      <c r="B99" s="21"/>
      <c r="C99" s="10" t="s">
        <v>134</v>
      </c>
      <c r="D99" s="21"/>
      <c r="E99" s="138">
        <v>6112901</v>
      </c>
      <c r="F99" s="21"/>
      <c r="G99" s="135">
        <f>(E99/$AP99)</f>
        <v>76.928607384661845</v>
      </c>
      <c r="H99" s="21"/>
      <c r="I99" s="135">
        <f>IF(G$219&gt;0,G99/G$219*100,0)</f>
        <v>46.366624238851941</v>
      </c>
      <c r="J99" s="21"/>
      <c r="K99" s="138">
        <v>386738</v>
      </c>
      <c r="L99" s="21"/>
      <c r="M99" s="135">
        <f>(K99/$AP99)</f>
        <v>4.8669552742191238</v>
      </c>
      <c r="N99" s="21"/>
      <c r="O99" s="135">
        <f>IF(M$219&gt;0,M99/M$219*100,0)</f>
        <v>100.4925486691189</v>
      </c>
      <c r="P99" s="21"/>
      <c r="Q99" s="138">
        <v>91466</v>
      </c>
      <c r="R99" s="21"/>
      <c r="S99" s="135">
        <f>(Q99/$AP99)</f>
        <v>1.1510659183005714</v>
      </c>
      <c r="T99" s="21"/>
      <c r="U99" s="135">
        <f>IF(S$219&gt;0,S99/S$219*100,0)</f>
        <v>73.892489832289613</v>
      </c>
      <c r="V99" s="21"/>
      <c r="W99" s="138">
        <f t="shared" si="4"/>
        <v>6591105</v>
      </c>
      <c r="X99" s="21"/>
      <c r="Y99" s="21"/>
      <c r="Z99" s="138">
        <v>0</v>
      </c>
      <c r="AA99" s="21"/>
      <c r="AB99" s="135">
        <f t="shared" si="5"/>
        <v>0</v>
      </c>
      <c r="AC99" s="21"/>
      <c r="AD99" s="138">
        <v>0</v>
      </c>
      <c r="AE99" s="21"/>
      <c r="AF99" s="135">
        <f t="shared" si="6"/>
        <v>0</v>
      </c>
      <c r="AG99" s="21"/>
      <c r="AH99" s="138">
        <v>0</v>
      </c>
      <c r="AI99" s="21"/>
      <c r="AJ99" s="135">
        <f t="shared" si="7"/>
        <v>0</v>
      </c>
      <c r="AK99" s="21"/>
      <c r="AL99" s="138">
        <v>2815</v>
      </c>
      <c r="AM99" s="21"/>
      <c r="AN99" s="10">
        <v>10</v>
      </c>
      <c r="AO99" s="21"/>
      <c r="AP99" s="147">
        <v>79462</v>
      </c>
      <c r="AQ99" s="21"/>
      <c r="AR99" s="147">
        <f>IF(E99,AP99,0)</f>
        <v>79462</v>
      </c>
      <c r="AS99" s="21"/>
      <c r="AT99" s="147">
        <f>IF(K99,AP99,0)</f>
        <v>79462</v>
      </c>
      <c r="AU99" s="21"/>
      <c r="AV99" s="147">
        <f>IF(Q99,AP99,0)</f>
        <v>79462</v>
      </c>
    </row>
    <row r="100" spans="1:48"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X100" s="21"/>
      <c r="Y100" s="21"/>
      <c r="Z100" s="21"/>
      <c r="AA100" s="21"/>
      <c r="AB100" s="21"/>
      <c r="AC100" s="21"/>
      <c r="AD100" s="21"/>
      <c r="AE100" s="21"/>
      <c r="AF100" s="21"/>
      <c r="AG100" s="21"/>
      <c r="AH100" s="21"/>
      <c r="AI100" s="21"/>
      <c r="AJ100" s="21"/>
      <c r="AK100" s="21"/>
      <c r="AL100" s="21"/>
      <c r="AM100" s="21"/>
      <c r="AN100" s="41"/>
      <c r="AO100" s="21"/>
      <c r="AP100" s="27"/>
      <c r="AQ100" s="21"/>
      <c r="AR100" s="21"/>
      <c r="AS100" s="21"/>
      <c r="AT100" s="21"/>
      <c r="AU100" s="21"/>
      <c r="AV100" s="21"/>
    </row>
    <row r="101" spans="1:48" ht="8.85" customHeight="1" x14ac:dyDescent="0.3">
      <c r="A101" s="10">
        <v>11</v>
      </c>
      <c r="B101" s="21"/>
      <c r="C101" s="10" t="s">
        <v>135</v>
      </c>
      <c r="D101" s="21"/>
      <c r="E101" s="138">
        <v>762895</v>
      </c>
      <c r="F101" s="21"/>
      <c r="G101" s="135">
        <f>(E101/$AP101)</f>
        <v>121.67384370015949</v>
      </c>
      <c r="H101" s="21"/>
      <c r="I101" s="135">
        <f>IF(G$219&gt;0,G101/G$219*100,0)</f>
        <v>73.335597540882176</v>
      </c>
      <c r="J101" s="21"/>
      <c r="K101" s="138">
        <v>172169</v>
      </c>
      <c r="L101" s="21"/>
      <c r="M101" s="135">
        <f>(K101/$AP101)</f>
        <v>27.459170653907496</v>
      </c>
      <c r="N101" s="21"/>
      <c r="O101" s="135">
        <f>IF(M$219&gt;0,M101/M$219*100,0)</f>
        <v>566.97501576982904</v>
      </c>
      <c r="P101" s="21"/>
      <c r="Q101" s="138">
        <v>76080</v>
      </c>
      <c r="R101" s="21"/>
      <c r="S101" s="135">
        <f>(Q101/$AP101)</f>
        <v>12.133971291866029</v>
      </c>
      <c r="T101" s="21"/>
      <c r="U101" s="135">
        <f>IF(S$219&gt;0,S101/S$219*100,0)</f>
        <v>778.9383180011572</v>
      </c>
      <c r="V101" s="21"/>
      <c r="W101" s="138">
        <f t="shared" si="4"/>
        <v>1011144</v>
      </c>
      <c r="X101" s="21"/>
      <c r="Y101" s="21"/>
      <c r="Z101" s="138">
        <v>0</v>
      </c>
      <c r="AA101" s="21"/>
      <c r="AB101" s="135">
        <f t="shared" si="5"/>
        <v>0</v>
      </c>
      <c r="AC101" s="21"/>
      <c r="AD101" s="138">
        <v>0</v>
      </c>
      <c r="AE101" s="21"/>
      <c r="AF101" s="135">
        <f t="shared" si="6"/>
        <v>0</v>
      </c>
      <c r="AG101" s="21"/>
      <c r="AH101" s="138">
        <v>0</v>
      </c>
      <c r="AI101" s="21"/>
      <c r="AJ101" s="135">
        <f t="shared" si="7"/>
        <v>0</v>
      </c>
      <c r="AK101" s="21"/>
      <c r="AL101" s="138">
        <v>7923</v>
      </c>
      <c r="AM101" s="21"/>
      <c r="AN101" s="10">
        <v>11</v>
      </c>
      <c r="AO101" s="21"/>
      <c r="AP101" s="147">
        <v>6270</v>
      </c>
      <c r="AQ101" s="21"/>
      <c r="AR101" s="147">
        <f>IF(E101,AP101,0)</f>
        <v>6270</v>
      </c>
      <c r="AS101" s="21"/>
      <c r="AT101" s="147">
        <f>IF(K101,AP101,0)</f>
        <v>6270</v>
      </c>
      <c r="AU101" s="21"/>
      <c r="AV101" s="147">
        <f>IF(Q101,AP101,0)</f>
        <v>6270</v>
      </c>
    </row>
    <row r="102" spans="1:48" ht="8.85" customHeight="1" x14ac:dyDescent="0.3">
      <c r="A102" s="10">
        <v>12</v>
      </c>
      <c r="B102" s="21"/>
      <c r="C102" s="10" t="s">
        <v>136</v>
      </c>
      <c r="D102" s="21"/>
      <c r="E102" s="138">
        <v>7859867</v>
      </c>
      <c r="F102" s="21"/>
      <c r="G102" s="135">
        <f>(E102/$AP102)</f>
        <v>233.95246457911657</v>
      </c>
      <c r="H102" s="21"/>
      <c r="I102" s="135">
        <f>IF(G$219&gt;0,G102/G$219*100,0)</f>
        <v>141.00848024783076</v>
      </c>
      <c r="J102" s="21"/>
      <c r="K102" s="138">
        <v>20223</v>
      </c>
      <c r="L102" s="21"/>
      <c r="M102" s="135">
        <f>(K102/$AP102)</f>
        <v>0.60194666031670441</v>
      </c>
      <c r="N102" s="21"/>
      <c r="O102" s="135">
        <f>IF(M$219&gt;0,M102/M$219*100,0)</f>
        <v>12.428952116843824</v>
      </c>
      <c r="P102" s="21"/>
      <c r="Q102" s="138">
        <v>48075</v>
      </c>
      <c r="R102" s="21"/>
      <c r="S102" s="135">
        <f>(Q102/$AP102)</f>
        <v>1.4309739254673175</v>
      </c>
      <c r="T102" s="21"/>
      <c r="U102" s="135">
        <f>IF(S$219&gt;0,S102/S$219*100,0)</f>
        <v>91.8611389293645</v>
      </c>
      <c r="V102" s="21"/>
      <c r="W102" s="138">
        <f t="shared" si="4"/>
        <v>7928165</v>
      </c>
      <c r="X102" s="21"/>
      <c r="Y102" s="21"/>
      <c r="Z102" s="138">
        <v>192864</v>
      </c>
      <c r="AA102" s="21"/>
      <c r="AB102" s="135">
        <f t="shared" si="5"/>
        <v>2.4326436192990433</v>
      </c>
      <c r="AC102" s="21"/>
      <c r="AD102" s="138">
        <v>0</v>
      </c>
      <c r="AE102" s="21"/>
      <c r="AF102" s="135">
        <f t="shared" si="6"/>
        <v>0</v>
      </c>
      <c r="AG102" s="21"/>
      <c r="AH102" s="138">
        <v>0</v>
      </c>
      <c r="AI102" s="21"/>
      <c r="AJ102" s="135">
        <f t="shared" si="7"/>
        <v>0</v>
      </c>
      <c r="AK102" s="21"/>
      <c r="AL102" s="138">
        <v>6796</v>
      </c>
      <c r="AM102" s="21"/>
      <c r="AN102" s="10">
        <v>12</v>
      </c>
      <c r="AO102" s="21"/>
      <c r="AP102" s="147">
        <v>33596</v>
      </c>
      <c r="AQ102" s="21"/>
      <c r="AR102" s="147">
        <f>IF(E102,AP102,0)</f>
        <v>33596</v>
      </c>
      <c r="AS102" s="21"/>
      <c r="AT102" s="147">
        <f>IF(K102,AP102,0)</f>
        <v>33596</v>
      </c>
      <c r="AU102" s="21"/>
      <c r="AV102" s="147">
        <f>IF(Q102,AP102,0)</f>
        <v>33596</v>
      </c>
    </row>
    <row r="103" spans="1:48" ht="8.85" customHeight="1" x14ac:dyDescent="0.3">
      <c r="A103" s="10">
        <v>13</v>
      </c>
      <c r="B103" s="21"/>
      <c r="C103" s="10" t="s">
        <v>137</v>
      </c>
      <c r="D103" s="21"/>
      <c r="E103" s="138">
        <v>748047</v>
      </c>
      <c r="F103" s="21"/>
      <c r="G103" s="135">
        <f>(E103/$AP103)</f>
        <v>47.19837213704335</v>
      </c>
      <c r="H103" s="21"/>
      <c r="I103" s="135">
        <f>IF(G$219&gt;0,G103/G$219*100,0)</f>
        <v>28.44753414839693</v>
      </c>
      <c r="J103" s="21"/>
      <c r="K103" s="138">
        <v>11543</v>
      </c>
      <c r="L103" s="21"/>
      <c r="M103" s="135">
        <f>(K103/$AP103)</f>
        <v>0.72831093444381345</v>
      </c>
      <c r="N103" s="21"/>
      <c r="O103" s="135">
        <f>IF(M$219&gt;0,M103/M$219*100,0)</f>
        <v>15.038112721837019</v>
      </c>
      <c r="P103" s="21"/>
      <c r="Q103" s="138">
        <v>62922</v>
      </c>
      <c r="R103" s="21"/>
      <c r="S103" s="135">
        <f>(Q103/$AP103)</f>
        <v>3.9700927503312511</v>
      </c>
      <c r="T103" s="21"/>
      <c r="U103" s="135">
        <f>IF(S$219&gt;0,S103/S$219*100,0)</f>
        <v>254.85945984762898</v>
      </c>
      <c r="V103" s="21"/>
      <c r="W103" s="138">
        <f t="shared" si="4"/>
        <v>822512</v>
      </c>
      <c r="X103" s="21"/>
      <c r="Y103" s="21"/>
      <c r="Z103" s="138">
        <v>0</v>
      </c>
      <c r="AA103" s="21"/>
      <c r="AB103" s="135">
        <f t="shared" si="5"/>
        <v>0</v>
      </c>
      <c r="AC103" s="21"/>
      <c r="AD103" s="138">
        <v>0</v>
      </c>
      <c r="AE103" s="21"/>
      <c r="AF103" s="135">
        <f t="shared" si="6"/>
        <v>0</v>
      </c>
      <c r="AG103" s="21"/>
      <c r="AH103" s="138">
        <v>0</v>
      </c>
      <c r="AI103" s="21"/>
      <c r="AJ103" s="135">
        <f t="shared" si="7"/>
        <v>0</v>
      </c>
      <c r="AK103" s="21"/>
      <c r="AL103" s="138">
        <v>1509</v>
      </c>
      <c r="AM103" s="21"/>
      <c r="AN103" s="10">
        <v>13</v>
      </c>
      <c r="AO103" s="21"/>
      <c r="AP103" s="147">
        <v>15849</v>
      </c>
      <c r="AQ103" s="21"/>
      <c r="AR103" s="147">
        <f>IF(E103,AP103,0)</f>
        <v>15849</v>
      </c>
      <c r="AS103" s="21"/>
      <c r="AT103" s="147">
        <f>IF(K103,AP103,0)</f>
        <v>15849</v>
      </c>
      <c r="AU103" s="21"/>
      <c r="AV103" s="147">
        <f>IF(Q103,AP103,0)</f>
        <v>15849</v>
      </c>
    </row>
    <row r="104" spans="1:48" ht="8.85" customHeight="1" x14ac:dyDescent="0.3">
      <c r="A104" s="10">
        <v>14</v>
      </c>
      <c r="B104" s="21"/>
      <c r="C104" s="10" t="s">
        <v>138</v>
      </c>
      <c r="D104" s="21"/>
      <c r="E104" s="138">
        <v>6178384</v>
      </c>
      <c r="F104" s="21"/>
      <c r="G104" s="135">
        <f>(E104/$AP104)</f>
        <v>303.53151559813313</v>
      </c>
      <c r="H104" s="21"/>
      <c r="I104" s="135">
        <f>IF(G$219&gt;0,G104/G$219*100,0)</f>
        <v>182.94535942937023</v>
      </c>
      <c r="J104" s="21"/>
      <c r="K104" s="138">
        <v>25309</v>
      </c>
      <c r="L104" s="21"/>
      <c r="M104" s="135">
        <f>(K104/$AP104)</f>
        <v>1.2433800049127979</v>
      </c>
      <c r="N104" s="21"/>
      <c r="O104" s="135">
        <f>IF(M$219&gt;0,M104/M$219*100,0)</f>
        <v>25.673222501095665</v>
      </c>
      <c r="P104" s="21"/>
      <c r="Q104" s="138">
        <v>35737</v>
      </c>
      <c r="R104" s="21"/>
      <c r="S104" s="135">
        <f>(Q104/$AP104)</f>
        <v>1.755686563497912</v>
      </c>
      <c r="T104" s="21"/>
      <c r="U104" s="135">
        <f>IF(S$219&gt;0,S104/S$219*100,0)</f>
        <v>112.70601403392497</v>
      </c>
      <c r="V104" s="21"/>
      <c r="W104" s="138">
        <f t="shared" si="4"/>
        <v>6239430</v>
      </c>
      <c r="X104" s="21"/>
      <c r="Y104" s="21"/>
      <c r="Z104" s="138">
        <v>0</v>
      </c>
      <c r="AA104" s="21"/>
      <c r="AB104" s="135">
        <f t="shared" si="5"/>
        <v>0</v>
      </c>
      <c r="AC104" s="21"/>
      <c r="AD104" s="138">
        <v>0</v>
      </c>
      <c r="AE104" s="21"/>
      <c r="AF104" s="135">
        <f t="shared" si="6"/>
        <v>0</v>
      </c>
      <c r="AG104" s="21"/>
      <c r="AH104" s="138">
        <v>0</v>
      </c>
      <c r="AI104" s="21"/>
      <c r="AJ104" s="135">
        <f t="shared" si="7"/>
        <v>0</v>
      </c>
      <c r="AK104" s="21"/>
      <c r="AL104" s="138">
        <v>0</v>
      </c>
      <c r="AM104" s="21"/>
      <c r="AN104" s="10">
        <v>14</v>
      </c>
      <c r="AO104" s="21"/>
      <c r="AP104" s="147">
        <v>20355</v>
      </c>
      <c r="AQ104" s="21"/>
      <c r="AR104" s="147">
        <f>IF(E104,AP104,0)</f>
        <v>20355</v>
      </c>
      <c r="AS104" s="21"/>
      <c r="AT104" s="147">
        <f>IF(K104,AP104,0)</f>
        <v>20355</v>
      </c>
      <c r="AU104" s="21"/>
      <c r="AV104" s="147">
        <f>IF(Q104,AP104,0)</f>
        <v>20355</v>
      </c>
    </row>
    <row r="105" spans="1:48" ht="8.85" customHeight="1" x14ac:dyDescent="0.3">
      <c r="A105" s="10">
        <v>15</v>
      </c>
      <c r="B105" s="21"/>
      <c r="C105" s="10" t="s">
        <v>139</v>
      </c>
      <c r="D105" s="21"/>
      <c r="E105" s="138">
        <v>409512</v>
      </c>
      <c r="F105" s="21"/>
      <c r="G105" s="135">
        <f>(E105/$AP105)</f>
        <v>24.340941512125536</v>
      </c>
      <c r="H105" s="21"/>
      <c r="I105" s="135">
        <f>IF(G$219&gt;0,G105/G$219*100,0)</f>
        <v>14.670839978543807</v>
      </c>
      <c r="J105" s="21"/>
      <c r="K105" s="138">
        <v>11880</v>
      </c>
      <c r="L105" s="21"/>
      <c r="M105" s="135">
        <f>(K105/$AP105)</f>
        <v>0.70613409415121253</v>
      </c>
      <c r="N105" s="21"/>
      <c r="O105" s="135">
        <f>IF(M$219&gt;0,M105/M$219*100,0)</f>
        <v>14.580206890189729</v>
      </c>
      <c r="P105" s="21"/>
      <c r="Q105" s="138">
        <v>91613</v>
      </c>
      <c r="R105" s="21"/>
      <c r="S105" s="135">
        <f>(Q105/$AP105)</f>
        <v>5.445375653827865</v>
      </c>
      <c r="T105" s="21"/>
      <c r="U105" s="135">
        <f>IF(S$219&gt;0,S105/S$219*100,0)</f>
        <v>349.5650064311987</v>
      </c>
      <c r="V105" s="21"/>
      <c r="W105" s="138">
        <f t="shared" si="4"/>
        <v>513005</v>
      </c>
      <c r="X105" s="21"/>
      <c r="Y105" s="21"/>
      <c r="Z105" s="138">
        <v>0</v>
      </c>
      <c r="AA105" s="21"/>
      <c r="AB105" s="135">
        <f t="shared" si="5"/>
        <v>0</v>
      </c>
      <c r="AC105" s="21"/>
      <c r="AD105" s="138">
        <v>0</v>
      </c>
      <c r="AE105" s="21"/>
      <c r="AF105" s="135">
        <f t="shared" si="6"/>
        <v>0</v>
      </c>
      <c r="AG105" s="21"/>
      <c r="AH105" s="138">
        <v>0</v>
      </c>
      <c r="AI105" s="21"/>
      <c r="AJ105" s="135">
        <f t="shared" si="7"/>
        <v>0</v>
      </c>
      <c r="AK105" s="21"/>
      <c r="AL105" s="138">
        <v>0</v>
      </c>
      <c r="AM105" s="21"/>
      <c r="AN105" s="10">
        <v>15</v>
      </c>
      <c r="AO105" s="21"/>
      <c r="AP105" s="147">
        <v>16824</v>
      </c>
      <c r="AQ105" s="21"/>
      <c r="AR105" s="147">
        <f>IF(E105,AP105,0)</f>
        <v>16824</v>
      </c>
      <c r="AS105" s="21"/>
      <c r="AT105" s="147">
        <f>IF(K105,AP105,0)</f>
        <v>16824</v>
      </c>
      <c r="AU105" s="21"/>
      <c r="AV105" s="147">
        <f>IF(Q105,AP105,0)</f>
        <v>16824</v>
      </c>
    </row>
    <row r="106" spans="1:48"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X106" s="21"/>
      <c r="Y106" s="21"/>
      <c r="Z106" s="21"/>
      <c r="AA106" s="21"/>
      <c r="AB106" s="21"/>
      <c r="AC106" s="21"/>
      <c r="AD106" s="21"/>
      <c r="AE106" s="21"/>
      <c r="AF106" s="21"/>
      <c r="AG106" s="21"/>
      <c r="AH106" s="21"/>
      <c r="AI106" s="21"/>
      <c r="AJ106" s="21"/>
      <c r="AK106" s="21"/>
      <c r="AL106" s="21"/>
      <c r="AM106" s="21"/>
      <c r="AN106" s="41"/>
      <c r="AO106" s="21"/>
      <c r="AP106" s="27"/>
      <c r="AQ106" s="21"/>
      <c r="AR106" s="21"/>
      <c r="AS106" s="21"/>
      <c r="AT106" s="21"/>
      <c r="AU106" s="21"/>
      <c r="AV106" s="21"/>
    </row>
    <row r="107" spans="1:48" ht="8.85" customHeight="1" x14ac:dyDescent="0.3">
      <c r="A107" s="10">
        <v>16</v>
      </c>
      <c r="B107" s="21"/>
      <c r="C107" s="10" t="s">
        <v>140</v>
      </c>
      <c r="D107" s="21"/>
      <c r="E107" s="138">
        <v>1137998</v>
      </c>
      <c r="F107" s="21"/>
      <c r="G107" s="135">
        <f>(E107/$AP107)</f>
        <v>20.432311117494972</v>
      </c>
      <c r="H107" s="21"/>
      <c r="I107" s="135">
        <f>IF(G$219&gt;0,G107/G$219*100,0)</f>
        <v>12.315019394268875</v>
      </c>
      <c r="J107" s="21"/>
      <c r="K107" s="138">
        <v>161476</v>
      </c>
      <c r="L107" s="21"/>
      <c r="M107" s="135">
        <f>(K107/$AP107)</f>
        <v>2.8992387245044529</v>
      </c>
      <c r="N107" s="21"/>
      <c r="O107" s="135">
        <f>IF(M$219&gt;0,M107/M$219*100,0)</f>
        <v>59.863276362736606</v>
      </c>
      <c r="P107" s="21"/>
      <c r="Q107" s="138">
        <v>73920</v>
      </c>
      <c r="R107" s="21"/>
      <c r="S107" s="135">
        <f>(Q107/$AP107)</f>
        <v>1.3272048261993681</v>
      </c>
      <c r="T107" s="21"/>
      <c r="U107" s="135">
        <f>IF(S$219&gt;0,S107/S$219*100,0)</f>
        <v>85.199698441331066</v>
      </c>
      <c r="V107" s="21"/>
      <c r="W107" s="138">
        <f t="shared" si="4"/>
        <v>1373394</v>
      </c>
      <c r="X107" s="21"/>
      <c r="Y107" s="21"/>
      <c r="Z107" s="138">
        <v>73934</v>
      </c>
      <c r="AA107" s="21"/>
      <c r="AB107" s="135">
        <f t="shared" si="5"/>
        <v>5.3833058830896308</v>
      </c>
      <c r="AC107" s="21"/>
      <c r="AD107" s="138">
        <v>0</v>
      </c>
      <c r="AE107" s="21"/>
      <c r="AF107" s="135">
        <f t="shared" si="6"/>
        <v>0</v>
      </c>
      <c r="AG107" s="21"/>
      <c r="AH107" s="138">
        <v>0</v>
      </c>
      <c r="AI107" s="21"/>
      <c r="AJ107" s="135">
        <f t="shared" si="7"/>
        <v>0</v>
      </c>
      <c r="AK107" s="21"/>
      <c r="AL107" s="138">
        <v>1031</v>
      </c>
      <c r="AM107" s="21"/>
      <c r="AN107" s="10">
        <v>16</v>
      </c>
      <c r="AO107" s="21"/>
      <c r="AP107" s="147">
        <v>55696</v>
      </c>
      <c r="AQ107" s="21"/>
      <c r="AR107" s="147">
        <f>IF(E107,AP107,0)</f>
        <v>55696</v>
      </c>
      <c r="AS107" s="21"/>
      <c r="AT107" s="147">
        <f>IF(K107,AP107,0)</f>
        <v>55696</v>
      </c>
      <c r="AU107" s="21"/>
      <c r="AV107" s="147">
        <f>IF(Q107,AP107,0)</f>
        <v>55696</v>
      </c>
    </row>
    <row r="108" spans="1:48" ht="8.85" customHeight="1" x14ac:dyDescent="0.3">
      <c r="A108" s="10">
        <v>17</v>
      </c>
      <c r="B108" s="21"/>
      <c r="C108" s="10" t="s">
        <v>141</v>
      </c>
      <c r="D108" s="21"/>
      <c r="E108" s="138">
        <v>1600259</v>
      </c>
      <c r="F108" s="21"/>
      <c r="G108" s="135">
        <f>(E108/$AP108)</f>
        <v>51.810114287564346</v>
      </c>
      <c r="H108" s="21"/>
      <c r="I108" s="135">
        <f>IF(G$219&gt;0,G108/G$219*100,0)</f>
        <v>31.227136206061584</v>
      </c>
      <c r="J108" s="21"/>
      <c r="K108" s="138">
        <v>64268</v>
      </c>
      <c r="L108" s="21"/>
      <c r="M108" s="135">
        <f>(K108/$AP108)</f>
        <v>2.0807459448959107</v>
      </c>
      <c r="N108" s="21"/>
      <c r="O108" s="135">
        <f>IF(M$219&gt;0,M108/M$219*100,0)</f>
        <v>42.963095272962612</v>
      </c>
      <c r="P108" s="21"/>
      <c r="Q108" s="138">
        <v>67126</v>
      </c>
      <c r="R108" s="21"/>
      <c r="S108" s="135">
        <f>(Q108/$AP108)</f>
        <v>2.1732767831126365</v>
      </c>
      <c r="T108" s="21"/>
      <c r="U108" s="135">
        <f>IF(S$219&gt;0,S108/S$219*100,0)</f>
        <v>139.51315041626304</v>
      </c>
      <c r="V108" s="21"/>
      <c r="W108" s="138">
        <f t="shared" si="4"/>
        <v>1731653</v>
      </c>
      <c r="X108" s="21"/>
      <c r="Y108" s="21"/>
      <c r="Z108" s="138">
        <v>18064</v>
      </c>
      <c r="AA108" s="21"/>
      <c r="AB108" s="135">
        <f t="shared" si="5"/>
        <v>1.0431651144888727</v>
      </c>
      <c r="AC108" s="21"/>
      <c r="AD108" s="138">
        <v>0</v>
      </c>
      <c r="AE108" s="21"/>
      <c r="AF108" s="135">
        <f t="shared" si="6"/>
        <v>0</v>
      </c>
      <c r="AG108" s="21"/>
      <c r="AH108" s="138">
        <v>0</v>
      </c>
      <c r="AI108" s="21"/>
      <c r="AJ108" s="135">
        <f t="shared" si="7"/>
        <v>0</v>
      </c>
      <c r="AK108" s="21"/>
      <c r="AL108" s="138">
        <v>0</v>
      </c>
      <c r="AM108" s="21"/>
      <c r="AN108" s="10">
        <v>17</v>
      </c>
      <c r="AO108" s="21"/>
      <c r="AP108" s="147">
        <v>30887</v>
      </c>
      <c r="AQ108" s="21"/>
      <c r="AR108" s="147">
        <f>IF(E108,AP108,0)</f>
        <v>30887</v>
      </c>
      <c r="AS108" s="21"/>
      <c r="AT108" s="147">
        <f>IF(K108,AP108,0)</f>
        <v>30887</v>
      </c>
      <c r="AU108" s="21"/>
      <c r="AV108" s="147">
        <f>IF(Q108,AP108,0)</f>
        <v>30887</v>
      </c>
    </row>
    <row r="109" spans="1:48" ht="8.85" customHeight="1" x14ac:dyDescent="0.3">
      <c r="A109" s="10">
        <v>18</v>
      </c>
      <c r="B109" s="21"/>
      <c r="C109" s="10" t="s">
        <v>142</v>
      </c>
      <c r="D109" s="21"/>
      <c r="E109" s="138">
        <v>1472554</v>
      </c>
      <c r="F109" s="21"/>
      <c r="G109" s="135">
        <f>(E109/$AP109)</f>
        <v>50.507768821814437</v>
      </c>
      <c r="H109" s="21"/>
      <c r="I109" s="135">
        <f>IF(G$219&gt;0,G109/G$219*100,0)</f>
        <v>30.44218292414843</v>
      </c>
      <c r="J109" s="21"/>
      <c r="K109" s="138">
        <v>3500</v>
      </c>
      <c r="L109" s="21"/>
      <c r="M109" s="135">
        <f>(K109/$AP109)</f>
        <v>0.12004801920768307</v>
      </c>
      <c r="N109" s="21"/>
      <c r="O109" s="135">
        <f>IF(M$219&gt;0,M109/M$219*100,0)</f>
        <v>2.478743019637673</v>
      </c>
      <c r="P109" s="21"/>
      <c r="Q109" s="138">
        <v>63521</v>
      </c>
      <c r="R109" s="21"/>
      <c r="S109" s="135">
        <f>(Q109/$AP109)</f>
        <v>2.1787343508832104</v>
      </c>
      <c r="T109" s="21"/>
      <c r="U109" s="135">
        <f>IF(S$219&gt;0,S109/S$219*100,0)</f>
        <v>139.86349809365024</v>
      </c>
      <c r="V109" s="21"/>
      <c r="W109" s="138">
        <f t="shared" si="4"/>
        <v>1539575</v>
      </c>
      <c r="X109" s="21"/>
      <c r="Y109" s="21"/>
      <c r="Z109" s="138">
        <v>0</v>
      </c>
      <c r="AA109" s="21"/>
      <c r="AB109" s="135">
        <f t="shared" si="5"/>
        <v>0</v>
      </c>
      <c r="AC109" s="21"/>
      <c r="AD109" s="138">
        <v>0</v>
      </c>
      <c r="AE109" s="21"/>
      <c r="AF109" s="135">
        <f t="shared" si="6"/>
        <v>0</v>
      </c>
      <c r="AG109" s="21"/>
      <c r="AH109" s="138">
        <v>0</v>
      </c>
      <c r="AI109" s="21"/>
      <c r="AJ109" s="135">
        <f t="shared" si="7"/>
        <v>0</v>
      </c>
      <c r="AK109" s="21"/>
      <c r="AL109" s="138">
        <v>10</v>
      </c>
      <c r="AM109" s="21"/>
      <c r="AN109" s="10">
        <v>18</v>
      </c>
      <c r="AO109" s="21"/>
      <c r="AP109" s="147">
        <v>29155</v>
      </c>
      <c r="AQ109" s="21"/>
      <c r="AR109" s="147">
        <f>IF(E109,AP109,0)</f>
        <v>29155</v>
      </c>
      <c r="AS109" s="21"/>
      <c r="AT109" s="147">
        <f>IF(K109,AP109,0)</f>
        <v>29155</v>
      </c>
      <c r="AU109" s="21"/>
      <c r="AV109" s="147">
        <f>IF(Q109,AP109,0)</f>
        <v>29155</v>
      </c>
    </row>
    <row r="110" spans="1:48" ht="8.85" customHeight="1" x14ac:dyDescent="0.3">
      <c r="A110" s="10">
        <v>19</v>
      </c>
      <c r="B110" s="21"/>
      <c r="C110" s="10" t="s">
        <v>143</v>
      </c>
      <c r="D110" s="21"/>
      <c r="E110" s="138">
        <v>329778</v>
      </c>
      <c r="F110" s="21"/>
      <c r="G110" s="135">
        <f>(E110/$AP110)</f>
        <v>48.690093016388602</v>
      </c>
      <c r="H110" s="21"/>
      <c r="I110" s="135">
        <f>IF(G$219&gt;0,G110/G$219*100,0)</f>
        <v>29.346628306386869</v>
      </c>
      <c r="J110" s="21"/>
      <c r="K110" s="138">
        <v>25284</v>
      </c>
      <c r="L110" s="21"/>
      <c r="M110" s="135">
        <f>(K110/$AP110)</f>
        <v>3.7330577292189577</v>
      </c>
      <c r="N110" s="21"/>
      <c r="O110" s="135">
        <f>IF(M$219&gt;0,M110/M$219*100,0)</f>
        <v>77.079912265755596</v>
      </c>
      <c r="P110" s="21"/>
      <c r="Q110" s="138">
        <v>5361</v>
      </c>
      <c r="R110" s="21"/>
      <c r="S110" s="135">
        <f>(Q110/$AP110)</f>
        <v>0.79152517348294704</v>
      </c>
      <c r="T110" s="21"/>
      <c r="U110" s="135">
        <f>IF(S$219&gt;0,S110/S$219*100,0)</f>
        <v>50.811830064381546</v>
      </c>
      <c r="V110" s="21"/>
      <c r="W110" s="138">
        <f t="shared" si="4"/>
        <v>360423</v>
      </c>
      <c r="X110" s="21"/>
      <c r="Y110" s="21"/>
      <c r="Z110" s="138">
        <v>5608</v>
      </c>
      <c r="AA110" s="21"/>
      <c r="AB110" s="135">
        <f t="shared" si="5"/>
        <v>1.5559495370717187</v>
      </c>
      <c r="AC110" s="21"/>
      <c r="AD110" s="138">
        <v>0</v>
      </c>
      <c r="AE110" s="21"/>
      <c r="AF110" s="135">
        <f t="shared" si="6"/>
        <v>0</v>
      </c>
      <c r="AG110" s="21"/>
      <c r="AH110" s="138">
        <v>0</v>
      </c>
      <c r="AI110" s="21"/>
      <c r="AJ110" s="135">
        <f t="shared" si="7"/>
        <v>0</v>
      </c>
      <c r="AK110" s="21"/>
      <c r="AL110" s="138">
        <v>320247</v>
      </c>
      <c r="AM110" s="21"/>
      <c r="AN110" s="10">
        <v>19</v>
      </c>
      <c r="AO110" s="21"/>
      <c r="AP110" s="147">
        <v>6773</v>
      </c>
      <c r="AQ110" s="21"/>
      <c r="AR110" s="147">
        <f>IF(E110,AP110,0)</f>
        <v>6773</v>
      </c>
      <c r="AS110" s="21"/>
      <c r="AT110" s="147">
        <f>IF(K110,AP110,0)</f>
        <v>6773</v>
      </c>
      <c r="AU110" s="21"/>
      <c r="AV110" s="147">
        <f>IF(Q110,AP110,0)</f>
        <v>6773</v>
      </c>
    </row>
    <row r="111" spans="1:48" ht="8.85" customHeight="1" x14ac:dyDescent="0.3">
      <c r="A111" s="10">
        <v>20</v>
      </c>
      <c r="B111" s="21"/>
      <c r="C111" s="10" t="s">
        <v>144</v>
      </c>
      <c r="D111" s="21"/>
      <c r="E111" s="138">
        <v>316078</v>
      </c>
      <c r="F111" s="21"/>
      <c r="G111" s="135">
        <f>(E111/$AP111)</f>
        <v>27.415907710989678</v>
      </c>
      <c r="H111" s="21"/>
      <c r="I111" s="135">
        <f>IF(G$219&gt;0,G111/G$219*100,0)</f>
        <v>16.524192159703031</v>
      </c>
      <c r="J111" s="21"/>
      <c r="K111" s="138">
        <v>141275</v>
      </c>
      <c r="L111" s="21"/>
      <c r="M111" s="135">
        <f>(K111/$AP111)</f>
        <v>12.253881516176598</v>
      </c>
      <c r="N111" s="21"/>
      <c r="O111" s="135">
        <f>IF(M$219&gt;0,M111/M$219*100,0)</f>
        <v>253.01727985317646</v>
      </c>
      <c r="P111" s="21"/>
      <c r="Q111" s="138">
        <v>49717</v>
      </c>
      <c r="R111" s="21"/>
      <c r="S111" s="135">
        <f>(Q111/$AP111)</f>
        <v>4.3123427877526241</v>
      </c>
      <c r="T111" s="21"/>
      <c r="U111" s="135">
        <f>IF(S$219&gt;0,S111/S$219*100,0)</f>
        <v>276.83014546014124</v>
      </c>
      <c r="V111" s="21"/>
      <c r="W111" s="138">
        <f t="shared" si="4"/>
        <v>507070</v>
      </c>
      <c r="X111" s="21"/>
      <c r="Y111" s="21"/>
      <c r="Z111" s="138">
        <v>0</v>
      </c>
      <c r="AA111" s="21"/>
      <c r="AB111" s="135">
        <f t="shared" si="5"/>
        <v>0</v>
      </c>
      <c r="AC111" s="21"/>
      <c r="AD111" s="138">
        <v>0</v>
      </c>
      <c r="AE111" s="21"/>
      <c r="AF111" s="135">
        <f t="shared" si="6"/>
        <v>0</v>
      </c>
      <c r="AG111" s="21"/>
      <c r="AH111" s="138">
        <v>0</v>
      </c>
      <c r="AI111" s="21"/>
      <c r="AJ111" s="135">
        <f t="shared" si="7"/>
        <v>0</v>
      </c>
      <c r="AK111" s="21"/>
      <c r="AL111" s="138">
        <v>0</v>
      </c>
      <c r="AM111" s="21"/>
      <c r="AN111" s="10">
        <v>20</v>
      </c>
      <c r="AO111" s="21"/>
      <c r="AP111" s="147">
        <v>11529</v>
      </c>
      <c r="AQ111" s="21"/>
      <c r="AR111" s="147">
        <f>IF(E111,AP111,0)</f>
        <v>11529</v>
      </c>
      <c r="AS111" s="21"/>
      <c r="AT111" s="147">
        <f>IF(K111,AP111,0)</f>
        <v>11529</v>
      </c>
      <c r="AU111" s="21"/>
      <c r="AV111" s="147">
        <f>IF(Q111,AP111,0)</f>
        <v>11529</v>
      </c>
    </row>
    <row r="112" spans="1:48"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X112" s="21"/>
      <c r="Y112" s="21"/>
      <c r="Z112" s="21"/>
      <c r="AA112" s="21"/>
      <c r="AB112" s="21"/>
      <c r="AC112" s="21"/>
      <c r="AD112" s="21"/>
      <c r="AE112" s="21"/>
      <c r="AF112" s="21"/>
      <c r="AG112" s="21"/>
      <c r="AH112" s="21"/>
      <c r="AI112" s="21"/>
      <c r="AJ112" s="21"/>
      <c r="AK112" s="21"/>
      <c r="AL112" s="21"/>
      <c r="AM112" s="21"/>
      <c r="AN112" s="41"/>
      <c r="AO112" s="21"/>
      <c r="AP112" s="27"/>
      <c r="AQ112" s="21"/>
      <c r="AR112" s="21"/>
      <c r="AS112" s="21"/>
      <c r="AT112" s="21"/>
      <c r="AU112" s="21"/>
      <c r="AV112" s="21"/>
    </row>
    <row r="113" spans="1:48" ht="8.85" customHeight="1" x14ac:dyDescent="0.3">
      <c r="A113" s="10">
        <v>21</v>
      </c>
      <c r="B113" s="21"/>
      <c r="C113" s="10" t="s">
        <v>145</v>
      </c>
      <c r="D113" s="21"/>
      <c r="E113" s="138">
        <v>35260020</v>
      </c>
      <c r="F113" s="21"/>
      <c r="G113" s="135">
        <f>(E113/$AP113)</f>
        <v>96.722571513216366</v>
      </c>
      <c r="H113" s="21"/>
      <c r="I113" s="135">
        <f>IF(G$219&gt;0,G113/G$219*100,0)</f>
        <v>58.296897360226431</v>
      </c>
      <c r="J113" s="21"/>
      <c r="K113" s="138">
        <v>3013</v>
      </c>
      <c r="L113" s="21"/>
      <c r="M113" s="135">
        <f>(K113/$AP113)</f>
        <v>8.2650295708658391E-3</v>
      </c>
      <c r="N113" s="21"/>
      <c r="O113" s="135">
        <f>IF(M$219&gt;0,M113/M$219*100,0)</f>
        <v>0.17065574668450248</v>
      </c>
      <c r="P113" s="21"/>
      <c r="Q113" s="138">
        <v>455051</v>
      </c>
      <c r="R113" s="21"/>
      <c r="S113" s="135">
        <f>(Q113/$AP113)</f>
        <v>1.24826086002392</v>
      </c>
      <c r="T113" s="21"/>
      <c r="U113" s="135">
        <f>IF(S$219&gt;0,S113/S$219*100,0)</f>
        <v>80.131903343590466</v>
      </c>
      <c r="V113" s="21"/>
      <c r="W113" s="138">
        <f t="shared" si="4"/>
        <v>35718084</v>
      </c>
      <c r="X113" s="21"/>
      <c r="Y113" s="21"/>
      <c r="Z113" s="138">
        <v>46224</v>
      </c>
      <c r="AA113" s="21"/>
      <c r="AB113" s="135">
        <f t="shared" si="5"/>
        <v>0.12941343662218835</v>
      </c>
      <c r="AC113" s="21"/>
      <c r="AD113" s="138">
        <v>0</v>
      </c>
      <c r="AE113" s="21"/>
      <c r="AF113" s="135">
        <f t="shared" si="6"/>
        <v>0</v>
      </c>
      <c r="AG113" s="21"/>
      <c r="AH113" s="138">
        <v>11221047</v>
      </c>
      <c r="AI113" s="21"/>
      <c r="AJ113" s="135">
        <f t="shared" si="7"/>
        <v>31.415590489120298</v>
      </c>
      <c r="AK113" s="21"/>
      <c r="AL113" s="138">
        <v>650468</v>
      </c>
      <c r="AM113" s="21"/>
      <c r="AN113" s="10">
        <v>21</v>
      </c>
      <c r="AO113" s="21"/>
      <c r="AP113" s="147">
        <v>364548</v>
      </c>
      <c r="AQ113" s="21"/>
      <c r="AR113" s="147">
        <f>IF(E113,AP113,0)</f>
        <v>364548</v>
      </c>
      <c r="AS113" s="21"/>
      <c r="AT113" s="147">
        <f>IF(K113,AP113,0)</f>
        <v>364548</v>
      </c>
      <c r="AU113" s="21"/>
      <c r="AV113" s="147">
        <f>IF(Q113,AP113,0)</f>
        <v>364548</v>
      </c>
    </row>
    <row r="114" spans="1:48" ht="8.85" customHeight="1" x14ac:dyDescent="0.3">
      <c r="A114" s="10">
        <v>22</v>
      </c>
      <c r="B114" s="21"/>
      <c r="C114" s="10" t="s">
        <v>146</v>
      </c>
      <c r="D114" s="21"/>
      <c r="E114" s="138">
        <v>1121980</v>
      </c>
      <c r="F114" s="21"/>
      <c r="G114" s="135">
        <f>(E114/$AP114)</f>
        <v>75.896638030169797</v>
      </c>
      <c r="H114" s="21"/>
      <c r="I114" s="135">
        <f>IF(G$219&gt;0,G114/G$219*100,0)</f>
        <v>45.744632798834225</v>
      </c>
      <c r="J114" s="21"/>
      <c r="K114" s="138">
        <v>50630</v>
      </c>
      <c r="L114" s="21"/>
      <c r="M114" s="135">
        <f>(K114/$AP114)</f>
        <v>3.4248799296489212</v>
      </c>
      <c r="N114" s="21"/>
      <c r="O114" s="135">
        <f>IF(M$219&gt;0,M114/M$219*100,0)</f>
        <v>70.716678831891187</v>
      </c>
      <c r="P114" s="21"/>
      <c r="Q114" s="138">
        <v>44312</v>
      </c>
      <c r="R114" s="21"/>
      <c r="S114" s="135">
        <f>(Q114/$AP114)</f>
        <v>2.9974971250761011</v>
      </c>
      <c r="T114" s="21"/>
      <c r="U114" s="135">
        <f>IF(S$219&gt;0,S114/S$219*100,0)</f>
        <v>192.4238415155352</v>
      </c>
      <c r="V114" s="21"/>
      <c r="W114" s="138">
        <f t="shared" si="4"/>
        <v>1216922</v>
      </c>
      <c r="X114" s="21"/>
      <c r="Y114" s="21"/>
      <c r="Z114" s="138">
        <v>46938</v>
      </c>
      <c r="AA114" s="21"/>
      <c r="AB114" s="135">
        <f t="shared" si="5"/>
        <v>3.8571083438379783</v>
      </c>
      <c r="AC114" s="21"/>
      <c r="AD114" s="138">
        <v>0</v>
      </c>
      <c r="AE114" s="21"/>
      <c r="AF114" s="135">
        <f t="shared" si="6"/>
        <v>0</v>
      </c>
      <c r="AG114" s="21"/>
      <c r="AH114" s="138">
        <v>0</v>
      </c>
      <c r="AI114" s="21"/>
      <c r="AJ114" s="135">
        <f t="shared" si="7"/>
        <v>0</v>
      </c>
      <c r="AK114" s="21"/>
      <c r="AL114" s="138">
        <v>15942</v>
      </c>
      <c r="AM114" s="21"/>
      <c r="AN114" s="10">
        <v>22</v>
      </c>
      <c r="AO114" s="21"/>
      <c r="AP114" s="147">
        <v>14783</v>
      </c>
      <c r="AQ114" s="21"/>
      <c r="AR114" s="147">
        <f>IF(E114,AP114,0)</f>
        <v>14783</v>
      </c>
      <c r="AS114" s="21"/>
      <c r="AT114" s="147">
        <f>IF(K114,AP114,0)</f>
        <v>14783</v>
      </c>
      <c r="AU114" s="21"/>
      <c r="AV114" s="147">
        <f>IF(Q114,AP114,0)</f>
        <v>14783</v>
      </c>
    </row>
    <row r="115" spans="1:48" ht="8.85" customHeight="1" x14ac:dyDescent="0.3">
      <c r="A115" s="10">
        <v>23</v>
      </c>
      <c r="B115" s="21"/>
      <c r="C115" s="10" t="s">
        <v>147</v>
      </c>
      <c r="D115" s="21"/>
      <c r="E115" s="138">
        <v>156017</v>
      </c>
      <c r="F115" s="21"/>
      <c r="G115" s="135">
        <f>(E115/$AP115)</f>
        <v>31.892273098937039</v>
      </c>
      <c r="H115" s="21"/>
      <c r="I115" s="135">
        <f>IF(G$219&gt;0,G115/G$219*100,0)</f>
        <v>19.222199558445315</v>
      </c>
      <c r="J115" s="21"/>
      <c r="K115" s="138">
        <v>-2</v>
      </c>
      <c r="L115" s="21"/>
      <c r="M115" s="135">
        <f>(K115/$AP115)</f>
        <v>-4.0883074407195422E-4</v>
      </c>
      <c r="N115" s="21"/>
      <c r="O115" s="135">
        <f>IF(M$219&gt;0,M115/M$219*100,0)</f>
        <v>-8.4415083211699989E-3</v>
      </c>
      <c r="P115" s="21"/>
      <c r="Q115" s="138">
        <v>29440</v>
      </c>
      <c r="R115" s="21"/>
      <c r="S115" s="135">
        <f>(Q115/$AP115)</f>
        <v>6.0179885527391663</v>
      </c>
      <c r="T115" s="21"/>
      <c r="U115" s="135">
        <f>IF(S$219&gt;0,S115/S$219*100,0)</f>
        <v>386.32379855416434</v>
      </c>
      <c r="V115" s="21"/>
      <c r="W115" s="138">
        <f t="shared" si="4"/>
        <v>185455</v>
      </c>
      <c r="X115" s="21"/>
      <c r="Y115" s="21"/>
      <c r="Z115" s="138">
        <v>0</v>
      </c>
      <c r="AA115" s="21"/>
      <c r="AB115" s="135">
        <f t="shared" si="5"/>
        <v>0</v>
      </c>
      <c r="AC115" s="21"/>
      <c r="AD115" s="138">
        <v>0</v>
      </c>
      <c r="AE115" s="21"/>
      <c r="AF115" s="135">
        <f t="shared" si="6"/>
        <v>0</v>
      </c>
      <c r="AG115" s="21"/>
      <c r="AH115" s="138">
        <v>0</v>
      </c>
      <c r="AI115" s="21"/>
      <c r="AJ115" s="135">
        <f t="shared" si="7"/>
        <v>0</v>
      </c>
      <c r="AK115" s="21"/>
      <c r="AL115" s="138">
        <v>0</v>
      </c>
      <c r="AM115" s="21"/>
      <c r="AN115" s="10">
        <v>23</v>
      </c>
      <c r="AO115" s="21"/>
      <c r="AP115" s="147">
        <v>4892</v>
      </c>
      <c r="AQ115" s="21"/>
      <c r="AR115" s="147">
        <f>IF(E115,AP115,0)</f>
        <v>4892</v>
      </c>
      <c r="AS115" s="21"/>
      <c r="AT115" s="147">
        <f>IF(K115,AP115,0)</f>
        <v>4892</v>
      </c>
      <c r="AU115" s="21"/>
      <c r="AV115" s="147">
        <f>IF(Q115,AP115,0)</f>
        <v>4892</v>
      </c>
    </row>
    <row r="116" spans="1:48" ht="8.85" customHeight="1" x14ac:dyDescent="0.3">
      <c r="A116" s="10">
        <v>24</v>
      </c>
      <c r="B116" s="21"/>
      <c r="C116" s="10" t="s">
        <v>148</v>
      </c>
      <c r="D116" s="21"/>
      <c r="E116" s="138">
        <v>6362194</v>
      </c>
      <c r="F116" s="21"/>
      <c r="G116" s="135">
        <f>(E116/$AP116)</f>
        <v>121.06473588065154</v>
      </c>
      <c r="H116" s="21"/>
      <c r="I116" s="135">
        <f>IF(G$219&gt;0,G116/G$219*100,0)</f>
        <v>72.968474381524132</v>
      </c>
      <c r="J116" s="21"/>
      <c r="K116" s="138">
        <v>64252</v>
      </c>
      <c r="L116" s="21"/>
      <c r="M116" s="135">
        <f>(K116/$AP116)</f>
        <v>1.222636626579388</v>
      </c>
      <c r="N116" s="21"/>
      <c r="O116" s="135">
        <f>IF(M$219&gt;0,M116/M$219*100,0)</f>
        <v>25.2449146907128</v>
      </c>
      <c r="P116" s="21"/>
      <c r="Q116" s="138">
        <v>203052</v>
      </c>
      <c r="R116" s="21"/>
      <c r="S116" s="135">
        <f>(Q116/$AP116)</f>
        <v>3.8638301111280255</v>
      </c>
      <c r="T116" s="21"/>
      <c r="U116" s="135">
        <f>IF(S$219&gt;0,S116/S$219*100,0)</f>
        <v>248.03794696809791</v>
      </c>
      <c r="V116" s="21"/>
      <c r="W116" s="138">
        <f t="shared" si="4"/>
        <v>6629498</v>
      </c>
      <c r="X116" s="21"/>
      <c r="Y116" s="21"/>
      <c r="Z116" s="138">
        <v>0</v>
      </c>
      <c r="AA116" s="21"/>
      <c r="AB116" s="135">
        <f t="shared" si="5"/>
        <v>0</v>
      </c>
      <c r="AC116" s="21"/>
      <c r="AD116" s="138">
        <v>0</v>
      </c>
      <c r="AE116" s="21"/>
      <c r="AF116" s="135">
        <f t="shared" si="6"/>
        <v>0</v>
      </c>
      <c r="AG116" s="21"/>
      <c r="AH116" s="138">
        <v>0</v>
      </c>
      <c r="AI116" s="21"/>
      <c r="AJ116" s="135">
        <f t="shared" si="7"/>
        <v>0</v>
      </c>
      <c r="AK116" s="21"/>
      <c r="AL116" s="138">
        <v>3879</v>
      </c>
      <c r="AM116" s="21"/>
      <c r="AN116" s="10">
        <v>24</v>
      </c>
      <c r="AO116" s="21"/>
      <c r="AP116" s="147">
        <v>52552</v>
      </c>
      <c r="AQ116" s="21"/>
      <c r="AR116" s="147">
        <f>IF(E116,AP116,0)</f>
        <v>52552</v>
      </c>
      <c r="AS116" s="21"/>
      <c r="AT116" s="147">
        <f>IF(K116,AP116,0)</f>
        <v>52552</v>
      </c>
      <c r="AU116" s="21"/>
      <c r="AV116" s="147">
        <f>IF(Q116,AP116,0)</f>
        <v>52552</v>
      </c>
    </row>
    <row r="117" spans="1:48" ht="8.85" customHeight="1" x14ac:dyDescent="0.3">
      <c r="A117" s="10">
        <v>25</v>
      </c>
      <c r="B117" s="21"/>
      <c r="C117" s="10" t="s">
        <v>149</v>
      </c>
      <c r="D117" s="21"/>
      <c r="E117" s="138">
        <v>257405</v>
      </c>
      <c r="F117" s="21"/>
      <c r="G117" s="135">
        <f>(E117/$AP117)</f>
        <v>26.605167958656331</v>
      </c>
      <c r="H117" s="21"/>
      <c r="I117" s="135">
        <f>IF(G$219&gt;0,G117/G$219*100,0)</f>
        <v>16.03554084090332</v>
      </c>
      <c r="J117" s="21"/>
      <c r="K117" s="138">
        <v>261707</v>
      </c>
      <c r="L117" s="21"/>
      <c r="M117" s="135">
        <f>(K117/$AP117)</f>
        <v>27.04981912144703</v>
      </c>
      <c r="N117" s="21"/>
      <c r="O117" s="135">
        <f>IF(M$219&gt;0,M117/M$219*100,0)</f>
        <v>558.52275424680488</v>
      </c>
      <c r="P117" s="21"/>
      <c r="Q117" s="138">
        <v>46397</v>
      </c>
      <c r="R117" s="21"/>
      <c r="S117" s="135">
        <f>(Q117/$AP117)</f>
        <v>4.7955555555555556</v>
      </c>
      <c r="T117" s="21"/>
      <c r="U117" s="135">
        <f>IF(S$219&gt;0,S117/S$219*100,0)</f>
        <v>307.84991067430593</v>
      </c>
      <c r="V117" s="21"/>
      <c r="W117" s="138">
        <f t="shared" si="4"/>
        <v>565509</v>
      </c>
      <c r="X117" s="21"/>
      <c r="Y117" s="21"/>
      <c r="Z117" s="138">
        <v>0</v>
      </c>
      <c r="AA117" s="21"/>
      <c r="AB117" s="135">
        <f t="shared" si="5"/>
        <v>0</v>
      </c>
      <c r="AC117" s="21"/>
      <c r="AD117" s="138">
        <v>0</v>
      </c>
      <c r="AE117" s="21"/>
      <c r="AF117" s="135">
        <f t="shared" si="6"/>
        <v>0</v>
      </c>
      <c r="AG117" s="21"/>
      <c r="AH117" s="138">
        <v>0</v>
      </c>
      <c r="AI117" s="21"/>
      <c r="AJ117" s="135">
        <f t="shared" si="7"/>
        <v>0</v>
      </c>
      <c r="AK117" s="21"/>
      <c r="AL117" s="138">
        <v>56376</v>
      </c>
      <c r="AM117" s="21"/>
      <c r="AN117" s="10">
        <v>25</v>
      </c>
      <c r="AO117" s="21"/>
      <c r="AP117" s="147">
        <v>9675</v>
      </c>
      <c r="AQ117" s="21"/>
      <c r="AR117" s="147">
        <f>IF(E117,AP117,0)</f>
        <v>9675</v>
      </c>
      <c r="AS117" s="21"/>
      <c r="AT117" s="147">
        <f>IF(K117,AP117,0)</f>
        <v>9675</v>
      </c>
      <c r="AU117" s="21"/>
      <c r="AV117" s="147">
        <f>IF(Q117,AP117,0)</f>
        <v>9675</v>
      </c>
    </row>
    <row r="118" spans="1:48"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X118" s="21"/>
      <c r="Y118" s="21"/>
      <c r="Z118" s="21"/>
      <c r="AA118" s="21"/>
      <c r="AB118" s="21"/>
      <c r="AC118" s="21"/>
      <c r="AD118" s="21"/>
      <c r="AE118" s="21"/>
      <c r="AF118" s="21"/>
      <c r="AG118" s="21"/>
      <c r="AH118" s="21"/>
      <c r="AI118" s="21"/>
      <c r="AJ118" s="21"/>
      <c r="AK118" s="21"/>
      <c r="AL118" s="21"/>
      <c r="AM118" s="21"/>
      <c r="AN118" s="41"/>
      <c r="AO118" s="21"/>
      <c r="AP118" s="27"/>
      <c r="AQ118" s="21"/>
      <c r="AR118" s="21"/>
      <c r="AS118" s="21"/>
      <c r="AT118" s="21"/>
      <c r="AU118" s="21"/>
      <c r="AV118" s="21"/>
    </row>
    <row r="119" spans="1:48" ht="8.85" customHeight="1" x14ac:dyDescent="0.3">
      <c r="A119" s="10">
        <v>26</v>
      </c>
      <c r="B119" s="21"/>
      <c r="C119" s="10" t="s">
        <v>150</v>
      </c>
      <c r="D119" s="21"/>
      <c r="E119" s="138">
        <v>4669908</v>
      </c>
      <c r="F119" s="21"/>
      <c r="G119" s="135">
        <f>(E119/$AP119)</f>
        <v>330.63636363636363</v>
      </c>
      <c r="H119" s="21"/>
      <c r="I119" s="135">
        <f>IF(G$219&gt;0,G119/G$219*100,0)</f>
        <v>199.28206883781834</v>
      </c>
      <c r="J119" s="21"/>
      <c r="K119" s="138">
        <v>0</v>
      </c>
      <c r="L119" s="21"/>
      <c r="M119" s="135">
        <f>(K119/$AP119)</f>
        <v>0</v>
      </c>
      <c r="N119" s="21"/>
      <c r="O119" s="135">
        <f>IF(M$219&gt;0,M119/M$219*100,0)</f>
        <v>0</v>
      </c>
      <c r="P119" s="21"/>
      <c r="Q119" s="138">
        <v>49500</v>
      </c>
      <c r="R119" s="21"/>
      <c r="S119" s="135">
        <f>(Q119/$AP119)</f>
        <v>3.5046728971962615</v>
      </c>
      <c r="T119" s="21"/>
      <c r="U119" s="135">
        <f>IF(S$219&gt;0,S119/S$219*100,0)</f>
        <v>224.98190790316892</v>
      </c>
      <c r="V119" s="21"/>
      <c r="W119" s="138">
        <f t="shared" si="4"/>
        <v>4719408</v>
      </c>
      <c r="X119" s="21"/>
      <c r="Y119" s="21"/>
      <c r="Z119" s="138">
        <v>550467</v>
      </c>
      <c r="AA119" s="21"/>
      <c r="AB119" s="135">
        <f t="shared" si="5"/>
        <v>11.663899370429512</v>
      </c>
      <c r="AC119" s="21"/>
      <c r="AD119" s="138">
        <v>213881</v>
      </c>
      <c r="AE119" s="21"/>
      <c r="AF119" s="135">
        <f t="shared" si="6"/>
        <v>4.5319455321514903</v>
      </c>
      <c r="AG119" s="21"/>
      <c r="AH119" s="138">
        <v>0</v>
      </c>
      <c r="AI119" s="21"/>
      <c r="AJ119" s="135">
        <f t="shared" si="7"/>
        <v>0</v>
      </c>
      <c r="AK119" s="21"/>
      <c r="AL119" s="138">
        <v>0</v>
      </c>
      <c r="AM119" s="21"/>
      <c r="AN119" s="10">
        <v>26</v>
      </c>
      <c r="AO119" s="21"/>
      <c r="AP119" s="147">
        <v>14124</v>
      </c>
      <c r="AQ119" s="21"/>
      <c r="AR119" s="147">
        <f>IF(E119,AP119,0)</f>
        <v>14124</v>
      </c>
      <c r="AS119" s="21"/>
      <c r="AT119" s="147">
        <f>IF(K119,AP119,0)</f>
        <v>0</v>
      </c>
      <c r="AU119" s="21"/>
      <c r="AV119" s="147">
        <f>IF(Q119,AP119,0)</f>
        <v>14124</v>
      </c>
    </row>
    <row r="120" spans="1:48" ht="8.85" customHeight="1" x14ac:dyDescent="0.3">
      <c r="A120" s="10">
        <v>27</v>
      </c>
      <c r="B120" s="21"/>
      <c r="C120" s="10" t="s">
        <v>151</v>
      </c>
      <c r="D120" s="21"/>
      <c r="E120" s="138">
        <v>1151739</v>
      </c>
      <c r="F120" s="21"/>
      <c r="G120" s="135">
        <f>(E120/$AP120)</f>
        <v>41.211543278348302</v>
      </c>
      <c r="H120" s="21"/>
      <c r="I120" s="135">
        <f>IF(G$219&gt;0,G120/G$219*100,0)</f>
        <v>24.839136004837474</v>
      </c>
      <c r="J120" s="21"/>
      <c r="K120" s="138">
        <v>12500</v>
      </c>
      <c r="L120" s="21"/>
      <c r="M120" s="135">
        <f>(K120/$AP120)</f>
        <v>0.44727519948473898</v>
      </c>
      <c r="N120" s="21"/>
      <c r="O120" s="135">
        <f>IF(M$219&gt;0,M120/M$219*100,0)</f>
        <v>9.2353067205701045</v>
      </c>
      <c r="P120" s="21"/>
      <c r="Q120" s="138">
        <v>111685</v>
      </c>
      <c r="R120" s="21"/>
      <c r="S120" s="135">
        <f>(Q120/$AP120)</f>
        <v>3.9963144523562457</v>
      </c>
      <c r="T120" s="21"/>
      <c r="U120" s="135">
        <f>IF(S$219&gt;0,S120/S$219*100,0)</f>
        <v>256.54275775391039</v>
      </c>
      <c r="V120" s="21"/>
      <c r="W120" s="138">
        <f t="shared" si="4"/>
        <v>1275924</v>
      </c>
      <c r="X120" s="21"/>
      <c r="Y120" s="21"/>
      <c r="Z120" s="138">
        <v>0</v>
      </c>
      <c r="AA120" s="21"/>
      <c r="AB120" s="135">
        <f t="shared" si="5"/>
        <v>0</v>
      </c>
      <c r="AC120" s="21"/>
      <c r="AD120" s="138">
        <v>0</v>
      </c>
      <c r="AE120" s="21"/>
      <c r="AF120" s="135">
        <f t="shared" si="6"/>
        <v>0</v>
      </c>
      <c r="AG120" s="21"/>
      <c r="AH120" s="138">
        <v>0</v>
      </c>
      <c r="AI120" s="21"/>
      <c r="AJ120" s="135">
        <f t="shared" si="7"/>
        <v>0</v>
      </c>
      <c r="AK120" s="21"/>
      <c r="AL120" s="138">
        <v>3290</v>
      </c>
      <c r="AM120" s="21"/>
      <c r="AN120" s="10">
        <v>27</v>
      </c>
      <c r="AO120" s="21"/>
      <c r="AP120" s="147">
        <v>27947</v>
      </c>
      <c r="AQ120" s="21"/>
      <c r="AR120" s="147">
        <f>IF(E120,AP120,0)</f>
        <v>27947</v>
      </c>
      <c r="AS120" s="21"/>
      <c r="AT120" s="147">
        <f>IF(K120,AP120,0)</f>
        <v>27947</v>
      </c>
      <c r="AU120" s="21"/>
      <c r="AV120" s="147">
        <f>IF(Q120,AP120,0)</f>
        <v>27947</v>
      </c>
    </row>
    <row r="121" spans="1:48" ht="8.85" customHeight="1" x14ac:dyDescent="0.3">
      <c r="A121" s="10">
        <v>28</v>
      </c>
      <c r="B121" s="21"/>
      <c r="C121" s="10" t="s">
        <v>152</v>
      </c>
      <c r="D121" s="21"/>
      <c r="E121" s="138">
        <v>68035</v>
      </c>
      <c r="F121" s="21"/>
      <c r="G121" s="135">
        <f>(E121/$AP121)</f>
        <v>6.4190017926219456</v>
      </c>
      <c r="H121" s="21"/>
      <c r="I121" s="135">
        <f>IF(G$219&gt;0,G121/G$219*100,0)</f>
        <v>3.8688786164918958</v>
      </c>
      <c r="J121" s="21"/>
      <c r="K121" s="138">
        <v>16465</v>
      </c>
      <c r="L121" s="21"/>
      <c r="M121" s="135">
        <f>(K121/$AP121)</f>
        <v>1.5534484385319369</v>
      </c>
      <c r="N121" s="21"/>
      <c r="O121" s="135">
        <f>IF(M$219&gt;0,M121/M$219*100,0)</f>
        <v>32.075493613239416</v>
      </c>
      <c r="P121" s="21"/>
      <c r="Q121" s="138">
        <v>33210</v>
      </c>
      <c r="R121" s="21"/>
      <c r="S121" s="135">
        <f>(Q121/$AP121)</f>
        <v>3.1333144636286443</v>
      </c>
      <c r="T121" s="21"/>
      <c r="U121" s="135">
        <f>IF(S$219&gt;0,S121/S$219*100,0)</f>
        <v>201.14261352370946</v>
      </c>
      <c r="V121" s="21"/>
      <c r="W121" s="138">
        <f t="shared" si="4"/>
        <v>117710</v>
      </c>
      <c r="X121" s="21"/>
      <c r="Y121" s="21"/>
      <c r="Z121" s="138">
        <v>0</v>
      </c>
      <c r="AA121" s="21"/>
      <c r="AB121" s="135">
        <f t="shared" si="5"/>
        <v>0</v>
      </c>
      <c r="AC121" s="21"/>
      <c r="AD121" s="138">
        <v>156587</v>
      </c>
      <c r="AE121" s="21"/>
      <c r="AF121" s="135">
        <f t="shared" si="6"/>
        <v>133.02778013762637</v>
      </c>
      <c r="AG121" s="21"/>
      <c r="AH121" s="138">
        <v>0</v>
      </c>
      <c r="AI121" s="21"/>
      <c r="AJ121" s="135">
        <f t="shared" si="7"/>
        <v>0</v>
      </c>
      <c r="AK121" s="21"/>
      <c r="AL121" s="138">
        <v>2205</v>
      </c>
      <c r="AM121" s="21"/>
      <c r="AN121" s="10">
        <v>28</v>
      </c>
      <c r="AO121" s="21"/>
      <c r="AP121" s="147">
        <v>10599</v>
      </c>
      <c r="AQ121" s="21"/>
      <c r="AR121" s="147">
        <f>IF(E121,AP121,0)</f>
        <v>10599</v>
      </c>
      <c r="AS121" s="21"/>
      <c r="AT121" s="147">
        <f>IF(K121,AP121,0)</f>
        <v>10599</v>
      </c>
      <c r="AU121" s="21"/>
      <c r="AV121" s="147">
        <f>IF(Q121,AP121,0)</f>
        <v>10599</v>
      </c>
    </row>
    <row r="122" spans="1:48" ht="8.85" customHeight="1" x14ac:dyDescent="0.3">
      <c r="A122" s="10">
        <v>29</v>
      </c>
      <c r="B122" s="21"/>
      <c r="C122" s="10" t="s">
        <v>94</v>
      </c>
      <c r="D122" s="21"/>
      <c r="E122" s="138">
        <v>409235536</v>
      </c>
      <c r="F122" s="21"/>
      <c r="G122" s="135">
        <f>(E122/$AP122)</f>
        <v>355.76139628569365</v>
      </c>
      <c r="H122" s="21"/>
      <c r="I122" s="135">
        <f>IF(G$219&gt;0,G122/G$219*100,0)</f>
        <v>214.42549840772168</v>
      </c>
      <c r="J122" s="21"/>
      <c r="K122" s="138">
        <v>11725327</v>
      </c>
      <c r="L122" s="21"/>
      <c r="M122" s="135">
        <f>(K122/$AP122)</f>
        <v>10.193197653847792</v>
      </c>
      <c r="N122" s="21"/>
      <c r="O122" s="135">
        <f>IF(M$219&gt;0,M122/M$219*100,0)</f>
        <v>210.46842504374516</v>
      </c>
      <c r="P122" s="21"/>
      <c r="Q122" s="138">
        <v>0</v>
      </c>
      <c r="R122" s="21"/>
      <c r="S122" s="135">
        <f>(Q122/$AP122)</f>
        <v>0</v>
      </c>
      <c r="T122" s="21"/>
      <c r="U122" s="135">
        <f>IF(S$219&gt;0,S122/S$219*100,0)</f>
        <v>0</v>
      </c>
      <c r="V122" s="21"/>
      <c r="W122" s="138">
        <f t="shared" si="4"/>
        <v>420960863</v>
      </c>
      <c r="X122" s="21"/>
      <c r="Y122" s="21"/>
      <c r="Z122" s="138">
        <v>70525713</v>
      </c>
      <c r="AA122" s="21"/>
      <c r="AB122" s="135">
        <f t="shared" si="5"/>
        <v>16.75350827091021</v>
      </c>
      <c r="AC122" s="21"/>
      <c r="AD122" s="138">
        <v>17678338</v>
      </c>
      <c r="AE122" s="21"/>
      <c r="AF122" s="135">
        <f t="shared" si="6"/>
        <v>4.1995205620813252</v>
      </c>
      <c r="AG122" s="21"/>
      <c r="AH122" s="138">
        <v>82078703</v>
      </c>
      <c r="AI122" s="21"/>
      <c r="AJ122" s="135">
        <f t="shared" si="7"/>
        <v>19.497941546171717</v>
      </c>
      <c r="AK122" s="21"/>
      <c r="AL122" s="138">
        <v>117847867</v>
      </c>
      <c r="AM122" s="21"/>
      <c r="AN122" s="10">
        <v>29</v>
      </c>
      <c r="AO122" s="21"/>
      <c r="AP122" s="147">
        <v>1150309</v>
      </c>
      <c r="AQ122" s="21"/>
      <c r="AR122" s="147">
        <f>IF(E122,AP122,0)</f>
        <v>1150309</v>
      </c>
      <c r="AS122" s="21"/>
      <c r="AT122" s="147">
        <f>IF(K122,AP122,0)</f>
        <v>1150309</v>
      </c>
      <c r="AU122" s="21"/>
      <c r="AV122" s="147">
        <f>IF(Q122,AP122,0)</f>
        <v>0</v>
      </c>
    </row>
    <row r="123" spans="1:48" ht="8.85" customHeight="1" x14ac:dyDescent="0.3">
      <c r="A123" s="10">
        <v>30</v>
      </c>
      <c r="B123" s="21"/>
      <c r="C123" s="10" t="s">
        <v>153</v>
      </c>
      <c r="D123" s="21"/>
      <c r="E123" s="138">
        <v>9119067</v>
      </c>
      <c r="F123" s="21"/>
      <c r="G123" s="135">
        <f>(E123/$AP123)</f>
        <v>124.96665844433481</v>
      </c>
      <c r="H123" s="21"/>
      <c r="I123" s="135">
        <f>IF(G$219&gt;0,G123/G$219*100,0)</f>
        <v>75.320252003271008</v>
      </c>
      <c r="J123" s="21"/>
      <c r="K123" s="138">
        <v>150074</v>
      </c>
      <c r="L123" s="21"/>
      <c r="M123" s="135">
        <f>(K123/$AP123)</f>
        <v>2.0565970509236418</v>
      </c>
      <c r="N123" s="21"/>
      <c r="O123" s="135">
        <f>IF(M$219&gt;0,M123/M$219*100,0)</f>
        <v>42.464470616256058</v>
      </c>
      <c r="P123" s="21"/>
      <c r="Q123" s="138">
        <v>207483</v>
      </c>
      <c r="R123" s="21"/>
      <c r="S123" s="135">
        <f>(Q123/$AP123)</f>
        <v>2.8433234665351095</v>
      </c>
      <c r="T123" s="21"/>
      <c r="U123" s="135">
        <f>IF(S$219&gt;0,S123/S$219*100,0)</f>
        <v>182.52668852453479</v>
      </c>
      <c r="V123" s="21"/>
      <c r="W123" s="138">
        <f t="shared" si="4"/>
        <v>9476624</v>
      </c>
      <c r="X123" s="21"/>
      <c r="Y123" s="21"/>
      <c r="Z123" s="138">
        <v>238851</v>
      </c>
      <c r="AA123" s="21"/>
      <c r="AB123" s="135">
        <f t="shared" si="5"/>
        <v>2.5204228847741561</v>
      </c>
      <c r="AC123" s="21"/>
      <c r="AD123" s="138">
        <v>0</v>
      </c>
      <c r="AE123" s="21"/>
      <c r="AF123" s="135">
        <f t="shared" si="6"/>
        <v>0</v>
      </c>
      <c r="AG123" s="21"/>
      <c r="AH123" s="138">
        <v>27000</v>
      </c>
      <c r="AI123" s="21"/>
      <c r="AJ123" s="135">
        <f t="shared" si="7"/>
        <v>0.2849115887683209</v>
      </c>
      <c r="AK123" s="21"/>
      <c r="AL123" s="138">
        <v>79300</v>
      </c>
      <c r="AM123" s="21"/>
      <c r="AN123" s="10">
        <v>30</v>
      </c>
      <c r="AO123" s="21"/>
      <c r="AP123" s="147">
        <v>72972</v>
      </c>
      <c r="AQ123" s="21"/>
      <c r="AR123" s="147">
        <f>IF(E123,AP123,0)</f>
        <v>72972</v>
      </c>
      <c r="AS123" s="21"/>
      <c r="AT123" s="147">
        <f>IF(K123,AP123,0)</f>
        <v>72972</v>
      </c>
      <c r="AU123" s="21"/>
      <c r="AV123" s="147">
        <f>IF(Q123,AP123,0)</f>
        <v>72972</v>
      </c>
    </row>
    <row r="124" spans="1:48"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X124" s="21"/>
      <c r="Y124" s="21"/>
      <c r="Z124" s="21"/>
      <c r="AA124" s="21"/>
      <c r="AB124" s="21"/>
      <c r="AC124" s="21"/>
      <c r="AD124" s="21"/>
      <c r="AE124" s="21"/>
      <c r="AF124" s="21"/>
      <c r="AG124" s="21"/>
      <c r="AH124" s="21"/>
      <c r="AI124" s="21"/>
      <c r="AJ124" s="21"/>
      <c r="AK124" s="21"/>
      <c r="AL124" s="21"/>
      <c r="AM124" s="21"/>
      <c r="AN124" s="41"/>
      <c r="AO124" s="21"/>
      <c r="AP124" s="27"/>
      <c r="AQ124" s="21"/>
      <c r="AR124" s="21"/>
      <c r="AS124" s="21"/>
      <c r="AT124" s="21"/>
      <c r="AU124" s="21"/>
      <c r="AV124" s="21"/>
    </row>
    <row r="125" spans="1:48" ht="8.85" customHeight="1" x14ac:dyDescent="0.3">
      <c r="A125" s="10">
        <v>31</v>
      </c>
      <c r="B125" s="21"/>
      <c r="C125" s="10" t="s">
        <v>154</v>
      </c>
      <c r="D125" s="21"/>
      <c r="E125" s="138">
        <v>1747437</v>
      </c>
      <c r="F125" s="21"/>
      <c r="G125" s="135">
        <f>(E125/$AP125)</f>
        <v>112.91270354096666</v>
      </c>
      <c r="H125" s="21"/>
      <c r="I125" s="135">
        <f>IF(G$219&gt;0,G125/G$219*100,0)</f>
        <v>68.055058772852902</v>
      </c>
      <c r="J125" s="21"/>
      <c r="K125" s="138">
        <v>13650</v>
      </c>
      <c r="L125" s="21"/>
      <c r="M125" s="135">
        <f>(K125/$AP125)</f>
        <v>0.88201085551822178</v>
      </c>
      <c r="N125" s="21"/>
      <c r="O125" s="135">
        <f>IF(M$219&gt;0,M125/M$219*100,0)</f>
        <v>18.211697833832503</v>
      </c>
      <c r="P125" s="21"/>
      <c r="Q125" s="138">
        <v>94726</v>
      </c>
      <c r="R125" s="21"/>
      <c r="S125" s="135">
        <f>(Q125/$AP125)</f>
        <v>6.1208322563970015</v>
      </c>
      <c r="T125" s="21"/>
      <c r="U125" s="135">
        <f>IF(S$219&gt;0,S125/S$219*100,0)</f>
        <v>392.92583342117808</v>
      </c>
      <c r="V125" s="21"/>
      <c r="W125" s="138">
        <f t="shared" si="4"/>
        <v>1855813</v>
      </c>
      <c r="X125" s="21"/>
      <c r="Y125" s="21"/>
      <c r="Z125" s="138">
        <v>84612</v>
      </c>
      <c r="AA125" s="21"/>
      <c r="AB125" s="135">
        <f t="shared" si="5"/>
        <v>4.5592955755779272</v>
      </c>
      <c r="AC125" s="21"/>
      <c r="AD125" s="138">
        <v>86694</v>
      </c>
      <c r="AE125" s="21"/>
      <c r="AF125" s="135">
        <f t="shared" si="6"/>
        <v>4.671483603143205</v>
      </c>
      <c r="AG125" s="21"/>
      <c r="AH125" s="138">
        <v>0</v>
      </c>
      <c r="AI125" s="21"/>
      <c r="AJ125" s="135">
        <f t="shared" si="7"/>
        <v>0</v>
      </c>
      <c r="AK125" s="21"/>
      <c r="AL125" s="138">
        <v>0</v>
      </c>
      <c r="AM125" s="21"/>
      <c r="AN125" s="10">
        <v>31</v>
      </c>
      <c r="AO125" s="21"/>
      <c r="AP125" s="147">
        <v>15476</v>
      </c>
      <c r="AQ125" s="21"/>
      <c r="AR125" s="147">
        <f>IF(E125,AP125,0)</f>
        <v>15476</v>
      </c>
      <c r="AS125" s="21"/>
      <c r="AT125" s="147">
        <f>IF(K125,AP125,0)</f>
        <v>15476</v>
      </c>
      <c r="AU125" s="21"/>
      <c r="AV125" s="147">
        <f>IF(Q125,AP125,0)</f>
        <v>15476</v>
      </c>
    </row>
    <row r="126" spans="1:48" ht="8.85" customHeight="1" x14ac:dyDescent="0.3">
      <c r="A126" s="10">
        <v>32</v>
      </c>
      <c r="B126" s="21"/>
      <c r="C126" s="10" t="s">
        <v>155</v>
      </c>
      <c r="D126" s="21"/>
      <c r="E126" s="138">
        <v>2209159</v>
      </c>
      <c r="F126" s="21"/>
      <c r="G126" s="135">
        <f>(E126/$AP126)</f>
        <v>81.073030202943229</v>
      </c>
      <c r="H126" s="21"/>
      <c r="I126" s="135">
        <f>IF(G$219&gt;0,G126/G$219*100,0)</f>
        <v>48.864562288624704</v>
      </c>
      <c r="J126" s="21"/>
      <c r="K126" s="138">
        <v>21630</v>
      </c>
      <c r="L126" s="21"/>
      <c r="M126" s="135">
        <f>(K126/$AP126)</f>
        <v>0.79379059782010353</v>
      </c>
      <c r="N126" s="21"/>
      <c r="O126" s="135">
        <f>IF(M$219&gt;0,M126/M$219*100,0)</f>
        <v>16.390132185326976</v>
      </c>
      <c r="P126" s="21"/>
      <c r="Q126" s="138">
        <v>91668</v>
      </c>
      <c r="R126" s="21"/>
      <c r="S126" s="135">
        <f>(Q126/$AP126)</f>
        <v>3.3640867554772651</v>
      </c>
      <c r="T126" s="21"/>
      <c r="U126" s="135">
        <f>IF(S$219&gt;0,S126/S$219*100,0)</f>
        <v>215.95700334959744</v>
      </c>
      <c r="V126" s="21"/>
      <c r="W126" s="138">
        <f t="shared" si="4"/>
        <v>2322457</v>
      </c>
      <c r="X126" s="21"/>
      <c r="Y126" s="21"/>
      <c r="Z126" s="138">
        <v>0</v>
      </c>
      <c r="AA126" s="21"/>
      <c r="AB126" s="135">
        <f t="shared" si="5"/>
        <v>0</v>
      </c>
      <c r="AC126" s="21"/>
      <c r="AD126" s="138">
        <v>0</v>
      </c>
      <c r="AE126" s="21"/>
      <c r="AF126" s="135">
        <f t="shared" si="6"/>
        <v>0</v>
      </c>
      <c r="AG126" s="21"/>
      <c r="AH126" s="138">
        <v>0</v>
      </c>
      <c r="AI126" s="21"/>
      <c r="AJ126" s="135">
        <f t="shared" si="7"/>
        <v>0</v>
      </c>
      <c r="AK126" s="21"/>
      <c r="AL126" s="138">
        <v>1000</v>
      </c>
      <c r="AM126" s="21"/>
      <c r="AN126" s="10">
        <v>32</v>
      </c>
      <c r="AO126" s="21"/>
      <c r="AP126" s="147">
        <v>27249</v>
      </c>
      <c r="AQ126" s="21"/>
      <c r="AR126" s="147">
        <f>IF(E126,AP126,0)</f>
        <v>27249</v>
      </c>
      <c r="AS126" s="21"/>
      <c r="AT126" s="147">
        <f>IF(K126,AP126,0)</f>
        <v>27249</v>
      </c>
      <c r="AU126" s="21"/>
      <c r="AV126" s="147">
        <f>IF(Q126,AP126,0)</f>
        <v>27249</v>
      </c>
    </row>
    <row r="127" spans="1:48" ht="8.85" customHeight="1" x14ac:dyDescent="0.3">
      <c r="A127" s="10">
        <v>33</v>
      </c>
      <c r="B127" s="21"/>
      <c r="C127" s="10" t="s">
        <v>96</v>
      </c>
      <c r="D127" s="21"/>
      <c r="E127" s="138">
        <v>4086566</v>
      </c>
      <c r="F127" s="21"/>
      <c r="G127" s="135">
        <f>(E127/$AP127)</f>
        <v>75.014519889127527</v>
      </c>
      <c r="H127" s="21"/>
      <c r="I127" s="135">
        <f>IF(G$219&gt;0,G127/G$219*100,0)</f>
        <v>45.212960099035207</v>
      </c>
      <c r="J127" s="21"/>
      <c r="K127" s="138">
        <v>3389</v>
      </c>
      <c r="L127" s="21"/>
      <c r="M127" s="135">
        <f>(K127/$AP127)</f>
        <v>6.2209739890228904E-2</v>
      </c>
      <c r="N127" s="21"/>
      <c r="O127" s="135">
        <f>IF(M$219&gt;0,M127/M$219*100,0)</f>
        <v>1.2845023143581471</v>
      </c>
      <c r="P127" s="21"/>
      <c r="Q127" s="138">
        <v>92136</v>
      </c>
      <c r="R127" s="21"/>
      <c r="S127" s="135">
        <f>(Q127/$AP127)</f>
        <v>1.6912825596123136</v>
      </c>
      <c r="T127" s="21"/>
      <c r="U127" s="135">
        <f>IF(S$219&gt;0,S127/S$219*100,0)</f>
        <v>108.57160945586098</v>
      </c>
      <c r="V127" s="21"/>
      <c r="W127" s="138">
        <f t="shared" si="4"/>
        <v>4182091</v>
      </c>
      <c r="X127" s="21"/>
      <c r="Y127" s="21"/>
      <c r="Z127" s="138">
        <v>99950</v>
      </c>
      <c r="AA127" s="21"/>
      <c r="AB127" s="135">
        <f t="shared" si="5"/>
        <v>2.3899527772112084</v>
      </c>
      <c r="AC127" s="21"/>
      <c r="AD127" s="138">
        <v>0</v>
      </c>
      <c r="AE127" s="21"/>
      <c r="AF127" s="135">
        <f t="shared" si="6"/>
        <v>0</v>
      </c>
      <c r="AG127" s="21"/>
      <c r="AH127" s="138">
        <v>0</v>
      </c>
      <c r="AI127" s="21"/>
      <c r="AJ127" s="135">
        <f t="shared" si="7"/>
        <v>0</v>
      </c>
      <c r="AK127" s="21"/>
      <c r="AL127" s="138">
        <v>7704</v>
      </c>
      <c r="AM127" s="21"/>
      <c r="AN127" s="10">
        <v>33</v>
      </c>
      <c r="AO127" s="21"/>
      <c r="AP127" s="147">
        <v>54477</v>
      </c>
      <c r="AQ127" s="21"/>
      <c r="AR127" s="147">
        <f>IF(E127,AP127,0)</f>
        <v>54477</v>
      </c>
      <c r="AS127" s="21"/>
      <c r="AT127" s="147">
        <f>IF(K127,AP127,0)</f>
        <v>54477</v>
      </c>
      <c r="AU127" s="21"/>
      <c r="AV127" s="147">
        <f>IF(Q127,AP127,0)</f>
        <v>54477</v>
      </c>
    </row>
    <row r="128" spans="1:48" ht="8.85" customHeight="1" x14ac:dyDescent="0.3">
      <c r="A128" s="10">
        <v>34</v>
      </c>
      <c r="B128" s="21"/>
      <c r="C128" s="10" t="s">
        <v>156</v>
      </c>
      <c r="D128" s="21"/>
      <c r="E128" s="138">
        <v>3190102</v>
      </c>
      <c r="F128" s="21"/>
      <c r="G128" s="135">
        <f>(E128/$AP128)</f>
        <v>34.895393736531794</v>
      </c>
      <c r="H128" s="21"/>
      <c r="I128" s="135">
        <f>IF(G$219&gt;0,G128/G$219*100,0)</f>
        <v>21.032248783060034</v>
      </c>
      <c r="J128" s="21"/>
      <c r="K128" s="138">
        <v>931728</v>
      </c>
      <c r="L128" s="21"/>
      <c r="M128" s="135">
        <f>(K128/$AP128)</f>
        <v>10.191841958455026</v>
      </c>
      <c r="N128" s="21"/>
      <c r="O128" s="135">
        <f>IF(M$219&gt;0,M128/M$219*100,0)</f>
        <v>210.44043274105033</v>
      </c>
      <c r="P128" s="21"/>
      <c r="Q128" s="138">
        <v>265303</v>
      </c>
      <c r="R128" s="21"/>
      <c r="S128" s="135">
        <f>(Q128/$AP128)</f>
        <v>2.9020553714216959</v>
      </c>
      <c r="T128" s="21"/>
      <c r="U128" s="135">
        <f>IF(S$219&gt;0,S128/S$219*100,0)</f>
        <v>186.29697362781579</v>
      </c>
      <c r="V128" s="21"/>
      <c r="W128" s="138">
        <f t="shared" si="4"/>
        <v>4387133</v>
      </c>
      <c r="X128" s="21"/>
      <c r="Y128" s="21"/>
      <c r="Z128" s="138">
        <v>0</v>
      </c>
      <c r="AA128" s="21"/>
      <c r="AB128" s="135">
        <f t="shared" si="5"/>
        <v>0</v>
      </c>
      <c r="AC128" s="21"/>
      <c r="AD128" s="138">
        <v>0</v>
      </c>
      <c r="AE128" s="21"/>
      <c r="AF128" s="135">
        <f t="shared" si="6"/>
        <v>0</v>
      </c>
      <c r="AG128" s="21"/>
      <c r="AH128" s="138">
        <v>0</v>
      </c>
      <c r="AI128" s="21"/>
      <c r="AJ128" s="135">
        <f t="shared" si="7"/>
        <v>0</v>
      </c>
      <c r="AK128" s="21"/>
      <c r="AL128" s="138">
        <v>8836</v>
      </c>
      <c r="AM128" s="21"/>
      <c r="AN128" s="10">
        <v>34</v>
      </c>
      <c r="AO128" s="21"/>
      <c r="AP128" s="147">
        <v>91419</v>
      </c>
      <c r="AQ128" s="21"/>
      <c r="AR128" s="147">
        <f>IF(E128,AP128,0)</f>
        <v>91419</v>
      </c>
      <c r="AS128" s="21"/>
      <c r="AT128" s="147">
        <f>IF(K128,AP128,0)</f>
        <v>91419</v>
      </c>
      <c r="AU128" s="21"/>
      <c r="AV128" s="147">
        <f>IF(Q128,AP128,0)</f>
        <v>91419</v>
      </c>
    </row>
    <row r="129" spans="1:48" ht="8.85" customHeight="1" x14ac:dyDescent="0.3">
      <c r="A129" s="10">
        <v>35</v>
      </c>
      <c r="B129" s="21"/>
      <c r="C129" s="10" t="s">
        <v>157</v>
      </c>
      <c r="D129" s="21"/>
      <c r="E129" s="138">
        <v>2071141</v>
      </c>
      <c r="F129" s="21"/>
      <c r="G129" s="135">
        <f>(E129/$AP129)</f>
        <v>123.37767319949961</v>
      </c>
      <c r="H129" s="21"/>
      <c r="I129" s="135">
        <f>IF(G$219&gt;0,G129/G$219*100,0)</f>
        <v>74.362534396348067</v>
      </c>
      <c r="J129" s="21"/>
      <c r="K129" s="138">
        <v>13000</v>
      </c>
      <c r="L129" s="21"/>
      <c r="M129" s="135">
        <f>(K129/$AP129)</f>
        <v>0.77440876869005781</v>
      </c>
      <c r="N129" s="21"/>
      <c r="O129" s="135">
        <f>IF(M$219&gt;0,M129/M$219*100,0)</f>
        <v>15.989937546706598</v>
      </c>
      <c r="P129" s="21"/>
      <c r="Q129" s="138">
        <v>74306</v>
      </c>
      <c r="R129" s="21"/>
      <c r="S129" s="135">
        <f>(Q129/$AP129)</f>
        <v>4.4264013820218029</v>
      </c>
      <c r="T129" s="21"/>
      <c r="U129" s="135">
        <f>IF(S$219&gt;0,S129/S$219*100,0)</f>
        <v>284.15211841001684</v>
      </c>
      <c r="V129" s="21"/>
      <c r="W129" s="138">
        <f t="shared" si="4"/>
        <v>2158447</v>
      </c>
      <c r="X129" s="21"/>
      <c r="Y129" s="21"/>
      <c r="Z129" s="138">
        <v>26203</v>
      </c>
      <c r="AA129" s="21"/>
      <c r="AB129" s="135">
        <f t="shared" si="5"/>
        <v>1.2139746771637201</v>
      </c>
      <c r="AC129" s="21"/>
      <c r="AD129" s="138">
        <v>800748</v>
      </c>
      <c r="AE129" s="21"/>
      <c r="AF129" s="135">
        <f t="shared" si="6"/>
        <v>37.09833968589453</v>
      </c>
      <c r="AG129" s="21"/>
      <c r="AH129" s="138">
        <v>0</v>
      </c>
      <c r="AI129" s="21"/>
      <c r="AJ129" s="135">
        <f t="shared" si="7"/>
        <v>0</v>
      </c>
      <c r="AK129" s="21"/>
      <c r="AL129" s="138">
        <v>44275</v>
      </c>
      <c r="AM129" s="21"/>
      <c r="AN129" s="10">
        <v>35</v>
      </c>
      <c r="AO129" s="21"/>
      <c r="AP129" s="147">
        <v>16787</v>
      </c>
      <c r="AQ129" s="21"/>
      <c r="AR129" s="147">
        <f>IF(E129,AP129,0)</f>
        <v>16787</v>
      </c>
      <c r="AS129" s="21"/>
      <c r="AT129" s="147">
        <f>IF(K129,AP129,0)</f>
        <v>16787</v>
      </c>
      <c r="AU129" s="21"/>
      <c r="AV129" s="147">
        <f>IF(Q129,AP129,0)</f>
        <v>16787</v>
      </c>
    </row>
    <row r="130" spans="1:48" ht="8.85" customHeight="1" x14ac:dyDescent="0.3">
      <c r="A130" s="21"/>
      <c r="B130" s="21"/>
      <c r="D130" s="21"/>
      <c r="E130" s="21"/>
      <c r="F130" s="21"/>
      <c r="G130" s="21"/>
      <c r="H130" s="21"/>
      <c r="I130" s="21"/>
      <c r="J130" s="21"/>
      <c r="K130" s="21"/>
      <c r="L130" s="21"/>
      <c r="M130" s="21"/>
      <c r="N130" s="21"/>
      <c r="O130" s="21"/>
      <c r="P130" s="21"/>
      <c r="Q130" s="21"/>
      <c r="R130" s="21"/>
      <c r="S130" s="21"/>
      <c r="T130" s="21"/>
      <c r="U130" s="39"/>
      <c r="V130" s="21"/>
      <c r="X130" s="21"/>
      <c r="Y130" s="21"/>
      <c r="Z130" s="21"/>
      <c r="AA130" s="21"/>
      <c r="AB130" s="21"/>
      <c r="AC130" s="21"/>
      <c r="AD130" s="21"/>
      <c r="AE130" s="21"/>
      <c r="AF130" s="21"/>
      <c r="AG130" s="21"/>
      <c r="AH130" s="21"/>
      <c r="AI130" s="21"/>
      <c r="AJ130" s="21"/>
      <c r="AK130" s="21"/>
      <c r="AL130" s="21"/>
      <c r="AM130" s="21"/>
      <c r="AO130" s="21"/>
      <c r="AP130" s="27"/>
      <c r="AQ130" s="21"/>
      <c r="AR130" s="21"/>
      <c r="AS130" s="21"/>
      <c r="AT130" s="21"/>
      <c r="AU130" s="21"/>
      <c r="AV130" s="21"/>
    </row>
    <row r="131" spans="1:48" ht="8.85" customHeight="1" x14ac:dyDescent="0.3">
      <c r="A131" s="10">
        <v>36</v>
      </c>
      <c r="B131" s="21"/>
      <c r="C131" s="10" t="s">
        <v>158</v>
      </c>
      <c r="D131" s="21"/>
      <c r="E131" s="138">
        <v>6519052</v>
      </c>
      <c r="F131" s="21"/>
      <c r="G131" s="135">
        <f>(E131/$AP131)</f>
        <v>168.40308956110667</v>
      </c>
      <c r="H131" s="21"/>
      <c r="I131" s="135">
        <f>IF(G$219&gt;0,G131/G$219*100,0)</f>
        <v>101.50037859515952</v>
      </c>
      <c r="J131" s="21"/>
      <c r="K131" s="138">
        <v>23846</v>
      </c>
      <c r="L131" s="21"/>
      <c r="M131" s="135">
        <f>(K131/$AP131)</f>
        <v>0.61600061997881739</v>
      </c>
      <c r="N131" s="21"/>
      <c r="O131" s="135">
        <f>IF(M$219&gt;0,M131/M$219*100,0)</f>
        <v>12.719137283085221</v>
      </c>
      <c r="P131" s="21"/>
      <c r="Q131" s="138">
        <v>104095</v>
      </c>
      <c r="R131" s="21"/>
      <c r="S131" s="135">
        <f>(Q131/$AP131)</f>
        <v>2.6890289581772624</v>
      </c>
      <c r="T131" s="21"/>
      <c r="U131" s="135">
        <f>IF(S$219&gt;0,S131/S$219*100,0)</f>
        <v>172.62177759915267</v>
      </c>
      <c r="V131" s="21"/>
      <c r="W131" s="138">
        <f t="shared" si="4"/>
        <v>6646993</v>
      </c>
      <c r="X131" s="21"/>
      <c r="Y131" s="21"/>
      <c r="Z131" s="138">
        <v>0</v>
      </c>
      <c r="AA131" s="21"/>
      <c r="AB131" s="135">
        <f t="shared" si="5"/>
        <v>0</v>
      </c>
      <c r="AC131" s="21"/>
      <c r="AD131" s="138">
        <v>858717</v>
      </c>
      <c r="AE131" s="21"/>
      <c r="AF131" s="135">
        <f t="shared" si="6"/>
        <v>12.918879258636199</v>
      </c>
      <c r="AG131" s="21"/>
      <c r="AH131" s="138">
        <v>0</v>
      </c>
      <c r="AI131" s="21"/>
      <c r="AJ131" s="135">
        <f t="shared" si="7"/>
        <v>0</v>
      </c>
      <c r="AK131" s="21"/>
      <c r="AL131" s="138">
        <v>1511707</v>
      </c>
      <c r="AM131" s="21"/>
      <c r="AN131" s="10">
        <v>36</v>
      </c>
      <c r="AO131" s="21"/>
      <c r="AP131" s="147">
        <v>38711</v>
      </c>
      <c r="AQ131" s="21"/>
      <c r="AR131" s="147">
        <f>IF(E131,AP131,0)</f>
        <v>38711</v>
      </c>
      <c r="AS131" s="21"/>
      <c r="AT131" s="147">
        <f>IF(K131,AP131,0)</f>
        <v>38711</v>
      </c>
      <c r="AU131" s="21"/>
      <c r="AV131" s="147">
        <f>IF(Q131,AP131,0)</f>
        <v>38711</v>
      </c>
    </row>
    <row r="132" spans="1:48" ht="8.85" customHeight="1" x14ac:dyDescent="0.3">
      <c r="A132" s="10">
        <v>37</v>
      </c>
      <c r="B132" s="21"/>
      <c r="C132" s="10" t="s">
        <v>159</v>
      </c>
      <c r="D132" s="21"/>
      <c r="E132" s="138">
        <v>2308597</v>
      </c>
      <c r="F132" s="21"/>
      <c r="G132" s="135">
        <f>(E132/$AP132)</f>
        <v>93.363408419945813</v>
      </c>
      <c r="H132" s="21"/>
      <c r="I132" s="135">
        <f>IF(G$219&gt;0,G132/G$219*100,0)</f>
        <v>56.272253236306547</v>
      </c>
      <c r="J132" s="21"/>
      <c r="K132" s="138">
        <v>0</v>
      </c>
      <c r="L132" s="21"/>
      <c r="M132" s="135">
        <f>(K132/$AP132)</f>
        <v>0</v>
      </c>
      <c r="N132" s="21"/>
      <c r="O132" s="135">
        <f>IF(M$219&gt;0,M132/M$219*100,0)</f>
        <v>0</v>
      </c>
      <c r="P132" s="21"/>
      <c r="Q132" s="138">
        <v>54069</v>
      </c>
      <c r="R132" s="21"/>
      <c r="S132" s="135">
        <f>(Q132/$AP132)</f>
        <v>2.1866380879200875</v>
      </c>
      <c r="T132" s="21"/>
      <c r="U132" s="135">
        <f>IF(S$219&gt;0,S132/S$219*100,0)</f>
        <v>140.37087721012759</v>
      </c>
      <c r="V132" s="21"/>
      <c r="W132" s="138">
        <f t="shared" si="4"/>
        <v>2362666</v>
      </c>
      <c r="X132" s="21"/>
      <c r="Y132" s="21"/>
      <c r="Z132" s="138">
        <v>0</v>
      </c>
      <c r="AA132" s="21"/>
      <c r="AB132" s="135">
        <f t="shared" si="5"/>
        <v>0</v>
      </c>
      <c r="AC132" s="21"/>
      <c r="AD132" s="138">
        <v>0</v>
      </c>
      <c r="AE132" s="21"/>
      <c r="AF132" s="135">
        <f t="shared" si="6"/>
        <v>0</v>
      </c>
      <c r="AG132" s="21"/>
      <c r="AH132" s="138">
        <v>0</v>
      </c>
      <c r="AI132" s="21"/>
      <c r="AJ132" s="135">
        <f t="shared" si="7"/>
        <v>0</v>
      </c>
      <c r="AK132" s="21"/>
      <c r="AL132" s="138">
        <v>1098</v>
      </c>
      <c r="AM132" s="21"/>
      <c r="AN132" s="10">
        <v>37</v>
      </c>
      <c r="AO132" s="21"/>
      <c r="AP132" s="147">
        <v>24727</v>
      </c>
      <c r="AQ132" s="21"/>
      <c r="AR132" s="147">
        <f>IF(E132,AP132,0)</f>
        <v>24727</v>
      </c>
      <c r="AS132" s="21"/>
      <c r="AT132" s="147">
        <f>IF(K132,AP132,0)</f>
        <v>0</v>
      </c>
      <c r="AU132" s="21"/>
      <c r="AV132" s="147">
        <f>IF(Q132,AP132,0)</f>
        <v>24727</v>
      </c>
    </row>
    <row r="133" spans="1:48" ht="8.85" customHeight="1" x14ac:dyDescent="0.3">
      <c r="A133" s="10">
        <v>38</v>
      </c>
      <c r="B133" s="21"/>
      <c r="C133" s="10" t="s">
        <v>160</v>
      </c>
      <c r="D133" s="21"/>
      <c r="E133" s="138">
        <v>1474606</v>
      </c>
      <c r="F133" s="21"/>
      <c r="G133" s="135">
        <f>(E133/$AP133)</f>
        <v>96.172047218417788</v>
      </c>
      <c r="H133" s="21"/>
      <c r="I133" s="135">
        <f>IF(G$219&gt;0,G133/G$219*100,0)</f>
        <v>57.965083825845795</v>
      </c>
      <c r="J133" s="21"/>
      <c r="K133" s="138">
        <v>27888</v>
      </c>
      <c r="L133" s="21"/>
      <c r="M133" s="135">
        <f>(K133/$AP133)</f>
        <v>1.8188221483075719</v>
      </c>
      <c r="N133" s="21"/>
      <c r="O133" s="135">
        <f>IF(M$219&gt;0,M133/M$219*100,0)</f>
        <v>37.554911224984657</v>
      </c>
      <c r="P133" s="21"/>
      <c r="Q133" s="138">
        <v>122597</v>
      </c>
      <c r="R133" s="21"/>
      <c r="S133" s="135">
        <f>(Q133/$AP133)</f>
        <v>7.9956303397899955</v>
      </c>
      <c r="T133" s="21"/>
      <c r="U133" s="135">
        <f>IF(S$219&gt;0,S133/S$219*100,0)</f>
        <v>513.27819214555336</v>
      </c>
      <c r="V133" s="21"/>
      <c r="W133" s="138">
        <f t="shared" si="4"/>
        <v>1625091</v>
      </c>
      <c r="X133" s="21"/>
      <c r="Y133" s="21"/>
      <c r="Z133" s="138">
        <v>127127</v>
      </c>
      <c r="AA133" s="21"/>
      <c r="AB133" s="135">
        <f t="shared" si="5"/>
        <v>7.8227619253321823</v>
      </c>
      <c r="AC133" s="21"/>
      <c r="AD133" s="138">
        <v>49984</v>
      </c>
      <c r="AE133" s="21"/>
      <c r="AF133" s="135">
        <f t="shared" si="6"/>
        <v>3.0757662186302182</v>
      </c>
      <c r="AG133" s="21"/>
      <c r="AH133" s="138">
        <v>0</v>
      </c>
      <c r="AI133" s="21"/>
      <c r="AJ133" s="135">
        <f t="shared" si="7"/>
        <v>0</v>
      </c>
      <c r="AK133" s="21"/>
      <c r="AL133" s="138">
        <v>0</v>
      </c>
      <c r="AM133" s="21"/>
      <c r="AN133" s="10">
        <v>38</v>
      </c>
      <c r="AO133" s="21"/>
      <c r="AP133" s="147">
        <v>15333</v>
      </c>
      <c r="AQ133" s="21"/>
      <c r="AR133" s="147">
        <f>IF(E133,AP133,0)</f>
        <v>15333</v>
      </c>
      <c r="AS133" s="21"/>
      <c r="AT133" s="147">
        <f>IF(K133,AP133,0)</f>
        <v>15333</v>
      </c>
      <c r="AU133" s="21"/>
      <c r="AV133" s="147">
        <f>IF(Q133,AP133,0)</f>
        <v>15333</v>
      </c>
    </row>
    <row r="134" spans="1:48" ht="8.85" customHeight="1" x14ac:dyDescent="0.3">
      <c r="A134" s="10">
        <v>39</v>
      </c>
      <c r="B134" s="21"/>
      <c r="C134" s="10" t="s">
        <v>161</v>
      </c>
      <c r="D134" s="21"/>
      <c r="E134" s="138">
        <v>1762831</v>
      </c>
      <c r="F134" s="21"/>
      <c r="G134" s="135">
        <f>(E134/$AP134)</f>
        <v>85.774182561307896</v>
      </c>
      <c r="H134" s="21"/>
      <c r="I134" s="135">
        <f>IF(G$219&gt;0,G134/G$219*100,0)</f>
        <v>51.698053915477516</v>
      </c>
      <c r="J134" s="21"/>
      <c r="K134" s="138">
        <v>106528</v>
      </c>
      <c r="L134" s="21"/>
      <c r="M134" s="135">
        <f>(K134/$AP134)</f>
        <v>5.1833398209420007</v>
      </c>
      <c r="N134" s="21"/>
      <c r="O134" s="135">
        <f>IF(M$219&gt;0,M134/M$219*100,0)</f>
        <v>107.02523443841787</v>
      </c>
      <c r="P134" s="21"/>
      <c r="Q134" s="138">
        <v>54367</v>
      </c>
      <c r="R134" s="21"/>
      <c r="S134" s="135">
        <f>(Q134/$AP134)</f>
        <v>2.6453386531724408</v>
      </c>
      <c r="T134" s="21"/>
      <c r="U134" s="135">
        <f>IF(S$219&gt;0,S134/S$219*100,0)</f>
        <v>169.8170855593564</v>
      </c>
      <c r="V134" s="21"/>
      <c r="W134" s="138">
        <f t="shared" si="4"/>
        <v>1923726</v>
      </c>
      <c r="X134" s="21"/>
      <c r="Y134" s="21"/>
      <c r="Z134" s="138">
        <v>0</v>
      </c>
      <c r="AA134" s="21"/>
      <c r="AB134" s="135">
        <f t="shared" si="5"/>
        <v>0</v>
      </c>
      <c r="AC134" s="21"/>
      <c r="AD134" s="138">
        <v>0</v>
      </c>
      <c r="AE134" s="21"/>
      <c r="AF134" s="135">
        <f t="shared" si="6"/>
        <v>0</v>
      </c>
      <c r="AG134" s="21"/>
      <c r="AH134" s="138">
        <v>0</v>
      </c>
      <c r="AI134" s="21"/>
      <c r="AJ134" s="135">
        <f t="shared" si="7"/>
        <v>0</v>
      </c>
      <c r="AK134" s="21"/>
      <c r="AL134" s="138">
        <v>0</v>
      </c>
      <c r="AM134" s="21"/>
      <c r="AN134" s="10">
        <v>39</v>
      </c>
      <c r="AO134" s="21"/>
      <c r="AP134" s="147">
        <v>20552</v>
      </c>
      <c r="AQ134" s="21"/>
      <c r="AR134" s="147">
        <f>IF(E134,AP134,0)</f>
        <v>20552</v>
      </c>
      <c r="AS134" s="21"/>
      <c r="AT134" s="147">
        <f>IF(K134,AP134,0)</f>
        <v>20552</v>
      </c>
      <c r="AU134" s="21"/>
      <c r="AV134" s="147">
        <f>IF(Q134,AP134,0)</f>
        <v>20552</v>
      </c>
    </row>
    <row r="135" spans="1:48" ht="8.85" customHeight="1" x14ac:dyDescent="0.3">
      <c r="A135" s="10">
        <v>40</v>
      </c>
      <c r="B135" s="21"/>
      <c r="C135" s="10" t="s">
        <v>162</v>
      </c>
      <c r="D135" s="21"/>
      <c r="E135" s="145">
        <v>2953028</v>
      </c>
      <c r="F135" s="21"/>
      <c r="G135" s="135">
        <f>(E135/$AP135)</f>
        <v>259.24220876130278</v>
      </c>
      <c r="H135" s="21"/>
      <c r="I135" s="135">
        <f>IF(G$219&gt;0,G135/G$219*100,0)</f>
        <v>156.25118521100308</v>
      </c>
      <c r="J135" s="21"/>
      <c r="K135" s="145">
        <v>16182</v>
      </c>
      <c r="L135" s="21"/>
      <c r="M135" s="135">
        <f>(K135/$AP135)</f>
        <v>1.4205952067421648</v>
      </c>
      <c r="N135" s="21"/>
      <c r="O135" s="135">
        <f>IF(M$219&gt;0,M135/M$219*100,0)</f>
        <v>29.332349468849173</v>
      </c>
      <c r="P135" s="21"/>
      <c r="Q135" s="145">
        <v>75314</v>
      </c>
      <c r="R135" s="21"/>
      <c r="S135" s="135">
        <f>(Q135/$AP135)</f>
        <v>6.6117109999122112</v>
      </c>
      <c r="T135" s="21"/>
      <c r="U135" s="135">
        <f>IF(S$219&gt;0,S135/S$219*100,0)</f>
        <v>424.43771470217104</v>
      </c>
      <c r="V135" s="21"/>
      <c r="W135" s="145">
        <f t="shared" si="4"/>
        <v>3044524</v>
      </c>
      <c r="X135" s="21"/>
      <c r="Y135" s="21"/>
      <c r="Z135" s="145">
        <v>72784</v>
      </c>
      <c r="AA135" s="21"/>
      <c r="AB135" s="143">
        <f t="shared" si="5"/>
        <v>2.3906528573924857</v>
      </c>
      <c r="AC135" s="21"/>
      <c r="AD135" s="145">
        <v>161832</v>
      </c>
      <c r="AE135" s="21"/>
      <c r="AF135" s="143">
        <f t="shared" si="6"/>
        <v>5.3155107333691571</v>
      </c>
      <c r="AG135" s="21"/>
      <c r="AH135" s="145">
        <v>0</v>
      </c>
      <c r="AI135" s="21"/>
      <c r="AJ135" s="143">
        <f t="shared" si="7"/>
        <v>0</v>
      </c>
      <c r="AK135" s="21"/>
      <c r="AL135" s="145">
        <v>1354</v>
      </c>
      <c r="AM135" s="21"/>
      <c r="AN135" s="10">
        <v>40</v>
      </c>
      <c r="AO135" s="21"/>
      <c r="AP135" s="152">
        <v>11391</v>
      </c>
      <c r="AQ135" s="21"/>
      <c r="AR135" s="152">
        <f>IF(E135,AP135,0)</f>
        <v>11391</v>
      </c>
      <c r="AS135" s="21"/>
      <c r="AT135" s="152">
        <f>IF(K135,AP135,0)</f>
        <v>11391</v>
      </c>
      <c r="AU135" s="21"/>
      <c r="AV135" s="152">
        <f>IF(Q135,AP135,0)</f>
        <v>11391</v>
      </c>
    </row>
    <row r="136" spans="1:48"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131"/>
      <c r="X136" s="21"/>
      <c r="Y136" s="21"/>
      <c r="Z136" s="21"/>
      <c r="AA136" s="21"/>
      <c r="AB136" s="21"/>
      <c r="AC136" s="21"/>
      <c r="AD136" s="21"/>
      <c r="AE136" s="21"/>
      <c r="AF136" s="21"/>
      <c r="AG136" s="21"/>
      <c r="AH136" s="21"/>
      <c r="AI136" s="21"/>
      <c r="AJ136" s="21"/>
      <c r="AK136" s="21"/>
      <c r="AL136" s="21"/>
      <c r="AM136" s="21"/>
      <c r="AN136" s="41"/>
      <c r="AO136" s="21"/>
      <c r="AP136" s="27"/>
      <c r="AQ136" s="21"/>
      <c r="AR136" s="21"/>
      <c r="AS136" s="21"/>
      <c r="AT136" s="21"/>
      <c r="AU136" s="21"/>
      <c r="AV136" s="21"/>
    </row>
    <row r="137" spans="1:48" ht="8.85" customHeight="1" x14ac:dyDescent="0.3">
      <c r="A137" s="10">
        <v>41</v>
      </c>
      <c r="B137" s="21"/>
      <c r="C137" s="10" t="s">
        <v>163</v>
      </c>
      <c r="D137" s="21"/>
      <c r="E137" s="138">
        <v>5591134</v>
      </c>
      <c r="F137" s="21"/>
      <c r="G137" s="135">
        <f>(E137/$AP137)</f>
        <v>164.33878078890129</v>
      </c>
      <c r="H137" s="21"/>
      <c r="I137" s="135">
        <f>IF(G$219&gt;0,G137/G$219*100,0)</f>
        <v>99.050727106094755</v>
      </c>
      <c r="J137" s="21"/>
      <c r="K137" s="138">
        <v>20672</v>
      </c>
      <c r="L137" s="21"/>
      <c r="M137" s="135">
        <f>(K137/$AP137)</f>
        <v>0.60760684263123865</v>
      </c>
      <c r="N137" s="21"/>
      <c r="O137" s="135">
        <f>IF(M$219&gt;0,M137/M$219*100,0)</f>
        <v>12.545823161402723</v>
      </c>
      <c r="P137" s="21"/>
      <c r="Q137" s="138">
        <v>87698</v>
      </c>
      <c r="R137" s="21"/>
      <c r="S137" s="135">
        <f>(Q137/$AP137)</f>
        <v>2.5776850273352538</v>
      </c>
      <c r="T137" s="21"/>
      <c r="U137" s="135">
        <f>IF(S$219&gt;0,S137/S$219*100,0)</f>
        <v>165.47407202745327</v>
      </c>
      <c r="V137" s="21"/>
      <c r="W137" s="138">
        <f t="shared" si="4"/>
        <v>5699504</v>
      </c>
      <c r="X137" s="21"/>
      <c r="Y137" s="21"/>
      <c r="Z137" s="138">
        <v>565597</v>
      </c>
      <c r="AA137" s="21"/>
      <c r="AB137" s="135">
        <f t="shared" si="5"/>
        <v>9.9236179148220618</v>
      </c>
      <c r="AC137" s="21"/>
      <c r="AD137" s="138">
        <v>228941</v>
      </c>
      <c r="AE137" s="21"/>
      <c r="AF137" s="135">
        <f t="shared" si="6"/>
        <v>4.0168583090739123</v>
      </c>
      <c r="AG137" s="21"/>
      <c r="AH137" s="138">
        <v>0</v>
      </c>
      <c r="AI137" s="21"/>
      <c r="AJ137" s="135">
        <f t="shared" si="7"/>
        <v>0</v>
      </c>
      <c r="AK137" s="21"/>
      <c r="AL137" s="138">
        <v>1814847</v>
      </c>
      <c r="AM137" s="21"/>
      <c r="AN137" s="10">
        <v>41</v>
      </c>
      <c r="AO137" s="21"/>
      <c r="AP137" s="147">
        <v>34022</v>
      </c>
      <c r="AQ137" s="21"/>
      <c r="AR137" s="147">
        <f>IF(E137,AP137,0)</f>
        <v>34022</v>
      </c>
      <c r="AS137" s="21"/>
      <c r="AT137" s="147">
        <f>IF(K137,AP137,0)</f>
        <v>34022</v>
      </c>
      <c r="AU137" s="21"/>
      <c r="AV137" s="147">
        <f>IF(Q137,AP137,0)</f>
        <v>34022</v>
      </c>
    </row>
    <row r="138" spans="1:48" ht="8.85" customHeight="1" x14ac:dyDescent="0.3">
      <c r="A138" s="10">
        <v>42</v>
      </c>
      <c r="B138" s="21"/>
      <c r="C138" s="10" t="s">
        <v>164</v>
      </c>
      <c r="D138" s="21"/>
      <c r="E138" s="138">
        <v>5797548</v>
      </c>
      <c r="F138" s="21"/>
      <c r="G138" s="135">
        <f>(E138/$AP138)</f>
        <v>52.71504559961447</v>
      </c>
      <c r="H138" s="21"/>
      <c r="I138" s="135">
        <f>IF(G$219&gt;0,G138/G$219*100,0)</f>
        <v>31.772558923750932</v>
      </c>
      <c r="J138" s="21"/>
      <c r="K138" s="138">
        <v>105994</v>
      </c>
      <c r="L138" s="21"/>
      <c r="M138" s="135">
        <f>(K138/$AP138)</f>
        <v>0.96376580983642335</v>
      </c>
      <c r="N138" s="21"/>
      <c r="O138" s="135">
        <f>IF(M$219&gt;0,M138/M$219*100,0)</f>
        <v>19.89976835490004</v>
      </c>
      <c r="P138" s="21"/>
      <c r="Q138" s="138">
        <v>76498</v>
      </c>
      <c r="R138" s="21"/>
      <c r="S138" s="135">
        <f>(Q138/$AP138)</f>
        <v>0.69556915411123943</v>
      </c>
      <c r="T138" s="21"/>
      <c r="U138" s="135">
        <f>IF(S$219&gt;0,S138/S$219*100,0)</f>
        <v>44.651948972394081</v>
      </c>
      <c r="V138" s="21"/>
      <c r="W138" s="138">
        <f t="shared" si="4"/>
        <v>5980040</v>
      </c>
      <c r="X138" s="21"/>
      <c r="Y138" s="21"/>
      <c r="Z138" s="138">
        <v>0</v>
      </c>
      <c r="AA138" s="21"/>
      <c r="AB138" s="135">
        <f t="shared" si="5"/>
        <v>0</v>
      </c>
      <c r="AC138" s="21"/>
      <c r="AD138" s="138">
        <v>290401</v>
      </c>
      <c r="AE138" s="21"/>
      <c r="AF138" s="135">
        <f t="shared" si="6"/>
        <v>4.8561715306252129</v>
      </c>
      <c r="AG138" s="21"/>
      <c r="AH138" s="138">
        <v>0</v>
      </c>
      <c r="AI138" s="21"/>
      <c r="AJ138" s="135">
        <f t="shared" si="7"/>
        <v>0</v>
      </c>
      <c r="AK138" s="21"/>
      <c r="AL138" s="138">
        <v>0</v>
      </c>
      <c r="AM138" s="21"/>
      <c r="AN138" s="10">
        <v>42</v>
      </c>
      <c r="AO138" s="21"/>
      <c r="AP138" s="147">
        <v>109979</v>
      </c>
      <c r="AQ138" s="21"/>
      <c r="AR138" s="147">
        <f>IF(E138,AP138,0)</f>
        <v>109979</v>
      </c>
      <c r="AS138" s="21"/>
      <c r="AT138" s="147">
        <f>IF(K138,AP138,0)</f>
        <v>109979</v>
      </c>
      <c r="AU138" s="21"/>
      <c r="AV138" s="147">
        <f>IF(Q138,AP138,0)</f>
        <v>109979</v>
      </c>
    </row>
    <row r="139" spans="1:48" ht="8.85" customHeight="1" x14ac:dyDescent="0.3">
      <c r="A139" s="10">
        <v>43</v>
      </c>
      <c r="B139" s="21"/>
      <c r="C139" s="10" t="s">
        <v>165</v>
      </c>
      <c r="D139" s="21"/>
      <c r="E139" s="138">
        <v>31161000</v>
      </c>
      <c r="F139" s="21"/>
      <c r="G139" s="135">
        <f>(E139/$AP139)</f>
        <v>93.187874003032391</v>
      </c>
      <c r="H139" s="21"/>
      <c r="I139" s="135">
        <f>IF(G$219&gt;0,G139/G$219*100,0)</f>
        <v>56.166454644252042</v>
      </c>
      <c r="J139" s="21"/>
      <c r="K139" s="138">
        <v>0</v>
      </c>
      <c r="L139" s="21"/>
      <c r="M139" s="135">
        <f>(K139/$AP139)</f>
        <v>0</v>
      </c>
      <c r="N139" s="21"/>
      <c r="O139" s="135">
        <f>IF(M$219&gt;0,M139/M$219*100,0)</f>
        <v>0</v>
      </c>
      <c r="P139" s="21"/>
      <c r="Q139" s="138">
        <v>379049</v>
      </c>
      <c r="R139" s="21"/>
      <c r="S139" s="135">
        <f>(Q139/$AP139)</f>
        <v>1.1335570249021349</v>
      </c>
      <c r="T139" s="21"/>
      <c r="U139" s="135">
        <f>IF(S$219&gt;0,S139/S$219*100,0)</f>
        <v>72.768509261890358</v>
      </c>
      <c r="V139" s="21"/>
      <c r="W139" s="138">
        <f t="shared" si="4"/>
        <v>31540049</v>
      </c>
      <c r="X139" s="21"/>
      <c r="Y139" s="21"/>
      <c r="Z139" s="138">
        <v>675000</v>
      </c>
      <c r="AA139" s="21"/>
      <c r="AB139" s="135">
        <f t="shared" si="5"/>
        <v>2.1401361805113237</v>
      </c>
      <c r="AC139" s="21"/>
      <c r="AD139" s="138">
        <v>793522</v>
      </c>
      <c r="AE139" s="21"/>
      <c r="AF139" s="135">
        <f t="shared" si="6"/>
        <v>2.5159187292321579</v>
      </c>
      <c r="AG139" s="21"/>
      <c r="AH139" s="138">
        <v>4072139</v>
      </c>
      <c r="AI139" s="21"/>
      <c r="AJ139" s="135">
        <f t="shared" si="7"/>
        <v>12.911010379216595</v>
      </c>
      <c r="AK139" s="21"/>
      <c r="AL139" s="138">
        <v>0</v>
      </c>
      <c r="AM139" s="21"/>
      <c r="AN139" s="10">
        <v>43</v>
      </c>
      <c r="AO139" s="21"/>
      <c r="AP139" s="147">
        <v>334389</v>
      </c>
      <c r="AQ139" s="21"/>
      <c r="AR139" s="147">
        <f>IF(E139,AP139,0)</f>
        <v>334389</v>
      </c>
      <c r="AS139" s="21"/>
      <c r="AT139" s="147">
        <f>IF(K139,AP139,0)</f>
        <v>0</v>
      </c>
      <c r="AU139" s="21"/>
      <c r="AV139" s="147">
        <f>IF(Q139,AP139,0)</f>
        <v>334389</v>
      </c>
    </row>
    <row r="140" spans="1:48" ht="8.85" customHeight="1" x14ac:dyDescent="0.3">
      <c r="A140" s="10">
        <v>44</v>
      </c>
      <c r="B140" s="21"/>
      <c r="C140" s="10" t="s">
        <v>166</v>
      </c>
      <c r="D140" s="21"/>
      <c r="E140" s="138">
        <v>10796814</v>
      </c>
      <c r="F140" s="21"/>
      <c r="G140" s="135">
        <f>(E140/$AP140)</f>
        <v>211.9183088639397</v>
      </c>
      <c r="H140" s="21"/>
      <c r="I140" s="135">
        <f>IF(G$219&gt;0,G140/G$219*100,0)</f>
        <v>127.72799262171968</v>
      </c>
      <c r="J140" s="21"/>
      <c r="K140" s="138">
        <v>0</v>
      </c>
      <c r="L140" s="21"/>
      <c r="M140" s="135">
        <f>(K140/$AP140)</f>
        <v>0</v>
      </c>
      <c r="N140" s="21"/>
      <c r="O140" s="135">
        <f>IF(M$219&gt;0,M140/M$219*100,0)</f>
        <v>0</v>
      </c>
      <c r="P140" s="21"/>
      <c r="Q140" s="138">
        <v>58554</v>
      </c>
      <c r="R140" s="21"/>
      <c r="S140" s="135">
        <f>(Q140/$AP140)</f>
        <v>1.1492894716181203</v>
      </c>
      <c r="T140" s="21"/>
      <c r="U140" s="135">
        <f>IF(S$219&gt;0,S140/S$219*100,0)</f>
        <v>73.778451125788408</v>
      </c>
      <c r="V140" s="21"/>
      <c r="W140" s="138">
        <f t="shared" si="4"/>
        <v>10855368</v>
      </c>
      <c r="X140" s="21"/>
      <c r="Y140" s="21"/>
      <c r="Z140" s="138">
        <v>127077</v>
      </c>
      <c r="AA140" s="21"/>
      <c r="AB140" s="135">
        <f t="shared" si="5"/>
        <v>1.1706374210436716</v>
      </c>
      <c r="AC140" s="21"/>
      <c r="AD140" s="138">
        <v>0</v>
      </c>
      <c r="AE140" s="21"/>
      <c r="AF140" s="135">
        <f t="shared" si="6"/>
        <v>0</v>
      </c>
      <c r="AG140" s="21"/>
      <c r="AH140" s="138">
        <v>0</v>
      </c>
      <c r="AI140" s="21"/>
      <c r="AJ140" s="135">
        <f t="shared" si="7"/>
        <v>0</v>
      </c>
      <c r="AK140" s="21"/>
      <c r="AL140" s="138">
        <v>0</v>
      </c>
      <c r="AM140" s="21"/>
      <c r="AN140" s="10">
        <v>44</v>
      </c>
      <c r="AO140" s="21"/>
      <c r="AP140" s="147">
        <v>50948</v>
      </c>
      <c r="AQ140" s="21"/>
      <c r="AR140" s="147">
        <f>IF(E140,AP140,0)</f>
        <v>50948</v>
      </c>
      <c r="AS140" s="21"/>
      <c r="AT140" s="147">
        <f>IF(K140,AP140,0)</f>
        <v>0</v>
      </c>
      <c r="AU140" s="21"/>
      <c r="AV140" s="147">
        <f>IF(Q140,AP140,0)</f>
        <v>50948</v>
      </c>
    </row>
    <row r="141" spans="1:48" ht="8.85" customHeight="1" x14ac:dyDescent="0.3">
      <c r="A141" s="10">
        <v>45</v>
      </c>
      <c r="B141" s="21"/>
      <c r="C141" s="10" t="s">
        <v>167</v>
      </c>
      <c r="D141" s="21"/>
      <c r="E141" s="138">
        <v>398096</v>
      </c>
      <c r="F141" s="21"/>
      <c r="G141" s="135">
        <f>(E141/$AP141)</f>
        <v>178.35842293906811</v>
      </c>
      <c r="H141" s="21"/>
      <c r="I141" s="135">
        <f>IF(G$219&gt;0,G141/G$219*100,0)</f>
        <v>107.50068482194912</v>
      </c>
      <c r="J141" s="21"/>
      <c r="K141" s="138">
        <v>0</v>
      </c>
      <c r="L141" s="21"/>
      <c r="M141" s="135">
        <f>(K141/$AP141)</f>
        <v>0</v>
      </c>
      <c r="N141" s="21"/>
      <c r="O141" s="135">
        <f>IF(M$219&gt;0,M141/M$219*100,0)</f>
        <v>0</v>
      </c>
      <c r="P141" s="21"/>
      <c r="Q141" s="138">
        <v>47911</v>
      </c>
      <c r="R141" s="21"/>
      <c r="S141" s="135">
        <f>(Q141/$AP141)</f>
        <v>21.465501792114697</v>
      </c>
      <c r="T141" s="21"/>
      <c r="U141" s="135">
        <f>IF(S$219&gt;0,S141/S$219*100,0)</f>
        <v>1377.9744041597537</v>
      </c>
      <c r="V141" s="21"/>
      <c r="W141" s="138">
        <f t="shared" si="4"/>
        <v>446007</v>
      </c>
      <c r="X141" s="21"/>
      <c r="Y141" s="21"/>
      <c r="Z141" s="138">
        <v>0</v>
      </c>
      <c r="AA141" s="21"/>
      <c r="AB141" s="135">
        <f t="shared" si="5"/>
        <v>0</v>
      </c>
      <c r="AC141" s="21"/>
      <c r="AD141" s="138">
        <v>0</v>
      </c>
      <c r="AE141" s="21"/>
      <c r="AF141" s="135">
        <f t="shared" si="6"/>
        <v>0</v>
      </c>
      <c r="AG141" s="21"/>
      <c r="AH141" s="138">
        <v>0</v>
      </c>
      <c r="AI141" s="21"/>
      <c r="AJ141" s="135">
        <f t="shared" si="7"/>
        <v>0</v>
      </c>
      <c r="AK141" s="21"/>
      <c r="AL141" s="138">
        <v>0</v>
      </c>
      <c r="AM141" s="21"/>
      <c r="AN141" s="10">
        <v>45</v>
      </c>
      <c r="AO141" s="21"/>
      <c r="AP141" s="147">
        <v>2232</v>
      </c>
      <c r="AQ141" s="21"/>
      <c r="AR141" s="147">
        <f>IF(E141,AP141,0)</f>
        <v>2232</v>
      </c>
      <c r="AS141" s="21"/>
      <c r="AT141" s="147">
        <f>IF(K141,AP141,0)</f>
        <v>0</v>
      </c>
      <c r="AU141" s="21"/>
      <c r="AV141" s="147">
        <f>IF(Q141,AP141,0)</f>
        <v>2232</v>
      </c>
    </row>
    <row r="142" spans="1:48"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X142" s="21"/>
      <c r="Y142" s="21"/>
      <c r="Z142" s="21"/>
      <c r="AA142" s="21"/>
      <c r="AB142" s="21"/>
      <c r="AC142" s="21"/>
      <c r="AD142" s="21"/>
      <c r="AE142" s="21"/>
      <c r="AF142" s="21"/>
      <c r="AG142" s="21"/>
      <c r="AH142" s="21"/>
      <c r="AI142" s="21"/>
      <c r="AJ142" s="21"/>
      <c r="AK142" s="21"/>
      <c r="AL142" s="21"/>
      <c r="AM142" s="21"/>
      <c r="AN142" s="41"/>
      <c r="AO142" s="21"/>
      <c r="AP142" s="27"/>
      <c r="AQ142" s="21"/>
      <c r="AR142" s="21"/>
      <c r="AS142" s="21"/>
      <c r="AT142" s="21"/>
      <c r="AU142" s="21"/>
      <c r="AV142" s="21"/>
    </row>
    <row r="143" spans="1:48" ht="8.85" customHeight="1" x14ac:dyDescent="0.3">
      <c r="A143" s="10">
        <v>46</v>
      </c>
      <c r="B143" s="21"/>
      <c r="C143" s="10" t="s">
        <v>168</v>
      </c>
      <c r="D143" s="21"/>
      <c r="E143" s="138">
        <v>4480235</v>
      </c>
      <c r="F143" s="21"/>
      <c r="G143" s="135">
        <f>(E143/$AP143)</f>
        <v>116.05022535357199</v>
      </c>
      <c r="H143" s="21"/>
      <c r="I143" s="135">
        <f>IF(G$219&gt;0,G143/G$219*100,0)</f>
        <v>69.946114647540142</v>
      </c>
      <c r="J143" s="21"/>
      <c r="K143" s="138">
        <v>0</v>
      </c>
      <c r="L143" s="21"/>
      <c r="M143" s="135">
        <f>(K143/$AP143)</f>
        <v>0</v>
      </c>
      <c r="N143" s="21"/>
      <c r="O143" s="135">
        <f>IF(M$219&gt;0,M143/M$219*100,0)</f>
        <v>0</v>
      </c>
      <c r="P143" s="21"/>
      <c r="Q143" s="138">
        <v>56395</v>
      </c>
      <c r="R143" s="21"/>
      <c r="S143" s="135">
        <f>(Q143/$AP143)</f>
        <v>1.4607832979329638</v>
      </c>
      <c r="T143" s="21"/>
      <c r="U143" s="135">
        <f>IF(S$219&gt;0,S143/S$219*100,0)</f>
        <v>93.774746757382488</v>
      </c>
      <c r="V143" s="21"/>
      <c r="W143" s="138">
        <f t="shared" si="4"/>
        <v>4536630</v>
      </c>
      <c r="X143" s="21"/>
      <c r="Y143" s="21"/>
      <c r="Z143" s="138">
        <v>0</v>
      </c>
      <c r="AA143" s="21"/>
      <c r="AB143" s="135">
        <f t="shared" si="5"/>
        <v>0</v>
      </c>
      <c r="AC143" s="21"/>
      <c r="AD143" s="138">
        <v>0</v>
      </c>
      <c r="AE143" s="21"/>
      <c r="AF143" s="135">
        <f t="shared" si="6"/>
        <v>0</v>
      </c>
      <c r="AG143" s="21"/>
      <c r="AH143" s="138">
        <v>0</v>
      </c>
      <c r="AI143" s="21"/>
      <c r="AJ143" s="135">
        <f t="shared" si="7"/>
        <v>0</v>
      </c>
      <c r="AK143" s="21"/>
      <c r="AL143" s="138">
        <v>8756</v>
      </c>
      <c r="AM143" s="21"/>
      <c r="AN143" s="10">
        <v>46</v>
      </c>
      <c r="AO143" s="21"/>
      <c r="AP143" s="147">
        <v>38606</v>
      </c>
      <c r="AQ143" s="21"/>
      <c r="AR143" s="147">
        <f>IF(E143,AP143,0)</f>
        <v>38606</v>
      </c>
      <c r="AS143" s="21"/>
      <c r="AT143" s="147">
        <f>IF(K143,AP143,0)</f>
        <v>0</v>
      </c>
      <c r="AU143" s="21"/>
      <c r="AV143" s="147">
        <f>IF(Q143,AP143,0)</f>
        <v>38606</v>
      </c>
    </row>
    <row r="144" spans="1:48" ht="8.85" customHeight="1" x14ac:dyDescent="0.3">
      <c r="A144" s="10">
        <v>47</v>
      </c>
      <c r="B144" s="21"/>
      <c r="C144" s="10" t="s">
        <v>169</v>
      </c>
      <c r="D144" s="21"/>
      <c r="E144" s="138">
        <v>7852136</v>
      </c>
      <c r="F144" s="21"/>
      <c r="G144" s="135">
        <f>(E144/$AP144)</f>
        <v>100.34165665652874</v>
      </c>
      <c r="H144" s="21"/>
      <c r="I144" s="135">
        <f>IF(G$219&gt;0,G144/G$219*100,0)</f>
        <v>60.47820242518506</v>
      </c>
      <c r="J144" s="21"/>
      <c r="K144" s="138">
        <v>1910151</v>
      </c>
      <c r="L144" s="21"/>
      <c r="M144" s="135">
        <f>(K144/$AP144)</f>
        <v>24.40962762286912</v>
      </c>
      <c r="N144" s="21"/>
      <c r="O144" s="135">
        <f>IF(M$219&gt;0,M144/M$219*100,0)</f>
        <v>504.0082667042409</v>
      </c>
      <c r="P144" s="21"/>
      <c r="Q144" s="138">
        <v>6621</v>
      </c>
      <c r="R144" s="21"/>
      <c r="S144" s="135">
        <f>(Q144/$AP144)</f>
        <v>8.4609093464870805E-2</v>
      </c>
      <c r="T144" s="21"/>
      <c r="U144" s="135">
        <f>IF(S$219&gt;0,S144/S$219*100,0)</f>
        <v>5.4314670247578851</v>
      </c>
      <c r="V144" s="21"/>
      <c r="W144" s="138">
        <f t="shared" si="4"/>
        <v>9768908</v>
      </c>
      <c r="X144" s="21"/>
      <c r="Y144" s="21"/>
      <c r="Z144" s="138">
        <v>134298</v>
      </c>
      <c r="AA144" s="21"/>
      <c r="AB144" s="135">
        <f t="shared" si="5"/>
        <v>1.3747493578606738</v>
      </c>
      <c r="AC144" s="21"/>
      <c r="AD144" s="138">
        <v>0</v>
      </c>
      <c r="AE144" s="21"/>
      <c r="AF144" s="135">
        <f t="shared" si="6"/>
        <v>0</v>
      </c>
      <c r="AG144" s="21"/>
      <c r="AH144" s="138">
        <v>1863404</v>
      </c>
      <c r="AI144" s="21"/>
      <c r="AJ144" s="135">
        <f t="shared" si="7"/>
        <v>19.074844394071476</v>
      </c>
      <c r="AK144" s="21"/>
      <c r="AL144" s="138">
        <v>0</v>
      </c>
      <c r="AM144" s="21"/>
      <c r="AN144" s="10">
        <v>47</v>
      </c>
      <c r="AO144" s="21"/>
      <c r="AP144" s="147">
        <v>78254</v>
      </c>
      <c r="AQ144" s="21"/>
      <c r="AR144" s="147">
        <f>IF(E144,AP144,0)</f>
        <v>78254</v>
      </c>
      <c r="AS144" s="21"/>
      <c r="AT144" s="147">
        <f>IF(K144,AP144,0)</f>
        <v>78254</v>
      </c>
      <c r="AU144" s="21"/>
      <c r="AV144" s="147">
        <f>IF(Q144,AP144,0)</f>
        <v>78254</v>
      </c>
    </row>
    <row r="145" spans="1:48" ht="8.85" customHeight="1" x14ac:dyDescent="0.3">
      <c r="A145" s="10">
        <v>48</v>
      </c>
      <c r="B145" s="21"/>
      <c r="C145" s="10" t="s">
        <v>170</v>
      </c>
      <c r="D145" s="21"/>
      <c r="E145" s="138">
        <v>1967662</v>
      </c>
      <c r="F145" s="21"/>
      <c r="G145" s="135">
        <f>(E145/$AP145)</f>
        <v>297.76967312348665</v>
      </c>
      <c r="H145" s="21"/>
      <c r="I145" s="135">
        <f>IF(G$219&gt;0,G145/G$219*100,0)</f>
        <v>179.47256570505985</v>
      </c>
      <c r="J145" s="21"/>
      <c r="K145" s="138">
        <v>10046</v>
      </c>
      <c r="L145" s="21"/>
      <c r="M145" s="135">
        <f>(K145/$AP145)</f>
        <v>1.5202784503631961</v>
      </c>
      <c r="N145" s="21"/>
      <c r="O145" s="135">
        <f>IF(M$219&gt;0,M145/M$219*100,0)</f>
        <v>31.390602040872118</v>
      </c>
      <c r="P145" s="21"/>
      <c r="Q145" s="138">
        <v>22144</v>
      </c>
      <c r="R145" s="21"/>
      <c r="S145" s="135">
        <f>(Q145/$AP145)</f>
        <v>3.3510895883777239</v>
      </c>
      <c r="T145" s="21"/>
      <c r="U145" s="135">
        <f>IF(S$219&gt;0,S145/S$219*100,0)</f>
        <v>215.12265231680053</v>
      </c>
      <c r="V145" s="21"/>
      <c r="W145" s="138">
        <f t="shared" si="4"/>
        <v>1999852</v>
      </c>
      <c r="X145" s="21"/>
      <c r="Y145" s="21"/>
      <c r="Z145" s="138">
        <v>5608</v>
      </c>
      <c r="AA145" s="21"/>
      <c r="AB145" s="135">
        <f t="shared" si="5"/>
        <v>0.28042075113558407</v>
      </c>
      <c r="AC145" s="21"/>
      <c r="AD145" s="138">
        <v>0</v>
      </c>
      <c r="AE145" s="21"/>
      <c r="AF145" s="135">
        <f t="shared" si="6"/>
        <v>0</v>
      </c>
      <c r="AG145" s="21"/>
      <c r="AH145" s="138">
        <v>0</v>
      </c>
      <c r="AI145" s="21"/>
      <c r="AJ145" s="135">
        <f t="shared" si="7"/>
        <v>0</v>
      </c>
      <c r="AK145" s="21"/>
      <c r="AL145" s="138">
        <v>30052</v>
      </c>
      <c r="AM145" s="21"/>
      <c r="AN145" s="10">
        <v>48</v>
      </c>
      <c r="AO145" s="21"/>
      <c r="AP145" s="147">
        <v>6608</v>
      </c>
      <c r="AQ145" s="21"/>
      <c r="AR145" s="147">
        <f>IF(E145,AP145,0)</f>
        <v>6608</v>
      </c>
      <c r="AS145" s="21"/>
      <c r="AT145" s="147">
        <f>IF(K145,AP145,0)</f>
        <v>6608</v>
      </c>
      <c r="AU145" s="21"/>
      <c r="AV145" s="147">
        <f>IF(Q145,AP145,0)</f>
        <v>6608</v>
      </c>
    </row>
    <row r="146" spans="1:48" ht="8.85" customHeight="1" x14ac:dyDescent="0.3">
      <c r="A146" s="10">
        <v>49</v>
      </c>
      <c r="B146" s="21"/>
      <c r="C146" s="10" t="s">
        <v>171</v>
      </c>
      <c r="D146" s="21"/>
      <c r="E146" s="138">
        <v>1874026</v>
      </c>
      <c r="F146" s="21"/>
      <c r="G146" s="135">
        <f>(E146/$AP146)</f>
        <v>70.127829959211169</v>
      </c>
      <c r="H146" s="21"/>
      <c r="I146" s="135">
        <f>IF(G$219&gt;0,G146/G$219*100,0)</f>
        <v>42.267640750938064</v>
      </c>
      <c r="J146" s="21"/>
      <c r="K146" s="138">
        <v>57124</v>
      </c>
      <c r="L146" s="21"/>
      <c r="M146" s="135">
        <f>(K146/$AP146)</f>
        <v>2.1376342476518353</v>
      </c>
      <c r="N146" s="21"/>
      <c r="O146" s="135">
        <f>IF(M$219&gt;0,M146/M$219*100,0)</f>
        <v>44.13772092931211</v>
      </c>
      <c r="P146" s="21"/>
      <c r="Q146" s="138">
        <v>117876</v>
      </c>
      <c r="R146" s="21"/>
      <c r="S146" s="135">
        <f>(Q146/$AP146)</f>
        <v>4.4110316955431648</v>
      </c>
      <c r="T146" s="21"/>
      <c r="U146" s="135">
        <f>IF(S$219&gt;0,S146/S$219*100,0)</f>
        <v>283.16546388068724</v>
      </c>
      <c r="V146" s="21"/>
      <c r="W146" s="138">
        <f t="shared" si="4"/>
        <v>2049026</v>
      </c>
      <c r="X146" s="21"/>
      <c r="Y146" s="21"/>
      <c r="Z146" s="138">
        <v>94629</v>
      </c>
      <c r="AA146" s="21"/>
      <c r="AB146" s="135">
        <f t="shared" si="5"/>
        <v>4.6182430091175029</v>
      </c>
      <c r="AC146" s="21"/>
      <c r="AD146" s="138">
        <v>25707</v>
      </c>
      <c r="AE146" s="21"/>
      <c r="AF146" s="135">
        <f t="shared" si="6"/>
        <v>1.2545960861404395</v>
      </c>
      <c r="AG146" s="21"/>
      <c r="AH146" s="138">
        <v>0</v>
      </c>
      <c r="AI146" s="21"/>
      <c r="AJ146" s="135">
        <f t="shared" si="7"/>
        <v>0</v>
      </c>
      <c r="AK146" s="21"/>
      <c r="AL146" s="138">
        <v>0</v>
      </c>
      <c r="AM146" s="21"/>
      <c r="AN146" s="10">
        <v>49</v>
      </c>
      <c r="AO146" s="21"/>
      <c r="AP146" s="147">
        <v>26723</v>
      </c>
      <c r="AQ146" s="21"/>
      <c r="AR146" s="147">
        <f>IF(E146,AP146,0)</f>
        <v>26723</v>
      </c>
      <c r="AS146" s="21"/>
      <c r="AT146" s="147">
        <f>IF(K146,AP146,0)</f>
        <v>26723</v>
      </c>
      <c r="AU146" s="21"/>
      <c r="AV146" s="147">
        <f>IF(Q146,AP146,0)</f>
        <v>26723</v>
      </c>
    </row>
    <row r="147" spans="1:48" ht="8.85" customHeight="1" x14ac:dyDescent="0.3">
      <c r="A147" s="10">
        <v>50</v>
      </c>
      <c r="B147" s="21"/>
      <c r="C147" s="10" t="s">
        <v>172</v>
      </c>
      <c r="D147" s="21"/>
      <c r="E147" s="145">
        <v>0</v>
      </c>
      <c r="F147" s="21"/>
      <c r="G147" s="135">
        <v>0</v>
      </c>
      <c r="H147" s="21"/>
      <c r="I147" s="135">
        <f>IF(G$219&gt;0,G147/G$219*100,0)</f>
        <v>0</v>
      </c>
      <c r="J147" s="21"/>
      <c r="K147" s="145">
        <v>0</v>
      </c>
      <c r="L147" s="21"/>
      <c r="M147" s="135">
        <v>0</v>
      </c>
      <c r="N147" s="21"/>
      <c r="O147" s="135">
        <f>IF(M$219&gt;0,M147/M$219*100,0)</f>
        <v>0</v>
      </c>
      <c r="P147" s="21"/>
      <c r="Q147" s="145">
        <v>0</v>
      </c>
      <c r="R147" s="21"/>
      <c r="S147" s="135">
        <v>0</v>
      </c>
      <c r="T147" s="21"/>
      <c r="U147" s="135">
        <f>IF(S$219&gt;0,S147/S$219*100,0)</f>
        <v>0</v>
      </c>
      <c r="V147" s="21"/>
      <c r="W147" s="145">
        <f t="shared" si="4"/>
        <v>0</v>
      </c>
      <c r="X147" s="21"/>
      <c r="Y147" s="21"/>
      <c r="Z147" s="145">
        <v>0</v>
      </c>
      <c r="AA147" s="21"/>
      <c r="AB147" s="143">
        <f t="shared" si="5"/>
        <v>0</v>
      </c>
      <c r="AC147" s="21"/>
      <c r="AD147" s="145">
        <v>0</v>
      </c>
      <c r="AE147" s="21"/>
      <c r="AF147" s="143">
        <f t="shared" si="6"/>
        <v>0</v>
      </c>
      <c r="AG147" s="21"/>
      <c r="AH147" s="145">
        <v>0</v>
      </c>
      <c r="AI147" s="21"/>
      <c r="AJ147" s="143">
        <f t="shared" si="7"/>
        <v>0</v>
      </c>
      <c r="AK147" s="21"/>
      <c r="AL147" s="145">
        <v>0</v>
      </c>
      <c r="AM147" s="21"/>
      <c r="AN147" s="10">
        <v>50</v>
      </c>
      <c r="AO147" s="21"/>
      <c r="AP147" s="147">
        <v>0</v>
      </c>
      <c r="AQ147" s="21"/>
      <c r="AR147" s="147">
        <f>IF(E147,AP147,0)</f>
        <v>0</v>
      </c>
      <c r="AS147" s="21"/>
      <c r="AT147" s="147">
        <f>IF(K147,AP147,0)</f>
        <v>0</v>
      </c>
      <c r="AU147" s="21"/>
      <c r="AV147" s="147">
        <f>IF(Q147,AP147,0)</f>
        <v>0</v>
      </c>
    </row>
    <row r="148" spans="1:48" ht="10.3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row>
    <row r="149" spans="1:48" ht="12.1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row>
    <row r="150" spans="1:48"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row>
    <row r="151" spans="1:48" s="8" customFormat="1" ht="9.6" customHeight="1" x14ac:dyDescent="0.3">
      <c r="A151" s="112" t="s">
        <v>581</v>
      </c>
      <c r="AO151" s="113" t="s">
        <v>582</v>
      </c>
    </row>
    <row r="152" spans="1:48" s="8" customFormat="1" ht="10.5" customHeight="1" x14ac:dyDescent="0.3">
      <c r="W152" s="11" t="s">
        <v>42</v>
      </c>
      <c r="Z152" s="38" t="s">
        <v>43</v>
      </c>
      <c r="AN152" s="11" t="s">
        <v>567</v>
      </c>
    </row>
    <row r="153" spans="1:48" s="8" customFormat="1" ht="10.5" customHeight="1" x14ac:dyDescent="0.3">
      <c r="A153" s="12"/>
      <c r="W153" s="11" t="s">
        <v>568</v>
      </c>
      <c r="Z153" s="38" t="s">
        <v>391</v>
      </c>
      <c r="AN153" s="11" t="s">
        <v>173</v>
      </c>
    </row>
    <row r="154" spans="1:48" s="8" customFormat="1" ht="10.5" customHeight="1" x14ac:dyDescent="0.3">
      <c r="A154" s="13"/>
      <c r="W154" s="11" t="s">
        <v>48</v>
      </c>
      <c r="Z154" s="14" t="s">
        <v>49</v>
      </c>
    </row>
    <row r="155" spans="1:48" ht="8.85"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row>
    <row r="156" spans="1:48" ht="8.85" customHeight="1" x14ac:dyDescent="0.3">
      <c r="Z156" s="16" t="s">
        <v>503</v>
      </c>
      <c r="AA156" s="16"/>
      <c r="AB156" s="16"/>
      <c r="AC156" s="16"/>
      <c r="AD156" s="16"/>
      <c r="AE156" s="16"/>
      <c r="AF156" s="16"/>
      <c r="AG156" s="16"/>
      <c r="AH156" s="16"/>
      <c r="AI156" s="16"/>
      <c r="AJ156" s="16"/>
      <c r="AK156" s="16"/>
      <c r="AL156" s="16"/>
    </row>
    <row r="157" spans="1:48" ht="8.4" customHeight="1" x14ac:dyDescent="0.3"/>
    <row r="158" spans="1:48" ht="9.6" customHeight="1" x14ac:dyDescent="0.3">
      <c r="E158" s="17" t="s">
        <v>569</v>
      </c>
      <c r="F158" s="17"/>
      <c r="G158" s="17"/>
      <c r="H158" s="17"/>
      <c r="I158" s="17"/>
      <c r="AD158" s="16" t="s">
        <v>396</v>
      </c>
      <c r="AE158" s="16"/>
      <c r="AF158" s="16"/>
      <c r="AG158" s="16"/>
      <c r="AH158" s="16"/>
      <c r="AI158" s="16"/>
      <c r="AJ158" s="16"/>
    </row>
    <row r="159" spans="1:48" ht="9.6" customHeight="1" x14ac:dyDescent="0.3">
      <c r="E159" s="16" t="s">
        <v>570</v>
      </c>
      <c r="F159" s="16"/>
      <c r="G159" s="16"/>
      <c r="H159" s="16"/>
      <c r="I159" s="16"/>
      <c r="K159" s="16" t="s">
        <v>571</v>
      </c>
      <c r="L159" s="16"/>
      <c r="M159" s="16"/>
      <c r="N159" s="16"/>
      <c r="O159" s="16"/>
      <c r="Q159" s="16" t="s">
        <v>572</v>
      </c>
      <c r="R159" s="16"/>
      <c r="S159" s="16"/>
      <c r="T159" s="16"/>
      <c r="U159" s="16"/>
    </row>
    <row r="160" spans="1:48" ht="9.6" customHeight="1" x14ac:dyDescent="0.3">
      <c r="I160" s="18"/>
      <c r="Z160" s="16" t="s">
        <v>431</v>
      </c>
      <c r="AA160" s="16"/>
      <c r="AB160" s="154"/>
      <c r="AD160" s="16" t="s">
        <v>59</v>
      </c>
      <c r="AE160" s="16"/>
      <c r="AF160" s="16"/>
      <c r="AH160" s="16" t="s">
        <v>60</v>
      </c>
      <c r="AI160" s="16"/>
      <c r="AJ160" s="16"/>
      <c r="AR160" s="18" t="s">
        <v>569</v>
      </c>
      <c r="AV160" s="18" t="s">
        <v>573</v>
      </c>
    </row>
    <row r="161" spans="1:48" ht="9.6" customHeight="1" x14ac:dyDescent="0.3">
      <c r="I161" s="18" t="s">
        <v>64</v>
      </c>
      <c r="O161" s="18" t="s">
        <v>64</v>
      </c>
      <c r="U161" s="18" t="s">
        <v>64</v>
      </c>
      <c r="AB161" s="155" t="s">
        <v>271</v>
      </c>
      <c r="AF161" s="155" t="s">
        <v>271</v>
      </c>
      <c r="AJ161" s="155" t="s">
        <v>271</v>
      </c>
      <c r="AL161" s="18" t="s">
        <v>408</v>
      </c>
      <c r="AR161" s="18" t="s">
        <v>370</v>
      </c>
      <c r="AT161" s="18" t="s">
        <v>574</v>
      </c>
      <c r="AV161" s="18" t="s">
        <v>575</v>
      </c>
    </row>
    <row r="162" spans="1:48" ht="9.6" customHeight="1" x14ac:dyDescent="0.3">
      <c r="A162" s="19" t="s">
        <v>71</v>
      </c>
      <c r="C162" s="19" t="s">
        <v>73</v>
      </c>
      <c r="E162" s="19" t="s">
        <v>74</v>
      </c>
      <c r="G162" s="19" t="s">
        <v>434</v>
      </c>
      <c r="I162" s="19" t="s">
        <v>80</v>
      </c>
      <c r="K162" s="19" t="s">
        <v>74</v>
      </c>
      <c r="M162" s="19" t="s">
        <v>434</v>
      </c>
      <c r="O162" s="19" t="s">
        <v>80</v>
      </c>
      <c r="Q162" s="19" t="s">
        <v>74</v>
      </c>
      <c r="S162" s="19" t="s">
        <v>434</v>
      </c>
      <c r="U162" s="19" t="s">
        <v>80</v>
      </c>
      <c r="W162" s="19" t="s">
        <v>65</v>
      </c>
      <c r="Z162" s="19" t="s">
        <v>74</v>
      </c>
      <c r="AB162" s="156" t="s">
        <v>372</v>
      </c>
      <c r="AD162" s="19" t="s">
        <v>74</v>
      </c>
      <c r="AF162" s="156" t="s">
        <v>372</v>
      </c>
      <c r="AH162" s="19" t="s">
        <v>74</v>
      </c>
      <c r="AJ162" s="156" t="s">
        <v>372</v>
      </c>
      <c r="AL162" s="19" t="s">
        <v>576</v>
      </c>
      <c r="AN162" s="19" t="s">
        <v>71</v>
      </c>
      <c r="AR162" s="111" t="s">
        <v>379</v>
      </c>
      <c r="AT162" s="111" t="s">
        <v>577</v>
      </c>
      <c r="AV162" s="111" t="s">
        <v>578</v>
      </c>
    </row>
    <row r="163" spans="1:48" ht="8.85" customHeight="1" x14ac:dyDescent="0.3"/>
    <row r="164" spans="1:48" ht="8.85" customHeight="1" x14ac:dyDescent="0.3">
      <c r="B164" s="10" t="s">
        <v>284</v>
      </c>
    </row>
    <row r="165" spans="1:48" ht="8.85" customHeight="1" x14ac:dyDescent="0.3">
      <c r="A165" s="10">
        <v>51</v>
      </c>
      <c r="B165" s="21"/>
      <c r="C165" s="10" t="s">
        <v>174</v>
      </c>
      <c r="D165" s="21"/>
      <c r="E165" s="136">
        <v>1696380</v>
      </c>
      <c r="F165" s="21"/>
      <c r="G165" s="134">
        <f>(E165/$AP165)</f>
        <v>155.36038098726991</v>
      </c>
      <c r="H165" s="21"/>
      <c r="I165" s="135">
        <f>IF(G$219&gt;0,G165/G$219*100,0)</f>
        <v>93.639241002013435</v>
      </c>
      <c r="J165" s="21"/>
      <c r="K165" s="136">
        <v>17876</v>
      </c>
      <c r="L165" s="21"/>
      <c r="M165" s="134">
        <f>(K165/$AP165)</f>
        <v>1.6371462588149097</v>
      </c>
      <c r="N165" s="21"/>
      <c r="O165" s="135">
        <f>IF(M$219&gt;0,M165/M$219*100,0)</f>
        <v>33.803680293491027</v>
      </c>
      <c r="P165" s="21"/>
      <c r="Q165" s="136">
        <v>57035</v>
      </c>
      <c r="R165" s="21"/>
      <c r="S165" s="134">
        <f>(Q165/$AP165)</f>
        <v>5.2234636871508382</v>
      </c>
      <c r="T165" s="21"/>
      <c r="U165" s="135">
        <f>IF(S$219&gt;0,S165/S$219*100,0)</f>
        <v>335.31940374186274</v>
      </c>
      <c r="V165" s="21"/>
      <c r="W165" s="136">
        <f>(E165+K165+Q165)</f>
        <v>1771291</v>
      </c>
      <c r="X165" s="21"/>
      <c r="Y165" s="21"/>
      <c r="Z165" s="136">
        <v>0</v>
      </c>
      <c r="AA165" s="21"/>
      <c r="AB165" s="135">
        <f t="shared" ref="AB165:AB211" si="8">IF($W165&gt;0,Z165/$W165*100,0)</f>
        <v>0</v>
      </c>
      <c r="AC165" s="21"/>
      <c r="AD165" s="136">
        <v>40000</v>
      </c>
      <c r="AE165" s="21"/>
      <c r="AF165" s="135">
        <f t="shared" ref="AF165:AF211" si="9">IF($W165&gt;0,AD165/$W165*100,0)</f>
        <v>2.2582398939530548</v>
      </c>
      <c r="AG165" s="21"/>
      <c r="AH165" s="136">
        <v>0</v>
      </c>
      <c r="AI165" s="21"/>
      <c r="AJ165" s="135">
        <f t="shared" ref="AJ165:AJ211" si="10">IF($W165&gt;0,AH165/$W165*100,0)</f>
        <v>0</v>
      </c>
      <c r="AK165" s="21"/>
      <c r="AL165" s="136">
        <v>26014</v>
      </c>
      <c r="AM165" s="21"/>
      <c r="AN165" s="10">
        <v>51</v>
      </c>
      <c r="AO165" s="21"/>
      <c r="AP165" s="147">
        <v>10919</v>
      </c>
      <c r="AQ165" s="21"/>
      <c r="AR165" s="147">
        <f>IF(E165,AP165,0)</f>
        <v>10919</v>
      </c>
      <c r="AS165" s="21"/>
      <c r="AT165" s="147">
        <f>IF(K165,AP165,0)</f>
        <v>10919</v>
      </c>
      <c r="AU165" s="21"/>
      <c r="AV165" s="147">
        <f>IF(Q165,AP165,0)</f>
        <v>10919</v>
      </c>
    </row>
    <row r="166" spans="1:48" ht="8.85" customHeight="1" x14ac:dyDescent="0.3">
      <c r="A166" s="10">
        <v>52</v>
      </c>
      <c r="B166" s="21"/>
      <c r="C166" s="10" t="s">
        <v>175</v>
      </c>
      <c r="D166" s="21"/>
      <c r="E166" s="138">
        <v>2971645</v>
      </c>
      <c r="F166" s="21"/>
      <c r="G166" s="135">
        <f>(E166/$AP166)</f>
        <v>134.02088125197312</v>
      </c>
      <c r="H166" s="21"/>
      <c r="I166" s="135">
        <f>IF(G$219&gt;0,G166/G$219*100,0)</f>
        <v>80.777438360453303</v>
      </c>
      <c r="J166" s="21"/>
      <c r="K166" s="138">
        <v>31000</v>
      </c>
      <c r="L166" s="21"/>
      <c r="M166" s="135">
        <f>(K166/$AP166)</f>
        <v>1.3980967843773959</v>
      </c>
      <c r="N166" s="21"/>
      <c r="O166" s="135">
        <f>IF(M$219&gt;0,M166/M$219*100,0)</f>
        <v>28.867803633294383</v>
      </c>
      <c r="P166" s="21"/>
      <c r="Q166" s="138">
        <v>38569</v>
      </c>
      <c r="R166" s="21"/>
      <c r="S166" s="135">
        <f>(Q166/$AP166)</f>
        <v>1.7394578992468317</v>
      </c>
      <c r="T166" s="21"/>
      <c r="U166" s="135">
        <f>IF(S$219&gt;0,S166/S$219*100,0)</f>
        <v>111.66421756588687</v>
      </c>
      <c r="V166" s="21"/>
      <c r="W166" s="138">
        <f>(E166+K166+Q166)</f>
        <v>3041214</v>
      </c>
      <c r="X166" s="21"/>
      <c r="Y166" s="21"/>
      <c r="Z166" s="138">
        <v>0</v>
      </c>
      <c r="AA166" s="21"/>
      <c r="AB166" s="135">
        <f t="shared" si="8"/>
        <v>0</v>
      </c>
      <c r="AC166" s="21"/>
      <c r="AD166" s="138">
        <v>2090111</v>
      </c>
      <c r="AE166" s="21"/>
      <c r="AF166" s="135">
        <f t="shared" si="9"/>
        <v>68.726206047979517</v>
      </c>
      <c r="AG166" s="21"/>
      <c r="AH166" s="138">
        <v>0</v>
      </c>
      <c r="AI166" s="21"/>
      <c r="AJ166" s="135">
        <f t="shared" si="10"/>
        <v>0</v>
      </c>
      <c r="AK166" s="21"/>
      <c r="AL166" s="138">
        <v>0</v>
      </c>
      <c r="AM166" s="21"/>
      <c r="AN166" s="10">
        <v>52</v>
      </c>
      <c r="AO166" s="21"/>
      <c r="AP166" s="147">
        <v>22173</v>
      </c>
      <c r="AQ166" s="21"/>
      <c r="AR166" s="147">
        <f>IF(E166,AP166,0)</f>
        <v>22173</v>
      </c>
      <c r="AS166" s="21"/>
      <c r="AT166" s="147">
        <f>IF(K166,AP166,0)</f>
        <v>22173</v>
      </c>
      <c r="AU166" s="21"/>
      <c r="AV166" s="147">
        <f>IF(Q166,AP166,0)</f>
        <v>22173</v>
      </c>
    </row>
    <row r="167" spans="1:48" ht="8.85" customHeight="1" x14ac:dyDescent="0.3">
      <c r="A167" s="10">
        <v>53</v>
      </c>
      <c r="B167" s="21"/>
      <c r="C167" s="10" t="s">
        <v>176</v>
      </c>
      <c r="D167" s="21"/>
      <c r="E167" s="138">
        <v>44630241</v>
      </c>
      <c r="F167" s="21"/>
      <c r="G167" s="135">
        <f>(E167/$AP167)</f>
        <v>106.02039866115227</v>
      </c>
      <c r="H167" s="21"/>
      <c r="I167" s="135">
        <f>IF(G$219&gt;0,G167/G$219*100,0)</f>
        <v>63.900909603038656</v>
      </c>
      <c r="J167" s="21"/>
      <c r="K167" s="138">
        <v>578442</v>
      </c>
      <c r="L167" s="21"/>
      <c r="M167" s="135">
        <f>(K167/$AP167)</f>
        <v>1.3741053166697945</v>
      </c>
      <c r="N167" s="21"/>
      <c r="O167" s="135">
        <f>IF(M$219&gt;0,M167/M$219*100,0)</f>
        <v>28.372429502979092</v>
      </c>
      <c r="P167" s="21"/>
      <c r="Q167" s="138">
        <v>570539</v>
      </c>
      <c r="R167" s="21"/>
      <c r="S167" s="135">
        <f>(Q167/$AP167)</f>
        <v>1.3553315168460587</v>
      </c>
      <c r="T167" s="21"/>
      <c r="U167" s="135">
        <f>IF(S$219&gt;0,S167/S$219*100,0)</f>
        <v>87.005286783043942</v>
      </c>
      <c r="V167" s="21"/>
      <c r="W167" s="138">
        <f>(E167+K167+Q167)</f>
        <v>45779222</v>
      </c>
      <c r="X167" s="21"/>
      <c r="Y167" s="21"/>
      <c r="Z167" s="138">
        <v>0</v>
      </c>
      <c r="AA167" s="21"/>
      <c r="AB167" s="135">
        <f t="shared" si="8"/>
        <v>0</v>
      </c>
      <c r="AC167" s="21"/>
      <c r="AD167" s="138">
        <v>0</v>
      </c>
      <c r="AE167" s="21"/>
      <c r="AF167" s="135">
        <f t="shared" si="9"/>
        <v>0</v>
      </c>
      <c r="AG167" s="21"/>
      <c r="AH167" s="138">
        <v>4900</v>
      </c>
      <c r="AI167" s="21"/>
      <c r="AJ167" s="135">
        <f t="shared" si="10"/>
        <v>1.0703545813862892E-2</v>
      </c>
      <c r="AK167" s="21"/>
      <c r="AL167" s="138">
        <v>52520</v>
      </c>
      <c r="AM167" s="21"/>
      <c r="AN167" s="10">
        <v>53</v>
      </c>
      <c r="AO167" s="21"/>
      <c r="AP167" s="147">
        <v>420959</v>
      </c>
      <c r="AQ167" s="21"/>
      <c r="AR167" s="147">
        <f>IF(E167,AP167,0)</f>
        <v>420959</v>
      </c>
      <c r="AS167" s="21"/>
      <c r="AT167" s="147">
        <f>IF(K167,AP167,0)</f>
        <v>420959</v>
      </c>
      <c r="AU167" s="21"/>
      <c r="AV167" s="147">
        <f>IF(Q167,AP167,0)</f>
        <v>420959</v>
      </c>
    </row>
    <row r="168" spans="1:48" ht="8.85" customHeight="1" x14ac:dyDescent="0.3">
      <c r="A168" s="10">
        <v>54</v>
      </c>
      <c r="B168" s="21"/>
      <c r="C168" s="10" t="s">
        <v>177</v>
      </c>
      <c r="D168" s="21"/>
      <c r="E168" s="138">
        <v>1850096</v>
      </c>
      <c r="F168" s="21"/>
      <c r="G168" s="135">
        <f>(E168/$AP168)</f>
        <v>49.209915948505163</v>
      </c>
      <c r="H168" s="21"/>
      <c r="I168" s="135">
        <f>IF(G$219&gt;0,G168/G$219*100,0)</f>
        <v>29.659937430048355</v>
      </c>
      <c r="J168" s="21"/>
      <c r="K168" s="138">
        <v>48938</v>
      </c>
      <c r="L168" s="21"/>
      <c r="M168" s="135">
        <f>(K168/$AP168)</f>
        <v>1.3016810298967976</v>
      </c>
      <c r="N168" s="21"/>
      <c r="O168" s="135">
        <f>IF(M$219&gt;0,M168/M$219*100,0)</f>
        <v>26.877017946206699</v>
      </c>
      <c r="P168" s="21"/>
      <c r="Q168" s="138">
        <v>131868</v>
      </c>
      <c r="R168" s="21"/>
      <c r="S168" s="135">
        <f>(Q168/$AP168)</f>
        <v>3.5075007979572295</v>
      </c>
      <c r="T168" s="21"/>
      <c r="U168" s="135">
        <f>IF(S$219&gt;0,S168/S$219*100,0)</f>
        <v>225.16344453361233</v>
      </c>
      <c r="V168" s="21"/>
      <c r="W168" s="138">
        <f>(E168+K168+Q168)</f>
        <v>2030902</v>
      </c>
      <c r="X168" s="21"/>
      <c r="Y168" s="21"/>
      <c r="Z168" s="138">
        <v>299798</v>
      </c>
      <c r="AA168" s="21"/>
      <c r="AB168" s="135">
        <f t="shared" si="8"/>
        <v>14.761815193446065</v>
      </c>
      <c r="AC168" s="21"/>
      <c r="AD168" s="138">
        <v>0</v>
      </c>
      <c r="AE168" s="21"/>
      <c r="AF168" s="135">
        <f t="shared" si="9"/>
        <v>0</v>
      </c>
      <c r="AG168" s="21"/>
      <c r="AH168" s="138">
        <v>0</v>
      </c>
      <c r="AI168" s="21"/>
      <c r="AJ168" s="135">
        <f t="shared" si="10"/>
        <v>0</v>
      </c>
      <c r="AK168" s="21"/>
      <c r="AL168" s="138">
        <v>3000</v>
      </c>
      <c r="AM168" s="21"/>
      <c r="AN168" s="10">
        <v>54</v>
      </c>
      <c r="AO168" s="21"/>
      <c r="AP168" s="147">
        <v>37596</v>
      </c>
      <c r="AQ168" s="21"/>
      <c r="AR168" s="147">
        <f>IF(E168,AP168,0)</f>
        <v>37596</v>
      </c>
      <c r="AS168" s="21"/>
      <c r="AT168" s="147">
        <f>IF(K168,AP168,0)</f>
        <v>37596</v>
      </c>
      <c r="AU168" s="21"/>
      <c r="AV168" s="147">
        <f>IF(Q168,AP168,0)</f>
        <v>37596</v>
      </c>
    </row>
    <row r="169" spans="1:48" ht="8.85" customHeight="1" x14ac:dyDescent="0.3">
      <c r="A169" s="10">
        <v>55</v>
      </c>
      <c r="B169" s="21"/>
      <c r="C169" s="10" t="s">
        <v>178</v>
      </c>
      <c r="D169" s="21"/>
      <c r="E169" s="138">
        <v>1445154</v>
      </c>
      <c r="F169" s="21"/>
      <c r="G169" s="135">
        <f>(E169/$AP169)</f>
        <v>121.0752345844504</v>
      </c>
      <c r="H169" s="21"/>
      <c r="I169" s="135">
        <f>IF(G$219&gt;0,G169/G$219*100,0)</f>
        <v>72.974802189482517</v>
      </c>
      <c r="J169" s="21"/>
      <c r="K169" s="138">
        <v>0</v>
      </c>
      <c r="L169" s="21"/>
      <c r="M169" s="135">
        <f>(K169/$AP169)</f>
        <v>0</v>
      </c>
      <c r="N169" s="21"/>
      <c r="O169" s="135">
        <f>IF(M$219&gt;0,M169/M$219*100,0)</f>
        <v>0</v>
      </c>
      <c r="P169" s="21"/>
      <c r="Q169" s="138">
        <v>41461</v>
      </c>
      <c r="R169" s="21"/>
      <c r="S169" s="135">
        <f>(Q169/$AP169)</f>
        <v>3.4736092493297588</v>
      </c>
      <c r="T169" s="21"/>
      <c r="U169" s="135">
        <f>IF(S$219&gt;0,S169/S$219*100,0)</f>
        <v>222.98778206933463</v>
      </c>
      <c r="V169" s="21"/>
      <c r="W169" s="138">
        <f>(E169+K169+Q169)</f>
        <v>1486615</v>
      </c>
      <c r="X169" s="21"/>
      <c r="Y169" s="21"/>
      <c r="Z169" s="138">
        <v>612997</v>
      </c>
      <c r="AA169" s="21"/>
      <c r="AB169" s="135">
        <f t="shared" si="8"/>
        <v>41.234415097385671</v>
      </c>
      <c r="AC169" s="21"/>
      <c r="AD169" s="138">
        <v>0</v>
      </c>
      <c r="AE169" s="21"/>
      <c r="AF169" s="135">
        <f t="shared" si="9"/>
        <v>0</v>
      </c>
      <c r="AG169" s="21"/>
      <c r="AH169" s="138">
        <v>0</v>
      </c>
      <c r="AI169" s="21"/>
      <c r="AJ169" s="135">
        <f t="shared" si="10"/>
        <v>0</v>
      </c>
      <c r="AK169" s="21"/>
      <c r="AL169" s="138">
        <v>3577</v>
      </c>
      <c r="AM169" s="21"/>
      <c r="AN169" s="10">
        <v>55</v>
      </c>
      <c r="AO169" s="21"/>
      <c r="AP169" s="147">
        <v>11936</v>
      </c>
      <c r="AQ169" s="21"/>
      <c r="AR169" s="147">
        <f>IF(E169,AP169,0)</f>
        <v>11936</v>
      </c>
      <c r="AS169" s="21"/>
      <c r="AT169" s="147">
        <f>IF(K169,AP169,0)</f>
        <v>0</v>
      </c>
      <c r="AU169" s="21"/>
      <c r="AV169" s="147">
        <f>IF(Q169,AP169,0)</f>
        <v>11936</v>
      </c>
    </row>
    <row r="170" spans="1:48"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X170" s="21"/>
      <c r="Y170" s="21"/>
      <c r="Z170" s="21"/>
      <c r="AA170" s="21"/>
      <c r="AB170" s="21"/>
      <c r="AC170" s="21"/>
      <c r="AD170" s="21"/>
      <c r="AE170" s="21"/>
      <c r="AF170" s="21"/>
      <c r="AG170" s="21"/>
      <c r="AH170" s="21"/>
      <c r="AI170" s="21"/>
      <c r="AJ170" s="21"/>
      <c r="AK170" s="21"/>
      <c r="AL170" s="21"/>
      <c r="AM170" s="21"/>
      <c r="AN170" s="41"/>
      <c r="AO170" s="21"/>
      <c r="AP170" s="27"/>
      <c r="AQ170" s="21"/>
      <c r="AR170" s="21"/>
      <c r="AS170" s="21"/>
      <c r="AT170" s="21"/>
      <c r="AU170" s="21"/>
      <c r="AV170" s="21"/>
    </row>
    <row r="171" spans="1:48" ht="8.85" customHeight="1" x14ac:dyDescent="0.3">
      <c r="A171" s="10">
        <v>56</v>
      </c>
      <c r="B171" s="21"/>
      <c r="C171" s="10" t="s">
        <v>179</v>
      </c>
      <c r="D171" s="21"/>
      <c r="E171" s="138">
        <v>625694</v>
      </c>
      <c r="F171" s="21"/>
      <c r="G171" s="135">
        <f>(E171/$AP171)</f>
        <v>45.218905832189058</v>
      </c>
      <c r="H171" s="21"/>
      <c r="I171" s="135">
        <f>IF(G$219&gt;0,G171/G$219*100,0)</f>
        <v>27.254464710759525</v>
      </c>
      <c r="J171" s="21"/>
      <c r="K171" s="138">
        <v>36263</v>
      </c>
      <c r="L171" s="21"/>
      <c r="M171" s="135">
        <f>(K171/$AP171)</f>
        <v>2.6207270362072705</v>
      </c>
      <c r="N171" s="21"/>
      <c r="O171" s="135">
        <f>IF(M$219&gt;0,M171/M$219*100,0)</f>
        <v>54.112586698629585</v>
      </c>
      <c r="P171" s="21"/>
      <c r="Q171" s="138">
        <v>97909</v>
      </c>
      <c r="R171" s="21"/>
      <c r="S171" s="135">
        <f>(Q171/$AP171)</f>
        <v>7.0758835007588354</v>
      </c>
      <c r="T171" s="21"/>
      <c r="U171" s="135">
        <f>IF(S$219&gt;0,S171/S$219*100,0)</f>
        <v>454.23519306889767</v>
      </c>
      <c r="V171" s="21"/>
      <c r="W171" s="138">
        <f>(E171+K171+Q171)</f>
        <v>759866</v>
      </c>
      <c r="X171" s="21"/>
      <c r="Y171" s="21"/>
      <c r="Z171" s="138">
        <v>0</v>
      </c>
      <c r="AA171" s="21"/>
      <c r="AB171" s="135">
        <f t="shared" si="8"/>
        <v>0</v>
      </c>
      <c r="AC171" s="21"/>
      <c r="AD171" s="138">
        <v>0</v>
      </c>
      <c r="AE171" s="21"/>
      <c r="AF171" s="135">
        <f t="shared" si="9"/>
        <v>0</v>
      </c>
      <c r="AG171" s="21"/>
      <c r="AH171" s="138">
        <v>0</v>
      </c>
      <c r="AI171" s="21"/>
      <c r="AJ171" s="135">
        <f t="shared" si="10"/>
        <v>0</v>
      </c>
      <c r="AK171" s="21"/>
      <c r="AL171" s="138">
        <v>0</v>
      </c>
      <c r="AM171" s="21"/>
      <c r="AN171" s="10">
        <v>56</v>
      </c>
      <c r="AO171" s="21"/>
      <c r="AP171" s="147">
        <v>13837</v>
      </c>
      <c r="AQ171" s="21"/>
      <c r="AR171" s="147">
        <f>IF(E171,AP171,0)</f>
        <v>13837</v>
      </c>
      <c r="AS171" s="21"/>
      <c r="AT171" s="147">
        <f>IF(K171,AP171,0)</f>
        <v>13837</v>
      </c>
      <c r="AU171" s="21"/>
      <c r="AV171" s="147">
        <f>IF(Q171,AP171,0)</f>
        <v>13837</v>
      </c>
    </row>
    <row r="172" spans="1:48" ht="8.85" customHeight="1" x14ac:dyDescent="0.3">
      <c r="A172" s="10">
        <v>57</v>
      </c>
      <c r="B172" s="21"/>
      <c r="C172" s="10" t="s">
        <v>180</v>
      </c>
      <c r="D172" s="21"/>
      <c r="E172" s="138">
        <v>971192</v>
      </c>
      <c r="F172" s="21"/>
      <c r="G172" s="135">
        <f>(E172/$AP172)</f>
        <v>113.81600843782961</v>
      </c>
      <c r="H172" s="21"/>
      <c r="I172" s="135">
        <f>IF(G$219&gt;0,G172/G$219*100,0)</f>
        <v>68.599501213056371</v>
      </c>
      <c r="J172" s="21"/>
      <c r="K172" s="138">
        <v>11608</v>
      </c>
      <c r="L172" s="21"/>
      <c r="M172" s="135">
        <f>(K172/$AP172)</f>
        <v>1.3603656392827845</v>
      </c>
      <c r="N172" s="21"/>
      <c r="O172" s="135">
        <f>IF(M$219&gt;0,M172/M$219*100,0)</f>
        <v>28.088733614951099</v>
      </c>
      <c r="P172" s="21"/>
      <c r="Q172" s="138">
        <v>31217</v>
      </c>
      <c r="R172" s="21"/>
      <c r="S172" s="135">
        <f>(Q172/$AP172)</f>
        <v>3.658385093167702</v>
      </c>
      <c r="T172" s="21"/>
      <c r="U172" s="135">
        <f>IF(S$219&gt;0,S172/S$219*100,0)</f>
        <v>234.84943737940233</v>
      </c>
      <c r="V172" s="21"/>
      <c r="W172" s="138">
        <f>(E172+K172+Q172)</f>
        <v>1014017</v>
      </c>
      <c r="X172" s="21"/>
      <c r="Y172" s="21"/>
      <c r="Z172" s="138">
        <v>374638</v>
      </c>
      <c r="AA172" s="21"/>
      <c r="AB172" s="135">
        <f t="shared" si="8"/>
        <v>36.945928914406764</v>
      </c>
      <c r="AC172" s="21"/>
      <c r="AD172" s="138">
        <v>0</v>
      </c>
      <c r="AE172" s="21"/>
      <c r="AF172" s="135">
        <f t="shared" si="9"/>
        <v>0</v>
      </c>
      <c r="AG172" s="21"/>
      <c r="AH172" s="138">
        <v>0</v>
      </c>
      <c r="AI172" s="21"/>
      <c r="AJ172" s="135">
        <f t="shared" si="10"/>
        <v>0</v>
      </c>
      <c r="AK172" s="21"/>
      <c r="AL172" s="138">
        <v>0</v>
      </c>
      <c r="AM172" s="21"/>
      <c r="AN172" s="10">
        <v>57</v>
      </c>
      <c r="AO172" s="21"/>
      <c r="AP172" s="147">
        <v>8533</v>
      </c>
      <c r="AQ172" s="21"/>
      <c r="AR172" s="147">
        <f>IF(E172,AP172,0)</f>
        <v>8533</v>
      </c>
      <c r="AS172" s="21"/>
      <c r="AT172" s="147">
        <f>IF(K172,AP172,0)</f>
        <v>8533</v>
      </c>
      <c r="AU172" s="21"/>
      <c r="AV172" s="147">
        <f>IF(Q172,AP172,0)</f>
        <v>8533</v>
      </c>
    </row>
    <row r="173" spans="1:48" ht="8.85" customHeight="1" x14ac:dyDescent="0.3">
      <c r="A173" s="10">
        <v>58</v>
      </c>
      <c r="B173" s="21"/>
      <c r="C173" s="10" t="s">
        <v>181</v>
      </c>
      <c r="D173" s="21"/>
      <c r="E173" s="138">
        <v>43059367</v>
      </c>
      <c r="F173" s="21"/>
      <c r="G173" s="135">
        <f>(E173/$AP173)</f>
        <v>1420.2106599821893</v>
      </c>
      <c r="H173" s="21"/>
      <c r="I173" s="135">
        <f>IF(G$219&gt;0,G173/G$219*100,0)</f>
        <v>855.99331965205249</v>
      </c>
      <c r="J173" s="21"/>
      <c r="K173" s="138">
        <v>29886</v>
      </c>
      <c r="L173" s="21"/>
      <c r="M173" s="135">
        <f>(K173/$AP173)</f>
        <v>0.9857185263366206</v>
      </c>
      <c r="N173" s="21"/>
      <c r="O173" s="135">
        <f>IF(M$219&gt;0,M173/M$219*100,0)</f>
        <v>20.353046494315322</v>
      </c>
      <c r="P173" s="21"/>
      <c r="Q173" s="138">
        <v>88588</v>
      </c>
      <c r="R173" s="21"/>
      <c r="S173" s="135">
        <f>(Q173/$AP173)</f>
        <v>2.9218641775784162</v>
      </c>
      <c r="T173" s="21"/>
      <c r="U173" s="135">
        <f>IF(S$219&gt;0,S173/S$219*100,0)</f>
        <v>187.56859672450713</v>
      </c>
      <c r="V173" s="21"/>
      <c r="W173" s="138">
        <f>(E173+K173+Q173)</f>
        <v>43177841</v>
      </c>
      <c r="X173" s="21"/>
      <c r="Y173" s="21"/>
      <c r="Z173" s="138">
        <v>184127</v>
      </c>
      <c r="AA173" s="21"/>
      <c r="AB173" s="135">
        <f t="shared" si="8"/>
        <v>0.42643864476688398</v>
      </c>
      <c r="AC173" s="21"/>
      <c r="AD173" s="138">
        <v>305607</v>
      </c>
      <c r="AE173" s="21"/>
      <c r="AF173" s="135">
        <f t="shared" si="9"/>
        <v>0.70778666307099514</v>
      </c>
      <c r="AG173" s="21"/>
      <c r="AH173" s="138">
        <v>0</v>
      </c>
      <c r="AI173" s="21"/>
      <c r="AJ173" s="135">
        <f t="shared" si="10"/>
        <v>0</v>
      </c>
      <c r="AK173" s="21"/>
      <c r="AL173" s="138">
        <v>920</v>
      </c>
      <c r="AM173" s="21"/>
      <c r="AN173" s="10">
        <v>58</v>
      </c>
      <c r="AO173" s="21"/>
      <c r="AP173" s="147">
        <v>30319</v>
      </c>
      <c r="AQ173" s="21"/>
      <c r="AR173" s="147">
        <f>IF(E173,AP173,0)</f>
        <v>30319</v>
      </c>
      <c r="AS173" s="21"/>
      <c r="AT173" s="147">
        <f>IF(K173,AP173,0)</f>
        <v>30319</v>
      </c>
      <c r="AU173" s="21"/>
      <c r="AV173" s="147">
        <f>IF(Q173,AP173,0)</f>
        <v>30319</v>
      </c>
    </row>
    <row r="174" spans="1:48" ht="8.85" customHeight="1" x14ac:dyDescent="0.3">
      <c r="A174" s="10">
        <v>59</v>
      </c>
      <c r="B174" s="21"/>
      <c r="C174" s="10" t="s">
        <v>182</v>
      </c>
      <c r="D174" s="21"/>
      <c r="E174" s="138">
        <v>834924</v>
      </c>
      <c r="F174" s="21"/>
      <c r="G174" s="135">
        <f>(E174/$AP174)</f>
        <v>78.581082352941181</v>
      </c>
      <c r="H174" s="21"/>
      <c r="I174" s="135">
        <f>IF(G$219&gt;0,G174/G$219*100,0)</f>
        <v>47.362608548501534</v>
      </c>
      <c r="J174" s="21"/>
      <c r="K174" s="138">
        <v>22521</v>
      </c>
      <c r="L174" s="21"/>
      <c r="M174" s="135">
        <f>(K174/$AP174)</f>
        <v>2.1196235294117649</v>
      </c>
      <c r="N174" s="21"/>
      <c r="O174" s="135">
        <f>IF(M$219&gt;0,M174/M$219*100,0)</f>
        <v>43.765836891483872</v>
      </c>
      <c r="P174" s="21"/>
      <c r="Q174" s="138">
        <v>13491</v>
      </c>
      <c r="R174" s="21"/>
      <c r="S174" s="135">
        <f>(Q174/$AP174)</f>
        <v>1.2697411764705882</v>
      </c>
      <c r="T174" s="21"/>
      <c r="U174" s="135">
        <f>IF(S$219&gt;0,S174/S$219*100,0)</f>
        <v>81.510828772095195</v>
      </c>
      <c r="V174" s="21"/>
      <c r="W174" s="138">
        <f>(E174+K174+Q174)</f>
        <v>870936</v>
      </c>
      <c r="X174" s="21"/>
      <c r="Y174" s="21"/>
      <c r="Z174" s="138">
        <v>4911</v>
      </c>
      <c r="AA174" s="21"/>
      <c r="AB174" s="135">
        <f t="shared" si="8"/>
        <v>0.56387610570696356</v>
      </c>
      <c r="AC174" s="21"/>
      <c r="AD174" s="138">
        <v>0</v>
      </c>
      <c r="AE174" s="21"/>
      <c r="AF174" s="135">
        <f t="shared" si="9"/>
        <v>0</v>
      </c>
      <c r="AG174" s="21"/>
      <c r="AH174" s="138">
        <v>0</v>
      </c>
      <c r="AI174" s="21"/>
      <c r="AJ174" s="135">
        <f t="shared" si="10"/>
        <v>0</v>
      </c>
      <c r="AK174" s="21"/>
      <c r="AL174" s="138">
        <v>194570</v>
      </c>
      <c r="AM174" s="21"/>
      <c r="AN174" s="10">
        <v>59</v>
      </c>
      <c r="AO174" s="21"/>
      <c r="AP174" s="147">
        <v>10625</v>
      </c>
      <c r="AQ174" s="21"/>
      <c r="AR174" s="147">
        <f>IF(E174,AP174,0)</f>
        <v>10625</v>
      </c>
      <c r="AS174" s="21"/>
      <c r="AT174" s="147">
        <f>IF(K174,AP174,0)</f>
        <v>10625</v>
      </c>
      <c r="AU174" s="21"/>
      <c r="AV174" s="147">
        <f>IF(Q174,AP174,0)</f>
        <v>10625</v>
      </c>
    </row>
    <row r="175" spans="1:48" ht="8.85" customHeight="1" x14ac:dyDescent="0.3">
      <c r="A175" s="10">
        <v>60</v>
      </c>
      <c r="B175" s="21"/>
      <c r="C175" s="10" t="s">
        <v>183</v>
      </c>
      <c r="D175" s="21"/>
      <c r="E175" s="138">
        <v>7562695</v>
      </c>
      <c r="F175" s="21"/>
      <c r="G175" s="135">
        <f>(E175/$AP175)</f>
        <v>74.639469814356076</v>
      </c>
      <c r="H175" s="21"/>
      <c r="I175" s="135">
        <f>IF(G$219&gt;0,G175/G$219*100,0)</f>
        <v>44.98690887467432</v>
      </c>
      <c r="J175" s="21"/>
      <c r="K175" s="138">
        <v>0</v>
      </c>
      <c r="L175" s="21"/>
      <c r="M175" s="135">
        <f>(K175/$AP175)</f>
        <v>0</v>
      </c>
      <c r="N175" s="21"/>
      <c r="O175" s="135">
        <f>IF(M$219&gt;0,M175/M$219*100,0)</f>
        <v>0</v>
      </c>
      <c r="P175" s="21"/>
      <c r="Q175" s="138">
        <v>59817</v>
      </c>
      <c r="R175" s="21"/>
      <c r="S175" s="135">
        <f>(Q175/$AP175)</f>
        <v>0.59035954324289652</v>
      </c>
      <c r="T175" s="21"/>
      <c r="U175" s="135">
        <f>IF(S$219&gt;0,S175/S$219*100,0)</f>
        <v>37.898035075937159</v>
      </c>
      <c r="V175" s="21"/>
      <c r="W175" s="138">
        <f>(E175+K175+Q175)</f>
        <v>7622512</v>
      </c>
      <c r="X175" s="21"/>
      <c r="Y175" s="21"/>
      <c r="Z175" s="138">
        <v>113291</v>
      </c>
      <c r="AA175" s="21"/>
      <c r="AB175" s="135">
        <f t="shared" si="8"/>
        <v>1.4862685686818204</v>
      </c>
      <c r="AC175" s="21"/>
      <c r="AD175" s="138">
        <v>0</v>
      </c>
      <c r="AE175" s="21"/>
      <c r="AF175" s="135">
        <f t="shared" si="9"/>
        <v>0</v>
      </c>
      <c r="AG175" s="21"/>
      <c r="AH175" s="138">
        <v>0</v>
      </c>
      <c r="AI175" s="21"/>
      <c r="AJ175" s="135">
        <f t="shared" si="10"/>
        <v>0</v>
      </c>
      <c r="AK175" s="21"/>
      <c r="AL175" s="138">
        <v>85782</v>
      </c>
      <c r="AM175" s="21"/>
      <c r="AN175" s="10">
        <v>60</v>
      </c>
      <c r="AO175" s="21"/>
      <c r="AP175" s="147">
        <v>101323</v>
      </c>
      <c r="AQ175" s="21"/>
      <c r="AR175" s="147">
        <f>IF(E175,AP175,0)</f>
        <v>101323</v>
      </c>
      <c r="AS175" s="21"/>
      <c r="AT175" s="147">
        <f>IF(K175,AP175,0)</f>
        <v>0</v>
      </c>
      <c r="AU175" s="21"/>
      <c r="AV175" s="147">
        <f>IF(Q175,AP175,0)</f>
        <v>101323</v>
      </c>
    </row>
    <row r="176" spans="1:48"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X176" s="21"/>
      <c r="Y176" s="21"/>
      <c r="Z176" s="21"/>
      <c r="AA176" s="21"/>
      <c r="AB176" s="21"/>
      <c r="AC176" s="21"/>
      <c r="AD176" s="21"/>
      <c r="AE176" s="21"/>
      <c r="AF176" s="21"/>
      <c r="AG176" s="21"/>
      <c r="AH176" s="21"/>
      <c r="AI176" s="21"/>
      <c r="AJ176" s="21"/>
      <c r="AK176" s="21"/>
      <c r="AL176" s="21"/>
      <c r="AM176" s="21"/>
      <c r="AN176" s="41"/>
      <c r="AO176" s="21"/>
      <c r="AP176" s="27"/>
      <c r="AQ176" s="21"/>
      <c r="AR176" s="21"/>
      <c r="AS176" s="21"/>
      <c r="AT176" s="21"/>
      <c r="AU176" s="21"/>
      <c r="AV176" s="21"/>
    </row>
    <row r="177" spans="1:48" ht="8.85" customHeight="1" x14ac:dyDescent="0.3">
      <c r="A177" s="10">
        <v>61</v>
      </c>
      <c r="B177" s="21"/>
      <c r="C177" s="10" t="s">
        <v>184</v>
      </c>
      <c r="D177" s="21"/>
      <c r="E177" s="138">
        <v>681368</v>
      </c>
      <c r="F177" s="21"/>
      <c r="G177" s="135">
        <f>(E177/$AP177)</f>
        <v>46.116277495769879</v>
      </c>
      <c r="H177" s="21"/>
      <c r="I177" s="135">
        <f>IF(G$219&gt;0,G177/G$219*100,0)</f>
        <v>27.795331056094419</v>
      </c>
      <c r="J177" s="21"/>
      <c r="K177" s="138">
        <v>33075</v>
      </c>
      <c r="L177" s="21"/>
      <c r="M177" s="135">
        <f>(K177/$AP177)</f>
        <v>2.2385786802030458</v>
      </c>
      <c r="N177" s="21"/>
      <c r="O177" s="135">
        <f>IF(M$219&gt;0,M177/M$219*100,0)</f>
        <v>46.222014441266914</v>
      </c>
      <c r="P177" s="21"/>
      <c r="Q177" s="138">
        <v>14614</v>
      </c>
      <c r="R177" s="21"/>
      <c r="S177" s="135">
        <f>(Q177/$AP177)</f>
        <v>0.98910321489001696</v>
      </c>
      <c r="T177" s="21"/>
      <c r="U177" s="135">
        <f>IF(S$219&gt;0,S177/S$219*100,0)</f>
        <v>63.495320369880559</v>
      </c>
      <c r="V177" s="21"/>
      <c r="W177" s="138">
        <f>(E177+K177+Q177)</f>
        <v>729057</v>
      </c>
      <c r="X177" s="21"/>
      <c r="Y177" s="21"/>
      <c r="Z177" s="138">
        <v>5828</v>
      </c>
      <c r="AA177" s="21"/>
      <c r="AB177" s="135">
        <f t="shared" si="8"/>
        <v>0.79938879950401687</v>
      </c>
      <c r="AC177" s="21"/>
      <c r="AD177" s="138">
        <v>18568</v>
      </c>
      <c r="AE177" s="21"/>
      <c r="AF177" s="135">
        <f t="shared" si="9"/>
        <v>2.5468516179119054</v>
      </c>
      <c r="AG177" s="21"/>
      <c r="AH177" s="138">
        <v>0</v>
      </c>
      <c r="AI177" s="21"/>
      <c r="AJ177" s="135">
        <f t="shared" si="10"/>
        <v>0</v>
      </c>
      <c r="AK177" s="21"/>
      <c r="AL177" s="138">
        <v>0</v>
      </c>
      <c r="AM177" s="21"/>
      <c r="AN177" s="10">
        <v>61</v>
      </c>
      <c r="AO177" s="21"/>
      <c r="AP177" s="147">
        <v>14775</v>
      </c>
      <c r="AQ177" s="21"/>
      <c r="AR177" s="147">
        <f>IF(E177,AP177,0)</f>
        <v>14775</v>
      </c>
      <c r="AS177" s="21"/>
      <c r="AT177" s="147">
        <f>IF(K177,AP177,0)</f>
        <v>14775</v>
      </c>
      <c r="AU177" s="21"/>
      <c r="AV177" s="147">
        <f>IF(Q177,AP177,0)</f>
        <v>14775</v>
      </c>
    </row>
    <row r="178" spans="1:48" ht="8.85" customHeight="1" x14ac:dyDescent="0.3">
      <c r="A178" s="10">
        <v>62</v>
      </c>
      <c r="B178" s="21"/>
      <c r="C178" s="10" t="s">
        <v>185</v>
      </c>
      <c r="D178" s="21"/>
      <c r="E178" s="138">
        <v>1082168</v>
      </c>
      <c r="F178" s="21"/>
      <c r="G178" s="135">
        <f>(E178/$AP178)</f>
        <v>47.163565046851168</v>
      </c>
      <c r="H178" s="21"/>
      <c r="I178" s="135">
        <f>IF(G$219&gt;0,G178/G$219*100,0)</f>
        <v>28.426555122171759</v>
      </c>
      <c r="J178" s="21"/>
      <c r="K178" s="138">
        <v>284434</v>
      </c>
      <c r="L178" s="21"/>
      <c r="M178" s="135">
        <f>(K178/$AP178)</f>
        <v>12.396339071693179</v>
      </c>
      <c r="N178" s="21"/>
      <c r="O178" s="135">
        <f>IF(M$219&gt;0,M178/M$219*100,0)</f>
        <v>255.95873339536678</v>
      </c>
      <c r="P178" s="21"/>
      <c r="Q178" s="138">
        <v>23732</v>
      </c>
      <c r="R178" s="21"/>
      <c r="S178" s="135">
        <f>(Q178/$AP178)</f>
        <v>1.0342994116365221</v>
      </c>
      <c r="T178" s="21"/>
      <c r="U178" s="135">
        <f>IF(S$219&gt;0,S178/S$219*100,0)</f>
        <v>66.396682885660681</v>
      </c>
      <c r="V178" s="21"/>
      <c r="W178" s="138">
        <f>(E178+K178+Q178)</f>
        <v>1390334</v>
      </c>
      <c r="X178" s="21"/>
      <c r="Y178" s="21"/>
      <c r="Z178" s="138">
        <v>0</v>
      </c>
      <c r="AA178" s="21"/>
      <c r="AB178" s="135">
        <f t="shared" si="8"/>
        <v>0</v>
      </c>
      <c r="AC178" s="21"/>
      <c r="AD178" s="138">
        <v>0</v>
      </c>
      <c r="AE178" s="21"/>
      <c r="AF178" s="135">
        <f t="shared" si="9"/>
        <v>0</v>
      </c>
      <c r="AG178" s="21"/>
      <c r="AH178" s="138">
        <v>0</v>
      </c>
      <c r="AI178" s="21"/>
      <c r="AJ178" s="135">
        <f t="shared" si="10"/>
        <v>0</v>
      </c>
      <c r="AK178" s="21"/>
      <c r="AL178" s="138">
        <v>0</v>
      </c>
      <c r="AM178" s="21"/>
      <c r="AN178" s="10">
        <v>62</v>
      </c>
      <c r="AO178" s="21"/>
      <c r="AP178" s="147">
        <v>22945</v>
      </c>
      <c r="AQ178" s="21"/>
      <c r="AR178" s="147">
        <f>IF(E178,AP178,0)</f>
        <v>22945</v>
      </c>
      <c r="AS178" s="21"/>
      <c r="AT178" s="147">
        <f>IF(K178,AP178,0)</f>
        <v>22945</v>
      </c>
      <c r="AU178" s="21"/>
      <c r="AV178" s="147">
        <f>IF(Q178,AP178,0)</f>
        <v>22945</v>
      </c>
    </row>
    <row r="179" spans="1:48" ht="8.85" customHeight="1" x14ac:dyDescent="0.3">
      <c r="A179" s="10">
        <v>63</v>
      </c>
      <c r="B179" s="21"/>
      <c r="C179" s="10" t="s">
        <v>186</v>
      </c>
      <c r="D179" s="21"/>
      <c r="E179" s="138">
        <v>2100605</v>
      </c>
      <c r="F179" s="21"/>
      <c r="G179" s="135">
        <f>(E179/$AP179)</f>
        <v>171.03118384627911</v>
      </c>
      <c r="H179" s="21"/>
      <c r="I179" s="135">
        <f>IF(G$219&gt;0,G179/G$219*100,0)</f>
        <v>103.08439089341361</v>
      </c>
      <c r="J179" s="21"/>
      <c r="K179" s="138">
        <v>33232</v>
      </c>
      <c r="L179" s="21"/>
      <c r="M179" s="135">
        <f>(K179/$AP179)</f>
        <v>2.7057482494707701</v>
      </c>
      <c r="N179" s="21"/>
      <c r="O179" s="135">
        <f>IF(M$219&gt;0,M179/M$219*100,0)</f>
        <v>55.868098703650141</v>
      </c>
      <c r="P179" s="21"/>
      <c r="Q179" s="138">
        <v>82518</v>
      </c>
      <c r="R179" s="21"/>
      <c r="S179" s="135">
        <f>(Q179/$AP179)</f>
        <v>6.7186126038104543</v>
      </c>
      <c r="T179" s="21"/>
      <c r="U179" s="135">
        <f>IF(S$219&gt;0,S179/S$219*100,0)</f>
        <v>431.30024581660865</v>
      </c>
      <c r="V179" s="21"/>
      <c r="W179" s="138">
        <f>(E179+K179+Q179)</f>
        <v>2216355</v>
      </c>
      <c r="X179" s="21"/>
      <c r="Y179" s="21"/>
      <c r="Z179" s="138">
        <v>104639</v>
      </c>
      <c r="AA179" s="21"/>
      <c r="AB179" s="135">
        <f t="shared" si="8"/>
        <v>4.7212202016373732</v>
      </c>
      <c r="AC179" s="21"/>
      <c r="AD179" s="138">
        <v>29264</v>
      </c>
      <c r="AE179" s="21"/>
      <c r="AF179" s="135">
        <f t="shared" si="9"/>
        <v>1.3203660965865125</v>
      </c>
      <c r="AG179" s="21"/>
      <c r="AH179" s="138">
        <v>3413</v>
      </c>
      <c r="AI179" s="21"/>
      <c r="AJ179" s="135">
        <f t="shared" si="10"/>
        <v>0.15399157625921842</v>
      </c>
      <c r="AK179" s="21"/>
      <c r="AL179" s="138">
        <v>0</v>
      </c>
      <c r="AM179" s="21"/>
      <c r="AN179" s="10">
        <v>63</v>
      </c>
      <c r="AO179" s="21"/>
      <c r="AP179" s="147">
        <v>12282</v>
      </c>
      <c r="AQ179" s="21"/>
      <c r="AR179" s="147">
        <f>IF(E179,AP179,0)</f>
        <v>12282</v>
      </c>
      <c r="AS179" s="21"/>
      <c r="AT179" s="147">
        <f>IF(K179,AP179,0)</f>
        <v>12282</v>
      </c>
      <c r="AU179" s="21"/>
      <c r="AV179" s="147">
        <f>IF(Q179,AP179,0)</f>
        <v>12282</v>
      </c>
    </row>
    <row r="180" spans="1:48" ht="8.85" customHeight="1" x14ac:dyDescent="0.3">
      <c r="A180" s="10">
        <v>64</v>
      </c>
      <c r="B180" s="21"/>
      <c r="C180" s="10" t="s">
        <v>187</v>
      </c>
      <c r="D180" s="21"/>
      <c r="E180" s="138">
        <v>530477</v>
      </c>
      <c r="F180" s="21"/>
      <c r="G180" s="135">
        <f>(E180/$AP180)</f>
        <v>44.807585100092915</v>
      </c>
      <c r="H180" s="21"/>
      <c r="I180" s="135">
        <f>IF(G$219&gt;0,G180/G$219*100,0)</f>
        <v>27.006552334920077</v>
      </c>
      <c r="J180" s="21"/>
      <c r="K180" s="138">
        <v>35353</v>
      </c>
      <c r="L180" s="21"/>
      <c r="M180" s="135">
        <f>(K180/$AP180)</f>
        <v>2.9861474786721853</v>
      </c>
      <c r="N180" s="21"/>
      <c r="O180" s="135">
        <f>IF(M$219&gt;0,M180/M$219*100,0)</f>
        <v>61.657762178999754</v>
      </c>
      <c r="P180" s="21"/>
      <c r="Q180" s="138">
        <v>41261</v>
      </c>
      <c r="R180" s="21"/>
      <c r="S180" s="135">
        <f>(Q180/$AP180)</f>
        <v>3.4851761128473688</v>
      </c>
      <c r="T180" s="21"/>
      <c r="U180" s="135">
        <f>IF(S$219&gt;0,S180/S$219*100,0)</f>
        <v>223.73031499579668</v>
      </c>
      <c r="V180" s="21"/>
      <c r="W180" s="138">
        <f>(E180+K180+Q180)</f>
        <v>607091</v>
      </c>
      <c r="X180" s="21"/>
      <c r="Y180" s="21"/>
      <c r="Z180" s="138">
        <v>0</v>
      </c>
      <c r="AA180" s="21"/>
      <c r="AB180" s="135">
        <f t="shared" si="8"/>
        <v>0</v>
      </c>
      <c r="AC180" s="21"/>
      <c r="AD180" s="138">
        <v>278565</v>
      </c>
      <c r="AE180" s="21"/>
      <c r="AF180" s="135">
        <f t="shared" si="9"/>
        <v>45.885213254685048</v>
      </c>
      <c r="AG180" s="21"/>
      <c r="AH180" s="138">
        <v>0</v>
      </c>
      <c r="AI180" s="21"/>
      <c r="AJ180" s="135">
        <f t="shared" si="10"/>
        <v>0</v>
      </c>
      <c r="AK180" s="21"/>
      <c r="AL180" s="138">
        <v>0</v>
      </c>
      <c r="AM180" s="21"/>
      <c r="AN180" s="10">
        <v>64</v>
      </c>
      <c r="AO180" s="21"/>
      <c r="AP180" s="147">
        <v>11839</v>
      </c>
      <c r="AQ180" s="21"/>
      <c r="AR180" s="147">
        <f>IF(E180,AP180,0)</f>
        <v>11839</v>
      </c>
      <c r="AS180" s="21"/>
      <c r="AT180" s="147">
        <f>IF(K180,AP180,0)</f>
        <v>11839</v>
      </c>
      <c r="AU180" s="21"/>
      <c r="AV180" s="147">
        <f>IF(Q180,AP180,0)</f>
        <v>11839</v>
      </c>
    </row>
    <row r="181" spans="1:48" ht="8.85" customHeight="1" x14ac:dyDescent="0.3">
      <c r="A181" s="10">
        <v>65</v>
      </c>
      <c r="B181" s="21"/>
      <c r="C181" s="10" t="s">
        <v>188</v>
      </c>
      <c r="D181" s="21"/>
      <c r="E181" s="138">
        <v>1401150</v>
      </c>
      <c r="F181" s="21"/>
      <c r="G181" s="135">
        <f>(E181/$AP181)</f>
        <v>89.576141158419645</v>
      </c>
      <c r="H181" s="21"/>
      <c r="I181" s="135">
        <f>IF(G$219&gt;0,G181/G$219*100,0)</f>
        <v>53.989580977217898</v>
      </c>
      <c r="J181" s="21"/>
      <c r="K181" s="138">
        <v>11546</v>
      </c>
      <c r="L181" s="21"/>
      <c r="M181" s="135">
        <f>(K181/$AP181)</f>
        <v>0.7381409026978647</v>
      </c>
      <c r="N181" s="21"/>
      <c r="O181" s="135">
        <f>IF(M$219&gt;0,M181/M$219*100,0)</f>
        <v>15.241081211894622</v>
      </c>
      <c r="P181" s="21"/>
      <c r="Q181" s="138">
        <v>53053</v>
      </c>
      <c r="R181" s="21"/>
      <c r="S181" s="135">
        <f>(Q181/$AP181)</f>
        <v>3.3917018284106892</v>
      </c>
      <c r="T181" s="21"/>
      <c r="U181" s="135">
        <f>IF(S$219&gt;0,S181/S$219*100,0)</f>
        <v>217.72974847523164</v>
      </c>
      <c r="V181" s="21"/>
      <c r="W181" s="138">
        <f>(E181+K181+Q181)</f>
        <v>1465749</v>
      </c>
      <c r="X181" s="21"/>
      <c r="Y181" s="21"/>
      <c r="Z181" s="138">
        <v>0</v>
      </c>
      <c r="AA181" s="21"/>
      <c r="AB181" s="135">
        <f t="shared" si="8"/>
        <v>0</v>
      </c>
      <c r="AC181" s="21"/>
      <c r="AD181" s="138">
        <v>0</v>
      </c>
      <c r="AE181" s="21"/>
      <c r="AF181" s="135">
        <f t="shared" si="9"/>
        <v>0</v>
      </c>
      <c r="AG181" s="21"/>
      <c r="AH181" s="138">
        <v>0</v>
      </c>
      <c r="AI181" s="21"/>
      <c r="AJ181" s="135">
        <f t="shared" si="10"/>
        <v>0</v>
      </c>
      <c r="AK181" s="21"/>
      <c r="AL181" s="138">
        <v>36951</v>
      </c>
      <c r="AM181" s="21"/>
      <c r="AN181" s="10">
        <v>65</v>
      </c>
      <c r="AO181" s="21"/>
      <c r="AP181" s="147">
        <v>15642</v>
      </c>
      <c r="AQ181" s="21"/>
      <c r="AR181" s="147">
        <f>IF(E181,AP181,0)</f>
        <v>15642</v>
      </c>
      <c r="AS181" s="21"/>
      <c r="AT181" s="147">
        <f>IF(K181,AP181,0)</f>
        <v>15642</v>
      </c>
      <c r="AU181" s="21"/>
      <c r="AV181" s="147">
        <f>IF(Q181,AP181,0)</f>
        <v>15642</v>
      </c>
    </row>
    <row r="182" spans="1:48"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X182" s="21"/>
      <c r="Y182" s="21"/>
      <c r="Z182" s="21"/>
      <c r="AA182" s="21"/>
      <c r="AB182" s="21"/>
      <c r="AC182" s="21"/>
      <c r="AD182" s="21"/>
      <c r="AE182" s="21"/>
      <c r="AF182" s="21"/>
      <c r="AG182" s="21"/>
      <c r="AH182" s="21"/>
      <c r="AI182" s="21"/>
      <c r="AJ182" s="21"/>
      <c r="AK182" s="21"/>
      <c r="AL182" s="21"/>
      <c r="AM182" s="21"/>
      <c r="AN182" s="41"/>
      <c r="AO182" s="21"/>
      <c r="AP182" s="27"/>
      <c r="AQ182" s="21"/>
      <c r="AR182" s="21"/>
      <c r="AS182" s="21"/>
      <c r="AT182" s="21"/>
      <c r="AU182" s="21"/>
      <c r="AV182" s="21"/>
    </row>
    <row r="183" spans="1:48" ht="8.85" customHeight="1" x14ac:dyDescent="0.3">
      <c r="A183" s="10">
        <v>66</v>
      </c>
      <c r="B183" s="21"/>
      <c r="C183" s="10" t="s">
        <v>189</v>
      </c>
      <c r="D183" s="21"/>
      <c r="E183" s="138">
        <v>7804533</v>
      </c>
      <c r="F183" s="21"/>
      <c r="G183" s="135">
        <f>(E183/$AP183)</f>
        <v>215.27370772880235</v>
      </c>
      <c r="H183" s="21"/>
      <c r="I183" s="135">
        <f>IF(G$219&gt;0,G183/G$219*100,0)</f>
        <v>129.75036795942242</v>
      </c>
      <c r="J183" s="21"/>
      <c r="K183" s="138">
        <v>75181</v>
      </c>
      <c r="L183" s="21"/>
      <c r="M183" s="135">
        <f>(K183/$AP183)</f>
        <v>2.0737297953329286</v>
      </c>
      <c r="N183" s="21"/>
      <c r="O183" s="135">
        <f>IF(M$219&gt;0,M183/M$219*100,0)</f>
        <v>42.818226312451991</v>
      </c>
      <c r="P183" s="21"/>
      <c r="Q183" s="138">
        <v>153404</v>
      </c>
      <c r="R183" s="21"/>
      <c r="S183" s="135">
        <f>(Q183/$AP183)</f>
        <v>4.2313675732332987</v>
      </c>
      <c r="T183" s="21"/>
      <c r="U183" s="135">
        <f>IF(S$219&gt;0,S183/S$219*100,0)</f>
        <v>271.63195470459294</v>
      </c>
      <c r="V183" s="21"/>
      <c r="W183" s="138">
        <f>(E183+K183+Q183)</f>
        <v>8033118</v>
      </c>
      <c r="X183" s="21"/>
      <c r="Y183" s="21"/>
      <c r="Z183" s="138">
        <v>0</v>
      </c>
      <c r="AA183" s="21"/>
      <c r="AB183" s="135">
        <f t="shared" si="8"/>
        <v>0</v>
      </c>
      <c r="AC183" s="21"/>
      <c r="AD183" s="138">
        <v>0</v>
      </c>
      <c r="AE183" s="21"/>
      <c r="AF183" s="135">
        <f t="shared" si="9"/>
        <v>0</v>
      </c>
      <c r="AG183" s="21"/>
      <c r="AH183" s="138">
        <v>0</v>
      </c>
      <c r="AI183" s="21"/>
      <c r="AJ183" s="135">
        <f t="shared" si="10"/>
        <v>0</v>
      </c>
      <c r="AK183" s="21"/>
      <c r="AL183" s="138">
        <v>472110</v>
      </c>
      <c r="AM183" s="21"/>
      <c r="AN183" s="10">
        <v>66</v>
      </c>
      <c r="AO183" s="21"/>
      <c r="AP183" s="147">
        <v>36254</v>
      </c>
      <c r="AQ183" s="21"/>
      <c r="AR183" s="147">
        <f>IF(E183,AP183,0)</f>
        <v>36254</v>
      </c>
      <c r="AS183" s="21"/>
      <c r="AT183" s="147">
        <f>IF(K183,AP183,0)</f>
        <v>36254</v>
      </c>
      <c r="AU183" s="21"/>
      <c r="AV183" s="147">
        <f>IF(Q183,AP183,0)</f>
        <v>36254</v>
      </c>
    </row>
    <row r="184" spans="1:48" ht="8.85" customHeight="1" x14ac:dyDescent="0.3">
      <c r="A184" s="10">
        <v>67</v>
      </c>
      <c r="B184" s="21"/>
      <c r="C184" s="10" t="s">
        <v>190</v>
      </c>
      <c r="D184" s="21"/>
      <c r="E184" s="138">
        <v>4908584</v>
      </c>
      <c r="F184" s="21"/>
      <c r="G184" s="135">
        <f>(E184/$AP184)</f>
        <v>207.03462820026149</v>
      </c>
      <c r="H184" s="21"/>
      <c r="I184" s="135">
        <f>IF(G$219&gt;0,G184/G$219*100,0)</f>
        <v>124.78448702694062</v>
      </c>
      <c r="J184" s="21"/>
      <c r="K184" s="138">
        <v>38926</v>
      </c>
      <c r="L184" s="21"/>
      <c r="M184" s="135">
        <f>(K184/$AP184)</f>
        <v>1.6418237799991564</v>
      </c>
      <c r="N184" s="21"/>
      <c r="O184" s="135">
        <f>IF(M$219&gt;0,M184/M$219*100,0)</f>
        <v>33.900261420453234</v>
      </c>
      <c r="P184" s="21"/>
      <c r="Q184" s="138">
        <v>1500</v>
      </c>
      <c r="R184" s="21"/>
      <c r="S184" s="135">
        <f>(Q184/$AP184)</f>
        <v>6.3267113754270535E-2</v>
      </c>
      <c r="T184" s="21"/>
      <c r="U184" s="135">
        <f>IF(S$219&gt;0,S184/S$219*100,0)</f>
        <v>4.0614221005759967</v>
      </c>
      <c r="V184" s="21"/>
      <c r="W184" s="138">
        <f>(E184+K184+Q184)</f>
        <v>4949010</v>
      </c>
      <c r="X184" s="21"/>
      <c r="Y184" s="21"/>
      <c r="Z184" s="138">
        <v>40425</v>
      </c>
      <c r="AA184" s="21"/>
      <c r="AB184" s="135">
        <f t="shared" si="8"/>
        <v>0.81683003267320131</v>
      </c>
      <c r="AC184" s="21"/>
      <c r="AD184" s="138">
        <v>2333393</v>
      </c>
      <c r="AE184" s="21"/>
      <c r="AF184" s="135">
        <f t="shared" si="9"/>
        <v>47.148682261704863</v>
      </c>
      <c r="AG184" s="21"/>
      <c r="AH184" s="138">
        <v>0</v>
      </c>
      <c r="AI184" s="21"/>
      <c r="AJ184" s="135">
        <f t="shared" si="10"/>
        <v>0</v>
      </c>
      <c r="AK184" s="21"/>
      <c r="AL184" s="138">
        <v>2998</v>
      </c>
      <c r="AM184" s="21"/>
      <c r="AN184" s="10">
        <v>67</v>
      </c>
      <c r="AO184" s="21"/>
      <c r="AP184" s="147">
        <v>23709</v>
      </c>
      <c r="AQ184" s="21"/>
      <c r="AR184" s="147">
        <f>IF(E184,AP184,0)</f>
        <v>23709</v>
      </c>
      <c r="AS184" s="21"/>
      <c r="AT184" s="147">
        <f>IF(K184,AP184,0)</f>
        <v>23709</v>
      </c>
      <c r="AU184" s="21"/>
      <c r="AV184" s="147">
        <f>IF(Q184,AP184,0)</f>
        <v>23709</v>
      </c>
    </row>
    <row r="185" spans="1:48" ht="8.85" customHeight="1" x14ac:dyDescent="0.3">
      <c r="A185" s="10">
        <v>68</v>
      </c>
      <c r="B185" s="21"/>
      <c r="C185" s="10" t="s">
        <v>191</v>
      </c>
      <c r="D185" s="21"/>
      <c r="E185" s="138">
        <v>1147255</v>
      </c>
      <c r="F185" s="21"/>
      <c r="G185" s="135">
        <f>(E185/$AP185)</f>
        <v>65.155327124034528</v>
      </c>
      <c r="H185" s="21"/>
      <c r="I185" s="135">
        <f>IF(G$219&gt;0,G185/G$219*100,0)</f>
        <v>39.270600009872595</v>
      </c>
      <c r="J185" s="21"/>
      <c r="K185" s="138">
        <v>7929</v>
      </c>
      <c r="L185" s="21"/>
      <c r="M185" s="135">
        <f>(K185/$AP185)</f>
        <v>0.45030667878237163</v>
      </c>
      <c r="N185" s="21"/>
      <c r="O185" s="135">
        <f>IF(M$219&gt;0,M185/M$219*100,0)</f>
        <v>9.2979004909444711</v>
      </c>
      <c r="P185" s="21"/>
      <c r="Q185" s="138">
        <v>115633</v>
      </c>
      <c r="R185" s="21"/>
      <c r="S185" s="135">
        <f>(Q185/$AP185)</f>
        <v>6.567071785552022</v>
      </c>
      <c r="T185" s="21"/>
      <c r="U185" s="135">
        <f>IF(S$219&gt;0,S185/S$219*100,0)</f>
        <v>421.5721075802943</v>
      </c>
      <c r="V185" s="21"/>
      <c r="W185" s="138">
        <f>(E185+K185+Q185)</f>
        <v>1270817</v>
      </c>
      <c r="X185" s="21"/>
      <c r="Y185" s="21"/>
      <c r="Z185" s="138">
        <v>10000</v>
      </c>
      <c r="AA185" s="21"/>
      <c r="AB185" s="135">
        <f t="shared" si="8"/>
        <v>0.78689535944199673</v>
      </c>
      <c r="AC185" s="21"/>
      <c r="AD185" s="138">
        <v>30000</v>
      </c>
      <c r="AE185" s="21"/>
      <c r="AF185" s="135">
        <f t="shared" si="9"/>
        <v>2.36068607832599</v>
      </c>
      <c r="AG185" s="21"/>
      <c r="AH185" s="138">
        <v>0</v>
      </c>
      <c r="AI185" s="21"/>
      <c r="AJ185" s="135">
        <f t="shared" si="10"/>
        <v>0</v>
      </c>
      <c r="AK185" s="21"/>
      <c r="AL185" s="138">
        <v>0</v>
      </c>
      <c r="AM185" s="21"/>
      <c r="AN185" s="10">
        <v>68</v>
      </c>
      <c r="AO185" s="21"/>
      <c r="AP185" s="147">
        <v>17608</v>
      </c>
      <c r="AQ185" s="21"/>
      <c r="AR185" s="147">
        <f>IF(E185,AP185,0)</f>
        <v>17608</v>
      </c>
      <c r="AS185" s="21"/>
      <c r="AT185" s="147">
        <f>IF(K185,AP185,0)</f>
        <v>17608</v>
      </c>
      <c r="AU185" s="21"/>
      <c r="AV185" s="147">
        <f>IF(Q185,AP185,0)</f>
        <v>17608</v>
      </c>
    </row>
    <row r="186" spans="1:48" ht="8.85" customHeight="1" x14ac:dyDescent="0.3">
      <c r="A186" s="10">
        <v>69</v>
      </c>
      <c r="B186" s="21"/>
      <c r="C186" s="10" t="s">
        <v>192</v>
      </c>
      <c r="D186" s="21"/>
      <c r="E186" s="138">
        <v>3537166</v>
      </c>
      <c r="F186" s="21"/>
      <c r="G186" s="135">
        <f>(E186/$AP186)</f>
        <v>58.464587362192361</v>
      </c>
      <c r="H186" s="21"/>
      <c r="I186" s="135">
        <f>IF(G$219&gt;0,G186/G$219*100,0)</f>
        <v>35.237938728665846</v>
      </c>
      <c r="J186" s="21"/>
      <c r="K186" s="138">
        <v>25890</v>
      </c>
      <c r="L186" s="21"/>
      <c r="M186" s="135">
        <f>(K186/$AP186)</f>
        <v>0.4279268111270888</v>
      </c>
      <c r="N186" s="21"/>
      <c r="O186" s="135">
        <f>IF(M$219&gt;0,M186/M$219*100,0)</f>
        <v>8.8358025646556779</v>
      </c>
      <c r="P186" s="21"/>
      <c r="Q186" s="138">
        <v>156797</v>
      </c>
      <c r="R186" s="21"/>
      <c r="S186" s="135">
        <f>(Q186/$AP186)</f>
        <v>2.5916431133369695</v>
      </c>
      <c r="T186" s="21"/>
      <c r="U186" s="135">
        <f>IF(S$219&gt;0,S186/S$219*100,0)</f>
        <v>166.37010909323902</v>
      </c>
      <c r="V186" s="21"/>
      <c r="W186" s="138">
        <f>(E186+K186+Q186)</f>
        <v>3719853</v>
      </c>
      <c r="X186" s="21"/>
      <c r="Y186" s="21"/>
      <c r="Z186" s="138">
        <v>94515</v>
      </c>
      <c r="AA186" s="21"/>
      <c r="AB186" s="135">
        <f t="shared" si="8"/>
        <v>2.5408262100679786</v>
      </c>
      <c r="AC186" s="21"/>
      <c r="AD186" s="138">
        <v>80980</v>
      </c>
      <c r="AE186" s="21"/>
      <c r="AF186" s="135">
        <f t="shared" si="9"/>
        <v>2.1769677457684486</v>
      </c>
      <c r="AG186" s="21"/>
      <c r="AH186" s="138">
        <v>100000</v>
      </c>
      <c r="AI186" s="21"/>
      <c r="AJ186" s="135">
        <f t="shared" si="10"/>
        <v>2.6882782733618775</v>
      </c>
      <c r="AK186" s="21"/>
      <c r="AL186" s="138">
        <v>0</v>
      </c>
      <c r="AM186" s="21"/>
      <c r="AN186" s="10">
        <v>69</v>
      </c>
      <c r="AO186" s="21"/>
      <c r="AP186" s="147">
        <v>60501</v>
      </c>
      <c r="AQ186" s="21"/>
      <c r="AR186" s="147">
        <f>IF(E186,AP186,0)</f>
        <v>60501</v>
      </c>
      <c r="AS186" s="21"/>
      <c r="AT186" s="147">
        <f>IF(K186,AP186,0)</f>
        <v>60501</v>
      </c>
      <c r="AU186" s="21"/>
      <c r="AV186" s="147">
        <f>IF(Q186,AP186,0)</f>
        <v>60501</v>
      </c>
    </row>
    <row r="187" spans="1:48" ht="8.85" customHeight="1" x14ac:dyDescent="0.3">
      <c r="A187" s="10">
        <v>70</v>
      </c>
      <c r="B187" s="21"/>
      <c r="C187" s="10" t="s">
        <v>193</v>
      </c>
      <c r="D187" s="21"/>
      <c r="E187" s="138">
        <v>930554</v>
      </c>
      <c r="F187" s="21"/>
      <c r="G187" s="135">
        <f>(E187/$AP187)</f>
        <v>30.677941515840832</v>
      </c>
      <c r="H187" s="21"/>
      <c r="I187" s="135">
        <f>IF(G$219&gt;0,G187/G$219*100,0)</f>
        <v>18.490294248717607</v>
      </c>
      <c r="J187" s="21"/>
      <c r="K187" s="138">
        <v>0</v>
      </c>
      <c r="L187" s="21"/>
      <c r="M187" s="135">
        <f>(K187/$AP187)</f>
        <v>0</v>
      </c>
      <c r="N187" s="21"/>
      <c r="O187" s="135">
        <f>IF(M$219&gt;0,M187/M$219*100,0)</f>
        <v>0</v>
      </c>
      <c r="P187" s="21"/>
      <c r="Q187" s="138">
        <v>86109</v>
      </c>
      <c r="R187" s="21"/>
      <c r="S187" s="135">
        <f>(Q187/$AP187)</f>
        <v>2.8387894372465632</v>
      </c>
      <c r="T187" s="21"/>
      <c r="U187" s="135">
        <f>IF(S$219&gt;0,S187/S$219*100,0)</f>
        <v>182.2356272501311</v>
      </c>
      <c r="V187" s="21"/>
      <c r="W187" s="138">
        <f>(E187+K187+Q187)</f>
        <v>1016663</v>
      </c>
      <c r="X187" s="21"/>
      <c r="Y187" s="21"/>
      <c r="Z187" s="138">
        <v>0</v>
      </c>
      <c r="AA187" s="21"/>
      <c r="AB187" s="135">
        <f t="shared" si="8"/>
        <v>0</v>
      </c>
      <c r="AC187" s="21"/>
      <c r="AD187" s="138">
        <v>196893</v>
      </c>
      <c r="AE187" s="21"/>
      <c r="AF187" s="135">
        <f t="shared" si="9"/>
        <v>19.366594436897969</v>
      </c>
      <c r="AG187" s="21"/>
      <c r="AH187" s="138">
        <v>0</v>
      </c>
      <c r="AI187" s="21"/>
      <c r="AJ187" s="135">
        <f t="shared" si="10"/>
        <v>0</v>
      </c>
      <c r="AK187" s="21"/>
      <c r="AL187" s="138">
        <v>3263</v>
      </c>
      <c r="AM187" s="21"/>
      <c r="AN187" s="10">
        <v>70</v>
      </c>
      <c r="AO187" s="21"/>
      <c r="AP187" s="147">
        <v>30333</v>
      </c>
      <c r="AQ187" s="21"/>
      <c r="AR187" s="147">
        <f>IF(E187,AP187,0)</f>
        <v>30333</v>
      </c>
      <c r="AS187" s="21"/>
      <c r="AT187" s="147">
        <f>IF(K187,AP187,0)</f>
        <v>0</v>
      </c>
      <c r="AU187" s="21"/>
      <c r="AV187" s="147">
        <f>IF(Q187,AP187,0)</f>
        <v>30333</v>
      </c>
    </row>
    <row r="188" spans="1:48"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131"/>
      <c r="X188" s="21"/>
      <c r="Y188" s="21"/>
      <c r="Z188" s="21"/>
      <c r="AA188" s="21"/>
      <c r="AB188" s="21"/>
      <c r="AC188" s="21"/>
      <c r="AD188" s="21"/>
      <c r="AE188" s="21"/>
      <c r="AF188" s="21"/>
      <c r="AG188" s="21"/>
      <c r="AH188" s="21"/>
      <c r="AI188" s="21"/>
      <c r="AJ188" s="21"/>
      <c r="AK188" s="21"/>
      <c r="AL188" s="21"/>
      <c r="AM188" s="21"/>
      <c r="AN188" s="41"/>
      <c r="AO188" s="21"/>
      <c r="AP188" s="27"/>
      <c r="AQ188" s="21"/>
      <c r="AR188" s="21"/>
      <c r="AS188" s="21"/>
      <c r="AT188" s="21"/>
      <c r="AU188" s="21"/>
      <c r="AV188" s="21"/>
    </row>
    <row r="189" spans="1:48" ht="8.85" customHeight="1" x14ac:dyDescent="0.3">
      <c r="A189" s="10">
        <v>71</v>
      </c>
      <c r="B189" s="21"/>
      <c r="C189" s="10" t="s">
        <v>194</v>
      </c>
      <c r="D189" s="21"/>
      <c r="E189" s="138">
        <v>767830</v>
      </c>
      <c r="F189" s="21"/>
      <c r="G189" s="135">
        <f>(E189/$AP189)</f>
        <v>34.252130079850112</v>
      </c>
      <c r="H189" s="21"/>
      <c r="I189" s="135">
        <f>IF(G$219&gt;0,G189/G$219*100,0)</f>
        <v>20.644539122507723</v>
      </c>
      <c r="J189" s="21"/>
      <c r="K189" s="138">
        <v>16538</v>
      </c>
      <c r="L189" s="21"/>
      <c r="M189" s="135">
        <f>(K189/$AP189)</f>
        <v>0.7377436766739528</v>
      </c>
      <c r="N189" s="21"/>
      <c r="O189" s="135">
        <f>IF(M$219&gt;0,M189/M$219*100,0)</f>
        <v>15.232879317015483</v>
      </c>
      <c r="P189" s="21"/>
      <c r="Q189" s="138">
        <v>131077</v>
      </c>
      <c r="R189" s="21"/>
      <c r="S189" s="135">
        <f>(Q189/$AP189)</f>
        <v>5.8472141678190654</v>
      </c>
      <c r="T189" s="21"/>
      <c r="U189" s="135">
        <f>IF(S$219&gt;0,S189/S$219*100,0)</f>
        <v>375.36096462719456</v>
      </c>
      <c r="V189" s="21"/>
      <c r="W189" s="138">
        <f>(E189+K189+Q189)</f>
        <v>915445</v>
      </c>
      <c r="X189" s="21"/>
      <c r="Y189" s="21"/>
      <c r="Z189" s="138">
        <v>0</v>
      </c>
      <c r="AA189" s="21"/>
      <c r="AB189" s="135">
        <f t="shared" si="8"/>
        <v>0</v>
      </c>
      <c r="AC189" s="21"/>
      <c r="AD189" s="138">
        <v>0</v>
      </c>
      <c r="AE189" s="21"/>
      <c r="AF189" s="135">
        <f t="shared" si="9"/>
        <v>0</v>
      </c>
      <c r="AG189" s="21"/>
      <c r="AH189" s="138">
        <v>0</v>
      </c>
      <c r="AI189" s="21"/>
      <c r="AJ189" s="135">
        <f t="shared" si="10"/>
        <v>0</v>
      </c>
      <c r="AK189" s="21"/>
      <c r="AL189" s="138">
        <v>19150</v>
      </c>
      <c r="AM189" s="21"/>
      <c r="AN189" s="10">
        <v>71</v>
      </c>
      <c r="AO189" s="21"/>
      <c r="AP189" s="147">
        <v>22417</v>
      </c>
      <c r="AQ189" s="21"/>
      <c r="AR189" s="147">
        <f>IF(E189,AP189,0)</f>
        <v>22417</v>
      </c>
      <c r="AS189" s="21"/>
      <c r="AT189" s="147">
        <f>IF(K189,AP189,0)</f>
        <v>22417</v>
      </c>
      <c r="AU189" s="21"/>
      <c r="AV189" s="147">
        <f>IF(Q189,AP189,0)</f>
        <v>22417</v>
      </c>
    </row>
    <row r="190" spans="1:48" ht="8.85" customHeight="1" x14ac:dyDescent="0.3">
      <c r="A190" s="10">
        <v>72</v>
      </c>
      <c r="B190" s="21"/>
      <c r="C190" s="10" t="s">
        <v>195</v>
      </c>
      <c r="D190" s="21"/>
      <c r="E190" s="138">
        <v>1341406</v>
      </c>
      <c r="F190" s="21"/>
      <c r="G190" s="135">
        <f>(E190/$AP190)</f>
        <v>31.188235294117646</v>
      </c>
      <c r="H190" s="21"/>
      <c r="I190" s="135">
        <f>IF(G$219&gt;0,G190/G$219*100,0)</f>
        <v>18.797859934269098</v>
      </c>
      <c r="J190" s="21"/>
      <c r="K190" s="138">
        <v>24000</v>
      </c>
      <c r="L190" s="21"/>
      <c r="M190" s="135">
        <f>(K190/$AP190)</f>
        <v>0.55800976517089051</v>
      </c>
      <c r="N190" s="21"/>
      <c r="O190" s="135">
        <f>IF(M$219&gt;0,M190/M$219*100,0)</f>
        <v>11.521746209857326</v>
      </c>
      <c r="P190" s="21"/>
      <c r="Q190" s="138">
        <v>63692</v>
      </c>
      <c r="R190" s="21"/>
      <c r="S190" s="135">
        <f>(Q190/$AP190)</f>
        <v>1.4808649151360149</v>
      </c>
      <c r="T190" s="21"/>
      <c r="U190" s="135">
        <f>IF(S$219&gt;0,S190/S$219*100,0)</f>
        <v>95.063882914921734</v>
      </c>
      <c r="V190" s="21"/>
      <c r="W190" s="138">
        <f>(E190+K190+Q190)</f>
        <v>1429098</v>
      </c>
      <c r="X190" s="21"/>
      <c r="Y190" s="21"/>
      <c r="Z190" s="138">
        <v>0</v>
      </c>
      <c r="AA190" s="21"/>
      <c r="AB190" s="135">
        <f t="shared" si="8"/>
        <v>0</v>
      </c>
      <c r="AC190" s="21"/>
      <c r="AD190" s="138">
        <v>0</v>
      </c>
      <c r="AE190" s="21"/>
      <c r="AF190" s="135">
        <f t="shared" si="9"/>
        <v>0</v>
      </c>
      <c r="AG190" s="21"/>
      <c r="AH190" s="138">
        <v>0</v>
      </c>
      <c r="AI190" s="21"/>
      <c r="AJ190" s="135">
        <f t="shared" si="10"/>
        <v>0</v>
      </c>
      <c r="AK190" s="21"/>
      <c r="AL190" s="138">
        <v>0</v>
      </c>
      <c r="AM190" s="21"/>
      <c r="AN190" s="10">
        <v>72</v>
      </c>
      <c r="AO190" s="21"/>
      <c r="AP190" s="147">
        <v>43010</v>
      </c>
      <c r="AQ190" s="21"/>
      <c r="AR190" s="147">
        <f>IF(E190,AP190,0)</f>
        <v>43010</v>
      </c>
      <c r="AS190" s="21"/>
      <c r="AT190" s="147">
        <f>IF(K190,AP190,0)</f>
        <v>43010</v>
      </c>
      <c r="AU190" s="21"/>
      <c r="AV190" s="147">
        <f>IF(Q190,AP190,0)</f>
        <v>43010</v>
      </c>
    </row>
    <row r="191" spans="1:48" ht="8.85" customHeight="1" x14ac:dyDescent="0.3">
      <c r="A191" s="10">
        <v>73</v>
      </c>
      <c r="B191" s="21"/>
      <c r="C191" s="10" t="s">
        <v>196</v>
      </c>
      <c r="D191" s="21"/>
      <c r="E191" s="138">
        <v>72227000</v>
      </c>
      <c r="F191" s="21"/>
      <c r="G191" s="135">
        <f>(E191/$AP191)</f>
        <v>149.78515317168666</v>
      </c>
      <c r="H191" s="21"/>
      <c r="I191" s="135">
        <f>IF(G$219&gt;0,G191/G$219*100,0)</f>
        <v>90.278924184128542</v>
      </c>
      <c r="J191" s="21"/>
      <c r="K191" s="138">
        <v>6610000</v>
      </c>
      <c r="L191" s="21"/>
      <c r="M191" s="135">
        <f>(K191/$AP191)</f>
        <v>13.707891265937239</v>
      </c>
      <c r="N191" s="21"/>
      <c r="O191" s="135">
        <f>IF(M$219&gt;0,M191/M$219*100,0)</f>
        <v>283.03957044565334</v>
      </c>
      <c r="P191" s="21"/>
      <c r="Q191" s="138">
        <v>1035000</v>
      </c>
      <c r="R191" s="21"/>
      <c r="S191" s="135">
        <f>(Q191/$AP191)</f>
        <v>2.1463944720491743</v>
      </c>
      <c r="T191" s="21"/>
      <c r="U191" s="135">
        <f>IF(S$219&gt;0,S191/S$219*100,0)</f>
        <v>137.78744481995972</v>
      </c>
      <c r="V191" s="21"/>
      <c r="W191" s="138">
        <f>(E191+K191+Q191)</f>
        <v>79872000</v>
      </c>
      <c r="X191" s="21"/>
      <c r="Y191" s="21"/>
      <c r="Z191" s="138">
        <v>591000</v>
      </c>
      <c r="AA191" s="21"/>
      <c r="AB191" s="135">
        <f t="shared" si="8"/>
        <v>0.73993389423076916</v>
      </c>
      <c r="AC191" s="21"/>
      <c r="AD191" s="138">
        <v>331000</v>
      </c>
      <c r="AE191" s="21"/>
      <c r="AF191" s="135">
        <f t="shared" si="9"/>
        <v>0.4144130608974359</v>
      </c>
      <c r="AG191" s="21"/>
      <c r="AH191" s="138">
        <v>30431000</v>
      </c>
      <c r="AI191" s="21"/>
      <c r="AJ191" s="135">
        <f t="shared" si="10"/>
        <v>38.099709535256409</v>
      </c>
      <c r="AK191" s="21"/>
      <c r="AL191" s="138">
        <v>15264000</v>
      </c>
      <c r="AM191" s="21"/>
      <c r="AN191" s="10">
        <v>73</v>
      </c>
      <c r="AO191" s="21"/>
      <c r="AP191" s="147">
        <v>482204</v>
      </c>
      <c r="AQ191" s="21"/>
      <c r="AR191" s="147">
        <f>IF(E191,AP191,0)</f>
        <v>482204</v>
      </c>
      <c r="AS191" s="21"/>
      <c r="AT191" s="147">
        <f>IF(K191,AP191,0)</f>
        <v>482204</v>
      </c>
      <c r="AU191" s="21"/>
      <c r="AV191" s="147">
        <f>IF(Q191,AP191,0)</f>
        <v>482204</v>
      </c>
    </row>
    <row r="192" spans="1:48" ht="8.85" customHeight="1" x14ac:dyDescent="0.3">
      <c r="A192" s="10">
        <v>74</v>
      </c>
      <c r="B192" s="21"/>
      <c r="C192" s="10" t="s">
        <v>197</v>
      </c>
      <c r="D192" s="21"/>
      <c r="E192" s="138">
        <v>5838691</v>
      </c>
      <c r="F192" s="21"/>
      <c r="G192" s="135">
        <f>(E192/$AP192)</f>
        <v>172.7423372781065</v>
      </c>
      <c r="H192" s="21"/>
      <c r="I192" s="135">
        <f>IF(G$219&gt;0,G192/G$219*100,0)</f>
        <v>104.11574204984157</v>
      </c>
      <c r="J192" s="21"/>
      <c r="K192" s="138">
        <v>13000</v>
      </c>
      <c r="L192" s="21"/>
      <c r="M192" s="135">
        <f>(K192/$AP192)</f>
        <v>0.38461538461538464</v>
      </c>
      <c r="N192" s="21"/>
      <c r="O192" s="135">
        <f>IF(M$219&gt;0,M192/M$219*100,0)</f>
        <v>7.9415112898391609</v>
      </c>
      <c r="P192" s="21"/>
      <c r="Q192" s="138">
        <v>120251</v>
      </c>
      <c r="R192" s="21"/>
      <c r="S192" s="135">
        <f>(Q192/$AP192)</f>
        <v>3.5577218934911241</v>
      </c>
      <c r="T192" s="21"/>
      <c r="U192" s="135">
        <f>IF(S$219&gt;0,S192/S$219*100,0)</f>
        <v>228.38737961161692</v>
      </c>
      <c r="V192" s="21"/>
      <c r="W192" s="138">
        <f>(E192+K192+Q192)</f>
        <v>5971942</v>
      </c>
      <c r="X192" s="21"/>
      <c r="Y192" s="21"/>
      <c r="Z192" s="138">
        <v>0</v>
      </c>
      <c r="AA192" s="21"/>
      <c r="AB192" s="135">
        <f t="shared" si="8"/>
        <v>0</v>
      </c>
      <c r="AC192" s="21"/>
      <c r="AD192" s="138">
        <v>0</v>
      </c>
      <c r="AE192" s="21"/>
      <c r="AF192" s="135">
        <f t="shared" si="9"/>
        <v>0</v>
      </c>
      <c r="AG192" s="21"/>
      <c r="AH192" s="138">
        <v>0</v>
      </c>
      <c r="AI192" s="21"/>
      <c r="AJ192" s="135">
        <f t="shared" si="10"/>
        <v>0</v>
      </c>
      <c r="AK192" s="21"/>
      <c r="AL192" s="138">
        <v>0</v>
      </c>
      <c r="AM192" s="21"/>
      <c r="AN192" s="10">
        <v>74</v>
      </c>
      <c r="AO192" s="21"/>
      <c r="AP192" s="147">
        <v>33800</v>
      </c>
      <c r="AQ192" s="21"/>
      <c r="AR192" s="147">
        <f>IF(E192,AP192,0)</f>
        <v>33800</v>
      </c>
      <c r="AS192" s="21"/>
      <c r="AT192" s="147">
        <f>IF(K192,AP192,0)</f>
        <v>33800</v>
      </c>
      <c r="AU192" s="21"/>
      <c r="AV192" s="147">
        <f>IF(Q192,AP192,0)</f>
        <v>33800</v>
      </c>
    </row>
    <row r="193" spans="1:48" ht="8.85" customHeight="1" x14ac:dyDescent="0.3">
      <c r="A193" s="10">
        <v>75</v>
      </c>
      <c r="B193" s="21"/>
      <c r="C193" s="10" t="s">
        <v>198</v>
      </c>
      <c r="D193" s="21"/>
      <c r="E193" s="138">
        <v>126362</v>
      </c>
      <c r="F193" s="21"/>
      <c r="G193" s="135">
        <f>(E193/$AP193)</f>
        <v>17.196788241698421</v>
      </c>
      <c r="H193" s="21"/>
      <c r="I193" s="135">
        <f>IF(G$219&gt;0,G193/G$219*100,0)</f>
        <v>10.3648960461608</v>
      </c>
      <c r="J193" s="21"/>
      <c r="K193" s="138">
        <v>23530</v>
      </c>
      <c r="L193" s="21"/>
      <c r="M193" s="135">
        <f>(K193/$AP193)</f>
        <v>3.2022318998366903</v>
      </c>
      <c r="N193" s="21"/>
      <c r="O193" s="135">
        <f>IF(M$219&gt;0,M193/M$219*100,0)</f>
        <v>66.119458041614067</v>
      </c>
      <c r="P193" s="21"/>
      <c r="Q193" s="138">
        <v>88570</v>
      </c>
      <c r="R193" s="21"/>
      <c r="S193" s="135">
        <f>(Q193/$AP193)</f>
        <v>12.053620032661948</v>
      </c>
      <c r="T193" s="21"/>
      <c r="U193" s="135">
        <f>IF(S$219&gt;0,S193/S$219*100,0)</f>
        <v>773.7801819558166</v>
      </c>
      <c r="V193" s="21"/>
      <c r="W193" s="138">
        <f>(E193+K193+Q193)</f>
        <v>238462</v>
      </c>
      <c r="X193" s="21"/>
      <c r="Y193" s="21"/>
      <c r="Z193" s="138">
        <v>0</v>
      </c>
      <c r="AA193" s="21"/>
      <c r="AB193" s="135">
        <f t="shared" si="8"/>
        <v>0</v>
      </c>
      <c r="AC193" s="21"/>
      <c r="AD193" s="138">
        <v>0</v>
      </c>
      <c r="AE193" s="21"/>
      <c r="AF193" s="135">
        <f t="shared" si="9"/>
        <v>0</v>
      </c>
      <c r="AG193" s="21"/>
      <c r="AH193" s="138">
        <v>0</v>
      </c>
      <c r="AI193" s="21"/>
      <c r="AJ193" s="135">
        <f t="shared" si="10"/>
        <v>0</v>
      </c>
      <c r="AK193" s="21"/>
      <c r="AL193" s="138">
        <v>0</v>
      </c>
      <c r="AM193" s="21"/>
      <c r="AN193" s="10">
        <v>75</v>
      </c>
      <c r="AO193" s="21"/>
      <c r="AP193" s="147">
        <v>7348</v>
      </c>
      <c r="AQ193" s="21"/>
      <c r="AR193" s="147">
        <f>IF(E193,AP193,0)</f>
        <v>7348</v>
      </c>
      <c r="AS193" s="21"/>
      <c r="AT193" s="147">
        <f>IF(K193,AP193,0)</f>
        <v>7348</v>
      </c>
      <c r="AU193" s="21"/>
      <c r="AV193" s="147">
        <f>IF(Q193,AP193,0)</f>
        <v>7348</v>
      </c>
    </row>
    <row r="194" spans="1:48"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131"/>
      <c r="X194" s="21"/>
      <c r="Y194" s="21"/>
      <c r="Z194" s="21"/>
      <c r="AA194" s="21"/>
      <c r="AB194" s="21"/>
      <c r="AC194" s="21"/>
      <c r="AD194" s="21"/>
      <c r="AE194" s="21"/>
      <c r="AF194" s="21"/>
      <c r="AG194" s="21"/>
      <c r="AH194" s="21"/>
      <c r="AI194" s="21"/>
      <c r="AJ194" s="21"/>
      <c r="AK194" s="21"/>
      <c r="AL194" s="21"/>
      <c r="AM194" s="21"/>
      <c r="AN194" s="41"/>
      <c r="AO194" s="21"/>
      <c r="AP194" s="27"/>
      <c r="AQ194" s="21"/>
      <c r="AR194" s="21"/>
      <c r="AS194" s="21"/>
      <c r="AT194" s="21"/>
      <c r="AU194" s="21"/>
      <c r="AV194" s="21"/>
    </row>
    <row r="195" spans="1:48" ht="8.85" customHeight="1" x14ac:dyDescent="0.3">
      <c r="A195" s="10">
        <v>76</v>
      </c>
      <c r="B195" s="21"/>
      <c r="C195" s="10" t="s">
        <v>114</v>
      </c>
      <c r="D195" s="21"/>
      <c r="E195" s="138">
        <v>1412736</v>
      </c>
      <c r="F195" s="21"/>
      <c r="G195" s="135">
        <f>(E195/$AP195)</f>
        <v>158.32522694161156</v>
      </c>
      <c r="H195" s="21"/>
      <c r="I195" s="135">
        <f>IF(G$219&gt;0,G195/G$219*100,0)</f>
        <v>95.426221203067342</v>
      </c>
      <c r="J195" s="21"/>
      <c r="K195" s="138">
        <v>17208</v>
      </c>
      <c r="L195" s="21"/>
      <c r="M195" s="135">
        <f>(K195/$AP195)</f>
        <v>1.9284993836153761</v>
      </c>
      <c r="N195" s="21"/>
      <c r="O195" s="135">
        <f>IF(M$219&gt;0,M195/M$219*100,0)</f>
        <v>39.819519031316368</v>
      </c>
      <c r="P195" s="21"/>
      <c r="Q195" s="138">
        <v>27889</v>
      </c>
      <c r="R195" s="21"/>
      <c r="S195" s="135">
        <f>(Q195/$AP195)</f>
        <v>3.1255183234338229</v>
      </c>
      <c r="T195" s="21"/>
      <c r="U195" s="135">
        <f>IF(S$219&gt;0,S195/S$219*100,0)</f>
        <v>200.64214156904723</v>
      </c>
      <c r="V195" s="21"/>
      <c r="W195" s="138">
        <f>(E195+K195+Q195)</f>
        <v>1457833</v>
      </c>
      <c r="X195" s="21"/>
      <c r="Y195" s="21"/>
      <c r="Z195" s="138">
        <v>0</v>
      </c>
      <c r="AA195" s="21"/>
      <c r="AB195" s="135">
        <f t="shared" si="8"/>
        <v>0</v>
      </c>
      <c r="AC195" s="21"/>
      <c r="AD195" s="138">
        <v>1330330</v>
      </c>
      <c r="AE195" s="21"/>
      <c r="AF195" s="135">
        <f t="shared" si="9"/>
        <v>91.253936493411786</v>
      </c>
      <c r="AG195" s="21"/>
      <c r="AH195" s="138">
        <v>0</v>
      </c>
      <c r="AI195" s="21"/>
      <c r="AJ195" s="135">
        <f t="shared" si="10"/>
        <v>0</v>
      </c>
      <c r="AK195" s="21"/>
      <c r="AL195" s="138">
        <v>14400</v>
      </c>
      <c r="AM195" s="21"/>
      <c r="AN195" s="10">
        <v>76</v>
      </c>
      <c r="AO195" s="21"/>
      <c r="AP195" s="147">
        <v>8923</v>
      </c>
      <c r="AQ195" s="21"/>
      <c r="AR195" s="147">
        <f>IF(E195,AP195,0)</f>
        <v>8923</v>
      </c>
      <c r="AS195" s="21"/>
      <c r="AT195" s="147">
        <f>IF(K195,AP195,0)</f>
        <v>8923</v>
      </c>
      <c r="AU195" s="21"/>
      <c r="AV195" s="147">
        <f>IF(Q195,AP195,0)</f>
        <v>8923</v>
      </c>
    </row>
    <row r="196" spans="1:48" ht="8.85" customHeight="1" x14ac:dyDescent="0.3">
      <c r="A196" s="10">
        <v>77</v>
      </c>
      <c r="B196" s="21"/>
      <c r="C196" s="10" t="s">
        <v>115</v>
      </c>
      <c r="D196" s="21"/>
      <c r="E196" s="138">
        <v>5722254</v>
      </c>
      <c r="F196" s="21"/>
      <c r="G196" s="135">
        <f>(E196/$AP196)</f>
        <v>59.0355208451547</v>
      </c>
      <c r="H196" s="21"/>
      <c r="I196" s="135">
        <f>IF(G$219&gt;0,G196/G$219*100,0)</f>
        <v>35.582053345709753</v>
      </c>
      <c r="J196" s="21"/>
      <c r="K196" s="138">
        <v>0</v>
      </c>
      <c r="L196" s="21"/>
      <c r="M196" s="135">
        <f>(K196/$AP196)</f>
        <v>0</v>
      </c>
      <c r="N196" s="21"/>
      <c r="O196" s="135">
        <f>IF(M$219&gt;0,M196/M$219*100,0)</f>
        <v>0</v>
      </c>
      <c r="P196" s="21"/>
      <c r="Q196" s="138">
        <v>55604</v>
      </c>
      <c r="R196" s="21"/>
      <c r="S196" s="135">
        <f>(Q196/$AP196)</f>
        <v>0.57365700667498887</v>
      </c>
      <c r="T196" s="21"/>
      <c r="U196" s="135">
        <f>IF(S$219&gt;0,S196/S$219*100,0)</f>
        <v>36.825818451419494</v>
      </c>
      <c r="V196" s="21"/>
      <c r="W196" s="138">
        <f>(E196+K196+Q196)</f>
        <v>5777858</v>
      </c>
      <c r="X196" s="21"/>
      <c r="Y196" s="21"/>
      <c r="Z196" s="138">
        <v>288851</v>
      </c>
      <c r="AA196" s="21"/>
      <c r="AB196" s="135">
        <f t="shared" si="8"/>
        <v>4.9992748177611839</v>
      </c>
      <c r="AC196" s="21"/>
      <c r="AD196" s="138">
        <v>461978</v>
      </c>
      <c r="AE196" s="21"/>
      <c r="AF196" s="135">
        <f t="shared" si="9"/>
        <v>7.9956620602306252</v>
      </c>
      <c r="AG196" s="21"/>
      <c r="AH196" s="138">
        <v>0</v>
      </c>
      <c r="AI196" s="21"/>
      <c r="AJ196" s="135">
        <f t="shared" si="10"/>
        <v>0</v>
      </c>
      <c r="AK196" s="21"/>
      <c r="AL196" s="138">
        <v>225962</v>
      </c>
      <c r="AM196" s="21"/>
      <c r="AN196" s="10">
        <v>77</v>
      </c>
      <c r="AO196" s="21"/>
      <c r="AP196" s="147">
        <v>96929</v>
      </c>
      <c r="AQ196" s="21"/>
      <c r="AR196" s="147">
        <f>IF(E196,AP196,0)</f>
        <v>96929</v>
      </c>
      <c r="AS196" s="21"/>
      <c r="AT196" s="147">
        <f>IF(K196,AP196,0)</f>
        <v>0</v>
      </c>
      <c r="AU196" s="21"/>
      <c r="AV196" s="147">
        <f>IF(Q196,AP196,0)</f>
        <v>96929</v>
      </c>
    </row>
    <row r="197" spans="1:48" ht="8.85" customHeight="1" x14ac:dyDescent="0.3">
      <c r="A197" s="10">
        <v>78</v>
      </c>
      <c r="B197" s="21"/>
      <c r="C197" s="10" t="s">
        <v>199</v>
      </c>
      <c r="D197" s="21"/>
      <c r="E197" s="138">
        <v>2928162</v>
      </c>
      <c r="F197" s="21"/>
      <c r="G197" s="135">
        <f>(E197/$AP197)</f>
        <v>129.27867549668875</v>
      </c>
      <c r="H197" s="21"/>
      <c r="I197" s="135">
        <f>IF(G$219&gt;0,G197/G$219*100,0)</f>
        <v>77.919202916008842</v>
      </c>
      <c r="J197" s="21"/>
      <c r="K197" s="138">
        <v>269943</v>
      </c>
      <c r="L197" s="21"/>
      <c r="M197" s="135">
        <f>(K197/$AP197)</f>
        <v>11.918013245033112</v>
      </c>
      <c r="N197" s="21"/>
      <c r="O197" s="135">
        <f>IF(M$219&gt;0,M197/M$219*100,0)</f>
        <v>246.08229551849607</v>
      </c>
      <c r="P197" s="21"/>
      <c r="Q197" s="138">
        <v>69959</v>
      </c>
      <c r="R197" s="21"/>
      <c r="S197" s="135">
        <f>(Q197/$AP197)</f>
        <v>3.0886975717439293</v>
      </c>
      <c r="T197" s="21"/>
      <c r="U197" s="135">
        <f>IF(S$219&gt;0,S197/S$219*100,0)</f>
        <v>198.27843938952336</v>
      </c>
      <c r="V197" s="21"/>
      <c r="W197" s="138">
        <f>(E197+K197+Q197)</f>
        <v>3268064</v>
      </c>
      <c r="X197" s="21"/>
      <c r="Y197" s="21"/>
      <c r="Z197" s="138">
        <v>285245</v>
      </c>
      <c r="AA197" s="21"/>
      <c r="AB197" s="135">
        <f t="shared" si="8"/>
        <v>8.7282562397798813</v>
      </c>
      <c r="AC197" s="21"/>
      <c r="AD197" s="138">
        <v>31544</v>
      </c>
      <c r="AE197" s="21"/>
      <c r="AF197" s="135">
        <f t="shared" si="9"/>
        <v>0.96521977537771597</v>
      </c>
      <c r="AG197" s="21"/>
      <c r="AH197" s="138">
        <v>0</v>
      </c>
      <c r="AI197" s="21"/>
      <c r="AJ197" s="135">
        <f t="shared" si="10"/>
        <v>0</v>
      </c>
      <c r="AK197" s="21"/>
      <c r="AL197" s="138">
        <v>24422</v>
      </c>
      <c r="AM197" s="21"/>
      <c r="AN197" s="10">
        <v>78</v>
      </c>
      <c r="AO197" s="21"/>
      <c r="AP197" s="147">
        <v>22650</v>
      </c>
      <c r="AQ197" s="21"/>
      <c r="AR197" s="147">
        <f>IF(E197,AP197,0)</f>
        <v>22650</v>
      </c>
      <c r="AS197" s="21"/>
      <c r="AT197" s="147">
        <f>IF(K197,AP197,0)</f>
        <v>22650</v>
      </c>
      <c r="AU197" s="21"/>
      <c r="AV197" s="147">
        <f>IF(Q197,AP197,0)</f>
        <v>22650</v>
      </c>
    </row>
    <row r="198" spans="1:48" ht="8.85" customHeight="1" x14ac:dyDescent="0.3">
      <c r="A198" s="10">
        <v>79</v>
      </c>
      <c r="B198" s="21"/>
      <c r="C198" s="10" t="s">
        <v>200</v>
      </c>
      <c r="D198" s="21"/>
      <c r="E198" s="138">
        <v>7635215</v>
      </c>
      <c r="F198" s="21"/>
      <c r="G198" s="135">
        <f>(E198/$AP198)</f>
        <v>91.15912699834044</v>
      </c>
      <c r="H198" s="21"/>
      <c r="I198" s="135">
        <f>IF(G$219&gt;0,G198/G$219*100,0)</f>
        <v>54.94368260612201</v>
      </c>
      <c r="J198" s="21"/>
      <c r="K198" s="138">
        <v>596776</v>
      </c>
      <c r="L198" s="21"/>
      <c r="M198" s="135">
        <f>(K198/$AP198)</f>
        <v>7.1250880523418942</v>
      </c>
      <c r="N198" s="21"/>
      <c r="O198" s="135">
        <f>IF(M$219&gt;0,M198/M$219*100,0)</f>
        <v>147.1183147428053</v>
      </c>
      <c r="P198" s="21"/>
      <c r="Q198" s="138">
        <v>147555</v>
      </c>
      <c r="R198" s="21"/>
      <c r="S198" s="135">
        <f>(Q198/$AP198)</f>
        <v>1.7617034994090046</v>
      </c>
      <c r="T198" s="21"/>
      <c r="U198" s="135">
        <f>IF(S$219&gt;0,S198/S$219*100,0)</f>
        <v>113.09227025831947</v>
      </c>
      <c r="V198" s="21"/>
      <c r="W198" s="138">
        <f>(E198+K198+Q198)</f>
        <v>8379546</v>
      </c>
      <c r="X198" s="21"/>
      <c r="Y198" s="21"/>
      <c r="Z198" s="138">
        <v>0</v>
      </c>
      <c r="AA198" s="21"/>
      <c r="AB198" s="135">
        <f t="shared" si="8"/>
        <v>0</v>
      </c>
      <c r="AC198" s="21"/>
      <c r="AD198" s="138">
        <v>0</v>
      </c>
      <c r="AE198" s="21"/>
      <c r="AF198" s="135">
        <f t="shared" si="9"/>
        <v>0</v>
      </c>
      <c r="AG198" s="21"/>
      <c r="AH198" s="138">
        <v>0</v>
      </c>
      <c r="AI198" s="21"/>
      <c r="AJ198" s="135">
        <f t="shared" si="10"/>
        <v>0</v>
      </c>
      <c r="AK198" s="21"/>
      <c r="AL198" s="138">
        <v>11910</v>
      </c>
      <c r="AM198" s="21"/>
      <c r="AN198" s="10">
        <v>79</v>
      </c>
      <c r="AO198" s="21"/>
      <c r="AP198" s="147">
        <v>83757</v>
      </c>
      <c r="AQ198" s="21"/>
      <c r="AR198" s="147">
        <f>IF(E198,AP198,0)</f>
        <v>83757</v>
      </c>
      <c r="AS198" s="21"/>
      <c r="AT198" s="147">
        <f>IF(K198,AP198,0)</f>
        <v>83757</v>
      </c>
      <c r="AU198" s="21"/>
      <c r="AV198" s="147">
        <f>IF(Q198,AP198,0)</f>
        <v>83757</v>
      </c>
    </row>
    <row r="199" spans="1:48" ht="8.85" customHeight="1" x14ac:dyDescent="0.3">
      <c r="A199" s="10">
        <v>80</v>
      </c>
      <c r="B199" s="21"/>
      <c r="C199" s="10" t="s">
        <v>201</v>
      </c>
      <c r="D199" s="21"/>
      <c r="E199" s="138">
        <v>3819223</v>
      </c>
      <c r="F199" s="21"/>
      <c r="G199" s="135">
        <f>(E199/$AP199)</f>
        <v>148.14099530662116</v>
      </c>
      <c r="H199" s="21"/>
      <c r="I199" s="135">
        <f>IF(G$219&gt;0,G199/G$219*100,0)</f>
        <v>89.287952782064067</v>
      </c>
      <c r="J199" s="21"/>
      <c r="K199" s="138">
        <v>7500</v>
      </c>
      <c r="L199" s="21"/>
      <c r="M199" s="135">
        <f>(K199/$AP199)</f>
        <v>0.29091191187308485</v>
      </c>
      <c r="N199" s="21"/>
      <c r="O199" s="135">
        <f>IF(M$219&gt;0,M199/M$219*100,0)</f>
        <v>6.0067286044708759</v>
      </c>
      <c r="P199" s="21"/>
      <c r="Q199" s="138">
        <v>61822</v>
      </c>
      <c r="R199" s="21"/>
      <c r="S199" s="135">
        <f>(Q199/$AP199)</f>
        <v>2.39796749544238</v>
      </c>
      <c r="T199" s="21"/>
      <c r="U199" s="135">
        <f>IF(S$219&gt;0,S199/S$219*100,0)</f>
        <v>153.93713423184505</v>
      </c>
      <c r="V199" s="21"/>
      <c r="W199" s="138">
        <f>(E199+K199+Q199)</f>
        <v>3888545</v>
      </c>
      <c r="X199" s="21"/>
      <c r="Y199" s="21"/>
      <c r="Z199" s="138">
        <v>0</v>
      </c>
      <c r="AA199" s="21"/>
      <c r="AB199" s="135">
        <f t="shared" si="8"/>
        <v>0</v>
      </c>
      <c r="AC199" s="21"/>
      <c r="AD199" s="138">
        <v>307848</v>
      </c>
      <c r="AE199" s="21"/>
      <c r="AF199" s="135">
        <f t="shared" si="9"/>
        <v>7.9167914991339945</v>
      </c>
      <c r="AG199" s="21"/>
      <c r="AH199" s="138">
        <v>0</v>
      </c>
      <c r="AI199" s="21"/>
      <c r="AJ199" s="135">
        <f t="shared" si="10"/>
        <v>0</v>
      </c>
      <c r="AK199" s="21"/>
      <c r="AL199" s="138">
        <v>13546</v>
      </c>
      <c r="AM199" s="21"/>
      <c r="AN199" s="10">
        <v>80</v>
      </c>
      <c r="AO199" s="21"/>
      <c r="AP199" s="147">
        <v>25781</v>
      </c>
      <c r="AQ199" s="21"/>
      <c r="AR199" s="147">
        <f>IF(E199,AP199,0)</f>
        <v>25781</v>
      </c>
      <c r="AS199" s="21"/>
      <c r="AT199" s="147">
        <f>IF(K199,AP199,0)</f>
        <v>25781</v>
      </c>
      <c r="AU199" s="21"/>
      <c r="AV199" s="147">
        <f>IF(Q199,AP199,0)</f>
        <v>25781</v>
      </c>
    </row>
    <row r="200" spans="1:48"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X200" s="21"/>
      <c r="Y200" s="21"/>
      <c r="Z200" s="21"/>
      <c r="AA200" s="21"/>
      <c r="AB200" s="21"/>
      <c r="AC200" s="21"/>
      <c r="AD200" s="21"/>
      <c r="AE200" s="21"/>
      <c r="AF200" s="21"/>
      <c r="AG200" s="21"/>
      <c r="AH200" s="21"/>
      <c r="AI200" s="21"/>
      <c r="AJ200" s="21"/>
      <c r="AK200" s="21"/>
      <c r="AL200" s="21"/>
      <c r="AM200" s="21"/>
      <c r="AN200" s="41"/>
      <c r="AO200" s="21"/>
      <c r="AP200" s="27"/>
      <c r="AQ200" s="21"/>
      <c r="AR200" s="21"/>
      <c r="AS200" s="21"/>
      <c r="AT200" s="21"/>
      <c r="AU200" s="21"/>
      <c r="AV200" s="21"/>
    </row>
    <row r="201" spans="1:48" ht="8.85" customHeight="1" x14ac:dyDescent="0.3">
      <c r="A201" s="10">
        <v>81</v>
      </c>
      <c r="B201" s="21"/>
      <c r="C201" s="10" t="s">
        <v>202</v>
      </c>
      <c r="D201" s="21"/>
      <c r="E201" s="138">
        <v>85744</v>
      </c>
      <c r="F201" s="21"/>
      <c r="G201" s="135">
        <f>(E201/$AP201)</f>
        <v>3.9740452354467926</v>
      </c>
      <c r="H201" s="21"/>
      <c r="I201" s="135">
        <f>IF(G$219&gt;0,G201/G$219*100,0)</f>
        <v>2.3952475990992657</v>
      </c>
      <c r="J201" s="21"/>
      <c r="K201" s="138">
        <v>39606</v>
      </c>
      <c r="L201" s="21"/>
      <c r="M201" s="135">
        <f>(K201/$AP201)</f>
        <v>1.8356507230255841</v>
      </c>
      <c r="N201" s="21"/>
      <c r="O201" s="135">
        <f>IF(M$219&gt;0,M201/M$219*100,0)</f>
        <v>37.902386446883646</v>
      </c>
      <c r="P201" s="21"/>
      <c r="Q201" s="138">
        <v>56327</v>
      </c>
      <c r="R201" s="21"/>
      <c r="S201" s="135">
        <f>(Q201/$AP201)</f>
        <v>2.610632183908046</v>
      </c>
      <c r="T201" s="21"/>
      <c r="U201" s="135">
        <f>IF(S$219&gt;0,S201/S$219*100,0)</f>
        <v>167.58910939703523</v>
      </c>
      <c r="V201" s="21"/>
      <c r="W201" s="138">
        <f>(E201+K201+Q201)</f>
        <v>181677</v>
      </c>
      <c r="X201" s="21"/>
      <c r="Y201" s="21"/>
      <c r="Z201" s="138">
        <v>10110</v>
      </c>
      <c r="AA201" s="21"/>
      <c r="AB201" s="135">
        <f t="shared" si="8"/>
        <v>5.5648210835713936</v>
      </c>
      <c r="AC201" s="21"/>
      <c r="AD201" s="138">
        <v>0</v>
      </c>
      <c r="AE201" s="21"/>
      <c r="AF201" s="135">
        <f t="shared" si="9"/>
        <v>0</v>
      </c>
      <c r="AG201" s="21"/>
      <c r="AH201" s="138">
        <v>0</v>
      </c>
      <c r="AI201" s="21"/>
      <c r="AJ201" s="135">
        <f t="shared" si="10"/>
        <v>0</v>
      </c>
      <c r="AK201" s="21"/>
      <c r="AL201" s="138">
        <v>0</v>
      </c>
      <c r="AM201" s="21"/>
      <c r="AN201" s="10">
        <v>81</v>
      </c>
      <c r="AO201" s="21"/>
      <c r="AP201" s="147">
        <v>21576</v>
      </c>
      <c r="AQ201" s="21"/>
      <c r="AR201" s="147">
        <f>IF(E201,AP201,0)</f>
        <v>21576</v>
      </c>
      <c r="AS201" s="21"/>
      <c r="AT201" s="147">
        <f>IF(K201,AP201,0)</f>
        <v>21576</v>
      </c>
      <c r="AU201" s="21"/>
      <c r="AV201" s="147">
        <f>IF(Q201,AP201,0)</f>
        <v>21576</v>
      </c>
    </row>
    <row r="202" spans="1:48" ht="8.85" customHeight="1" x14ac:dyDescent="0.3">
      <c r="A202" s="10">
        <v>82</v>
      </c>
      <c r="B202" s="21"/>
      <c r="C202" s="10" t="s">
        <v>203</v>
      </c>
      <c r="D202" s="21"/>
      <c r="E202" s="138">
        <v>3842775</v>
      </c>
      <c r="F202" s="21"/>
      <c r="G202" s="135">
        <f>(E202/$AP202)</f>
        <v>86.968157334902457</v>
      </c>
      <c r="H202" s="21"/>
      <c r="I202" s="135">
        <f>IF(G$219&gt;0,G202/G$219*100,0)</f>
        <v>52.417689712354886</v>
      </c>
      <c r="J202" s="21"/>
      <c r="K202" s="138">
        <v>17071</v>
      </c>
      <c r="L202" s="21"/>
      <c r="M202" s="135">
        <f>(K202/$AP202)</f>
        <v>0.38634409088851673</v>
      </c>
      <c r="N202" s="21"/>
      <c r="O202" s="135">
        <f>IF(M$219&gt;0,M202/M$219*100,0)</f>
        <v>7.9772054948398869</v>
      </c>
      <c r="P202" s="21"/>
      <c r="Q202" s="138">
        <v>141243</v>
      </c>
      <c r="R202" s="21"/>
      <c r="S202" s="135">
        <f>(Q202/$AP202)</f>
        <v>3.1965554700583896</v>
      </c>
      <c r="T202" s="21"/>
      <c r="U202" s="135">
        <f>IF(S$219&gt;0,S202/S$219*100,0)</f>
        <v>205.20235966882422</v>
      </c>
      <c r="V202" s="21"/>
      <c r="W202" s="138">
        <f>(E202+K202+Q202)</f>
        <v>4001089</v>
      </c>
      <c r="X202" s="21"/>
      <c r="Y202" s="21"/>
      <c r="Z202" s="138">
        <v>3912</v>
      </c>
      <c r="AA202" s="21"/>
      <c r="AB202" s="135">
        <f t="shared" si="8"/>
        <v>9.7773381196969128E-2</v>
      </c>
      <c r="AC202" s="21"/>
      <c r="AD202" s="138">
        <v>277320</v>
      </c>
      <c r="AE202" s="21"/>
      <c r="AF202" s="135">
        <f t="shared" si="9"/>
        <v>6.931113004484529</v>
      </c>
      <c r="AG202" s="21"/>
      <c r="AH202" s="138">
        <v>0</v>
      </c>
      <c r="AI202" s="21"/>
      <c r="AJ202" s="135">
        <f t="shared" si="10"/>
        <v>0</v>
      </c>
      <c r="AK202" s="21"/>
      <c r="AL202" s="138">
        <v>0</v>
      </c>
      <c r="AM202" s="21"/>
      <c r="AN202" s="10">
        <v>82</v>
      </c>
      <c r="AO202" s="21"/>
      <c r="AP202" s="147">
        <v>44186</v>
      </c>
      <c r="AQ202" s="21"/>
      <c r="AR202" s="147">
        <f>IF(E202,AP202,0)</f>
        <v>44186</v>
      </c>
      <c r="AS202" s="21"/>
      <c r="AT202" s="147">
        <f>IF(K202,AP202,0)</f>
        <v>44186</v>
      </c>
      <c r="AU202" s="21"/>
      <c r="AV202" s="147">
        <f>IF(Q202,AP202,0)</f>
        <v>44186</v>
      </c>
    </row>
    <row r="203" spans="1:48" ht="8.85" customHeight="1" x14ac:dyDescent="0.3">
      <c r="A203" s="10">
        <v>83</v>
      </c>
      <c r="B203" s="21"/>
      <c r="C203" s="10" t="s">
        <v>204</v>
      </c>
      <c r="D203" s="21"/>
      <c r="E203" s="138">
        <v>2640606</v>
      </c>
      <c r="F203" s="21"/>
      <c r="G203" s="135">
        <f>(E203/$AP203)</f>
        <v>88.610939597315436</v>
      </c>
      <c r="H203" s="21"/>
      <c r="I203" s="135">
        <f>IF(G$219&gt;0,G203/G$219*100,0)</f>
        <v>53.407832007362046</v>
      </c>
      <c r="J203" s="21"/>
      <c r="K203" s="138">
        <v>27600</v>
      </c>
      <c r="L203" s="21"/>
      <c r="M203" s="135">
        <f>(K203/$AP203)</f>
        <v>0.9261744966442953</v>
      </c>
      <c r="N203" s="21"/>
      <c r="O203" s="135">
        <f>IF(M$219&gt;0,M203/M$219*100,0)</f>
        <v>19.123585575800607</v>
      </c>
      <c r="P203" s="21"/>
      <c r="Q203" s="138">
        <v>80816</v>
      </c>
      <c r="R203" s="21"/>
      <c r="S203" s="135">
        <f>(Q203/$AP203)</f>
        <v>2.7119463087248321</v>
      </c>
      <c r="T203" s="21"/>
      <c r="U203" s="135">
        <f>IF(S$219&gt;0,S203/S$219*100,0)</f>
        <v>174.09295319856534</v>
      </c>
      <c r="V203" s="21"/>
      <c r="W203" s="138">
        <f>(E203+K203+Q203)</f>
        <v>2749022</v>
      </c>
      <c r="X203" s="21"/>
      <c r="Y203" s="21"/>
      <c r="Z203" s="138">
        <v>0</v>
      </c>
      <c r="AA203" s="21"/>
      <c r="AB203" s="135">
        <f t="shared" si="8"/>
        <v>0</v>
      </c>
      <c r="AC203" s="21"/>
      <c r="AD203" s="138">
        <v>288586</v>
      </c>
      <c r="AE203" s="21"/>
      <c r="AF203" s="135">
        <f t="shared" si="9"/>
        <v>10.497769752297364</v>
      </c>
      <c r="AG203" s="21"/>
      <c r="AH203" s="138">
        <v>0</v>
      </c>
      <c r="AI203" s="21"/>
      <c r="AJ203" s="135">
        <f t="shared" si="10"/>
        <v>0</v>
      </c>
      <c r="AK203" s="21"/>
      <c r="AL203" s="138">
        <v>0</v>
      </c>
      <c r="AM203" s="21"/>
      <c r="AN203" s="10">
        <v>83</v>
      </c>
      <c r="AO203" s="21"/>
      <c r="AP203" s="147">
        <v>29800</v>
      </c>
      <c r="AQ203" s="21"/>
      <c r="AR203" s="147">
        <f>IF(E203,AP203,0)</f>
        <v>29800</v>
      </c>
      <c r="AS203" s="21"/>
      <c r="AT203" s="147">
        <f>IF(K203,AP203,0)</f>
        <v>29800</v>
      </c>
      <c r="AU203" s="21"/>
      <c r="AV203" s="147">
        <f>IF(Q203,AP203,0)</f>
        <v>29800</v>
      </c>
    </row>
    <row r="204" spans="1:48" ht="8.85" customHeight="1" x14ac:dyDescent="0.3">
      <c r="A204" s="10">
        <v>84</v>
      </c>
      <c r="B204" s="21"/>
      <c r="C204" s="10" t="s">
        <v>205</v>
      </c>
      <c r="D204" s="21"/>
      <c r="E204" s="138">
        <v>378866</v>
      </c>
      <c r="F204" s="21"/>
      <c r="G204" s="135">
        <f>(E204/$AP204)</f>
        <v>21.052789508779728</v>
      </c>
      <c r="H204" s="21"/>
      <c r="I204" s="135">
        <f>IF(G$219&gt;0,G204/G$219*100,0)</f>
        <v>12.688995856278297</v>
      </c>
      <c r="J204" s="21"/>
      <c r="K204" s="138">
        <v>177479</v>
      </c>
      <c r="L204" s="21"/>
      <c r="M204" s="135">
        <f>(K204/$AP204)</f>
        <v>9.8621360302289389</v>
      </c>
      <c r="N204" s="21"/>
      <c r="O204" s="135">
        <f>IF(M$219&gt;0,M204/M$219*100,0)</f>
        <v>203.632688027581</v>
      </c>
      <c r="P204" s="21"/>
      <c r="Q204" s="138">
        <v>43791</v>
      </c>
      <c r="R204" s="21"/>
      <c r="S204" s="135">
        <f>(Q204/$AP204)</f>
        <v>2.4333740831295843</v>
      </c>
      <c r="T204" s="21"/>
      <c r="U204" s="135">
        <f>IF(S$219&gt;0,S204/S$219*100,0)</f>
        <v>156.21005438270441</v>
      </c>
      <c r="V204" s="21"/>
      <c r="W204" s="138">
        <f>(E204+K204+Q204)</f>
        <v>600136</v>
      </c>
      <c r="X204" s="21"/>
      <c r="Y204" s="21"/>
      <c r="Z204" s="138">
        <v>0</v>
      </c>
      <c r="AA204" s="21"/>
      <c r="AB204" s="135">
        <f t="shared" si="8"/>
        <v>0</v>
      </c>
      <c r="AC204" s="21"/>
      <c r="AD204" s="138">
        <v>0</v>
      </c>
      <c r="AE204" s="21"/>
      <c r="AF204" s="135">
        <f t="shared" si="9"/>
        <v>0</v>
      </c>
      <c r="AG204" s="21"/>
      <c r="AH204" s="138">
        <v>0</v>
      </c>
      <c r="AI204" s="21"/>
      <c r="AJ204" s="135">
        <f t="shared" si="10"/>
        <v>0</v>
      </c>
      <c r="AK204" s="21"/>
      <c r="AL204" s="138">
        <v>0</v>
      </c>
      <c r="AM204" s="21"/>
      <c r="AN204" s="10">
        <v>84</v>
      </c>
      <c r="AO204" s="21"/>
      <c r="AP204" s="147">
        <v>17996</v>
      </c>
      <c r="AQ204" s="21"/>
      <c r="AR204" s="147">
        <f>IF(E204,AP204,0)</f>
        <v>17996</v>
      </c>
      <c r="AS204" s="21"/>
      <c r="AT204" s="147">
        <f>IF(K204,AP204,0)</f>
        <v>17996</v>
      </c>
      <c r="AU204" s="21"/>
      <c r="AV204" s="147">
        <f>IF(Q204,AP204,0)</f>
        <v>17996</v>
      </c>
    </row>
    <row r="205" spans="1:48" ht="8.85" customHeight="1" x14ac:dyDescent="0.3">
      <c r="A205" s="10">
        <v>85</v>
      </c>
      <c r="B205" s="21"/>
      <c r="C205" s="10" t="s">
        <v>206</v>
      </c>
      <c r="D205" s="21"/>
      <c r="E205" s="138">
        <v>11303150</v>
      </c>
      <c r="F205" s="21"/>
      <c r="G205" s="135">
        <f>(E205/$AP205)</f>
        <v>80.718335808957946</v>
      </c>
      <c r="H205" s="21"/>
      <c r="I205" s="135">
        <f>IF(G$219&gt;0,G205/G$219*100,0)</f>
        <v>48.650779896811613</v>
      </c>
      <c r="J205" s="21"/>
      <c r="K205" s="138">
        <v>0</v>
      </c>
      <c r="L205" s="21"/>
      <c r="M205" s="135">
        <f>(K205/$AP205)</f>
        <v>0</v>
      </c>
      <c r="N205" s="21"/>
      <c r="O205" s="135">
        <f>IF(M$219&gt;0,M205/M$219*100,0)</f>
        <v>0</v>
      </c>
      <c r="P205" s="21"/>
      <c r="Q205" s="138">
        <v>181790</v>
      </c>
      <c r="R205" s="21"/>
      <c r="S205" s="135">
        <f>(Q205/$AP205)</f>
        <v>1.2982032678244972</v>
      </c>
      <c r="T205" s="21"/>
      <c r="U205" s="135">
        <f>IF(S$219&gt;0,S205/S$219*100,0)</f>
        <v>83.33794810777971</v>
      </c>
      <c r="V205" s="21"/>
      <c r="W205" s="138">
        <f>(E205+K205+Q205)</f>
        <v>11484940</v>
      </c>
      <c r="X205" s="21"/>
      <c r="Y205" s="21"/>
      <c r="Z205" s="138">
        <v>10000</v>
      </c>
      <c r="AA205" s="21"/>
      <c r="AB205" s="135">
        <f t="shared" si="8"/>
        <v>8.7070546298021578E-2</v>
      </c>
      <c r="AC205" s="21"/>
      <c r="AD205" s="138">
        <v>0</v>
      </c>
      <c r="AE205" s="21"/>
      <c r="AF205" s="135">
        <f t="shared" si="9"/>
        <v>0</v>
      </c>
      <c r="AG205" s="21"/>
      <c r="AH205" s="138">
        <v>0</v>
      </c>
      <c r="AI205" s="21"/>
      <c r="AJ205" s="135">
        <f t="shared" si="10"/>
        <v>0</v>
      </c>
      <c r="AK205" s="21"/>
      <c r="AL205" s="138">
        <v>822999</v>
      </c>
      <c r="AM205" s="21"/>
      <c r="AN205" s="10">
        <v>85</v>
      </c>
      <c r="AO205" s="21"/>
      <c r="AP205" s="147">
        <v>140032</v>
      </c>
      <c r="AQ205" s="21"/>
      <c r="AR205" s="147">
        <f>IF(E205,AP205,0)</f>
        <v>140032</v>
      </c>
      <c r="AS205" s="21"/>
      <c r="AT205" s="147">
        <f>IF(K205,AP205,0)</f>
        <v>0</v>
      </c>
      <c r="AU205" s="21"/>
      <c r="AV205" s="147">
        <f>IF(Q205,AP205,0)</f>
        <v>140032</v>
      </c>
    </row>
    <row r="206" spans="1:48" ht="8.85" customHeight="1" x14ac:dyDescent="0.3">
      <c r="A206" s="21"/>
      <c r="B206" s="21"/>
      <c r="D206" s="21"/>
      <c r="E206" s="21"/>
      <c r="F206" s="21"/>
      <c r="G206" s="21"/>
      <c r="H206" s="21"/>
      <c r="I206" s="21"/>
      <c r="J206" s="21"/>
      <c r="K206" s="21"/>
      <c r="L206" s="21"/>
      <c r="M206" s="21"/>
      <c r="N206" s="21"/>
      <c r="O206" s="21"/>
      <c r="P206" s="21"/>
      <c r="Q206" s="21"/>
      <c r="R206" s="21"/>
      <c r="S206" s="21"/>
      <c r="T206" s="21"/>
      <c r="U206" s="39"/>
      <c r="V206" s="21"/>
      <c r="X206" s="21"/>
      <c r="Y206" s="21"/>
      <c r="Z206" s="21"/>
      <c r="AA206" s="21"/>
      <c r="AB206" s="21"/>
      <c r="AC206" s="21"/>
      <c r="AD206" s="21"/>
      <c r="AE206" s="21"/>
      <c r="AF206" s="21"/>
      <c r="AG206" s="21"/>
      <c r="AH206" s="21"/>
      <c r="AI206" s="21"/>
      <c r="AJ206" s="21"/>
      <c r="AK206" s="21"/>
      <c r="AL206" s="21"/>
      <c r="AM206" s="21"/>
      <c r="AO206" s="21"/>
      <c r="AP206" s="27"/>
      <c r="AQ206" s="21"/>
      <c r="AR206" s="21"/>
      <c r="AS206" s="21"/>
      <c r="AT206" s="21"/>
      <c r="AU206" s="21"/>
      <c r="AV206" s="21"/>
    </row>
    <row r="207" spans="1:48" ht="8.85" customHeight="1" x14ac:dyDescent="0.3">
      <c r="A207" s="10">
        <v>86</v>
      </c>
      <c r="B207" s="21"/>
      <c r="C207" s="10" t="s">
        <v>207</v>
      </c>
      <c r="D207" s="21"/>
      <c r="E207" s="138">
        <v>7702802</v>
      </c>
      <c r="F207" s="21"/>
      <c r="G207" s="135">
        <f>(E207/$AP207)</f>
        <v>49.085256201928289</v>
      </c>
      <c r="H207" s="21"/>
      <c r="I207" s="135">
        <f>IF(G$219&gt;0,G207/G$219*100,0)</f>
        <v>29.584802160819589</v>
      </c>
      <c r="J207" s="21"/>
      <c r="K207" s="138">
        <v>0</v>
      </c>
      <c r="L207" s="21"/>
      <c r="M207" s="135">
        <f>(K207/$AP207)</f>
        <v>0</v>
      </c>
      <c r="N207" s="21"/>
      <c r="O207" s="135">
        <f>IF(M$219&gt;0,M207/M$219*100,0)</f>
        <v>0</v>
      </c>
      <c r="P207" s="21"/>
      <c r="Q207" s="138">
        <v>169386</v>
      </c>
      <c r="R207" s="21"/>
      <c r="S207" s="135">
        <f>(Q207/$AP207)</f>
        <v>1.0793936033952092</v>
      </c>
      <c r="T207" s="21"/>
      <c r="U207" s="135">
        <f>IF(S$219&gt;0,S207/S$219*100,0)</f>
        <v>69.291497207801001</v>
      </c>
      <c r="V207" s="21"/>
      <c r="W207" s="138">
        <f>(E207+K207+Q207)</f>
        <v>7872188</v>
      </c>
      <c r="X207" s="21"/>
      <c r="Y207" s="21"/>
      <c r="Z207" s="138">
        <v>155856</v>
      </c>
      <c r="AA207" s="21"/>
      <c r="AB207" s="135">
        <f t="shared" si="8"/>
        <v>1.9798307662367818</v>
      </c>
      <c r="AC207" s="21"/>
      <c r="AD207" s="138">
        <v>1320500</v>
      </c>
      <c r="AE207" s="21"/>
      <c r="AF207" s="135">
        <f t="shared" si="9"/>
        <v>16.774243704545675</v>
      </c>
      <c r="AG207" s="21"/>
      <c r="AH207" s="138">
        <v>0</v>
      </c>
      <c r="AI207" s="21"/>
      <c r="AJ207" s="135">
        <f t="shared" si="10"/>
        <v>0</v>
      </c>
      <c r="AK207" s="21"/>
      <c r="AL207" s="138">
        <v>2364730</v>
      </c>
      <c r="AM207" s="21"/>
      <c r="AN207" s="10">
        <v>86</v>
      </c>
      <c r="AO207" s="21"/>
      <c r="AP207" s="147">
        <v>156927</v>
      </c>
      <c r="AQ207" s="21"/>
      <c r="AR207" s="147">
        <f>IF(E207,AP207,0)</f>
        <v>156927</v>
      </c>
      <c r="AS207" s="21"/>
      <c r="AT207" s="147">
        <f>IF(K207,AP207,0)</f>
        <v>0</v>
      </c>
      <c r="AU207" s="21"/>
      <c r="AV207" s="147">
        <f>IF(Q207,AP207,0)</f>
        <v>156927</v>
      </c>
    </row>
    <row r="208" spans="1:48" ht="8.85" customHeight="1" x14ac:dyDescent="0.3">
      <c r="A208" s="10">
        <v>87</v>
      </c>
      <c r="B208" s="21"/>
      <c r="C208" s="10" t="s">
        <v>208</v>
      </c>
      <c r="D208" s="21"/>
      <c r="E208" s="138">
        <v>5075452</v>
      </c>
      <c r="F208" s="21"/>
      <c r="G208" s="135">
        <f>(E208/$AP208)</f>
        <v>773.579027587258</v>
      </c>
      <c r="H208" s="21"/>
      <c r="I208" s="135">
        <f>IF(G$219&gt;0,G208/G$219*100,0)</f>
        <v>466.25370340899144</v>
      </c>
      <c r="J208" s="21"/>
      <c r="K208" s="138">
        <v>0</v>
      </c>
      <c r="L208" s="21"/>
      <c r="M208" s="135">
        <f>(K208/$AP208)</f>
        <v>0</v>
      </c>
      <c r="N208" s="21"/>
      <c r="O208" s="135">
        <f>IF(M$219&gt;0,M208/M$219*100,0)</f>
        <v>0</v>
      </c>
      <c r="P208" s="21"/>
      <c r="Q208" s="138">
        <v>46594</v>
      </c>
      <c r="R208" s="21"/>
      <c r="S208" s="135">
        <f>(Q208/$AP208)</f>
        <v>7.1016613321140074</v>
      </c>
      <c r="T208" s="21"/>
      <c r="U208" s="135">
        <f>IF(S$219&gt;0,S208/S$219*100,0)</f>
        <v>455.88999676956041</v>
      </c>
      <c r="V208" s="21"/>
      <c r="W208" s="138">
        <f>(E208+K208+Q208)</f>
        <v>5122046</v>
      </c>
      <c r="X208" s="21"/>
      <c r="Y208" s="21"/>
      <c r="Z208" s="138">
        <v>1529511</v>
      </c>
      <c r="AA208" s="21"/>
      <c r="AB208" s="135">
        <f t="shared" si="8"/>
        <v>29.861328851790862</v>
      </c>
      <c r="AC208" s="21"/>
      <c r="AD208" s="138">
        <v>0</v>
      </c>
      <c r="AE208" s="21"/>
      <c r="AF208" s="135">
        <f t="shared" si="9"/>
        <v>0</v>
      </c>
      <c r="AG208" s="21"/>
      <c r="AH208" s="138">
        <v>0</v>
      </c>
      <c r="AI208" s="21"/>
      <c r="AJ208" s="135">
        <f t="shared" si="10"/>
        <v>0</v>
      </c>
      <c r="AK208" s="21"/>
      <c r="AL208" s="138">
        <v>5000</v>
      </c>
      <c r="AM208" s="21"/>
      <c r="AN208" s="10">
        <v>87</v>
      </c>
      <c r="AO208" s="21"/>
      <c r="AP208" s="147">
        <v>6561</v>
      </c>
      <c r="AQ208" s="21"/>
      <c r="AR208" s="147">
        <f>IF(E208,AP208,0)</f>
        <v>6561</v>
      </c>
      <c r="AS208" s="21"/>
      <c r="AT208" s="147">
        <f>IF(K208,AP208,0)</f>
        <v>0</v>
      </c>
      <c r="AU208" s="21"/>
      <c r="AV208" s="147">
        <f>IF(Q208,AP208,0)</f>
        <v>6561</v>
      </c>
    </row>
    <row r="209" spans="1:48" ht="8.85" customHeight="1" x14ac:dyDescent="0.3">
      <c r="A209" s="10">
        <v>88</v>
      </c>
      <c r="B209" s="21"/>
      <c r="C209" s="10" t="s">
        <v>209</v>
      </c>
      <c r="D209" s="21"/>
      <c r="E209" s="138">
        <v>1621578</v>
      </c>
      <c r="F209" s="21"/>
      <c r="G209" s="135">
        <f>(E209/$AP209)</f>
        <v>149.74402068519714</v>
      </c>
      <c r="H209" s="21"/>
      <c r="I209" s="135">
        <f>IF(G$219&gt;0,G209/G$219*100,0)</f>
        <v>90.254132697451382</v>
      </c>
      <c r="J209" s="21"/>
      <c r="K209" s="138">
        <v>648110</v>
      </c>
      <c r="L209" s="21"/>
      <c r="M209" s="135">
        <f>(K209/$AP209)</f>
        <v>59.849478252839596</v>
      </c>
      <c r="N209" s="21"/>
      <c r="O209" s="135">
        <f>IF(M$219&gt;0,M209/M$219*100,0)</f>
        <v>1235.7677988133635</v>
      </c>
      <c r="P209" s="21"/>
      <c r="Q209" s="138">
        <v>24267</v>
      </c>
      <c r="R209" s="21"/>
      <c r="S209" s="135">
        <f>(Q209/$AP209)</f>
        <v>2.240927140086804</v>
      </c>
      <c r="T209" s="21"/>
      <c r="U209" s="135">
        <f>IF(S$219&gt;0,S209/S$219*100,0)</f>
        <v>143.85595410403508</v>
      </c>
      <c r="V209" s="21"/>
      <c r="W209" s="138">
        <f>(E209+K209+Q209)</f>
        <v>2293955</v>
      </c>
      <c r="X209" s="21"/>
      <c r="Y209" s="21"/>
      <c r="Z209" s="138">
        <v>19535</v>
      </c>
      <c r="AA209" s="21"/>
      <c r="AB209" s="135">
        <f t="shared" si="8"/>
        <v>0.85158601629064212</v>
      </c>
      <c r="AC209" s="21"/>
      <c r="AD209" s="138">
        <v>309771</v>
      </c>
      <c r="AE209" s="21"/>
      <c r="AF209" s="135">
        <f t="shared" si="9"/>
        <v>13.503795846038827</v>
      </c>
      <c r="AG209" s="21"/>
      <c r="AH209" s="138">
        <v>0</v>
      </c>
      <c r="AI209" s="21"/>
      <c r="AJ209" s="135">
        <f t="shared" si="10"/>
        <v>0</v>
      </c>
      <c r="AK209" s="21"/>
      <c r="AL209" s="138">
        <v>9233</v>
      </c>
      <c r="AM209" s="21"/>
      <c r="AN209" s="10">
        <v>88</v>
      </c>
      <c r="AO209" s="21"/>
      <c r="AP209" s="147">
        <v>10829</v>
      </c>
      <c r="AQ209" s="21"/>
      <c r="AR209" s="147">
        <f>IF(E209,AP209,0)</f>
        <v>10829</v>
      </c>
      <c r="AS209" s="21"/>
      <c r="AT209" s="147">
        <f>IF(K209,AP209,0)</f>
        <v>10829</v>
      </c>
      <c r="AU209" s="21"/>
      <c r="AV209" s="147">
        <f>IF(Q209,AP209,0)</f>
        <v>10829</v>
      </c>
    </row>
    <row r="210" spans="1:48" ht="8.85" customHeight="1" x14ac:dyDescent="0.3">
      <c r="A210" s="10">
        <v>89</v>
      </c>
      <c r="B210" s="21"/>
      <c r="C210" s="10" t="s">
        <v>210</v>
      </c>
      <c r="D210" s="21"/>
      <c r="E210" s="138">
        <v>3801998</v>
      </c>
      <c r="F210" s="21"/>
      <c r="G210" s="135">
        <f>(E210/$AP210)</f>
        <v>94.041356452051744</v>
      </c>
      <c r="H210" s="21"/>
      <c r="I210" s="135">
        <f>IF(G$219&gt;0,G210/G$219*100,0)</f>
        <v>56.680867960097736</v>
      </c>
      <c r="J210" s="21"/>
      <c r="K210" s="138">
        <v>0</v>
      </c>
      <c r="L210" s="21"/>
      <c r="M210" s="135">
        <f>(K210/$AP210)</f>
        <v>0</v>
      </c>
      <c r="N210" s="21"/>
      <c r="O210" s="135">
        <f>IF(M$219&gt;0,M210/M$219*100,0)</f>
        <v>0</v>
      </c>
      <c r="P210" s="21"/>
      <c r="Q210" s="138">
        <v>117454</v>
      </c>
      <c r="R210" s="21"/>
      <c r="S210" s="135">
        <f>(Q210/$AP210)</f>
        <v>2.9051918177545821</v>
      </c>
      <c r="T210" s="21"/>
      <c r="U210" s="135">
        <f>IF(S$219&gt;0,S210/S$219*100,0)</f>
        <v>186.49831729117824</v>
      </c>
      <c r="V210" s="21"/>
      <c r="W210" s="138">
        <f>(E210+K210+Q210)</f>
        <v>3919452</v>
      </c>
      <c r="X210" s="21"/>
      <c r="Y210" s="21"/>
      <c r="Z210" s="138">
        <v>69783</v>
      </c>
      <c r="AA210" s="21"/>
      <c r="AB210" s="135">
        <f t="shared" si="8"/>
        <v>1.7804274679215359</v>
      </c>
      <c r="AC210" s="21"/>
      <c r="AD210" s="138">
        <v>1011341</v>
      </c>
      <c r="AE210" s="21"/>
      <c r="AF210" s="135">
        <f t="shared" si="9"/>
        <v>25.803122477325914</v>
      </c>
      <c r="AG210" s="21"/>
      <c r="AH210" s="138">
        <v>0</v>
      </c>
      <c r="AI210" s="21"/>
      <c r="AJ210" s="135">
        <f t="shared" si="10"/>
        <v>0</v>
      </c>
      <c r="AK210" s="21"/>
      <c r="AL210" s="138">
        <v>0</v>
      </c>
      <c r="AM210" s="21"/>
      <c r="AN210" s="10">
        <v>89</v>
      </c>
      <c r="AO210" s="21"/>
      <c r="AP210" s="147">
        <v>40429</v>
      </c>
      <c r="AQ210" s="21"/>
      <c r="AR210" s="147">
        <f>IF(E210,AP210,0)</f>
        <v>40429</v>
      </c>
      <c r="AS210" s="21"/>
      <c r="AT210" s="147">
        <f>IF(K210,AP210,0)</f>
        <v>0</v>
      </c>
      <c r="AU210" s="21"/>
      <c r="AV210" s="147">
        <f>IF(Q210,AP210,0)</f>
        <v>40429</v>
      </c>
    </row>
    <row r="211" spans="1:48" ht="8.85" customHeight="1" x14ac:dyDescent="0.3">
      <c r="A211" s="10">
        <v>90</v>
      </c>
      <c r="B211" s="21"/>
      <c r="C211" s="10" t="s">
        <v>211</v>
      </c>
      <c r="D211" s="21"/>
      <c r="E211" s="145">
        <v>4511570</v>
      </c>
      <c r="F211" s="21"/>
      <c r="G211" s="135">
        <f>(E211/$AP211)</f>
        <v>110.77589805288875</v>
      </c>
      <c r="H211" s="21"/>
      <c r="I211" s="135">
        <f>IF(G$219&gt;0,G211/G$219*100,0)</f>
        <v>66.767157425025061</v>
      </c>
      <c r="J211" s="21"/>
      <c r="K211" s="145">
        <v>20500</v>
      </c>
      <c r="L211" s="21"/>
      <c r="M211" s="135">
        <f>(K211/$AP211)</f>
        <v>0.50335158494364918</v>
      </c>
      <c r="N211" s="21"/>
      <c r="O211" s="135">
        <f>IF(M$219&gt;0,M211/M$219*100,0)</f>
        <v>10.393167965929905</v>
      </c>
      <c r="P211" s="21"/>
      <c r="Q211" s="145">
        <v>111998</v>
      </c>
      <c r="R211" s="21"/>
      <c r="S211" s="135">
        <f>(Q211/$AP211)</f>
        <v>2.7499693078301863</v>
      </c>
      <c r="T211" s="21"/>
      <c r="U211" s="135">
        <f>IF(S$219&gt;0,S211/S$219*100,0)</f>
        <v>176.53383345582606</v>
      </c>
      <c r="V211" s="21"/>
      <c r="W211" s="138">
        <f>(E211+K211+Q211)</f>
        <v>4644068</v>
      </c>
      <c r="X211" s="21"/>
      <c r="Y211" s="21"/>
      <c r="Z211" s="145">
        <v>0</v>
      </c>
      <c r="AA211" s="21"/>
      <c r="AB211" s="143">
        <f t="shared" si="8"/>
        <v>0</v>
      </c>
      <c r="AC211" s="21"/>
      <c r="AD211" s="145">
        <v>0</v>
      </c>
      <c r="AE211" s="21"/>
      <c r="AF211" s="143">
        <f t="shared" si="9"/>
        <v>0</v>
      </c>
      <c r="AG211" s="21"/>
      <c r="AH211" s="145">
        <v>0</v>
      </c>
      <c r="AI211" s="21"/>
      <c r="AJ211" s="143">
        <f t="shared" si="10"/>
        <v>0</v>
      </c>
      <c r="AK211" s="21"/>
      <c r="AL211" s="145">
        <v>0</v>
      </c>
      <c r="AM211" s="21"/>
      <c r="AN211" s="10">
        <v>90</v>
      </c>
      <c r="AO211" s="21"/>
      <c r="AP211" s="147">
        <v>40727</v>
      </c>
      <c r="AQ211" s="21"/>
      <c r="AR211" s="147">
        <f>IF(E211,AP211,0)</f>
        <v>40727</v>
      </c>
      <c r="AS211" s="21"/>
      <c r="AT211" s="147">
        <f>IF(K211,AP211,0)</f>
        <v>40727</v>
      </c>
      <c r="AU211" s="21"/>
      <c r="AV211" s="147">
        <f>IF(Q211,AP211,0)</f>
        <v>40727</v>
      </c>
    </row>
    <row r="212" spans="1:48"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131"/>
      <c r="X212" s="21"/>
      <c r="Y212" s="21"/>
      <c r="Z212" s="21"/>
      <c r="AA212" s="21"/>
      <c r="AB212" s="21"/>
      <c r="AC212" s="21"/>
      <c r="AD212" s="21"/>
      <c r="AE212" s="21"/>
      <c r="AF212" s="21"/>
      <c r="AG212" s="21"/>
      <c r="AH212" s="21"/>
      <c r="AI212" s="21"/>
      <c r="AJ212" s="21"/>
      <c r="AK212" s="21"/>
      <c r="AL212" s="21"/>
      <c r="AM212" s="21"/>
      <c r="AN212" s="41"/>
      <c r="AO212" s="21"/>
      <c r="AP212" s="27"/>
      <c r="AQ212" s="21"/>
      <c r="AR212" s="21"/>
      <c r="AS212" s="21"/>
      <c r="AT212" s="21"/>
      <c r="AU212" s="21"/>
      <c r="AV212" s="21"/>
    </row>
    <row r="213" spans="1:48" ht="8.85" customHeight="1" x14ac:dyDescent="0.3">
      <c r="A213" s="10">
        <v>91</v>
      </c>
      <c r="B213" s="21"/>
      <c r="C213" s="10" t="s">
        <v>212</v>
      </c>
      <c r="D213" s="21"/>
      <c r="E213" s="138">
        <v>7458685</v>
      </c>
      <c r="F213" s="21"/>
      <c r="G213" s="135">
        <f>(E213/$AP213)</f>
        <v>138.29025679058125</v>
      </c>
      <c r="H213" s="21"/>
      <c r="I213" s="135">
        <f>IF(G$219&gt;0,G213/G$219*100,0)</f>
        <v>83.350688261408322</v>
      </c>
      <c r="J213" s="21"/>
      <c r="K213" s="138">
        <v>17770</v>
      </c>
      <c r="L213" s="21"/>
      <c r="M213" s="135">
        <f>(K213/$AP213)</f>
        <v>0.32947065912672663</v>
      </c>
      <c r="N213" s="21"/>
      <c r="O213" s="135">
        <f>IF(M$219&gt;0,M213/M$219*100,0)</f>
        <v>6.8028868937266882</v>
      </c>
      <c r="P213" s="21"/>
      <c r="Q213" s="138">
        <v>127809</v>
      </c>
      <c r="R213" s="21"/>
      <c r="S213" s="135">
        <f>(Q213/$AP213)</f>
        <v>2.3696857328265506</v>
      </c>
      <c r="T213" s="21"/>
      <c r="U213" s="135">
        <f>IF(S$219&gt;0,S213/S$219*100,0)</f>
        <v>152.12159107023814</v>
      </c>
      <c r="V213" s="21"/>
      <c r="W213" s="138">
        <f>(E213+K213+Q213)</f>
        <v>7604264</v>
      </c>
      <c r="X213" s="21"/>
      <c r="Y213" s="21"/>
      <c r="Z213" s="138">
        <v>386362</v>
      </c>
      <c r="AA213" s="21"/>
      <c r="AB213" s="135">
        <f>IF($W213&gt;0,Z213/$W213*100,0)</f>
        <v>5.0808598965001739</v>
      </c>
      <c r="AC213" s="21"/>
      <c r="AD213" s="138">
        <v>296613</v>
      </c>
      <c r="AE213" s="21"/>
      <c r="AF213" s="135">
        <f>IF($W213&gt;0,AD213/$W213*100,0)</f>
        <v>3.9006141817275153</v>
      </c>
      <c r="AG213" s="21"/>
      <c r="AH213" s="138">
        <v>0</v>
      </c>
      <c r="AI213" s="21"/>
      <c r="AJ213" s="135">
        <f>IF($W213&gt;0,AH213/$W213*100,0)</f>
        <v>0</v>
      </c>
      <c r="AK213" s="21"/>
      <c r="AL213" s="138">
        <v>0</v>
      </c>
      <c r="AM213" s="21"/>
      <c r="AN213" s="10">
        <v>91</v>
      </c>
      <c r="AO213" s="21"/>
      <c r="AP213" s="147">
        <v>53935</v>
      </c>
      <c r="AQ213" s="21"/>
      <c r="AR213" s="147">
        <f>IF(E213,AP213,0)</f>
        <v>53935</v>
      </c>
      <c r="AS213" s="21"/>
      <c r="AT213" s="147">
        <f>IF(K213,AP213,0)</f>
        <v>53935</v>
      </c>
      <c r="AU213" s="21"/>
      <c r="AV213" s="147">
        <f>IF(Q213,AP213,0)</f>
        <v>53935</v>
      </c>
    </row>
    <row r="214" spans="1:48" ht="8.85" customHeight="1" x14ac:dyDescent="0.3">
      <c r="A214" s="10">
        <v>92</v>
      </c>
      <c r="B214" s="21"/>
      <c r="C214" s="10" t="s">
        <v>213</v>
      </c>
      <c r="D214" s="21"/>
      <c r="E214" s="138">
        <v>524680</v>
      </c>
      <c r="F214" s="21"/>
      <c r="G214" s="135">
        <f>(E214/$AP214)</f>
        <v>28.396384694485036</v>
      </c>
      <c r="H214" s="21"/>
      <c r="I214" s="135">
        <f>IF(G$219&gt;0,G214/G$219*100,0)</f>
        <v>17.115147974634841</v>
      </c>
      <c r="J214" s="21"/>
      <c r="K214" s="138">
        <v>15200</v>
      </c>
      <c r="L214" s="21"/>
      <c r="M214" s="135">
        <f>(K214/$AP214)</f>
        <v>0.82264436867456836</v>
      </c>
      <c r="N214" s="21"/>
      <c r="O214" s="135">
        <f>IF(M$219&gt;0,M214/M$219*100,0)</f>
        <v>16.985902807514403</v>
      </c>
      <c r="P214" s="21"/>
      <c r="Q214" s="138">
        <v>45443</v>
      </c>
      <c r="R214" s="21"/>
      <c r="S214" s="135">
        <f>(Q214/$AP214)</f>
        <v>2.4594360556367376</v>
      </c>
      <c r="T214" s="21"/>
      <c r="U214" s="135">
        <f>IF(S$219&gt;0,S214/S$219*100,0)</f>
        <v>157.88309847850863</v>
      </c>
      <c r="V214" s="21"/>
      <c r="W214" s="138">
        <f>(E214+K214+Q214)</f>
        <v>585323</v>
      </c>
      <c r="X214" s="21"/>
      <c r="Y214" s="21"/>
      <c r="Z214" s="138">
        <v>158698</v>
      </c>
      <c r="AA214" s="21"/>
      <c r="AB214" s="135">
        <f>IF($W214&gt;0,Z214/$W214*100,0)</f>
        <v>27.112893223058038</v>
      </c>
      <c r="AC214" s="21"/>
      <c r="AD214" s="138">
        <v>28750</v>
      </c>
      <c r="AE214" s="21"/>
      <c r="AF214" s="135">
        <f>IF($W214&gt;0,AD214/$W214*100,0)</f>
        <v>4.911817919336845</v>
      </c>
      <c r="AG214" s="21"/>
      <c r="AH214" s="138">
        <v>1456</v>
      </c>
      <c r="AI214" s="21"/>
      <c r="AJ214" s="135">
        <f>IF($W214&gt;0,AH214/$W214*100,0)</f>
        <v>0.24875154401928509</v>
      </c>
      <c r="AK214" s="21"/>
      <c r="AL214" s="138">
        <v>3205</v>
      </c>
      <c r="AM214" s="21"/>
      <c r="AN214" s="10">
        <v>92</v>
      </c>
      <c r="AO214" s="21"/>
      <c r="AP214" s="147">
        <v>18477</v>
      </c>
      <c r="AQ214" s="21"/>
      <c r="AR214" s="147">
        <f>IF(E214,AP214,0)</f>
        <v>18477</v>
      </c>
      <c r="AS214" s="21"/>
      <c r="AT214" s="147">
        <f>IF(K214,AP214,0)</f>
        <v>18477</v>
      </c>
      <c r="AU214" s="21"/>
      <c r="AV214" s="147">
        <f>IF(Q214,AP214,0)</f>
        <v>18477</v>
      </c>
    </row>
    <row r="215" spans="1:48" ht="8.85" customHeight="1" x14ac:dyDescent="0.3">
      <c r="A215" s="10">
        <v>93</v>
      </c>
      <c r="B215" s="21"/>
      <c r="C215" s="10" t="s">
        <v>214</v>
      </c>
      <c r="D215" s="21"/>
      <c r="E215" s="138">
        <v>4070761</v>
      </c>
      <c r="F215" s="21"/>
      <c r="G215" s="135">
        <f>(E215/$AP215)</f>
        <v>112.66983116523664</v>
      </c>
      <c r="H215" s="21"/>
      <c r="I215" s="135">
        <f>IF(G$219&gt;0,G215/G$219*100,0)</f>
        <v>67.908674058943262</v>
      </c>
      <c r="J215" s="21"/>
      <c r="K215" s="138">
        <v>0</v>
      </c>
      <c r="L215" s="21"/>
      <c r="M215" s="135">
        <f>(K215/$AP215)</f>
        <v>0</v>
      </c>
      <c r="N215" s="21"/>
      <c r="O215" s="135">
        <f>IF(M$219&gt;0,M215/M$219*100,0)</f>
        <v>0</v>
      </c>
      <c r="P215" s="21"/>
      <c r="Q215" s="138">
        <v>11073</v>
      </c>
      <c r="R215" s="21"/>
      <c r="S215" s="135">
        <f>(Q215/$AP215)</f>
        <v>0.3064766122336009</v>
      </c>
      <c r="T215" s="21"/>
      <c r="U215" s="135">
        <f>IF(S$219&gt;0,S215/S$219*100,0)</f>
        <v>19.674216387833674</v>
      </c>
      <c r="V215" s="21"/>
      <c r="W215" s="138">
        <f>(E215+K215+Q215)</f>
        <v>4081834</v>
      </c>
      <c r="X215" s="21"/>
      <c r="Y215" s="21"/>
      <c r="Z215" s="138">
        <v>0</v>
      </c>
      <c r="AA215" s="21"/>
      <c r="AB215" s="135">
        <f>IF($W215&gt;0,Z215/$W215*100,0)</f>
        <v>0</v>
      </c>
      <c r="AC215" s="21"/>
      <c r="AD215" s="138">
        <v>475426</v>
      </c>
      <c r="AE215" s="21"/>
      <c r="AF215" s="135">
        <f>IF($W215&gt;0,AD215/$W215*100,0)</f>
        <v>11.647362435611051</v>
      </c>
      <c r="AG215" s="21"/>
      <c r="AH215" s="138">
        <v>0</v>
      </c>
      <c r="AI215" s="21"/>
      <c r="AJ215" s="135">
        <f>IF($W215&gt;0,AH215/$W215*100,0)</f>
        <v>0</v>
      </c>
      <c r="AK215" s="21"/>
      <c r="AL215" s="138">
        <v>0</v>
      </c>
      <c r="AM215" s="21"/>
      <c r="AN215" s="10">
        <v>93</v>
      </c>
      <c r="AO215" s="21"/>
      <c r="AP215" s="147">
        <v>36130</v>
      </c>
      <c r="AQ215" s="21"/>
      <c r="AR215" s="147">
        <f>IF(E215,AP215,0)</f>
        <v>36130</v>
      </c>
      <c r="AS215" s="21"/>
      <c r="AT215" s="147">
        <f>IF(K215,AP215,0)</f>
        <v>0</v>
      </c>
      <c r="AU215" s="21"/>
      <c r="AV215" s="147">
        <f>IF(Q215,AP215,0)</f>
        <v>36130</v>
      </c>
    </row>
    <row r="216" spans="1:48" ht="8.85" customHeight="1" x14ac:dyDescent="0.3">
      <c r="A216" s="10">
        <v>94</v>
      </c>
      <c r="B216" s="21"/>
      <c r="C216" s="10" t="s">
        <v>215</v>
      </c>
      <c r="D216" s="21"/>
      <c r="E216" s="138">
        <v>2163556</v>
      </c>
      <c r="F216" s="21"/>
      <c r="G216" s="135">
        <f>(E216/$AP216)</f>
        <v>76.477765995051257</v>
      </c>
      <c r="H216" s="21"/>
      <c r="I216" s="135">
        <f>IF(G$219&gt;0,G216/G$219*100,0)</f>
        <v>46.094891862378894</v>
      </c>
      <c r="J216" s="21"/>
      <c r="K216" s="138">
        <v>8000</v>
      </c>
      <c r="L216" s="21"/>
      <c r="M216" s="135">
        <f>(K216/$AP216)</f>
        <v>0.2827854365500177</v>
      </c>
      <c r="N216" s="21"/>
      <c r="O216" s="135">
        <f>IF(M$219&gt;0,M216/M$219*100,0)</f>
        <v>5.8389337161065589</v>
      </c>
      <c r="P216" s="21"/>
      <c r="Q216" s="138">
        <v>66944</v>
      </c>
      <c r="R216" s="21"/>
      <c r="S216" s="135">
        <f>(Q216/$AP216)</f>
        <v>2.366348533050548</v>
      </c>
      <c r="T216" s="21"/>
      <c r="U216" s="135">
        <f>IF(S$219&gt;0,S216/S$219*100,0)</f>
        <v>151.90736007217271</v>
      </c>
      <c r="V216" s="21"/>
      <c r="W216" s="138">
        <f>(E216+K216+Q216)</f>
        <v>2238500</v>
      </c>
      <c r="X216" s="21"/>
      <c r="Y216" s="21"/>
      <c r="Z216" s="138">
        <v>67870</v>
      </c>
      <c r="AA216" s="21"/>
      <c r="AB216" s="135">
        <f>IF($W216&gt;0,Z216/$W216*100,0)</f>
        <v>3.0319410319410318</v>
      </c>
      <c r="AC216" s="21"/>
      <c r="AD216" s="138">
        <v>0</v>
      </c>
      <c r="AE216" s="21"/>
      <c r="AF216" s="135">
        <f>IF($W216&gt;0,AD216/$W216*100,0)</f>
        <v>0</v>
      </c>
      <c r="AG216" s="21"/>
      <c r="AH216" s="138">
        <v>0</v>
      </c>
      <c r="AI216" s="21"/>
      <c r="AJ216" s="135">
        <f>IF($W216&gt;0,AH216/$W216*100,0)</f>
        <v>0</v>
      </c>
      <c r="AK216" s="21"/>
      <c r="AL216" s="138">
        <v>8484</v>
      </c>
      <c r="AM216" s="21"/>
      <c r="AN216" s="10">
        <v>94</v>
      </c>
      <c r="AO216" s="21"/>
      <c r="AP216" s="147">
        <v>28290</v>
      </c>
      <c r="AQ216" s="21"/>
      <c r="AR216" s="147">
        <f>IF(E216,AP216,0)</f>
        <v>28290</v>
      </c>
      <c r="AS216" s="21"/>
      <c r="AT216" s="147">
        <f>IF(K216,AP216,0)</f>
        <v>28290</v>
      </c>
      <c r="AU216" s="21"/>
      <c r="AV216" s="147">
        <f>IF(Q216,AP216,0)</f>
        <v>28290</v>
      </c>
    </row>
    <row r="217" spans="1:48" ht="8.85" customHeight="1" x14ac:dyDescent="0.3">
      <c r="A217" s="30">
        <v>95</v>
      </c>
      <c r="B217" s="21"/>
      <c r="C217" s="10" t="s">
        <v>216</v>
      </c>
      <c r="D217" s="21"/>
      <c r="E217" s="139">
        <v>10584037</v>
      </c>
      <c r="F217" s="21"/>
      <c r="G217" s="135">
        <f>(E217/$AP217)</f>
        <v>151.10339067742166</v>
      </c>
      <c r="H217" s="21"/>
      <c r="I217" s="135">
        <f>IF(G$219&gt;0,G217/G$219*100,0)</f>
        <v>91.073455960589143</v>
      </c>
      <c r="J217" s="21"/>
      <c r="K217" s="139">
        <v>2000259</v>
      </c>
      <c r="L217" s="21"/>
      <c r="M217" s="135">
        <f>(K217/$AP217)</f>
        <v>28.556770647440931</v>
      </c>
      <c r="N217" s="21"/>
      <c r="O217" s="135">
        <f>IF(M$219&gt;0,M217/M$219*100,0)</f>
        <v>589.63818289479923</v>
      </c>
      <c r="P217" s="21"/>
      <c r="Q217" s="139">
        <v>40443</v>
      </c>
      <c r="R217" s="21"/>
      <c r="S217" s="135">
        <f>(Q217/$AP217)</f>
        <v>0.57738596616460847</v>
      </c>
      <c r="T217" s="21"/>
      <c r="U217" s="135">
        <f>IF(S$219&gt;0,S217/S$219*100,0)</f>
        <v>37.065198400726437</v>
      </c>
      <c r="V217" s="21"/>
      <c r="W217" s="139">
        <f>(E217+K217+Q217)</f>
        <v>12624739</v>
      </c>
      <c r="X217" s="21"/>
      <c r="Y217" s="21"/>
      <c r="Z217" s="139">
        <v>30000</v>
      </c>
      <c r="AA217" s="21"/>
      <c r="AB217" s="135">
        <f>IF($W217&gt;0,Z217/$W217*100,0)</f>
        <v>0.23762867493735909</v>
      </c>
      <c r="AC217" s="21"/>
      <c r="AD217" s="139">
        <v>0</v>
      </c>
      <c r="AE217" s="21"/>
      <c r="AF217" s="135">
        <f>IF($W217&gt;0,AD217/$W217*100,0)</f>
        <v>0</v>
      </c>
      <c r="AG217" s="21"/>
      <c r="AH217" s="139">
        <v>0</v>
      </c>
      <c r="AI217" s="21"/>
      <c r="AJ217" s="135">
        <f>IF($W217&gt;0,AH217/$W217*100,0)</f>
        <v>0</v>
      </c>
      <c r="AK217" s="21"/>
      <c r="AL217" s="139">
        <v>422545</v>
      </c>
      <c r="AM217" s="21"/>
      <c r="AN217" s="30">
        <v>95</v>
      </c>
      <c r="AO217" s="21"/>
      <c r="AP217" s="151">
        <v>70045</v>
      </c>
      <c r="AQ217" s="21"/>
      <c r="AR217" s="151">
        <f>IF(E217,AP217,0)</f>
        <v>70045</v>
      </c>
      <c r="AS217" s="21"/>
      <c r="AT217" s="151">
        <f>IF(K217,AP217,0)</f>
        <v>70045</v>
      </c>
      <c r="AU217" s="21"/>
      <c r="AV217" s="151">
        <f>IF(Q217,AP217,0)</f>
        <v>70045</v>
      </c>
    </row>
    <row r="218" spans="1:48"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X218" s="21"/>
      <c r="Y218" s="21"/>
      <c r="Z218" s="21"/>
      <c r="AA218" s="21"/>
      <c r="AB218" s="21"/>
      <c r="AC218" s="21"/>
      <c r="AD218" s="21"/>
      <c r="AE218" s="21"/>
      <c r="AF218" s="21"/>
      <c r="AG218" s="21"/>
      <c r="AH218" s="21"/>
      <c r="AI218" s="21"/>
      <c r="AJ218" s="21"/>
      <c r="AK218" s="21"/>
      <c r="AL218" s="21"/>
      <c r="AM218" s="21"/>
      <c r="AO218" s="21"/>
      <c r="AP218" s="21"/>
      <c r="AQ218" s="21"/>
      <c r="AR218" s="21"/>
      <c r="AS218" s="21"/>
      <c r="AT218" s="21"/>
      <c r="AU218" s="21"/>
      <c r="AV218" s="21"/>
    </row>
    <row r="219" spans="1:48" ht="8.85" customHeight="1" x14ac:dyDescent="0.3">
      <c r="A219" s="30">
        <f>A217</f>
        <v>95</v>
      </c>
      <c r="B219" s="21"/>
      <c r="C219" s="18" t="s">
        <v>65</v>
      </c>
      <c r="D219" s="21"/>
      <c r="E219" s="141">
        <f>SUM(E89:E217)</f>
        <v>999731250</v>
      </c>
      <c r="F219" s="21"/>
      <c r="G219" s="142">
        <f>(E219/$AP219)</f>
        <v>165.91375509326195</v>
      </c>
      <c r="H219" s="21"/>
      <c r="I219" s="143">
        <f>IF(G$219&gt;0,G219/G$219*100,0)</f>
        <v>100</v>
      </c>
      <c r="J219" s="21"/>
      <c r="K219" s="141">
        <f>SUM(K89:K217)</f>
        <v>29182626</v>
      </c>
      <c r="L219" s="21"/>
      <c r="M219" s="142">
        <f>(K219/$AP219)</f>
        <v>4.8431006464409903</v>
      </c>
      <c r="N219" s="21"/>
      <c r="O219" s="143">
        <f>IF(M$219&gt;0,M219/M$219*100,0)</f>
        <v>100</v>
      </c>
      <c r="P219" s="21"/>
      <c r="Q219" s="141">
        <f>SUM(Q89:Q217)</f>
        <v>9386437</v>
      </c>
      <c r="R219" s="21"/>
      <c r="S219" s="142">
        <f>(Q219/$AP219)</f>
        <v>1.5577576569866476</v>
      </c>
      <c r="T219" s="21"/>
      <c r="U219" s="143">
        <f>IF(S$219&gt;0,S219/S$219*100,0)</f>
        <v>100</v>
      </c>
      <c r="V219" s="21"/>
      <c r="W219" s="141">
        <f>SUM(W89:W217)</f>
        <v>1038300313</v>
      </c>
      <c r="X219" s="21"/>
      <c r="Y219" s="21"/>
      <c r="Z219" s="141">
        <f>SUM(Z89:Z217)</f>
        <v>80246616</v>
      </c>
      <c r="AA219" s="21"/>
      <c r="AB219" s="143">
        <f>IF($W219&gt;0,Z219/$W219*100,0)</f>
        <v>7.7286518163651952</v>
      </c>
      <c r="AC219" s="21"/>
      <c r="AD219" s="141">
        <f>SUM(AD89:AD217)</f>
        <v>34546268</v>
      </c>
      <c r="AE219" s="21"/>
      <c r="AF219" s="143">
        <f>IF($W219&gt;0,AD219/$W219*100,0)</f>
        <v>3.3271942199636029</v>
      </c>
      <c r="AG219" s="21"/>
      <c r="AH219" s="141">
        <f>SUM(AH89:AH217)</f>
        <v>157210208</v>
      </c>
      <c r="AI219" s="21"/>
      <c r="AJ219" s="143">
        <f>IF($W219&gt;0,AH219/$W219*100,0)</f>
        <v>15.141111490736881</v>
      </c>
      <c r="AK219" s="21"/>
      <c r="AL219" s="141">
        <f>SUM(AL89:AL217)</f>
        <v>191695647</v>
      </c>
      <c r="AM219" s="21"/>
      <c r="AN219" s="30">
        <f>AN217</f>
        <v>95</v>
      </c>
      <c r="AO219" s="21"/>
      <c r="AP219" s="157">
        <f>SUM(AP89:AP217)</f>
        <v>6025608</v>
      </c>
      <c r="AQ219" s="21"/>
      <c r="AR219" s="157">
        <f>SUM(AR89:AR217)</f>
        <v>6025608</v>
      </c>
      <c r="AS219" s="21"/>
      <c r="AT219" s="157">
        <f>SUM(AT89:AT217)</f>
        <v>4701339</v>
      </c>
      <c r="AU219" s="21"/>
      <c r="AV219" s="157">
        <f>SUM(AV89:AV217)</f>
        <v>4636656</v>
      </c>
    </row>
    <row r="220" spans="1:48"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row>
    <row r="221" spans="1:48"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row>
    <row r="222" spans="1:48"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row>
    <row r="223" spans="1:48"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row>
    <row r="224" spans="1:48"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row>
    <row r="225" spans="1:48"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row>
    <row r="226" spans="1:48"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row>
    <row r="227" spans="1:48" s="8" customFormat="1" ht="10.5" customHeight="1" x14ac:dyDescent="0.3">
      <c r="A227" s="112" t="s">
        <v>583</v>
      </c>
      <c r="AO227" s="113" t="s">
        <v>584</v>
      </c>
    </row>
    <row r="228" spans="1:48" s="8" customFormat="1" ht="10.5" customHeight="1" x14ac:dyDescent="0.3">
      <c r="W228" s="11" t="s">
        <v>42</v>
      </c>
      <c r="Z228" s="38" t="s">
        <v>43</v>
      </c>
      <c r="AN228" s="11" t="s">
        <v>567</v>
      </c>
    </row>
    <row r="229" spans="1:48" s="8" customFormat="1" ht="10.5" customHeight="1" x14ac:dyDescent="0.3">
      <c r="A229" s="12"/>
      <c r="W229" s="11" t="s">
        <v>568</v>
      </c>
      <c r="Z229" s="38" t="s">
        <v>391</v>
      </c>
      <c r="AN229" s="11" t="s">
        <v>217</v>
      </c>
    </row>
    <row r="230" spans="1:48" s="8" customFormat="1" ht="10.5" customHeight="1" x14ac:dyDescent="0.3">
      <c r="A230" s="13"/>
      <c r="W230" s="11" t="s">
        <v>48</v>
      </c>
      <c r="Z230" s="14" t="s">
        <v>49</v>
      </c>
    </row>
    <row r="231" spans="1:48" ht="7.5"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row>
    <row r="232" spans="1:48" ht="9.6" customHeight="1" x14ac:dyDescent="0.3">
      <c r="Z232" s="16" t="s">
        <v>503</v>
      </c>
      <c r="AA232" s="16"/>
      <c r="AB232" s="16"/>
      <c r="AC232" s="16"/>
      <c r="AD232" s="16"/>
      <c r="AE232" s="16"/>
      <c r="AF232" s="16"/>
      <c r="AG232" s="16"/>
      <c r="AH232" s="16"/>
      <c r="AI232" s="16"/>
      <c r="AJ232" s="16"/>
      <c r="AK232" s="16"/>
      <c r="AL232" s="16"/>
    </row>
    <row r="233" spans="1:48" ht="9.6" customHeight="1" x14ac:dyDescent="0.3"/>
    <row r="234" spans="1:48" ht="9.6" customHeight="1" x14ac:dyDescent="0.3">
      <c r="E234" s="17" t="s">
        <v>569</v>
      </c>
      <c r="F234" s="17"/>
      <c r="G234" s="17"/>
      <c r="H234" s="17"/>
      <c r="I234" s="17"/>
      <c r="AD234" s="16" t="s">
        <v>396</v>
      </c>
      <c r="AE234" s="16"/>
      <c r="AF234" s="16"/>
      <c r="AG234" s="16"/>
      <c r="AH234" s="16"/>
      <c r="AI234" s="16"/>
      <c r="AJ234" s="16"/>
    </row>
    <row r="235" spans="1:48" ht="9.6" customHeight="1" x14ac:dyDescent="0.3">
      <c r="E235" s="16" t="s">
        <v>570</v>
      </c>
      <c r="F235" s="16"/>
      <c r="G235" s="16"/>
      <c r="H235" s="16"/>
      <c r="I235" s="16"/>
      <c r="K235" s="16" t="s">
        <v>571</v>
      </c>
      <c r="L235" s="16"/>
      <c r="M235" s="16"/>
      <c r="N235" s="16"/>
      <c r="O235" s="16"/>
      <c r="Q235" s="16" t="s">
        <v>572</v>
      </c>
      <c r="R235" s="16"/>
      <c r="S235" s="16"/>
      <c r="T235" s="16"/>
      <c r="U235" s="16"/>
    </row>
    <row r="236" spans="1:48" ht="9.6" customHeight="1" x14ac:dyDescent="0.3">
      <c r="I236" s="18"/>
      <c r="Z236" s="16" t="s">
        <v>431</v>
      </c>
      <c r="AA236" s="16"/>
      <c r="AB236" s="154"/>
      <c r="AD236" s="16" t="s">
        <v>59</v>
      </c>
      <c r="AE236" s="16"/>
      <c r="AF236" s="16"/>
      <c r="AH236" s="16" t="s">
        <v>60</v>
      </c>
      <c r="AI236" s="16"/>
      <c r="AJ236" s="16"/>
      <c r="AR236" s="18" t="s">
        <v>569</v>
      </c>
      <c r="AV236" s="18" t="s">
        <v>573</v>
      </c>
    </row>
    <row r="237" spans="1:48" ht="9.6" customHeight="1" x14ac:dyDescent="0.3">
      <c r="I237" s="18" t="s">
        <v>64</v>
      </c>
      <c r="O237" s="18" t="s">
        <v>64</v>
      </c>
      <c r="U237" s="18" t="s">
        <v>64</v>
      </c>
      <c r="AB237" s="155" t="s">
        <v>271</v>
      </c>
      <c r="AF237" s="155" t="s">
        <v>271</v>
      </c>
      <c r="AJ237" s="155" t="s">
        <v>271</v>
      </c>
      <c r="AL237" s="18" t="s">
        <v>408</v>
      </c>
      <c r="AR237" s="18" t="s">
        <v>370</v>
      </c>
      <c r="AT237" s="18" t="s">
        <v>574</v>
      </c>
      <c r="AV237" s="18" t="s">
        <v>575</v>
      </c>
    </row>
    <row r="238" spans="1:48" ht="9.6" customHeight="1" x14ac:dyDescent="0.3">
      <c r="A238" s="19" t="s">
        <v>71</v>
      </c>
      <c r="C238" s="19" t="s">
        <v>73</v>
      </c>
      <c r="E238" s="19" t="s">
        <v>74</v>
      </c>
      <c r="G238" s="19" t="s">
        <v>434</v>
      </c>
      <c r="I238" s="19" t="s">
        <v>80</v>
      </c>
      <c r="K238" s="19" t="s">
        <v>74</v>
      </c>
      <c r="M238" s="19" t="s">
        <v>434</v>
      </c>
      <c r="O238" s="19" t="s">
        <v>80</v>
      </c>
      <c r="Q238" s="19" t="s">
        <v>74</v>
      </c>
      <c r="S238" s="19" t="s">
        <v>434</v>
      </c>
      <c r="U238" s="19" t="s">
        <v>80</v>
      </c>
      <c r="W238" s="19" t="s">
        <v>65</v>
      </c>
      <c r="Z238" s="19" t="s">
        <v>74</v>
      </c>
      <c r="AB238" s="156" t="s">
        <v>372</v>
      </c>
      <c r="AD238" s="19" t="s">
        <v>74</v>
      </c>
      <c r="AF238" s="156" t="s">
        <v>372</v>
      </c>
      <c r="AH238" s="19" t="s">
        <v>74</v>
      </c>
      <c r="AJ238" s="156" t="s">
        <v>372</v>
      </c>
      <c r="AL238" s="19" t="s">
        <v>576</v>
      </c>
      <c r="AN238" s="19" t="s">
        <v>71</v>
      </c>
      <c r="AR238" s="111" t="s">
        <v>379</v>
      </c>
      <c r="AT238" s="111" t="s">
        <v>577</v>
      </c>
      <c r="AV238" s="111" t="s">
        <v>578</v>
      </c>
    </row>
    <row r="239" spans="1:48" ht="8.85" customHeight="1" x14ac:dyDescent="0.3"/>
    <row r="240" spans="1:48" ht="8.85" customHeight="1" x14ac:dyDescent="0.3">
      <c r="B240" s="10" t="s">
        <v>289</v>
      </c>
    </row>
    <row r="241" spans="1:48" ht="8.85" customHeight="1" x14ac:dyDescent="0.3">
      <c r="A241" s="10">
        <v>1</v>
      </c>
      <c r="B241" s="18"/>
      <c r="C241" s="10" t="s">
        <v>218</v>
      </c>
      <c r="D241" s="21"/>
      <c r="E241" s="136">
        <v>1121259</v>
      </c>
      <c r="F241" s="21"/>
      <c r="G241" s="134">
        <f>(E241/$AP241)</f>
        <v>133.86568767908309</v>
      </c>
      <c r="H241" s="21"/>
      <c r="I241" s="135">
        <f>IF(G$287&gt;0,G241/G$287*100,0)</f>
        <v>125.8115157228531</v>
      </c>
      <c r="J241" s="21"/>
      <c r="K241" s="136">
        <v>0</v>
      </c>
      <c r="L241" s="21"/>
      <c r="M241" s="134">
        <f>(K241/$AP241)</f>
        <v>0</v>
      </c>
      <c r="N241" s="21"/>
      <c r="O241" s="135">
        <f>IF(M$287&gt;0,M241/M$287*100,0)</f>
        <v>0</v>
      </c>
      <c r="P241" s="21"/>
      <c r="Q241" s="136">
        <v>0</v>
      </c>
      <c r="R241" s="21"/>
      <c r="S241" s="134">
        <f>(Q241/$AP241)</f>
        <v>0</v>
      </c>
      <c r="T241" s="21"/>
      <c r="U241" s="135">
        <f>IF(S$287&gt;0,S241/S$287*100,0)</f>
        <v>0</v>
      </c>
      <c r="V241" s="21"/>
      <c r="W241" s="136">
        <f>(E241+K241+Q241)</f>
        <v>1121259</v>
      </c>
      <c r="X241" s="21"/>
      <c r="Y241" s="21"/>
      <c r="Z241" s="136">
        <v>63333</v>
      </c>
      <c r="AA241" s="21"/>
      <c r="AB241" s="135">
        <f>IF($W241&gt;0,Z241/$W241*100,0)</f>
        <v>5.6483827554561428</v>
      </c>
      <c r="AC241" s="21"/>
      <c r="AD241" s="136">
        <v>0</v>
      </c>
      <c r="AE241" s="21"/>
      <c r="AF241" s="135">
        <f>IF($W241&gt;0,AD241/$W241*100,0)</f>
        <v>0</v>
      </c>
      <c r="AG241" s="21"/>
      <c r="AH241" s="136">
        <v>0</v>
      </c>
      <c r="AI241" s="21"/>
      <c r="AJ241" s="135">
        <f>IF($W241&gt;0,AH241/$W241*100,0)</f>
        <v>0</v>
      </c>
      <c r="AK241" s="21"/>
      <c r="AL241" s="136">
        <v>10009</v>
      </c>
      <c r="AM241" s="21"/>
      <c r="AN241" s="10">
        <v>1</v>
      </c>
      <c r="AO241" s="21"/>
      <c r="AP241" s="147">
        <v>8376</v>
      </c>
      <c r="AQ241" s="21"/>
      <c r="AR241" s="147">
        <f>IF(E241,AP241,0)</f>
        <v>8376</v>
      </c>
      <c r="AS241" s="21"/>
      <c r="AT241" s="147">
        <f>IF(K241,AP241,0)</f>
        <v>0</v>
      </c>
      <c r="AU241" s="21"/>
      <c r="AV241" s="147">
        <f>IF(Q241,AP241,0)</f>
        <v>0</v>
      </c>
    </row>
    <row r="242" spans="1:48" ht="8.85" customHeight="1" x14ac:dyDescent="0.3">
      <c r="A242" s="10">
        <v>2</v>
      </c>
      <c r="B242" s="18"/>
      <c r="C242" s="10" t="s">
        <v>219</v>
      </c>
      <c r="D242" s="21"/>
      <c r="E242" s="138">
        <v>1288993</v>
      </c>
      <c r="F242" s="21"/>
      <c r="G242" s="135">
        <f>(E242/$AP242)</f>
        <v>170.38902842035691</v>
      </c>
      <c r="H242" s="21"/>
      <c r="I242" s="135">
        <f>IF(G$287&gt;0,G242/G$287*100,0)</f>
        <v>160.13739069193142</v>
      </c>
      <c r="J242" s="21"/>
      <c r="K242" s="138">
        <v>0</v>
      </c>
      <c r="L242" s="21"/>
      <c r="M242" s="135">
        <f>(K242/$AP242)</f>
        <v>0</v>
      </c>
      <c r="N242" s="21"/>
      <c r="O242" s="135">
        <f>IF(M$287&gt;0,M242/M$287*100,0)</f>
        <v>0</v>
      </c>
      <c r="P242" s="21"/>
      <c r="Q242" s="138">
        <v>0</v>
      </c>
      <c r="R242" s="21"/>
      <c r="S242" s="135">
        <f>(Q242/$AP242)</f>
        <v>0</v>
      </c>
      <c r="T242" s="21"/>
      <c r="U242" s="135">
        <f>IF(S$287&gt;0,S242/S$287*100,0)</f>
        <v>0</v>
      </c>
      <c r="V242" s="21"/>
      <c r="W242" s="138">
        <f>(E242+K242+Q242)</f>
        <v>1288993</v>
      </c>
      <c r="X242" s="21"/>
      <c r="Y242" s="21"/>
      <c r="Z242" s="138">
        <v>66041</v>
      </c>
      <c r="AA242" s="21"/>
      <c r="AB242" s="135">
        <f>IF($W242&gt;0,Z242/$W242*100,0)</f>
        <v>5.1234568380123084</v>
      </c>
      <c r="AC242" s="21"/>
      <c r="AD242" s="138">
        <v>360255</v>
      </c>
      <c r="AE242" s="21"/>
      <c r="AF242" s="135">
        <f>IF($W242&gt;0,AD242/$W242*100,0)</f>
        <v>27.948561396376864</v>
      </c>
      <c r="AG242" s="21"/>
      <c r="AH242" s="138">
        <v>0</v>
      </c>
      <c r="AI242" s="21"/>
      <c r="AJ242" s="135">
        <f>IF($W242&gt;0,AH242/$W242*100,0)</f>
        <v>0</v>
      </c>
      <c r="AK242" s="21"/>
      <c r="AL242" s="138">
        <v>0</v>
      </c>
      <c r="AM242" s="21"/>
      <c r="AN242" s="10">
        <v>2</v>
      </c>
      <c r="AO242" s="21"/>
      <c r="AP242" s="147">
        <v>7565</v>
      </c>
      <c r="AQ242" s="21"/>
      <c r="AR242" s="147">
        <f>IF(E242,AP242,0)</f>
        <v>7565</v>
      </c>
      <c r="AS242" s="21"/>
      <c r="AT242" s="147">
        <f>IF(K242,AP242,0)</f>
        <v>0</v>
      </c>
      <c r="AU242" s="21"/>
      <c r="AV242" s="147">
        <f>IF(Q242,AP242,0)</f>
        <v>0</v>
      </c>
    </row>
    <row r="243" spans="1:48" ht="8.85" customHeight="1" x14ac:dyDescent="0.3">
      <c r="A243" s="10">
        <v>3</v>
      </c>
      <c r="B243" s="18"/>
      <c r="C243" s="10" t="s">
        <v>134</v>
      </c>
      <c r="D243" s="21"/>
      <c r="E243" s="138">
        <v>190761</v>
      </c>
      <c r="F243" s="21"/>
      <c r="G243" s="135">
        <f>(E243/$AP243)</f>
        <v>28.655700766110861</v>
      </c>
      <c r="H243" s="21"/>
      <c r="I243" s="135">
        <f>IF(G$287&gt;0,G243/G$287*100,0)</f>
        <v>26.931599949105227</v>
      </c>
      <c r="J243" s="21"/>
      <c r="K243" s="138">
        <v>0</v>
      </c>
      <c r="L243" s="21"/>
      <c r="M243" s="135">
        <f>(K243/$AP243)</f>
        <v>0</v>
      </c>
      <c r="N243" s="21"/>
      <c r="O243" s="135">
        <f>IF(M$287&gt;0,M243/M$287*100,0)</f>
        <v>0</v>
      </c>
      <c r="P243" s="21"/>
      <c r="Q243" s="138">
        <v>0</v>
      </c>
      <c r="R243" s="21"/>
      <c r="S243" s="135">
        <f>(Q243/$AP243)</f>
        <v>0</v>
      </c>
      <c r="T243" s="21"/>
      <c r="U243" s="135">
        <f>IF(S$287&gt;0,S243/S$287*100,0)</f>
        <v>0</v>
      </c>
      <c r="V243" s="21"/>
      <c r="W243" s="138">
        <f>(E243+K243+Q243)</f>
        <v>190761</v>
      </c>
      <c r="X243" s="21"/>
      <c r="Y243" s="21"/>
      <c r="Z243" s="138">
        <v>0</v>
      </c>
      <c r="AA243" s="21"/>
      <c r="AB243" s="135">
        <f>IF($W243&gt;0,Z243/$W243*100,0)</f>
        <v>0</v>
      </c>
      <c r="AC243" s="21"/>
      <c r="AD243" s="138">
        <v>0</v>
      </c>
      <c r="AE243" s="21"/>
      <c r="AF243" s="135">
        <f>IF($W243&gt;0,AD243/$W243*100,0)</f>
        <v>0</v>
      </c>
      <c r="AG243" s="21"/>
      <c r="AH243" s="138">
        <v>0</v>
      </c>
      <c r="AI243" s="21"/>
      <c r="AJ243" s="135">
        <f>IF($W243&gt;0,AH243/$W243*100,0)</f>
        <v>0</v>
      </c>
      <c r="AK243" s="21"/>
      <c r="AL243" s="138">
        <v>0</v>
      </c>
      <c r="AM243" s="21"/>
      <c r="AN243" s="10">
        <v>3</v>
      </c>
      <c r="AO243" s="21"/>
      <c r="AP243" s="147">
        <v>6657</v>
      </c>
      <c r="AQ243" s="21"/>
      <c r="AR243" s="147">
        <f>IF(E243,AP243,0)</f>
        <v>6657</v>
      </c>
      <c r="AS243" s="21"/>
      <c r="AT243" s="147">
        <f>IF(K243,AP243,0)</f>
        <v>0</v>
      </c>
      <c r="AU243" s="21"/>
      <c r="AV243" s="147">
        <f>IF(Q243,AP243,0)</f>
        <v>0</v>
      </c>
    </row>
    <row r="244" spans="1:48" ht="8.85" customHeight="1" x14ac:dyDescent="0.3">
      <c r="A244" s="10">
        <v>4</v>
      </c>
      <c r="B244" s="18"/>
      <c r="C244" s="10" t="s">
        <v>220</v>
      </c>
      <c r="D244" s="21"/>
      <c r="E244" s="138">
        <v>141216</v>
      </c>
      <c r="F244" s="21"/>
      <c r="G244" s="135">
        <f>(E244/$AP244)</f>
        <v>30.873633581110624</v>
      </c>
      <c r="H244" s="21"/>
      <c r="I244" s="135">
        <f>IF(G$287&gt;0,G244/G$287*100,0)</f>
        <v>29.016088469386258</v>
      </c>
      <c r="J244" s="21"/>
      <c r="K244" s="138">
        <v>0</v>
      </c>
      <c r="L244" s="21"/>
      <c r="M244" s="135">
        <f>(K244/$AP244)</f>
        <v>0</v>
      </c>
      <c r="N244" s="21"/>
      <c r="O244" s="135">
        <f>IF(M$287&gt;0,M244/M$287*100,0)</f>
        <v>0</v>
      </c>
      <c r="P244" s="21"/>
      <c r="Q244" s="138">
        <v>0</v>
      </c>
      <c r="R244" s="21"/>
      <c r="S244" s="135">
        <f>(Q244/$AP244)</f>
        <v>0</v>
      </c>
      <c r="T244" s="21"/>
      <c r="U244" s="135">
        <f>IF(S$287&gt;0,S244/S$287*100,0)</f>
        <v>0</v>
      </c>
      <c r="V244" s="21"/>
      <c r="W244" s="138">
        <f>(E244+K244+Q244)</f>
        <v>141216</v>
      </c>
      <c r="X244" s="21"/>
      <c r="Y244" s="21"/>
      <c r="Z244" s="138">
        <v>0</v>
      </c>
      <c r="AA244" s="21"/>
      <c r="AB244" s="135">
        <f>IF($W244&gt;0,Z244/$W244*100,0)</f>
        <v>0</v>
      </c>
      <c r="AC244" s="21"/>
      <c r="AD244" s="138">
        <v>0</v>
      </c>
      <c r="AE244" s="21"/>
      <c r="AF244" s="135">
        <f>IF($W244&gt;0,AD244/$W244*100,0)</f>
        <v>0</v>
      </c>
      <c r="AG244" s="21"/>
      <c r="AH244" s="138">
        <v>0</v>
      </c>
      <c r="AI244" s="21"/>
      <c r="AJ244" s="135">
        <f>IF($W244&gt;0,AH244/$W244*100,0)</f>
        <v>0</v>
      </c>
      <c r="AK244" s="21"/>
      <c r="AL244" s="138">
        <v>56475</v>
      </c>
      <c r="AM244" s="21"/>
      <c r="AN244" s="10">
        <v>4</v>
      </c>
      <c r="AO244" s="21"/>
      <c r="AP244" s="147">
        <v>4574</v>
      </c>
      <c r="AQ244" s="21"/>
      <c r="AR244" s="147">
        <f>IF(E244,AP244,0)</f>
        <v>4574</v>
      </c>
      <c r="AS244" s="21"/>
      <c r="AT244" s="147">
        <f>IF(K244,AP244,0)</f>
        <v>0</v>
      </c>
      <c r="AU244" s="21"/>
      <c r="AV244" s="147">
        <f>IF(Q244,AP244,0)</f>
        <v>0</v>
      </c>
    </row>
    <row r="245" spans="1:48" ht="8.85" customHeight="1" x14ac:dyDescent="0.3">
      <c r="A245" s="10">
        <v>5</v>
      </c>
      <c r="B245" s="18"/>
      <c r="C245" s="10" t="s">
        <v>221</v>
      </c>
      <c r="D245" s="21"/>
      <c r="E245" s="138">
        <v>381521</v>
      </c>
      <c r="F245" s="21"/>
      <c r="G245" s="135">
        <f>(E245/$AP245)</f>
        <v>72.615340692805475</v>
      </c>
      <c r="H245" s="21"/>
      <c r="I245" s="135">
        <f>IF(G$287&gt;0,G245/G$287*100,0)</f>
        <v>68.246361227341851</v>
      </c>
      <c r="J245" s="21"/>
      <c r="K245" s="138">
        <v>0</v>
      </c>
      <c r="L245" s="21"/>
      <c r="M245" s="135">
        <f>(K245/$AP245)</f>
        <v>0</v>
      </c>
      <c r="N245" s="21"/>
      <c r="O245" s="135">
        <f>IF(M$287&gt;0,M245/M$287*100,0)</f>
        <v>0</v>
      </c>
      <c r="P245" s="21"/>
      <c r="Q245" s="138">
        <v>0</v>
      </c>
      <c r="R245" s="21"/>
      <c r="S245" s="143">
        <f>(Q245/$AP245)</f>
        <v>0</v>
      </c>
      <c r="T245" s="21"/>
      <c r="U245" s="143">
        <f>IF(S$287&gt;0,S245/S$287*100,0)</f>
        <v>0</v>
      </c>
      <c r="V245" s="21"/>
      <c r="W245" s="138">
        <f>(E245+K245+Q245)</f>
        <v>381521</v>
      </c>
      <c r="X245" s="21"/>
      <c r="Y245" s="21"/>
      <c r="Z245" s="138">
        <v>173418</v>
      </c>
      <c r="AA245" s="21"/>
      <c r="AB245" s="143">
        <f>IF($W245&gt;0,Z245/$W245*100,0)</f>
        <v>45.454378658055525</v>
      </c>
      <c r="AC245" s="21"/>
      <c r="AD245" s="138">
        <v>0</v>
      </c>
      <c r="AE245" s="21"/>
      <c r="AF245" s="143">
        <f>IF($W245&gt;0,AD245/$W245*100,0)</f>
        <v>0</v>
      </c>
      <c r="AG245" s="21"/>
      <c r="AH245" s="138">
        <v>0</v>
      </c>
      <c r="AI245" s="21"/>
      <c r="AJ245" s="143">
        <f>IF($W245&gt;0,AH245/$W245*100,0)</f>
        <v>0</v>
      </c>
      <c r="AK245" s="21"/>
      <c r="AL245" s="138">
        <v>0</v>
      </c>
      <c r="AM245" s="21"/>
      <c r="AN245" s="10">
        <v>5</v>
      </c>
      <c r="AO245" s="21"/>
      <c r="AP245" s="147">
        <v>5254</v>
      </c>
      <c r="AQ245" s="21"/>
      <c r="AR245" s="147">
        <f>IF(E245,AP245,0)</f>
        <v>5254</v>
      </c>
      <c r="AS245" s="21"/>
      <c r="AT245" s="147">
        <f>IF(K245,AP245,0)</f>
        <v>0</v>
      </c>
      <c r="AU245" s="21"/>
      <c r="AV245" s="147">
        <f>IF(Q245,AP245,0)</f>
        <v>0</v>
      </c>
    </row>
    <row r="246" spans="1:48"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X246" s="21"/>
      <c r="Y246" s="21"/>
      <c r="Z246" s="21"/>
      <c r="AA246" s="21"/>
      <c r="AB246" s="21"/>
      <c r="AC246" s="21"/>
      <c r="AD246" s="21"/>
      <c r="AE246" s="21"/>
      <c r="AF246" s="21"/>
      <c r="AG246" s="21"/>
      <c r="AH246" s="21"/>
      <c r="AI246" s="21"/>
      <c r="AJ246" s="21"/>
      <c r="AK246" s="21"/>
      <c r="AL246" s="21"/>
      <c r="AM246" s="21"/>
      <c r="AN246" s="41"/>
      <c r="AO246" s="21"/>
      <c r="AP246" s="27"/>
      <c r="AQ246" s="21"/>
      <c r="AR246" s="21"/>
      <c r="AS246" s="21"/>
      <c r="AT246" s="21"/>
      <c r="AU246" s="21"/>
      <c r="AV246" s="21"/>
    </row>
    <row r="247" spans="1:48" ht="8.85" customHeight="1" x14ac:dyDescent="0.3">
      <c r="A247" s="10">
        <v>6</v>
      </c>
      <c r="B247" s="18"/>
      <c r="C247" s="10" t="s">
        <v>222</v>
      </c>
      <c r="D247" s="21"/>
      <c r="E247" s="138">
        <v>4100911</v>
      </c>
      <c r="F247" s="21"/>
      <c r="G247" s="135">
        <f>(E247/$AP247)</f>
        <v>91.485097934234602</v>
      </c>
      <c r="H247" s="21"/>
      <c r="I247" s="135">
        <f>IF(G$287&gt;0,G247/G$287*100,0)</f>
        <v>85.980799387161895</v>
      </c>
      <c r="J247" s="21"/>
      <c r="K247" s="138">
        <v>0</v>
      </c>
      <c r="L247" s="21"/>
      <c r="M247" s="135">
        <f>(K247/$AP247)</f>
        <v>0</v>
      </c>
      <c r="N247" s="21"/>
      <c r="O247" s="135">
        <f>IF(M$287&gt;0,M247/M$287*100,0)</f>
        <v>0</v>
      </c>
      <c r="P247" s="21"/>
      <c r="Q247" s="138">
        <v>0</v>
      </c>
      <c r="R247" s="21"/>
      <c r="S247" s="143">
        <f>(Q247/$AP247)</f>
        <v>0</v>
      </c>
      <c r="T247" s="21"/>
      <c r="U247" s="143">
        <f>IF(S$287&gt;0,S247/S$287*100,0)</f>
        <v>0</v>
      </c>
      <c r="V247" s="21"/>
      <c r="W247" s="138">
        <f>(E247+K247+Q247)</f>
        <v>4100911</v>
      </c>
      <c r="X247" s="21"/>
      <c r="Y247" s="21"/>
      <c r="Z247" s="138">
        <v>0</v>
      </c>
      <c r="AA247" s="21"/>
      <c r="AB247" s="143">
        <f>IF($W247&gt;0,Z247/$W247*100,0)</f>
        <v>0</v>
      </c>
      <c r="AC247" s="21"/>
      <c r="AD247" s="138">
        <v>0</v>
      </c>
      <c r="AE247" s="21"/>
      <c r="AF247" s="143">
        <f>IF($W247&gt;0,AD247/$W247*100,0)</f>
        <v>0</v>
      </c>
      <c r="AG247" s="21"/>
      <c r="AH247" s="138">
        <v>1101437</v>
      </c>
      <c r="AI247" s="21"/>
      <c r="AJ247" s="143">
        <f>IF($W247&gt;0,AH247/$W247*100,0)</f>
        <v>26.858349278977279</v>
      </c>
      <c r="AK247" s="21"/>
      <c r="AL247" s="138">
        <v>7032</v>
      </c>
      <c r="AM247" s="21"/>
      <c r="AN247" s="10">
        <v>6</v>
      </c>
      <c r="AO247" s="21"/>
      <c r="AP247" s="147">
        <v>44826</v>
      </c>
      <c r="AQ247" s="21"/>
      <c r="AR247" s="147">
        <f>IF(E247,AP247,0)</f>
        <v>44826</v>
      </c>
      <c r="AS247" s="21"/>
      <c r="AT247" s="147">
        <f>IF(K247,AP247,0)</f>
        <v>0</v>
      </c>
      <c r="AU247" s="21"/>
      <c r="AV247" s="147">
        <f>IF(Q247,AP247,0)</f>
        <v>0</v>
      </c>
    </row>
    <row r="248" spans="1:48" ht="8.85" customHeight="1" x14ac:dyDescent="0.3">
      <c r="A248" s="10">
        <v>7</v>
      </c>
      <c r="B248" s="18"/>
      <c r="C248" s="10" t="s">
        <v>223</v>
      </c>
      <c r="D248" s="21"/>
      <c r="E248" s="138">
        <v>1003919</v>
      </c>
      <c r="F248" s="21"/>
      <c r="G248" s="135">
        <f>(E248/$AP248)</f>
        <v>299.49850835322195</v>
      </c>
      <c r="H248" s="21"/>
      <c r="I248" s="135">
        <f>IF(G$287&gt;0,G248/G$287*100,0)</f>
        <v>281.47886098328468</v>
      </c>
      <c r="J248" s="21"/>
      <c r="K248" s="138">
        <v>0</v>
      </c>
      <c r="L248" s="21"/>
      <c r="M248" s="135">
        <f>(K248/$AP248)</f>
        <v>0</v>
      </c>
      <c r="N248" s="21"/>
      <c r="O248" s="135">
        <f>IF(M$287&gt;0,M248/M$287*100,0)</f>
        <v>0</v>
      </c>
      <c r="P248" s="21"/>
      <c r="Q248" s="138">
        <v>0</v>
      </c>
      <c r="R248" s="21"/>
      <c r="S248" s="143">
        <f>(Q248/$AP248)</f>
        <v>0</v>
      </c>
      <c r="T248" s="21"/>
      <c r="U248" s="143">
        <f>IF(S$287&gt;0,S248/S$287*100,0)</f>
        <v>0</v>
      </c>
      <c r="V248" s="21"/>
      <c r="W248" s="138">
        <f>(E248+K248+Q248)</f>
        <v>1003919</v>
      </c>
      <c r="X248" s="21"/>
      <c r="Y248" s="21"/>
      <c r="Z248" s="138">
        <v>58775</v>
      </c>
      <c r="AA248" s="21"/>
      <c r="AB248" s="143">
        <f>IF($W248&gt;0,Z248/$W248*100,0)</f>
        <v>5.854555995055378</v>
      </c>
      <c r="AC248" s="21"/>
      <c r="AD248" s="138">
        <v>483305</v>
      </c>
      <c r="AE248" s="21"/>
      <c r="AF248" s="143">
        <f>IF($W248&gt;0,AD248/$W248*100,0)</f>
        <v>48.141832159765876</v>
      </c>
      <c r="AG248" s="21"/>
      <c r="AH248" s="138">
        <v>257935</v>
      </c>
      <c r="AI248" s="21"/>
      <c r="AJ248" s="143">
        <f>IF($W248&gt;0,AH248/$W248*100,0)</f>
        <v>25.692809878087775</v>
      </c>
      <c r="AK248" s="21"/>
      <c r="AL248" s="138">
        <v>42795</v>
      </c>
      <c r="AM248" s="21"/>
      <c r="AN248" s="10">
        <v>7</v>
      </c>
      <c r="AO248" s="21"/>
      <c r="AP248" s="147">
        <v>3352</v>
      </c>
      <c r="AQ248" s="21"/>
      <c r="AR248" s="147">
        <f>IF(E248,AP248,0)</f>
        <v>3352</v>
      </c>
      <c r="AS248" s="21"/>
      <c r="AT248" s="147">
        <f>IF(K248,AP248,0)</f>
        <v>0</v>
      </c>
      <c r="AU248" s="21"/>
      <c r="AV248" s="147">
        <f>IF(Q248,AP248,0)</f>
        <v>0</v>
      </c>
    </row>
    <row r="249" spans="1:48" ht="8.85" customHeight="1" x14ac:dyDescent="0.3">
      <c r="A249" s="10">
        <v>8</v>
      </c>
      <c r="B249" s="18"/>
      <c r="C249" s="10" t="s">
        <v>224</v>
      </c>
      <c r="D249" s="21"/>
      <c r="E249" s="138">
        <v>324099</v>
      </c>
      <c r="F249" s="21"/>
      <c r="G249" s="135">
        <f>(E249/$AP249)</f>
        <v>63.598704866562009</v>
      </c>
      <c r="H249" s="21"/>
      <c r="I249" s="135">
        <f>IF(G$287&gt;0,G249/G$287*100,0)</f>
        <v>59.772220917838759</v>
      </c>
      <c r="J249" s="21"/>
      <c r="K249" s="138">
        <v>173884</v>
      </c>
      <c r="L249" s="21"/>
      <c r="M249" s="135">
        <f>(K249/$AP249)</f>
        <v>34.121664050235481</v>
      </c>
      <c r="N249" s="21"/>
      <c r="O249" s="135">
        <f>IF(M$287&gt;0,M249/M$287*100,0)</f>
        <v>434.4657219223642</v>
      </c>
      <c r="P249" s="21"/>
      <c r="Q249" s="138">
        <v>0</v>
      </c>
      <c r="R249" s="21"/>
      <c r="S249" s="143">
        <f>(Q249/$AP249)</f>
        <v>0</v>
      </c>
      <c r="T249" s="21"/>
      <c r="U249" s="143">
        <f>IF(S$287&gt;0,S249/S$287*100,0)</f>
        <v>0</v>
      </c>
      <c r="V249" s="21"/>
      <c r="W249" s="138">
        <f>(E249+K249+Q249)</f>
        <v>497983</v>
      </c>
      <c r="X249" s="21"/>
      <c r="Y249" s="21"/>
      <c r="Z249" s="138">
        <v>0</v>
      </c>
      <c r="AA249" s="21"/>
      <c r="AB249" s="143">
        <f>IF($W249&gt;0,Z249/$W249*100,0)</f>
        <v>0</v>
      </c>
      <c r="AC249" s="21"/>
      <c r="AD249" s="138">
        <v>122123</v>
      </c>
      <c r="AE249" s="21"/>
      <c r="AF249" s="143">
        <f>IF($W249&gt;0,AD249/$W249*100,0)</f>
        <v>24.523527911595373</v>
      </c>
      <c r="AG249" s="21"/>
      <c r="AH249" s="138">
        <v>0</v>
      </c>
      <c r="AI249" s="21"/>
      <c r="AJ249" s="143">
        <f>IF($W249&gt;0,AH249/$W249*100,0)</f>
        <v>0</v>
      </c>
      <c r="AK249" s="21"/>
      <c r="AL249" s="138">
        <v>0</v>
      </c>
      <c r="AM249" s="21"/>
      <c r="AN249" s="10">
        <v>8</v>
      </c>
      <c r="AO249" s="21"/>
      <c r="AP249" s="147">
        <v>5096</v>
      </c>
      <c r="AQ249" s="21"/>
      <c r="AR249" s="147">
        <f>IF(E249,AP249,0)</f>
        <v>5096</v>
      </c>
      <c r="AS249" s="21"/>
      <c r="AT249" s="147">
        <f>IF(K249,AP249,0)</f>
        <v>5096</v>
      </c>
      <c r="AU249" s="21"/>
      <c r="AV249" s="147">
        <f>IF(Q249,AP249,0)</f>
        <v>0</v>
      </c>
    </row>
    <row r="250" spans="1:48" ht="8.85" customHeight="1" x14ac:dyDescent="0.3">
      <c r="A250" s="10">
        <v>9</v>
      </c>
      <c r="B250" s="18"/>
      <c r="C250" s="10" t="s">
        <v>225</v>
      </c>
      <c r="D250" s="21"/>
      <c r="E250" s="138">
        <v>220055</v>
      </c>
      <c r="F250" s="21"/>
      <c r="G250" s="135">
        <f>(E250/$AP250)</f>
        <v>33.361885991510007</v>
      </c>
      <c r="H250" s="21"/>
      <c r="I250" s="135">
        <f>IF(G$287&gt;0,G250/G$287*100,0)</f>
        <v>31.354632518133592</v>
      </c>
      <c r="J250" s="21"/>
      <c r="K250" s="138">
        <v>0</v>
      </c>
      <c r="L250" s="21"/>
      <c r="M250" s="135">
        <f>(K250/$AP250)</f>
        <v>0</v>
      </c>
      <c r="N250" s="21"/>
      <c r="O250" s="135">
        <f>IF(M$287&gt;0,M250/M$287*100,0)</f>
        <v>0</v>
      </c>
      <c r="P250" s="21"/>
      <c r="Q250" s="138">
        <v>0</v>
      </c>
      <c r="R250" s="21"/>
      <c r="S250" s="143">
        <f>(Q250/$AP250)</f>
        <v>0</v>
      </c>
      <c r="T250" s="21"/>
      <c r="U250" s="143">
        <f>IF(S$287&gt;0,S250/S$287*100,0)</f>
        <v>0</v>
      </c>
      <c r="V250" s="21"/>
      <c r="W250" s="138">
        <f>(E250+K250+Q250)</f>
        <v>220055</v>
      </c>
      <c r="X250" s="21"/>
      <c r="Y250" s="21"/>
      <c r="Z250" s="138">
        <v>0</v>
      </c>
      <c r="AA250" s="21"/>
      <c r="AB250" s="143">
        <f>IF($W250&gt;0,Z250/$W250*100,0)</f>
        <v>0</v>
      </c>
      <c r="AC250" s="21"/>
      <c r="AD250" s="138">
        <v>70819</v>
      </c>
      <c r="AE250" s="21"/>
      <c r="AF250" s="143">
        <f>IF($W250&gt;0,AD250/$W250*100,0)</f>
        <v>32.182408943218746</v>
      </c>
      <c r="AG250" s="21"/>
      <c r="AH250" s="138">
        <v>0</v>
      </c>
      <c r="AI250" s="21"/>
      <c r="AJ250" s="143">
        <f>IF($W250&gt;0,AH250/$W250*100,0)</f>
        <v>0</v>
      </c>
      <c r="AK250" s="21"/>
      <c r="AL250" s="138">
        <v>14315</v>
      </c>
      <c r="AM250" s="21"/>
      <c r="AN250" s="10">
        <v>9</v>
      </c>
      <c r="AO250" s="21"/>
      <c r="AP250" s="147">
        <v>6596</v>
      </c>
      <c r="AQ250" s="21"/>
      <c r="AR250" s="147">
        <f>IF(E250,AP250,0)</f>
        <v>6596</v>
      </c>
      <c r="AS250" s="21"/>
      <c r="AT250" s="147">
        <f>IF(K250,AP250,0)</f>
        <v>0</v>
      </c>
      <c r="AU250" s="21"/>
      <c r="AV250" s="147">
        <f>IF(Q250,AP250,0)</f>
        <v>0</v>
      </c>
    </row>
    <row r="251" spans="1:48" ht="8.85" customHeight="1" x14ac:dyDescent="0.3">
      <c r="A251" s="10">
        <v>10</v>
      </c>
      <c r="B251" s="18"/>
      <c r="C251" s="10" t="s">
        <v>226</v>
      </c>
      <c r="D251" s="21"/>
      <c r="E251" s="138">
        <v>21372</v>
      </c>
      <c r="F251" s="21"/>
      <c r="G251" s="135">
        <f>(E251/$AP251)</f>
        <v>5.1251798561151078</v>
      </c>
      <c r="H251" s="21"/>
      <c r="I251" s="135">
        <f>IF(G$287&gt;0,G251/G$287*100,0)</f>
        <v>4.8168179406501404</v>
      </c>
      <c r="J251" s="21"/>
      <c r="K251" s="138">
        <v>0</v>
      </c>
      <c r="L251" s="21"/>
      <c r="M251" s="135">
        <f>(K251/$AP251)</f>
        <v>0</v>
      </c>
      <c r="N251" s="21"/>
      <c r="O251" s="135">
        <f>IF(M$287&gt;0,M251/M$287*100,0)</f>
        <v>0</v>
      </c>
      <c r="P251" s="21"/>
      <c r="Q251" s="138">
        <v>0</v>
      </c>
      <c r="R251" s="21"/>
      <c r="S251" s="143">
        <f>(Q251/$AP251)</f>
        <v>0</v>
      </c>
      <c r="T251" s="21"/>
      <c r="U251" s="143">
        <f>IF(S$287&gt;0,S251/S$287*100,0)</f>
        <v>0</v>
      </c>
      <c r="V251" s="21"/>
      <c r="W251" s="138">
        <f>(E251+K251+Q251)</f>
        <v>21372</v>
      </c>
      <c r="X251" s="21"/>
      <c r="Y251" s="21"/>
      <c r="Z251" s="138">
        <v>0</v>
      </c>
      <c r="AA251" s="21"/>
      <c r="AB251" s="143">
        <f>IF($W251&gt;0,Z251/$W251*100,0)</f>
        <v>0</v>
      </c>
      <c r="AC251" s="21"/>
      <c r="AD251" s="138">
        <v>0</v>
      </c>
      <c r="AE251" s="21"/>
      <c r="AF251" s="143">
        <f>IF($W251&gt;0,AD251/$W251*100,0)</f>
        <v>0</v>
      </c>
      <c r="AG251" s="21"/>
      <c r="AH251" s="138">
        <v>0</v>
      </c>
      <c r="AI251" s="21"/>
      <c r="AJ251" s="143">
        <f>IF($W251&gt;0,AH251/$W251*100,0)</f>
        <v>0</v>
      </c>
      <c r="AK251" s="21"/>
      <c r="AL251" s="138">
        <v>0</v>
      </c>
      <c r="AM251" s="21"/>
      <c r="AN251" s="10">
        <v>10</v>
      </c>
      <c r="AO251" s="21"/>
      <c r="AP251" s="147">
        <v>4170</v>
      </c>
      <c r="AQ251" s="21"/>
      <c r="AR251" s="147">
        <f>IF(E251,AP251,0)</f>
        <v>4170</v>
      </c>
      <c r="AS251" s="21"/>
      <c r="AT251" s="147">
        <f>IF(K251,AP251,0)</f>
        <v>0</v>
      </c>
      <c r="AU251" s="21"/>
      <c r="AV251" s="147">
        <f>IF(Q251,AP251,0)</f>
        <v>0</v>
      </c>
    </row>
    <row r="252" spans="1:48"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X252" s="21"/>
      <c r="Y252" s="21"/>
      <c r="Z252" s="21"/>
      <c r="AA252" s="21"/>
      <c r="AB252" s="21"/>
      <c r="AC252" s="21"/>
      <c r="AD252" s="21"/>
      <c r="AE252" s="21"/>
      <c r="AF252" s="21"/>
      <c r="AG252" s="21"/>
      <c r="AH252" s="21"/>
      <c r="AI252" s="21"/>
      <c r="AJ252" s="21"/>
      <c r="AK252" s="21"/>
      <c r="AL252" s="21"/>
      <c r="AM252" s="21"/>
      <c r="AN252" s="41"/>
      <c r="AO252" s="21"/>
      <c r="AP252" s="21"/>
      <c r="AQ252" s="21"/>
      <c r="AR252" s="21"/>
      <c r="AS252" s="21"/>
      <c r="AT252" s="21"/>
      <c r="AU252" s="21"/>
      <c r="AV252" s="21"/>
    </row>
    <row r="253" spans="1:48" ht="8.85" customHeight="1" x14ac:dyDescent="0.3">
      <c r="A253" s="10">
        <v>11</v>
      </c>
      <c r="B253" s="18"/>
      <c r="C253" s="10" t="s">
        <v>227</v>
      </c>
      <c r="D253" s="21"/>
      <c r="E253" s="138">
        <v>1378260</v>
      </c>
      <c r="F253" s="21"/>
      <c r="G253" s="135">
        <f>(E253/$AP253)</f>
        <v>59.031180400890868</v>
      </c>
      <c r="H253" s="21"/>
      <c r="I253" s="135">
        <f>IF(G$287&gt;0,G253/G$287*100,0)</f>
        <v>55.479506435955209</v>
      </c>
      <c r="J253" s="21"/>
      <c r="K253" s="138">
        <v>0</v>
      </c>
      <c r="L253" s="21"/>
      <c r="M253" s="135">
        <f>(K253/$AP253)</f>
        <v>0</v>
      </c>
      <c r="N253" s="21"/>
      <c r="O253" s="135">
        <f>IF(M$287&gt;0,M253/M$287*100,0)</f>
        <v>0</v>
      </c>
      <c r="P253" s="21"/>
      <c r="Q253" s="138">
        <v>0</v>
      </c>
      <c r="R253" s="21"/>
      <c r="S253" s="143">
        <f>(Q253/$AP253)</f>
        <v>0</v>
      </c>
      <c r="T253" s="21"/>
      <c r="U253" s="143">
        <f>IF(S$287&gt;0,S253/S$287*100,0)</f>
        <v>0</v>
      </c>
      <c r="V253" s="21"/>
      <c r="W253" s="138">
        <f>(E253+K253+Q253)</f>
        <v>1378260</v>
      </c>
      <c r="X253" s="21"/>
      <c r="Y253" s="21"/>
      <c r="Z253" s="138">
        <v>0</v>
      </c>
      <c r="AA253" s="21"/>
      <c r="AB253" s="143">
        <f>IF($W253&gt;0,Z253/$W253*100,0)</f>
        <v>0</v>
      </c>
      <c r="AC253" s="21"/>
      <c r="AD253" s="138">
        <v>0</v>
      </c>
      <c r="AE253" s="21"/>
      <c r="AF253" s="143">
        <f>IF($W253&gt;0,AD253/$W253*100,0)</f>
        <v>0</v>
      </c>
      <c r="AG253" s="21"/>
      <c r="AH253" s="138">
        <v>72268</v>
      </c>
      <c r="AI253" s="21"/>
      <c r="AJ253" s="143">
        <f>IF($W253&gt;0,AH253/$W253*100,0)</f>
        <v>5.2434228665128497</v>
      </c>
      <c r="AK253" s="21"/>
      <c r="AL253" s="138">
        <v>0</v>
      </c>
      <c r="AM253" s="21"/>
      <c r="AN253" s="10">
        <v>11</v>
      </c>
      <c r="AO253" s="21"/>
      <c r="AP253" s="147">
        <v>23348</v>
      </c>
      <c r="AQ253" s="21"/>
      <c r="AR253" s="147">
        <f>IF(E253,AP253,0)</f>
        <v>23348</v>
      </c>
      <c r="AS253" s="21"/>
      <c r="AT253" s="147">
        <f>IF(K253,AP253,0)</f>
        <v>0</v>
      </c>
      <c r="AU253" s="21"/>
      <c r="AV253" s="147">
        <f>IF(Q253,AP253,0)</f>
        <v>0</v>
      </c>
    </row>
    <row r="254" spans="1:48" ht="8.85" customHeight="1" x14ac:dyDescent="0.3">
      <c r="A254" s="10">
        <v>12</v>
      </c>
      <c r="B254" s="18"/>
      <c r="C254" s="10" t="s">
        <v>228</v>
      </c>
      <c r="D254" s="21"/>
      <c r="E254" s="138">
        <v>225187</v>
      </c>
      <c r="F254" s="21"/>
      <c r="G254" s="135">
        <f>(E254/$AP254)</f>
        <v>63.343741209563994</v>
      </c>
      <c r="H254" s="21"/>
      <c r="I254" s="135">
        <f>IF(G$287&gt;0,G254/G$287*100,0)</f>
        <v>59.532597421352776</v>
      </c>
      <c r="J254" s="21"/>
      <c r="K254" s="138">
        <v>0</v>
      </c>
      <c r="L254" s="21"/>
      <c r="M254" s="135">
        <f>(K254/$AP254)</f>
        <v>0</v>
      </c>
      <c r="N254" s="21"/>
      <c r="O254" s="135">
        <f>IF(M$287&gt;0,M254/M$287*100,0)</f>
        <v>0</v>
      </c>
      <c r="P254" s="21"/>
      <c r="Q254" s="138">
        <v>0</v>
      </c>
      <c r="R254" s="21"/>
      <c r="S254" s="143">
        <f>(Q254/$AP254)</f>
        <v>0</v>
      </c>
      <c r="T254" s="21"/>
      <c r="U254" s="143">
        <f>IF(S$287&gt;0,S254/S$287*100,0)</f>
        <v>0</v>
      </c>
      <c r="V254" s="21"/>
      <c r="W254" s="138">
        <f>(E254+K254+Q254)</f>
        <v>225187</v>
      </c>
      <c r="X254" s="21"/>
      <c r="Y254" s="21"/>
      <c r="Z254" s="138">
        <v>0</v>
      </c>
      <c r="AA254" s="21"/>
      <c r="AB254" s="143">
        <f>IF($W254&gt;0,Z254/$W254*100,0)</f>
        <v>0</v>
      </c>
      <c r="AC254" s="21"/>
      <c r="AD254" s="138">
        <v>0</v>
      </c>
      <c r="AE254" s="21"/>
      <c r="AF254" s="143">
        <f>IF($W254&gt;0,AD254/$W254*100,0)</f>
        <v>0</v>
      </c>
      <c r="AG254" s="21"/>
      <c r="AH254" s="138">
        <v>0</v>
      </c>
      <c r="AI254" s="21"/>
      <c r="AJ254" s="143">
        <f>IF($W254&gt;0,AH254/$W254*100,0)</f>
        <v>0</v>
      </c>
      <c r="AK254" s="21"/>
      <c r="AL254" s="138">
        <v>0</v>
      </c>
      <c r="AM254" s="21"/>
      <c r="AN254" s="10">
        <v>12</v>
      </c>
      <c r="AO254" s="21"/>
      <c r="AP254" s="147">
        <v>3555</v>
      </c>
      <c r="AQ254" s="21"/>
      <c r="AR254" s="147">
        <f>IF(E254,AP254,0)</f>
        <v>3555</v>
      </c>
      <c r="AS254" s="21"/>
      <c r="AT254" s="147">
        <f>IF(K254,AP254,0)</f>
        <v>0</v>
      </c>
      <c r="AU254" s="21"/>
      <c r="AV254" s="147">
        <f>IF(Q254,AP254,0)</f>
        <v>0</v>
      </c>
    </row>
    <row r="255" spans="1:48" ht="8.85" customHeight="1" x14ac:dyDescent="0.3">
      <c r="A255" s="10">
        <v>13</v>
      </c>
      <c r="B255" s="18"/>
      <c r="C255" s="10" t="s">
        <v>229</v>
      </c>
      <c r="D255" s="21"/>
      <c r="E255" s="138">
        <v>231453</v>
      </c>
      <c r="F255" s="21"/>
      <c r="G255" s="135">
        <f>(E255/$AP255)</f>
        <v>59.22543500511771</v>
      </c>
      <c r="H255" s="21"/>
      <c r="I255" s="135">
        <f>IF(G$287&gt;0,G255/G$287*100,0)</f>
        <v>55.662073504616671</v>
      </c>
      <c r="J255" s="21"/>
      <c r="K255" s="138">
        <v>7</v>
      </c>
      <c r="L255" s="21"/>
      <c r="M255" s="135">
        <f>(K255/$AP255)</f>
        <v>1.7911975435005118E-3</v>
      </c>
      <c r="N255" s="21"/>
      <c r="O255" s="135">
        <f>IF(M$287&gt;0,M255/M$287*100,0)</f>
        <v>2.2807033464041872E-2</v>
      </c>
      <c r="P255" s="21"/>
      <c r="Q255" s="138">
        <v>0</v>
      </c>
      <c r="R255" s="21"/>
      <c r="S255" s="143">
        <f>(Q255/$AP255)</f>
        <v>0</v>
      </c>
      <c r="T255" s="21"/>
      <c r="U255" s="143">
        <f>IF(S$287&gt;0,S255/S$287*100,0)</f>
        <v>0</v>
      </c>
      <c r="V255" s="21"/>
      <c r="W255" s="138">
        <f>(E255+K255+Q255)</f>
        <v>231460</v>
      </c>
      <c r="X255" s="21"/>
      <c r="Y255" s="21"/>
      <c r="Z255" s="138">
        <v>36596</v>
      </c>
      <c r="AA255" s="21"/>
      <c r="AB255" s="143">
        <f>IF($W255&gt;0,Z255/$W255*100,0)</f>
        <v>15.810939255162879</v>
      </c>
      <c r="AC255" s="21"/>
      <c r="AD255" s="138">
        <v>0</v>
      </c>
      <c r="AE255" s="21"/>
      <c r="AF255" s="143">
        <f>IF($W255&gt;0,AD255/$W255*100,0)</f>
        <v>0</v>
      </c>
      <c r="AG255" s="21"/>
      <c r="AH255" s="138">
        <v>0</v>
      </c>
      <c r="AI255" s="21"/>
      <c r="AJ255" s="143">
        <f>IF($W255&gt;0,AH255/$W255*100,0)</f>
        <v>0</v>
      </c>
      <c r="AK255" s="21"/>
      <c r="AL255" s="138">
        <v>0</v>
      </c>
      <c r="AM255" s="21"/>
      <c r="AN255" s="10">
        <v>13</v>
      </c>
      <c r="AO255" s="21"/>
      <c r="AP255" s="147">
        <v>3908</v>
      </c>
      <c r="AQ255" s="21"/>
      <c r="AR255" s="147">
        <f>IF(E255,AP255,0)</f>
        <v>3908</v>
      </c>
      <c r="AS255" s="21"/>
      <c r="AT255" s="147">
        <f>IF(K255,AP255,0)</f>
        <v>3908</v>
      </c>
      <c r="AU255" s="21"/>
      <c r="AV255" s="147">
        <f>IF(Q255,AP255,0)</f>
        <v>0</v>
      </c>
    </row>
    <row r="256" spans="1:48" ht="8.85" customHeight="1" x14ac:dyDescent="0.3">
      <c r="A256" s="10">
        <v>14</v>
      </c>
      <c r="B256" s="18"/>
      <c r="C256" s="10" t="s">
        <v>148</v>
      </c>
      <c r="D256" s="21"/>
      <c r="E256" s="138">
        <v>3362381</v>
      </c>
      <c r="F256" s="21"/>
      <c r="G256" s="135">
        <f>(E256/$AP256)</f>
        <v>167.59949157611405</v>
      </c>
      <c r="H256" s="21"/>
      <c r="I256" s="135">
        <f>IF(G$287&gt;0,G256/G$287*100,0)</f>
        <v>157.51568930882354</v>
      </c>
      <c r="J256" s="21"/>
      <c r="K256" s="138">
        <v>0</v>
      </c>
      <c r="L256" s="21"/>
      <c r="M256" s="135">
        <f>(K256/$AP256)</f>
        <v>0</v>
      </c>
      <c r="N256" s="21"/>
      <c r="O256" s="135">
        <f>IF(M$287&gt;0,M256/M$287*100,0)</f>
        <v>0</v>
      </c>
      <c r="P256" s="21"/>
      <c r="Q256" s="138">
        <v>0</v>
      </c>
      <c r="R256" s="21"/>
      <c r="S256" s="143">
        <f>(Q256/$AP256)</f>
        <v>0</v>
      </c>
      <c r="T256" s="21"/>
      <c r="U256" s="143">
        <f>IF(S$287&gt;0,S256/S$287*100,0)</f>
        <v>0</v>
      </c>
      <c r="V256" s="21"/>
      <c r="W256" s="138">
        <f>(E256+K256+Q256)</f>
        <v>3362381</v>
      </c>
      <c r="X256" s="21"/>
      <c r="Y256" s="21"/>
      <c r="Z256" s="138">
        <v>140262</v>
      </c>
      <c r="AA256" s="21"/>
      <c r="AB256" s="143">
        <f>IF($W256&gt;0,Z256/$W256*100,0)</f>
        <v>4.1715082258673242</v>
      </c>
      <c r="AC256" s="21"/>
      <c r="AD256" s="138">
        <v>342439</v>
      </c>
      <c r="AE256" s="21"/>
      <c r="AF256" s="143">
        <f>IF($W256&gt;0,AD256/$W256*100,0)</f>
        <v>10.18441990958193</v>
      </c>
      <c r="AG256" s="21"/>
      <c r="AH256" s="138">
        <v>718</v>
      </c>
      <c r="AI256" s="21"/>
      <c r="AJ256" s="143">
        <f>IF($W256&gt;0,AH256/$W256*100,0)</f>
        <v>2.1353915573517696E-2</v>
      </c>
      <c r="AK256" s="21"/>
      <c r="AL256" s="138">
        <v>7102</v>
      </c>
      <c r="AM256" s="21"/>
      <c r="AN256" s="10">
        <v>14</v>
      </c>
      <c r="AO256" s="21"/>
      <c r="AP256" s="147">
        <v>20062</v>
      </c>
      <c r="AQ256" s="21"/>
      <c r="AR256" s="147">
        <f>IF(E256,AP256,0)</f>
        <v>20062</v>
      </c>
      <c r="AS256" s="21"/>
      <c r="AT256" s="147">
        <f>IF(K256,AP256,0)</f>
        <v>0</v>
      </c>
      <c r="AU256" s="21"/>
      <c r="AV256" s="147">
        <f>IF(Q256,AP256,0)</f>
        <v>0</v>
      </c>
    </row>
    <row r="257" spans="1:48" ht="8.85" customHeight="1" x14ac:dyDescent="0.3">
      <c r="A257" s="10">
        <v>15</v>
      </c>
      <c r="B257" s="18"/>
      <c r="C257" s="10" t="s">
        <v>230</v>
      </c>
      <c r="D257" s="21"/>
      <c r="E257" s="138">
        <v>461069</v>
      </c>
      <c r="F257" s="21"/>
      <c r="G257" s="135">
        <f>(E257/$AP257)</f>
        <v>81.188413453072727</v>
      </c>
      <c r="H257" s="21"/>
      <c r="I257" s="135">
        <f>IF(G$287&gt;0,G257/G$287*100,0)</f>
        <v>76.303625916088976</v>
      </c>
      <c r="J257" s="21"/>
      <c r="K257" s="138">
        <v>0</v>
      </c>
      <c r="L257" s="21"/>
      <c r="M257" s="135">
        <f>(K257/$AP257)</f>
        <v>0</v>
      </c>
      <c r="N257" s="21"/>
      <c r="O257" s="135">
        <f>IF(M$287&gt;0,M257/M$287*100,0)</f>
        <v>0</v>
      </c>
      <c r="P257" s="21"/>
      <c r="Q257" s="138">
        <v>0</v>
      </c>
      <c r="R257" s="21"/>
      <c r="S257" s="143">
        <f>(Q257/$AP257)</f>
        <v>0</v>
      </c>
      <c r="T257" s="21"/>
      <c r="U257" s="143">
        <f>IF(S$287&gt;0,S257/S$287*100,0)</f>
        <v>0</v>
      </c>
      <c r="V257" s="21"/>
      <c r="W257" s="138">
        <f>(E257+K257+Q257)</f>
        <v>461069</v>
      </c>
      <c r="X257" s="21"/>
      <c r="Y257" s="21"/>
      <c r="Z257" s="138">
        <v>10000</v>
      </c>
      <c r="AA257" s="21"/>
      <c r="AB257" s="143">
        <f>IF($W257&gt;0,Z257/$W257*100,0)</f>
        <v>2.1688727717543359</v>
      </c>
      <c r="AC257" s="21"/>
      <c r="AD257" s="138">
        <v>0</v>
      </c>
      <c r="AE257" s="21"/>
      <c r="AF257" s="143">
        <f>IF($W257&gt;0,AD257/$W257*100,0)</f>
        <v>0</v>
      </c>
      <c r="AG257" s="21"/>
      <c r="AH257" s="138">
        <v>0</v>
      </c>
      <c r="AI257" s="21"/>
      <c r="AJ257" s="143">
        <f>IF($W257&gt;0,AH257/$W257*100,0)</f>
        <v>0</v>
      </c>
      <c r="AK257" s="21"/>
      <c r="AL257" s="138">
        <v>0</v>
      </c>
      <c r="AM257" s="21"/>
      <c r="AN257" s="10">
        <v>15</v>
      </c>
      <c r="AO257" s="21"/>
      <c r="AP257" s="147">
        <v>5679</v>
      </c>
      <c r="AQ257" s="21"/>
      <c r="AR257" s="147">
        <f>IF(E257,AP257,0)</f>
        <v>5679</v>
      </c>
      <c r="AS257" s="21"/>
      <c r="AT257" s="147">
        <f>IF(K257,AP257,0)</f>
        <v>0</v>
      </c>
      <c r="AU257" s="21"/>
      <c r="AV257" s="147">
        <f>IF(Q257,AP257,0)</f>
        <v>0</v>
      </c>
    </row>
    <row r="258" spans="1:48"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X258" s="21"/>
      <c r="Y258" s="21"/>
      <c r="Z258" s="21"/>
      <c r="AA258" s="21"/>
      <c r="AB258" s="21"/>
      <c r="AC258" s="21"/>
      <c r="AD258" s="21"/>
      <c r="AE258" s="21"/>
      <c r="AF258" s="21"/>
      <c r="AG258" s="21"/>
      <c r="AH258" s="21"/>
      <c r="AI258" s="21"/>
      <c r="AJ258" s="21"/>
      <c r="AK258" s="21"/>
      <c r="AL258" s="21"/>
      <c r="AM258" s="21"/>
      <c r="AN258" s="41"/>
      <c r="AO258" s="21"/>
      <c r="AP258" s="27"/>
      <c r="AQ258" s="21"/>
      <c r="AR258" s="21"/>
      <c r="AS258" s="21"/>
      <c r="AT258" s="21"/>
      <c r="AU258" s="21"/>
      <c r="AV258" s="21"/>
    </row>
    <row r="259" spans="1:48" ht="8.85" customHeight="1" x14ac:dyDescent="0.3">
      <c r="A259" s="10">
        <v>16</v>
      </c>
      <c r="B259" s="18"/>
      <c r="C259" s="10" t="s">
        <v>231</v>
      </c>
      <c r="D259" s="21"/>
      <c r="E259" s="138">
        <v>586350</v>
      </c>
      <c r="F259" s="21"/>
      <c r="G259" s="135">
        <f>(E259/$AP259)</f>
        <v>78.462464873544761</v>
      </c>
      <c r="H259" s="21"/>
      <c r="I259" s="135">
        <f>IF(G$287&gt;0,G259/G$287*100,0)</f>
        <v>73.741686941890137</v>
      </c>
      <c r="J259" s="21"/>
      <c r="K259" s="138">
        <v>0</v>
      </c>
      <c r="L259" s="21"/>
      <c r="M259" s="135">
        <f>(K259/$AP259)</f>
        <v>0</v>
      </c>
      <c r="N259" s="21"/>
      <c r="O259" s="135">
        <f>IF(M$287&gt;0,M259/M$287*100,0)</f>
        <v>0</v>
      </c>
      <c r="P259" s="21"/>
      <c r="Q259" s="138">
        <v>0</v>
      </c>
      <c r="R259" s="21"/>
      <c r="S259" s="143">
        <f>(Q259/$AP259)</f>
        <v>0</v>
      </c>
      <c r="T259" s="21"/>
      <c r="U259" s="143">
        <f>IF(S$287&gt;0,S259/S$287*100,0)</f>
        <v>0</v>
      </c>
      <c r="V259" s="21"/>
      <c r="W259" s="138">
        <f>(E259+K259+Q259)</f>
        <v>586350</v>
      </c>
      <c r="X259" s="21"/>
      <c r="Y259" s="21"/>
      <c r="Z259" s="138">
        <v>39</v>
      </c>
      <c r="AA259" s="21"/>
      <c r="AB259" s="143">
        <f>IF($W259&gt;0,Z259/$W259*100,0)</f>
        <v>6.6513174724993603E-3</v>
      </c>
      <c r="AC259" s="21"/>
      <c r="AD259" s="138">
        <v>0</v>
      </c>
      <c r="AE259" s="21"/>
      <c r="AF259" s="143">
        <f>IF($W259&gt;0,AD259/$W259*100,0)</f>
        <v>0</v>
      </c>
      <c r="AG259" s="21"/>
      <c r="AH259" s="138">
        <v>0</v>
      </c>
      <c r="AI259" s="21"/>
      <c r="AJ259" s="143">
        <f>IF($W259&gt;0,AH259/$W259*100,0)</f>
        <v>0</v>
      </c>
      <c r="AK259" s="21"/>
      <c r="AL259" s="138">
        <v>232500</v>
      </c>
      <c r="AM259" s="21"/>
      <c r="AN259" s="10">
        <v>16</v>
      </c>
      <c r="AO259" s="21"/>
      <c r="AP259" s="147">
        <v>7473</v>
      </c>
      <c r="AQ259" s="21"/>
      <c r="AR259" s="147">
        <f>IF(E259,AP259,0)</f>
        <v>7473</v>
      </c>
      <c r="AS259" s="21"/>
      <c r="AT259" s="147">
        <f>IF(K259,AP259,0)</f>
        <v>0</v>
      </c>
      <c r="AU259" s="21"/>
      <c r="AV259" s="147">
        <f>IF(Q259,AP259,0)</f>
        <v>0</v>
      </c>
    </row>
    <row r="260" spans="1:48" ht="8.85" customHeight="1" x14ac:dyDescent="0.3">
      <c r="A260" s="10">
        <v>17</v>
      </c>
      <c r="B260" s="18"/>
      <c r="C260" s="10" t="s">
        <v>232</v>
      </c>
      <c r="D260" s="21"/>
      <c r="E260" s="138">
        <v>2620722</v>
      </c>
      <c r="F260" s="21"/>
      <c r="G260" s="135">
        <f>(E260/$AP260)</f>
        <v>174.58676970221836</v>
      </c>
      <c r="H260" s="21"/>
      <c r="I260" s="135">
        <f>IF(G$287&gt;0,G260/G$287*100,0)</f>
        <v>164.08257038987952</v>
      </c>
      <c r="J260" s="21"/>
      <c r="K260" s="138">
        <v>0</v>
      </c>
      <c r="L260" s="21"/>
      <c r="M260" s="135">
        <f>(K260/$AP260)</f>
        <v>0</v>
      </c>
      <c r="N260" s="21"/>
      <c r="O260" s="135">
        <f>IF(M$287&gt;0,M260/M$287*100,0)</f>
        <v>0</v>
      </c>
      <c r="P260" s="21"/>
      <c r="Q260" s="138">
        <v>0</v>
      </c>
      <c r="R260" s="21"/>
      <c r="S260" s="143">
        <f>(Q260/$AP260)</f>
        <v>0</v>
      </c>
      <c r="T260" s="21"/>
      <c r="U260" s="143">
        <f>IF(S$287&gt;0,S260/S$287*100,0)</f>
        <v>0</v>
      </c>
      <c r="V260" s="21"/>
      <c r="W260" s="138">
        <f>(E260+K260+Q260)</f>
        <v>2620722</v>
      </c>
      <c r="X260" s="21"/>
      <c r="Y260" s="21"/>
      <c r="Z260" s="138">
        <v>0</v>
      </c>
      <c r="AA260" s="21"/>
      <c r="AB260" s="143">
        <f>IF($W260&gt;0,Z260/$W260*100,0)</f>
        <v>0</v>
      </c>
      <c r="AC260" s="21"/>
      <c r="AD260" s="138">
        <v>0</v>
      </c>
      <c r="AE260" s="21"/>
      <c r="AF260" s="143">
        <f>IF($W260&gt;0,AD260/$W260*100,0)</f>
        <v>0</v>
      </c>
      <c r="AG260" s="21"/>
      <c r="AH260" s="138">
        <v>0</v>
      </c>
      <c r="AI260" s="21"/>
      <c r="AJ260" s="143">
        <f>IF($W260&gt;0,AH260/$W260*100,0)</f>
        <v>0</v>
      </c>
      <c r="AK260" s="21"/>
      <c r="AL260" s="138">
        <v>23071</v>
      </c>
      <c r="AM260" s="21"/>
      <c r="AN260" s="10">
        <v>17</v>
      </c>
      <c r="AO260" s="21"/>
      <c r="AP260" s="147">
        <v>15011</v>
      </c>
      <c r="AQ260" s="21"/>
      <c r="AR260" s="147">
        <f>IF(E260,AP260,0)</f>
        <v>15011</v>
      </c>
      <c r="AS260" s="21"/>
      <c r="AT260" s="147">
        <f>IF(K260,AP260,0)</f>
        <v>0</v>
      </c>
      <c r="AU260" s="21"/>
      <c r="AV260" s="147">
        <f>IF(Q260,AP260,0)</f>
        <v>0</v>
      </c>
    </row>
    <row r="261" spans="1:48" ht="8.85" customHeight="1" x14ac:dyDescent="0.3">
      <c r="A261" s="10">
        <v>18</v>
      </c>
      <c r="B261" s="18"/>
      <c r="C261" s="10" t="s">
        <v>233</v>
      </c>
      <c r="D261" s="21"/>
      <c r="E261" s="138">
        <v>1997073</v>
      </c>
      <c r="F261" s="21"/>
      <c r="G261" s="135">
        <f>(E261/$AP261)</f>
        <v>81.000730075035491</v>
      </c>
      <c r="H261" s="21"/>
      <c r="I261" s="135">
        <f>IF(G$287&gt;0,G261/G$287*100,0)</f>
        <v>76.127234708780819</v>
      </c>
      <c r="J261" s="21"/>
      <c r="K261" s="138">
        <v>0</v>
      </c>
      <c r="L261" s="21"/>
      <c r="M261" s="135">
        <f>(K261/$AP261)</f>
        <v>0</v>
      </c>
      <c r="N261" s="21"/>
      <c r="O261" s="135">
        <f>IF(M$287&gt;0,M261/M$287*100,0)</f>
        <v>0</v>
      </c>
      <c r="P261" s="21"/>
      <c r="Q261" s="138">
        <v>0</v>
      </c>
      <c r="R261" s="21"/>
      <c r="S261" s="143">
        <f>(Q261/$AP261)</f>
        <v>0</v>
      </c>
      <c r="T261" s="21"/>
      <c r="U261" s="143">
        <f>IF(S$287&gt;0,S261/S$287*100,0)</f>
        <v>0</v>
      </c>
      <c r="V261" s="21"/>
      <c r="W261" s="138">
        <f>(E261+K261+Q261)</f>
        <v>1997073</v>
      </c>
      <c r="X261" s="21"/>
      <c r="Y261" s="21"/>
      <c r="Z261" s="138">
        <v>0</v>
      </c>
      <c r="AA261" s="21"/>
      <c r="AB261" s="143">
        <f>IF($W261&gt;0,Z261/$W261*100,0)</f>
        <v>0</v>
      </c>
      <c r="AC261" s="21"/>
      <c r="AD261" s="138">
        <v>0</v>
      </c>
      <c r="AE261" s="21"/>
      <c r="AF261" s="143">
        <f>IF($W261&gt;0,AD261/$W261*100,0)</f>
        <v>0</v>
      </c>
      <c r="AG261" s="21"/>
      <c r="AH261" s="138">
        <v>0</v>
      </c>
      <c r="AI261" s="21"/>
      <c r="AJ261" s="143">
        <f>IF($W261&gt;0,AH261/$W261*100,0)</f>
        <v>0</v>
      </c>
      <c r="AK261" s="21"/>
      <c r="AL261" s="138">
        <v>0</v>
      </c>
      <c r="AM261" s="21"/>
      <c r="AN261" s="10">
        <v>18</v>
      </c>
      <c r="AO261" s="21"/>
      <c r="AP261" s="147">
        <v>24655</v>
      </c>
      <c r="AQ261" s="21"/>
      <c r="AR261" s="147">
        <f>IF(E261,AP261,0)</f>
        <v>24655</v>
      </c>
      <c r="AS261" s="21"/>
      <c r="AT261" s="147">
        <f>IF(K261,AP261,0)</f>
        <v>0</v>
      </c>
      <c r="AU261" s="21"/>
      <c r="AV261" s="147">
        <f>IF(Q261,AP261,0)</f>
        <v>0</v>
      </c>
    </row>
    <row r="262" spans="1:48" ht="8.85" customHeight="1" x14ac:dyDescent="0.3">
      <c r="A262" s="10">
        <v>19</v>
      </c>
      <c r="B262" s="18"/>
      <c r="C262" s="10" t="s">
        <v>234</v>
      </c>
      <c r="D262" s="21"/>
      <c r="E262" s="138">
        <v>4309706</v>
      </c>
      <c r="F262" s="21"/>
      <c r="G262" s="135">
        <f>(E262/$AP262)</f>
        <v>89.320331606217621</v>
      </c>
      <c r="H262" s="21"/>
      <c r="I262" s="135">
        <f>IF(G$287&gt;0,G262/G$287*100,0)</f>
        <v>83.946278535436818</v>
      </c>
      <c r="J262" s="21"/>
      <c r="K262" s="138">
        <v>0</v>
      </c>
      <c r="L262" s="21"/>
      <c r="M262" s="135">
        <f>(K262/$AP262)</f>
        <v>0</v>
      </c>
      <c r="N262" s="21"/>
      <c r="O262" s="135">
        <f>IF(M$287&gt;0,M262/M$287*100,0)</f>
        <v>0</v>
      </c>
      <c r="P262" s="21"/>
      <c r="Q262" s="138">
        <v>0</v>
      </c>
      <c r="R262" s="21"/>
      <c r="S262" s="143">
        <f>(Q262/$AP262)</f>
        <v>0</v>
      </c>
      <c r="T262" s="21"/>
      <c r="U262" s="143">
        <f>IF(S$287&gt;0,S262/S$287*100,0)</f>
        <v>0</v>
      </c>
      <c r="V262" s="21"/>
      <c r="W262" s="138">
        <f>(E262+K262+Q262)</f>
        <v>4309706</v>
      </c>
      <c r="X262" s="21"/>
      <c r="Y262" s="21"/>
      <c r="Z262" s="138">
        <v>60809</v>
      </c>
      <c r="AA262" s="21"/>
      <c r="AB262" s="143">
        <f>IF($W262&gt;0,Z262/$W262*100,0)</f>
        <v>1.4109779182153028</v>
      </c>
      <c r="AC262" s="21"/>
      <c r="AD262" s="138">
        <v>0</v>
      </c>
      <c r="AE262" s="21"/>
      <c r="AF262" s="143">
        <f>IF($W262&gt;0,AD262/$W262*100,0)</f>
        <v>0</v>
      </c>
      <c r="AG262" s="21"/>
      <c r="AH262" s="138">
        <v>0</v>
      </c>
      <c r="AI262" s="21"/>
      <c r="AJ262" s="143">
        <f>IF($W262&gt;0,AH262/$W262*100,0)</f>
        <v>0</v>
      </c>
      <c r="AK262" s="21"/>
      <c r="AL262" s="138">
        <v>0</v>
      </c>
      <c r="AM262" s="21"/>
      <c r="AN262" s="10">
        <v>19</v>
      </c>
      <c r="AO262" s="21"/>
      <c r="AP262" s="147">
        <v>48250</v>
      </c>
      <c r="AQ262" s="21"/>
      <c r="AR262" s="147">
        <f>IF(E262,AP262,0)</f>
        <v>48250</v>
      </c>
      <c r="AS262" s="21"/>
      <c r="AT262" s="147">
        <f>IF(K262,AP262,0)</f>
        <v>0</v>
      </c>
      <c r="AU262" s="21"/>
      <c r="AV262" s="147">
        <f>IF(Q262,AP262,0)</f>
        <v>0</v>
      </c>
    </row>
    <row r="263" spans="1:48" ht="8.85" customHeight="1" x14ac:dyDescent="0.3">
      <c r="A263" s="10">
        <v>20</v>
      </c>
      <c r="B263" s="18"/>
      <c r="C263" s="10" t="s">
        <v>235</v>
      </c>
      <c r="D263" s="21"/>
      <c r="E263" s="138">
        <v>220116</v>
      </c>
      <c r="F263" s="21"/>
      <c r="G263" s="135">
        <f>(E263/$AP263)</f>
        <v>45.563237424963773</v>
      </c>
      <c r="H263" s="21"/>
      <c r="I263" s="135">
        <f>IF(G$287&gt;0,G263/G$287*100,0)</f>
        <v>42.821876621716406</v>
      </c>
      <c r="J263" s="21"/>
      <c r="K263" s="138">
        <v>0</v>
      </c>
      <c r="L263" s="21"/>
      <c r="M263" s="135">
        <f>(K263/$AP263)</f>
        <v>0</v>
      </c>
      <c r="N263" s="21"/>
      <c r="O263" s="135">
        <f>IF(M$287&gt;0,M263/M$287*100,0)</f>
        <v>0</v>
      </c>
      <c r="P263" s="21"/>
      <c r="Q263" s="138">
        <v>0</v>
      </c>
      <c r="R263" s="21"/>
      <c r="S263" s="143">
        <f>(Q263/$AP263)</f>
        <v>0</v>
      </c>
      <c r="T263" s="21"/>
      <c r="U263" s="143">
        <f>IF(S$287&gt;0,S263/S$287*100,0)</f>
        <v>0</v>
      </c>
      <c r="V263" s="21"/>
      <c r="W263" s="138">
        <f>(E263+K263+Q263)</f>
        <v>220116</v>
      </c>
      <c r="X263" s="21"/>
      <c r="Y263" s="21"/>
      <c r="Z263" s="138">
        <v>4500</v>
      </c>
      <c r="AA263" s="21"/>
      <c r="AB263" s="143">
        <f>IF($W263&gt;0,Z263/$W263*100,0)</f>
        <v>2.044376601428338</v>
      </c>
      <c r="AC263" s="21"/>
      <c r="AD263" s="138">
        <v>141221</v>
      </c>
      <c r="AE263" s="21"/>
      <c r="AF263" s="143">
        <f>IF($W263&gt;0,AD263/$W263*100,0)</f>
        <v>64.157535117846948</v>
      </c>
      <c r="AG263" s="21"/>
      <c r="AH263" s="138">
        <v>0</v>
      </c>
      <c r="AI263" s="21"/>
      <c r="AJ263" s="143">
        <f>IF($W263&gt;0,AH263/$W263*100,0)</f>
        <v>0</v>
      </c>
      <c r="AK263" s="21"/>
      <c r="AL263" s="138">
        <v>0</v>
      </c>
      <c r="AM263" s="21"/>
      <c r="AN263" s="10">
        <v>20</v>
      </c>
      <c r="AO263" s="21"/>
      <c r="AP263" s="147">
        <v>4831</v>
      </c>
      <c r="AQ263" s="21"/>
      <c r="AR263" s="147">
        <f>IF(E263,AP263,0)</f>
        <v>4831</v>
      </c>
      <c r="AS263" s="21"/>
      <c r="AT263" s="147">
        <f>IF(K263,AP263,0)</f>
        <v>0</v>
      </c>
      <c r="AU263" s="21"/>
      <c r="AV263" s="147">
        <f>IF(Q263,AP263,0)</f>
        <v>0</v>
      </c>
    </row>
    <row r="264" spans="1:48"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131"/>
      <c r="X264" s="21"/>
      <c r="Y264" s="21"/>
      <c r="Z264" s="21"/>
      <c r="AA264" s="21"/>
      <c r="AB264" s="21"/>
      <c r="AC264" s="21"/>
      <c r="AD264" s="21"/>
      <c r="AE264" s="21"/>
      <c r="AF264" s="21"/>
      <c r="AG264" s="21"/>
      <c r="AH264" s="21"/>
      <c r="AI264" s="21"/>
      <c r="AJ264" s="21"/>
      <c r="AK264" s="21"/>
      <c r="AL264" s="21"/>
      <c r="AM264" s="21"/>
      <c r="AN264" s="41"/>
      <c r="AO264" s="21"/>
      <c r="AP264" s="21"/>
      <c r="AQ264" s="21"/>
      <c r="AR264" s="21"/>
      <c r="AS264" s="21"/>
      <c r="AT264" s="21"/>
      <c r="AU264" s="21"/>
      <c r="AV264" s="21"/>
    </row>
    <row r="265" spans="1:48" ht="8.85" customHeight="1" x14ac:dyDescent="0.3">
      <c r="A265" s="10">
        <v>21</v>
      </c>
      <c r="B265" s="18"/>
      <c r="C265" s="10" t="s">
        <v>236</v>
      </c>
      <c r="D265" s="21"/>
      <c r="E265" s="138">
        <v>573194</v>
      </c>
      <c r="F265" s="21"/>
      <c r="G265" s="135">
        <f>(E265/$AP265)</f>
        <v>99.668579377499569</v>
      </c>
      <c r="H265" s="21"/>
      <c r="I265" s="135">
        <f>IF(G$287&gt;0,G265/G$287*100,0)</f>
        <v>93.671912936253094</v>
      </c>
      <c r="J265" s="21"/>
      <c r="K265" s="138">
        <v>0</v>
      </c>
      <c r="L265" s="21"/>
      <c r="M265" s="135">
        <f>(K265/$AP265)</f>
        <v>0</v>
      </c>
      <c r="N265" s="21"/>
      <c r="O265" s="135">
        <f>IF(M$287&gt;0,M265/M$287*100,0)</f>
        <v>0</v>
      </c>
      <c r="P265" s="21"/>
      <c r="Q265" s="138">
        <v>0</v>
      </c>
      <c r="R265" s="21"/>
      <c r="S265" s="143">
        <f>(Q265/$AP265)</f>
        <v>0</v>
      </c>
      <c r="T265" s="21"/>
      <c r="U265" s="143">
        <f>IF(S$287&gt;0,S265/S$287*100,0)</f>
        <v>0</v>
      </c>
      <c r="V265" s="21"/>
      <c r="W265" s="138">
        <f>(E265+K265+Q265)</f>
        <v>573194</v>
      </c>
      <c r="X265" s="21"/>
      <c r="Y265" s="21"/>
      <c r="Z265" s="138">
        <v>12663</v>
      </c>
      <c r="AA265" s="21"/>
      <c r="AB265" s="143">
        <f>IF($W265&gt;0,Z265/$W265*100,0)</f>
        <v>2.2091996775960672</v>
      </c>
      <c r="AC265" s="21"/>
      <c r="AD265" s="138">
        <v>0</v>
      </c>
      <c r="AE265" s="21"/>
      <c r="AF265" s="143">
        <f>IF($W265&gt;0,AD265/$W265*100,0)</f>
        <v>0</v>
      </c>
      <c r="AG265" s="21"/>
      <c r="AH265" s="138">
        <v>0</v>
      </c>
      <c r="AI265" s="21"/>
      <c r="AJ265" s="143">
        <f>IF($W265&gt;0,AH265/$W265*100,0)</f>
        <v>0</v>
      </c>
      <c r="AK265" s="21"/>
      <c r="AL265" s="138">
        <v>2683</v>
      </c>
      <c r="AM265" s="21"/>
      <c r="AN265" s="10">
        <v>21</v>
      </c>
      <c r="AO265" s="21"/>
      <c r="AP265" s="147">
        <v>5751</v>
      </c>
      <c r="AQ265" s="21"/>
      <c r="AR265" s="147">
        <f>IF(E265,AP265,0)</f>
        <v>5751</v>
      </c>
      <c r="AS265" s="21"/>
      <c r="AT265" s="147">
        <f>IF(K265,AP265,0)</f>
        <v>0</v>
      </c>
      <c r="AU265" s="21"/>
      <c r="AV265" s="147">
        <f>IF(Q265,AP265,0)</f>
        <v>0</v>
      </c>
    </row>
    <row r="266" spans="1:48" ht="8.85" customHeight="1" x14ac:dyDescent="0.3">
      <c r="A266" s="10">
        <v>22</v>
      </c>
      <c r="B266" s="18"/>
      <c r="C266" s="10" t="s">
        <v>189</v>
      </c>
      <c r="D266" s="21"/>
      <c r="E266" s="138">
        <v>959712</v>
      </c>
      <c r="F266" s="21"/>
      <c r="G266" s="135">
        <f>(E266/$AP266)</f>
        <v>196.66229508196722</v>
      </c>
      <c r="H266" s="21"/>
      <c r="I266" s="135">
        <f>IF(G$287&gt;0,G266/G$287*100,0)</f>
        <v>184.82989822688793</v>
      </c>
      <c r="J266" s="21"/>
      <c r="K266" s="138">
        <v>0</v>
      </c>
      <c r="L266" s="21"/>
      <c r="M266" s="135">
        <f>(K266/$AP266)</f>
        <v>0</v>
      </c>
      <c r="N266" s="21"/>
      <c r="O266" s="135">
        <f>IF(M$287&gt;0,M266/M$287*100,0)</f>
        <v>0</v>
      </c>
      <c r="P266" s="21"/>
      <c r="Q266" s="138">
        <v>0</v>
      </c>
      <c r="R266" s="21"/>
      <c r="S266" s="143">
        <f>(Q266/$AP266)</f>
        <v>0</v>
      </c>
      <c r="T266" s="21"/>
      <c r="U266" s="143">
        <f>IF(S$287&gt;0,S266/S$287*100,0)</f>
        <v>0</v>
      </c>
      <c r="V266" s="21"/>
      <c r="W266" s="138">
        <f>(E266+K266+Q266)</f>
        <v>959712</v>
      </c>
      <c r="X266" s="21"/>
      <c r="Y266" s="21"/>
      <c r="Z266" s="138">
        <v>0</v>
      </c>
      <c r="AA266" s="21"/>
      <c r="AB266" s="143">
        <f>IF($W266&gt;0,Z266/$W266*100,0)</f>
        <v>0</v>
      </c>
      <c r="AC266" s="21"/>
      <c r="AD266" s="138">
        <v>0</v>
      </c>
      <c r="AE266" s="21"/>
      <c r="AF266" s="143">
        <f>IF($W266&gt;0,AD266/$W266*100,0)</f>
        <v>0</v>
      </c>
      <c r="AG266" s="21"/>
      <c r="AH266" s="138">
        <v>0</v>
      </c>
      <c r="AI266" s="21"/>
      <c r="AJ266" s="143">
        <f>IF($W266&gt;0,AH266/$W266*100,0)</f>
        <v>0</v>
      </c>
      <c r="AK266" s="21"/>
      <c r="AL266" s="138">
        <v>0</v>
      </c>
      <c r="AM266" s="21"/>
      <c r="AN266" s="10">
        <v>22</v>
      </c>
      <c r="AO266" s="21"/>
      <c r="AP266" s="147">
        <v>4880</v>
      </c>
      <c r="AQ266" s="21"/>
      <c r="AR266" s="147">
        <f>IF(E266,AP266,0)</f>
        <v>4880</v>
      </c>
      <c r="AS266" s="21"/>
      <c r="AT266" s="147">
        <f>IF(K266,AP266,0)</f>
        <v>0</v>
      </c>
      <c r="AU266" s="21"/>
      <c r="AV266" s="147">
        <f>IF(Q266,AP266,0)</f>
        <v>0</v>
      </c>
    </row>
    <row r="267" spans="1:48" ht="8.85" customHeight="1" x14ac:dyDescent="0.3">
      <c r="A267" s="10">
        <v>23</v>
      </c>
      <c r="B267" s="18"/>
      <c r="C267" s="10" t="s">
        <v>197</v>
      </c>
      <c r="D267" s="21"/>
      <c r="E267" s="138">
        <v>1362284</v>
      </c>
      <c r="F267" s="21"/>
      <c r="G267" s="135">
        <f>(E267/$AP267)</f>
        <v>151.61758486366165</v>
      </c>
      <c r="H267" s="21"/>
      <c r="I267" s="135">
        <f>IF(G$287&gt;0,G267/G$287*100,0)</f>
        <v>142.49535106908613</v>
      </c>
      <c r="J267" s="21"/>
      <c r="K267" s="138">
        <v>0</v>
      </c>
      <c r="L267" s="21"/>
      <c r="M267" s="135">
        <f>(K267/$AP267)</f>
        <v>0</v>
      </c>
      <c r="N267" s="21"/>
      <c r="O267" s="135">
        <f>IF(M$287&gt;0,M267/M$287*100,0)</f>
        <v>0</v>
      </c>
      <c r="P267" s="21"/>
      <c r="Q267" s="138">
        <v>0</v>
      </c>
      <c r="R267" s="21"/>
      <c r="S267" s="143">
        <f>(Q267/$AP267)</f>
        <v>0</v>
      </c>
      <c r="T267" s="21"/>
      <c r="U267" s="143">
        <f>IF(S$287&gt;0,S267/S$287*100,0)</f>
        <v>0</v>
      </c>
      <c r="V267" s="21"/>
      <c r="W267" s="138">
        <f>(E267+K267+Q267)</f>
        <v>1362284</v>
      </c>
      <c r="X267" s="21"/>
      <c r="Y267" s="21"/>
      <c r="Z267" s="138">
        <v>69642</v>
      </c>
      <c r="AA267" s="21"/>
      <c r="AB267" s="143">
        <f>IF($W267&gt;0,Z267/$W267*100,0)</f>
        <v>5.1121498894503636</v>
      </c>
      <c r="AC267" s="21"/>
      <c r="AD267" s="138">
        <v>520865</v>
      </c>
      <c r="AE267" s="21"/>
      <c r="AF267" s="143">
        <f>IF($W267&gt;0,AD267/$W267*100,0)</f>
        <v>38.234685278546912</v>
      </c>
      <c r="AG267" s="21"/>
      <c r="AH267" s="138">
        <v>0</v>
      </c>
      <c r="AI267" s="21"/>
      <c r="AJ267" s="143">
        <f>IF($W267&gt;0,AH267/$W267*100,0)</f>
        <v>0</v>
      </c>
      <c r="AK267" s="21"/>
      <c r="AL267" s="138">
        <v>18193</v>
      </c>
      <c r="AM267" s="21"/>
      <c r="AN267" s="10">
        <v>23</v>
      </c>
      <c r="AO267" s="21"/>
      <c r="AP267" s="147">
        <v>8985</v>
      </c>
      <c r="AQ267" s="21"/>
      <c r="AR267" s="147">
        <f>IF(E267,AP267,0)</f>
        <v>8985</v>
      </c>
      <c r="AS267" s="21"/>
      <c r="AT267" s="147">
        <f>IF(K267,AP267,0)</f>
        <v>0</v>
      </c>
      <c r="AU267" s="21"/>
      <c r="AV267" s="147">
        <f>IF(Q267,AP267,0)</f>
        <v>0</v>
      </c>
    </row>
    <row r="268" spans="1:48" ht="8.85" customHeight="1" x14ac:dyDescent="0.3">
      <c r="A268" s="10">
        <v>24</v>
      </c>
      <c r="B268" s="18"/>
      <c r="C268" s="37" t="s">
        <v>237</v>
      </c>
      <c r="D268" s="21"/>
      <c r="E268" s="138">
        <v>2088313</v>
      </c>
      <c r="F268" s="21"/>
      <c r="G268" s="135">
        <f>(E268/$AP268)</f>
        <v>233.87982976817113</v>
      </c>
      <c r="H268" s="21"/>
      <c r="I268" s="135">
        <f>IF(G$287&gt;0,G268/G$287*100,0)</f>
        <v>219.80820022137891</v>
      </c>
      <c r="J268" s="21"/>
      <c r="K268" s="138">
        <v>1366</v>
      </c>
      <c r="L268" s="21"/>
      <c r="M268" s="135">
        <f>(K268/$AP268)</f>
        <v>0.15298465673647665</v>
      </c>
      <c r="N268" s="21"/>
      <c r="O268" s="135">
        <f>IF(M$287&gt;0,M268/M$287*100,0)</f>
        <v>1.9479293048018771</v>
      </c>
      <c r="P268" s="21"/>
      <c r="Q268" s="138">
        <v>0</v>
      </c>
      <c r="R268" s="21"/>
      <c r="S268" s="143">
        <f>(Q268/$AP268)</f>
        <v>0</v>
      </c>
      <c r="T268" s="21"/>
      <c r="U268" s="143">
        <f>IF(S$287&gt;0,S268/S$287*100,0)</f>
        <v>0</v>
      </c>
      <c r="V268" s="21"/>
      <c r="W268" s="138">
        <f>(E268+K268+Q268)</f>
        <v>2089679</v>
      </c>
      <c r="X268" s="21"/>
      <c r="Y268" s="21"/>
      <c r="Z268" s="138">
        <v>0</v>
      </c>
      <c r="AA268" s="21"/>
      <c r="AB268" s="143">
        <f>IF($W268&gt;0,Z268/$W268*100,0)</f>
        <v>0</v>
      </c>
      <c r="AC268" s="21"/>
      <c r="AD268" s="138">
        <v>0</v>
      </c>
      <c r="AE268" s="21"/>
      <c r="AF268" s="143">
        <f>IF($W268&gt;0,AD268/$W268*100,0)</f>
        <v>0</v>
      </c>
      <c r="AG268" s="21"/>
      <c r="AH268" s="138">
        <v>0</v>
      </c>
      <c r="AI268" s="21"/>
      <c r="AJ268" s="143">
        <f>IF($W268&gt;0,AH268/$W268*100,0)</f>
        <v>0</v>
      </c>
      <c r="AK268" s="21"/>
      <c r="AL268" s="138">
        <v>0</v>
      </c>
      <c r="AM268" s="21"/>
      <c r="AN268" s="10">
        <v>24</v>
      </c>
      <c r="AO268" s="21"/>
      <c r="AP268" s="147">
        <v>8929</v>
      </c>
      <c r="AQ268" s="21"/>
      <c r="AR268" s="147">
        <f>IF(E268,AP268,0)</f>
        <v>8929</v>
      </c>
      <c r="AS268" s="21"/>
      <c r="AT268" s="147">
        <f>IF(K268,AP268,0)</f>
        <v>8929</v>
      </c>
      <c r="AU268" s="21"/>
      <c r="AV268" s="147">
        <f>IF(Q268,AP268,0)</f>
        <v>0</v>
      </c>
    </row>
    <row r="269" spans="1:48" ht="8.85" customHeight="1" x14ac:dyDescent="0.3">
      <c r="A269" s="10">
        <v>25</v>
      </c>
      <c r="B269" s="18"/>
      <c r="C269" s="10" t="s">
        <v>238</v>
      </c>
      <c r="D269" s="21"/>
      <c r="E269" s="138">
        <v>145102</v>
      </c>
      <c r="F269" s="21"/>
      <c r="G269" s="135">
        <f>(E269/$AP269)</f>
        <v>27.580688082113667</v>
      </c>
      <c r="H269" s="21"/>
      <c r="I269" s="135">
        <f>IF(G$287&gt;0,G269/G$287*100,0)</f>
        <v>25.921266550458572</v>
      </c>
      <c r="J269" s="21"/>
      <c r="K269" s="138">
        <v>0</v>
      </c>
      <c r="L269" s="21"/>
      <c r="M269" s="135">
        <f>(K269/$AP269)</f>
        <v>0</v>
      </c>
      <c r="N269" s="21"/>
      <c r="O269" s="135">
        <f>IF(M$287&gt;0,M269/M$287*100,0)</f>
        <v>0</v>
      </c>
      <c r="P269" s="21"/>
      <c r="Q269" s="138">
        <v>0</v>
      </c>
      <c r="R269" s="21"/>
      <c r="S269" s="143">
        <f>(Q269/$AP269)</f>
        <v>0</v>
      </c>
      <c r="T269" s="21"/>
      <c r="U269" s="143">
        <f>IF(S$287&gt;0,S269/S$287*100,0)</f>
        <v>0</v>
      </c>
      <c r="V269" s="21"/>
      <c r="W269" s="138">
        <f>(E269+K269+Q269)</f>
        <v>145102</v>
      </c>
      <c r="X269" s="21"/>
      <c r="Y269" s="21"/>
      <c r="Z269" s="138">
        <v>34679</v>
      </c>
      <c r="AA269" s="21"/>
      <c r="AB269" s="143">
        <f>IF($W269&gt;0,Z269/$W269*100,0)</f>
        <v>23.899739493597608</v>
      </c>
      <c r="AC269" s="21"/>
      <c r="AD269" s="138">
        <v>0</v>
      </c>
      <c r="AE269" s="21"/>
      <c r="AF269" s="143">
        <f>IF($W269&gt;0,AD269/$W269*100,0)</f>
        <v>0</v>
      </c>
      <c r="AG269" s="21"/>
      <c r="AH269" s="138">
        <v>0</v>
      </c>
      <c r="AI269" s="21"/>
      <c r="AJ269" s="143">
        <f>IF($W269&gt;0,AH269/$W269*100,0)</f>
        <v>0</v>
      </c>
      <c r="AK269" s="21"/>
      <c r="AL269" s="138">
        <v>0</v>
      </c>
      <c r="AM269" s="21"/>
      <c r="AN269" s="10">
        <v>25</v>
      </c>
      <c r="AO269" s="21"/>
      <c r="AP269" s="147">
        <v>5261</v>
      </c>
      <c r="AQ269" s="21"/>
      <c r="AR269" s="147">
        <f>IF(E269,AP269,0)</f>
        <v>5261</v>
      </c>
      <c r="AS269" s="21"/>
      <c r="AT269" s="147">
        <f>IF(K269,AP269,0)</f>
        <v>0</v>
      </c>
      <c r="AU269" s="21"/>
      <c r="AV269" s="147">
        <f>IF(Q269,AP269,0)</f>
        <v>0</v>
      </c>
    </row>
    <row r="270" spans="1:48"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131"/>
      <c r="X270" s="21"/>
      <c r="Y270" s="21"/>
      <c r="Z270" s="21"/>
      <c r="AA270" s="21"/>
      <c r="AB270" s="21"/>
      <c r="AC270" s="21"/>
      <c r="AD270" s="21"/>
      <c r="AE270" s="21"/>
      <c r="AF270" s="21"/>
      <c r="AG270" s="21"/>
      <c r="AH270" s="21"/>
      <c r="AI270" s="21"/>
      <c r="AJ270" s="21"/>
      <c r="AK270" s="21"/>
      <c r="AL270" s="21"/>
      <c r="AM270" s="21"/>
      <c r="AN270" s="41"/>
      <c r="AO270" s="21"/>
      <c r="AP270" s="27"/>
      <c r="AQ270" s="21"/>
      <c r="AR270" s="21"/>
      <c r="AS270" s="21"/>
      <c r="AT270" s="21"/>
      <c r="AU270" s="21"/>
      <c r="AV270" s="21"/>
    </row>
    <row r="271" spans="1:48" ht="8.85" customHeight="1" x14ac:dyDescent="0.3">
      <c r="A271" s="10">
        <v>26</v>
      </c>
      <c r="B271" s="18"/>
      <c r="C271" s="10" t="s">
        <v>239</v>
      </c>
      <c r="D271" s="21"/>
      <c r="E271" s="138">
        <v>1346515</v>
      </c>
      <c r="F271" s="21"/>
      <c r="G271" s="135">
        <f>(E271/$AP271)</f>
        <v>274.63083826228842</v>
      </c>
      <c r="H271" s="21"/>
      <c r="I271" s="135">
        <f>IF(G$287&gt;0,G271/G$287*100,0)</f>
        <v>258.10738080132415</v>
      </c>
      <c r="J271" s="21"/>
      <c r="K271" s="138">
        <v>0</v>
      </c>
      <c r="L271" s="21"/>
      <c r="M271" s="135">
        <f>(K271/$AP271)</f>
        <v>0</v>
      </c>
      <c r="N271" s="21"/>
      <c r="O271" s="135">
        <f>IF(M$287&gt;0,M271/M$287*100,0)</f>
        <v>0</v>
      </c>
      <c r="P271" s="21"/>
      <c r="Q271" s="138">
        <v>0</v>
      </c>
      <c r="R271" s="21"/>
      <c r="S271" s="143">
        <f>(Q271/$AP271)</f>
        <v>0</v>
      </c>
      <c r="T271" s="21"/>
      <c r="U271" s="143">
        <f>IF(S$287&gt;0,S271/S$287*100,0)</f>
        <v>0</v>
      </c>
      <c r="V271" s="21"/>
      <c r="W271" s="138">
        <f>(E271+K271+Q271)</f>
        <v>1346515</v>
      </c>
      <c r="X271" s="21"/>
      <c r="Y271" s="21"/>
      <c r="Z271" s="138">
        <v>0</v>
      </c>
      <c r="AA271" s="21"/>
      <c r="AB271" s="143">
        <f>IF($W271&gt;0,Z271/$W271*100,0)</f>
        <v>0</v>
      </c>
      <c r="AC271" s="21"/>
      <c r="AD271" s="138">
        <v>0</v>
      </c>
      <c r="AE271" s="21"/>
      <c r="AF271" s="143">
        <f>IF($W271&gt;0,AD271/$W271*100,0)</f>
        <v>0</v>
      </c>
      <c r="AG271" s="21"/>
      <c r="AH271" s="138">
        <v>0</v>
      </c>
      <c r="AI271" s="21"/>
      <c r="AJ271" s="143">
        <f>IF($W271&gt;0,AH271/$W271*100,0)</f>
        <v>0</v>
      </c>
      <c r="AK271" s="21"/>
      <c r="AL271" s="138">
        <v>0</v>
      </c>
      <c r="AM271" s="21"/>
      <c r="AN271" s="10">
        <v>26</v>
      </c>
      <c r="AO271" s="21"/>
      <c r="AP271" s="147">
        <v>4903</v>
      </c>
      <c r="AQ271" s="21"/>
      <c r="AR271" s="147">
        <f>IF(E271,AP271,0)</f>
        <v>4903</v>
      </c>
      <c r="AS271" s="21"/>
      <c r="AT271" s="147">
        <f>IF(K271,AP271,0)</f>
        <v>0</v>
      </c>
      <c r="AU271" s="21"/>
      <c r="AV271" s="147">
        <f>IF(Q271,AP271,0)</f>
        <v>0</v>
      </c>
    </row>
    <row r="272" spans="1:48" ht="8.85" customHeight="1" x14ac:dyDescent="0.3">
      <c r="A272" s="10">
        <v>27</v>
      </c>
      <c r="B272" s="18"/>
      <c r="C272" s="10" t="s">
        <v>240</v>
      </c>
      <c r="D272" s="21"/>
      <c r="E272" s="138">
        <v>669483</v>
      </c>
      <c r="F272" s="21"/>
      <c r="G272" s="135">
        <f>(E272/$AP272)</f>
        <v>78.458103832180939</v>
      </c>
      <c r="H272" s="21"/>
      <c r="I272" s="135">
        <f>IF(G$287&gt;0,G272/G$287*100,0)</f>
        <v>73.737588287233933</v>
      </c>
      <c r="J272" s="21"/>
      <c r="K272" s="138">
        <v>0</v>
      </c>
      <c r="L272" s="21"/>
      <c r="M272" s="135">
        <f>(K272/$AP272)</f>
        <v>0</v>
      </c>
      <c r="N272" s="21"/>
      <c r="O272" s="135">
        <f>IF(M$287&gt;0,M272/M$287*100,0)</f>
        <v>0</v>
      </c>
      <c r="P272" s="21"/>
      <c r="Q272" s="138">
        <v>0</v>
      </c>
      <c r="R272" s="21"/>
      <c r="S272" s="143">
        <f>(Q272/$AP272)</f>
        <v>0</v>
      </c>
      <c r="T272" s="21"/>
      <c r="U272" s="143">
        <f>IF(S$287&gt;0,S272/S$287*100,0)</f>
        <v>0</v>
      </c>
      <c r="V272" s="21"/>
      <c r="W272" s="138">
        <f>(E272+K272+Q272)</f>
        <v>669483</v>
      </c>
      <c r="X272" s="21"/>
      <c r="Y272" s="21"/>
      <c r="Z272" s="138">
        <v>0</v>
      </c>
      <c r="AA272" s="21"/>
      <c r="AB272" s="143">
        <f>IF($W272&gt;0,Z272/$W272*100,0)</f>
        <v>0</v>
      </c>
      <c r="AC272" s="21"/>
      <c r="AD272" s="138">
        <v>249071</v>
      </c>
      <c r="AE272" s="21"/>
      <c r="AF272" s="143">
        <f>IF($W272&gt;0,AD272/$W272*100,0)</f>
        <v>37.203483882339064</v>
      </c>
      <c r="AG272" s="21"/>
      <c r="AH272" s="138">
        <v>0</v>
      </c>
      <c r="AI272" s="21"/>
      <c r="AJ272" s="143">
        <f>IF($W272&gt;0,AH272/$W272*100,0)</f>
        <v>0</v>
      </c>
      <c r="AK272" s="21"/>
      <c r="AL272" s="138">
        <v>0</v>
      </c>
      <c r="AM272" s="21"/>
      <c r="AN272" s="10">
        <v>27</v>
      </c>
      <c r="AO272" s="21"/>
      <c r="AP272" s="147">
        <v>8533</v>
      </c>
      <c r="AQ272" s="21"/>
      <c r="AR272" s="147">
        <f>IF(E272,AP272,0)</f>
        <v>8533</v>
      </c>
      <c r="AS272" s="21"/>
      <c r="AT272" s="147">
        <f>IF(K272,AP272,0)</f>
        <v>0</v>
      </c>
      <c r="AU272" s="21"/>
      <c r="AV272" s="147">
        <f>IF(Q272,AP272,0)</f>
        <v>0</v>
      </c>
    </row>
    <row r="273" spans="1:48" ht="8.85" customHeight="1" x14ac:dyDescent="0.3">
      <c r="A273" s="10">
        <v>28</v>
      </c>
      <c r="B273" s="18"/>
      <c r="C273" s="10" t="s">
        <v>241</v>
      </c>
      <c r="D273" s="21"/>
      <c r="E273" s="138">
        <v>2096786</v>
      </c>
      <c r="F273" s="21"/>
      <c r="G273" s="135">
        <f>(E273/$AP273)</f>
        <v>263.21692191815214</v>
      </c>
      <c r="H273" s="21"/>
      <c r="I273" s="135">
        <f>IF(G$287&gt;0,G273/G$287*100,0)</f>
        <v>247.38019491458542</v>
      </c>
      <c r="J273" s="21"/>
      <c r="K273" s="138">
        <v>0</v>
      </c>
      <c r="L273" s="21"/>
      <c r="M273" s="135">
        <f>(K273/$AP273)</f>
        <v>0</v>
      </c>
      <c r="N273" s="21"/>
      <c r="O273" s="135">
        <f>IF(M$287&gt;0,M273/M$287*100,0)</f>
        <v>0</v>
      </c>
      <c r="P273" s="21"/>
      <c r="Q273" s="138">
        <v>0</v>
      </c>
      <c r="R273" s="21"/>
      <c r="S273" s="143">
        <f>(Q273/$AP273)</f>
        <v>0</v>
      </c>
      <c r="T273" s="21"/>
      <c r="U273" s="143">
        <f>IF(S$287&gt;0,S273/S$287*100,0)</f>
        <v>0</v>
      </c>
      <c r="V273" s="21"/>
      <c r="W273" s="138">
        <f>(E273+K273+Q273)</f>
        <v>2096786</v>
      </c>
      <c r="X273" s="21"/>
      <c r="Y273" s="21"/>
      <c r="Z273" s="138">
        <v>52724</v>
      </c>
      <c r="AA273" s="21"/>
      <c r="AB273" s="143">
        <f>IF($W273&gt;0,Z273/$W273*100,0)</f>
        <v>2.5145150721151324</v>
      </c>
      <c r="AC273" s="21"/>
      <c r="AD273" s="138">
        <v>1065554</v>
      </c>
      <c r="AE273" s="21"/>
      <c r="AF273" s="143">
        <f>IF($W273&gt;0,AD273/$W273*100,0)</f>
        <v>50.818443083843555</v>
      </c>
      <c r="AG273" s="21"/>
      <c r="AH273" s="138">
        <v>0</v>
      </c>
      <c r="AI273" s="21"/>
      <c r="AJ273" s="143">
        <f>IF($W273&gt;0,AH273/$W273*100,0)</f>
        <v>0</v>
      </c>
      <c r="AK273" s="21"/>
      <c r="AL273" s="138">
        <v>0</v>
      </c>
      <c r="AM273" s="21"/>
      <c r="AN273" s="10">
        <v>28</v>
      </c>
      <c r="AO273" s="21"/>
      <c r="AP273" s="147">
        <v>7966</v>
      </c>
      <c r="AQ273" s="21"/>
      <c r="AR273" s="147">
        <f>IF(E273,AP273,0)</f>
        <v>7966</v>
      </c>
      <c r="AS273" s="21"/>
      <c r="AT273" s="147">
        <f>IF(K273,AP273,0)</f>
        <v>0</v>
      </c>
      <c r="AU273" s="21"/>
      <c r="AV273" s="147">
        <f>IF(Q273,AP273,0)</f>
        <v>0</v>
      </c>
    </row>
    <row r="274" spans="1:48" ht="8.85" customHeight="1" x14ac:dyDescent="0.3">
      <c r="A274" s="10">
        <v>29</v>
      </c>
      <c r="B274" s="18"/>
      <c r="C274" s="10" t="s">
        <v>242</v>
      </c>
      <c r="D274" s="21"/>
      <c r="E274" s="138">
        <v>832386</v>
      </c>
      <c r="F274" s="21"/>
      <c r="G274" s="135">
        <f>(E274/$AP274)</f>
        <v>177.48102345415779</v>
      </c>
      <c r="H274" s="21"/>
      <c r="I274" s="135">
        <f>IF(G$287&gt;0,G274/G$287*100,0)</f>
        <v>166.80268827618198</v>
      </c>
      <c r="J274" s="21"/>
      <c r="K274" s="138">
        <v>0</v>
      </c>
      <c r="L274" s="21"/>
      <c r="M274" s="135">
        <f>(K274/$AP274)</f>
        <v>0</v>
      </c>
      <c r="N274" s="21"/>
      <c r="O274" s="135">
        <f>IF(M$287&gt;0,M274/M$287*100,0)</f>
        <v>0</v>
      </c>
      <c r="P274" s="21"/>
      <c r="Q274" s="138">
        <v>0</v>
      </c>
      <c r="R274" s="21"/>
      <c r="S274" s="143">
        <f>(Q274/$AP274)</f>
        <v>0</v>
      </c>
      <c r="T274" s="21"/>
      <c r="U274" s="143">
        <f>IF(S$287&gt;0,S274/S$287*100,0)</f>
        <v>0</v>
      </c>
      <c r="V274" s="21"/>
      <c r="W274" s="138">
        <f>(E274+K274+Q274)</f>
        <v>832386</v>
      </c>
      <c r="X274" s="21"/>
      <c r="Y274" s="21"/>
      <c r="Z274" s="138">
        <v>0</v>
      </c>
      <c r="AA274" s="21"/>
      <c r="AB274" s="143">
        <f>IF($W274&gt;0,Z274/$W274*100,0)</f>
        <v>0</v>
      </c>
      <c r="AC274" s="21"/>
      <c r="AD274" s="138">
        <v>0</v>
      </c>
      <c r="AE274" s="21"/>
      <c r="AF274" s="143">
        <f>IF($W274&gt;0,AD274/$W274*100,0)</f>
        <v>0</v>
      </c>
      <c r="AG274" s="21"/>
      <c r="AH274" s="138">
        <v>0</v>
      </c>
      <c r="AI274" s="21"/>
      <c r="AJ274" s="143">
        <f>IF($W274&gt;0,AH274/$W274*100,0)</f>
        <v>0</v>
      </c>
      <c r="AK274" s="21"/>
      <c r="AL274" s="138">
        <v>0</v>
      </c>
      <c r="AM274" s="21"/>
      <c r="AN274" s="10">
        <v>29</v>
      </c>
      <c r="AO274" s="21"/>
      <c r="AP274" s="147">
        <v>4690</v>
      </c>
      <c r="AQ274" s="21"/>
      <c r="AR274" s="147">
        <f>IF(E274,AP274,0)</f>
        <v>4690</v>
      </c>
      <c r="AS274" s="21"/>
      <c r="AT274" s="147">
        <f>IF(K274,AP274,0)</f>
        <v>0</v>
      </c>
      <c r="AU274" s="21"/>
      <c r="AV274" s="147">
        <f>IF(Q274,AP274,0)</f>
        <v>0</v>
      </c>
    </row>
    <row r="275" spans="1:48" ht="8.85" customHeight="1" x14ac:dyDescent="0.3">
      <c r="A275" s="10">
        <v>30</v>
      </c>
      <c r="B275" s="18"/>
      <c r="C275" s="10" t="s">
        <v>243</v>
      </c>
      <c r="D275" s="21"/>
      <c r="E275" s="138">
        <v>191419</v>
      </c>
      <c r="F275" s="21"/>
      <c r="G275" s="135">
        <f>(E275/$AP275)</f>
        <v>27.025130594380911</v>
      </c>
      <c r="H275" s="21"/>
      <c r="I275" s="135">
        <f>IF(G$287&gt;0,G275/G$287*100,0)</f>
        <v>25.399134771847763</v>
      </c>
      <c r="J275" s="21"/>
      <c r="K275" s="138">
        <v>0</v>
      </c>
      <c r="L275" s="21"/>
      <c r="M275" s="135">
        <f>(K275/$AP275)</f>
        <v>0</v>
      </c>
      <c r="N275" s="21"/>
      <c r="O275" s="135">
        <f>IF(M$287&gt;0,M275/M$287*100,0)</f>
        <v>0</v>
      </c>
      <c r="P275" s="21"/>
      <c r="Q275" s="138">
        <v>0</v>
      </c>
      <c r="R275" s="21"/>
      <c r="S275" s="143">
        <f>(Q275/$AP275)</f>
        <v>0</v>
      </c>
      <c r="T275" s="21"/>
      <c r="U275" s="143">
        <f>IF(S$287&gt;0,S275/S$287*100,0)</f>
        <v>0</v>
      </c>
      <c r="V275" s="21"/>
      <c r="W275" s="138">
        <f>(E275+K275+Q275)</f>
        <v>191419</v>
      </c>
      <c r="X275" s="21"/>
      <c r="Y275" s="21"/>
      <c r="Z275" s="138">
        <v>0</v>
      </c>
      <c r="AA275" s="21"/>
      <c r="AB275" s="143">
        <f>IF($W275&gt;0,Z275/$W275*100,0)</f>
        <v>0</v>
      </c>
      <c r="AC275" s="21"/>
      <c r="AD275" s="138">
        <v>0</v>
      </c>
      <c r="AE275" s="21"/>
      <c r="AF275" s="143">
        <f>IF($W275&gt;0,AD275/$W275*100,0)</f>
        <v>0</v>
      </c>
      <c r="AG275" s="21"/>
      <c r="AH275" s="138">
        <v>0</v>
      </c>
      <c r="AI275" s="21"/>
      <c r="AJ275" s="143">
        <f>IF($W275&gt;0,AH275/$W275*100,0)</f>
        <v>0</v>
      </c>
      <c r="AK275" s="21"/>
      <c r="AL275" s="138">
        <v>18577</v>
      </c>
      <c r="AM275" s="21"/>
      <c r="AN275" s="10">
        <v>30</v>
      </c>
      <c r="AO275" s="21"/>
      <c r="AP275" s="147">
        <v>7083</v>
      </c>
      <c r="AQ275" s="21"/>
      <c r="AR275" s="147">
        <f>IF(E275,AP275,0)</f>
        <v>7083</v>
      </c>
      <c r="AS275" s="21"/>
      <c r="AT275" s="147">
        <f>IF(K275,AP275,0)</f>
        <v>0</v>
      </c>
      <c r="AU275" s="21"/>
      <c r="AV275" s="147">
        <f>IF(Q275,AP275,0)</f>
        <v>0</v>
      </c>
    </row>
    <row r="276" spans="1:48"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X276" s="21"/>
      <c r="Y276" s="21"/>
      <c r="Z276" s="21"/>
      <c r="AA276" s="21"/>
      <c r="AB276" s="21"/>
      <c r="AC276" s="21"/>
      <c r="AD276" s="21"/>
      <c r="AE276" s="21"/>
      <c r="AF276" s="21"/>
      <c r="AG276" s="21"/>
      <c r="AH276" s="21"/>
      <c r="AI276" s="21"/>
      <c r="AJ276" s="21"/>
      <c r="AK276" s="21"/>
      <c r="AL276" s="21"/>
      <c r="AM276" s="21"/>
      <c r="AN276" s="41"/>
      <c r="AO276" s="21"/>
      <c r="AP276" s="21"/>
      <c r="AQ276" s="21"/>
      <c r="AR276" s="21"/>
      <c r="AS276" s="21"/>
      <c r="AT276" s="21"/>
      <c r="AU276" s="21"/>
      <c r="AV276" s="21"/>
    </row>
    <row r="277" spans="1:48" ht="8.85" customHeight="1" x14ac:dyDescent="0.3">
      <c r="A277" s="10">
        <v>31</v>
      </c>
      <c r="B277" s="18"/>
      <c r="C277" s="10" t="s">
        <v>210</v>
      </c>
      <c r="D277" s="21"/>
      <c r="E277" s="138">
        <v>164951</v>
      </c>
      <c r="F277" s="21"/>
      <c r="G277" s="135">
        <f>(E277/$AP277)</f>
        <v>36.770173874275521</v>
      </c>
      <c r="H277" s="21"/>
      <c r="I277" s="135">
        <f>IF(G$287&gt;0,G277/G$287*100,0)</f>
        <v>34.557857123220835</v>
      </c>
      <c r="J277" s="21"/>
      <c r="K277" s="138">
        <v>0</v>
      </c>
      <c r="L277" s="21"/>
      <c r="M277" s="135">
        <f>(K277/$AP277)</f>
        <v>0</v>
      </c>
      <c r="N277" s="21"/>
      <c r="O277" s="135">
        <f>IF(M$287&gt;0,M277/M$287*100,0)</f>
        <v>0</v>
      </c>
      <c r="P277" s="21"/>
      <c r="Q277" s="138">
        <v>0</v>
      </c>
      <c r="R277" s="21"/>
      <c r="S277" s="143">
        <f t="shared" ref="S277:S285" si="11">(Q277/$AP277)</f>
        <v>0</v>
      </c>
      <c r="T277" s="21"/>
      <c r="U277" s="143">
        <f t="shared" ref="U277:U285" si="12">IF(S$287&gt;0,S277/S$287*100,0)</f>
        <v>0</v>
      </c>
      <c r="V277" s="21"/>
      <c r="W277" s="138">
        <f t="shared" ref="W277:W285" si="13">(E277+K277+Q277)</f>
        <v>164951</v>
      </c>
      <c r="X277" s="21"/>
      <c r="Y277" s="21"/>
      <c r="Z277" s="138">
        <v>0</v>
      </c>
      <c r="AA277" s="21"/>
      <c r="AB277" s="143">
        <f t="shared" ref="AB277:AB285" si="14">IF($W277&gt;0,Z277/$W277*100,0)</f>
        <v>0</v>
      </c>
      <c r="AC277" s="21"/>
      <c r="AD277" s="138">
        <v>0</v>
      </c>
      <c r="AE277" s="21"/>
      <c r="AF277" s="143">
        <f t="shared" ref="AF277:AF285" si="15">IF($W277&gt;0,AD277/$W277*100,0)</f>
        <v>0</v>
      </c>
      <c r="AG277" s="21"/>
      <c r="AH277" s="138">
        <v>0</v>
      </c>
      <c r="AI277" s="21"/>
      <c r="AJ277" s="143">
        <f t="shared" ref="AJ277:AJ285" si="16">IF($W277&gt;0,AH277/$W277*100,0)</f>
        <v>0</v>
      </c>
      <c r="AK277" s="21"/>
      <c r="AL277" s="138">
        <v>0</v>
      </c>
      <c r="AM277" s="21"/>
      <c r="AN277" s="10">
        <v>31</v>
      </c>
      <c r="AO277" s="21"/>
      <c r="AP277" s="147">
        <v>4486</v>
      </c>
      <c r="AQ277" s="21"/>
      <c r="AR277" s="147">
        <f t="shared" ref="AR277:AR285" si="17">IF(E277,AP277,0)</f>
        <v>4486</v>
      </c>
      <c r="AS277" s="21"/>
      <c r="AT277" s="147">
        <f t="shared" ref="AT277:AT285" si="18">IF(K277,AP277,0)</f>
        <v>0</v>
      </c>
      <c r="AU277" s="21"/>
      <c r="AV277" s="147">
        <f t="shared" ref="AV277:AV285" si="19">IF(Q277,AP277,0)</f>
        <v>0</v>
      </c>
    </row>
    <row r="278" spans="1:48" ht="8.85" customHeight="1" x14ac:dyDescent="0.3">
      <c r="A278" s="10">
        <v>32</v>
      </c>
      <c r="B278" s="18"/>
      <c r="C278" s="10" t="s">
        <v>244</v>
      </c>
      <c r="D278" s="21"/>
      <c r="E278" s="138">
        <v>1460247</v>
      </c>
      <c r="F278" s="21"/>
      <c r="G278" s="135">
        <f>(E278/$AP278)</f>
        <v>88.644873429247866</v>
      </c>
      <c r="H278" s="21"/>
      <c r="I278" s="135">
        <f>IF(G$287&gt;0,G278/G$287*100,0)</f>
        <v>83.311460020510992</v>
      </c>
      <c r="J278" s="21"/>
      <c r="K278" s="138">
        <v>0</v>
      </c>
      <c r="L278" s="21"/>
      <c r="M278" s="135">
        <f>(K278/$AP278)</f>
        <v>0</v>
      </c>
      <c r="N278" s="21"/>
      <c r="O278" s="135">
        <f>IF(M$287&gt;0,M278/M$287*100,0)</f>
        <v>0</v>
      </c>
      <c r="P278" s="21"/>
      <c r="Q278" s="138">
        <v>0</v>
      </c>
      <c r="R278" s="21"/>
      <c r="S278" s="143">
        <f t="shared" si="11"/>
        <v>0</v>
      </c>
      <c r="T278" s="21"/>
      <c r="U278" s="143">
        <f t="shared" si="12"/>
        <v>0</v>
      </c>
      <c r="V278" s="21"/>
      <c r="W278" s="138">
        <f t="shared" si="13"/>
        <v>1460247</v>
      </c>
      <c r="X278" s="21"/>
      <c r="Y278" s="21"/>
      <c r="Z278" s="138">
        <v>0</v>
      </c>
      <c r="AA278" s="21"/>
      <c r="AB278" s="143">
        <f t="shared" si="14"/>
        <v>0</v>
      </c>
      <c r="AC278" s="21"/>
      <c r="AD278" s="138">
        <v>0</v>
      </c>
      <c r="AE278" s="21"/>
      <c r="AF278" s="143">
        <f t="shared" si="15"/>
        <v>0</v>
      </c>
      <c r="AG278" s="21"/>
      <c r="AH278" s="138">
        <v>0</v>
      </c>
      <c r="AI278" s="21"/>
      <c r="AJ278" s="143">
        <f t="shared" si="16"/>
        <v>0</v>
      </c>
      <c r="AK278" s="21"/>
      <c r="AL278" s="138">
        <v>0</v>
      </c>
      <c r="AM278" s="21"/>
      <c r="AN278" s="10">
        <v>32</v>
      </c>
      <c r="AO278" s="21"/>
      <c r="AP278" s="147">
        <v>16473</v>
      </c>
      <c r="AQ278" s="21"/>
      <c r="AR278" s="147">
        <f t="shared" si="17"/>
        <v>16473</v>
      </c>
      <c r="AS278" s="21"/>
      <c r="AT278" s="147">
        <f t="shared" si="18"/>
        <v>0</v>
      </c>
      <c r="AU278" s="21"/>
      <c r="AV278" s="147">
        <f t="shared" si="19"/>
        <v>0</v>
      </c>
    </row>
    <row r="279" spans="1:48" ht="8.85" customHeight="1" x14ac:dyDescent="0.3">
      <c r="A279" s="10">
        <v>33</v>
      </c>
      <c r="B279" s="18"/>
      <c r="C279" s="10" t="s">
        <v>245</v>
      </c>
      <c r="D279" s="21"/>
      <c r="E279" s="138">
        <v>1003172</v>
      </c>
      <c r="F279" s="21"/>
      <c r="G279" s="135">
        <f>(E279/$AP279)</f>
        <v>124.47847127435166</v>
      </c>
      <c r="H279" s="21"/>
      <c r="I279" s="135">
        <f>IF(G$287&gt;0,G279/G$287*100,0)</f>
        <v>116.98909121083804</v>
      </c>
      <c r="J279" s="21"/>
      <c r="K279" s="138">
        <v>0</v>
      </c>
      <c r="L279" s="21"/>
      <c r="M279" s="135">
        <f>(K279/$AP279)</f>
        <v>0</v>
      </c>
      <c r="N279" s="21"/>
      <c r="O279" s="135">
        <f>IF(M$287&gt;0,M279/M$287*100,0)</f>
        <v>0</v>
      </c>
      <c r="P279" s="21"/>
      <c r="Q279" s="138">
        <v>0</v>
      </c>
      <c r="R279" s="21"/>
      <c r="S279" s="143">
        <f t="shared" si="11"/>
        <v>0</v>
      </c>
      <c r="T279" s="21"/>
      <c r="U279" s="143">
        <f t="shared" si="12"/>
        <v>0</v>
      </c>
      <c r="V279" s="21"/>
      <c r="W279" s="138">
        <f t="shared" si="13"/>
        <v>1003172</v>
      </c>
      <c r="X279" s="21"/>
      <c r="Y279" s="21"/>
      <c r="Z279" s="138">
        <v>24771</v>
      </c>
      <c r="AA279" s="21"/>
      <c r="AB279" s="143">
        <f t="shared" si="14"/>
        <v>2.4692674835422044</v>
      </c>
      <c r="AC279" s="21"/>
      <c r="AD279" s="138">
        <v>499031</v>
      </c>
      <c r="AE279" s="21"/>
      <c r="AF279" s="143">
        <f t="shared" si="15"/>
        <v>49.745307883393878</v>
      </c>
      <c r="AG279" s="21"/>
      <c r="AH279" s="138">
        <v>98550</v>
      </c>
      <c r="AI279" s="21"/>
      <c r="AJ279" s="143">
        <f t="shared" si="16"/>
        <v>9.8238387833791219</v>
      </c>
      <c r="AK279" s="21"/>
      <c r="AL279" s="138">
        <v>0</v>
      </c>
      <c r="AM279" s="21"/>
      <c r="AN279" s="10">
        <v>33</v>
      </c>
      <c r="AO279" s="21"/>
      <c r="AP279" s="147">
        <v>8059</v>
      </c>
      <c r="AQ279" s="21"/>
      <c r="AR279" s="147">
        <f t="shared" si="17"/>
        <v>8059</v>
      </c>
      <c r="AS279" s="21"/>
      <c r="AT279" s="147">
        <f t="shared" si="18"/>
        <v>0</v>
      </c>
      <c r="AU279" s="21"/>
      <c r="AV279" s="147">
        <f t="shared" si="19"/>
        <v>0</v>
      </c>
    </row>
    <row r="280" spans="1:48" ht="8.85" customHeight="1" x14ac:dyDescent="0.3">
      <c r="A280" s="10">
        <v>34</v>
      </c>
      <c r="B280" s="18"/>
      <c r="C280" s="10" t="s">
        <v>246</v>
      </c>
      <c r="D280" s="21"/>
      <c r="E280" s="138">
        <v>893149</v>
      </c>
      <c r="F280" s="21"/>
      <c r="G280" s="135">
        <f>(E280/$AP280)</f>
        <v>88.808690464353191</v>
      </c>
      <c r="H280" s="21"/>
      <c r="I280" s="135">
        <f>IF(G$287&gt;0,G280/G$287*100,0)</f>
        <v>83.465420828879104</v>
      </c>
      <c r="J280" s="21"/>
      <c r="K280" s="138">
        <v>0</v>
      </c>
      <c r="L280" s="21"/>
      <c r="M280" s="135">
        <f>(K280/$AP280)</f>
        <v>0</v>
      </c>
      <c r="N280" s="21"/>
      <c r="O280" s="135">
        <f>IF(M$287&gt;0,M280/M$287*100,0)</f>
        <v>0</v>
      </c>
      <c r="P280" s="21"/>
      <c r="Q280" s="138">
        <v>0</v>
      </c>
      <c r="R280" s="21"/>
      <c r="S280" s="143">
        <f t="shared" si="11"/>
        <v>0</v>
      </c>
      <c r="T280" s="21"/>
      <c r="U280" s="143">
        <f t="shared" si="12"/>
        <v>0</v>
      </c>
      <c r="V280" s="21"/>
      <c r="W280" s="138">
        <f t="shared" si="13"/>
        <v>893149</v>
      </c>
      <c r="X280" s="21"/>
      <c r="Y280" s="21"/>
      <c r="Z280" s="138">
        <v>0</v>
      </c>
      <c r="AA280" s="21"/>
      <c r="AB280" s="143">
        <f t="shared" si="14"/>
        <v>0</v>
      </c>
      <c r="AC280" s="21"/>
      <c r="AD280" s="138">
        <v>0</v>
      </c>
      <c r="AE280" s="21"/>
      <c r="AF280" s="143">
        <f t="shared" si="15"/>
        <v>0</v>
      </c>
      <c r="AG280" s="21"/>
      <c r="AH280" s="138">
        <v>0</v>
      </c>
      <c r="AI280" s="21"/>
      <c r="AJ280" s="143">
        <f t="shared" si="16"/>
        <v>0</v>
      </c>
      <c r="AK280" s="21"/>
      <c r="AL280" s="138">
        <v>0</v>
      </c>
      <c r="AM280" s="21"/>
      <c r="AN280" s="10">
        <v>34</v>
      </c>
      <c r="AO280" s="21"/>
      <c r="AP280" s="147">
        <v>10057</v>
      </c>
      <c r="AQ280" s="21"/>
      <c r="AR280" s="147">
        <f t="shared" si="17"/>
        <v>10057</v>
      </c>
      <c r="AS280" s="21"/>
      <c r="AT280" s="147">
        <f t="shared" si="18"/>
        <v>0</v>
      </c>
      <c r="AU280" s="21"/>
      <c r="AV280" s="147">
        <f t="shared" si="19"/>
        <v>0</v>
      </c>
    </row>
    <row r="281" spans="1:48" ht="8.85" customHeight="1" x14ac:dyDescent="0.3">
      <c r="A281" s="10">
        <v>35</v>
      </c>
      <c r="B281" s="18"/>
      <c r="C281" s="10" t="s">
        <v>247</v>
      </c>
      <c r="D281" s="21"/>
      <c r="E281" s="138">
        <v>419683</v>
      </c>
      <c r="F281" s="21"/>
      <c r="G281" s="135">
        <f>(E281/$AP281)</f>
        <v>122.92999414176919</v>
      </c>
      <c r="H281" s="21"/>
      <c r="I281" s="135">
        <f>IF(G$287&gt;0,G281/G$287*100,0)</f>
        <v>115.5337798574208</v>
      </c>
      <c r="J281" s="21"/>
      <c r="K281" s="138">
        <v>0</v>
      </c>
      <c r="L281" s="21"/>
      <c r="M281" s="135">
        <f>(K281/$AP281)</f>
        <v>0</v>
      </c>
      <c r="N281" s="21"/>
      <c r="O281" s="135">
        <f>IF(M$287&gt;0,M281/M$287*100,0)</f>
        <v>0</v>
      </c>
      <c r="P281" s="21"/>
      <c r="Q281" s="138">
        <v>0</v>
      </c>
      <c r="R281" s="21"/>
      <c r="S281" s="143">
        <f t="shared" si="11"/>
        <v>0</v>
      </c>
      <c r="T281" s="21"/>
      <c r="U281" s="143">
        <f t="shared" si="12"/>
        <v>0</v>
      </c>
      <c r="V281" s="21"/>
      <c r="W281" s="138">
        <f t="shared" si="13"/>
        <v>419683</v>
      </c>
      <c r="X281" s="21"/>
      <c r="Y281" s="21"/>
      <c r="Z281" s="138">
        <v>0</v>
      </c>
      <c r="AA281" s="21"/>
      <c r="AB281" s="143">
        <f t="shared" si="14"/>
        <v>0</v>
      </c>
      <c r="AC281" s="21"/>
      <c r="AD281" s="138">
        <v>0</v>
      </c>
      <c r="AE281" s="21"/>
      <c r="AF281" s="143">
        <f t="shared" si="15"/>
        <v>0</v>
      </c>
      <c r="AG281" s="21"/>
      <c r="AH281" s="138">
        <v>0</v>
      </c>
      <c r="AI281" s="21"/>
      <c r="AJ281" s="143">
        <f t="shared" si="16"/>
        <v>0</v>
      </c>
      <c r="AK281" s="21"/>
      <c r="AL281" s="138">
        <v>0</v>
      </c>
      <c r="AM281" s="21"/>
      <c r="AN281" s="10">
        <v>35</v>
      </c>
      <c r="AO281" s="21"/>
      <c r="AP281" s="147">
        <v>3414</v>
      </c>
      <c r="AQ281" s="21"/>
      <c r="AR281" s="147">
        <f t="shared" si="17"/>
        <v>3414</v>
      </c>
      <c r="AS281" s="21"/>
      <c r="AT281" s="147">
        <f t="shared" si="18"/>
        <v>0</v>
      </c>
      <c r="AU281" s="21"/>
      <c r="AV281" s="147">
        <f t="shared" si="19"/>
        <v>0</v>
      </c>
    </row>
    <row r="282" spans="1:48"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21"/>
      <c r="Z282" s="138"/>
      <c r="AA282" s="21"/>
      <c r="AB282" s="143"/>
      <c r="AC282" s="21"/>
      <c r="AD282" s="138"/>
      <c r="AE282" s="21"/>
      <c r="AF282" s="143"/>
      <c r="AG282" s="21"/>
      <c r="AH282" s="138"/>
      <c r="AI282" s="21"/>
      <c r="AJ282" s="143"/>
      <c r="AK282" s="21"/>
      <c r="AL282" s="138"/>
      <c r="AM282" s="21"/>
      <c r="AO282" s="21"/>
      <c r="AP282" s="147"/>
      <c r="AQ282" s="21"/>
      <c r="AR282" s="147"/>
      <c r="AS282" s="21"/>
      <c r="AT282" s="147"/>
      <c r="AU282" s="21"/>
      <c r="AV282" s="147"/>
    </row>
    <row r="283" spans="1:48" ht="8.85" customHeight="1" x14ac:dyDescent="0.3">
      <c r="A283" s="10">
        <v>36</v>
      </c>
      <c r="B283" s="18"/>
      <c r="C283" s="10" t="s">
        <v>214</v>
      </c>
      <c r="D283" s="21"/>
      <c r="E283" s="138">
        <v>100922</v>
      </c>
      <c r="F283" s="21"/>
      <c r="G283" s="135">
        <f>(E283/$AP283)</f>
        <v>33.969033995287781</v>
      </c>
      <c r="H283" s="21"/>
      <c r="I283" s="135">
        <f>IF(G$287&gt;0,G283/G$287*100,0)</f>
        <v>31.925250814335882</v>
      </c>
      <c r="J283" s="21"/>
      <c r="K283" s="138">
        <v>0</v>
      </c>
      <c r="L283" s="21"/>
      <c r="M283" s="135">
        <f>(K283/$AP283)</f>
        <v>0</v>
      </c>
      <c r="N283" s="21"/>
      <c r="O283" s="135">
        <f>IF(M$287&gt;0,M283/M$287*100,0)</f>
        <v>0</v>
      </c>
      <c r="P283" s="21"/>
      <c r="Q283" s="138">
        <v>0</v>
      </c>
      <c r="R283" s="21"/>
      <c r="S283" s="143">
        <f>(Q283/$AP283)</f>
        <v>0</v>
      </c>
      <c r="T283" s="21"/>
      <c r="U283" s="143">
        <f>IF(S$287&gt;0,S283/S$287*100,0)</f>
        <v>0</v>
      </c>
      <c r="V283" s="21"/>
      <c r="W283" s="138">
        <f>(E283+K283+Q283)</f>
        <v>100922</v>
      </c>
      <c r="X283" s="21"/>
      <c r="Y283" s="21"/>
      <c r="Z283" s="138">
        <v>0</v>
      </c>
      <c r="AA283" s="21"/>
      <c r="AB283" s="143">
        <f>IF($W283&gt;0,Z283/$W283*100,0)</f>
        <v>0</v>
      </c>
      <c r="AC283" s="21"/>
      <c r="AD283" s="138">
        <v>1507512</v>
      </c>
      <c r="AE283" s="21"/>
      <c r="AF283" s="143">
        <f>IF($W283&gt;0,AD283/$W283*100,0)</f>
        <v>1493.7397197835953</v>
      </c>
      <c r="AG283" s="21"/>
      <c r="AH283" s="138">
        <v>0</v>
      </c>
      <c r="AI283" s="21"/>
      <c r="AJ283" s="143">
        <f>IF($W283&gt;0,AH283/$W283*100,0)</f>
        <v>0</v>
      </c>
      <c r="AK283" s="21"/>
      <c r="AL283" s="138">
        <v>0</v>
      </c>
      <c r="AM283" s="21"/>
      <c r="AN283" s="10">
        <v>36</v>
      </c>
      <c r="AO283" s="21"/>
      <c r="AP283" s="147">
        <v>2971</v>
      </c>
      <c r="AQ283" s="21"/>
      <c r="AR283" s="147">
        <f>IF(E283,AP283,0)</f>
        <v>2971</v>
      </c>
      <c r="AS283" s="21"/>
      <c r="AT283" s="147">
        <f>IF(K283,AP283,0)</f>
        <v>0</v>
      </c>
      <c r="AU283" s="21"/>
      <c r="AV283" s="147">
        <f>IF(Q283,AP283,0)</f>
        <v>0</v>
      </c>
    </row>
    <row r="284" spans="1:48" ht="8.85" customHeight="1" x14ac:dyDescent="0.3">
      <c r="A284" s="10">
        <v>37</v>
      </c>
      <c r="B284" s="18"/>
      <c r="C284" s="10" t="s">
        <v>248</v>
      </c>
      <c r="D284" s="21"/>
      <c r="E284" s="138">
        <v>401268</v>
      </c>
      <c r="F284" s="21"/>
      <c r="G284" s="135">
        <f>(E284/$AP284)</f>
        <v>69.100740485620804</v>
      </c>
      <c r="H284" s="21"/>
      <c r="I284" s="135">
        <f>IF(G$287&gt;0,G284/G$287*100,0)</f>
        <v>64.943220692287113</v>
      </c>
      <c r="J284" s="21"/>
      <c r="K284" s="138">
        <v>11190</v>
      </c>
      <c r="L284" s="21"/>
      <c r="M284" s="135">
        <f>(K284/$AP284)</f>
        <v>1.9269846736697089</v>
      </c>
      <c r="N284" s="21"/>
      <c r="O284" s="135">
        <f>IF(M$287&gt;0,M284/M$287*100,0)</f>
        <v>24.535989398016</v>
      </c>
      <c r="P284" s="21"/>
      <c r="Q284" s="138">
        <v>0</v>
      </c>
      <c r="R284" s="21"/>
      <c r="S284" s="143">
        <f>(Q284/$AP284)</f>
        <v>0</v>
      </c>
      <c r="T284" s="21"/>
      <c r="U284" s="143">
        <f>IF(S$287&gt;0,S284/S$287*100,0)</f>
        <v>0</v>
      </c>
      <c r="V284" s="21"/>
      <c r="W284" s="138">
        <f>(E284+K284+Q284)</f>
        <v>412458</v>
      </c>
      <c r="X284" s="21"/>
      <c r="Y284" s="21"/>
      <c r="Z284" s="138">
        <v>0</v>
      </c>
      <c r="AA284" s="21"/>
      <c r="AB284" s="143">
        <f>IF($W284&gt;0,Z284/$W284*100,0)</f>
        <v>0</v>
      </c>
      <c r="AC284" s="21"/>
      <c r="AD284" s="138">
        <v>20664</v>
      </c>
      <c r="AE284" s="21"/>
      <c r="AF284" s="143">
        <f>IF($W284&gt;0,AD284/$W284*100,0)</f>
        <v>5.0099646509462783</v>
      </c>
      <c r="AG284" s="21"/>
      <c r="AH284" s="138">
        <v>0</v>
      </c>
      <c r="AI284" s="21"/>
      <c r="AJ284" s="143">
        <f>IF($W284&gt;0,AH284/$W284*100,0)</f>
        <v>0</v>
      </c>
      <c r="AK284" s="21"/>
      <c r="AL284" s="138">
        <v>19123</v>
      </c>
      <c r="AM284" s="21"/>
      <c r="AN284" s="10">
        <v>37</v>
      </c>
      <c r="AO284" s="21"/>
      <c r="AP284" s="147">
        <v>5807</v>
      </c>
      <c r="AQ284" s="21"/>
      <c r="AR284" s="147">
        <f>IF(E284,AP284,0)</f>
        <v>5807</v>
      </c>
      <c r="AS284" s="21"/>
      <c r="AT284" s="147">
        <f>IF(K284,AP284,0)</f>
        <v>5807</v>
      </c>
      <c r="AU284" s="21"/>
      <c r="AV284" s="147">
        <f>IF(Q284,AP284,0)</f>
        <v>0</v>
      </c>
    </row>
    <row r="285" spans="1:48" ht="8.85" customHeight="1" x14ac:dyDescent="0.3">
      <c r="A285" s="30">
        <v>38</v>
      </c>
      <c r="B285" s="18"/>
      <c r="C285" s="10" t="s">
        <v>249</v>
      </c>
      <c r="D285" s="21"/>
      <c r="E285" s="139">
        <v>1511172</v>
      </c>
      <c r="F285" s="21"/>
      <c r="G285" s="135">
        <f>(E285/$AP285)</f>
        <v>182.83992740471868</v>
      </c>
      <c r="H285" s="21"/>
      <c r="I285" s="135">
        <f>IF(G$287&gt;0,G285/G$287*100,0)</f>
        <v>171.83916805171299</v>
      </c>
      <c r="J285" s="21"/>
      <c r="K285" s="139">
        <v>0</v>
      </c>
      <c r="L285" s="21"/>
      <c r="M285" s="135">
        <f>(K285/$AP285)</f>
        <v>0</v>
      </c>
      <c r="N285" s="21"/>
      <c r="O285" s="135">
        <f>IF(M$287&gt;0,M285/M$287*100,0)</f>
        <v>0</v>
      </c>
      <c r="P285" s="21"/>
      <c r="Q285" s="139">
        <v>0</v>
      </c>
      <c r="R285" s="21"/>
      <c r="S285" s="143">
        <f t="shared" si="11"/>
        <v>0</v>
      </c>
      <c r="T285" s="21"/>
      <c r="U285" s="143">
        <f t="shared" si="12"/>
        <v>0</v>
      </c>
      <c r="V285" s="21"/>
      <c r="W285" s="139">
        <f t="shared" si="13"/>
        <v>1511172</v>
      </c>
      <c r="X285" s="21"/>
      <c r="Y285" s="21"/>
      <c r="Z285" s="139">
        <v>35498</v>
      </c>
      <c r="AA285" s="21"/>
      <c r="AB285" s="143">
        <f t="shared" si="14"/>
        <v>2.3490377005397134</v>
      </c>
      <c r="AC285" s="21"/>
      <c r="AD285" s="139">
        <v>0</v>
      </c>
      <c r="AE285" s="21"/>
      <c r="AF285" s="143">
        <f t="shared" si="15"/>
        <v>0</v>
      </c>
      <c r="AG285" s="21"/>
      <c r="AH285" s="139">
        <v>0</v>
      </c>
      <c r="AI285" s="21"/>
      <c r="AJ285" s="143">
        <f t="shared" si="16"/>
        <v>0</v>
      </c>
      <c r="AK285" s="21"/>
      <c r="AL285" s="139">
        <v>2099</v>
      </c>
      <c r="AM285" s="21"/>
      <c r="AN285" s="30">
        <v>38</v>
      </c>
      <c r="AO285" s="21"/>
      <c r="AP285" s="151">
        <v>8265</v>
      </c>
      <c r="AQ285" s="21"/>
      <c r="AR285" s="151">
        <f t="shared" si="17"/>
        <v>8265</v>
      </c>
      <c r="AS285" s="21"/>
      <c r="AT285" s="151">
        <f t="shared" si="18"/>
        <v>0</v>
      </c>
      <c r="AU285" s="21"/>
      <c r="AV285" s="151">
        <f t="shared" si="19"/>
        <v>0</v>
      </c>
    </row>
    <row r="286" spans="1:48"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X286" s="21"/>
      <c r="Y286" s="21"/>
      <c r="Z286" s="21"/>
      <c r="AA286" s="21"/>
      <c r="AB286" s="21"/>
      <c r="AC286" s="21"/>
      <c r="AD286" s="21"/>
      <c r="AE286" s="21"/>
      <c r="AF286" s="21"/>
      <c r="AG286" s="21"/>
      <c r="AH286" s="21"/>
      <c r="AI286" s="21"/>
      <c r="AJ286" s="21"/>
      <c r="AK286" s="21"/>
      <c r="AL286" s="21"/>
      <c r="AM286" s="21"/>
      <c r="AO286" s="21"/>
      <c r="AP286" s="21"/>
      <c r="AQ286" s="21"/>
      <c r="AR286" s="21"/>
      <c r="AS286" s="21"/>
      <c r="AT286" s="21"/>
      <c r="AU286" s="21"/>
      <c r="AV286" s="21"/>
    </row>
    <row r="287" spans="1:48" ht="8.85" customHeight="1" x14ac:dyDescent="0.3">
      <c r="A287" s="30">
        <f>A285</f>
        <v>38</v>
      </c>
      <c r="B287" s="21"/>
      <c r="C287" s="18" t="s">
        <v>65</v>
      </c>
      <c r="D287" s="21"/>
      <c r="E287" s="141">
        <f>SUM(E241:E285)</f>
        <v>40406181</v>
      </c>
      <c r="F287" s="21"/>
      <c r="G287" s="142">
        <f>IF(ISNONTEXT(H$287),E287/$AP287,E287/AR287)</f>
        <v>106.40177642718518</v>
      </c>
      <c r="H287" s="21"/>
      <c r="I287" s="143">
        <f>IF(G$287&gt;0,G287/G$287*100,0)</f>
        <v>100</v>
      </c>
      <c r="J287" s="21"/>
      <c r="K287" s="141">
        <f>SUM(K241:K285)</f>
        <v>186447</v>
      </c>
      <c r="L287" s="21"/>
      <c r="M287" s="142">
        <f>(K287/$AT287)</f>
        <v>7.8537068239258634</v>
      </c>
      <c r="N287" s="119" t="s">
        <v>380</v>
      </c>
      <c r="O287" s="143">
        <f>IF(M$287&gt;0,M287/M$287*100,0)</f>
        <v>100</v>
      </c>
      <c r="P287" s="21"/>
      <c r="Q287" s="141">
        <f>SUM(Q241:Q285)</f>
        <v>0</v>
      </c>
      <c r="R287" s="21"/>
      <c r="S287" s="142">
        <f>IF(ISNONTEXT(T$287),Q287/$AP287,Q287/AV287)</f>
        <v>0</v>
      </c>
      <c r="T287" s="21"/>
      <c r="U287" s="143">
        <f>IF(S$287&gt;0,S287/S$287*100,0)</f>
        <v>0</v>
      </c>
      <c r="V287" s="21"/>
      <c r="W287" s="141">
        <f>SUM(W241:W285)</f>
        <v>40592628</v>
      </c>
      <c r="X287" s="21"/>
      <c r="Y287" s="21"/>
      <c r="Z287" s="141">
        <f>SUM(Z241:Z285)</f>
        <v>843750</v>
      </c>
      <c r="AA287" s="21"/>
      <c r="AB287" s="143">
        <f>IF($W287&gt;0,Z287/$W287*100,0)</f>
        <v>2.0785793913121369</v>
      </c>
      <c r="AC287" s="21"/>
      <c r="AD287" s="141">
        <f>SUM(AD241:AD285)</f>
        <v>5382859</v>
      </c>
      <c r="AE287" s="21"/>
      <c r="AF287" s="143">
        <f>IF($W287&gt;0,AD287/$W287*100,0)</f>
        <v>13.260681225172217</v>
      </c>
      <c r="AG287" s="21"/>
      <c r="AH287" s="141">
        <f>SUM(AH241:AH285)</f>
        <v>1530908</v>
      </c>
      <c r="AI287" s="21"/>
      <c r="AJ287" s="143">
        <f>IF($W287&gt;0,AH287/$W287*100,0)</f>
        <v>3.7713941556087476</v>
      </c>
      <c r="AK287" s="21"/>
      <c r="AL287" s="141">
        <f>SUM(AL241:AL285)</f>
        <v>453974</v>
      </c>
      <c r="AM287" s="21"/>
      <c r="AN287" s="30">
        <f>AN285</f>
        <v>38</v>
      </c>
      <c r="AO287" s="21"/>
      <c r="AP287" s="157">
        <f>SUM(AP241:AP285)</f>
        <v>379751</v>
      </c>
      <c r="AQ287" s="21"/>
      <c r="AR287" s="157">
        <f>SUM(AR241:AR285)</f>
        <v>379751</v>
      </c>
      <c r="AS287" s="152"/>
      <c r="AT287" s="157">
        <f>SUM(AT241:AT285)</f>
        <v>23740</v>
      </c>
      <c r="AU287" s="152"/>
      <c r="AV287" s="157">
        <f>SUM(AV241:AV285)</f>
        <v>0</v>
      </c>
    </row>
    <row r="288" spans="1:48"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X288" s="21"/>
      <c r="Y288" s="21"/>
      <c r="Z288" s="21"/>
      <c r="AA288" s="21"/>
      <c r="AB288" s="39"/>
      <c r="AC288" s="21"/>
      <c r="AD288" s="21"/>
      <c r="AE288" s="21"/>
      <c r="AF288" s="39"/>
      <c r="AG288" s="21"/>
      <c r="AH288" s="21"/>
      <c r="AI288" s="21"/>
      <c r="AJ288" s="39"/>
      <c r="AK288" s="21"/>
      <c r="AL288" s="21"/>
      <c r="AM288" s="21"/>
      <c r="AO288" s="21"/>
      <c r="AP288" s="21"/>
      <c r="AQ288" s="21"/>
      <c r="AR288" s="21"/>
      <c r="AS288" s="21"/>
      <c r="AT288" s="21"/>
      <c r="AU288" s="21"/>
      <c r="AV288" s="21"/>
    </row>
    <row r="289" spans="1:48" ht="12" thickBot="1" x14ac:dyDescent="0.35">
      <c r="A289" s="42">
        <f>(A60+A219+A287)</f>
        <v>171</v>
      </c>
      <c r="B289" s="21"/>
      <c r="C289" s="18" t="s">
        <v>250</v>
      </c>
      <c r="D289" s="21"/>
      <c r="E289" s="148">
        <f>(E60+E219+E287)</f>
        <v>1576140492</v>
      </c>
      <c r="F289" s="21"/>
      <c r="G289" s="142">
        <f>(E289/$AP289)</f>
        <v>176.10160022533631</v>
      </c>
      <c r="H289" s="21"/>
      <c r="I289" s="143"/>
      <c r="J289" s="21"/>
      <c r="K289" s="148">
        <f>(K60+K219+K287)</f>
        <v>39343109</v>
      </c>
      <c r="L289" s="21"/>
      <c r="M289" s="142">
        <f>(K289/$AP289)</f>
        <v>4.3957911670350205</v>
      </c>
      <c r="N289" s="21"/>
      <c r="O289" s="143"/>
      <c r="P289" s="21"/>
      <c r="Q289" s="148">
        <f>(Q60+Q219+Q287)</f>
        <v>12404135</v>
      </c>
      <c r="R289" s="21"/>
      <c r="S289" s="142">
        <f>(Q289/$AP289)</f>
        <v>1.3859094630195581</v>
      </c>
      <c r="T289" s="21"/>
      <c r="U289" s="143"/>
      <c r="V289" s="21"/>
      <c r="W289" s="148">
        <f>(W60+W219+W287)</f>
        <v>1627887736</v>
      </c>
      <c r="X289" s="21"/>
      <c r="Y289" s="21"/>
      <c r="Z289" s="148">
        <f>(Z60+Z219+Z287)</f>
        <v>96628237</v>
      </c>
      <c r="AA289" s="21"/>
      <c r="AB289" s="143">
        <f>IF($W289&gt;0,Z289/$W289*100,0)</f>
        <v>5.9358047157129024</v>
      </c>
      <c r="AC289" s="21"/>
      <c r="AD289" s="148">
        <f>(AD60+AD219+AD287)</f>
        <v>71406993</v>
      </c>
      <c r="AE289" s="21"/>
      <c r="AF289" s="143">
        <f>IF($W289&gt;0,AD289/$W289*100,0)</f>
        <v>4.3864814152024545</v>
      </c>
      <c r="AG289" s="21"/>
      <c r="AH289" s="148">
        <f>(AH60+AH219+AH287)</f>
        <v>318787542</v>
      </c>
      <c r="AI289" s="21"/>
      <c r="AJ289" s="143">
        <f>IF($W289&gt;0,AH289/$W289*100,0)</f>
        <v>19.582894750673397</v>
      </c>
      <c r="AK289" s="21"/>
      <c r="AL289" s="148">
        <f>(AL60+AL219+AL287)</f>
        <v>237648023</v>
      </c>
      <c r="AM289" s="21"/>
      <c r="AN289" s="42">
        <f>(AN60+AN219+AN287)</f>
        <v>171</v>
      </c>
      <c r="AO289" s="21"/>
      <c r="AP289" s="153">
        <f>(AP60+AP219+AP287)</f>
        <v>8950177</v>
      </c>
      <c r="AQ289" s="21"/>
      <c r="AR289" s="153">
        <f>(AR60+AR219+AR287)</f>
        <v>8944411</v>
      </c>
      <c r="AS289" s="152"/>
      <c r="AT289" s="153">
        <f>(AT60+AT219+AT287)</f>
        <v>5846915</v>
      </c>
      <c r="AU289" s="152"/>
      <c r="AV289" s="153">
        <f>(AV60+AV219+AV287)</f>
        <v>6090243</v>
      </c>
    </row>
    <row r="290" spans="1:48" ht="8.85" customHeight="1" thickTop="1" x14ac:dyDescent="0.3">
      <c r="B290" s="21"/>
      <c r="C290" s="18"/>
      <c r="D290" s="21"/>
      <c r="E290" s="27"/>
      <c r="F290" s="21"/>
      <c r="G290" s="39"/>
      <c r="H290" s="21"/>
      <c r="I290" s="21"/>
      <c r="J290" s="21"/>
      <c r="K290" s="27"/>
      <c r="L290" s="21"/>
      <c r="M290" s="39"/>
      <c r="N290" s="21"/>
      <c r="O290" s="21"/>
      <c r="P290" s="21"/>
      <c r="Q290" s="27"/>
      <c r="R290" s="21"/>
      <c r="S290" s="39"/>
      <c r="T290" s="21"/>
      <c r="U290" s="21"/>
      <c r="V290" s="21"/>
      <c r="W290" s="27"/>
      <c r="X290" s="21"/>
      <c r="Y290" s="21"/>
      <c r="Z290" s="27"/>
      <c r="AA290" s="21"/>
      <c r="AB290" s="39"/>
      <c r="AC290" s="21"/>
      <c r="AD290" s="27"/>
      <c r="AE290" s="21"/>
      <c r="AF290" s="39"/>
      <c r="AG290" s="21"/>
      <c r="AH290" s="27"/>
      <c r="AI290" s="21"/>
      <c r="AJ290" s="39"/>
      <c r="AK290" s="21"/>
      <c r="AL290" s="27"/>
      <c r="AM290" s="21"/>
      <c r="AN290" s="21"/>
      <c r="AO290" s="21"/>
      <c r="AP290" s="27"/>
      <c r="AQ290" s="21"/>
      <c r="AR290" s="27"/>
      <c r="AS290" s="27"/>
      <c r="AT290" s="27"/>
      <c r="AU290" s="27"/>
      <c r="AV290" s="27"/>
    </row>
    <row r="291" spans="1:48" ht="8.85" customHeight="1" x14ac:dyDescent="0.3">
      <c r="B291" s="21"/>
      <c r="C291" s="18"/>
      <c r="D291" s="21"/>
      <c r="E291" s="27"/>
      <c r="F291" s="21"/>
      <c r="G291" s="39"/>
      <c r="H291" s="21"/>
      <c r="I291" s="21"/>
      <c r="J291" s="21"/>
      <c r="K291" s="27"/>
      <c r="L291" s="21"/>
      <c r="M291" s="39"/>
      <c r="N291" s="21"/>
      <c r="O291" s="21"/>
      <c r="P291" s="21"/>
      <c r="Q291" s="27"/>
      <c r="R291" s="21"/>
      <c r="S291" s="39"/>
      <c r="T291" s="21"/>
      <c r="U291" s="21"/>
      <c r="V291" s="21"/>
      <c r="W291" s="27"/>
      <c r="X291" s="21"/>
      <c r="Y291" s="21"/>
      <c r="Z291" s="27"/>
      <c r="AA291" s="21"/>
      <c r="AB291" s="39"/>
      <c r="AC291" s="21"/>
      <c r="AD291" s="27"/>
      <c r="AE291" s="21"/>
      <c r="AF291" s="39"/>
      <c r="AG291" s="21"/>
      <c r="AH291" s="27"/>
      <c r="AI291" s="21"/>
      <c r="AJ291" s="39"/>
      <c r="AK291" s="21"/>
      <c r="AL291" s="27"/>
      <c r="AM291" s="21"/>
      <c r="AN291" s="21"/>
      <c r="AO291" s="21"/>
      <c r="AP291" s="27"/>
      <c r="AQ291" s="21"/>
      <c r="AR291" s="27"/>
      <c r="AS291" s="27"/>
      <c r="AT291" s="27"/>
      <c r="AU291" s="27"/>
      <c r="AV291" s="27"/>
    </row>
    <row r="292" spans="1:48" ht="12.15" customHeight="1" x14ac:dyDescent="0.3">
      <c r="B292" s="21"/>
      <c r="C292" s="10" t="s">
        <v>251</v>
      </c>
      <c r="D292" s="21"/>
      <c r="E292" s="27"/>
      <c r="F292" s="21"/>
      <c r="G292" s="39"/>
      <c r="H292" s="21"/>
      <c r="I292" s="21"/>
      <c r="J292" s="21"/>
      <c r="K292" s="27"/>
      <c r="L292" s="21"/>
      <c r="M292" s="39"/>
      <c r="N292" s="21"/>
      <c r="O292" s="21"/>
      <c r="P292" s="21"/>
      <c r="Q292" s="27"/>
      <c r="R292" s="21"/>
      <c r="S292" s="39"/>
      <c r="T292" s="21"/>
      <c r="U292" s="21"/>
      <c r="V292" s="21"/>
      <c r="W292" s="27"/>
      <c r="X292" s="21"/>
      <c r="Y292" s="21"/>
      <c r="Z292" s="27"/>
      <c r="AA292" s="21"/>
      <c r="AB292" s="39"/>
      <c r="AC292" s="21"/>
      <c r="AD292" s="27"/>
      <c r="AE292" s="21"/>
      <c r="AF292" s="39"/>
      <c r="AG292" s="21"/>
      <c r="AH292" s="27"/>
      <c r="AI292" s="21"/>
      <c r="AJ292" s="39"/>
      <c r="AK292" s="21"/>
      <c r="AL292" s="27"/>
      <c r="AM292" s="21"/>
      <c r="AN292" s="21"/>
      <c r="AO292" s="21"/>
      <c r="AP292" s="27"/>
      <c r="AQ292" s="21"/>
      <c r="AR292" s="27"/>
      <c r="AS292" s="27"/>
      <c r="AT292" s="27"/>
      <c r="AU292" s="27"/>
      <c r="AV292" s="27"/>
    </row>
    <row r="293" spans="1:48" ht="3.9" customHeight="1" x14ac:dyDescent="0.3">
      <c r="B293" s="21"/>
      <c r="C293" s="18"/>
      <c r="D293" s="21"/>
      <c r="E293" s="27"/>
      <c r="F293" s="21"/>
      <c r="G293" s="39"/>
      <c r="H293" s="21"/>
      <c r="I293" s="21"/>
      <c r="J293" s="21"/>
      <c r="K293" s="27"/>
      <c r="L293" s="21"/>
      <c r="M293" s="39"/>
      <c r="N293" s="21"/>
      <c r="O293" s="21"/>
      <c r="P293" s="21"/>
      <c r="Q293" s="27"/>
      <c r="R293" s="21"/>
      <c r="S293" s="39"/>
      <c r="T293" s="21"/>
      <c r="U293" s="21"/>
      <c r="V293" s="21"/>
      <c r="W293" s="27"/>
      <c r="X293" s="21"/>
      <c r="Y293" s="21"/>
      <c r="Z293" s="27"/>
      <c r="AA293" s="21"/>
      <c r="AB293" s="39"/>
      <c r="AC293" s="21"/>
      <c r="AD293" s="27"/>
      <c r="AE293" s="21"/>
      <c r="AF293" s="39"/>
      <c r="AG293" s="21"/>
      <c r="AH293" s="27"/>
      <c r="AI293" s="21"/>
      <c r="AJ293" s="39"/>
      <c r="AK293" s="21"/>
      <c r="AL293" s="27"/>
      <c r="AM293" s="21"/>
      <c r="AN293" s="21"/>
      <c r="AO293" s="21"/>
      <c r="AP293" s="27"/>
      <c r="AQ293" s="21"/>
      <c r="AR293" s="27"/>
      <c r="AS293" s="27"/>
      <c r="AT293" s="27"/>
      <c r="AU293" s="27"/>
      <c r="AV293" s="27"/>
    </row>
    <row r="294" spans="1:48" ht="8.85" customHeight="1" x14ac:dyDescent="0.3">
      <c r="B294" s="21"/>
      <c r="C294" s="18"/>
      <c r="D294" s="21"/>
      <c r="E294" s="27"/>
      <c r="F294" s="21"/>
      <c r="G294" s="39"/>
      <c r="H294" s="21"/>
      <c r="I294" s="21"/>
      <c r="J294" s="21"/>
      <c r="K294" s="27"/>
      <c r="L294" s="21"/>
      <c r="M294" s="39"/>
      <c r="N294" s="21"/>
      <c r="O294" s="21"/>
      <c r="P294" s="21"/>
      <c r="Q294" s="27"/>
      <c r="R294" s="21"/>
      <c r="S294" s="39"/>
      <c r="T294" s="21"/>
      <c r="U294" s="21"/>
      <c r="V294" s="21"/>
      <c r="W294" s="27"/>
      <c r="X294" s="21"/>
      <c r="Y294" s="21"/>
      <c r="Z294" s="27"/>
      <c r="AA294" s="21"/>
      <c r="AB294" s="39"/>
      <c r="AC294" s="21"/>
      <c r="AD294" s="27"/>
      <c r="AE294" s="21"/>
      <c r="AF294" s="39"/>
      <c r="AG294" s="21"/>
      <c r="AH294" s="27"/>
      <c r="AI294" s="21"/>
      <c r="AJ294" s="39"/>
      <c r="AK294" s="21"/>
      <c r="AL294" s="27"/>
      <c r="AM294" s="21"/>
      <c r="AN294" s="21"/>
      <c r="AO294" s="21"/>
      <c r="AP294" s="27"/>
      <c r="AQ294" s="21"/>
      <c r="AR294" s="27"/>
      <c r="AS294" s="27"/>
      <c r="AT294" s="27"/>
      <c r="AU294" s="27"/>
      <c r="AV294" s="27"/>
    </row>
    <row r="295" spans="1:48" ht="8.85" customHeight="1" x14ac:dyDescent="0.3">
      <c r="B295" s="21"/>
      <c r="C295" s="18"/>
      <c r="D295" s="21"/>
      <c r="E295" s="27"/>
      <c r="F295" s="21"/>
      <c r="G295" s="39"/>
      <c r="H295" s="21"/>
      <c r="I295" s="21"/>
      <c r="J295" s="21"/>
      <c r="K295" s="27"/>
      <c r="L295" s="21"/>
      <c r="M295" s="39"/>
      <c r="N295" s="21"/>
      <c r="O295" s="21"/>
      <c r="P295" s="21"/>
      <c r="Q295" s="27"/>
      <c r="R295" s="21"/>
      <c r="S295" s="39"/>
      <c r="T295" s="21"/>
      <c r="U295" s="21"/>
      <c r="V295" s="21"/>
      <c r="W295" s="27"/>
      <c r="X295" s="21"/>
      <c r="Y295" s="21"/>
      <c r="Z295" s="27"/>
      <c r="AA295" s="21"/>
      <c r="AB295" s="39"/>
      <c r="AC295" s="21"/>
      <c r="AD295" s="27"/>
      <c r="AE295" s="21"/>
      <c r="AF295" s="39"/>
      <c r="AG295" s="21"/>
      <c r="AH295" s="27"/>
      <c r="AI295" s="21"/>
      <c r="AJ295" s="39"/>
      <c r="AK295" s="21"/>
      <c r="AL295" s="27"/>
      <c r="AM295" s="21"/>
      <c r="AN295" s="21"/>
      <c r="AO295" s="21"/>
      <c r="AP295" s="27"/>
      <c r="AQ295" s="21"/>
      <c r="AR295" s="27"/>
      <c r="AS295" s="27"/>
      <c r="AT295" s="27"/>
      <c r="AU295" s="27"/>
      <c r="AV295" s="27"/>
    </row>
    <row r="296" spans="1:48" ht="8.85" customHeight="1" x14ac:dyDescent="0.3">
      <c r="B296" s="21"/>
      <c r="C296" s="18"/>
      <c r="D296" s="21"/>
      <c r="E296" s="27"/>
      <c r="F296" s="21"/>
      <c r="G296" s="39"/>
      <c r="H296" s="21"/>
      <c r="I296" s="21"/>
      <c r="J296" s="21"/>
      <c r="K296" s="27"/>
      <c r="L296" s="21"/>
      <c r="M296" s="39"/>
      <c r="N296" s="21"/>
      <c r="O296" s="21"/>
      <c r="P296" s="21"/>
      <c r="Q296" s="27"/>
      <c r="R296" s="21"/>
      <c r="S296" s="39"/>
      <c r="T296" s="21"/>
      <c r="U296" s="21"/>
      <c r="V296" s="21"/>
      <c r="W296" s="27"/>
      <c r="X296" s="21"/>
      <c r="Y296" s="21"/>
      <c r="Z296" s="27"/>
      <c r="AA296" s="21"/>
      <c r="AB296" s="39"/>
      <c r="AC296" s="21"/>
      <c r="AD296" s="27"/>
      <c r="AE296" s="21"/>
      <c r="AF296" s="39"/>
      <c r="AG296" s="21"/>
      <c r="AH296" s="27"/>
      <c r="AI296" s="21"/>
      <c r="AJ296" s="39"/>
      <c r="AK296" s="21"/>
      <c r="AL296" s="27"/>
      <c r="AM296" s="21"/>
      <c r="AN296" s="21"/>
      <c r="AO296" s="21"/>
      <c r="AP296" s="27"/>
      <c r="AQ296" s="21"/>
      <c r="AR296" s="27"/>
      <c r="AS296" s="27"/>
      <c r="AT296" s="27"/>
      <c r="AU296" s="27"/>
      <c r="AV296" s="27"/>
    </row>
    <row r="297" spans="1:48" ht="8.85" customHeight="1" x14ac:dyDescent="0.3">
      <c r="B297" s="21"/>
      <c r="C297" s="18"/>
      <c r="D297" s="21"/>
      <c r="E297" s="27"/>
      <c r="F297" s="21"/>
      <c r="G297" s="39"/>
      <c r="H297" s="21"/>
      <c r="I297" s="21"/>
      <c r="J297" s="21"/>
      <c r="K297" s="27"/>
      <c r="L297" s="21"/>
      <c r="M297" s="39"/>
      <c r="N297" s="21"/>
      <c r="O297" s="21"/>
      <c r="P297" s="21"/>
      <c r="Q297" s="27"/>
      <c r="R297" s="21"/>
      <c r="S297" s="39"/>
      <c r="T297" s="21"/>
      <c r="U297" s="21"/>
      <c r="V297" s="21"/>
      <c r="W297" s="27"/>
      <c r="X297" s="21"/>
      <c r="Y297" s="21"/>
      <c r="Z297" s="27"/>
      <c r="AA297" s="21"/>
      <c r="AB297" s="39"/>
      <c r="AC297" s="21"/>
      <c r="AD297" s="27"/>
      <c r="AE297" s="21"/>
      <c r="AF297" s="39"/>
      <c r="AG297" s="21"/>
      <c r="AH297" s="27"/>
      <c r="AI297" s="21"/>
      <c r="AJ297" s="39"/>
      <c r="AK297" s="21"/>
      <c r="AL297" s="27"/>
      <c r="AM297" s="21"/>
      <c r="AN297" s="21"/>
      <c r="AO297" s="21"/>
      <c r="AP297" s="27"/>
      <c r="AQ297" s="21"/>
      <c r="AR297" s="27"/>
      <c r="AS297" s="27"/>
      <c r="AT297" s="27"/>
      <c r="AU297" s="27"/>
      <c r="AV297" s="27"/>
    </row>
    <row r="298" spans="1:48" ht="8.85" customHeight="1" x14ac:dyDescent="0.3">
      <c r="B298" s="21"/>
      <c r="C298" s="18"/>
      <c r="D298" s="21"/>
      <c r="E298" s="27"/>
      <c r="F298" s="21"/>
      <c r="G298" s="39"/>
      <c r="H298" s="21"/>
      <c r="I298" s="21"/>
      <c r="J298" s="21"/>
      <c r="K298" s="27"/>
      <c r="L298" s="21"/>
      <c r="M298" s="39"/>
      <c r="N298" s="21"/>
      <c r="O298" s="21"/>
      <c r="P298" s="21"/>
      <c r="Q298" s="27"/>
      <c r="R298" s="21"/>
      <c r="S298" s="39"/>
      <c r="T298" s="21"/>
      <c r="U298" s="21"/>
      <c r="V298" s="21"/>
      <c r="W298" s="27"/>
      <c r="X298" s="21"/>
      <c r="Y298" s="21"/>
      <c r="Z298" s="27"/>
      <c r="AA298" s="21"/>
      <c r="AB298" s="39"/>
      <c r="AC298" s="21"/>
      <c r="AD298" s="27"/>
      <c r="AE298" s="21"/>
      <c r="AF298" s="39"/>
      <c r="AG298" s="21"/>
      <c r="AH298" s="27"/>
      <c r="AI298" s="21"/>
      <c r="AJ298" s="39"/>
      <c r="AK298" s="21"/>
      <c r="AL298" s="27"/>
      <c r="AM298" s="21"/>
      <c r="AN298" s="21"/>
      <c r="AO298" s="21"/>
      <c r="AP298" s="27"/>
      <c r="AQ298" s="21"/>
      <c r="AR298" s="27"/>
      <c r="AS298" s="27"/>
      <c r="AT298" s="27"/>
      <c r="AU298" s="27"/>
      <c r="AV298" s="27"/>
    </row>
    <row r="299" spans="1:48" ht="8.85" customHeight="1" x14ac:dyDescent="0.3">
      <c r="B299" s="21"/>
      <c r="C299" s="18"/>
      <c r="D299" s="21"/>
      <c r="E299" s="27"/>
      <c r="F299" s="21"/>
      <c r="G299" s="39"/>
      <c r="H299" s="21"/>
      <c r="I299" s="21"/>
      <c r="J299" s="21"/>
      <c r="K299" s="27"/>
      <c r="L299" s="21"/>
      <c r="M299" s="39"/>
      <c r="N299" s="21"/>
      <c r="O299" s="21"/>
      <c r="P299" s="21"/>
      <c r="Q299" s="27"/>
      <c r="R299" s="21"/>
      <c r="S299" s="39"/>
      <c r="T299" s="21"/>
      <c r="U299" s="21"/>
      <c r="V299" s="21"/>
      <c r="W299" s="27"/>
      <c r="X299" s="21"/>
      <c r="Y299" s="21"/>
      <c r="Z299" s="27"/>
      <c r="AA299" s="21"/>
      <c r="AB299" s="39"/>
      <c r="AC299" s="21"/>
      <c r="AD299" s="27"/>
      <c r="AE299" s="21"/>
      <c r="AF299" s="39"/>
      <c r="AG299" s="21"/>
      <c r="AH299" s="27"/>
      <c r="AI299" s="21"/>
      <c r="AJ299" s="39"/>
      <c r="AK299" s="21"/>
      <c r="AL299" s="27"/>
      <c r="AM299" s="21"/>
      <c r="AN299" s="21"/>
      <c r="AO299" s="21"/>
      <c r="AP299" s="27"/>
      <c r="AQ299" s="21"/>
      <c r="AR299" s="27"/>
      <c r="AS299" s="27"/>
      <c r="AT299" s="27"/>
      <c r="AU299" s="27"/>
      <c r="AV299" s="27"/>
    </row>
    <row r="300" spans="1:48" ht="8.85" customHeight="1" x14ac:dyDescent="0.3">
      <c r="B300" s="21"/>
      <c r="C300" s="18"/>
      <c r="D300" s="21"/>
      <c r="E300" s="27"/>
      <c r="F300" s="21"/>
      <c r="G300" s="39"/>
      <c r="H300" s="21"/>
      <c r="I300" s="21"/>
      <c r="J300" s="21"/>
      <c r="K300" s="27"/>
      <c r="L300" s="21"/>
      <c r="M300" s="39"/>
      <c r="N300" s="21"/>
      <c r="O300" s="21"/>
      <c r="P300" s="21"/>
      <c r="Q300" s="27"/>
      <c r="R300" s="21"/>
      <c r="S300" s="39"/>
      <c r="T300" s="21"/>
      <c r="U300" s="21"/>
      <c r="V300" s="21"/>
      <c r="W300" s="27"/>
      <c r="X300" s="21"/>
      <c r="Y300" s="21"/>
      <c r="Z300" s="27"/>
      <c r="AA300" s="21"/>
      <c r="AB300" s="39"/>
      <c r="AC300" s="21"/>
      <c r="AD300" s="27"/>
      <c r="AE300" s="21"/>
      <c r="AF300" s="39"/>
      <c r="AG300" s="21"/>
      <c r="AH300" s="27"/>
      <c r="AI300" s="21"/>
      <c r="AJ300" s="39"/>
      <c r="AK300" s="21"/>
      <c r="AL300" s="27"/>
      <c r="AM300" s="21"/>
      <c r="AN300" s="21"/>
      <c r="AO300" s="21"/>
      <c r="AP300" s="27"/>
      <c r="AQ300" s="21"/>
      <c r="AR300" s="27"/>
      <c r="AS300" s="27"/>
      <c r="AT300" s="27"/>
      <c r="AU300" s="27"/>
      <c r="AV300" s="27"/>
    </row>
    <row r="301" spans="1:48" ht="8.85" hidden="1" customHeight="1" x14ac:dyDescent="0.3">
      <c r="B301" s="21"/>
      <c r="C301" s="18"/>
      <c r="D301" s="21"/>
      <c r="E301" s="27"/>
      <c r="F301" s="21"/>
      <c r="G301" s="39"/>
      <c r="H301" s="21"/>
      <c r="I301" s="21"/>
      <c r="J301" s="21"/>
      <c r="K301" s="27"/>
      <c r="L301" s="21"/>
      <c r="M301" s="39"/>
      <c r="N301" s="21"/>
      <c r="O301" s="21"/>
      <c r="P301" s="21"/>
      <c r="Q301" s="27"/>
      <c r="R301" s="21"/>
      <c r="S301" s="39"/>
      <c r="T301" s="21"/>
      <c r="U301" s="21"/>
      <c r="V301" s="21"/>
      <c r="W301" s="27"/>
      <c r="X301" s="21"/>
      <c r="Y301" s="21"/>
      <c r="Z301" s="27"/>
      <c r="AA301" s="21"/>
      <c r="AB301" s="39"/>
      <c r="AC301" s="21"/>
      <c r="AD301" s="27"/>
      <c r="AE301" s="21"/>
      <c r="AF301" s="39"/>
      <c r="AG301" s="21"/>
      <c r="AH301" s="27"/>
      <c r="AI301" s="21"/>
      <c r="AJ301" s="39"/>
      <c r="AK301" s="21"/>
      <c r="AL301" s="27"/>
      <c r="AM301" s="21"/>
      <c r="AN301" s="21"/>
      <c r="AO301" s="21"/>
      <c r="AP301" s="27"/>
      <c r="AQ301" s="21"/>
      <c r="AR301" s="27"/>
      <c r="AS301" s="27"/>
      <c r="AT301" s="27"/>
      <c r="AU301" s="27"/>
      <c r="AV301" s="27"/>
    </row>
    <row r="302" spans="1:48" ht="8.85" hidden="1" customHeight="1" x14ac:dyDescent="0.3">
      <c r="B302" s="21"/>
      <c r="C302" s="18"/>
      <c r="D302" s="21"/>
      <c r="E302" s="27"/>
      <c r="F302" s="21"/>
      <c r="G302" s="39"/>
      <c r="H302" s="21"/>
      <c r="I302" s="21"/>
      <c r="J302" s="21"/>
      <c r="K302" s="27"/>
      <c r="L302" s="21"/>
      <c r="M302" s="39"/>
      <c r="N302" s="21"/>
      <c r="O302" s="21"/>
      <c r="P302" s="21"/>
      <c r="Q302" s="27"/>
      <c r="R302" s="21"/>
      <c r="S302" s="39"/>
      <c r="T302" s="21"/>
      <c r="U302" s="21"/>
      <c r="V302" s="21"/>
      <c r="W302" s="27"/>
      <c r="X302" s="21"/>
      <c r="Y302" s="21"/>
      <c r="Z302" s="27"/>
      <c r="AA302" s="21"/>
      <c r="AB302" s="39"/>
      <c r="AC302" s="21"/>
      <c r="AD302" s="27"/>
      <c r="AE302" s="21"/>
      <c r="AF302" s="39"/>
      <c r="AG302" s="21"/>
      <c r="AH302" s="27"/>
      <c r="AI302" s="21"/>
      <c r="AJ302" s="39"/>
      <c r="AK302" s="21"/>
      <c r="AL302" s="27"/>
      <c r="AM302" s="21"/>
      <c r="AN302" s="21"/>
      <c r="AO302" s="21"/>
      <c r="AP302" s="27"/>
      <c r="AQ302" s="21"/>
      <c r="AR302" s="27"/>
      <c r="AS302" s="27"/>
      <c r="AT302" s="27"/>
      <c r="AU302" s="27"/>
      <c r="AV302" s="27"/>
    </row>
    <row r="303" spans="1:48" ht="8.85" customHeight="1" x14ac:dyDescent="0.3">
      <c r="B303" s="21"/>
      <c r="C303" s="18"/>
      <c r="D303" s="21"/>
      <c r="E303" s="27"/>
      <c r="F303" s="21"/>
      <c r="G303" s="39"/>
      <c r="H303" s="21"/>
      <c r="I303" s="21"/>
      <c r="J303" s="21"/>
      <c r="K303" s="27"/>
      <c r="L303" s="21"/>
      <c r="M303" s="39"/>
      <c r="N303" s="21"/>
      <c r="O303" s="21"/>
      <c r="P303" s="21"/>
      <c r="Q303" s="27"/>
      <c r="R303" s="21"/>
      <c r="S303" s="39"/>
      <c r="T303" s="21"/>
      <c r="U303" s="21"/>
      <c r="V303" s="21"/>
      <c r="W303" s="27"/>
      <c r="X303" s="21"/>
      <c r="Y303" s="21"/>
      <c r="Z303" s="27"/>
      <c r="AA303" s="21"/>
      <c r="AB303" s="39"/>
      <c r="AC303" s="21"/>
      <c r="AD303" s="27"/>
      <c r="AE303" s="21"/>
      <c r="AF303" s="39"/>
      <c r="AG303" s="21"/>
      <c r="AH303" s="27"/>
      <c r="AI303" s="21"/>
      <c r="AJ303" s="39"/>
      <c r="AK303" s="21"/>
      <c r="AL303" s="27"/>
      <c r="AM303" s="21"/>
      <c r="AN303" s="21"/>
      <c r="AO303" s="21"/>
      <c r="AP303" s="27"/>
      <c r="AQ303" s="21"/>
      <c r="AR303" s="27"/>
      <c r="AS303" s="27"/>
      <c r="AT303" s="27"/>
      <c r="AU303" s="27"/>
      <c r="AV303" s="27"/>
    </row>
    <row r="304" spans="1:48" s="8" customFormat="1" ht="10.5" customHeight="1" x14ac:dyDescent="0.3">
      <c r="A304" s="112" t="s">
        <v>585</v>
      </c>
      <c r="C304" s="116"/>
      <c r="E304" s="12"/>
      <c r="G304" s="158"/>
      <c r="K304" s="12"/>
      <c r="M304" s="158"/>
      <c r="Q304" s="12"/>
      <c r="S304" s="158"/>
      <c r="W304" s="12"/>
      <c r="Z304" s="12"/>
      <c r="AB304" s="158"/>
      <c r="AD304" s="12"/>
      <c r="AF304" s="158"/>
      <c r="AH304" s="12"/>
      <c r="AJ304" s="158"/>
      <c r="AL304" s="12"/>
      <c r="AO304" s="113" t="s">
        <v>586</v>
      </c>
      <c r="AP304" s="12"/>
      <c r="AR304" s="12"/>
      <c r="AS304" s="12"/>
      <c r="AT304" s="12"/>
      <c r="AU304" s="12"/>
      <c r="AV304" s="12"/>
    </row>
    <row r="305" spans="40:40" ht="9.75" customHeight="1" x14ac:dyDescent="0.3">
      <c r="AN305" s="21"/>
    </row>
    <row r="306" spans="40:40" ht="9.75" customHeight="1" x14ac:dyDescent="0.3">
      <c r="AN306" s="21"/>
    </row>
    <row r="307" spans="40:40" ht="9.75" customHeight="1" x14ac:dyDescent="0.3">
      <c r="AN307" s="21"/>
    </row>
    <row r="308" spans="40:40" ht="9.75" customHeight="1" x14ac:dyDescent="0.3">
      <c r="AN308" s="21"/>
    </row>
    <row r="309" spans="40:40" ht="9.75" customHeight="1" x14ac:dyDescent="0.3">
      <c r="AN309" s="21"/>
    </row>
    <row r="310" spans="40:40" ht="9.75" customHeight="1" x14ac:dyDescent="0.3">
      <c r="AN310" s="21"/>
    </row>
    <row r="311" spans="40:40" ht="9.75" customHeight="1" x14ac:dyDescent="0.3">
      <c r="AN311" s="21"/>
    </row>
    <row r="312" spans="40:40" ht="9.75" customHeight="1" x14ac:dyDescent="0.3">
      <c r="AN312" s="21"/>
    </row>
    <row r="313" spans="40:40" ht="9.75" customHeight="1" x14ac:dyDescent="0.3">
      <c r="AN313" s="21"/>
    </row>
    <row r="314" spans="40:40" ht="9.75" customHeight="1" x14ac:dyDescent="0.3">
      <c r="AN314" s="21"/>
    </row>
    <row r="315" spans="40:40" ht="9.75" customHeight="1" x14ac:dyDescent="0.3">
      <c r="AN315" s="21"/>
    </row>
    <row r="316" spans="40:40" ht="9.75" customHeight="1" x14ac:dyDescent="0.3">
      <c r="AN316" s="21"/>
    </row>
    <row r="317" spans="40:40" ht="9.75" customHeight="1" x14ac:dyDescent="0.3">
      <c r="AN317" s="21"/>
    </row>
    <row r="318" spans="40:40" ht="9.75" customHeight="1" x14ac:dyDescent="0.3">
      <c r="AN318" s="21"/>
    </row>
    <row r="319" spans="40:40" ht="9.75" customHeight="1" x14ac:dyDescent="0.3">
      <c r="AN319" s="21"/>
    </row>
    <row r="320" spans="40:40" ht="9.75" customHeight="1" x14ac:dyDescent="0.3">
      <c r="AN320" s="21"/>
    </row>
    <row r="321" spans="40:40" ht="9.75" customHeight="1" x14ac:dyDescent="0.3">
      <c r="AN321" s="21"/>
    </row>
    <row r="322" spans="40:40" ht="9.75" customHeight="1" x14ac:dyDescent="0.3">
      <c r="AN322" s="21"/>
    </row>
    <row r="323" spans="40:40" ht="9.75" customHeight="1" x14ac:dyDescent="0.3">
      <c r="AN323" s="21"/>
    </row>
    <row r="324" spans="40:40" ht="9.75" customHeight="1" x14ac:dyDescent="0.3">
      <c r="AN324" s="21"/>
    </row>
    <row r="325" spans="40:40" ht="9.75" customHeight="1" x14ac:dyDescent="0.3">
      <c r="AN325" s="21"/>
    </row>
    <row r="326" spans="40:40" ht="9.75" customHeight="1" x14ac:dyDescent="0.3">
      <c r="AN326" s="21"/>
    </row>
    <row r="327" spans="40:40" ht="9.75" customHeight="1" x14ac:dyDescent="0.3">
      <c r="AN327" s="21"/>
    </row>
    <row r="328" spans="40:40" ht="9.75" customHeight="1" x14ac:dyDescent="0.3">
      <c r="AN328" s="21"/>
    </row>
    <row r="329" spans="40:40" ht="9.75" customHeight="1" x14ac:dyDescent="0.3">
      <c r="AN329" s="21"/>
    </row>
    <row r="330" spans="40:40" ht="9.75" customHeight="1" x14ac:dyDescent="0.3">
      <c r="AN330" s="21"/>
    </row>
    <row r="331" spans="40:40" ht="9.75" customHeight="1" x14ac:dyDescent="0.3">
      <c r="AN331" s="21"/>
    </row>
    <row r="332" spans="40:40" ht="9.75" customHeight="1" x14ac:dyDescent="0.3">
      <c r="AN332" s="21"/>
    </row>
    <row r="333" spans="40:40" ht="9.75" customHeight="1" x14ac:dyDescent="0.3">
      <c r="AN333" s="21"/>
    </row>
    <row r="334" spans="40:40" ht="9.75" customHeight="1" x14ac:dyDescent="0.3">
      <c r="AN334" s="21"/>
    </row>
    <row r="335" spans="40:40" ht="9.75" customHeight="1" x14ac:dyDescent="0.3">
      <c r="AN335" s="21"/>
    </row>
    <row r="336" spans="40:40" ht="9.75" customHeight="1" x14ac:dyDescent="0.3">
      <c r="AN336" s="21"/>
    </row>
    <row r="337" spans="40:40" ht="9.75" customHeight="1" x14ac:dyDescent="0.3">
      <c r="AN337" s="21"/>
    </row>
    <row r="338" spans="40:40" ht="9.75" customHeight="1" x14ac:dyDescent="0.3">
      <c r="AN338" s="21"/>
    </row>
    <row r="339" spans="40:40" ht="9.75" customHeight="1" x14ac:dyDescent="0.3">
      <c r="AN339" s="21"/>
    </row>
    <row r="340" spans="40:40" ht="9.75" customHeight="1" x14ac:dyDescent="0.3">
      <c r="AN340" s="21"/>
    </row>
    <row r="341" spans="40:40" ht="9.75" customHeight="1" x14ac:dyDescent="0.3">
      <c r="AN341" s="21"/>
    </row>
    <row r="342" spans="40:40" ht="9.75" customHeight="1" x14ac:dyDescent="0.3">
      <c r="AN342" s="21"/>
    </row>
    <row r="343" spans="40:40" ht="9.75" customHeight="1" x14ac:dyDescent="0.3">
      <c r="AN343" s="21"/>
    </row>
    <row r="344" spans="40:40" ht="9.75" customHeight="1" x14ac:dyDescent="0.3">
      <c r="AN344" s="21"/>
    </row>
    <row r="345" spans="40:40" ht="9.75" customHeight="1" x14ac:dyDescent="0.3">
      <c r="AN345" s="21"/>
    </row>
    <row r="346" spans="40:40" ht="9.75" customHeight="1" x14ac:dyDescent="0.3">
      <c r="AN346" s="21"/>
    </row>
    <row r="347" spans="40:40" ht="9.75" customHeight="1" x14ac:dyDescent="0.3">
      <c r="AN347" s="21"/>
    </row>
    <row r="348" spans="40:40" ht="9.75" customHeight="1" x14ac:dyDescent="0.3">
      <c r="AN348" s="21"/>
    </row>
    <row r="349" spans="40:40" ht="9.75" customHeight="1" x14ac:dyDescent="0.3">
      <c r="AN349" s="21"/>
    </row>
    <row r="350" spans="40:40" ht="9.75" customHeight="1" x14ac:dyDescent="0.3">
      <c r="AN350" s="21"/>
    </row>
    <row r="351" spans="40:40" ht="9.75" customHeight="1" x14ac:dyDescent="0.3">
      <c r="AN351" s="21"/>
    </row>
    <row r="352" spans="40:40" ht="9.75" customHeight="1" x14ac:dyDescent="0.3">
      <c r="AN352" s="21"/>
    </row>
    <row r="353" spans="40:40" ht="9.75" customHeight="1" x14ac:dyDescent="0.3">
      <c r="AN353" s="21"/>
    </row>
    <row r="354" spans="40:40" ht="9.75" customHeight="1" x14ac:dyDescent="0.3">
      <c r="AN354" s="21"/>
    </row>
    <row r="355" spans="40:40" ht="9.75" customHeight="1" x14ac:dyDescent="0.3">
      <c r="AN355" s="21"/>
    </row>
    <row r="356" spans="40:40" ht="9.75" customHeight="1" x14ac:dyDescent="0.3">
      <c r="AN356" s="21"/>
    </row>
    <row r="357" spans="40:40" ht="9.75" customHeight="1" x14ac:dyDescent="0.3">
      <c r="AN357" s="21"/>
    </row>
    <row r="358" spans="40:40" ht="9.75" customHeight="1" x14ac:dyDescent="0.3">
      <c r="AN358" s="21"/>
    </row>
    <row r="359" spans="40:40" ht="9.75" customHeight="1" x14ac:dyDescent="0.3">
      <c r="AN359" s="21"/>
    </row>
    <row r="360" spans="40:40" ht="9.75" customHeight="1" x14ac:dyDescent="0.3">
      <c r="AN360" s="21"/>
    </row>
    <row r="361" spans="40:40" ht="9.75" customHeight="1" x14ac:dyDescent="0.3">
      <c r="AN361" s="21"/>
    </row>
    <row r="362" spans="40:40" ht="9.75" customHeight="1" x14ac:dyDescent="0.3">
      <c r="AN362" s="21"/>
    </row>
    <row r="363" spans="40:40" ht="9.75" customHeight="1" x14ac:dyDescent="0.3">
      <c r="AN363" s="21"/>
    </row>
    <row r="364" spans="40:40" ht="9.75" customHeight="1" x14ac:dyDescent="0.3">
      <c r="AN364" s="21"/>
    </row>
    <row r="365" spans="40:40" ht="9.75" customHeight="1" x14ac:dyDescent="0.3">
      <c r="AN365" s="21"/>
    </row>
    <row r="366" spans="40:40" ht="9.75" customHeight="1" x14ac:dyDescent="0.3">
      <c r="AN366" s="21"/>
    </row>
    <row r="367" spans="40:40" ht="9.75" customHeight="1" x14ac:dyDescent="0.3">
      <c r="AN367" s="21"/>
    </row>
    <row r="368" spans="40:40" ht="9.75" customHeight="1" x14ac:dyDescent="0.3">
      <c r="AN368" s="21"/>
    </row>
    <row r="369" spans="40:40" ht="9.75" customHeight="1" x14ac:dyDescent="0.3">
      <c r="AN369" s="21"/>
    </row>
    <row r="370" spans="40:40" ht="9.75" customHeight="1" x14ac:dyDescent="0.3">
      <c r="AN370" s="21"/>
    </row>
    <row r="371" spans="40:40" ht="9.75" customHeight="1" x14ac:dyDescent="0.3">
      <c r="AN371" s="21"/>
    </row>
    <row r="372" spans="40:40" ht="9.75" customHeight="1" x14ac:dyDescent="0.3">
      <c r="AN372" s="21"/>
    </row>
    <row r="373" spans="40:40" ht="9.75" customHeight="1" x14ac:dyDescent="0.3">
      <c r="AN373" s="21"/>
    </row>
    <row r="374" spans="40:40" ht="9.75" customHeight="1" x14ac:dyDescent="0.3">
      <c r="AN374" s="21"/>
    </row>
    <row r="375" spans="40:40" ht="9.75" customHeight="1" x14ac:dyDescent="0.3">
      <c r="AN375" s="21"/>
    </row>
    <row r="376" spans="40:40" ht="9.75" customHeight="1" x14ac:dyDescent="0.3">
      <c r="AN376" s="21"/>
    </row>
    <row r="377" spans="40:40" ht="9.75" customHeight="1" x14ac:dyDescent="0.3">
      <c r="AN377" s="21"/>
    </row>
    <row r="378" spans="40:40" ht="9.75" customHeight="1" x14ac:dyDescent="0.3">
      <c r="AN378" s="21"/>
    </row>
    <row r="379" spans="40:40" ht="9.75" customHeight="1" x14ac:dyDescent="0.3">
      <c r="AN379" s="21"/>
    </row>
    <row r="380" spans="40:40" ht="9.75" customHeight="1" x14ac:dyDescent="0.3">
      <c r="AN380" s="21"/>
    </row>
    <row r="381" spans="40:40" ht="9.75" customHeight="1" x14ac:dyDescent="0.3">
      <c r="AN381" s="21"/>
    </row>
    <row r="382" spans="40:40" ht="9.75" customHeight="1" x14ac:dyDescent="0.3">
      <c r="AN382" s="21"/>
    </row>
    <row r="383" spans="40:40" ht="9.75" customHeight="1" x14ac:dyDescent="0.3">
      <c r="AN383" s="21"/>
    </row>
    <row r="384" spans="40:40" ht="9.75" customHeight="1" x14ac:dyDescent="0.3">
      <c r="AN384" s="21"/>
    </row>
    <row r="385" spans="40:40" ht="9.75" customHeight="1" x14ac:dyDescent="0.3">
      <c r="AN385" s="21"/>
    </row>
    <row r="386" spans="40:40" ht="9.75" customHeight="1" x14ac:dyDescent="0.3">
      <c r="AN386" s="21"/>
    </row>
    <row r="387" spans="40:40" ht="9.75" customHeight="1" x14ac:dyDescent="0.3">
      <c r="AN387" s="21"/>
    </row>
    <row r="388" spans="40:40" ht="9.75" customHeight="1" x14ac:dyDescent="0.3">
      <c r="AN388" s="21"/>
    </row>
    <row r="389" spans="40:40" ht="9.75" customHeight="1" x14ac:dyDescent="0.3">
      <c r="AN389" s="21"/>
    </row>
    <row r="390" spans="40:40" ht="9.75" customHeight="1" x14ac:dyDescent="0.3">
      <c r="AN390" s="21"/>
    </row>
    <row r="391" spans="40:40" ht="9.75" customHeight="1" x14ac:dyDescent="0.3">
      <c r="AN391" s="21"/>
    </row>
    <row r="392" spans="40:40" ht="9.75" customHeight="1" x14ac:dyDescent="0.3">
      <c r="AN392" s="21"/>
    </row>
    <row r="393" spans="40:40" ht="9.75" customHeight="1" x14ac:dyDescent="0.3">
      <c r="AN393" s="21"/>
    </row>
    <row r="394" spans="40:40" ht="9.75" customHeight="1" x14ac:dyDescent="0.3">
      <c r="AN394" s="21"/>
    </row>
    <row r="395" spans="40:40" ht="9.75" customHeight="1" x14ac:dyDescent="0.3">
      <c r="AN395" s="21"/>
    </row>
    <row r="396" spans="40:40" ht="9.75" customHeight="1" x14ac:dyDescent="0.3">
      <c r="AN396" s="21"/>
    </row>
    <row r="397" spans="40:40" ht="9.75" customHeight="1" x14ac:dyDescent="0.3">
      <c r="AN397" s="21"/>
    </row>
    <row r="398" spans="40:40" ht="9.75" customHeight="1" x14ac:dyDescent="0.3">
      <c r="AN398" s="21"/>
    </row>
    <row r="399" spans="40:40" ht="9.75" customHeight="1" x14ac:dyDescent="0.3">
      <c r="AN399" s="21"/>
    </row>
    <row r="400" spans="40:40" ht="9.75" customHeight="1" x14ac:dyDescent="0.3">
      <c r="AN400" s="21"/>
    </row>
    <row r="401" spans="40:40" ht="9.75" customHeight="1" x14ac:dyDescent="0.3">
      <c r="AN401" s="21"/>
    </row>
    <row r="402" spans="40:40" ht="9.75" customHeight="1" x14ac:dyDescent="0.3">
      <c r="AN402" s="21"/>
    </row>
    <row r="403" spans="40:40" ht="9.75" customHeight="1" x14ac:dyDescent="0.3">
      <c r="AN403" s="21"/>
    </row>
    <row r="404" spans="40:40" ht="9.75" customHeight="1" x14ac:dyDescent="0.3">
      <c r="AN404" s="21"/>
    </row>
    <row r="405" spans="40:40" ht="9.75" customHeight="1" x14ac:dyDescent="0.3">
      <c r="AN405" s="21"/>
    </row>
    <row r="406" spans="40:40" ht="9.75" customHeight="1" x14ac:dyDescent="0.3">
      <c r="AN406" s="21"/>
    </row>
    <row r="407" spans="40:40" ht="9.75" customHeight="1" x14ac:dyDescent="0.3">
      <c r="AN407" s="21"/>
    </row>
    <row r="408" spans="40:40" ht="9.75" customHeight="1" x14ac:dyDescent="0.3">
      <c r="AN408" s="21"/>
    </row>
    <row r="409" spans="40:40" ht="9.75" customHeight="1" x14ac:dyDescent="0.3">
      <c r="AN409" s="21"/>
    </row>
    <row r="410" spans="40:40" ht="9.75" customHeight="1" x14ac:dyDescent="0.3">
      <c r="AN410" s="21"/>
    </row>
    <row r="411" spans="40:40" ht="9.75" customHeight="1" x14ac:dyDescent="0.3">
      <c r="AN411" s="21"/>
    </row>
    <row r="412" spans="40:40" ht="9.75" customHeight="1" x14ac:dyDescent="0.3">
      <c r="AN412" s="21"/>
    </row>
    <row r="413" spans="40:40" ht="9.75" customHeight="1" x14ac:dyDescent="0.3">
      <c r="AN413" s="21"/>
    </row>
    <row r="414" spans="40:40" ht="9.75" customHeight="1" x14ac:dyDescent="0.3">
      <c r="AN414" s="21"/>
    </row>
    <row r="415" spans="40:40" ht="9.75" customHeight="1" x14ac:dyDescent="0.3">
      <c r="AN415" s="21"/>
    </row>
    <row r="416" spans="40:40" ht="9.75" customHeight="1" x14ac:dyDescent="0.3">
      <c r="AN416" s="21"/>
    </row>
    <row r="417" spans="40:40" ht="9.75" customHeight="1" x14ac:dyDescent="0.3">
      <c r="AN417" s="21"/>
    </row>
    <row r="418" spans="40:40" ht="9.75" customHeight="1" x14ac:dyDescent="0.3">
      <c r="AN418" s="21"/>
    </row>
    <row r="419" spans="40:40" ht="9.75" customHeight="1" x14ac:dyDescent="0.3">
      <c r="AN419" s="21"/>
    </row>
    <row r="420" spans="40:40" ht="9.75" customHeight="1" x14ac:dyDescent="0.3">
      <c r="AN420" s="21"/>
    </row>
    <row r="421" spans="40:40" ht="9.75" customHeight="1" x14ac:dyDescent="0.3">
      <c r="AN421" s="21"/>
    </row>
    <row r="422" spans="40:40" ht="9.75" customHeight="1" x14ac:dyDescent="0.3">
      <c r="AN422" s="21"/>
    </row>
    <row r="423" spans="40:40" ht="9.75" customHeight="1" x14ac:dyDescent="0.3">
      <c r="AN423" s="21"/>
    </row>
    <row r="424" spans="40:40" ht="9.75" customHeight="1" x14ac:dyDescent="0.3">
      <c r="AN424" s="21"/>
    </row>
    <row r="425" spans="40:40" ht="9.75" customHeight="1" x14ac:dyDescent="0.3">
      <c r="AN425" s="21"/>
    </row>
    <row r="426" spans="40:40" ht="9.75" customHeight="1" x14ac:dyDescent="0.3">
      <c r="AN426" s="21"/>
    </row>
    <row r="427" spans="40:40" ht="9.75" customHeight="1" x14ac:dyDescent="0.3">
      <c r="AN427" s="21"/>
    </row>
    <row r="428" spans="40:40" ht="9.75" customHeight="1" x14ac:dyDescent="0.3">
      <c r="AN428" s="21"/>
    </row>
    <row r="429" spans="40:40" ht="9.75" customHeight="1" x14ac:dyDescent="0.3">
      <c r="AN429" s="21"/>
    </row>
    <row r="430" spans="40:40" ht="9.75" customHeight="1" x14ac:dyDescent="0.3">
      <c r="AN430" s="21"/>
    </row>
    <row r="431" spans="40:40" ht="9.75" customHeight="1" x14ac:dyDescent="0.3">
      <c r="AN431" s="21"/>
    </row>
    <row r="432" spans="40:40" ht="9.75" customHeight="1" x14ac:dyDescent="0.3">
      <c r="AN432" s="21"/>
    </row>
    <row r="433" spans="40:40" ht="9.75" customHeight="1" x14ac:dyDescent="0.3">
      <c r="AN433" s="21"/>
    </row>
    <row r="434" spans="40:40" ht="9.75" customHeight="1" x14ac:dyDescent="0.3">
      <c r="AN434" s="21"/>
    </row>
    <row r="435" spans="40:40" ht="9.75" customHeight="1" x14ac:dyDescent="0.3">
      <c r="AN435" s="21"/>
    </row>
    <row r="436" spans="40:40" ht="9.75" customHeight="1" x14ac:dyDescent="0.3">
      <c r="AN436" s="21"/>
    </row>
    <row r="437" spans="40:40" ht="9.75" customHeight="1" x14ac:dyDescent="0.3">
      <c r="AN437" s="21"/>
    </row>
    <row r="438" spans="40:40" ht="9.75" customHeight="1" x14ac:dyDescent="0.3">
      <c r="AN438" s="21"/>
    </row>
    <row r="439" spans="40:40" ht="9.75" customHeight="1" x14ac:dyDescent="0.3">
      <c r="AN439" s="21"/>
    </row>
    <row r="440" spans="40:40" ht="9.75" customHeight="1" x14ac:dyDescent="0.3">
      <c r="AN440" s="21"/>
    </row>
    <row r="441" spans="40:40" ht="9.75" customHeight="1" x14ac:dyDescent="0.3">
      <c r="AN441" s="21"/>
    </row>
    <row r="442" spans="40:40" ht="9.75" customHeight="1" x14ac:dyDescent="0.3">
      <c r="AN442" s="21"/>
    </row>
    <row r="443" spans="40:40" ht="9.75" customHeight="1" x14ac:dyDescent="0.3">
      <c r="AN443" s="21"/>
    </row>
    <row r="444" spans="40:40" ht="9.75" customHeight="1" x14ac:dyDescent="0.3">
      <c r="AN444" s="21"/>
    </row>
    <row r="445" spans="40:40" ht="9.75" customHeight="1" x14ac:dyDescent="0.3">
      <c r="AN445" s="21"/>
    </row>
    <row r="446" spans="40:40" ht="9.75" customHeight="1" x14ac:dyDescent="0.3">
      <c r="AN446" s="21"/>
    </row>
    <row r="447" spans="40:40" ht="9.75" customHeight="1" x14ac:dyDescent="0.3">
      <c r="AN447" s="21"/>
    </row>
    <row r="448" spans="40:40" ht="9.75" customHeight="1" x14ac:dyDescent="0.3">
      <c r="AN448" s="21"/>
    </row>
    <row r="449" spans="40:40" ht="9.75" customHeight="1" x14ac:dyDescent="0.3">
      <c r="AN449" s="21"/>
    </row>
    <row r="450" spans="40:40" ht="9.75" customHeight="1" x14ac:dyDescent="0.3">
      <c r="AN450" s="21"/>
    </row>
    <row r="451" spans="40:40" ht="9.75" customHeight="1" x14ac:dyDescent="0.3">
      <c r="AN451" s="21"/>
    </row>
    <row r="452" spans="40:40" ht="9.75" customHeight="1" x14ac:dyDescent="0.3">
      <c r="AN452" s="21"/>
    </row>
    <row r="453" spans="40:40" ht="9.75" customHeight="1" x14ac:dyDescent="0.3">
      <c r="AN453" s="21"/>
    </row>
    <row r="454" spans="40:40" ht="9.75" customHeight="1" x14ac:dyDescent="0.3">
      <c r="AN454" s="21"/>
    </row>
    <row r="455" spans="40:40" ht="9.75" customHeight="1" x14ac:dyDescent="0.3">
      <c r="AN455" s="21"/>
    </row>
    <row r="456" spans="40:40" ht="9.75" customHeight="1" x14ac:dyDescent="0.3">
      <c r="AN456" s="21"/>
    </row>
    <row r="457" spans="40:40" ht="9.75" customHeight="1" x14ac:dyDescent="0.3">
      <c r="AN457" s="21"/>
    </row>
    <row r="458" spans="40:40" ht="9.75" customHeight="1" x14ac:dyDescent="0.3">
      <c r="AN458" s="21"/>
    </row>
    <row r="459" spans="40:40" ht="9.75" customHeight="1" x14ac:dyDescent="0.3">
      <c r="AN459" s="21"/>
    </row>
    <row r="460" spans="40:40" ht="9.75" customHeight="1" x14ac:dyDescent="0.3">
      <c r="AN460" s="21"/>
    </row>
    <row r="461" spans="40:40" ht="9.75" customHeight="1" x14ac:dyDescent="0.3">
      <c r="AN461" s="21"/>
    </row>
    <row r="462" spans="40:40" ht="9.75" customHeight="1" x14ac:dyDescent="0.3">
      <c r="AN462" s="21"/>
    </row>
    <row r="463" spans="40:40" ht="9.75" customHeight="1" x14ac:dyDescent="0.3">
      <c r="AN463" s="21"/>
    </row>
    <row r="464" spans="40:40" ht="9.75" customHeight="1" x14ac:dyDescent="0.3">
      <c r="AN464" s="21"/>
    </row>
    <row r="465" spans="40:40" ht="9.75" customHeight="1" x14ac:dyDescent="0.3">
      <c r="AN465" s="21"/>
    </row>
    <row r="466" spans="40:40" ht="9.75" customHeight="1" x14ac:dyDescent="0.3">
      <c r="AN466" s="21"/>
    </row>
    <row r="467" spans="40:40" ht="9.75" customHeight="1" x14ac:dyDescent="0.3">
      <c r="AN467" s="21"/>
    </row>
    <row r="468" spans="40:40" ht="9.75" customHeight="1" x14ac:dyDescent="0.3">
      <c r="AN468" s="21"/>
    </row>
    <row r="469" spans="40:40" ht="9.75" customHeight="1" x14ac:dyDescent="0.3">
      <c r="AN469" s="21"/>
    </row>
    <row r="470" spans="40:40" ht="9.75" customHeight="1" x14ac:dyDescent="0.3">
      <c r="AN470" s="21"/>
    </row>
    <row r="471" spans="40:40" ht="9.75" customHeight="1" x14ac:dyDescent="0.3">
      <c r="AN471" s="21"/>
    </row>
    <row r="472" spans="40:40" ht="9.75" customHeight="1" x14ac:dyDescent="0.3">
      <c r="AN472" s="21"/>
    </row>
    <row r="473" spans="40:40" ht="9.75" customHeight="1" x14ac:dyDescent="0.3">
      <c r="AN473" s="21"/>
    </row>
    <row r="474" spans="40:40" ht="9.75" customHeight="1" x14ac:dyDescent="0.3">
      <c r="AN474" s="21"/>
    </row>
    <row r="475" spans="40:40" ht="9.75" customHeight="1" x14ac:dyDescent="0.3">
      <c r="AN475" s="21"/>
    </row>
    <row r="476" spans="40:40" ht="9.75" customHeight="1" x14ac:dyDescent="0.3">
      <c r="AN476" s="21"/>
    </row>
    <row r="477" spans="40:40" ht="9.75" customHeight="1" x14ac:dyDescent="0.3">
      <c r="AN477" s="21"/>
    </row>
    <row r="478" spans="40:40" ht="9.75" customHeight="1" x14ac:dyDescent="0.3">
      <c r="AN478" s="21"/>
    </row>
    <row r="479" spans="40:40" ht="9.75" customHeight="1" x14ac:dyDescent="0.3">
      <c r="AN479" s="21"/>
    </row>
    <row r="480" spans="40:40" ht="9.75" customHeight="1" x14ac:dyDescent="0.3">
      <c r="AN480" s="21"/>
    </row>
    <row r="481" spans="40:40" ht="9.75" customHeight="1" x14ac:dyDescent="0.3">
      <c r="AN481" s="21"/>
    </row>
    <row r="482" spans="40:40" ht="9.75" customHeight="1" x14ac:dyDescent="0.3">
      <c r="AN482" s="21"/>
    </row>
    <row r="483" spans="40:40" ht="9.75" customHeight="1" x14ac:dyDescent="0.3">
      <c r="AN483" s="21"/>
    </row>
    <row r="484" spans="40:40" ht="9.75" customHeight="1" x14ac:dyDescent="0.3">
      <c r="AN484" s="21"/>
    </row>
    <row r="485" spans="40:40" ht="9.75" customHeight="1" x14ac:dyDescent="0.3">
      <c r="AN485" s="21"/>
    </row>
    <row r="486" spans="40:40" ht="9.75" customHeight="1" x14ac:dyDescent="0.3">
      <c r="AN486" s="21"/>
    </row>
    <row r="487" spans="40:40" ht="9.75" customHeight="1" x14ac:dyDescent="0.3">
      <c r="AN487" s="21"/>
    </row>
    <row r="488" spans="40:40" ht="9.75" customHeight="1" x14ac:dyDescent="0.3">
      <c r="AN488" s="21"/>
    </row>
    <row r="489" spans="40:40" ht="9.75" customHeight="1" x14ac:dyDescent="0.3">
      <c r="AN489" s="21"/>
    </row>
    <row r="490" spans="40:40" ht="9.75" customHeight="1" x14ac:dyDescent="0.3">
      <c r="AN490" s="21"/>
    </row>
    <row r="491" spans="40:40" ht="9.75" customHeight="1" x14ac:dyDescent="0.3">
      <c r="AN491" s="21"/>
    </row>
    <row r="492" spans="40:40" ht="9.75" customHeight="1" x14ac:dyDescent="0.3">
      <c r="AN492" s="21"/>
    </row>
    <row r="493" spans="40:40" ht="9.75" customHeight="1" x14ac:dyDescent="0.3">
      <c r="AN493" s="21"/>
    </row>
    <row r="494" spans="40:40" ht="9.75" customHeight="1" x14ac:dyDescent="0.3">
      <c r="AN494" s="21"/>
    </row>
    <row r="495" spans="40:40" ht="9.75" customHeight="1" x14ac:dyDescent="0.3">
      <c r="AN495" s="21"/>
    </row>
    <row r="496" spans="40:40" ht="9.75" customHeight="1" x14ac:dyDescent="0.3">
      <c r="AN496" s="21"/>
    </row>
    <row r="497" spans="40:40" ht="9.75" customHeight="1" x14ac:dyDescent="0.3">
      <c r="AN497" s="21"/>
    </row>
    <row r="498" spans="40:40" ht="9.75" customHeight="1" x14ac:dyDescent="0.3">
      <c r="AN498" s="21"/>
    </row>
    <row r="499" spans="40:40" ht="9.75" customHeight="1" x14ac:dyDescent="0.3">
      <c r="AN499" s="21"/>
    </row>
    <row r="500" spans="40:40" ht="9.75" customHeight="1" x14ac:dyDescent="0.3">
      <c r="AN500" s="21"/>
    </row>
    <row r="501" spans="40:40" ht="9.75" customHeight="1" x14ac:dyDescent="0.3">
      <c r="AN501" s="21"/>
    </row>
    <row r="502" spans="40:40" ht="9.75" customHeight="1" x14ac:dyDescent="0.3">
      <c r="AN502" s="21"/>
    </row>
    <row r="503" spans="40:40" ht="9.75" customHeight="1" x14ac:dyDescent="0.3">
      <c r="AN503" s="21"/>
    </row>
    <row r="504" spans="40:40" ht="9.75" customHeight="1" x14ac:dyDescent="0.3">
      <c r="AN504" s="21"/>
    </row>
    <row r="505" spans="40:40" ht="9.75" customHeight="1" x14ac:dyDescent="0.3">
      <c r="AN505" s="21"/>
    </row>
    <row r="506" spans="40:40" ht="9.75" customHeight="1" x14ac:dyDescent="0.3">
      <c r="AN506" s="21"/>
    </row>
    <row r="507" spans="40:40" ht="9.75" customHeight="1" x14ac:dyDescent="0.3">
      <c r="AN507" s="21"/>
    </row>
    <row r="508" spans="40:40" ht="9.75" customHeight="1" x14ac:dyDescent="0.3">
      <c r="AN508" s="21"/>
    </row>
    <row r="509" spans="40:40" ht="9.75" customHeight="1" x14ac:dyDescent="0.3">
      <c r="AN509" s="21"/>
    </row>
    <row r="510" spans="40:40" ht="9.75" customHeight="1" x14ac:dyDescent="0.3">
      <c r="AN510" s="21"/>
    </row>
    <row r="511" spans="40:40" ht="9.75" customHeight="1" x14ac:dyDescent="0.3">
      <c r="AN511" s="21"/>
    </row>
    <row r="512" spans="40:40" ht="9.75" customHeight="1" x14ac:dyDescent="0.3">
      <c r="AN512" s="21"/>
    </row>
    <row r="513" spans="40:40" ht="9.75" customHeight="1" x14ac:dyDescent="0.3">
      <c r="AN513" s="21"/>
    </row>
    <row r="514" spans="40:40" ht="9.75" customHeight="1" x14ac:dyDescent="0.3">
      <c r="AN514" s="21"/>
    </row>
    <row r="515" spans="40:40" ht="9.75" customHeight="1" x14ac:dyDescent="0.3">
      <c r="AN515" s="21"/>
    </row>
    <row r="516" spans="40:40" ht="9.75" customHeight="1" x14ac:dyDescent="0.3">
      <c r="AN516" s="21"/>
    </row>
    <row r="517" spans="40:40" ht="9.75" customHeight="1" x14ac:dyDescent="0.3">
      <c r="AN517" s="21"/>
    </row>
    <row r="518" spans="40:40" ht="9.75" customHeight="1" x14ac:dyDescent="0.3">
      <c r="AN518" s="21"/>
    </row>
    <row r="519" spans="40:40" ht="9.75" customHeight="1" x14ac:dyDescent="0.3">
      <c r="AN519" s="21"/>
    </row>
    <row r="520" spans="40:40" ht="9.75" customHeight="1" x14ac:dyDescent="0.3">
      <c r="AN520" s="21"/>
    </row>
    <row r="521" spans="40:40" ht="9.75" customHeight="1" x14ac:dyDescent="0.3">
      <c r="AN521" s="21"/>
    </row>
    <row r="522" spans="40:40" ht="9.75" customHeight="1" x14ac:dyDescent="0.3">
      <c r="AN522" s="21"/>
    </row>
    <row r="523" spans="40:40" ht="9.75" customHeight="1" x14ac:dyDescent="0.3">
      <c r="AN523" s="21"/>
    </row>
    <row r="524" spans="40:40" ht="9.75" customHeight="1" x14ac:dyDescent="0.3">
      <c r="AN524" s="21"/>
    </row>
    <row r="525" spans="40:40" ht="9.75" customHeight="1" x14ac:dyDescent="0.3">
      <c r="AN525" s="21"/>
    </row>
    <row r="526" spans="40:40" ht="9.75" customHeight="1" x14ac:dyDescent="0.3">
      <c r="AN526" s="21"/>
    </row>
    <row r="527" spans="40:40" ht="9.75" customHeight="1" x14ac:dyDescent="0.3">
      <c r="AN527" s="21"/>
    </row>
    <row r="528" spans="40:40" ht="9.75" customHeight="1" x14ac:dyDescent="0.3">
      <c r="AN528" s="21"/>
    </row>
    <row r="529" spans="40:40" ht="9.75" customHeight="1" x14ac:dyDescent="0.3">
      <c r="AN529" s="21"/>
    </row>
    <row r="530" spans="40:40" ht="9.75" customHeight="1" x14ac:dyDescent="0.3">
      <c r="AN530" s="21"/>
    </row>
    <row r="531" spans="40:40" ht="9.75" customHeight="1" x14ac:dyDescent="0.3">
      <c r="AN531" s="21"/>
    </row>
    <row r="532" spans="40:40" ht="9.75" customHeight="1" x14ac:dyDescent="0.3">
      <c r="AN532" s="21"/>
    </row>
    <row r="533" spans="40:40" ht="9.75" customHeight="1" x14ac:dyDescent="0.3">
      <c r="AN533" s="21"/>
    </row>
    <row r="534" spans="40:40" ht="9.75" customHeight="1" x14ac:dyDescent="0.3">
      <c r="AN534" s="21"/>
    </row>
    <row r="535" spans="40:40" ht="9.75" customHeight="1" x14ac:dyDescent="0.3">
      <c r="AN535" s="21"/>
    </row>
    <row r="536" spans="40:40" ht="9.75" customHeight="1" x14ac:dyDescent="0.3">
      <c r="AN536" s="21"/>
    </row>
    <row r="537" spans="40:40" ht="9.75" customHeight="1" x14ac:dyDescent="0.3">
      <c r="AN537" s="21"/>
    </row>
    <row r="538" spans="40:40" ht="9.75" customHeight="1" x14ac:dyDescent="0.3">
      <c r="AN538" s="21"/>
    </row>
    <row r="539" spans="40:40" ht="9.75" customHeight="1" x14ac:dyDescent="0.3">
      <c r="AN539" s="21"/>
    </row>
    <row r="540" spans="40:40" ht="9.75" customHeight="1" x14ac:dyDescent="0.3">
      <c r="AN540" s="21"/>
    </row>
    <row r="541" spans="40:40" ht="9.75" customHeight="1" x14ac:dyDescent="0.3">
      <c r="AN541" s="21"/>
    </row>
    <row r="542" spans="40:40" ht="9.75" customHeight="1" x14ac:dyDescent="0.3">
      <c r="AN542" s="21"/>
    </row>
    <row r="543" spans="40:40" ht="9.75" customHeight="1" x14ac:dyDescent="0.3">
      <c r="AN543" s="21"/>
    </row>
    <row r="544" spans="40:40" ht="9.75" customHeight="1" x14ac:dyDescent="0.3">
      <c r="AN544" s="21"/>
    </row>
    <row r="545" spans="40:40" ht="9.75" customHeight="1" x14ac:dyDescent="0.3">
      <c r="AN545" s="21"/>
    </row>
    <row r="546" spans="40:40" ht="9.75" customHeight="1" x14ac:dyDescent="0.3">
      <c r="AN546" s="21"/>
    </row>
    <row r="547" spans="40:40" ht="9.75" customHeight="1" x14ac:dyDescent="0.3">
      <c r="AN547" s="21"/>
    </row>
    <row r="548" spans="40:40" ht="9.75" customHeight="1" x14ac:dyDescent="0.3">
      <c r="AN548" s="21"/>
    </row>
    <row r="549" spans="40:40" ht="9.75" customHeight="1" x14ac:dyDescent="0.3">
      <c r="AN549" s="21"/>
    </row>
    <row r="550" spans="40:40" ht="9.75" customHeight="1" x14ac:dyDescent="0.3">
      <c r="AN550" s="21"/>
    </row>
    <row r="551" spans="40:40" ht="9.75" customHeight="1" x14ac:dyDescent="0.3">
      <c r="AN551" s="21"/>
    </row>
    <row r="552" spans="40:40" ht="9.75" customHeight="1" x14ac:dyDescent="0.3">
      <c r="AN552" s="21"/>
    </row>
    <row r="553" spans="40:40" ht="9.75" customHeight="1" x14ac:dyDescent="0.3">
      <c r="AN553" s="21"/>
    </row>
    <row r="554" spans="40:40" ht="9.75" customHeight="1" x14ac:dyDescent="0.3">
      <c r="AN554" s="21"/>
    </row>
    <row r="555" spans="40:40" ht="9.75" customHeight="1" x14ac:dyDescent="0.3">
      <c r="AN555" s="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ignoredErrors>
    <ignoredError sqref="A75 AO75 A151 AO151 A227 AO227 A304 AO30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6BDD-43E7-494E-BD3B-156447758485}">
  <sheetPr transitionEvaluation="1"/>
  <dimension ref="A1:AU304"/>
  <sheetViews>
    <sheetView showGridLines="0" zoomScale="120" zoomScaleNormal="120" workbookViewId="0"/>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44140625" style="10" hidden="1" customWidth="1"/>
    <col min="6" max="6" width="1.44140625" style="10" customWidth="1"/>
    <col min="7" max="7" width="12.33203125" style="10" customWidth="1"/>
    <col min="8" max="8" width="1.44140625" style="10" customWidth="1"/>
    <col min="9" max="9" width="12.33203125" style="10" customWidth="1"/>
    <col min="10" max="10" width="1.44140625" style="10" customWidth="1"/>
    <col min="11" max="11" width="12.33203125" style="10" customWidth="1"/>
    <col min="12" max="12" width="1.44140625" style="10" customWidth="1"/>
    <col min="13" max="13" width="12.33203125" style="10" customWidth="1"/>
    <col min="14" max="14" width="1.44140625" style="10" customWidth="1"/>
    <col min="15" max="15" width="12.33203125" style="10" customWidth="1"/>
    <col min="16" max="16" width="1.44140625" style="10" customWidth="1"/>
    <col min="17" max="17" width="12.33203125" style="10" customWidth="1"/>
    <col min="18" max="18" width="1.44140625" style="10" customWidth="1"/>
    <col min="19" max="19" width="12.33203125" style="10" customWidth="1"/>
    <col min="20" max="20" width="1.44140625" style="10" customWidth="1"/>
    <col min="21" max="21" width="12.33203125" style="10" customWidth="1"/>
    <col min="22" max="22" width="1.44140625" style="10" customWidth="1"/>
    <col min="23" max="23" width="13.21875" style="10" customWidth="1"/>
    <col min="24" max="24" width="1.109375" style="10" customWidth="1"/>
    <col min="25" max="25" width="1.44140625" style="10" customWidth="1"/>
    <col min="26" max="26" width="12.33203125" style="10" customWidth="1"/>
    <col min="27" max="27" width="1.44140625" style="10" customWidth="1"/>
    <col min="28" max="28" width="12.33203125" style="10" customWidth="1"/>
    <col min="29" max="29" width="1.44140625" style="10" customWidth="1"/>
    <col min="30" max="30" width="12.33203125" style="10" customWidth="1"/>
    <col min="31" max="31" width="1.44140625" style="10" customWidth="1"/>
    <col min="32" max="32" width="16.21875" style="10" hidden="1" customWidth="1"/>
    <col min="33" max="33" width="1.44140625" style="10" hidden="1" customWidth="1"/>
    <col min="34" max="34" width="12.33203125" style="10" customWidth="1"/>
    <col min="35" max="35" width="1.44140625" style="10" customWidth="1"/>
    <col min="36" max="36" width="12.33203125" style="10" customWidth="1"/>
    <col min="37" max="37" width="1.44140625" style="10" customWidth="1"/>
    <col min="38" max="38" width="13.88671875" style="10" customWidth="1"/>
    <col min="39" max="39" width="1.44140625" style="10" customWidth="1"/>
    <col min="40" max="40" width="1.44140625" style="10" hidden="1" customWidth="1"/>
    <col min="41" max="41" width="1.44140625" style="10" customWidth="1"/>
    <col min="42" max="42" width="20.109375" style="10" customWidth="1"/>
    <col min="43" max="43" width="1.44140625" style="10" customWidth="1"/>
    <col min="44" max="44" width="6.88671875" style="10" customWidth="1"/>
    <col min="45" max="45" width="7.6640625" style="10" customWidth="1"/>
    <col min="46" max="46" width="1.44140625" style="10" customWidth="1"/>
    <col min="47" max="47" width="35.21875" style="10" customWidth="1"/>
    <col min="48" max="256" width="11.5546875" style="10"/>
    <col min="257" max="257" width="4.5546875" style="10" customWidth="1"/>
    <col min="258" max="258" width="1.44140625" style="10" customWidth="1"/>
    <col min="259" max="259" width="17.77734375" style="10" customWidth="1"/>
    <col min="260" max="260" width="1.44140625" style="10" customWidth="1"/>
    <col min="261" max="261" width="0" style="10" hidden="1" customWidth="1"/>
    <col min="262" max="262" width="1.44140625" style="10" customWidth="1"/>
    <col min="263" max="263" width="12.33203125" style="10" customWidth="1"/>
    <col min="264" max="264" width="1.44140625" style="10" customWidth="1"/>
    <col min="265" max="265" width="12.33203125" style="10" customWidth="1"/>
    <col min="266" max="266" width="1.44140625" style="10" customWidth="1"/>
    <col min="267" max="267" width="12.33203125" style="10" customWidth="1"/>
    <col min="268" max="268" width="1.44140625" style="10" customWidth="1"/>
    <col min="269" max="269" width="12.33203125" style="10" customWidth="1"/>
    <col min="270" max="270" width="1.44140625" style="10" customWidth="1"/>
    <col min="271" max="271" width="12.33203125" style="10" customWidth="1"/>
    <col min="272" max="272" width="1.44140625" style="10" customWidth="1"/>
    <col min="273" max="273" width="12.33203125" style="10" customWidth="1"/>
    <col min="274" max="274" width="1.44140625" style="10" customWidth="1"/>
    <col min="275" max="275" width="12.33203125" style="10" customWidth="1"/>
    <col min="276" max="276" width="1.44140625" style="10" customWidth="1"/>
    <col min="277" max="277" width="12.33203125" style="10" customWidth="1"/>
    <col min="278" max="278" width="1.44140625" style="10" customWidth="1"/>
    <col min="279" max="279" width="13.21875" style="10" customWidth="1"/>
    <col min="280" max="280" width="1.109375" style="10" customWidth="1"/>
    <col min="281" max="281" width="1.44140625" style="10" customWidth="1"/>
    <col min="282" max="282" width="12.33203125" style="10" customWidth="1"/>
    <col min="283" max="283" width="1.44140625" style="10" customWidth="1"/>
    <col min="284" max="284" width="12.33203125" style="10" customWidth="1"/>
    <col min="285" max="285" width="1.44140625" style="10" customWidth="1"/>
    <col min="286" max="286" width="12.33203125" style="10" customWidth="1"/>
    <col min="287" max="287" width="1.44140625" style="10" customWidth="1"/>
    <col min="288" max="289" width="0" style="10" hidden="1" customWidth="1"/>
    <col min="290" max="290" width="12.33203125" style="10" customWidth="1"/>
    <col min="291" max="291" width="1.44140625" style="10" customWidth="1"/>
    <col min="292" max="292" width="12.33203125" style="10" customWidth="1"/>
    <col min="293" max="293" width="1.44140625" style="10" customWidth="1"/>
    <col min="294" max="294" width="13.88671875" style="10" customWidth="1"/>
    <col min="295" max="295" width="1.44140625" style="10" customWidth="1"/>
    <col min="296" max="296" width="0" style="10" hidden="1" customWidth="1"/>
    <col min="297" max="297" width="1.44140625" style="10" customWidth="1"/>
    <col min="298" max="298" width="20.109375" style="10" customWidth="1"/>
    <col min="299" max="299" width="1.44140625" style="10" customWidth="1"/>
    <col min="300" max="300" width="6.88671875" style="10" customWidth="1"/>
    <col min="301" max="301" width="7.6640625" style="10" customWidth="1"/>
    <col min="302" max="302" width="1.44140625" style="10" customWidth="1"/>
    <col min="303" max="303" width="35.2187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0" style="10" hidden="1" customWidth="1"/>
    <col min="518" max="518" width="1.44140625" style="10" customWidth="1"/>
    <col min="519" max="519" width="12.33203125" style="10" customWidth="1"/>
    <col min="520" max="520" width="1.44140625" style="10" customWidth="1"/>
    <col min="521" max="521" width="12.33203125" style="10" customWidth="1"/>
    <col min="522" max="522" width="1.44140625" style="10" customWidth="1"/>
    <col min="523" max="523" width="12.33203125" style="10" customWidth="1"/>
    <col min="524" max="524" width="1.44140625" style="10" customWidth="1"/>
    <col min="525" max="525" width="12.33203125" style="10" customWidth="1"/>
    <col min="526" max="526" width="1.44140625" style="10" customWidth="1"/>
    <col min="527" max="527" width="12.33203125" style="10" customWidth="1"/>
    <col min="528" max="528" width="1.44140625" style="10" customWidth="1"/>
    <col min="529" max="529" width="12.33203125" style="10" customWidth="1"/>
    <col min="530" max="530" width="1.44140625" style="10" customWidth="1"/>
    <col min="531" max="531" width="12.33203125" style="10" customWidth="1"/>
    <col min="532" max="532" width="1.44140625" style="10" customWidth="1"/>
    <col min="533" max="533" width="12.33203125" style="10" customWidth="1"/>
    <col min="534" max="534" width="1.44140625" style="10" customWidth="1"/>
    <col min="535" max="535" width="13.21875" style="10" customWidth="1"/>
    <col min="536" max="536" width="1.109375" style="10" customWidth="1"/>
    <col min="537" max="537" width="1.44140625" style="10" customWidth="1"/>
    <col min="538" max="538" width="12.33203125" style="10" customWidth="1"/>
    <col min="539" max="539" width="1.44140625" style="10" customWidth="1"/>
    <col min="540" max="540" width="12.33203125" style="10" customWidth="1"/>
    <col min="541" max="541" width="1.44140625" style="10" customWidth="1"/>
    <col min="542" max="542" width="12.33203125" style="10" customWidth="1"/>
    <col min="543" max="543" width="1.44140625" style="10" customWidth="1"/>
    <col min="544" max="545" width="0" style="10" hidden="1" customWidth="1"/>
    <col min="546" max="546" width="12.33203125" style="10" customWidth="1"/>
    <col min="547" max="547" width="1.44140625" style="10" customWidth="1"/>
    <col min="548" max="548" width="12.33203125" style="10" customWidth="1"/>
    <col min="549" max="549" width="1.44140625" style="10" customWidth="1"/>
    <col min="550" max="550" width="13.88671875" style="10" customWidth="1"/>
    <col min="551" max="551" width="1.44140625" style="10" customWidth="1"/>
    <col min="552" max="552" width="0" style="10" hidden="1" customWidth="1"/>
    <col min="553" max="553" width="1.44140625" style="10" customWidth="1"/>
    <col min="554" max="554" width="20.109375" style="10" customWidth="1"/>
    <col min="555" max="555" width="1.44140625" style="10" customWidth="1"/>
    <col min="556" max="556" width="6.88671875" style="10" customWidth="1"/>
    <col min="557" max="557" width="7.6640625" style="10" customWidth="1"/>
    <col min="558" max="558" width="1.44140625" style="10" customWidth="1"/>
    <col min="559" max="559" width="35.2187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0" style="10" hidden="1" customWidth="1"/>
    <col min="774" max="774" width="1.44140625" style="10" customWidth="1"/>
    <col min="775" max="775" width="12.33203125" style="10" customWidth="1"/>
    <col min="776" max="776" width="1.44140625" style="10" customWidth="1"/>
    <col min="777" max="777" width="12.33203125" style="10" customWidth="1"/>
    <col min="778" max="778" width="1.44140625" style="10" customWidth="1"/>
    <col min="779" max="779" width="12.33203125" style="10" customWidth="1"/>
    <col min="780" max="780" width="1.44140625" style="10" customWidth="1"/>
    <col min="781" max="781" width="12.33203125" style="10" customWidth="1"/>
    <col min="782" max="782" width="1.44140625" style="10" customWidth="1"/>
    <col min="783" max="783" width="12.33203125" style="10" customWidth="1"/>
    <col min="784" max="784" width="1.44140625" style="10" customWidth="1"/>
    <col min="785" max="785" width="12.33203125" style="10" customWidth="1"/>
    <col min="786" max="786" width="1.44140625" style="10" customWidth="1"/>
    <col min="787" max="787" width="12.33203125" style="10" customWidth="1"/>
    <col min="788" max="788" width="1.44140625" style="10" customWidth="1"/>
    <col min="789" max="789" width="12.33203125" style="10" customWidth="1"/>
    <col min="790" max="790" width="1.44140625" style="10" customWidth="1"/>
    <col min="791" max="791" width="13.21875" style="10" customWidth="1"/>
    <col min="792" max="792" width="1.109375" style="10" customWidth="1"/>
    <col min="793" max="793" width="1.44140625" style="10" customWidth="1"/>
    <col min="794" max="794" width="12.33203125" style="10" customWidth="1"/>
    <col min="795" max="795" width="1.44140625" style="10" customWidth="1"/>
    <col min="796" max="796" width="12.33203125" style="10" customWidth="1"/>
    <col min="797" max="797" width="1.44140625" style="10" customWidth="1"/>
    <col min="798" max="798" width="12.33203125" style="10" customWidth="1"/>
    <col min="799" max="799" width="1.44140625" style="10" customWidth="1"/>
    <col min="800" max="801" width="0" style="10" hidden="1" customWidth="1"/>
    <col min="802" max="802" width="12.33203125" style="10" customWidth="1"/>
    <col min="803" max="803" width="1.44140625" style="10" customWidth="1"/>
    <col min="804" max="804" width="12.33203125" style="10" customWidth="1"/>
    <col min="805" max="805" width="1.44140625" style="10" customWidth="1"/>
    <col min="806" max="806" width="13.88671875" style="10" customWidth="1"/>
    <col min="807" max="807" width="1.44140625" style="10" customWidth="1"/>
    <col min="808" max="808" width="0" style="10" hidden="1" customWidth="1"/>
    <col min="809" max="809" width="1.44140625" style="10" customWidth="1"/>
    <col min="810" max="810" width="20.109375" style="10" customWidth="1"/>
    <col min="811" max="811" width="1.44140625" style="10" customWidth="1"/>
    <col min="812" max="812" width="6.88671875" style="10" customWidth="1"/>
    <col min="813" max="813" width="7.6640625" style="10" customWidth="1"/>
    <col min="814" max="814" width="1.44140625" style="10" customWidth="1"/>
    <col min="815" max="815" width="35.2187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0" style="10" hidden="1" customWidth="1"/>
    <col min="1030" max="1030" width="1.44140625" style="10" customWidth="1"/>
    <col min="1031" max="1031" width="12.33203125" style="10" customWidth="1"/>
    <col min="1032" max="1032" width="1.44140625" style="10" customWidth="1"/>
    <col min="1033" max="1033" width="12.33203125" style="10" customWidth="1"/>
    <col min="1034" max="1034" width="1.44140625" style="10" customWidth="1"/>
    <col min="1035" max="1035" width="12.33203125" style="10" customWidth="1"/>
    <col min="1036" max="1036" width="1.44140625" style="10" customWidth="1"/>
    <col min="1037" max="1037" width="12.33203125" style="10" customWidth="1"/>
    <col min="1038" max="1038" width="1.44140625" style="10" customWidth="1"/>
    <col min="1039" max="1039" width="12.33203125" style="10" customWidth="1"/>
    <col min="1040" max="1040" width="1.44140625" style="10" customWidth="1"/>
    <col min="1041" max="1041" width="12.33203125" style="10" customWidth="1"/>
    <col min="1042" max="1042" width="1.44140625" style="10" customWidth="1"/>
    <col min="1043" max="1043" width="12.33203125" style="10" customWidth="1"/>
    <col min="1044" max="1044" width="1.44140625" style="10" customWidth="1"/>
    <col min="1045" max="1045" width="12.33203125" style="10" customWidth="1"/>
    <col min="1046" max="1046" width="1.44140625" style="10" customWidth="1"/>
    <col min="1047" max="1047" width="13.21875" style="10" customWidth="1"/>
    <col min="1048" max="1048" width="1.109375" style="10" customWidth="1"/>
    <col min="1049" max="1049" width="1.44140625" style="10" customWidth="1"/>
    <col min="1050" max="1050" width="12.33203125" style="10" customWidth="1"/>
    <col min="1051" max="1051" width="1.44140625" style="10" customWidth="1"/>
    <col min="1052" max="1052" width="12.33203125" style="10" customWidth="1"/>
    <col min="1053" max="1053" width="1.44140625" style="10" customWidth="1"/>
    <col min="1054" max="1054" width="12.33203125" style="10" customWidth="1"/>
    <col min="1055" max="1055" width="1.44140625" style="10" customWidth="1"/>
    <col min="1056" max="1057" width="0" style="10" hidden="1" customWidth="1"/>
    <col min="1058" max="1058" width="12.33203125" style="10" customWidth="1"/>
    <col min="1059" max="1059" width="1.44140625" style="10" customWidth="1"/>
    <col min="1060" max="1060" width="12.33203125" style="10" customWidth="1"/>
    <col min="1061" max="1061" width="1.44140625" style="10" customWidth="1"/>
    <col min="1062" max="1062" width="13.88671875" style="10" customWidth="1"/>
    <col min="1063" max="1063" width="1.44140625" style="10" customWidth="1"/>
    <col min="1064" max="1064" width="0" style="10" hidden="1" customWidth="1"/>
    <col min="1065" max="1065" width="1.44140625" style="10" customWidth="1"/>
    <col min="1066" max="1066" width="20.109375" style="10" customWidth="1"/>
    <col min="1067" max="1067" width="1.44140625" style="10" customWidth="1"/>
    <col min="1068" max="1068" width="6.88671875" style="10" customWidth="1"/>
    <col min="1069" max="1069" width="7.6640625" style="10" customWidth="1"/>
    <col min="1070" max="1070" width="1.44140625" style="10" customWidth="1"/>
    <col min="1071" max="1071" width="35.2187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0" style="10" hidden="1" customWidth="1"/>
    <col min="1286" max="1286" width="1.44140625" style="10" customWidth="1"/>
    <col min="1287" max="1287" width="12.33203125" style="10" customWidth="1"/>
    <col min="1288" max="1288" width="1.44140625" style="10" customWidth="1"/>
    <col min="1289" max="1289" width="12.33203125" style="10" customWidth="1"/>
    <col min="1290" max="1290" width="1.44140625" style="10" customWidth="1"/>
    <col min="1291" max="1291" width="12.33203125" style="10" customWidth="1"/>
    <col min="1292" max="1292" width="1.44140625" style="10" customWidth="1"/>
    <col min="1293" max="1293" width="12.33203125" style="10" customWidth="1"/>
    <col min="1294" max="1294" width="1.44140625" style="10" customWidth="1"/>
    <col min="1295" max="1295" width="12.33203125" style="10" customWidth="1"/>
    <col min="1296" max="1296" width="1.44140625" style="10" customWidth="1"/>
    <col min="1297" max="1297" width="12.33203125" style="10" customWidth="1"/>
    <col min="1298" max="1298" width="1.44140625" style="10" customWidth="1"/>
    <col min="1299" max="1299" width="12.33203125" style="10" customWidth="1"/>
    <col min="1300" max="1300" width="1.44140625" style="10" customWidth="1"/>
    <col min="1301" max="1301" width="12.33203125" style="10" customWidth="1"/>
    <col min="1302" max="1302" width="1.44140625" style="10" customWidth="1"/>
    <col min="1303" max="1303" width="13.21875" style="10" customWidth="1"/>
    <col min="1304" max="1304" width="1.109375" style="10" customWidth="1"/>
    <col min="1305" max="1305" width="1.44140625" style="10" customWidth="1"/>
    <col min="1306" max="1306" width="12.33203125" style="10" customWidth="1"/>
    <col min="1307" max="1307" width="1.44140625" style="10" customWidth="1"/>
    <col min="1308" max="1308" width="12.33203125" style="10" customWidth="1"/>
    <col min="1309" max="1309" width="1.44140625" style="10" customWidth="1"/>
    <col min="1310" max="1310" width="12.33203125" style="10" customWidth="1"/>
    <col min="1311" max="1311" width="1.44140625" style="10" customWidth="1"/>
    <col min="1312" max="1313" width="0" style="10" hidden="1" customWidth="1"/>
    <col min="1314" max="1314" width="12.33203125" style="10" customWidth="1"/>
    <col min="1315" max="1315" width="1.44140625" style="10" customWidth="1"/>
    <col min="1316" max="1316" width="12.33203125" style="10" customWidth="1"/>
    <col min="1317" max="1317" width="1.44140625" style="10" customWidth="1"/>
    <col min="1318" max="1318" width="13.88671875" style="10" customWidth="1"/>
    <col min="1319" max="1319" width="1.44140625" style="10" customWidth="1"/>
    <col min="1320" max="1320" width="0" style="10" hidden="1" customWidth="1"/>
    <col min="1321" max="1321" width="1.44140625" style="10" customWidth="1"/>
    <col min="1322" max="1322" width="20.109375" style="10" customWidth="1"/>
    <col min="1323" max="1323" width="1.44140625" style="10" customWidth="1"/>
    <col min="1324" max="1324" width="6.88671875" style="10" customWidth="1"/>
    <col min="1325" max="1325" width="7.6640625" style="10" customWidth="1"/>
    <col min="1326" max="1326" width="1.44140625" style="10" customWidth="1"/>
    <col min="1327" max="1327" width="35.2187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0" style="10" hidden="1" customWidth="1"/>
    <col min="1542" max="1542" width="1.44140625" style="10" customWidth="1"/>
    <col min="1543" max="1543" width="12.33203125" style="10" customWidth="1"/>
    <col min="1544" max="1544" width="1.44140625" style="10" customWidth="1"/>
    <col min="1545" max="1545" width="12.33203125" style="10" customWidth="1"/>
    <col min="1546" max="1546" width="1.44140625" style="10" customWidth="1"/>
    <col min="1547" max="1547" width="12.33203125" style="10" customWidth="1"/>
    <col min="1548" max="1548" width="1.44140625" style="10" customWidth="1"/>
    <col min="1549" max="1549" width="12.33203125" style="10" customWidth="1"/>
    <col min="1550" max="1550" width="1.44140625" style="10" customWidth="1"/>
    <col min="1551" max="1551" width="12.33203125" style="10" customWidth="1"/>
    <col min="1552" max="1552" width="1.44140625" style="10" customWidth="1"/>
    <col min="1553" max="1553" width="12.33203125" style="10" customWidth="1"/>
    <col min="1554" max="1554" width="1.44140625" style="10" customWidth="1"/>
    <col min="1555" max="1555" width="12.33203125" style="10" customWidth="1"/>
    <col min="1556" max="1556" width="1.44140625" style="10" customWidth="1"/>
    <col min="1557" max="1557" width="12.33203125" style="10" customWidth="1"/>
    <col min="1558" max="1558" width="1.44140625" style="10" customWidth="1"/>
    <col min="1559" max="1559" width="13.21875" style="10" customWidth="1"/>
    <col min="1560" max="1560" width="1.109375" style="10" customWidth="1"/>
    <col min="1561" max="1561" width="1.44140625" style="10" customWidth="1"/>
    <col min="1562" max="1562" width="12.33203125" style="10" customWidth="1"/>
    <col min="1563" max="1563" width="1.44140625" style="10" customWidth="1"/>
    <col min="1564" max="1564" width="12.33203125" style="10" customWidth="1"/>
    <col min="1565" max="1565" width="1.44140625" style="10" customWidth="1"/>
    <col min="1566" max="1566" width="12.33203125" style="10" customWidth="1"/>
    <col min="1567" max="1567" width="1.44140625" style="10" customWidth="1"/>
    <col min="1568" max="1569" width="0" style="10" hidden="1" customWidth="1"/>
    <col min="1570" max="1570" width="12.33203125" style="10" customWidth="1"/>
    <col min="1571" max="1571" width="1.44140625" style="10" customWidth="1"/>
    <col min="1572" max="1572" width="12.33203125" style="10" customWidth="1"/>
    <col min="1573" max="1573" width="1.44140625" style="10" customWidth="1"/>
    <col min="1574" max="1574" width="13.88671875" style="10" customWidth="1"/>
    <col min="1575" max="1575" width="1.44140625" style="10" customWidth="1"/>
    <col min="1576" max="1576" width="0" style="10" hidden="1" customWidth="1"/>
    <col min="1577" max="1577" width="1.44140625" style="10" customWidth="1"/>
    <col min="1578" max="1578" width="20.109375" style="10" customWidth="1"/>
    <col min="1579" max="1579" width="1.44140625" style="10" customWidth="1"/>
    <col min="1580" max="1580" width="6.88671875" style="10" customWidth="1"/>
    <col min="1581" max="1581" width="7.6640625" style="10" customWidth="1"/>
    <col min="1582" max="1582" width="1.44140625" style="10" customWidth="1"/>
    <col min="1583" max="1583" width="35.2187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0" style="10" hidden="1" customWidth="1"/>
    <col min="1798" max="1798" width="1.44140625" style="10" customWidth="1"/>
    <col min="1799" max="1799" width="12.33203125" style="10" customWidth="1"/>
    <col min="1800" max="1800" width="1.44140625" style="10" customWidth="1"/>
    <col min="1801" max="1801" width="12.33203125" style="10" customWidth="1"/>
    <col min="1802" max="1802" width="1.44140625" style="10" customWidth="1"/>
    <col min="1803" max="1803" width="12.33203125" style="10" customWidth="1"/>
    <col min="1804" max="1804" width="1.44140625" style="10" customWidth="1"/>
    <col min="1805" max="1805" width="12.33203125" style="10" customWidth="1"/>
    <col min="1806" max="1806" width="1.44140625" style="10" customWidth="1"/>
    <col min="1807" max="1807" width="12.33203125" style="10" customWidth="1"/>
    <col min="1808" max="1808" width="1.44140625" style="10" customWidth="1"/>
    <col min="1809" max="1809" width="12.33203125" style="10" customWidth="1"/>
    <col min="1810" max="1810" width="1.44140625" style="10" customWidth="1"/>
    <col min="1811" max="1811" width="12.33203125" style="10" customWidth="1"/>
    <col min="1812" max="1812" width="1.44140625" style="10" customWidth="1"/>
    <col min="1813" max="1813" width="12.33203125" style="10" customWidth="1"/>
    <col min="1814" max="1814" width="1.44140625" style="10" customWidth="1"/>
    <col min="1815" max="1815" width="13.21875" style="10" customWidth="1"/>
    <col min="1816" max="1816" width="1.109375" style="10" customWidth="1"/>
    <col min="1817" max="1817" width="1.44140625" style="10" customWidth="1"/>
    <col min="1818" max="1818" width="12.33203125" style="10" customWidth="1"/>
    <col min="1819" max="1819" width="1.44140625" style="10" customWidth="1"/>
    <col min="1820" max="1820" width="12.33203125" style="10" customWidth="1"/>
    <col min="1821" max="1821" width="1.44140625" style="10" customWidth="1"/>
    <col min="1822" max="1822" width="12.33203125" style="10" customWidth="1"/>
    <col min="1823" max="1823" width="1.44140625" style="10" customWidth="1"/>
    <col min="1824" max="1825" width="0" style="10" hidden="1" customWidth="1"/>
    <col min="1826" max="1826" width="12.33203125" style="10" customWidth="1"/>
    <col min="1827" max="1827" width="1.44140625" style="10" customWidth="1"/>
    <col min="1828" max="1828" width="12.33203125" style="10" customWidth="1"/>
    <col min="1829" max="1829" width="1.44140625" style="10" customWidth="1"/>
    <col min="1830" max="1830" width="13.88671875" style="10" customWidth="1"/>
    <col min="1831" max="1831" width="1.44140625" style="10" customWidth="1"/>
    <col min="1832" max="1832" width="0" style="10" hidden="1" customWidth="1"/>
    <col min="1833" max="1833" width="1.44140625" style="10" customWidth="1"/>
    <col min="1834" max="1834" width="20.109375" style="10" customWidth="1"/>
    <col min="1835" max="1835" width="1.44140625" style="10" customWidth="1"/>
    <col min="1836" max="1836" width="6.88671875" style="10" customWidth="1"/>
    <col min="1837" max="1837" width="7.6640625" style="10" customWidth="1"/>
    <col min="1838" max="1838" width="1.44140625" style="10" customWidth="1"/>
    <col min="1839" max="1839" width="35.2187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0" style="10" hidden="1" customWidth="1"/>
    <col min="2054" max="2054" width="1.44140625" style="10" customWidth="1"/>
    <col min="2055" max="2055" width="12.33203125" style="10" customWidth="1"/>
    <col min="2056" max="2056" width="1.44140625" style="10" customWidth="1"/>
    <col min="2057" max="2057" width="12.33203125" style="10" customWidth="1"/>
    <col min="2058" max="2058" width="1.44140625" style="10" customWidth="1"/>
    <col min="2059" max="2059" width="12.33203125" style="10" customWidth="1"/>
    <col min="2060" max="2060" width="1.44140625" style="10" customWidth="1"/>
    <col min="2061" max="2061" width="12.33203125" style="10" customWidth="1"/>
    <col min="2062" max="2062" width="1.44140625" style="10" customWidth="1"/>
    <col min="2063" max="2063" width="12.33203125" style="10" customWidth="1"/>
    <col min="2064" max="2064" width="1.44140625" style="10" customWidth="1"/>
    <col min="2065" max="2065" width="12.33203125" style="10" customWidth="1"/>
    <col min="2066" max="2066" width="1.44140625" style="10" customWidth="1"/>
    <col min="2067" max="2067" width="12.33203125" style="10" customWidth="1"/>
    <col min="2068" max="2068" width="1.44140625" style="10" customWidth="1"/>
    <col min="2069" max="2069" width="12.33203125" style="10" customWidth="1"/>
    <col min="2070" max="2070" width="1.44140625" style="10" customWidth="1"/>
    <col min="2071" max="2071" width="13.21875" style="10" customWidth="1"/>
    <col min="2072" max="2072" width="1.109375" style="10" customWidth="1"/>
    <col min="2073" max="2073" width="1.44140625" style="10" customWidth="1"/>
    <col min="2074" max="2074" width="12.33203125" style="10" customWidth="1"/>
    <col min="2075" max="2075" width="1.44140625" style="10" customWidth="1"/>
    <col min="2076" max="2076" width="12.33203125" style="10" customWidth="1"/>
    <col min="2077" max="2077" width="1.44140625" style="10" customWidth="1"/>
    <col min="2078" max="2078" width="12.33203125" style="10" customWidth="1"/>
    <col min="2079" max="2079" width="1.44140625" style="10" customWidth="1"/>
    <col min="2080" max="2081" width="0" style="10" hidden="1" customWidth="1"/>
    <col min="2082" max="2082" width="12.33203125" style="10" customWidth="1"/>
    <col min="2083" max="2083" width="1.44140625" style="10" customWidth="1"/>
    <col min="2084" max="2084" width="12.33203125" style="10" customWidth="1"/>
    <col min="2085" max="2085" width="1.44140625" style="10" customWidth="1"/>
    <col min="2086" max="2086" width="13.88671875" style="10" customWidth="1"/>
    <col min="2087" max="2087" width="1.44140625" style="10" customWidth="1"/>
    <col min="2088" max="2088" width="0" style="10" hidden="1" customWidth="1"/>
    <col min="2089" max="2089" width="1.44140625" style="10" customWidth="1"/>
    <col min="2090" max="2090" width="20.109375" style="10" customWidth="1"/>
    <col min="2091" max="2091" width="1.44140625" style="10" customWidth="1"/>
    <col min="2092" max="2092" width="6.88671875" style="10" customWidth="1"/>
    <col min="2093" max="2093" width="7.6640625" style="10" customWidth="1"/>
    <col min="2094" max="2094" width="1.44140625" style="10" customWidth="1"/>
    <col min="2095" max="2095" width="35.2187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0" style="10" hidden="1" customWidth="1"/>
    <col min="2310" max="2310" width="1.44140625" style="10" customWidth="1"/>
    <col min="2311" max="2311" width="12.33203125" style="10" customWidth="1"/>
    <col min="2312" max="2312" width="1.44140625" style="10" customWidth="1"/>
    <col min="2313" max="2313" width="12.33203125" style="10" customWidth="1"/>
    <col min="2314" max="2314" width="1.44140625" style="10" customWidth="1"/>
    <col min="2315" max="2315" width="12.33203125" style="10" customWidth="1"/>
    <col min="2316" max="2316" width="1.44140625" style="10" customWidth="1"/>
    <col min="2317" max="2317" width="12.33203125" style="10" customWidth="1"/>
    <col min="2318" max="2318" width="1.44140625" style="10" customWidth="1"/>
    <col min="2319" max="2319" width="12.33203125" style="10" customWidth="1"/>
    <col min="2320" max="2320" width="1.44140625" style="10" customWidth="1"/>
    <col min="2321" max="2321" width="12.33203125" style="10" customWidth="1"/>
    <col min="2322" max="2322" width="1.44140625" style="10" customWidth="1"/>
    <col min="2323" max="2323" width="12.33203125" style="10" customWidth="1"/>
    <col min="2324" max="2324" width="1.44140625" style="10" customWidth="1"/>
    <col min="2325" max="2325" width="12.33203125" style="10" customWidth="1"/>
    <col min="2326" max="2326" width="1.44140625" style="10" customWidth="1"/>
    <col min="2327" max="2327" width="13.21875" style="10" customWidth="1"/>
    <col min="2328" max="2328" width="1.109375" style="10" customWidth="1"/>
    <col min="2329" max="2329" width="1.44140625" style="10" customWidth="1"/>
    <col min="2330" max="2330" width="12.33203125" style="10" customWidth="1"/>
    <col min="2331" max="2331" width="1.44140625" style="10" customWidth="1"/>
    <col min="2332" max="2332" width="12.33203125" style="10" customWidth="1"/>
    <col min="2333" max="2333" width="1.44140625" style="10" customWidth="1"/>
    <col min="2334" max="2334" width="12.33203125" style="10" customWidth="1"/>
    <col min="2335" max="2335" width="1.44140625" style="10" customWidth="1"/>
    <col min="2336" max="2337" width="0" style="10" hidden="1" customWidth="1"/>
    <col min="2338" max="2338" width="12.33203125" style="10" customWidth="1"/>
    <col min="2339" max="2339" width="1.44140625" style="10" customWidth="1"/>
    <col min="2340" max="2340" width="12.33203125" style="10" customWidth="1"/>
    <col min="2341" max="2341" width="1.44140625" style="10" customWidth="1"/>
    <col min="2342" max="2342" width="13.88671875" style="10" customWidth="1"/>
    <col min="2343" max="2343" width="1.44140625" style="10" customWidth="1"/>
    <col min="2344" max="2344" width="0" style="10" hidden="1" customWidth="1"/>
    <col min="2345" max="2345" width="1.44140625" style="10" customWidth="1"/>
    <col min="2346" max="2346" width="20.109375" style="10" customWidth="1"/>
    <col min="2347" max="2347" width="1.44140625" style="10" customWidth="1"/>
    <col min="2348" max="2348" width="6.88671875" style="10" customWidth="1"/>
    <col min="2349" max="2349" width="7.6640625" style="10" customWidth="1"/>
    <col min="2350" max="2350" width="1.44140625" style="10" customWidth="1"/>
    <col min="2351" max="2351" width="35.2187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0" style="10" hidden="1" customWidth="1"/>
    <col min="2566" max="2566" width="1.44140625" style="10" customWidth="1"/>
    <col min="2567" max="2567" width="12.33203125" style="10" customWidth="1"/>
    <col min="2568" max="2568" width="1.44140625" style="10" customWidth="1"/>
    <col min="2569" max="2569" width="12.33203125" style="10" customWidth="1"/>
    <col min="2570" max="2570" width="1.44140625" style="10" customWidth="1"/>
    <col min="2571" max="2571" width="12.33203125" style="10" customWidth="1"/>
    <col min="2572" max="2572" width="1.44140625" style="10" customWidth="1"/>
    <col min="2573" max="2573" width="12.33203125" style="10" customWidth="1"/>
    <col min="2574" max="2574" width="1.44140625" style="10" customWidth="1"/>
    <col min="2575" max="2575" width="12.33203125" style="10" customWidth="1"/>
    <col min="2576" max="2576" width="1.44140625" style="10" customWidth="1"/>
    <col min="2577" max="2577" width="12.33203125" style="10" customWidth="1"/>
    <col min="2578" max="2578" width="1.44140625" style="10" customWidth="1"/>
    <col min="2579" max="2579" width="12.33203125" style="10" customWidth="1"/>
    <col min="2580" max="2580" width="1.44140625" style="10" customWidth="1"/>
    <col min="2581" max="2581" width="12.33203125" style="10" customWidth="1"/>
    <col min="2582" max="2582" width="1.44140625" style="10" customWidth="1"/>
    <col min="2583" max="2583" width="13.21875" style="10" customWidth="1"/>
    <col min="2584" max="2584" width="1.109375" style="10" customWidth="1"/>
    <col min="2585" max="2585" width="1.44140625" style="10" customWidth="1"/>
    <col min="2586" max="2586" width="12.33203125" style="10" customWidth="1"/>
    <col min="2587" max="2587" width="1.44140625" style="10" customWidth="1"/>
    <col min="2588" max="2588" width="12.33203125" style="10" customWidth="1"/>
    <col min="2589" max="2589" width="1.44140625" style="10" customWidth="1"/>
    <col min="2590" max="2590" width="12.33203125" style="10" customWidth="1"/>
    <col min="2591" max="2591" width="1.44140625" style="10" customWidth="1"/>
    <col min="2592" max="2593" width="0" style="10" hidden="1" customWidth="1"/>
    <col min="2594" max="2594" width="12.33203125" style="10" customWidth="1"/>
    <col min="2595" max="2595" width="1.44140625" style="10" customWidth="1"/>
    <col min="2596" max="2596" width="12.33203125" style="10" customWidth="1"/>
    <col min="2597" max="2597" width="1.44140625" style="10" customWidth="1"/>
    <col min="2598" max="2598" width="13.88671875" style="10" customWidth="1"/>
    <col min="2599" max="2599" width="1.44140625" style="10" customWidth="1"/>
    <col min="2600" max="2600" width="0" style="10" hidden="1" customWidth="1"/>
    <col min="2601" max="2601" width="1.44140625" style="10" customWidth="1"/>
    <col min="2602" max="2602" width="20.109375" style="10" customWidth="1"/>
    <col min="2603" max="2603" width="1.44140625" style="10" customWidth="1"/>
    <col min="2604" max="2604" width="6.88671875" style="10" customWidth="1"/>
    <col min="2605" max="2605" width="7.6640625" style="10" customWidth="1"/>
    <col min="2606" max="2606" width="1.44140625" style="10" customWidth="1"/>
    <col min="2607" max="2607" width="35.2187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0" style="10" hidden="1" customWidth="1"/>
    <col min="2822" max="2822" width="1.44140625" style="10" customWidth="1"/>
    <col min="2823" max="2823" width="12.33203125" style="10" customWidth="1"/>
    <col min="2824" max="2824" width="1.44140625" style="10" customWidth="1"/>
    <col min="2825" max="2825" width="12.33203125" style="10" customWidth="1"/>
    <col min="2826" max="2826" width="1.44140625" style="10" customWidth="1"/>
    <col min="2827" max="2827" width="12.33203125" style="10" customWidth="1"/>
    <col min="2828" max="2828" width="1.44140625" style="10" customWidth="1"/>
    <col min="2829" max="2829" width="12.33203125" style="10" customWidth="1"/>
    <col min="2830" max="2830" width="1.44140625" style="10" customWidth="1"/>
    <col min="2831" max="2831" width="12.33203125" style="10" customWidth="1"/>
    <col min="2832" max="2832" width="1.44140625" style="10" customWidth="1"/>
    <col min="2833" max="2833" width="12.33203125" style="10" customWidth="1"/>
    <col min="2834" max="2834" width="1.44140625" style="10" customWidth="1"/>
    <col min="2835" max="2835" width="12.33203125" style="10" customWidth="1"/>
    <col min="2836" max="2836" width="1.44140625" style="10" customWidth="1"/>
    <col min="2837" max="2837" width="12.33203125" style="10" customWidth="1"/>
    <col min="2838" max="2838" width="1.44140625" style="10" customWidth="1"/>
    <col min="2839" max="2839" width="13.21875" style="10" customWidth="1"/>
    <col min="2840" max="2840" width="1.109375" style="10" customWidth="1"/>
    <col min="2841" max="2841" width="1.44140625" style="10" customWidth="1"/>
    <col min="2842" max="2842" width="12.33203125" style="10" customWidth="1"/>
    <col min="2843" max="2843" width="1.44140625" style="10" customWidth="1"/>
    <col min="2844" max="2844" width="12.33203125" style="10" customWidth="1"/>
    <col min="2845" max="2845" width="1.44140625" style="10" customWidth="1"/>
    <col min="2846" max="2846" width="12.33203125" style="10" customWidth="1"/>
    <col min="2847" max="2847" width="1.44140625" style="10" customWidth="1"/>
    <col min="2848" max="2849" width="0" style="10" hidden="1" customWidth="1"/>
    <col min="2850" max="2850" width="12.33203125" style="10" customWidth="1"/>
    <col min="2851" max="2851" width="1.44140625" style="10" customWidth="1"/>
    <col min="2852" max="2852" width="12.33203125" style="10" customWidth="1"/>
    <col min="2853" max="2853" width="1.44140625" style="10" customWidth="1"/>
    <col min="2854" max="2854" width="13.88671875" style="10" customWidth="1"/>
    <col min="2855" max="2855" width="1.44140625" style="10" customWidth="1"/>
    <col min="2856" max="2856" width="0" style="10" hidden="1" customWidth="1"/>
    <col min="2857" max="2857" width="1.44140625" style="10" customWidth="1"/>
    <col min="2858" max="2858" width="20.109375" style="10" customWidth="1"/>
    <col min="2859" max="2859" width="1.44140625" style="10" customWidth="1"/>
    <col min="2860" max="2860" width="6.88671875" style="10" customWidth="1"/>
    <col min="2861" max="2861" width="7.6640625" style="10" customWidth="1"/>
    <col min="2862" max="2862" width="1.44140625" style="10" customWidth="1"/>
    <col min="2863" max="2863" width="35.2187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0" style="10" hidden="1" customWidth="1"/>
    <col min="3078" max="3078" width="1.44140625" style="10" customWidth="1"/>
    <col min="3079" max="3079" width="12.33203125" style="10" customWidth="1"/>
    <col min="3080" max="3080" width="1.44140625" style="10" customWidth="1"/>
    <col min="3081" max="3081" width="12.33203125" style="10" customWidth="1"/>
    <col min="3082" max="3082" width="1.44140625" style="10" customWidth="1"/>
    <col min="3083" max="3083" width="12.33203125" style="10" customWidth="1"/>
    <col min="3084" max="3084" width="1.44140625" style="10" customWidth="1"/>
    <col min="3085" max="3085" width="12.33203125" style="10" customWidth="1"/>
    <col min="3086" max="3086" width="1.44140625" style="10" customWidth="1"/>
    <col min="3087" max="3087" width="12.33203125" style="10" customWidth="1"/>
    <col min="3088" max="3088" width="1.44140625" style="10" customWidth="1"/>
    <col min="3089" max="3089" width="12.33203125" style="10" customWidth="1"/>
    <col min="3090" max="3090" width="1.44140625" style="10" customWidth="1"/>
    <col min="3091" max="3091" width="12.33203125" style="10" customWidth="1"/>
    <col min="3092" max="3092" width="1.44140625" style="10" customWidth="1"/>
    <col min="3093" max="3093" width="12.33203125" style="10" customWidth="1"/>
    <col min="3094" max="3094" width="1.44140625" style="10" customWidth="1"/>
    <col min="3095" max="3095" width="13.21875" style="10" customWidth="1"/>
    <col min="3096" max="3096" width="1.109375" style="10" customWidth="1"/>
    <col min="3097" max="3097" width="1.44140625" style="10" customWidth="1"/>
    <col min="3098" max="3098" width="12.33203125" style="10" customWidth="1"/>
    <col min="3099" max="3099" width="1.44140625" style="10" customWidth="1"/>
    <col min="3100" max="3100" width="12.33203125" style="10" customWidth="1"/>
    <col min="3101" max="3101" width="1.44140625" style="10" customWidth="1"/>
    <col min="3102" max="3102" width="12.33203125" style="10" customWidth="1"/>
    <col min="3103" max="3103" width="1.44140625" style="10" customWidth="1"/>
    <col min="3104" max="3105" width="0" style="10" hidden="1" customWidth="1"/>
    <col min="3106" max="3106" width="12.33203125" style="10" customWidth="1"/>
    <col min="3107" max="3107" width="1.44140625" style="10" customWidth="1"/>
    <col min="3108" max="3108" width="12.33203125" style="10" customWidth="1"/>
    <col min="3109" max="3109" width="1.44140625" style="10" customWidth="1"/>
    <col min="3110" max="3110" width="13.88671875" style="10" customWidth="1"/>
    <col min="3111" max="3111" width="1.44140625" style="10" customWidth="1"/>
    <col min="3112" max="3112" width="0" style="10" hidden="1" customWidth="1"/>
    <col min="3113" max="3113" width="1.44140625" style="10" customWidth="1"/>
    <col min="3114" max="3114" width="20.109375" style="10" customWidth="1"/>
    <col min="3115" max="3115" width="1.44140625" style="10" customWidth="1"/>
    <col min="3116" max="3116" width="6.88671875" style="10" customWidth="1"/>
    <col min="3117" max="3117" width="7.6640625" style="10" customWidth="1"/>
    <col min="3118" max="3118" width="1.44140625" style="10" customWidth="1"/>
    <col min="3119" max="3119" width="35.2187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0" style="10" hidden="1" customWidth="1"/>
    <col min="3334" max="3334" width="1.44140625" style="10" customWidth="1"/>
    <col min="3335" max="3335" width="12.33203125" style="10" customWidth="1"/>
    <col min="3336" max="3336" width="1.44140625" style="10" customWidth="1"/>
    <col min="3337" max="3337" width="12.33203125" style="10" customWidth="1"/>
    <col min="3338" max="3338" width="1.44140625" style="10" customWidth="1"/>
    <col min="3339" max="3339" width="12.33203125" style="10" customWidth="1"/>
    <col min="3340" max="3340" width="1.44140625" style="10" customWidth="1"/>
    <col min="3341" max="3341" width="12.33203125" style="10" customWidth="1"/>
    <col min="3342" max="3342" width="1.44140625" style="10" customWidth="1"/>
    <col min="3343" max="3343" width="12.33203125" style="10" customWidth="1"/>
    <col min="3344" max="3344" width="1.44140625" style="10" customWidth="1"/>
    <col min="3345" max="3345" width="12.33203125" style="10" customWidth="1"/>
    <col min="3346" max="3346" width="1.44140625" style="10" customWidth="1"/>
    <col min="3347" max="3347" width="12.33203125" style="10" customWidth="1"/>
    <col min="3348" max="3348" width="1.44140625" style="10" customWidth="1"/>
    <col min="3349" max="3349" width="12.33203125" style="10" customWidth="1"/>
    <col min="3350" max="3350" width="1.44140625" style="10" customWidth="1"/>
    <col min="3351" max="3351" width="13.21875" style="10" customWidth="1"/>
    <col min="3352" max="3352" width="1.109375" style="10" customWidth="1"/>
    <col min="3353" max="3353" width="1.44140625" style="10" customWidth="1"/>
    <col min="3354" max="3354" width="12.33203125" style="10" customWidth="1"/>
    <col min="3355" max="3355" width="1.44140625" style="10" customWidth="1"/>
    <col min="3356" max="3356" width="12.33203125" style="10" customWidth="1"/>
    <col min="3357" max="3357" width="1.44140625" style="10" customWidth="1"/>
    <col min="3358" max="3358" width="12.33203125" style="10" customWidth="1"/>
    <col min="3359" max="3359" width="1.44140625" style="10" customWidth="1"/>
    <col min="3360" max="3361" width="0" style="10" hidden="1" customWidth="1"/>
    <col min="3362" max="3362" width="12.33203125" style="10" customWidth="1"/>
    <col min="3363" max="3363" width="1.44140625" style="10" customWidth="1"/>
    <col min="3364" max="3364" width="12.33203125" style="10" customWidth="1"/>
    <col min="3365" max="3365" width="1.44140625" style="10" customWidth="1"/>
    <col min="3366" max="3366" width="13.88671875" style="10" customWidth="1"/>
    <col min="3367" max="3367" width="1.44140625" style="10" customWidth="1"/>
    <col min="3368" max="3368" width="0" style="10" hidden="1" customWidth="1"/>
    <col min="3369" max="3369" width="1.44140625" style="10" customWidth="1"/>
    <col min="3370" max="3370" width="20.109375" style="10" customWidth="1"/>
    <col min="3371" max="3371" width="1.44140625" style="10" customWidth="1"/>
    <col min="3372" max="3372" width="6.88671875" style="10" customWidth="1"/>
    <col min="3373" max="3373" width="7.6640625" style="10" customWidth="1"/>
    <col min="3374" max="3374" width="1.44140625" style="10" customWidth="1"/>
    <col min="3375" max="3375" width="35.2187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0" style="10" hidden="1" customWidth="1"/>
    <col min="3590" max="3590" width="1.44140625" style="10" customWidth="1"/>
    <col min="3591" max="3591" width="12.33203125" style="10" customWidth="1"/>
    <col min="3592" max="3592" width="1.44140625" style="10" customWidth="1"/>
    <col min="3593" max="3593" width="12.33203125" style="10" customWidth="1"/>
    <col min="3594" max="3594" width="1.44140625" style="10" customWidth="1"/>
    <col min="3595" max="3595" width="12.33203125" style="10" customWidth="1"/>
    <col min="3596" max="3596" width="1.44140625" style="10" customWidth="1"/>
    <col min="3597" max="3597" width="12.33203125" style="10" customWidth="1"/>
    <col min="3598" max="3598" width="1.44140625" style="10" customWidth="1"/>
    <col min="3599" max="3599" width="12.33203125" style="10" customWidth="1"/>
    <col min="3600" max="3600" width="1.44140625" style="10" customWidth="1"/>
    <col min="3601" max="3601" width="12.33203125" style="10" customWidth="1"/>
    <col min="3602" max="3602" width="1.44140625" style="10" customWidth="1"/>
    <col min="3603" max="3603" width="12.33203125" style="10" customWidth="1"/>
    <col min="3604" max="3604" width="1.44140625" style="10" customWidth="1"/>
    <col min="3605" max="3605" width="12.33203125" style="10" customWidth="1"/>
    <col min="3606" max="3606" width="1.44140625" style="10" customWidth="1"/>
    <col min="3607" max="3607" width="13.21875" style="10" customWidth="1"/>
    <col min="3608" max="3608" width="1.109375" style="10" customWidth="1"/>
    <col min="3609" max="3609" width="1.44140625" style="10" customWidth="1"/>
    <col min="3610" max="3610" width="12.33203125" style="10" customWidth="1"/>
    <col min="3611" max="3611" width="1.44140625" style="10" customWidth="1"/>
    <col min="3612" max="3612" width="12.33203125" style="10" customWidth="1"/>
    <col min="3613" max="3613" width="1.44140625" style="10" customWidth="1"/>
    <col min="3614" max="3614" width="12.33203125" style="10" customWidth="1"/>
    <col min="3615" max="3615" width="1.44140625" style="10" customWidth="1"/>
    <col min="3616" max="3617" width="0" style="10" hidden="1" customWidth="1"/>
    <col min="3618" max="3618" width="12.33203125" style="10" customWidth="1"/>
    <col min="3619" max="3619" width="1.44140625" style="10" customWidth="1"/>
    <col min="3620" max="3620" width="12.33203125" style="10" customWidth="1"/>
    <col min="3621" max="3621" width="1.44140625" style="10" customWidth="1"/>
    <col min="3622" max="3622" width="13.88671875" style="10" customWidth="1"/>
    <col min="3623" max="3623" width="1.44140625" style="10" customWidth="1"/>
    <col min="3624" max="3624" width="0" style="10" hidden="1" customWidth="1"/>
    <col min="3625" max="3625" width="1.44140625" style="10" customWidth="1"/>
    <col min="3626" max="3626" width="20.109375" style="10" customWidth="1"/>
    <col min="3627" max="3627" width="1.44140625" style="10" customWidth="1"/>
    <col min="3628" max="3628" width="6.88671875" style="10" customWidth="1"/>
    <col min="3629" max="3629" width="7.6640625" style="10" customWidth="1"/>
    <col min="3630" max="3630" width="1.44140625" style="10" customWidth="1"/>
    <col min="3631" max="3631" width="35.2187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0" style="10" hidden="1" customWidth="1"/>
    <col min="3846" max="3846" width="1.44140625" style="10" customWidth="1"/>
    <col min="3847" max="3847" width="12.33203125" style="10" customWidth="1"/>
    <col min="3848" max="3848" width="1.44140625" style="10" customWidth="1"/>
    <col min="3849" max="3849" width="12.33203125" style="10" customWidth="1"/>
    <col min="3850" max="3850" width="1.44140625" style="10" customWidth="1"/>
    <col min="3851" max="3851" width="12.33203125" style="10" customWidth="1"/>
    <col min="3852" max="3852" width="1.44140625" style="10" customWidth="1"/>
    <col min="3853" max="3853" width="12.33203125" style="10" customWidth="1"/>
    <col min="3854" max="3854" width="1.44140625" style="10" customWidth="1"/>
    <col min="3855" max="3855" width="12.33203125" style="10" customWidth="1"/>
    <col min="3856" max="3856" width="1.44140625" style="10" customWidth="1"/>
    <col min="3857" max="3857" width="12.33203125" style="10" customWidth="1"/>
    <col min="3858" max="3858" width="1.44140625" style="10" customWidth="1"/>
    <col min="3859" max="3859" width="12.33203125" style="10" customWidth="1"/>
    <col min="3860" max="3860" width="1.44140625" style="10" customWidth="1"/>
    <col min="3861" max="3861" width="12.33203125" style="10" customWidth="1"/>
    <col min="3862" max="3862" width="1.44140625" style="10" customWidth="1"/>
    <col min="3863" max="3863" width="13.21875" style="10" customWidth="1"/>
    <col min="3864" max="3864" width="1.109375" style="10" customWidth="1"/>
    <col min="3865" max="3865" width="1.44140625" style="10" customWidth="1"/>
    <col min="3866" max="3866" width="12.33203125" style="10" customWidth="1"/>
    <col min="3867" max="3867" width="1.44140625" style="10" customWidth="1"/>
    <col min="3868" max="3868" width="12.33203125" style="10" customWidth="1"/>
    <col min="3869" max="3869" width="1.44140625" style="10" customWidth="1"/>
    <col min="3870" max="3870" width="12.33203125" style="10" customWidth="1"/>
    <col min="3871" max="3871" width="1.44140625" style="10" customWidth="1"/>
    <col min="3872" max="3873" width="0" style="10" hidden="1" customWidth="1"/>
    <col min="3874" max="3874" width="12.33203125" style="10" customWidth="1"/>
    <col min="3875" max="3875" width="1.44140625" style="10" customWidth="1"/>
    <col min="3876" max="3876" width="12.33203125" style="10" customWidth="1"/>
    <col min="3877" max="3877" width="1.44140625" style="10" customWidth="1"/>
    <col min="3878" max="3878" width="13.88671875" style="10" customWidth="1"/>
    <col min="3879" max="3879" width="1.44140625" style="10" customWidth="1"/>
    <col min="3880" max="3880" width="0" style="10" hidden="1" customWidth="1"/>
    <col min="3881" max="3881" width="1.44140625" style="10" customWidth="1"/>
    <col min="3882" max="3882" width="20.109375" style="10" customWidth="1"/>
    <col min="3883" max="3883" width="1.44140625" style="10" customWidth="1"/>
    <col min="3884" max="3884" width="6.88671875" style="10" customWidth="1"/>
    <col min="3885" max="3885" width="7.6640625" style="10" customWidth="1"/>
    <col min="3886" max="3886" width="1.44140625" style="10" customWidth="1"/>
    <col min="3887" max="3887" width="35.2187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0" style="10" hidden="1" customWidth="1"/>
    <col min="4102" max="4102" width="1.44140625" style="10" customWidth="1"/>
    <col min="4103" max="4103" width="12.33203125" style="10" customWidth="1"/>
    <col min="4104" max="4104" width="1.44140625" style="10" customWidth="1"/>
    <col min="4105" max="4105" width="12.33203125" style="10" customWidth="1"/>
    <col min="4106" max="4106" width="1.44140625" style="10" customWidth="1"/>
    <col min="4107" max="4107" width="12.33203125" style="10" customWidth="1"/>
    <col min="4108" max="4108" width="1.44140625" style="10" customWidth="1"/>
    <col min="4109" max="4109" width="12.33203125" style="10" customWidth="1"/>
    <col min="4110" max="4110" width="1.44140625" style="10" customWidth="1"/>
    <col min="4111" max="4111" width="12.33203125" style="10" customWidth="1"/>
    <col min="4112" max="4112" width="1.44140625" style="10" customWidth="1"/>
    <col min="4113" max="4113" width="12.33203125" style="10" customWidth="1"/>
    <col min="4114" max="4114" width="1.44140625" style="10" customWidth="1"/>
    <col min="4115" max="4115" width="12.33203125" style="10" customWidth="1"/>
    <col min="4116" max="4116" width="1.44140625" style="10" customWidth="1"/>
    <col min="4117" max="4117" width="12.33203125" style="10" customWidth="1"/>
    <col min="4118" max="4118" width="1.44140625" style="10" customWidth="1"/>
    <col min="4119" max="4119" width="13.21875" style="10" customWidth="1"/>
    <col min="4120" max="4120" width="1.109375" style="10" customWidth="1"/>
    <col min="4121" max="4121" width="1.44140625" style="10" customWidth="1"/>
    <col min="4122" max="4122" width="12.33203125" style="10" customWidth="1"/>
    <col min="4123" max="4123" width="1.44140625" style="10" customWidth="1"/>
    <col min="4124" max="4124" width="12.33203125" style="10" customWidth="1"/>
    <col min="4125" max="4125" width="1.44140625" style="10" customWidth="1"/>
    <col min="4126" max="4126" width="12.33203125" style="10" customWidth="1"/>
    <col min="4127" max="4127" width="1.44140625" style="10" customWidth="1"/>
    <col min="4128" max="4129" width="0" style="10" hidden="1" customWidth="1"/>
    <col min="4130" max="4130" width="12.33203125" style="10" customWidth="1"/>
    <col min="4131" max="4131" width="1.44140625" style="10" customWidth="1"/>
    <col min="4132" max="4132" width="12.33203125" style="10" customWidth="1"/>
    <col min="4133" max="4133" width="1.44140625" style="10" customWidth="1"/>
    <col min="4134" max="4134" width="13.88671875" style="10" customWidth="1"/>
    <col min="4135" max="4135" width="1.44140625" style="10" customWidth="1"/>
    <col min="4136" max="4136" width="0" style="10" hidden="1" customWidth="1"/>
    <col min="4137" max="4137" width="1.44140625" style="10" customWidth="1"/>
    <col min="4138" max="4138" width="20.109375" style="10" customWidth="1"/>
    <col min="4139" max="4139" width="1.44140625" style="10" customWidth="1"/>
    <col min="4140" max="4140" width="6.88671875" style="10" customWidth="1"/>
    <col min="4141" max="4141" width="7.6640625" style="10" customWidth="1"/>
    <col min="4142" max="4142" width="1.44140625" style="10" customWidth="1"/>
    <col min="4143" max="4143" width="35.2187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0" style="10" hidden="1" customWidth="1"/>
    <col min="4358" max="4358" width="1.44140625" style="10" customWidth="1"/>
    <col min="4359" max="4359" width="12.33203125" style="10" customWidth="1"/>
    <col min="4360" max="4360" width="1.44140625" style="10" customWidth="1"/>
    <col min="4361" max="4361" width="12.33203125" style="10" customWidth="1"/>
    <col min="4362" max="4362" width="1.44140625" style="10" customWidth="1"/>
    <col min="4363" max="4363" width="12.33203125" style="10" customWidth="1"/>
    <col min="4364" max="4364" width="1.44140625" style="10" customWidth="1"/>
    <col min="4365" max="4365" width="12.33203125" style="10" customWidth="1"/>
    <col min="4366" max="4366" width="1.44140625" style="10" customWidth="1"/>
    <col min="4367" max="4367" width="12.33203125" style="10" customWidth="1"/>
    <col min="4368" max="4368" width="1.44140625" style="10" customWidth="1"/>
    <col min="4369" max="4369" width="12.33203125" style="10" customWidth="1"/>
    <col min="4370" max="4370" width="1.44140625" style="10" customWidth="1"/>
    <col min="4371" max="4371" width="12.33203125" style="10" customWidth="1"/>
    <col min="4372" max="4372" width="1.44140625" style="10" customWidth="1"/>
    <col min="4373" max="4373" width="12.33203125" style="10" customWidth="1"/>
    <col min="4374" max="4374" width="1.44140625" style="10" customWidth="1"/>
    <col min="4375" max="4375" width="13.21875" style="10" customWidth="1"/>
    <col min="4376" max="4376" width="1.109375" style="10" customWidth="1"/>
    <col min="4377" max="4377" width="1.44140625" style="10" customWidth="1"/>
    <col min="4378" max="4378" width="12.33203125" style="10" customWidth="1"/>
    <col min="4379" max="4379" width="1.44140625" style="10" customWidth="1"/>
    <col min="4380" max="4380" width="12.33203125" style="10" customWidth="1"/>
    <col min="4381" max="4381" width="1.44140625" style="10" customWidth="1"/>
    <col min="4382" max="4382" width="12.33203125" style="10" customWidth="1"/>
    <col min="4383" max="4383" width="1.44140625" style="10" customWidth="1"/>
    <col min="4384" max="4385" width="0" style="10" hidden="1" customWidth="1"/>
    <col min="4386" max="4386" width="12.33203125" style="10" customWidth="1"/>
    <col min="4387" max="4387" width="1.44140625" style="10" customWidth="1"/>
    <col min="4388" max="4388" width="12.33203125" style="10" customWidth="1"/>
    <col min="4389" max="4389" width="1.44140625" style="10" customWidth="1"/>
    <col min="4390" max="4390" width="13.88671875" style="10" customWidth="1"/>
    <col min="4391" max="4391" width="1.44140625" style="10" customWidth="1"/>
    <col min="4392" max="4392" width="0" style="10" hidden="1" customWidth="1"/>
    <col min="4393" max="4393" width="1.44140625" style="10" customWidth="1"/>
    <col min="4394" max="4394" width="20.109375" style="10" customWidth="1"/>
    <col min="4395" max="4395" width="1.44140625" style="10" customWidth="1"/>
    <col min="4396" max="4396" width="6.88671875" style="10" customWidth="1"/>
    <col min="4397" max="4397" width="7.6640625" style="10" customWidth="1"/>
    <col min="4398" max="4398" width="1.44140625" style="10" customWidth="1"/>
    <col min="4399" max="4399" width="35.2187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0" style="10" hidden="1" customWidth="1"/>
    <col min="4614" max="4614" width="1.44140625" style="10" customWidth="1"/>
    <col min="4615" max="4615" width="12.33203125" style="10" customWidth="1"/>
    <col min="4616" max="4616" width="1.44140625" style="10" customWidth="1"/>
    <col min="4617" max="4617" width="12.33203125" style="10" customWidth="1"/>
    <col min="4618" max="4618" width="1.44140625" style="10" customWidth="1"/>
    <col min="4619" max="4619" width="12.33203125" style="10" customWidth="1"/>
    <col min="4620" max="4620" width="1.44140625" style="10" customWidth="1"/>
    <col min="4621" max="4621" width="12.33203125" style="10" customWidth="1"/>
    <col min="4622" max="4622" width="1.44140625" style="10" customWidth="1"/>
    <col min="4623" max="4623" width="12.33203125" style="10" customWidth="1"/>
    <col min="4624" max="4624" width="1.44140625" style="10" customWidth="1"/>
    <col min="4625" max="4625" width="12.33203125" style="10" customWidth="1"/>
    <col min="4626" max="4626" width="1.44140625" style="10" customWidth="1"/>
    <col min="4627" max="4627" width="12.33203125" style="10" customWidth="1"/>
    <col min="4628" max="4628" width="1.44140625" style="10" customWidth="1"/>
    <col min="4629" max="4629" width="12.33203125" style="10" customWidth="1"/>
    <col min="4630" max="4630" width="1.44140625" style="10" customWidth="1"/>
    <col min="4631" max="4631" width="13.21875" style="10" customWidth="1"/>
    <col min="4632" max="4632" width="1.109375" style="10" customWidth="1"/>
    <col min="4633" max="4633" width="1.44140625" style="10" customWidth="1"/>
    <col min="4634" max="4634" width="12.33203125" style="10" customWidth="1"/>
    <col min="4635" max="4635" width="1.44140625" style="10" customWidth="1"/>
    <col min="4636" max="4636" width="12.33203125" style="10" customWidth="1"/>
    <col min="4637" max="4637" width="1.44140625" style="10" customWidth="1"/>
    <col min="4638" max="4638" width="12.33203125" style="10" customWidth="1"/>
    <col min="4639" max="4639" width="1.44140625" style="10" customWidth="1"/>
    <col min="4640" max="4641" width="0" style="10" hidden="1" customWidth="1"/>
    <col min="4642" max="4642" width="12.33203125" style="10" customWidth="1"/>
    <col min="4643" max="4643" width="1.44140625" style="10" customWidth="1"/>
    <col min="4644" max="4644" width="12.33203125" style="10" customWidth="1"/>
    <col min="4645" max="4645" width="1.44140625" style="10" customWidth="1"/>
    <col min="4646" max="4646" width="13.88671875" style="10" customWidth="1"/>
    <col min="4647" max="4647" width="1.44140625" style="10" customWidth="1"/>
    <col min="4648" max="4648" width="0" style="10" hidden="1" customWidth="1"/>
    <col min="4649" max="4649" width="1.44140625" style="10" customWidth="1"/>
    <col min="4650" max="4650" width="20.109375" style="10" customWidth="1"/>
    <col min="4651" max="4651" width="1.44140625" style="10" customWidth="1"/>
    <col min="4652" max="4652" width="6.88671875" style="10" customWidth="1"/>
    <col min="4653" max="4653" width="7.6640625" style="10" customWidth="1"/>
    <col min="4654" max="4654" width="1.44140625" style="10" customWidth="1"/>
    <col min="4655" max="4655" width="35.2187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0" style="10" hidden="1" customWidth="1"/>
    <col min="4870" max="4870" width="1.44140625" style="10" customWidth="1"/>
    <col min="4871" max="4871" width="12.33203125" style="10" customWidth="1"/>
    <col min="4872" max="4872" width="1.44140625" style="10" customWidth="1"/>
    <col min="4873" max="4873" width="12.33203125" style="10" customWidth="1"/>
    <col min="4874" max="4874" width="1.44140625" style="10" customWidth="1"/>
    <col min="4875" max="4875" width="12.33203125" style="10" customWidth="1"/>
    <col min="4876" max="4876" width="1.44140625" style="10" customWidth="1"/>
    <col min="4877" max="4877" width="12.33203125" style="10" customWidth="1"/>
    <col min="4878" max="4878" width="1.44140625" style="10" customWidth="1"/>
    <col min="4879" max="4879" width="12.33203125" style="10" customWidth="1"/>
    <col min="4880" max="4880" width="1.44140625" style="10" customWidth="1"/>
    <col min="4881" max="4881" width="12.33203125" style="10" customWidth="1"/>
    <col min="4882" max="4882" width="1.44140625" style="10" customWidth="1"/>
    <col min="4883" max="4883" width="12.33203125" style="10" customWidth="1"/>
    <col min="4884" max="4884" width="1.44140625" style="10" customWidth="1"/>
    <col min="4885" max="4885" width="12.33203125" style="10" customWidth="1"/>
    <col min="4886" max="4886" width="1.44140625" style="10" customWidth="1"/>
    <col min="4887" max="4887" width="13.21875" style="10" customWidth="1"/>
    <col min="4888" max="4888" width="1.109375" style="10" customWidth="1"/>
    <col min="4889" max="4889" width="1.44140625" style="10" customWidth="1"/>
    <col min="4890" max="4890" width="12.33203125" style="10" customWidth="1"/>
    <col min="4891" max="4891" width="1.44140625" style="10" customWidth="1"/>
    <col min="4892" max="4892" width="12.33203125" style="10" customWidth="1"/>
    <col min="4893" max="4893" width="1.44140625" style="10" customWidth="1"/>
    <col min="4894" max="4894" width="12.33203125" style="10" customWidth="1"/>
    <col min="4895" max="4895" width="1.44140625" style="10" customWidth="1"/>
    <col min="4896" max="4897" width="0" style="10" hidden="1" customWidth="1"/>
    <col min="4898" max="4898" width="12.33203125" style="10" customWidth="1"/>
    <col min="4899" max="4899" width="1.44140625" style="10" customWidth="1"/>
    <col min="4900" max="4900" width="12.33203125" style="10" customWidth="1"/>
    <col min="4901" max="4901" width="1.44140625" style="10" customWidth="1"/>
    <col min="4902" max="4902" width="13.88671875" style="10" customWidth="1"/>
    <col min="4903" max="4903" width="1.44140625" style="10" customWidth="1"/>
    <col min="4904" max="4904" width="0" style="10" hidden="1" customWidth="1"/>
    <col min="4905" max="4905" width="1.44140625" style="10" customWidth="1"/>
    <col min="4906" max="4906" width="20.109375" style="10" customWidth="1"/>
    <col min="4907" max="4907" width="1.44140625" style="10" customWidth="1"/>
    <col min="4908" max="4908" width="6.88671875" style="10" customWidth="1"/>
    <col min="4909" max="4909" width="7.6640625" style="10" customWidth="1"/>
    <col min="4910" max="4910" width="1.44140625" style="10" customWidth="1"/>
    <col min="4911" max="4911" width="35.2187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0" style="10" hidden="1" customWidth="1"/>
    <col min="5126" max="5126" width="1.44140625" style="10" customWidth="1"/>
    <col min="5127" max="5127" width="12.33203125" style="10" customWidth="1"/>
    <col min="5128" max="5128" width="1.44140625" style="10" customWidth="1"/>
    <col min="5129" max="5129" width="12.33203125" style="10" customWidth="1"/>
    <col min="5130" max="5130" width="1.44140625" style="10" customWidth="1"/>
    <col min="5131" max="5131" width="12.33203125" style="10" customWidth="1"/>
    <col min="5132" max="5132" width="1.44140625" style="10" customWidth="1"/>
    <col min="5133" max="5133" width="12.33203125" style="10" customWidth="1"/>
    <col min="5134" max="5134" width="1.44140625" style="10" customWidth="1"/>
    <col min="5135" max="5135" width="12.33203125" style="10" customWidth="1"/>
    <col min="5136" max="5136" width="1.44140625" style="10" customWidth="1"/>
    <col min="5137" max="5137" width="12.33203125" style="10" customWidth="1"/>
    <col min="5138" max="5138" width="1.44140625" style="10" customWidth="1"/>
    <col min="5139" max="5139" width="12.33203125" style="10" customWidth="1"/>
    <col min="5140" max="5140" width="1.44140625" style="10" customWidth="1"/>
    <col min="5141" max="5141" width="12.33203125" style="10" customWidth="1"/>
    <col min="5142" max="5142" width="1.44140625" style="10" customWidth="1"/>
    <col min="5143" max="5143" width="13.21875" style="10" customWidth="1"/>
    <col min="5144" max="5144" width="1.109375" style="10" customWidth="1"/>
    <col min="5145" max="5145" width="1.44140625" style="10" customWidth="1"/>
    <col min="5146" max="5146" width="12.33203125" style="10" customWidth="1"/>
    <col min="5147" max="5147" width="1.44140625" style="10" customWidth="1"/>
    <col min="5148" max="5148" width="12.33203125" style="10" customWidth="1"/>
    <col min="5149" max="5149" width="1.44140625" style="10" customWidth="1"/>
    <col min="5150" max="5150" width="12.33203125" style="10" customWidth="1"/>
    <col min="5151" max="5151" width="1.44140625" style="10" customWidth="1"/>
    <col min="5152" max="5153" width="0" style="10" hidden="1" customWidth="1"/>
    <col min="5154" max="5154" width="12.33203125" style="10" customWidth="1"/>
    <col min="5155" max="5155" width="1.44140625" style="10" customWidth="1"/>
    <col min="5156" max="5156" width="12.33203125" style="10" customWidth="1"/>
    <col min="5157" max="5157" width="1.44140625" style="10" customWidth="1"/>
    <col min="5158" max="5158" width="13.88671875" style="10" customWidth="1"/>
    <col min="5159" max="5159" width="1.44140625" style="10" customWidth="1"/>
    <col min="5160" max="5160" width="0" style="10" hidden="1" customWidth="1"/>
    <col min="5161" max="5161" width="1.44140625" style="10" customWidth="1"/>
    <col min="5162" max="5162" width="20.109375" style="10" customWidth="1"/>
    <col min="5163" max="5163" width="1.44140625" style="10" customWidth="1"/>
    <col min="5164" max="5164" width="6.88671875" style="10" customWidth="1"/>
    <col min="5165" max="5165" width="7.6640625" style="10" customWidth="1"/>
    <col min="5166" max="5166" width="1.44140625" style="10" customWidth="1"/>
    <col min="5167" max="5167" width="35.2187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0" style="10" hidden="1" customWidth="1"/>
    <col min="5382" max="5382" width="1.44140625" style="10" customWidth="1"/>
    <col min="5383" max="5383" width="12.33203125" style="10" customWidth="1"/>
    <col min="5384" max="5384" width="1.44140625" style="10" customWidth="1"/>
    <col min="5385" max="5385" width="12.33203125" style="10" customWidth="1"/>
    <col min="5386" max="5386" width="1.44140625" style="10" customWidth="1"/>
    <col min="5387" max="5387" width="12.33203125" style="10" customWidth="1"/>
    <col min="5388" max="5388" width="1.44140625" style="10" customWidth="1"/>
    <col min="5389" max="5389" width="12.33203125" style="10" customWidth="1"/>
    <col min="5390" max="5390" width="1.44140625" style="10" customWidth="1"/>
    <col min="5391" max="5391" width="12.33203125" style="10" customWidth="1"/>
    <col min="5392" max="5392" width="1.44140625" style="10" customWidth="1"/>
    <col min="5393" max="5393" width="12.33203125" style="10" customWidth="1"/>
    <col min="5394" max="5394" width="1.44140625" style="10" customWidth="1"/>
    <col min="5395" max="5395" width="12.33203125" style="10" customWidth="1"/>
    <col min="5396" max="5396" width="1.44140625" style="10" customWidth="1"/>
    <col min="5397" max="5397" width="12.33203125" style="10" customWidth="1"/>
    <col min="5398" max="5398" width="1.44140625" style="10" customWidth="1"/>
    <col min="5399" max="5399" width="13.21875" style="10" customWidth="1"/>
    <col min="5400" max="5400" width="1.109375" style="10" customWidth="1"/>
    <col min="5401" max="5401" width="1.44140625" style="10" customWidth="1"/>
    <col min="5402" max="5402" width="12.33203125" style="10" customWidth="1"/>
    <col min="5403" max="5403" width="1.44140625" style="10" customWidth="1"/>
    <col min="5404" max="5404" width="12.33203125" style="10" customWidth="1"/>
    <col min="5405" max="5405" width="1.44140625" style="10" customWidth="1"/>
    <col min="5406" max="5406" width="12.33203125" style="10" customWidth="1"/>
    <col min="5407" max="5407" width="1.44140625" style="10" customWidth="1"/>
    <col min="5408" max="5409" width="0" style="10" hidden="1" customWidth="1"/>
    <col min="5410" max="5410" width="12.33203125" style="10" customWidth="1"/>
    <col min="5411" max="5411" width="1.44140625" style="10" customWidth="1"/>
    <col min="5412" max="5412" width="12.33203125" style="10" customWidth="1"/>
    <col min="5413" max="5413" width="1.44140625" style="10" customWidth="1"/>
    <col min="5414" max="5414" width="13.88671875" style="10" customWidth="1"/>
    <col min="5415" max="5415" width="1.44140625" style="10" customWidth="1"/>
    <col min="5416" max="5416" width="0" style="10" hidden="1" customWidth="1"/>
    <col min="5417" max="5417" width="1.44140625" style="10" customWidth="1"/>
    <col min="5418" max="5418" width="20.109375" style="10" customWidth="1"/>
    <col min="5419" max="5419" width="1.44140625" style="10" customWidth="1"/>
    <col min="5420" max="5420" width="6.88671875" style="10" customWidth="1"/>
    <col min="5421" max="5421" width="7.6640625" style="10" customWidth="1"/>
    <col min="5422" max="5422" width="1.44140625" style="10" customWidth="1"/>
    <col min="5423" max="5423" width="35.2187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0" style="10" hidden="1" customWidth="1"/>
    <col min="5638" max="5638" width="1.44140625" style="10" customWidth="1"/>
    <col min="5639" max="5639" width="12.33203125" style="10" customWidth="1"/>
    <col min="5640" max="5640" width="1.44140625" style="10" customWidth="1"/>
    <col min="5641" max="5641" width="12.33203125" style="10" customWidth="1"/>
    <col min="5642" max="5642" width="1.44140625" style="10" customWidth="1"/>
    <col min="5643" max="5643" width="12.33203125" style="10" customWidth="1"/>
    <col min="5644" max="5644" width="1.44140625" style="10" customWidth="1"/>
    <col min="5645" max="5645" width="12.33203125" style="10" customWidth="1"/>
    <col min="5646" max="5646" width="1.44140625" style="10" customWidth="1"/>
    <col min="5647" max="5647" width="12.33203125" style="10" customWidth="1"/>
    <col min="5648" max="5648" width="1.44140625" style="10" customWidth="1"/>
    <col min="5649" max="5649" width="12.33203125" style="10" customWidth="1"/>
    <col min="5650" max="5650" width="1.44140625" style="10" customWidth="1"/>
    <col min="5651" max="5651" width="12.33203125" style="10" customWidth="1"/>
    <col min="5652" max="5652" width="1.44140625" style="10" customWidth="1"/>
    <col min="5653" max="5653" width="12.33203125" style="10" customWidth="1"/>
    <col min="5654" max="5654" width="1.44140625" style="10" customWidth="1"/>
    <col min="5655" max="5655" width="13.21875" style="10" customWidth="1"/>
    <col min="5656" max="5656" width="1.109375" style="10" customWidth="1"/>
    <col min="5657" max="5657" width="1.44140625" style="10" customWidth="1"/>
    <col min="5658" max="5658" width="12.33203125" style="10" customWidth="1"/>
    <col min="5659" max="5659" width="1.44140625" style="10" customWidth="1"/>
    <col min="5660" max="5660" width="12.33203125" style="10" customWidth="1"/>
    <col min="5661" max="5661" width="1.44140625" style="10" customWidth="1"/>
    <col min="5662" max="5662" width="12.33203125" style="10" customWidth="1"/>
    <col min="5663" max="5663" width="1.44140625" style="10" customWidth="1"/>
    <col min="5664" max="5665" width="0" style="10" hidden="1" customWidth="1"/>
    <col min="5666" max="5666" width="12.33203125" style="10" customWidth="1"/>
    <col min="5667" max="5667" width="1.44140625" style="10" customWidth="1"/>
    <col min="5668" max="5668" width="12.33203125" style="10" customWidth="1"/>
    <col min="5669" max="5669" width="1.44140625" style="10" customWidth="1"/>
    <col min="5670" max="5670" width="13.88671875" style="10" customWidth="1"/>
    <col min="5671" max="5671" width="1.44140625" style="10" customWidth="1"/>
    <col min="5672" max="5672" width="0" style="10" hidden="1" customWidth="1"/>
    <col min="5673" max="5673" width="1.44140625" style="10" customWidth="1"/>
    <col min="5674" max="5674" width="20.109375" style="10" customWidth="1"/>
    <col min="5675" max="5675" width="1.44140625" style="10" customWidth="1"/>
    <col min="5676" max="5676" width="6.88671875" style="10" customWidth="1"/>
    <col min="5677" max="5677" width="7.6640625" style="10" customWidth="1"/>
    <col min="5678" max="5678" width="1.44140625" style="10" customWidth="1"/>
    <col min="5679" max="5679" width="35.2187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0" style="10" hidden="1" customWidth="1"/>
    <col min="5894" max="5894" width="1.44140625" style="10" customWidth="1"/>
    <col min="5895" max="5895" width="12.33203125" style="10" customWidth="1"/>
    <col min="5896" max="5896" width="1.44140625" style="10" customWidth="1"/>
    <col min="5897" max="5897" width="12.33203125" style="10" customWidth="1"/>
    <col min="5898" max="5898" width="1.44140625" style="10" customWidth="1"/>
    <col min="5899" max="5899" width="12.33203125" style="10" customWidth="1"/>
    <col min="5900" max="5900" width="1.44140625" style="10" customWidth="1"/>
    <col min="5901" max="5901" width="12.33203125" style="10" customWidth="1"/>
    <col min="5902" max="5902" width="1.44140625" style="10" customWidth="1"/>
    <col min="5903" max="5903" width="12.33203125" style="10" customWidth="1"/>
    <col min="5904" max="5904" width="1.44140625" style="10" customWidth="1"/>
    <col min="5905" max="5905" width="12.33203125" style="10" customWidth="1"/>
    <col min="5906" max="5906" width="1.44140625" style="10" customWidth="1"/>
    <col min="5907" max="5907" width="12.33203125" style="10" customWidth="1"/>
    <col min="5908" max="5908" width="1.44140625" style="10" customWidth="1"/>
    <col min="5909" max="5909" width="12.33203125" style="10" customWidth="1"/>
    <col min="5910" max="5910" width="1.44140625" style="10" customWidth="1"/>
    <col min="5911" max="5911" width="13.21875" style="10" customWidth="1"/>
    <col min="5912" max="5912" width="1.109375" style="10" customWidth="1"/>
    <col min="5913" max="5913" width="1.44140625" style="10" customWidth="1"/>
    <col min="5914" max="5914" width="12.33203125" style="10" customWidth="1"/>
    <col min="5915" max="5915" width="1.44140625" style="10" customWidth="1"/>
    <col min="5916" max="5916" width="12.33203125" style="10" customWidth="1"/>
    <col min="5917" max="5917" width="1.44140625" style="10" customWidth="1"/>
    <col min="5918" max="5918" width="12.33203125" style="10" customWidth="1"/>
    <col min="5919" max="5919" width="1.44140625" style="10" customWidth="1"/>
    <col min="5920" max="5921" width="0" style="10" hidden="1" customWidth="1"/>
    <col min="5922" max="5922" width="12.33203125" style="10" customWidth="1"/>
    <col min="5923" max="5923" width="1.44140625" style="10" customWidth="1"/>
    <col min="5924" max="5924" width="12.33203125" style="10" customWidth="1"/>
    <col min="5925" max="5925" width="1.44140625" style="10" customWidth="1"/>
    <col min="5926" max="5926" width="13.88671875" style="10" customWidth="1"/>
    <col min="5927" max="5927" width="1.44140625" style="10" customWidth="1"/>
    <col min="5928" max="5928" width="0" style="10" hidden="1" customWidth="1"/>
    <col min="5929" max="5929" width="1.44140625" style="10" customWidth="1"/>
    <col min="5930" max="5930" width="20.109375" style="10" customWidth="1"/>
    <col min="5931" max="5931" width="1.44140625" style="10" customWidth="1"/>
    <col min="5932" max="5932" width="6.88671875" style="10" customWidth="1"/>
    <col min="5933" max="5933" width="7.6640625" style="10" customWidth="1"/>
    <col min="5934" max="5934" width="1.44140625" style="10" customWidth="1"/>
    <col min="5935" max="5935" width="35.2187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0" style="10" hidden="1" customWidth="1"/>
    <col min="6150" max="6150" width="1.44140625" style="10" customWidth="1"/>
    <col min="6151" max="6151" width="12.33203125" style="10" customWidth="1"/>
    <col min="6152" max="6152" width="1.44140625" style="10" customWidth="1"/>
    <col min="6153" max="6153" width="12.33203125" style="10" customWidth="1"/>
    <col min="6154" max="6154" width="1.44140625" style="10" customWidth="1"/>
    <col min="6155" max="6155" width="12.33203125" style="10" customWidth="1"/>
    <col min="6156" max="6156" width="1.44140625" style="10" customWidth="1"/>
    <col min="6157" max="6157" width="12.33203125" style="10" customWidth="1"/>
    <col min="6158" max="6158" width="1.44140625" style="10" customWidth="1"/>
    <col min="6159" max="6159" width="12.33203125" style="10" customWidth="1"/>
    <col min="6160" max="6160" width="1.44140625" style="10" customWidth="1"/>
    <col min="6161" max="6161" width="12.33203125" style="10" customWidth="1"/>
    <col min="6162" max="6162" width="1.44140625" style="10" customWidth="1"/>
    <col min="6163" max="6163" width="12.33203125" style="10" customWidth="1"/>
    <col min="6164" max="6164" width="1.44140625" style="10" customWidth="1"/>
    <col min="6165" max="6165" width="12.33203125" style="10" customWidth="1"/>
    <col min="6166" max="6166" width="1.44140625" style="10" customWidth="1"/>
    <col min="6167" max="6167" width="13.21875" style="10" customWidth="1"/>
    <col min="6168" max="6168" width="1.109375" style="10" customWidth="1"/>
    <col min="6169" max="6169" width="1.44140625" style="10" customWidth="1"/>
    <col min="6170" max="6170" width="12.33203125" style="10" customWidth="1"/>
    <col min="6171" max="6171" width="1.44140625" style="10" customWidth="1"/>
    <col min="6172" max="6172" width="12.33203125" style="10" customWidth="1"/>
    <col min="6173" max="6173" width="1.44140625" style="10" customWidth="1"/>
    <col min="6174" max="6174" width="12.33203125" style="10" customWidth="1"/>
    <col min="6175" max="6175" width="1.44140625" style="10" customWidth="1"/>
    <col min="6176" max="6177" width="0" style="10" hidden="1" customWidth="1"/>
    <col min="6178" max="6178" width="12.33203125" style="10" customWidth="1"/>
    <col min="6179" max="6179" width="1.44140625" style="10" customWidth="1"/>
    <col min="6180" max="6180" width="12.33203125" style="10" customWidth="1"/>
    <col min="6181" max="6181" width="1.44140625" style="10" customWidth="1"/>
    <col min="6182" max="6182" width="13.88671875" style="10" customWidth="1"/>
    <col min="6183" max="6183" width="1.44140625" style="10" customWidth="1"/>
    <col min="6184" max="6184" width="0" style="10" hidden="1" customWidth="1"/>
    <col min="6185" max="6185" width="1.44140625" style="10" customWidth="1"/>
    <col min="6186" max="6186" width="20.109375" style="10" customWidth="1"/>
    <col min="6187" max="6187" width="1.44140625" style="10" customWidth="1"/>
    <col min="6188" max="6188" width="6.88671875" style="10" customWidth="1"/>
    <col min="6189" max="6189" width="7.6640625" style="10" customWidth="1"/>
    <col min="6190" max="6190" width="1.44140625" style="10" customWidth="1"/>
    <col min="6191" max="6191" width="35.2187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0" style="10" hidden="1" customWidth="1"/>
    <col min="6406" max="6406" width="1.44140625" style="10" customWidth="1"/>
    <col min="6407" max="6407" width="12.33203125" style="10" customWidth="1"/>
    <col min="6408" max="6408" width="1.44140625" style="10" customWidth="1"/>
    <col min="6409" max="6409" width="12.33203125" style="10" customWidth="1"/>
    <col min="6410" max="6410" width="1.44140625" style="10" customWidth="1"/>
    <col min="6411" max="6411" width="12.33203125" style="10" customWidth="1"/>
    <col min="6412" max="6412" width="1.44140625" style="10" customWidth="1"/>
    <col min="6413" max="6413" width="12.33203125" style="10" customWidth="1"/>
    <col min="6414" max="6414" width="1.44140625" style="10" customWidth="1"/>
    <col min="6415" max="6415" width="12.33203125" style="10" customWidth="1"/>
    <col min="6416" max="6416" width="1.44140625" style="10" customWidth="1"/>
    <col min="6417" max="6417" width="12.33203125" style="10" customWidth="1"/>
    <col min="6418" max="6418" width="1.44140625" style="10" customWidth="1"/>
    <col min="6419" max="6419" width="12.33203125" style="10" customWidth="1"/>
    <col min="6420" max="6420" width="1.44140625" style="10" customWidth="1"/>
    <col min="6421" max="6421" width="12.33203125" style="10" customWidth="1"/>
    <col min="6422" max="6422" width="1.44140625" style="10" customWidth="1"/>
    <col min="6423" max="6423" width="13.21875" style="10" customWidth="1"/>
    <col min="6424" max="6424" width="1.109375" style="10" customWidth="1"/>
    <col min="6425" max="6425" width="1.44140625" style="10" customWidth="1"/>
    <col min="6426" max="6426" width="12.33203125" style="10" customWidth="1"/>
    <col min="6427" max="6427" width="1.44140625" style="10" customWidth="1"/>
    <col min="6428" max="6428" width="12.33203125" style="10" customWidth="1"/>
    <col min="6429" max="6429" width="1.44140625" style="10" customWidth="1"/>
    <col min="6430" max="6430" width="12.33203125" style="10" customWidth="1"/>
    <col min="6431" max="6431" width="1.44140625" style="10" customWidth="1"/>
    <col min="6432" max="6433" width="0" style="10" hidden="1" customWidth="1"/>
    <col min="6434" max="6434" width="12.33203125" style="10" customWidth="1"/>
    <col min="6435" max="6435" width="1.44140625" style="10" customWidth="1"/>
    <col min="6436" max="6436" width="12.33203125" style="10" customWidth="1"/>
    <col min="6437" max="6437" width="1.44140625" style="10" customWidth="1"/>
    <col min="6438" max="6438" width="13.88671875" style="10" customWidth="1"/>
    <col min="6439" max="6439" width="1.44140625" style="10" customWidth="1"/>
    <col min="6440" max="6440" width="0" style="10" hidden="1" customWidth="1"/>
    <col min="6441" max="6441" width="1.44140625" style="10" customWidth="1"/>
    <col min="6442" max="6442" width="20.109375" style="10" customWidth="1"/>
    <col min="6443" max="6443" width="1.44140625" style="10" customWidth="1"/>
    <col min="6444" max="6444" width="6.88671875" style="10" customWidth="1"/>
    <col min="6445" max="6445" width="7.6640625" style="10" customWidth="1"/>
    <col min="6446" max="6446" width="1.44140625" style="10" customWidth="1"/>
    <col min="6447" max="6447" width="35.2187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0" style="10" hidden="1" customWidth="1"/>
    <col min="6662" max="6662" width="1.44140625" style="10" customWidth="1"/>
    <col min="6663" max="6663" width="12.33203125" style="10" customWidth="1"/>
    <col min="6664" max="6664" width="1.44140625" style="10" customWidth="1"/>
    <col min="6665" max="6665" width="12.33203125" style="10" customWidth="1"/>
    <col min="6666" max="6666" width="1.44140625" style="10" customWidth="1"/>
    <col min="6667" max="6667" width="12.33203125" style="10" customWidth="1"/>
    <col min="6668" max="6668" width="1.44140625" style="10" customWidth="1"/>
    <col min="6669" max="6669" width="12.33203125" style="10" customWidth="1"/>
    <col min="6670" max="6670" width="1.44140625" style="10" customWidth="1"/>
    <col min="6671" max="6671" width="12.33203125" style="10" customWidth="1"/>
    <col min="6672" max="6672" width="1.44140625" style="10" customWidth="1"/>
    <col min="6673" max="6673" width="12.33203125" style="10" customWidth="1"/>
    <col min="6674" max="6674" width="1.44140625" style="10" customWidth="1"/>
    <col min="6675" max="6675" width="12.33203125" style="10" customWidth="1"/>
    <col min="6676" max="6676" width="1.44140625" style="10" customWidth="1"/>
    <col min="6677" max="6677" width="12.33203125" style="10" customWidth="1"/>
    <col min="6678" max="6678" width="1.44140625" style="10" customWidth="1"/>
    <col min="6679" max="6679" width="13.21875" style="10" customWidth="1"/>
    <col min="6680" max="6680" width="1.109375" style="10" customWidth="1"/>
    <col min="6681" max="6681" width="1.44140625" style="10" customWidth="1"/>
    <col min="6682" max="6682" width="12.33203125" style="10" customWidth="1"/>
    <col min="6683" max="6683" width="1.44140625" style="10" customWidth="1"/>
    <col min="6684" max="6684" width="12.33203125" style="10" customWidth="1"/>
    <col min="6685" max="6685" width="1.44140625" style="10" customWidth="1"/>
    <col min="6686" max="6686" width="12.33203125" style="10" customWidth="1"/>
    <col min="6687" max="6687" width="1.44140625" style="10" customWidth="1"/>
    <col min="6688" max="6689" width="0" style="10" hidden="1" customWidth="1"/>
    <col min="6690" max="6690" width="12.33203125" style="10" customWidth="1"/>
    <col min="6691" max="6691" width="1.44140625" style="10" customWidth="1"/>
    <col min="6692" max="6692" width="12.33203125" style="10" customWidth="1"/>
    <col min="6693" max="6693" width="1.44140625" style="10" customWidth="1"/>
    <col min="6694" max="6694" width="13.88671875" style="10" customWidth="1"/>
    <col min="6695" max="6695" width="1.44140625" style="10" customWidth="1"/>
    <col min="6696" max="6696" width="0" style="10" hidden="1" customWidth="1"/>
    <col min="6697" max="6697" width="1.44140625" style="10" customWidth="1"/>
    <col min="6698" max="6698" width="20.109375" style="10" customWidth="1"/>
    <col min="6699" max="6699" width="1.44140625" style="10" customWidth="1"/>
    <col min="6700" max="6700" width="6.88671875" style="10" customWidth="1"/>
    <col min="6701" max="6701" width="7.6640625" style="10" customWidth="1"/>
    <col min="6702" max="6702" width="1.44140625" style="10" customWidth="1"/>
    <col min="6703" max="6703" width="35.2187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0" style="10" hidden="1" customWidth="1"/>
    <col min="6918" max="6918" width="1.44140625" style="10" customWidth="1"/>
    <col min="6919" max="6919" width="12.33203125" style="10" customWidth="1"/>
    <col min="6920" max="6920" width="1.44140625" style="10" customWidth="1"/>
    <col min="6921" max="6921" width="12.33203125" style="10" customWidth="1"/>
    <col min="6922" max="6922" width="1.44140625" style="10" customWidth="1"/>
    <col min="6923" max="6923" width="12.33203125" style="10" customWidth="1"/>
    <col min="6924" max="6924" width="1.44140625" style="10" customWidth="1"/>
    <col min="6925" max="6925" width="12.33203125" style="10" customWidth="1"/>
    <col min="6926" max="6926" width="1.44140625" style="10" customWidth="1"/>
    <col min="6927" max="6927" width="12.33203125" style="10" customWidth="1"/>
    <col min="6928" max="6928" width="1.44140625" style="10" customWidth="1"/>
    <col min="6929" max="6929" width="12.33203125" style="10" customWidth="1"/>
    <col min="6930" max="6930" width="1.44140625" style="10" customWidth="1"/>
    <col min="6931" max="6931" width="12.33203125" style="10" customWidth="1"/>
    <col min="6932" max="6932" width="1.44140625" style="10" customWidth="1"/>
    <col min="6933" max="6933" width="12.33203125" style="10" customWidth="1"/>
    <col min="6934" max="6934" width="1.44140625" style="10" customWidth="1"/>
    <col min="6935" max="6935" width="13.21875" style="10" customWidth="1"/>
    <col min="6936" max="6936" width="1.109375" style="10" customWidth="1"/>
    <col min="6937" max="6937" width="1.44140625" style="10" customWidth="1"/>
    <col min="6938" max="6938" width="12.33203125" style="10" customWidth="1"/>
    <col min="6939" max="6939" width="1.44140625" style="10" customWidth="1"/>
    <col min="6940" max="6940" width="12.33203125" style="10" customWidth="1"/>
    <col min="6941" max="6941" width="1.44140625" style="10" customWidth="1"/>
    <col min="6942" max="6942" width="12.33203125" style="10" customWidth="1"/>
    <col min="6943" max="6943" width="1.44140625" style="10" customWidth="1"/>
    <col min="6944" max="6945" width="0" style="10" hidden="1" customWidth="1"/>
    <col min="6946" max="6946" width="12.33203125" style="10" customWidth="1"/>
    <col min="6947" max="6947" width="1.44140625" style="10" customWidth="1"/>
    <col min="6948" max="6948" width="12.33203125" style="10" customWidth="1"/>
    <col min="6949" max="6949" width="1.44140625" style="10" customWidth="1"/>
    <col min="6950" max="6950" width="13.88671875" style="10" customWidth="1"/>
    <col min="6951" max="6951" width="1.44140625" style="10" customWidth="1"/>
    <col min="6952" max="6952" width="0" style="10" hidden="1" customWidth="1"/>
    <col min="6953" max="6953" width="1.44140625" style="10" customWidth="1"/>
    <col min="6954" max="6954" width="20.109375" style="10" customWidth="1"/>
    <col min="6955" max="6955" width="1.44140625" style="10" customWidth="1"/>
    <col min="6956" max="6956" width="6.88671875" style="10" customWidth="1"/>
    <col min="6957" max="6957" width="7.6640625" style="10" customWidth="1"/>
    <col min="6958" max="6958" width="1.44140625" style="10" customWidth="1"/>
    <col min="6959" max="6959" width="35.2187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0" style="10" hidden="1" customWidth="1"/>
    <col min="7174" max="7174" width="1.44140625" style="10" customWidth="1"/>
    <col min="7175" max="7175" width="12.33203125" style="10" customWidth="1"/>
    <col min="7176" max="7176" width="1.44140625" style="10" customWidth="1"/>
    <col min="7177" max="7177" width="12.33203125" style="10" customWidth="1"/>
    <col min="7178" max="7178" width="1.44140625" style="10" customWidth="1"/>
    <col min="7179" max="7179" width="12.33203125" style="10" customWidth="1"/>
    <col min="7180" max="7180" width="1.44140625" style="10" customWidth="1"/>
    <col min="7181" max="7181" width="12.33203125" style="10" customWidth="1"/>
    <col min="7182" max="7182" width="1.44140625" style="10" customWidth="1"/>
    <col min="7183" max="7183" width="12.33203125" style="10" customWidth="1"/>
    <col min="7184" max="7184" width="1.44140625" style="10" customWidth="1"/>
    <col min="7185" max="7185" width="12.33203125" style="10" customWidth="1"/>
    <col min="7186" max="7186" width="1.44140625" style="10" customWidth="1"/>
    <col min="7187" max="7187" width="12.33203125" style="10" customWidth="1"/>
    <col min="7188" max="7188" width="1.44140625" style="10" customWidth="1"/>
    <col min="7189" max="7189" width="12.33203125" style="10" customWidth="1"/>
    <col min="7190" max="7190" width="1.44140625" style="10" customWidth="1"/>
    <col min="7191" max="7191" width="13.21875" style="10" customWidth="1"/>
    <col min="7192" max="7192" width="1.109375" style="10" customWidth="1"/>
    <col min="7193" max="7193" width="1.44140625" style="10" customWidth="1"/>
    <col min="7194" max="7194" width="12.33203125" style="10" customWidth="1"/>
    <col min="7195" max="7195" width="1.44140625" style="10" customWidth="1"/>
    <col min="7196" max="7196" width="12.33203125" style="10" customWidth="1"/>
    <col min="7197" max="7197" width="1.44140625" style="10" customWidth="1"/>
    <col min="7198" max="7198" width="12.33203125" style="10" customWidth="1"/>
    <col min="7199" max="7199" width="1.44140625" style="10" customWidth="1"/>
    <col min="7200" max="7201" width="0" style="10" hidden="1" customWidth="1"/>
    <col min="7202" max="7202" width="12.33203125" style="10" customWidth="1"/>
    <col min="7203" max="7203" width="1.44140625" style="10" customWidth="1"/>
    <col min="7204" max="7204" width="12.33203125" style="10" customWidth="1"/>
    <col min="7205" max="7205" width="1.44140625" style="10" customWidth="1"/>
    <col min="7206" max="7206" width="13.88671875" style="10" customWidth="1"/>
    <col min="7207" max="7207" width="1.44140625" style="10" customWidth="1"/>
    <col min="7208" max="7208" width="0" style="10" hidden="1" customWidth="1"/>
    <col min="7209" max="7209" width="1.44140625" style="10" customWidth="1"/>
    <col min="7210" max="7210" width="20.109375" style="10" customWidth="1"/>
    <col min="7211" max="7211" width="1.44140625" style="10" customWidth="1"/>
    <col min="7212" max="7212" width="6.88671875" style="10" customWidth="1"/>
    <col min="7213" max="7213" width="7.6640625" style="10" customWidth="1"/>
    <col min="7214" max="7214" width="1.44140625" style="10" customWidth="1"/>
    <col min="7215" max="7215" width="35.2187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0" style="10" hidden="1" customWidth="1"/>
    <col min="7430" max="7430" width="1.44140625" style="10" customWidth="1"/>
    <col min="7431" max="7431" width="12.33203125" style="10" customWidth="1"/>
    <col min="7432" max="7432" width="1.44140625" style="10" customWidth="1"/>
    <col min="7433" max="7433" width="12.33203125" style="10" customWidth="1"/>
    <col min="7434" max="7434" width="1.44140625" style="10" customWidth="1"/>
    <col min="7435" max="7435" width="12.33203125" style="10" customWidth="1"/>
    <col min="7436" max="7436" width="1.44140625" style="10" customWidth="1"/>
    <col min="7437" max="7437" width="12.33203125" style="10" customWidth="1"/>
    <col min="7438" max="7438" width="1.44140625" style="10" customWidth="1"/>
    <col min="7439" max="7439" width="12.33203125" style="10" customWidth="1"/>
    <col min="7440" max="7440" width="1.44140625" style="10" customWidth="1"/>
    <col min="7441" max="7441" width="12.33203125" style="10" customWidth="1"/>
    <col min="7442" max="7442" width="1.44140625" style="10" customWidth="1"/>
    <col min="7443" max="7443" width="12.33203125" style="10" customWidth="1"/>
    <col min="7444" max="7444" width="1.44140625" style="10" customWidth="1"/>
    <col min="7445" max="7445" width="12.33203125" style="10" customWidth="1"/>
    <col min="7446" max="7446" width="1.44140625" style="10" customWidth="1"/>
    <col min="7447" max="7447" width="13.21875" style="10" customWidth="1"/>
    <col min="7448" max="7448" width="1.109375" style="10" customWidth="1"/>
    <col min="7449" max="7449" width="1.44140625" style="10" customWidth="1"/>
    <col min="7450" max="7450" width="12.33203125" style="10" customWidth="1"/>
    <col min="7451" max="7451" width="1.44140625" style="10" customWidth="1"/>
    <col min="7452" max="7452" width="12.33203125" style="10" customWidth="1"/>
    <col min="7453" max="7453" width="1.44140625" style="10" customWidth="1"/>
    <col min="7454" max="7454" width="12.33203125" style="10" customWidth="1"/>
    <col min="7455" max="7455" width="1.44140625" style="10" customWidth="1"/>
    <col min="7456" max="7457" width="0" style="10" hidden="1" customWidth="1"/>
    <col min="7458" max="7458" width="12.33203125" style="10" customWidth="1"/>
    <col min="7459" max="7459" width="1.44140625" style="10" customWidth="1"/>
    <col min="7460" max="7460" width="12.33203125" style="10" customWidth="1"/>
    <col min="7461" max="7461" width="1.44140625" style="10" customWidth="1"/>
    <col min="7462" max="7462" width="13.88671875" style="10" customWidth="1"/>
    <col min="7463" max="7463" width="1.44140625" style="10" customWidth="1"/>
    <col min="7464" max="7464" width="0" style="10" hidden="1" customWidth="1"/>
    <col min="7465" max="7465" width="1.44140625" style="10" customWidth="1"/>
    <col min="7466" max="7466" width="20.109375" style="10" customWidth="1"/>
    <col min="7467" max="7467" width="1.44140625" style="10" customWidth="1"/>
    <col min="7468" max="7468" width="6.88671875" style="10" customWidth="1"/>
    <col min="7469" max="7469" width="7.6640625" style="10" customWidth="1"/>
    <col min="7470" max="7470" width="1.44140625" style="10" customWidth="1"/>
    <col min="7471" max="7471" width="35.2187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0" style="10" hidden="1" customWidth="1"/>
    <col min="7686" max="7686" width="1.44140625" style="10" customWidth="1"/>
    <col min="7687" max="7687" width="12.33203125" style="10" customWidth="1"/>
    <col min="7688" max="7688" width="1.44140625" style="10" customWidth="1"/>
    <col min="7689" max="7689" width="12.33203125" style="10" customWidth="1"/>
    <col min="7690" max="7690" width="1.44140625" style="10" customWidth="1"/>
    <col min="7691" max="7691" width="12.33203125" style="10" customWidth="1"/>
    <col min="7692" max="7692" width="1.44140625" style="10" customWidth="1"/>
    <col min="7693" max="7693" width="12.33203125" style="10" customWidth="1"/>
    <col min="7694" max="7694" width="1.44140625" style="10" customWidth="1"/>
    <col min="7695" max="7695" width="12.33203125" style="10" customWidth="1"/>
    <col min="7696" max="7696" width="1.44140625" style="10" customWidth="1"/>
    <col min="7697" max="7697" width="12.33203125" style="10" customWidth="1"/>
    <col min="7698" max="7698" width="1.44140625" style="10" customWidth="1"/>
    <col min="7699" max="7699" width="12.33203125" style="10" customWidth="1"/>
    <col min="7700" max="7700" width="1.44140625" style="10" customWidth="1"/>
    <col min="7701" max="7701" width="12.33203125" style="10" customWidth="1"/>
    <col min="7702" max="7702" width="1.44140625" style="10" customWidth="1"/>
    <col min="7703" max="7703" width="13.21875" style="10" customWidth="1"/>
    <col min="7704" max="7704" width="1.109375" style="10" customWidth="1"/>
    <col min="7705" max="7705" width="1.44140625" style="10" customWidth="1"/>
    <col min="7706" max="7706" width="12.33203125" style="10" customWidth="1"/>
    <col min="7707" max="7707" width="1.44140625" style="10" customWidth="1"/>
    <col min="7708" max="7708" width="12.33203125" style="10" customWidth="1"/>
    <col min="7709" max="7709" width="1.44140625" style="10" customWidth="1"/>
    <col min="7710" max="7710" width="12.33203125" style="10" customWidth="1"/>
    <col min="7711" max="7711" width="1.44140625" style="10" customWidth="1"/>
    <col min="7712" max="7713" width="0" style="10" hidden="1" customWidth="1"/>
    <col min="7714" max="7714" width="12.33203125" style="10" customWidth="1"/>
    <col min="7715" max="7715" width="1.44140625" style="10" customWidth="1"/>
    <col min="7716" max="7716" width="12.33203125" style="10" customWidth="1"/>
    <col min="7717" max="7717" width="1.44140625" style="10" customWidth="1"/>
    <col min="7718" max="7718" width="13.88671875" style="10" customWidth="1"/>
    <col min="7719" max="7719" width="1.44140625" style="10" customWidth="1"/>
    <col min="7720" max="7720" width="0" style="10" hidden="1" customWidth="1"/>
    <col min="7721" max="7721" width="1.44140625" style="10" customWidth="1"/>
    <col min="7722" max="7722" width="20.109375" style="10" customWidth="1"/>
    <col min="7723" max="7723" width="1.44140625" style="10" customWidth="1"/>
    <col min="7724" max="7724" width="6.88671875" style="10" customWidth="1"/>
    <col min="7725" max="7725" width="7.6640625" style="10" customWidth="1"/>
    <col min="7726" max="7726" width="1.44140625" style="10" customWidth="1"/>
    <col min="7727" max="7727" width="35.2187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0" style="10" hidden="1" customWidth="1"/>
    <col min="7942" max="7942" width="1.44140625" style="10" customWidth="1"/>
    <col min="7943" max="7943" width="12.33203125" style="10" customWidth="1"/>
    <col min="7944" max="7944" width="1.44140625" style="10" customWidth="1"/>
    <col min="7945" max="7945" width="12.33203125" style="10" customWidth="1"/>
    <col min="7946" max="7946" width="1.44140625" style="10" customWidth="1"/>
    <col min="7947" max="7947" width="12.33203125" style="10" customWidth="1"/>
    <col min="7948" max="7948" width="1.44140625" style="10" customWidth="1"/>
    <col min="7949" max="7949" width="12.33203125" style="10" customWidth="1"/>
    <col min="7950" max="7950" width="1.44140625" style="10" customWidth="1"/>
    <col min="7951" max="7951" width="12.33203125" style="10" customWidth="1"/>
    <col min="7952" max="7952" width="1.44140625" style="10" customWidth="1"/>
    <col min="7953" max="7953" width="12.33203125" style="10" customWidth="1"/>
    <col min="7954" max="7954" width="1.44140625" style="10" customWidth="1"/>
    <col min="7955" max="7955" width="12.33203125" style="10" customWidth="1"/>
    <col min="7956" max="7956" width="1.44140625" style="10" customWidth="1"/>
    <col min="7957" max="7957" width="12.33203125" style="10" customWidth="1"/>
    <col min="7958" max="7958" width="1.44140625" style="10" customWidth="1"/>
    <col min="7959" max="7959" width="13.21875" style="10" customWidth="1"/>
    <col min="7960" max="7960" width="1.109375" style="10" customWidth="1"/>
    <col min="7961" max="7961" width="1.44140625" style="10" customWidth="1"/>
    <col min="7962" max="7962" width="12.33203125" style="10" customWidth="1"/>
    <col min="7963" max="7963" width="1.44140625" style="10" customWidth="1"/>
    <col min="7964" max="7964" width="12.33203125" style="10" customWidth="1"/>
    <col min="7965" max="7965" width="1.44140625" style="10" customWidth="1"/>
    <col min="7966" max="7966" width="12.33203125" style="10" customWidth="1"/>
    <col min="7967" max="7967" width="1.44140625" style="10" customWidth="1"/>
    <col min="7968" max="7969" width="0" style="10" hidden="1" customWidth="1"/>
    <col min="7970" max="7970" width="12.33203125" style="10" customWidth="1"/>
    <col min="7971" max="7971" width="1.44140625" style="10" customWidth="1"/>
    <col min="7972" max="7972" width="12.33203125" style="10" customWidth="1"/>
    <col min="7973" max="7973" width="1.44140625" style="10" customWidth="1"/>
    <col min="7974" max="7974" width="13.88671875" style="10" customWidth="1"/>
    <col min="7975" max="7975" width="1.44140625" style="10" customWidth="1"/>
    <col min="7976" max="7976" width="0" style="10" hidden="1" customWidth="1"/>
    <col min="7977" max="7977" width="1.44140625" style="10" customWidth="1"/>
    <col min="7978" max="7978" width="20.109375" style="10" customWidth="1"/>
    <col min="7979" max="7979" width="1.44140625" style="10" customWidth="1"/>
    <col min="7980" max="7980" width="6.88671875" style="10" customWidth="1"/>
    <col min="7981" max="7981" width="7.6640625" style="10" customWidth="1"/>
    <col min="7982" max="7982" width="1.44140625" style="10" customWidth="1"/>
    <col min="7983" max="7983" width="35.2187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0" style="10" hidden="1" customWidth="1"/>
    <col min="8198" max="8198" width="1.44140625" style="10" customWidth="1"/>
    <col min="8199" max="8199" width="12.33203125" style="10" customWidth="1"/>
    <col min="8200" max="8200" width="1.44140625" style="10" customWidth="1"/>
    <col min="8201" max="8201" width="12.33203125" style="10" customWidth="1"/>
    <col min="8202" max="8202" width="1.44140625" style="10" customWidth="1"/>
    <col min="8203" max="8203" width="12.33203125" style="10" customWidth="1"/>
    <col min="8204" max="8204" width="1.44140625" style="10" customWidth="1"/>
    <col min="8205" max="8205" width="12.33203125" style="10" customWidth="1"/>
    <col min="8206" max="8206" width="1.44140625" style="10" customWidth="1"/>
    <col min="8207" max="8207" width="12.33203125" style="10" customWidth="1"/>
    <col min="8208" max="8208" width="1.44140625" style="10" customWidth="1"/>
    <col min="8209" max="8209" width="12.33203125" style="10" customWidth="1"/>
    <col min="8210" max="8210" width="1.44140625" style="10" customWidth="1"/>
    <col min="8211" max="8211" width="12.33203125" style="10" customWidth="1"/>
    <col min="8212" max="8212" width="1.44140625" style="10" customWidth="1"/>
    <col min="8213" max="8213" width="12.33203125" style="10" customWidth="1"/>
    <col min="8214" max="8214" width="1.44140625" style="10" customWidth="1"/>
    <col min="8215" max="8215" width="13.21875" style="10" customWidth="1"/>
    <col min="8216" max="8216" width="1.109375" style="10" customWidth="1"/>
    <col min="8217" max="8217" width="1.44140625" style="10" customWidth="1"/>
    <col min="8218" max="8218" width="12.33203125" style="10" customWidth="1"/>
    <col min="8219" max="8219" width="1.44140625" style="10" customWidth="1"/>
    <col min="8220" max="8220" width="12.33203125" style="10" customWidth="1"/>
    <col min="8221" max="8221" width="1.44140625" style="10" customWidth="1"/>
    <col min="8222" max="8222" width="12.33203125" style="10" customWidth="1"/>
    <col min="8223" max="8223" width="1.44140625" style="10" customWidth="1"/>
    <col min="8224" max="8225" width="0" style="10" hidden="1" customWidth="1"/>
    <col min="8226" max="8226" width="12.33203125" style="10" customWidth="1"/>
    <col min="8227" max="8227" width="1.44140625" style="10" customWidth="1"/>
    <col min="8228" max="8228" width="12.33203125" style="10" customWidth="1"/>
    <col min="8229" max="8229" width="1.44140625" style="10" customWidth="1"/>
    <col min="8230" max="8230" width="13.88671875" style="10" customWidth="1"/>
    <col min="8231" max="8231" width="1.44140625" style="10" customWidth="1"/>
    <col min="8232" max="8232" width="0" style="10" hidden="1" customWidth="1"/>
    <col min="8233" max="8233" width="1.44140625" style="10" customWidth="1"/>
    <col min="8234" max="8234" width="20.109375" style="10" customWidth="1"/>
    <col min="8235" max="8235" width="1.44140625" style="10" customWidth="1"/>
    <col min="8236" max="8236" width="6.88671875" style="10" customWidth="1"/>
    <col min="8237" max="8237" width="7.6640625" style="10" customWidth="1"/>
    <col min="8238" max="8238" width="1.44140625" style="10" customWidth="1"/>
    <col min="8239" max="8239" width="35.2187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0" style="10" hidden="1" customWidth="1"/>
    <col min="8454" max="8454" width="1.44140625" style="10" customWidth="1"/>
    <col min="8455" max="8455" width="12.33203125" style="10" customWidth="1"/>
    <col min="8456" max="8456" width="1.44140625" style="10" customWidth="1"/>
    <col min="8457" max="8457" width="12.33203125" style="10" customWidth="1"/>
    <col min="8458" max="8458" width="1.44140625" style="10" customWidth="1"/>
    <col min="8459" max="8459" width="12.33203125" style="10" customWidth="1"/>
    <col min="8460" max="8460" width="1.44140625" style="10" customWidth="1"/>
    <col min="8461" max="8461" width="12.33203125" style="10" customWidth="1"/>
    <col min="8462" max="8462" width="1.44140625" style="10" customWidth="1"/>
    <col min="8463" max="8463" width="12.33203125" style="10" customWidth="1"/>
    <col min="8464" max="8464" width="1.44140625" style="10" customWidth="1"/>
    <col min="8465" max="8465" width="12.33203125" style="10" customWidth="1"/>
    <col min="8466" max="8466" width="1.44140625" style="10" customWidth="1"/>
    <col min="8467" max="8467" width="12.33203125" style="10" customWidth="1"/>
    <col min="8468" max="8468" width="1.44140625" style="10" customWidth="1"/>
    <col min="8469" max="8469" width="12.33203125" style="10" customWidth="1"/>
    <col min="8470" max="8470" width="1.44140625" style="10" customWidth="1"/>
    <col min="8471" max="8471" width="13.21875" style="10" customWidth="1"/>
    <col min="8472" max="8472" width="1.109375" style="10" customWidth="1"/>
    <col min="8473" max="8473" width="1.44140625" style="10" customWidth="1"/>
    <col min="8474" max="8474" width="12.33203125" style="10" customWidth="1"/>
    <col min="8475" max="8475" width="1.44140625" style="10" customWidth="1"/>
    <col min="8476" max="8476" width="12.33203125" style="10" customWidth="1"/>
    <col min="8477" max="8477" width="1.44140625" style="10" customWidth="1"/>
    <col min="8478" max="8478" width="12.33203125" style="10" customWidth="1"/>
    <col min="8479" max="8479" width="1.44140625" style="10" customWidth="1"/>
    <col min="8480" max="8481" width="0" style="10" hidden="1" customWidth="1"/>
    <col min="8482" max="8482" width="12.33203125" style="10" customWidth="1"/>
    <col min="8483" max="8483" width="1.44140625" style="10" customWidth="1"/>
    <col min="8484" max="8484" width="12.33203125" style="10" customWidth="1"/>
    <col min="8485" max="8485" width="1.44140625" style="10" customWidth="1"/>
    <col min="8486" max="8486" width="13.88671875" style="10" customWidth="1"/>
    <col min="8487" max="8487" width="1.44140625" style="10" customWidth="1"/>
    <col min="8488" max="8488" width="0" style="10" hidden="1" customWidth="1"/>
    <col min="8489" max="8489" width="1.44140625" style="10" customWidth="1"/>
    <col min="8490" max="8490" width="20.109375" style="10" customWidth="1"/>
    <col min="8491" max="8491" width="1.44140625" style="10" customWidth="1"/>
    <col min="8492" max="8492" width="6.88671875" style="10" customWidth="1"/>
    <col min="8493" max="8493" width="7.6640625" style="10" customWidth="1"/>
    <col min="8494" max="8494" width="1.44140625" style="10" customWidth="1"/>
    <col min="8495" max="8495" width="35.2187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0" style="10" hidden="1" customWidth="1"/>
    <col min="8710" max="8710" width="1.44140625" style="10" customWidth="1"/>
    <col min="8711" max="8711" width="12.33203125" style="10" customWidth="1"/>
    <col min="8712" max="8712" width="1.44140625" style="10" customWidth="1"/>
    <col min="8713" max="8713" width="12.33203125" style="10" customWidth="1"/>
    <col min="8714" max="8714" width="1.44140625" style="10" customWidth="1"/>
    <col min="8715" max="8715" width="12.33203125" style="10" customWidth="1"/>
    <col min="8716" max="8716" width="1.44140625" style="10" customWidth="1"/>
    <col min="8717" max="8717" width="12.33203125" style="10" customWidth="1"/>
    <col min="8718" max="8718" width="1.44140625" style="10" customWidth="1"/>
    <col min="8719" max="8719" width="12.33203125" style="10" customWidth="1"/>
    <col min="8720" max="8720" width="1.44140625" style="10" customWidth="1"/>
    <col min="8721" max="8721" width="12.33203125" style="10" customWidth="1"/>
    <col min="8722" max="8722" width="1.44140625" style="10" customWidth="1"/>
    <col min="8723" max="8723" width="12.33203125" style="10" customWidth="1"/>
    <col min="8724" max="8724" width="1.44140625" style="10" customWidth="1"/>
    <col min="8725" max="8725" width="12.33203125" style="10" customWidth="1"/>
    <col min="8726" max="8726" width="1.44140625" style="10" customWidth="1"/>
    <col min="8727" max="8727" width="13.21875" style="10" customWidth="1"/>
    <col min="8728" max="8728" width="1.109375" style="10" customWidth="1"/>
    <col min="8729" max="8729" width="1.44140625" style="10" customWidth="1"/>
    <col min="8730" max="8730" width="12.33203125" style="10" customWidth="1"/>
    <col min="8731" max="8731" width="1.44140625" style="10" customWidth="1"/>
    <col min="8732" max="8732" width="12.33203125" style="10" customWidth="1"/>
    <col min="8733" max="8733" width="1.44140625" style="10" customWidth="1"/>
    <col min="8734" max="8734" width="12.33203125" style="10" customWidth="1"/>
    <col min="8735" max="8735" width="1.44140625" style="10" customWidth="1"/>
    <col min="8736" max="8737" width="0" style="10" hidden="1" customWidth="1"/>
    <col min="8738" max="8738" width="12.33203125" style="10" customWidth="1"/>
    <col min="8739" max="8739" width="1.44140625" style="10" customWidth="1"/>
    <col min="8740" max="8740" width="12.33203125" style="10" customWidth="1"/>
    <col min="8741" max="8741" width="1.44140625" style="10" customWidth="1"/>
    <col min="8742" max="8742" width="13.88671875" style="10" customWidth="1"/>
    <col min="8743" max="8743" width="1.44140625" style="10" customWidth="1"/>
    <col min="8744" max="8744" width="0" style="10" hidden="1" customWidth="1"/>
    <col min="8745" max="8745" width="1.44140625" style="10" customWidth="1"/>
    <col min="8746" max="8746" width="20.109375" style="10" customWidth="1"/>
    <col min="8747" max="8747" width="1.44140625" style="10" customWidth="1"/>
    <col min="8748" max="8748" width="6.88671875" style="10" customWidth="1"/>
    <col min="8749" max="8749" width="7.6640625" style="10" customWidth="1"/>
    <col min="8750" max="8750" width="1.44140625" style="10" customWidth="1"/>
    <col min="8751" max="8751" width="35.2187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0" style="10" hidden="1" customWidth="1"/>
    <col min="8966" max="8966" width="1.44140625" style="10" customWidth="1"/>
    <col min="8967" max="8967" width="12.33203125" style="10" customWidth="1"/>
    <col min="8968" max="8968" width="1.44140625" style="10" customWidth="1"/>
    <col min="8969" max="8969" width="12.33203125" style="10" customWidth="1"/>
    <col min="8970" max="8970" width="1.44140625" style="10" customWidth="1"/>
    <col min="8971" max="8971" width="12.33203125" style="10" customWidth="1"/>
    <col min="8972" max="8972" width="1.44140625" style="10" customWidth="1"/>
    <col min="8973" max="8973" width="12.33203125" style="10" customWidth="1"/>
    <col min="8974" max="8974" width="1.44140625" style="10" customWidth="1"/>
    <col min="8975" max="8975" width="12.33203125" style="10" customWidth="1"/>
    <col min="8976" max="8976" width="1.44140625" style="10" customWidth="1"/>
    <col min="8977" max="8977" width="12.33203125" style="10" customWidth="1"/>
    <col min="8978" max="8978" width="1.44140625" style="10" customWidth="1"/>
    <col min="8979" max="8979" width="12.33203125" style="10" customWidth="1"/>
    <col min="8980" max="8980" width="1.44140625" style="10" customWidth="1"/>
    <col min="8981" max="8981" width="12.33203125" style="10" customWidth="1"/>
    <col min="8982" max="8982" width="1.44140625" style="10" customWidth="1"/>
    <col min="8983" max="8983" width="13.21875" style="10" customWidth="1"/>
    <col min="8984" max="8984" width="1.109375" style="10" customWidth="1"/>
    <col min="8985" max="8985" width="1.44140625" style="10" customWidth="1"/>
    <col min="8986" max="8986" width="12.33203125" style="10" customWidth="1"/>
    <col min="8987" max="8987" width="1.44140625" style="10" customWidth="1"/>
    <col min="8988" max="8988" width="12.33203125" style="10" customWidth="1"/>
    <col min="8989" max="8989" width="1.44140625" style="10" customWidth="1"/>
    <col min="8990" max="8990" width="12.33203125" style="10" customWidth="1"/>
    <col min="8991" max="8991" width="1.44140625" style="10" customWidth="1"/>
    <col min="8992" max="8993" width="0" style="10" hidden="1" customWidth="1"/>
    <col min="8994" max="8994" width="12.33203125" style="10" customWidth="1"/>
    <col min="8995" max="8995" width="1.44140625" style="10" customWidth="1"/>
    <col min="8996" max="8996" width="12.33203125" style="10" customWidth="1"/>
    <col min="8997" max="8997" width="1.44140625" style="10" customWidth="1"/>
    <col min="8998" max="8998" width="13.88671875" style="10" customWidth="1"/>
    <col min="8999" max="8999" width="1.44140625" style="10" customWidth="1"/>
    <col min="9000" max="9000" width="0" style="10" hidden="1" customWidth="1"/>
    <col min="9001" max="9001" width="1.44140625" style="10" customWidth="1"/>
    <col min="9002" max="9002" width="20.109375" style="10" customWidth="1"/>
    <col min="9003" max="9003" width="1.44140625" style="10" customWidth="1"/>
    <col min="9004" max="9004" width="6.88671875" style="10" customWidth="1"/>
    <col min="9005" max="9005" width="7.6640625" style="10" customWidth="1"/>
    <col min="9006" max="9006" width="1.44140625" style="10" customWidth="1"/>
    <col min="9007" max="9007" width="35.2187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0" style="10" hidden="1" customWidth="1"/>
    <col min="9222" max="9222" width="1.44140625" style="10" customWidth="1"/>
    <col min="9223" max="9223" width="12.33203125" style="10" customWidth="1"/>
    <col min="9224" max="9224" width="1.44140625" style="10" customWidth="1"/>
    <col min="9225" max="9225" width="12.33203125" style="10" customWidth="1"/>
    <col min="9226" max="9226" width="1.44140625" style="10" customWidth="1"/>
    <col min="9227" max="9227" width="12.33203125" style="10" customWidth="1"/>
    <col min="9228" max="9228" width="1.44140625" style="10" customWidth="1"/>
    <col min="9229" max="9229" width="12.33203125" style="10" customWidth="1"/>
    <col min="9230" max="9230" width="1.44140625" style="10" customWidth="1"/>
    <col min="9231" max="9231" width="12.33203125" style="10" customWidth="1"/>
    <col min="9232" max="9232" width="1.44140625" style="10" customWidth="1"/>
    <col min="9233" max="9233" width="12.33203125" style="10" customWidth="1"/>
    <col min="9234" max="9234" width="1.44140625" style="10" customWidth="1"/>
    <col min="9235" max="9235" width="12.33203125" style="10" customWidth="1"/>
    <col min="9236" max="9236" width="1.44140625" style="10" customWidth="1"/>
    <col min="9237" max="9237" width="12.33203125" style="10" customWidth="1"/>
    <col min="9238" max="9238" width="1.44140625" style="10" customWidth="1"/>
    <col min="9239" max="9239" width="13.21875" style="10" customWidth="1"/>
    <col min="9240" max="9240" width="1.109375" style="10" customWidth="1"/>
    <col min="9241" max="9241" width="1.44140625" style="10" customWidth="1"/>
    <col min="9242" max="9242" width="12.33203125" style="10" customWidth="1"/>
    <col min="9243" max="9243" width="1.44140625" style="10" customWidth="1"/>
    <col min="9244" max="9244" width="12.33203125" style="10" customWidth="1"/>
    <col min="9245" max="9245" width="1.44140625" style="10" customWidth="1"/>
    <col min="9246" max="9246" width="12.33203125" style="10" customWidth="1"/>
    <col min="9247" max="9247" width="1.44140625" style="10" customWidth="1"/>
    <col min="9248" max="9249" width="0" style="10" hidden="1" customWidth="1"/>
    <col min="9250" max="9250" width="12.33203125" style="10" customWidth="1"/>
    <col min="9251" max="9251" width="1.44140625" style="10" customWidth="1"/>
    <col min="9252" max="9252" width="12.33203125" style="10" customWidth="1"/>
    <col min="9253" max="9253" width="1.44140625" style="10" customWidth="1"/>
    <col min="9254" max="9254" width="13.88671875" style="10" customWidth="1"/>
    <col min="9255" max="9255" width="1.44140625" style="10" customWidth="1"/>
    <col min="9256" max="9256" width="0" style="10" hidden="1" customWidth="1"/>
    <col min="9257" max="9257" width="1.44140625" style="10" customWidth="1"/>
    <col min="9258" max="9258" width="20.109375" style="10" customWidth="1"/>
    <col min="9259" max="9259" width="1.44140625" style="10" customWidth="1"/>
    <col min="9260" max="9260" width="6.88671875" style="10" customWidth="1"/>
    <col min="9261" max="9261" width="7.6640625" style="10" customWidth="1"/>
    <col min="9262" max="9262" width="1.44140625" style="10" customWidth="1"/>
    <col min="9263" max="9263" width="35.2187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0" style="10" hidden="1" customWidth="1"/>
    <col min="9478" max="9478" width="1.44140625" style="10" customWidth="1"/>
    <col min="9479" max="9479" width="12.33203125" style="10" customWidth="1"/>
    <col min="9480" max="9480" width="1.44140625" style="10" customWidth="1"/>
    <col min="9481" max="9481" width="12.33203125" style="10" customWidth="1"/>
    <col min="9482" max="9482" width="1.44140625" style="10" customWidth="1"/>
    <col min="9483" max="9483" width="12.33203125" style="10" customWidth="1"/>
    <col min="9484" max="9484" width="1.44140625" style="10" customWidth="1"/>
    <col min="9485" max="9485" width="12.33203125" style="10" customWidth="1"/>
    <col min="9486" max="9486" width="1.44140625" style="10" customWidth="1"/>
    <col min="9487" max="9487" width="12.33203125" style="10" customWidth="1"/>
    <col min="9488" max="9488" width="1.44140625" style="10" customWidth="1"/>
    <col min="9489" max="9489" width="12.33203125" style="10" customWidth="1"/>
    <col min="9490" max="9490" width="1.44140625" style="10" customWidth="1"/>
    <col min="9491" max="9491" width="12.33203125" style="10" customWidth="1"/>
    <col min="9492" max="9492" width="1.44140625" style="10" customWidth="1"/>
    <col min="9493" max="9493" width="12.33203125" style="10" customWidth="1"/>
    <col min="9494" max="9494" width="1.44140625" style="10" customWidth="1"/>
    <col min="9495" max="9495" width="13.21875" style="10" customWidth="1"/>
    <col min="9496" max="9496" width="1.109375" style="10" customWidth="1"/>
    <col min="9497" max="9497" width="1.44140625" style="10" customWidth="1"/>
    <col min="9498" max="9498" width="12.33203125" style="10" customWidth="1"/>
    <col min="9499" max="9499" width="1.44140625" style="10" customWidth="1"/>
    <col min="9500" max="9500" width="12.33203125" style="10" customWidth="1"/>
    <col min="9501" max="9501" width="1.44140625" style="10" customWidth="1"/>
    <col min="9502" max="9502" width="12.33203125" style="10" customWidth="1"/>
    <col min="9503" max="9503" width="1.44140625" style="10" customWidth="1"/>
    <col min="9504" max="9505" width="0" style="10" hidden="1" customWidth="1"/>
    <col min="9506" max="9506" width="12.33203125" style="10" customWidth="1"/>
    <col min="9507" max="9507" width="1.44140625" style="10" customWidth="1"/>
    <col min="9508" max="9508" width="12.33203125" style="10" customWidth="1"/>
    <col min="9509" max="9509" width="1.44140625" style="10" customWidth="1"/>
    <col min="9510" max="9510" width="13.88671875" style="10" customWidth="1"/>
    <col min="9511" max="9511" width="1.44140625" style="10" customWidth="1"/>
    <col min="9512" max="9512" width="0" style="10" hidden="1" customWidth="1"/>
    <col min="9513" max="9513" width="1.44140625" style="10" customWidth="1"/>
    <col min="9514" max="9514" width="20.109375" style="10" customWidth="1"/>
    <col min="9515" max="9515" width="1.44140625" style="10" customWidth="1"/>
    <col min="9516" max="9516" width="6.88671875" style="10" customWidth="1"/>
    <col min="9517" max="9517" width="7.6640625" style="10" customWidth="1"/>
    <col min="9518" max="9518" width="1.44140625" style="10" customWidth="1"/>
    <col min="9519" max="9519" width="35.2187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0" style="10" hidden="1" customWidth="1"/>
    <col min="9734" max="9734" width="1.44140625" style="10" customWidth="1"/>
    <col min="9735" max="9735" width="12.33203125" style="10" customWidth="1"/>
    <col min="9736" max="9736" width="1.44140625" style="10" customWidth="1"/>
    <col min="9737" max="9737" width="12.33203125" style="10" customWidth="1"/>
    <col min="9738" max="9738" width="1.44140625" style="10" customWidth="1"/>
    <col min="9739" max="9739" width="12.33203125" style="10" customWidth="1"/>
    <col min="9740" max="9740" width="1.44140625" style="10" customWidth="1"/>
    <col min="9741" max="9741" width="12.33203125" style="10" customWidth="1"/>
    <col min="9742" max="9742" width="1.44140625" style="10" customWidth="1"/>
    <col min="9743" max="9743" width="12.33203125" style="10" customWidth="1"/>
    <col min="9744" max="9744" width="1.44140625" style="10" customWidth="1"/>
    <col min="9745" max="9745" width="12.33203125" style="10" customWidth="1"/>
    <col min="9746" max="9746" width="1.44140625" style="10" customWidth="1"/>
    <col min="9747" max="9747" width="12.33203125" style="10" customWidth="1"/>
    <col min="9748" max="9748" width="1.44140625" style="10" customWidth="1"/>
    <col min="9749" max="9749" width="12.33203125" style="10" customWidth="1"/>
    <col min="9750" max="9750" width="1.44140625" style="10" customWidth="1"/>
    <col min="9751" max="9751" width="13.21875" style="10" customWidth="1"/>
    <col min="9752" max="9752" width="1.109375" style="10" customWidth="1"/>
    <col min="9753" max="9753" width="1.44140625" style="10" customWidth="1"/>
    <col min="9754" max="9754" width="12.33203125" style="10" customWidth="1"/>
    <col min="9755" max="9755" width="1.44140625" style="10" customWidth="1"/>
    <col min="9756" max="9756" width="12.33203125" style="10" customWidth="1"/>
    <col min="9757" max="9757" width="1.44140625" style="10" customWidth="1"/>
    <col min="9758" max="9758" width="12.33203125" style="10" customWidth="1"/>
    <col min="9759" max="9759" width="1.44140625" style="10" customWidth="1"/>
    <col min="9760" max="9761" width="0" style="10" hidden="1" customWidth="1"/>
    <col min="9762" max="9762" width="12.33203125" style="10" customWidth="1"/>
    <col min="9763" max="9763" width="1.44140625" style="10" customWidth="1"/>
    <col min="9764" max="9764" width="12.33203125" style="10" customWidth="1"/>
    <col min="9765" max="9765" width="1.44140625" style="10" customWidth="1"/>
    <col min="9766" max="9766" width="13.88671875" style="10" customWidth="1"/>
    <col min="9767" max="9767" width="1.44140625" style="10" customWidth="1"/>
    <col min="9768" max="9768" width="0" style="10" hidden="1" customWidth="1"/>
    <col min="9769" max="9769" width="1.44140625" style="10" customWidth="1"/>
    <col min="9770" max="9770" width="20.109375" style="10" customWidth="1"/>
    <col min="9771" max="9771" width="1.44140625" style="10" customWidth="1"/>
    <col min="9772" max="9772" width="6.88671875" style="10" customWidth="1"/>
    <col min="9773" max="9773" width="7.6640625" style="10" customWidth="1"/>
    <col min="9774" max="9774" width="1.44140625" style="10" customWidth="1"/>
    <col min="9775" max="9775" width="35.2187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0" style="10" hidden="1" customWidth="1"/>
    <col min="9990" max="9990" width="1.44140625" style="10" customWidth="1"/>
    <col min="9991" max="9991" width="12.33203125" style="10" customWidth="1"/>
    <col min="9992" max="9992" width="1.44140625" style="10" customWidth="1"/>
    <col min="9993" max="9993" width="12.33203125" style="10" customWidth="1"/>
    <col min="9994" max="9994" width="1.44140625" style="10" customWidth="1"/>
    <col min="9995" max="9995" width="12.33203125" style="10" customWidth="1"/>
    <col min="9996" max="9996" width="1.44140625" style="10" customWidth="1"/>
    <col min="9997" max="9997" width="12.33203125" style="10" customWidth="1"/>
    <col min="9998" max="9998" width="1.44140625" style="10" customWidth="1"/>
    <col min="9999" max="9999" width="12.332031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1.44140625" style="10" customWidth="1"/>
    <col min="10005" max="10005" width="12.33203125" style="10" customWidth="1"/>
    <col min="10006" max="10006" width="1.44140625" style="10" customWidth="1"/>
    <col min="10007" max="10007" width="13.21875" style="10" customWidth="1"/>
    <col min="10008" max="10008" width="1.109375" style="10" customWidth="1"/>
    <col min="10009" max="10009" width="1.44140625" style="10" customWidth="1"/>
    <col min="10010" max="10010" width="12.33203125" style="10" customWidth="1"/>
    <col min="10011" max="10011" width="1.44140625" style="10" customWidth="1"/>
    <col min="10012" max="10012" width="12.33203125" style="10" customWidth="1"/>
    <col min="10013" max="10013" width="1.44140625" style="10" customWidth="1"/>
    <col min="10014" max="10014" width="12.33203125" style="10" customWidth="1"/>
    <col min="10015" max="10015" width="1.44140625" style="10" customWidth="1"/>
    <col min="10016" max="10017" width="0" style="10" hidden="1" customWidth="1"/>
    <col min="10018" max="10018" width="12.33203125" style="10" customWidth="1"/>
    <col min="10019" max="10019" width="1.44140625" style="10" customWidth="1"/>
    <col min="10020" max="10020" width="12.33203125" style="10" customWidth="1"/>
    <col min="10021" max="10021" width="1.44140625" style="10" customWidth="1"/>
    <col min="10022" max="10022" width="13.88671875" style="10" customWidth="1"/>
    <col min="10023" max="10023" width="1.44140625" style="10" customWidth="1"/>
    <col min="10024" max="10024" width="0" style="10" hidden="1" customWidth="1"/>
    <col min="10025" max="10025" width="1.44140625" style="10" customWidth="1"/>
    <col min="10026" max="10026" width="20.109375" style="10" customWidth="1"/>
    <col min="10027" max="10027" width="1.44140625" style="10" customWidth="1"/>
    <col min="10028" max="10028" width="6.88671875" style="10" customWidth="1"/>
    <col min="10029" max="10029" width="7.6640625" style="10" customWidth="1"/>
    <col min="10030" max="10030" width="1.44140625" style="10" customWidth="1"/>
    <col min="10031" max="10031" width="35.2187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0" style="10" hidden="1" customWidth="1"/>
    <col min="10246" max="10246" width="1.44140625" style="10" customWidth="1"/>
    <col min="10247" max="10247" width="12.33203125" style="10" customWidth="1"/>
    <col min="10248" max="10248" width="1.44140625" style="10" customWidth="1"/>
    <col min="10249" max="10249" width="12.33203125" style="10" customWidth="1"/>
    <col min="10250" max="10250" width="1.44140625" style="10" customWidth="1"/>
    <col min="10251" max="10251" width="12.33203125" style="10" customWidth="1"/>
    <col min="10252" max="10252" width="1.44140625" style="10" customWidth="1"/>
    <col min="10253" max="10253" width="12.33203125" style="10" customWidth="1"/>
    <col min="10254" max="10254" width="1.44140625" style="10" customWidth="1"/>
    <col min="10255" max="10255" width="12.332031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1.44140625" style="10" customWidth="1"/>
    <col min="10261" max="10261" width="12.33203125" style="10" customWidth="1"/>
    <col min="10262" max="10262" width="1.44140625" style="10" customWidth="1"/>
    <col min="10263" max="10263" width="13.21875" style="10" customWidth="1"/>
    <col min="10264" max="10264" width="1.109375" style="10" customWidth="1"/>
    <col min="10265" max="10265" width="1.44140625" style="10" customWidth="1"/>
    <col min="10266" max="10266" width="12.33203125" style="10" customWidth="1"/>
    <col min="10267" max="10267" width="1.44140625" style="10" customWidth="1"/>
    <col min="10268" max="10268" width="12.33203125" style="10" customWidth="1"/>
    <col min="10269" max="10269" width="1.44140625" style="10" customWidth="1"/>
    <col min="10270" max="10270" width="12.33203125" style="10" customWidth="1"/>
    <col min="10271" max="10271" width="1.44140625" style="10" customWidth="1"/>
    <col min="10272" max="10273" width="0" style="10" hidden="1" customWidth="1"/>
    <col min="10274" max="10274" width="12.33203125" style="10" customWidth="1"/>
    <col min="10275" max="10275" width="1.44140625" style="10" customWidth="1"/>
    <col min="10276" max="10276" width="12.33203125" style="10" customWidth="1"/>
    <col min="10277" max="10277" width="1.44140625" style="10" customWidth="1"/>
    <col min="10278" max="10278" width="13.88671875" style="10" customWidth="1"/>
    <col min="10279" max="10279" width="1.44140625" style="10" customWidth="1"/>
    <col min="10280" max="10280" width="0" style="10" hidden="1" customWidth="1"/>
    <col min="10281" max="10281" width="1.44140625" style="10" customWidth="1"/>
    <col min="10282" max="10282" width="20.109375" style="10" customWidth="1"/>
    <col min="10283" max="10283" width="1.44140625" style="10" customWidth="1"/>
    <col min="10284" max="10284" width="6.88671875" style="10" customWidth="1"/>
    <col min="10285" max="10285" width="7.6640625" style="10" customWidth="1"/>
    <col min="10286" max="10286" width="1.44140625" style="10" customWidth="1"/>
    <col min="10287" max="10287" width="35.2187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0" style="10" hidden="1" customWidth="1"/>
    <col min="10502" max="10502" width="1.44140625" style="10" customWidth="1"/>
    <col min="10503" max="10503" width="12.33203125" style="10" customWidth="1"/>
    <col min="10504" max="10504" width="1.44140625" style="10" customWidth="1"/>
    <col min="10505" max="10505" width="12.33203125" style="10" customWidth="1"/>
    <col min="10506" max="10506" width="1.44140625" style="10" customWidth="1"/>
    <col min="10507" max="10507" width="12.33203125" style="10" customWidth="1"/>
    <col min="10508" max="10508" width="1.44140625" style="10" customWidth="1"/>
    <col min="10509" max="10509" width="12.33203125" style="10" customWidth="1"/>
    <col min="10510" max="10510" width="1.44140625" style="10" customWidth="1"/>
    <col min="10511" max="10511" width="12.332031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1.44140625" style="10" customWidth="1"/>
    <col min="10517" max="10517" width="12.33203125" style="10" customWidth="1"/>
    <col min="10518" max="10518" width="1.44140625" style="10" customWidth="1"/>
    <col min="10519" max="10519" width="13.21875" style="10" customWidth="1"/>
    <col min="10520" max="10520" width="1.109375" style="10" customWidth="1"/>
    <col min="10521" max="10521" width="1.44140625" style="10" customWidth="1"/>
    <col min="10522" max="10522" width="12.33203125" style="10" customWidth="1"/>
    <col min="10523" max="10523" width="1.44140625" style="10" customWidth="1"/>
    <col min="10524" max="10524" width="12.33203125" style="10" customWidth="1"/>
    <col min="10525" max="10525" width="1.44140625" style="10" customWidth="1"/>
    <col min="10526" max="10526" width="12.33203125" style="10" customWidth="1"/>
    <col min="10527" max="10527" width="1.44140625" style="10" customWidth="1"/>
    <col min="10528" max="10529" width="0" style="10" hidden="1" customWidth="1"/>
    <col min="10530" max="10530" width="12.33203125" style="10" customWidth="1"/>
    <col min="10531" max="10531" width="1.44140625" style="10" customWidth="1"/>
    <col min="10532" max="10532" width="12.33203125" style="10" customWidth="1"/>
    <col min="10533" max="10533" width="1.44140625" style="10" customWidth="1"/>
    <col min="10534" max="10534" width="13.88671875" style="10" customWidth="1"/>
    <col min="10535" max="10535" width="1.44140625" style="10" customWidth="1"/>
    <col min="10536" max="10536" width="0" style="10" hidden="1" customWidth="1"/>
    <col min="10537" max="10537" width="1.44140625" style="10" customWidth="1"/>
    <col min="10538" max="10538" width="20.109375" style="10" customWidth="1"/>
    <col min="10539" max="10539" width="1.44140625" style="10" customWidth="1"/>
    <col min="10540" max="10540" width="6.88671875" style="10" customWidth="1"/>
    <col min="10541" max="10541" width="7.6640625" style="10" customWidth="1"/>
    <col min="10542" max="10542" width="1.44140625" style="10" customWidth="1"/>
    <col min="10543" max="10543" width="35.2187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0" style="10" hidden="1" customWidth="1"/>
    <col min="10758" max="10758" width="1.44140625" style="10" customWidth="1"/>
    <col min="10759" max="10759" width="12.33203125" style="10" customWidth="1"/>
    <col min="10760" max="10760" width="1.44140625" style="10" customWidth="1"/>
    <col min="10761" max="10761" width="12.33203125" style="10" customWidth="1"/>
    <col min="10762" max="10762" width="1.44140625" style="10" customWidth="1"/>
    <col min="10763" max="10763" width="12.33203125" style="10" customWidth="1"/>
    <col min="10764" max="10764" width="1.44140625" style="10" customWidth="1"/>
    <col min="10765" max="10765" width="12.33203125" style="10" customWidth="1"/>
    <col min="10766" max="10766" width="1.44140625" style="10" customWidth="1"/>
    <col min="10767" max="10767" width="12.332031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1.44140625" style="10" customWidth="1"/>
    <col min="10773" max="10773" width="12.33203125" style="10" customWidth="1"/>
    <col min="10774" max="10774" width="1.44140625" style="10" customWidth="1"/>
    <col min="10775" max="10775" width="13.21875" style="10" customWidth="1"/>
    <col min="10776" max="10776" width="1.109375" style="10" customWidth="1"/>
    <col min="10777" max="10777" width="1.44140625" style="10" customWidth="1"/>
    <col min="10778" max="10778" width="12.33203125" style="10" customWidth="1"/>
    <col min="10779" max="10779" width="1.44140625" style="10" customWidth="1"/>
    <col min="10780" max="10780" width="12.33203125" style="10" customWidth="1"/>
    <col min="10781" max="10781" width="1.44140625" style="10" customWidth="1"/>
    <col min="10782" max="10782" width="12.33203125" style="10" customWidth="1"/>
    <col min="10783" max="10783" width="1.44140625" style="10" customWidth="1"/>
    <col min="10784" max="10785" width="0" style="10" hidden="1" customWidth="1"/>
    <col min="10786" max="10786" width="12.33203125" style="10" customWidth="1"/>
    <col min="10787" max="10787" width="1.44140625" style="10" customWidth="1"/>
    <col min="10788" max="10788" width="12.33203125" style="10" customWidth="1"/>
    <col min="10789" max="10789" width="1.44140625" style="10" customWidth="1"/>
    <col min="10790" max="10790" width="13.88671875" style="10" customWidth="1"/>
    <col min="10791" max="10791" width="1.44140625" style="10" customWidth="1"/>
    <col min="10792" max="10792" width="0" style="10" hidden="1" customWidth="1"/>
    <col min="10793" max="10793" width="1.44140625" style="10" customWidth="1"/>
    <col min="10794" max="10794" width="20.109375" style="10" customWidth="1"/>
    <col min="10795" max="10795" width="1.44140625" style="10" customWidth="1"/>
    <col min="10796" max="10796" width="6.88671875" style="10" customWidth="1"/>
    <col min="10797" max="10797" width="7.6640625" style="10" customWidth="1"/>
    <col min="10798" max="10798" width="1.44140625" style="10" customWidth="1"/>
    <col min="10799" max="10799" width="35.2187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0" style="10" hidden="1" customWidth="1"/>
    <col min="11014" max="11014" width="1.44140625" style="10" customWidth="1"/>
    <col min="11015" max="11015" width="12.33203125" style="10" customWidth="1"/>
    <col min="11016" max="11016" width="1.44140625" style="10" customWidth="1"/>
    <col min="11017" max="11017" width="12.33203125" style="10" customWidth="1"/>
    <col min="11018" max="11018" width="1.44140625" style="10" customWidth="1"/>
    <col min="11019" max="11019" width="12.33203125" style="10" customWidth="1"/>
    <col min="11020" max="11020" width="1.44140625" style="10" customWidth="1"/>
    <col min="11021" max="11021" width="12.33203125" style="10" customWidth="1"/>
    <col min="11022" max="11022" width="1.44140625" style="10" customWidth="1"/>
    <col min="11023" max="11023" width="12.332031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1.44140625" style="10" customWidth="1"/>
    <col min="11029" max="11029" width="12.33203125" style="10" customWidth="1"/>
    <col min="11030" max="11030" width="1.44140625" style="10" customWidth="1"/>
    <col min="11031" max="11031" width="13.21875" style="10" customWidth="1"/>
    <col min="11032" max="11032" width="1.109375" style="10" customWidth="1"/>
    <col min="11033" max="11033" width="1.44140625" style="10" customWidth="1"/>
    <col min="11034" max="11034" width="12.33203125" style="10" customWidth="1"/>
    <col min="11035" max="11035" width="1.44140625" style="10" customWidth="1"/>
    <col min="11036" max="11036" width="12.33203125" style="10" customWidth="1"/>
    <col min="11037" max="11037" width="1.44140625" style="10" customWidth="1"/>
    <col min="11038" max="11038" width="12.33203125" style="10" customWidth="1"/>
    <col min="11039" max="11039" width="1.44140625" style="10" customWidth="1"/>
    <col min="11040" max="11041" width="0" style="10" hidden="1" customWidth="1"/>
    <col min="11042" max="11042" width="12.33203125" style="10" customWidth="1"/>
    <col min="11043" max="11043" width="1.44140625" style="10" customWidth="1"/>
    <col min="11044" max="11044" width="12.33203125" style="10" customWidth="1"/>
    <col min="11045" max="11045" width="1.44140625" style="10" customWidth="1"/>
    <col min="11046" max="11046" width="13.88671875" style="10" customWidth="1"/>
    <col min="11047" max="11047" width="1.44140625" style="10" customWidth="1"/>
    <col min="11048" max="11048" width="0" style="10" hidden="1" customWidth="1"/>
    <col min="11049" max="11049" width="1.44140625" style="10" customWidth="1"/>
    <col min="11050" max="11050" width="20.109375" style="10" customWidth="1"/>
    <col min="11051" max="11051" width="1.44140625" style="10" customWidth="1"/>
    <col min="11052" max="11052" width="6.88671875" style="10" customWidth="1"/>
    <col min="11053" max="11053" width="7.6640625" style="10" customWidth="1"/>
    <col min="11054" max="11054" width="1.44140625" style="10" customWidth="1"/>
    <col min="11055" max="11055" width="35.2187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0" style="10" hidden="1" customWidth="1"/>
    <col min="11270" max="11270" width="1.44140625" style="10" customWidth="1"/>
    <col min="11271" max="11271" width="12.33203125" style="10" customWidth="1"/>
    <col min="11272" max="11272" width="1.44140625" style="10" customWidth="1"/>
    <col min="11273" max="11273" width="12.33203125" style="10" customWidth="1"/>
    <col min="11274" max="11274" width="1.44140625" style="10" customWidth="1"/>
    <col min="11275" max="11275" width="12.33203125" style="10" customWidth="1"/>
    <col min="11276" max="11276" width="1.44140625" style="10" customWidth="1"/>
    <col min="11277" max="11277" width="12.33203125" style="10" customWidth="1"/>
    <col min="11278" max="11278" width="1.44140625" style="10" customWidth="1"/>
    <col min="11279" max="11279" width="12.332031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1.44140625" style="10" customWidth="1"/>
    <col min="11285" max="11285" width="12.33203125" style="10" customWidth="1"/>
    <col min="11286" max="11286" width="1.44140625" style="10" customWidth="1"/>
    <col min="11287" max="11287" width="13.21875" style="10" customWidth="1"/>
    <col min="11288" max="11288" width="1.109375" style="10" customWidth="1"/>
    <col min="11289" max="11289" width="1.44140625" style="10" customWidth="1"/>
    <col min="11290" max="11290" width="12.33203125" style="10" customWidth="1"/>
    <col min="11291" max="11291" width="1.44140625" style="10" customWidth="1"/>
    <col min="11292" max="11292" width="12.33203125" style="10" customWidth="1"/>
    <col min="11293" max="11293" width="1.44140625" style="10" customWidth="1"/>
    <col min="11294" max="11294" width="12.33203125" style="10" customWidth="1"/>
    <col min="11295" max="11295" width="1.44140625" style="10" customWidth="1"/>
    <col min="11296" max="11297" width="0" style="10" hidden="1" customWidth="1"/>
    <col min="11298" max="11298" width="12.33203125" style="10" customWidth="1"/>
    <col min="11299" max="11299" width="1.44140625" style="10" customWidth="1"/>
    <col min="11300" max="11300" width="12.33203125" style="10" customWidth="1"/>
    <col min="11301" max="11301" width="1.44140625" style="10" customWidth="1"/>
    <col min="11302" max="11302" width="13.88671875" style="10" customWidth="1"/>
    <col min="11303" max="11303" width="1.44140625" style="10" customWidth="1"/>
    <col min="11304" max="11304" width="0" style="10" hidden="1" customWidth="1"/>
    <col min="11305" max="11305" width="1.44140625" style="10" customWidth="1"/>
    <col min="11306" max="11306" width="20.109375" style="10" customWidth="1"/>
    <col min="11307" max="11307" width="1.44140625" style="10" customWidth="1"/>
    <col min="11308" max="11308" width="6.88671875" style="10" customWidth="1"/>
    <col min="11309" max="11309" width="7.6640625" style="10" customWidth="1"/>
    <col min="11310" max="11310" width="1.44140625" style="10" customWidth="1"/>
    <col min="11311" max="11311" width="35.2187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0" style="10" hidden="1" customWidth="1"/>
    <col min="11526" max="11526" width="1.44140625" style="10" customWidth="1"/>
    <col min="11527" max="11527" width="12.33203125" style="10" customWidth="1"/>
    <col min="11528" max="11528" width="1.44140625" style="10" customWidth="1"/>
    <col min="11529" max="11529" width="12.33203125" style="10" customWidth="1"/>
    <col min="11530" max="11530" width="1.44140625" style="10" customWidth="1"/>
    <col min="11531" max="11531" width="12.33203125" style="10" customWidth="1"/>
    <col min="11532" max="11532" width="1.44140625" style="10" customWidth="1"/>
    <col min="11533" max="11533" width="12.33203125" style="10" customWidth="1"/>
    <col min="11534" max="11534" width="1.44140625" style="10" customWidth="1"/>
    <col min="11535" max="11535" width="12.332031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1.44140625" style="10" customWidth="1"/>
    <col min="11541" max="11541" width="12.33203125" style="10" customWidth="1"/>
    <col min="11542" max="11542" width="1.44140625" style="10" customWidth="1"/>
    <col min="11543" max="11543" width="13.21875" style="10" customWidth="1"/>
    <col min="11544" max="11544" width="1.109375" style="10" customWidth="1"/>
    <col min="11545" max="11545" width="1.44140625" style="10" customWidth="1"/>
    <col min="11546" max="11546" width="12.33203125" style="10" customWidth="1"/>
    <col min="11547" max="11547" width="1.44140625" style="10" customWidth="1"/>
    <col min="11548" max="11548" width="12.33203125" style="10" customWidth="1"/>
    <col min="11549" max="11549" width="1.44140625" style="10" customWidth="1"/>
    <col min="11550" max="11550" width="12.33203125" style="10" customWidth="1"/>
    <col min="11551" max="11551" width="1.44140625" style="10" customWidth="1"/>
    <col min="11552" max="11553" width="0" style="10" hidden="1" customWidth="1"/>
    <col min="11554" max="11554" width="12.33203125" style="10" customWidth="1"/>
    <col min="11555" max="11555" width="1.44140625" style="10" customWidth="1"/>
    <col min="11556" max="11556" width="12.33203125" style="10" customWidth="1"/>
    <col min="11557" max="11557" width="1.44140625" style="10" customWidth="1"/>
    <col min="11558" max="11558" width="13.88671875" style="10" customWidth="1"/>
    <col min="11559" max="11559" width="1.44140625" style="10" customWidth="1"/>
    <col min="11560" max="11560" width="0" style="10" hidden="1" customWidth="1"/>
    <col min="11561" max="11561" width="1.44140625" style="10" customWidth="1"/>
    <col min="11562" max="11562" width="20.109375" style="10" customWidth="1"/>
    <col min="11563" max="11563" width="1.44140625" style="10" customWidth="1"/>
    <col min="11564" max="11564" width="6.88671875" style="10" customWidth="1"/>
    <col min="11565" max="11565" width="7.6640625" style="10" customWidth="1"/>
    <col min="11566" max="11566" width="1.44140625" style="10" customWidth="1"/>
    <col min="11567" max="11567" width="35.2187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0" style="10" hidden="1" customWidth="1"/>
    <col min="11782" max="11782" width="1.44140625" style="10" customWidth="1"/>
    <col min="11783" max="11783" width="12.33203125" style="10" customWidth="1"/>
    <col min="11784" max="11784" width="1.44140625" style="10" customWidth="1"/>
    <col min="11785" max="11785" width="12.33203125" style="10" customWidth="1"/>
    <col min="11786" max="11786" width="1.44140625" style="10" customWidth="1"/>
    <col min="11787" max="11787" width="12.33203125" style="10" customWidth="1"/>
    <col min="11788" max="11788" width="1.44140625" style="10" customWidth="1"/>
    <col min="11789" max="11789" width="12.33203125" style="10" customWidth="1"/>
    <col min="11790" max="11790" width="1.44140625" style="10" customWidth="1"/>
    <col min="11791" max="11791" width="12.332031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1.44140625" style="10" customWidth="1"/>
    <col min="11797" max="11797" width="12.33203125" style="10" customWidth="1"/>
    <col min="11798" max="11798" width="1.44140625" style="10" customWidth="1"/>
    <col min="11799" max="11799" width="13.21875" style="10" customWidth="1"/>
    <col min="11800" max="11800" width="1.109375" style="10" customWidth="1"/>
    <col min="11801" max="11801" width="1.44140625" style="10" customWidth="1"/>
    <col min="11802" max="11802" width="12.33203125" style="10" customWidth="1"/>
    <col min="11803" max="11803" width="1.44140625" style="10" customWidth="1"/>
    <col min="11804" max="11804" width="12.33203125" style="10" customWidth="1"/>
    <col min="11805" max="11805" width="1.44140625" style="10" customWidth="1"/>
    <col min="11806" max="11806" width="12.33203125" style="10" customWidth="1"/>
    <col min="11807" max="11807" width="1.44140625" style="10" customWidth="1"/>
    <col min="11808" max="11809" width="0" style="10" hidden="1" customWidth="1"/>
    <col min="11810" max="11810" width="12.33203125" style="10" customWidth="1"/>
    <col min="11811" max="11811" width="1.44140625" style="10" customWidth="1"/>
    <col min="11812" max="11812" width="12.33203125" style="10" customWidth="1"/>
    <col min="11813" max="11813" width="1.44140625" style="10" customWidth="1"/>
    <col min="11814" max="11814" width="13.88671875" style="10" customWidth="1"/>
    <col min="11815" max="11815" width="1.44140625" style="10" customWidth="1"/>
    <col min="11816" max="11816" width="0" style="10" hidden="1" customWidth="1"/>
    <col min="11817" max="11817" width="1.44140625" style="10" customWidth="1"/>
    <col min="11818" max="11818" width="20.109375" style="10" customWidth="1"/>
    <col min="11819" max="11819" width="1.44140625" style="10" customWidth="1"/>
    <col min="11820" max="11820" width="6.88671875" style="10" customWidth="1"/>
    <col min="11821" max="11821" width="7.6640625" style="10" customWidth="1"/>
    <col min="11822" max="11822" width="1.44140625" style="10" customWidth="1"/>
    <col min="11823" max="11823" width="35.2187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0" style="10" hidden="1" customWidth="1"/>
    <col min="12038" max="12038" width="1.44140625" style="10" customWidth="1"/>
    <col min="12039" max="12039" width="12.33203125" style="10" customWidth="1"/>
    <col min="12040" max="12040" width="1.44140625" style="10" customWidth="1"/>
    <col min="12041" max="12041" width="12.33203125" style="10" customWidth="1"/>
    <col min="12042" max="12042" width="1.44140625" style="10" customWidth="1"/>
    <col min="12043" max="12043" width="12.33203125" style="10" customWidth="1"/>
    <col min="12044" max="12044" width="1.44140625" style="10" customWidth="1"/>
    <col min="12045" max="12045" width="12.33203125" style="10" customWidth="1"/>
    <col min="12046" max="12046" width="1.44140625" style="10" customWidth="1"/>
    <col min="12047" max="12047" width="12.332031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1.44140625" style="10" customWidth="1"/>
    <col min="12053" max="12053" width="12.33203125" style="10" customWidth="1"/>
    <col min="12054" max="12054" width="1.44140625" style="10" customWidth="1"/>
    <col min="12055" max="12055" width="13.21875" style="10" customWidth="1"/>
    <col min="12056" max="12056" width="1.109375" style="10" customWidth="1"/>
    <col min="12057" max="12057" width="1.44140625" style="10" customWidth="1"/>
    <col min="12058" max="12058" width="12.33203125" style="10" customWidth="1"/>
    <col min="12059" max="12059" width="1.44140625" style="10" customWidth="1"/>
    <col min="12060" max="12060" width="12.33203125" style="10" customWidth="1"/>
    <col min="12061" max="12061" width="1.44140625" style="10" customWidth="1"/>
    <col min="12062" max="12062" width="12.33203125" style="10" customWidth="1"/>
    <col min="12063" max="12063" width="1.44140625" style="10" customWidth="1"/>
    <col min="12064" max="12065" width="0" style="10" hidden="1" customWidth="1"/>
    <col min="12066" max="12066" width="12.33203125" style="10" customWidth="1"/>
    <col min="12067" max="12067" width="1.44140625" style="10" customWidth="1"/>
    <col min="12068" max="12068" width="12.33203125" style="10" customWidth="1"/>
    <col min="12069" max="12069" width="1.44140625" style="10" customWidth="1"/>
    <col min="12070" max="12070" width="13.88671875" style="10" customWidth="1"/>
    <col min="12071" max="12071" width="1.44140625" style="10" customWidth="1"/>
    <col min="12072" max="12072" width="0" style="10" hidden="1" customWidth="1"/>
    <col min="12073" max="12073" width="1.44140625" style="10" customWidth="1"/>
    <col min="12074" max="12074" width="20.109375" style="10" customWidth="1"/>
    <col min="12075" max="12075" width="1.44140625" style="10" customWidth="1"/>
    <col min="12076" max="12076" width="6.88671875" style="10" customWidth="1"/>
    <col min="12077" max="12077" width="7.6640625" style="10" customWidth="1"/>
    <col min="12078" max="12078" width="1.44140625" style="10" customWidth="1"/>
    <col min="12079" max="12079" width="35.2187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0" style="10" hidden="1" customWidth="1"/>
    <col min="12294" max="12294" width="1.44140625" style="10" customWidth="1"/>
    <col min="12295" max="12295" width="12.33203125" style="10" customWidth="1"/>
    <col min="12296" max="12296" width="1.44140625" style="10" customWidth="1"/>
    <col min="12297" max="12297" width="12.33203125" style="10" customWidth="1"/>
    <col min="12298" max="12298" width="1.44140625" style="10" customWidth="1"/>
    <col min="12299" max="12299" width="12.33203125" style="10" customWidth="1"/>
    <col min="12300" max="12300" width="1.44140625" style="10" customWidth="1"/>
    <col min="12301" max="12301" width="12.33203125" style="10" customWidth="1"/>
    <col min="12302" max="12302" width="1.44140625" style="10" customWidth="1"/>
    <col min="12303" max="12303" width="12.332031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1.44140625" style="10" customWidth="1"/>
    <col min="12309" max="12309" width="12.33203125" style="10" customWidth="1"/>
    <col min="12310" max="12310" width="1.44140625" style="10" customWidth="1"/>
    <col min="12311" max="12311" width="13.21875" style="10" customWidth="1"/>
    <col min="12312" max="12312" width="1.109375" style="10" customWidth="1"/>
    <col min="12313" max="12313" width="1.44140625" style="10" customWidth="1"/>
    <col min="12314" max="12314" width="12.33203125" style="10" customWidth="1"/>
    <col min="12315" max="12315" width="1.44140625" style="10" customWidth="1"/>
    <col min="12316" max="12316" width="12.33203125" style="10" customWidth="1"/>
    <col min="12317" max="12317" width="1.44140625" style="10" customWidth="1"/>
    <col min="12318" max="12318" width="12.33203125" style="10" customWidth="1"/>
    <col min="12319" max="12319" width="1.44140625" style="10" customWidth="1"/>
    <col min="12320" max="12321" width="0" style="10" hidden="1" customWidth="1"/>
    <col min="12322" max="12322" width="12.33203125" style="10" customWidth="1"/>
    <col min="12323" max="12323" width="1.44140625" style="10" customWidth="1"/>
    <col min="12324" max="12324" width="12.33203125" style="10" customWidth="1"/>
    <col min="12325" max="12325" width="1.44140625" style="10" customWidth="1"/>
    <col min="12326" max="12326" width="13.88671875" style="10" customWidth="1"/>
    <col min="12327" max="12327" width="1.44140625" style="10" customWidth="1"/>
    <col min="12328" max="12328" width="0" style="10" hidden="1" customWidth="1"/>
    <col min="12329" max="12329" width="1.44140625" style="10" customWidth="1"/>
    <col min="12330" max="12330" width="20.109375" style="10" customWidth="1"/>
    <col min="12331" max="12331" width="1.44140625" style="10" customWidth="1"/>
    <col min="12332" max="12332" width="6.88671875" style="10" customWidth="1"/>
    <col min="12333" max="12333" width="7.6640625" style="10" customWidth="1"/>
    <col min="12334" max="12334" width="1.44140625" style="10" customWidth="1"/>
    <col min="12335" max="12335" width="35.2187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0" style="10" hidden="1" customWidth="1"/>
    <col min="12550" max="12550" width="1.44140625" style="10" customWidth="1"/>
    <col min="12551" max="12551" width="12.33203125" style="10" customWidth="1"/>
    <col min="12552" max="12552" width="1.44140625" style="10" customWidth="1"/>
    <col min="12553" max="12553" width="12.33203125" style="10" customWidth="1"/>
    <col min="12554" max="12554" width="1.44140625" style="10" customWidth="1"/>
    <col min="12555" max="12555" width="12.33203125" style="10" customWidth="1"/>
    <col min="12556" max="12556" width="1.44140625" style="10" customWidth="1"/>
    <col min="12557" max="12557" width="12.33203125" style="10" customWidth="1"/>
    <col min="12558" max="12558" width="1.44140625" style="10" customWidth="1"/>
    <col min="12559" max="12559" width="12.332031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1.44140625" style="10" customWidth="1"/>
    <col min="12565" max="12565" width="12.33203125" style="10" customWidth="1"/>
    <col min="12566" max="12566" width="1.44140625" style="10" customWidth="1"/>
    <col min="12567" max="12567" width="13.21875" style="10" customWidth="1"/>
    <col min="12568" max="12568" width="1.109375" style="10" customWidth="1"/>
    <col min="12569" max="12569" width="1.44140625" style="10" customWidth="1"/>
    <col min="12570" max="12570" width="12.33203125" style="10" customWidth="1"/>
    <col min="12571" max="12571" width="1.44140625" style="10" customWidth="1"/>
    <col min="12572" max="12572" width="12.33203125" style="10" customWidth="1"/>
    <col min="12573" max="12573" width="1.44140625" style="10" customWidth="1"/>
    <col min="12574" max="12574" width="12.33203125" style="10" customWidth="1"/>
    <col min="12575" max="12575" width="1.44140625" style="10" customWidth="1"/>
    <col min="12576" max="12577" width="0" style="10" hidden="1" customWidth="1"/>
    <col min="12578" max="12578" width="12.33203125" style="10" customWidth="1"/>
    <col min="12579" max="12579" width="1.44140625" style="10" customWidth="1"/>
    <col min="12580" max="12580" width="12.33203125" style="10" customWidth="1"/>
    <col min="12581" max="12581" width="1.44140625" style="10" customWidth="1"/>
    <col min="12582" max="12582" width="13.88671875" style="10" customWidth="1"/>
    <col min="12583" max="12583" width="1.44140625" style="10" customWidth="1"/>
    <col min="12584" max="12584" width="0" style="10" hidden="1" customWidth="1"/>
    <col min="12585" max="12585" width="1.44140625" style="10" customWidth="1"/>
    <col min="12586" max="12586" width="20.109375" style="10" customWidth="1"/>
    <col min="12587" max="12587" width="1.44140625" style="10" customWidth="1"/>
    <col min="12588" max="12588" width="6.88671875" style="10" customWidth="1"/>
    <col min="12589" max="12589" width="7.6640625" style="10" customWidth="1"/>
    <col min="12590" max="12590" width="1.44140625" style="10" customWidth="1"/>
    <col min="12591" max="12591" width="35.2187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0" style="10" hidden="1" customWidth="1"/>
    <col min="12806" max="12806" width="1.44140625" style="10" customWidth="1"/>
    <col min="12807" max="12807" width="12.33203125" style="10" customWidth="1"/>
    <col min="12808" max="12808" width="1.44140625" style="10" customWidth="1"/>
    <col min="12809" max="12809" width="12.33203125" style="10" customWidth="1"/>
    <col min="12810" max="12810" width="1.44140625" style="10" customWidth="1"/>
    <col min="12811" max="12811" width="12.33203125" style="10" customWidth="1"/>
    <col min="12812" max="12812" width="1.44140625" style="10" customWidth="1"/>
    <col min="12813" max="12813" width="12.33203125" style="10" customWidth="1"/>
    <col min="12814" max="12814" width="1.44140625" style="10" customWidth="1"/>
    <col min="12815" max="12815" width="12.332031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1.44140625" style="10" customWidth="1"/>
    <col min="12821" max="12821" width="12.33203125" style="10" customWidth="1"/>
    <col min="12822" max="12822" width="1.44140625" style="10" customWidth="1"/>
    <col min="12823" max="12823" width="13.21875" style="10" customWidth="1"/>
    <col min="12824" max="12824" width="1.109375" style="10" customWidth="1"/>
    <col min="12825" max="12825" width="1.44140625" style="10" customWidth="1"/>
    <col min="12826" max="12826" width="12.33203125" style="10" customWidth="1"/>
    <col min="12827" max="12827" width="1.44140625" style="10" customWidth="1"/>
    <col min="12828" max="12828" width="12.33203125" style="10" customWidth="1"/>
    <col min="12829" max="12829" width="1.44140625" style="10" customWidth="1"/>
    <col min="12830" max="12830" width="12.33203125" style="10" customWidth="1"/>
    <col min="12831" max="12831" width="1.44140625" style="10" customWidth="1"/>
    <col min="12832" max="12833" width="0" style="10" hidden="1" customWidth="1"/>
    <col min="12834" max="12834" width="12.33203125" style="10" customWidth="1"/>
    <col min="12835" max="12835" width="1.44140625" style="10" customWidth="1"/>
    <col min="12836" max="12836" width="12.33203125" style="10" customWidth="1"/>
    <col min="12837" max="12837" width="1.44140625" style="10" customWidth="1"/>
    <col min="12838" max="12838" width="13.88671875" style="10" customWidth="1"/>
    <col min="12839" max="12839" width="1.44140625" style="10" customWidth="1"/>
    <col min="12840" max="12840" width="0" style="10" hidden="1" customWidth="1"/>
    <col min="12841" max="12841" width="1.44140625" style="10" customWidth="1"/>
    <col min="12842" max="12842" width="20.109375" style="10" customWidth="1"/>
    <col min="12843" max="12843" width="1.44140625" style="10" customWidth="1"/>
    <col min="12844" max="12844" width="6.88671875" style="10" customWidth="1"/>
    <col min="12845" max="12845" width="7.6640625" style="10" customWidth="1"/>
    <col min="12846" max="12846" width="1.44140625" style="10" customWidth="1"/>
    <col min="12847" max="12847" width="35.2187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0" style="10" hidden="1" customWidth="1"/>
    <col min="13062" max="13062" width="1.44140625" style="10" customWidth="1"/>
    <col min="13063" max="13063" width="12.33203125" style="10" customWidth="1"/>
    <col min="13064" max="13064" width="1.44140625" style="10" customWidth="1"/>
    <col min="13065" max="13065" width="12.33203125" style="10" customWidth="1"/>
    <col min="13066" max="13066" width="1.44140625" style="10" customWidth="1"/>
    <col min="13067" max="13067" width="12.33203125" style="10" customWidth="1"/>
    <col min="13068" max="13068" width="1.44140625" style="10" customWidth="1"/>
    <col min="13069" max="13069" width="12.33203125" style="10" customWidth="1"/>
    <col min="13070" max="13070" width="1.44140625" style="10" customWidth="1"/>
    <col min="13071" max="13071" width="12.332031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1.44140625" style="10" customWidth="1"/>
    <col min="13077" max="13077" width="12.33203125" style="10" customWidth="1"/>
    <col min="13078" max="13078" width="1.44140625" style="10" customWidth="1"/>
    <col min="13079" max="13079" width="13.21875" style="10" customWidth="1"/>
    <col min="13080" max="13080" width="1.109375" style="10" customWidth="1"/>
    <col min="13081" max="13081" width="1.44140625" style="10" customWidth="1"/>
    <col min="13082" max="13082" width="12.33203125" style="10" customWidth="1"/>
    <col min="13083" max="13083" width="1.44140625" style="10" customWidth="1"/>
    <col min="13084" max="13084" width="12.33203125" style="10" customWidth="1"/>
    <col min="13085" max="13085" width="1.44140625" style="10" customWidth="1"/>
    <col min="13086" max="13086" width="12.33203125" style="10" customWidth="1"/>
    <col min="13087" max="13087" width="1.44140625" style="10" customWidth="1"/>
    <col min="13088" max="13089" width="0" style="10" hidden="1" customWidth="1"/>
    <col min="13090" max="13090" width="12.33203125" style="10" customWidth="1"/>
    <col min="13091" max="13091" width="1.44140625" style="10" customWidth="1"/>
    <col min="13092" max="13092" width="12.33203125" style="10" customWidth="1"/>
    <col min="13093" max="13093" width="1.44140625" style="10" customWidth="1"/>
    <col min="13094" max="13094" width="13.88671875" style="10" customWidth="1"/>
    <col min="13095" max="13095" width="1.44140625" style="10" customWidth="1"/>
    <col min="13096" max="13096" width="0" style="10" hidden="1" customWidth="1"/>
    <col min="13097" max="13097" width="1.44140625" style="10" customWidth="1"/>
    <col min="13098" max="13098" width="20.109375" style="10" customWidth="1"/>
    <col min="13099" max="13099" width="1.44140625" style="10" customWidth="1"/>
    <col min="13100" max="13100" width="6.88671875" style="10" customWidth="1"/>
    <col min="13101" max="13101" width="7.6640625" style="10" customWidth="1"/>
    <col min="13102" max="13102" width="1.44140625" style="10" customWidth="1"/>
    <col min="13103" max="13103" width="35.2187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0" style="10" hidden="1" customWidth="1"/>
    <col min="13318" max="13318" width="1.44140625" style="10" customWidth="1"/>
    <col min="13319" max="13319" width="12.33203125" style="10" customWidth="1"/>
    <col min="13320" max="13320" width="1.44140625" style="10" customWidth="1"/>
    <col min="13321" max="13321" width="12.33203125" style="10" customWidth="1"/>
    <col min="13322" max="13322" width="1.44140625" style="10" customWidth="1"/>
    <col min="13323" max="13323" width="12.33203125" style="10" customWidth="1"/>
    <col min="13324" max="13324" width="1.44140625" style="10" customWidth="1"/>
    <col min="13325" max="13325" width="12.33203125" style="10" customWidth="1"/>
    <col min="13326" max="13326" width="1.44140625" style="10" customWidth="1"/>
    <col min="13327" max="13327" width="12.332031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1.44140625" style="10" customWidth="1"/>
    <col min="13333" max="13333" width="12.33203125" style="10" customWidth="1"/>
    <col min="13334" max="13334" width="1.44140625" style="10" customWidth="1"/>
    <col min="13335" max="13335" width="13.21875" style="10" customWidth="1"/>
    <col min="13336" max="13336" width="1.109375" style="10" customWidth="1"/>
    <col min="13337" max="13337" width="1.44140625" style="10" customWidth="1"/>
    <col min="13338" max="13338" width="12.33203125" style="10" customWidth="1"/>
    <col min="13339" max="13339" width="1.44140625" style="10" customWidth="1"/>
    <col min="13340" max="13340" width="12.33203125" style="10" customWidth="1"/>
    <col min="13341" max="13341" width="1.44140625" style="10" customWidth="1"/>
    <col min="13342" max="13342" width="12.33203125" style="10" customWidth="1"/>
    <col min="13343" max="13343" width="1.44140625" style="10" customWidth="1"/>
    <col min="13344" max="13345" width="0" style="10" hidden="1" customWidth="1"/>
    <col min="13346" max="13346" width="12.33203125" style="10" customWidth="1"/>
    <col min="13347" max="13347" width="1.44140625" style="10" customWidth="1"/>
    <col min="13348" max="13348" width="12.33203125" style="10" customWidth="1"/>
    <col min="13349" max="13349" width="1.44140625" style="10" customWidth="1"/>
    <col min="13350" max="13350" width="13.88671875" style="10" customWidth="1"/>
    <col min="13351" max="13351" width="1.44140625" style="10" customWidth="1"/>
    <col min="13352" max="13352" width="0" style="10" hidden="1" customWidth="1"/>
    <col min="13353" max="13353" width="1.44140625" style="10" customWidth="1"/>
    <col min="13354" max="13354" width="20.109375" style="10" customWidth="1"/>
    <col min="13355" max="13355" width="1.44140625" style="10" customWidth="1"/>
    <col min="13356" max="13356" width="6.88671875" style="10" customWidth="1"/>
    <col min="13357" max="13357" width="7.6640625" style="10" customWidth="1"/>
    <col min="13358" max="13358" width="1.44140625" style="10" customWidth="1"/>
    <col min="13359" max="13359" width="35.2187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0" style="10" hidden="1" customWidth="1"/>
    <col min="13574" max="13574" width="1.44140625" style="10" customWidth="1"/>
    <col min="13575" max="13575" width="12.33203125" style="10" customWidth="1"/>
    <col min="13576" max="13576" width="1.44140625" style="10" customWidth="1"/>
    <col min="13577" max="13577" width="12.33203125" style="10" customWidth="1"/>
    <col min="13578" max="13578" width="1.44140625" style="10" customWidth="1"/>
    <col min="13579" max="13579" width="12.33203125" style="10" customWidth="1"/>
    <col min="13580" max="13580" width="1.44140625" style="10" customWidth="1"/>
    <col min="13581" max="13581" width="12.33203125" style="10" customWidth="1"/>
    <col min="13582" max="13582" width="1.44140625" style="10" customWidth="1"/>
    <col min="13583" max="13583" width="12.332031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1.44140625" style="10" customWidth="1"/>
    <col min="13589" max="13589" width="12.33203125" style="10" customWidth="1"/>
    <col min="13590" max="13590" width="1.44140625" style="10" customWidth="1"/>
    <col min="13591" max="13591" width="13.21875" style="10" customWidth="1"/>
    <col min="13592" max="13592" width="1.109375" style="10" customWidth="1"/>
    <col min="13593" max="13593" width="1.44140625" style="10" customWidth="1"/>
    <col min="13594" max="13594" width="12.33203125" style="10" customWidth="1"/>
    <col min="13595" max="13595" width="1.44140625" style="10" customWidth="1"/>
    <col min="13596" max="13596" width="12.33203125" style="10" customWidth="1"/>
    <col min="13597" max="13597" width="1.44140625" style="10" customWidth="1"/>
    <col min="13598" max="13598" width="12.33203125" style="10" customWidth="1"/>
    <col min="13599" max="13599" width="1.44140625" style="10" customWidth="1"/>
    <col min="13600" max="13601" width="0" style="10" hidden="1" customWidth="1"/>
    <col min="13602" max="13602" width="12.33203125" style="10" customWidth="1"/>
    <col min="13603" max="13603" width="1.44140625" style="10" customWidth="1"/>
    <col min="13604" max="13604" width="12.33203125" style="10" customWidth="1"/>
    <col min="13605" max="13605" width="1.44140625" style="10" customWidth="1"/>
    <col min="13606" max="13606" width="13.88671875" style="10" customWidth="1"/>
    <col min="13607" max="13607" width="1.44140625" style="10" customWidth="1"/>
    <col min="13608" max="13608" width="0" style="10" hidden="1" customWidth="1"/>
    <col min="13609" max="13609" width="1.44140625" style="10" customWidth="1"/>
    <col min="13610" max="13610" width="20.109375" style="10" customWidth="1"/>
    <col min="13611" max="13611" width="1.44140625" style="10" customWidth="1"/>
    <col min="13612" max="13612" width="6.88671875" style="10" customWidth="1"/>
    <col min="13613" max="13613" width="7.6640625" style="10" customWidth="1"/>
    <col min="13614" max="13614" width="1.44140625" style="10" customWidth="1"/>
    <col min="13615" max="13615" width="35.2187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0" style="10" hidden="1" customWidth="1"/>
    <col min="13830" max="13830" width="1.44140625" style="10" customWidth="1"/>
    <col min="13831" max="13831" width="12.33203125" style="10" customWidth="1"/>
    <col min="13832" max="13832" width="1.44140625" style="10" customWidth="1"/>
    <col min="13833" max="13833" width="12.33203125" style="10" customWidth="1"/>
    <col min="13834" max="13834" width="1.44140625" style="10" customWidth="1"/>
    <col min="13835" max="13835" width="12.33203125" style="10" customWidth="1"/>
    <col min="13836" max="13836" width="1.44140625" style="10" customWidth="1"/>
    <col min="13837" max="13837" width="12.33203125" style="10" customWidth="1"/>
    <col min="13838" max="13838" width="1.44140625" style="10" customWidth="1"/>
    <col min="13839" max="13839" width="12.332031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1.44140625" style="10" customWidth="1"/>
    <col min="13845" max="13845" width="12.33203125" style="10" customWidth="1"/>
    <col min="13846" max="13846" width="1.44140625" style="10" customWidth="1"/>
    <col min="13847" max="13847" width="13.21875" style="10" customWidth="1"/>
    <col min="13848" max="13848" width="1.109375" style="10" customWidth="1"/>
    <col min="13849" max="13849" width="1.44140625" style="10" customWidth="1"/>
    <col min="13850" max="13850" width="12.33203125" style="10" customWidth="1"/>
    <col min="13851" max="13851" width="1.44140625" style="10" customWidth="1"/>
    <col min="13852" max="13852" width="12.33203125" style="10" customWidth="1"/>
    <col min="13853" max="13853" width="1.44140625" style="10" customWidth="1"/>
    <col min="13854" max="13854" width="12.33203125" style="10" customWidth="1"/>
    <col min="13855" max="13855" width="1.44140625" style="10" customWidth="1"/>
    <col min="13856" max="13857" width="0" style="10" hidden="1" customWidth="1"/>
    <col min="13858" max="13858" width="12.33203125" style="10" customWidth="1"/>
    <col min="13859" max="13859" width="1.44140625" style="10" customWidth="1"/>
    <col min="13860" max="13860" width="12.33203125" style="10" customWidth="1"/>
    <col min="13861" max="13861" width="1.44140625" style="10" customWidth="1"/>
    <col min="13862" max="13862" width="13.88671875" style="10" customWidth="1"/>
    <col min="13863" max="13863" width="1.44140625" style="10" customWidth="1"/>
    <col min="13864" max="13864" width="0" style="10" hidden="1" customWidth="1"/>
    <col min="13865" max="13865" width="1.44140625" style="10" customWidth="1"/>
    <col min="13866" max="13866" width="20.109375" style="10" customWidth="1"/>
    <col min="13867" max="13867" width="1.44140625" style="10" customWidth="1"/>
    <col min="13868" max="13868" width="6.88671875" style="10" customWidth="1"/>
    <col min="13869" max="13869" width="7.6640625" style="10" customWidth="1"/>
    <col min="13870" max="13870" width="1.44140625" style="10" customWidth="1"/>
    <col min="13871" max="13871" width="35.2187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0" style="10" hidden="1" customWidth="1"/>
    <col min="14086" max="14086" width="1.44140625" style="10" customWidth="1"/>
    <col min="14087" max="14087" width="12.33203125" style="10" customWidth="1"/>
    <col min="14088" max="14088" width="1.44140625" style="10" customWidth="1"/>
    <col min="14089" max="14089" width="12.33203125" style="10" customWidth="1"/>
    <col min="14090" max="14090" width="1.44140625" style="10" customWidth="1"/>
    <col min="14091" max="14091" width="12.33203125" style="10" customWidth="1"/>
    <col min="14092" max="14092" width="1.44140625" style="10" customWidth="1"/>
    <col min="14093" max="14093" width="12.33203125" style="10" customWidth="1"/>
    <col min="14094" max="14094" width="1.44140625" style="10" customWidth="1"/>
    <col min="14095" max="14095" width="12.332031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1.44140625" style="10" customWidth="1"/>
    <col min="14101" max="14101" width="12.33203125" style="10" customWidth="1"/>
    <col min="14102" max="14102" width="1.44140625" style="10" customWidth="1"/>
    <col min="14103" max="14103" width="13.21875" style="10" customWidth="1"/>
    <col min="14104" max="14104" width="1.109375" style="10" customWidth="1"/>
    <col min="14105" max="14105" width="1.44140625" style="10" customWidth="1"/>
    <col min="14106" max="14106" width="12.33203125" style="10" customWidth="1"/>
    <col min="14107" max="14107" width="1.44140625" style="10" customWidth="1"/>
    <col min="14108" max="14108" width="12.33203125" style="10" customWidth="1"/>
    <col min="14109" max="14109" width="1.44140625" style="10" customWidth="1"/>
    <col min="14110" max="14110" width="12.33203125" style="10" customWidth="1"/>
    <col min="14111" max="14111" width="1.44140625" style="10" customWidth="1"/>
    <col min="14112" max="14113" width="0" style="10" hidden="1" customWidth="1"/>
    <col min="14114" max="14114" width="12.33203125" style="10" customWidth="1"/>
    <col min="14115" max="14115" width="1.44140625" style="10" customWidth="1"/>
    <col min="14116" max="14116" width="12.33203125" style="10" customWidth="1"/>
    <col min="14117" max="14117" width="1.44140625" style="10" customWidth="1"/>
    <col min="14118" max="14118" width="13.88671875" style="10" customWidth="1"/>
    <col min="14119" max="14119" width="1.44140625" style="10" customWidth="1"/>
    <col min="14120" max="14120" width="0" style="10" hidden="1" customWidth="1"/>
    <col min="14121" max="14121" width="1.44140625" style="10" customWidth="1"/>
    <col min="14122" max="14122" width="20.109375" style="10" customWidth="1"/>
    <col min="14123" max="14123" width="1.44140625" style="10" customWidth="1"/>
    <col min="14124" max="14124" width="6.88671875" style="10" customWidth="1"/>
    <col min="14125" max="14125" width="7.6640625" style="10" customWidth="1"/>
    <col min="14126" max="14126" width="1.44140625" style="10" customWidth="1"/>
    <col min="14127" max="14127" width="35.2187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0" style="10" hidden="1" customWidth="1"/>
    <col min="14342" max="14342" width="1.44140625" style="10" customWidth="1"/>
    <col min="14343" max="14343" width="12.33203125" style="10" customWidth="1"/>
    <col min="14344" max="14344" width="1.44140625" style="10" customWidth="1"/>
    <col min="14345" max="14345" width="12.33203125" style="10" customWidth="1"/>
    <col min="14346" max="14346" width="1.44140625" style="10" customWidth="1"/>
    <col min="14347" max="14347" width="12.33203125" style="10" customWidth="1"/>
    <col min="14348" max="14348" width="1.44140625" style="10" customWidth="1"/>
    <col min="14349" max="14349" width="12.33203125" style="10" customWidth="1"/>
    <col min="14350" max="14350" width="1.44140625" style="10" customWidth="1"/>
    <col min="14351" max="14351" width="12.332031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1.44140625" style="10" customWidth="1"/>
    <col min="14357" max="14357" width="12.33203125" style="10" customWidth="1"/>
    <col min="14358" max="14358" width="1.44140625" style="10" customWidth="1"/>
    <col min="14359" max="14359" width="13.21875" style="10" customWidth="1"/>
    <col min="14360" max="14360" width="1.109375" style="10" customWidth="1"/>
    <col min="14361" max="14361" width="1.44140625" style="10" customWidth="1"/>
    <col min="14362" max="14362" width="12.33203125" style="10" customWidth="1"/>
    <col min="14363" max="14363" width="1.44140625" style="10" customWidth="1"/>
    <col min="14364" max="14364" width="12.33203125" style="10" customWidth="1"/>
    <col min="14365" max="14365" width="1.44140625" style="10" customWidth="1"/>
    <col min="14366" max="14366" width="12.33203125" style="10" customWidth="1"/>
    <col min="14367" max="14367" width="1.44140625" style="10" customWidth="1"/>
    <col min="14368" max="14369" width="0" style="10" hidden="1" customWidth="1"/>
    <col min="14370" max="14370" width="12.33203125" style="10" customWidth="1"/>
    <col min="14371" max="14371" width="1.44140625" style="10" customWidth="1"/>
    <col min="14372" max="14372" width="12.33203125" style="10" customWidth="1"/>
    <col min="14373" max="14373" width="1.44140625" style="10" customWidth="1"/>
    <col min="14374" max="14374" width="13.88671875" style="10" customWidth="1"/>
    <col min="14375" max="14375" width="1.44140625" style="10" customWidth="1"/>
    <col min="14376" max="14376" width="0" style="10" hidden="1" customWidth="1"/>
    <col min="14377" max="14377" width="1.44140625" style="10" customWidth="1"/>
    <col min="14378" max="14378" width="20.109375" style="10" customWidth="1"/>
    <col min="14379" max="14379" width="1.44140625" style="10" customWidth="1"/>
    <col min="14380" max="14380" width="6.88671875" style="10" customWidth="1"/>
    <col min="14381" max="14381" width="7.6640625" style="10" customWidth="1"/>
    <col min="14382" max="14382" width="1.44140625" style="10" customWidth="1"/>
    <col min="14383" max="14383" width="35.2187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0" style="10" hidden="1" customWidth="1"/>
    <col min="14598" max="14598" width="1.44140625" style="10" customWidth="1"/>
    <col min="14599" max="14599" width="12.33203125" style="10" customWidth="1"/>
    <col min="14600" max="14600" width="1.44140625" style="10" customWidth="1"/>
    <col min="14601" max="14601" width="12.33203125" style="10" customWidth="1"/>
    <col min="14602" max="14602" width="1.44140625" style="10" customWidth="1"/>
    <col min="14603" max="14603" width="12.33203125" style="10" customWidth="1"/>
    <col min="14604" max="14604" width="1.44140625" style="10" customWidth="1"/>
    <col min="14605" max="14605" width="12.33203125" style="10" customWidth="1"/>
    <col min="14606" max="14606" width="1.44140625" style="10" customWidth="1"/>
    <col min="14607" max="14607" width="12.332031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1.44140625" style="10" customWidth="1"/>
    <col min="14613" max="14613" width="12.33203125" style="10" customWidth="1"/>
    <col min="14614" max="14614" width="1.44140625" style="10" customWidth="1"/>
    <col min="14615" max="14615" width="13.21875" style="10" customWidth="1"/>
    <col min="14616" max="14616" width="1.109375" style="10" customWidth="1"/>
    <col min="14617" max="14617" width="1.44140625" style="10" customWidth="1"/>
    <col min="14618" max="14618" width="12.33203125" style="10" customWidth="1"/>
    <col min="14619" max="14619" width="1.44140625" style="10" customWidth="1"/>
    <col min="14620" max="14620" width="12.33203125" style="10" customWidth="1"/>
    <col min="14621" max="14621" width="1.44140625" style="10" customWidth="1"/>
    <col min="14622" max="14622" width="12.33203125" style="10" customWidth="1"/>
    <col min="14623" max="14623" width="1.44140625" style="10" customWidth="1"/>
    <col min="14624" max="14625" width="0" style="10" hidden="1" customWidth="1"/>
    <col min="14626" max="14626" width="12.33203125" style="10" customWidth="1"/>
    <col min="14627" max="14627" width="1.44140625" style="10" customWidth="1"/>
    <col min="14628" max="14628" width="12.33203125" style="10" customWidth="1"/>
    <col min="14629" max="14629" width="1.44140625" style="10" customWidth="1"/>
    <col min="14630" max="14630" width="13.88671875" style="10" customWidth="1"/>
    <col min="14631" max="14631" width="1.44140625" style="10" customWidth="1"/>
    <col min="14632" max="14632" width="0" style="10" hidden="1" customWidth="1"/>
    <col min="14633" max="14633" width="1.44140625" style="10" customWidth="1"/>
    <col min="14634" max="14634" width="20.109375" style="10" customWidth="1"/>
    <col min="14635" max="14635" width="1.44140625" style="10" customWidth="1"/>
    <col min="14636" max="14636" width="6.88671875" style="10" customWidth="1"/>
    <col min="14637" max="14637" width="7.6640625" style="10" customWidth="1"/>
    <col min="14638" max="14638" width="1.44140625" style="10" customWidth="1"/>
    <col min="14639" max="14639" width="35.2187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0" style="10" hidden="1" customWidth="1"/>
    <col min="14854" max="14854" width="1.44140625" style="10" customWidth="1"/>
    <col min="14855" max="14855" width="12.33203125" style="10" customWidth="1"/>
    <col min="14856" max="14856" width="1.44140625" style="10" customWidth="1"/>
    <col min="14857" max="14857" width="12.33203125" style="10" customWidth="1"/>
    <col min="14858" max="14858" width="1.44140625" style="10" customWidth="1"/>
    <col min="14859" max="14859" width="12.33203125" style="10" customWidth="1"/>
    <col min="14860" max="14860" width="1.44140625" style="10" customWidth="1"/>
    <col min="14861" max="14861" width="12.33203125" style="10" customWidth="1"/>
    <col min="14862" max="14862" width="1.44140625" style="10" customWidth="1"/>
    <col min="14863" max="14863" width="12.332031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1.44140625" style="10" customWidth="1"/>
    <col min="14869" max="14869" width="12.33203125" style="10" customWidth="1"/>
    <col min="14870" max="14870" width="1.44140625" style="10" customWidth="1"/>
    <col min="14871" max="14871" width="13.21875" style="10" customWidth="1"/>
    <col min="14872" max="14872" width="1.109375" style="10" customWidth="1"/>
    <col min="14873" max="14873" width="1.44140625" style="10" customWidth="1"/>
    <col min="14874" max="14874" width="12.33203125" style="10" customWidth="1"/>
    <col min="14875" max="14875" width="1.44140625" style="10" customWidth="1"/>
    <col min="14876" max="14876" width="12.33203125" style="10" customWidth="1"/>
    <col min="14877" max="14877" width="1.44140625" style="10" customWidth="1"/>
    <col min="14878" max="14878" width="12.33203125" style="10" customWidth="1"/>
    <col min="14879" max="14879" width="1.44140625" style="10" customWidth="1"/>
    <col min="14880" max="14881" width="0" style="10" hidden="1" customWidth="1"/>
    <col min="14882" max="14882" width="12.33203125" style="10" customWidth="1"/>
    <col min="14883" max="14883" width="1.44140625" style="10" customWidth="1"/>
    <col min="14884" max="14884" width="12.33203125" style="10" customWidth="1"/>
    <col min="14885" max="14885" width="1.44140625" style="10" customWidth="1"/>
    <col min="14886" max="14886" width="13.88671875" style="10" customWidth="1"/>
    <col min="14887" max="14887" width="1.44140625" style="10" customWidth="1"/>
    <col min="14888" max="14888" width="0" style="10" hidden="1" customWidth="1"/>
    <col min="14889" max="14889" width="1.44140625" style="10" customWidth="1"/>
    <col min="14890" max="14890" width="20.109375" style="10" customWidth="1"/>
    <col min="14891" max="14891" width="1.44140625" style="10" customWidth="1"/>
    <col min="14892" max="14892" width="6.88671875" style="10" customWidth="1"/>
    <col min="14893" max="14893" width="7.6640625" style="10" customWidth="1"/>
    <col min="14894" max="14894" width="1.44140625" style="10" customWidth="1"/>
    <col min="14895" max="14895" width="35.2187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0" style="10" hidden="1" customWidth="1"/>
    <col min="15110" max="15110" width="1.44140625" style="10" customWidth="1"/>
    <col min="15111" max="15111" width="12.33203125" style="10" customWidth="1"/>
    <col min="15112" max="15112" width="1.44140625" style="10" customWidth="1"/>
    <col min="15113" max="15113" width="12.33203125" style="10" customWidth="1"/>
    <col min="15114" max="15114" width="1.44140625" style="10" customWidth="1"/>
    <col min="15115" max="15115" width="12.33203125" style="10" customWidth="1"/>
    <col min="15116" max="15116" width="1.44140625" style="10" customWidth="1"/>
    <col min="15117" max="15117" width="12.33203125" style="10" customWidth="1"/>
    <col min="15118" max="15118" width="1.44140625" style="10" customWidth="1"/>
    <col min="15119" max="15119" width="12.332031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1.44140625" style="10" customWidth="1"/>
    <col min="15125" max="15125" width="12.33203125" style="10" customWidth="1"/>
    <col min="15126" max="15126" width="1.44140625" style="10" customWidth="1"/>
    <col min="15127" max="15127" width="13.21875" style="10" customWidth="1"/>
    <col min="15128" max="15128" width="1.109375" style="10" customWidth="1"/>
    <col min="15129" max="15129" width="1.44140625" style="10" customWidth="1"/>
    <col min="15130" max="15130" width="12.33203125" style="10" customWidth="1"/>
    <col min="15131" max="15131" width="1.44140625" style="10" customWidth="1"/>
    <col min="15132" max="15132" width="12.33203125" style="10" customWidth="1"/>
    <col min="15133" max="15133" width="1.44140625" style="10" customWidth="1"/>
    <col min="15134" max="15134" width="12.33203125" style="10" customWidth="1"/>
    <col min="15135" max="15135" width="1.44140625" style="10" customWidth="1"/>
    <col min="15136" max="15137" width="0" style="10" hidden="1" customWidth="1"/>
    <col min="15138" max="15138" width="12.33203125" style="10" customWidth="1"/>
    <col min="15139" max="15139" width="1.44140625" style="10" customWidth="1"/>
    <col min="15140" max="15140" width="12.33203125" style="10" customWidth="1"/>
    <col min="15141" max="15141" width="1.44140625" style="10" customWidth="1"/>
    <col min="15142" max="15142" width="13.88671875" style="10" customWidth="1"/>
    <col min="15143" max="15143" width="1.44140625" style="10" customWidth="1"/>
    <col min="15144" max="15144" width="0" style="10" hidden="1" customWidth="1"/>
    <col min="15145" max="15145" width="1.44140625" style="10" customWidth="1"/>
    <col min="15146" max="15146" width="20.109375" style="10" customWidth="1"/>
    <col min="15147" max="15147" width="1.44140625" style="10" customWidth="1"/>
    <col min="15148" max="15148" width="6.88671875" style="10" customWidth="1"/>
    <col min="15149" max="15149" width="7.6640625" style="10" customWidth="1"/>
    <col min="15150" max="15150" width="1.44140625" style="10" customWidth="1"/>
    <col min="15151" max="15151" width="35.2187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0" style="10" hidden="1" customWidth="1"/>
    <col min="15366" max="15366" width="1.44140625" style="10" customWidth="1"/>
    <col min="15367" max="15367" width="12.33203125" style="10" customWidth="1"/>
    <col min="15368" max="15368" width="1.44140625" style="10" customWidth="1"/>
    <col min="15369" max="15369" width="12.33203125" style="10" customWidth="1"/>
    <col min="15370" max="15370" width="1.44140625" style="10" customWidth="1"/>
    <col min="15371" max="15371" width="12.33203125" style="10" customWidth="1"/>
    <col min="15372" max="15372" width="1.44140625" style="10" customWidth="1"/>
    <col min="15373" max="15373" width="12.33203125" style="10" customWidth="1"/>
    <col min="15374" max="15374" width="1.44140625" style="10" customWidth="1"/>
    <col min="15375" max="15375" width="12.332031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1.44140625" style="10" customWidth="1"/>
    <col min="15381" max="15381" width="12.33203125" style="10" customWidth="1"/>
    <col min="15382" max="15382" width="1.44140625" style="10" customWidth="1"/>
    <col min="15383" max="15383" width="13.21875" style="10" customWidth="1"/>
    <col min="15384" max="15384" width="1.109375" style="10" customWidth="1"/>
    <col min="15385" max="15385" width="1.44140625" style="10" customWidth="1"/>
    <col min="15386" max="15386" width="12.33203125" style="10" customWidth="1"/>
    <col min="15387" max="15387" width="1.44140625" style="10" customWidth="1"/>
    <col min="15388" max="15388" width="12.33203125" style="10" customWidth="1"/>
    <col min="15389" max="15389" width="1.44140625" style="10" customWidth="1"/>
    <col min="15390" max="15390" width="12.33203125" style="10" customWidth="1"/>
    <col min="15391" max="15391" width="1.44140625" style="10" customWidth="1"/>
    <col min="15392" max="15393" width="0" style="10" hidden="1" customWidth="1"/>
    <col min="15394" max="15394" width="12.33203125" style="10" customWidth="1"/>
    <col min="15395" max="15395" width="1.44140625" style="10" customWidth="1"/>
    <col min="15396" max="15396" width="12.33203125" style="10" customWidth="1"/>
    <col min="15397" max="15397" width="1.44140625" style="10" customWidth="1"/>
    <col min="15398" max="15398" width="13.88671875" style="10" customWidth="1"/>
    <col min="15399" max="15399" width="1.44140625" style="10" customWidth="1"/>
    <col min="15400" max="15400" width="0" style="10" hidden="1" customWidth="1"/>
    <col min="15401" max="15401" width="1.44140625" style="10" customWidth="1"/>
    <col min="15402" max="15402" width="20.109375" style="10" customWidth="1"/>
    <col min="15403" max="15403" width="1.44140625" style="10" customWidth="1"/>
    <col min="15404" max="15404" width="6.88671875" style="10" customWidth="1"/>
    <col min="15405" max="15405" width="7.6640625" style="10" customWidth="1"/>
    <col min="15406" max="15406" width="1.44140625" style="10" customWidth="1"/>
    <col min="15407" max="15407" width="35.2187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0" style="10" hidden="1" customWidth="1"/>
    <col min="15622" max="15622" width="1.44140625" style="10" customWidth="1"/>
    <col min="15623" max="15623" width="12.33203125" style="10" customWidth="1"/>
    <col min="15624" max="15624" width="1.44140625" style="10" customWidth="1"/>
    <col min="15625" max="15625" width="12.33203125" style="10" customWidth="1"/>
    <col min="15626" max="15626" width="1.44140625" style="10" customWidth="1"/>
    <col min="15627" max="15627" width="12.33203125" style="10" customWidth="1"/>
    <col min="15628" max="15628" width="1.44140625" style="10" customWidth="1"/>
    <col min="15629" max="15629" width="12.33203125" style="10" customWidth="1"/>
    <col min="15630" max="15630" width="1.44140625" style="10" customWidth="1"/>
    <col min="15631" max="15631" width="12.332031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1.44140625" style="10" customWidth="1"/>
    <col min="15637" max="15637" width="12.33203125" style="10" customWidth="1"/>
    <col min="15638" max="15638" width="1.44140625" style="10" customWidth="1"/>
    <col min="15639" max="15639" width="13.21875" style="10" customWidth="1"/>
    <col min="15640" max="15640" width="1.109375" style="10" customWidth="1"/>
    <col min="15641" max="15641" width="1.44140625" style="10" customWidth="1"/>
    <col min="15642" max="15642" width="12.33203125" style="10" customWidth="1"/>
    <col min="15643" max="15643" width="1.44140625" style="10" customWidth="1"/>
    <col min="15644" max="15644" width="12.33203125" style="10" customWidth="1"/>
    <col min="15645" max="15645" width="1.44140625" style="10" customWidth="1"/>
    <col min="15646" max="15646" width="12.33203125" style="10" customWidth="1"/>
    <col min="15647" max="15647" width="1.44140625" style="10" customWidth="1"/>
    <col min="15648" max="15649" width="0" style="10" hidden="1" customWidth="1"/>
    <col min="15650" max="15650" width="12.33203125" style="10" customWidth="1"/>
    <col min="15651" max="15651" width="1.44140625" style="10" customWidth="1"/>
    <col min="15652" max="15652" width="12.33203125" style="10" customWidth="1"/>
    <col min="15653" max="15653" width="1.44140625" style="10" customWidth="1"/>
    <col min="15654" max="15654" width="13.88671875" style="10" customWidth="1"/>
    <col min="15655" max="15655" width="1.44140625" style="10" customWidth="1"/>
    <col min="15656" max="15656" width="0" style="10" hidden="1" customWidth="1"/>
    <col min="15657" max="15657" width="1.44140625" style="10" customWidth="1"/>
    <col min="15658" max="15658" width="20.109375" style="10" customWidth="1"/>
    <col min="15659" max="15659" width="1.44140625" style="10" customWidth="1"/>
    <col min="15660" max="15660" width="6.88671875" style="10" customWidth="1"/>
    <col min="15661" max="15661" width="7.6640625" style="10" customWidth="1"/>
    <col min="15662" max="15662" width="1.44140625" style="10" customWidth="1"/>
    <col min="15663" max="15663" width="35.2187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0" style="10" hidden="1" customWidth="1"/>
    <col min="15878" max="15878" width="1.44140625" style="10" customWidth="1"/>
    <col min="15879" max="15879" width="12.33203125" style="10" customWidth="1"/>
    <col min="15880" max="15880" width="1.44140625" style="10" customWidth="1"/>
    <col min="15881" max="15881" width="12.33203125" style="10" customWidth="1"/>
    <col min="15882" max="15882" width="1.44140625" style="10" customWidth="1"/>
    <col min="15883" max="15883" width="12.33203125" style="10" customWidth="1"/>
    <col min="15884" max="15884" width="1.44140625" style="10" customWidth="1"/>
    <col min="15885" max="15885" width="12.33203125" style="10" customWidth="1"/>
    <col min="15886" max="15886" width="1.44140625" style="10" customWidth="1"/>
    <col min="15887" max="15887" width="12.332031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1.44140625" style="10" customWidth="1"/>
    <col min="15893" max="15893" width="12.33203125" style="10" customWidth="1"/>
    <col min="15894" max="15894" width="1.44140625" style="10" customWidth="1"/>
    <col min="15895" max="15895" width="13.21875" style="10" customWidth="1"/>
    <col min="15896" max="15896" width="1.109375" style="10" customWidth="1"/>
    <col min="15897" max="15897" width="1.44140625" style="10" customWidth="1"/>
    <col min="15898" max="15898" width="12.33203125" style="10" customWidth="1"/>
    <col min="15899" max="15899" width="1.44140625" style="10" customWidth="1"/>
    <col min="15900" max="15900" width="12.33203125" style="10" customWidth="1"/>
    <col min="15901" max="15901" width="1.44140625" style="10" customWidth="1"/>
    <col min="15902" max="15902" width="12.33203125" style="10" customWidth="1"/>
    <col min="15903" max="15903" width="1.44140625" style="10" customWidth="1"/>
    <col min="15904" max="15905" width="0" style="10" hidden="1" customWidth="1"/>
    <col min="15906" max="15906" width="12.33203125" style="10" customWidth="1"/>
    <col min="15907" max="15907" width="1.44140625" style="10" customWidth="1"/>
    <col min="15908" max="15908" width="12.33203125" style="10" customWidth="1"/>
    <col min="15909" max="15909" width="1.44140625" style="10" customWidth="1"/>
    <col min="15910" max="15910" width="13.88671875" style="10" customWidth="1"/>
    <col min="15911" max="15911" width="1.44140625" style="10" customWidth="1"/>
    <col min="15912" max="15912" width="0" style="10" hidden="1" customWidth="1"/>
    <col min="15913" max="15913" width="1.44140625" style="10" customWidth="1"/>
    <col min="15914" max="15914" width="20.109375" style="10" customWidth="1"/>
    <col min="15915" max="15915" width="1.44140625" style="10" customWidth="1"/>
    <col min="15916" max="15916" width="6.88671875" style="10" customWidth="1"/>
    <col min="15917" max="15917" width="7.6640625" style="10" customWidth="1"/>
    <col min="15918" max="15918" width="1.44140625" style="10" customWidth="1"/>
    <col min="15919" max="15919" width="35.2187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0" style="10" hidden="1" customWidth="1"/>
    <col min="16134" max="16134" width="1.44140625" style="10" customWidth="1"/>
    <col min="16135" max="16135" width="12.33203125" style="10" customWidth="1"/>
    <col min="16136" max="16136" width="1.44140625" style="10" customWidth="1"/>
    <col min="16137" max="16137" width="12.33203125" style="10" customWidth="1"/>
    <col min="16138" max="16138" width="1.44140625" style="10" customWidth="1"/>
    <col min="16139" max="16139" width="12.33203125" style="10" customWidth="1"/>
    <col min="16140" max="16140" width="1.44140625" style="10" customWidth="1"/>
    <col min="16141" max="16141" width="12.33203125" style="10" customWidth="1"/>
    <col min="16142" max="16142" width="1.44140625" style="10" customWidth="1"/>
    <col min="16143" max="16143" width="12.332031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1.44140625" style="10" customWidth="1"/>
    <col min="16149" max="16149" width="12.33203125" style="10" customWidth="1"/>
    <col min="16150" max="16150" width="1.44140625" style="10" customWidth="1"/>
    <col min="16151" max="16151" width="13.21875" style="10" customWidth="1"/>
    <col min="16152" max="16152" width="1.109375" style="10" customWidth="1"/>
    <col min="16153" max="16153" width="1.44140625" style="10" customWidth="1"/>
    <col min="16154" max="16154" width="12.33203125" style="10" customWidth="1"/>
    <col min="16155" max="16155" width="1.44140625" style="10" customWidth="1"/>
    <col min="16156" max="16156" width="12.33203125" style="10" customWidth="1"/>
    <col min="16157" max="16157" width="1.44140625" style="10" customWidth="1"/>
    <col min="16158" max="16158" width="12.33203125" style="10" customWidth="1"/>
    <col min="16159" max="16159" width="1.44140625" style="10" customWidth="1"/>
    <col min="16160" max="16161" width="0" style="10" hidden="1" customWidth="1"/>
    <col min="16162" max="16162" width="12.33203125" style="10" customWidth="1"/>
    <col min="16163" max="16163" width="1.44140625" style="10" customWidth="1"/>
    <col min="16164" max="16164" width="12.33203125" style="10" customWidth="1"/>
    <col min="16165" max="16165" width="1.44140625" style="10" customWidth="1"/>
    <col min="16166" max="16166" width="13.88671875" style="10" customWidth="1"/>
    <col min="16167" max="16167" width="1.44140625" style="10" customWidth="1"/>
    <col min="16168" max="16168" width="0" style="10" hidden="1" customWidth="1"/>
    <col min="16169" max="16169" width="1.44140625" style="10" customWidth="1"/>
    <col min="16170" max="16170" width="20.109375" style="10" customWidth="1"/>
    <col min="16171" max="16171" width="1.44140625" style="10" customWidth="1"/>
    <col min="16172" max="16172" width="6.88671875" style="10" customWidth="1"/>
    <col min="16173" max="16173" width="7.6640625" style="10" customWidth="1"/>
    <col min="16174" max="16174" width="1.44140625" style="10" customWidth="1"/>
    <col min="16175" max="16175" width="35.21875" style="10" customWidth="1"/>
    <col min="16176" max="16384" width="11.5546875" style="10"/>
  </cols>
  <sheetData>
    <row r="1" spans="1:44" s="8" customFormat="1" ht="10.5" customHeight="1" x14ac:dyDescent="0.3">
      <c r="A1" s="113"/>
      <c r="C1" s="10"/>
      <c r="W1" s="113" t="s">
        <v>42</v>
      </c>
      <c r="Z1" s="38" t="s">
        <v>43</v>
      </c>
      <c r="AR1" s="113" t="s">
        <v>587</v>
      </c>
    </row>
    <row r="2" spans="1:44" s="8" customFormat="1" ht="10.5" customHeight="1" x14ac:dyDescent="0.3">
      <c r="A2" s="12"/>
      <c r="C2" s="10"/>
      <c r="W2" s="11" t="s">
        <v>588</v>
      </c>
      <c r="Z2" s="38" t="s">
        <v>589</v>
      </c>
      <c r="AR2" s="11" t="s">
        <v>47</v>
      </c>
    </row>
    <row r="3" spans="1:44" s="8" customFormat="1" ht="10.5" customHeight="1" x14ac:dyDescent="0.3">
      <c r="A3" s="13"/>
      <c r="C3" s="10"/>
      <c r="W3" s="11" t="s">
        <v>48</v>
      </c>
      <c r="Z3" s="14" t="s">
        <v>49</v>
      </c>
    </row>
    <row r="4" spans="1:44" ht="9.75"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row>
    <row r="5" spans="1:44"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row>
    <row r="6" spans="1:44" ht="9.75" customHeight="1" x14ac:dyDescent="0.3">
      <c r="A6" s="21"/>
      <c r="B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row>
    <row r="7" spans="1:44" ht="10.5" customHeight="1" x14ac:dyDescent="0.3">
      <c r="G7" s="16" t="s">
        <v>590</v>
      </c>
      <c r="H7" s="16"/>
      <c r="I7" s="16"/>
      <c r="J7" s="16"/>
      <c r="K7" s="16"/>
      <c r="L7" s="16"/>
      <c r="M7" s="16"/>
      <c r="N7" s="16"/>
      <c r="O7" s="16"/>
      <c r="P7" s="16"/>
      <c r="Q7" s="16"/>
      <c r="R7" s="16"/>
      <c r="S7" s="16"/>
      <c r="T7" s="16"/>
      <c r="U7" s="16"/>
      <c r="V7" s="16"/>
      <c r="W7" s="16"/>
      <c r="Z7" s="16" t="s">
        <v>591</v>
      </c>
      <c r="AA7" s="16"/>
      <c r="AB7" s="16"/>
      <c r="AC7" s="16"/>
      <c r="AD7" s="16"/>
      <c r="AE7" s="16"/>
      <c r="AF7" s="16"/>
      <c r="AG7" s="16"/>
      <c r="AH7" s="16"/>
      <c r="AI7" s="16"/>
      <c r="AJ7" s="16"/>
      <c r="AK7" s="16"/>
      <c r="AL7" s="16"/>
      <c r="AM7" s="16"/>
      <c r="AP7" s="19" t="s">
        <v>296</v>
      </c>
    </row>
    <row r="8" spans="1:44" ht="10.5" customHeight="1" x14ac:dyDescent="0.3">
      <c r="AP8" s="132" t="s">
        <v>592</v>
      </c>
    </row>
    <row r="9" spans="1:44" ht="10.5" customHeight="1" x14ac:dyDescent="0.3">
      <c r="Q9" s="18" t="s">
        <v>593</v>
      </c>
      <c r="S9" s="18" t="s">
        <v>299</v>
      </c>
      <c r="AJ9" s="18" t="s">
        <v>299</v>
      </c>
      <c r="AP9" s="111" t="s">
        <v>298</v>
      </c>
    </row>
    <row r="10" spans="1:44" ht="10.5" customHeight="1" x14ac:dyDescent="0.3">
      <c r="Q10" s="18" t="s">
        <v>594</v>
      </c>
      <c r="S10" s="18" t="s">
        <v>595</v>
      </c>
      <c r="U10" s="18" t="s">
        <v>327</v>
      </c>
      <c r="W10" s="18" t="s">
        <v>65</v>
      </c>
      <c r="AB10" s="18" t="s">
        <v>596</v>
      </c>
      <c r="AD10" s="18" t="s">
        <v>597</v>
      </c>
      <c r="AH10" s="18" t="s">
        <v>598</v>
      </c>
      <c r="AJ10" s="18" t="s">
        <v>599</v>
      </c>
      <c r="AL10" s="18" t="s">
        <v>65</v>
      </c>
    </row>
    <row r="11" spans="1:44" ht="10.5" customHeight="1" x14ac:dyDescent="0.3">
      <c r="A11" s="19" t="s">
        <v>71</v>
      </c>
      <c r="C11" s="19" t="s">
        <v>73</v>
      </c>
      <c r="G11" s="19" t="s">
        <v>600</v>
      </c>
      <c r="I11" s="19" t="s">
        <v>601</v>
      </c>
      <c r="K11" s="19" t="s">
        <v>602</v>
      </c>
      <c r="M11" s="19" t="s">
        <v>603</v>
      </c>
      <c r="O11" s="19" t="s">
        <v>604</v>
      </c>
      <c r="Q11" s="19" t="s">
        <v>69</v>
      </c>
      <c r="S11" s="19" t="s">
        <v>605</v>
      </c>
      <c r="U11" s="19" t="s">
        <v>606</v>
      </c>
      <c r="W11" s="19" t="s">
        <v>606</v>
      </c>
      <c r="Z11" s="19" t="s">
        <v>377</v>
      </c>
      <c r="AB11" s="19" t="s">
        <v>607</v>
      </c>
      <c r="AD11" s="125" t="s">
        <v>69</v>
      </c>
      <c r="AF11" s="19" t="s">
        <v>608</v>
      </c>
      <c r="AH11" s="19" t="s">
        <v>78</v>
      </c>
      <c r="AJ11" s="19" t="s">
        <v>605</v>
      </c>
      <c r="AL11" s="19" t="s">
        <v>609</v>
      </c>
      <c r="AP11" s="19" t="s">
        <v>610</v>
      </c>
      <c r="AR11" s="19" t="s">
        <v>71</v>
      </c>
    </row>
    <row r="12" spans="1:44" ht="8.85" customHeight="1" x14ac:dyDescent="0.3"/>
    <row r="13" spans="1:44" ht="8.85" customHeight="1" x14ac:dyDescent="0.3">
      <c r="B13" s="10" t="s">
        <v>281</v>
      </c>
    </row>
    <row r="14" spans="1:44" ht="8.85" customHeight="1" x14ac:dyDescent="0.3">
      <c r="A14" s="10">
        <v>1</v>
      </c>
      <c r="B14" s="21"/>
      <c r="C14" s="10" t="s">
        <v>84</v>
      </c>
      <c r="D14" s="21"/>
      <c r="E14" s="21"/>
      <c r="F14" s="21"/>
      <c r="G14" s="159">
        <v>6095221</v>
      </c>
      <c r="H14" s="21"/>
      <c r="I14" s="159">
        <v>3831004</v>
      </c>
      <c r="J14" s="21"/>
      <c r="K14" s="159">
        <v>365383</v>
      </c>
      <c r="L14" s="21"/>
      <c r="M14" s="159">
        <v>689975</v>
      </c>
      <c r="N14" s="21"/>
      <c r="O14" s="159">
        <v>0</v>
      </c>
      <c r="P14" s="21"/>
      <c r="Q14" s="159">
        <v>47314640</v>
      </c>
      <c r="R14" s="21"/>
      <c r="S14" s="159">
        <v>6859577</v>
      </c>
      <c r="T14" s="21"/>
      <c r="U14" s="159">
        <v>3177168</v>
      </c>
      <c r="V14" s="21"/>
      <c r="W14" s="159">
        <f t="shared" ref="W14:W36" si="0">SUM(G14:U14)</f>
        <v>68332968</v>
      </c>
      <c r="X14" s="27"/>
      <c r="Y14" s="21"/>
      <c r="Z14" s="159">
        <v>37457088</v>
      </c>
      <c r="AA14" s="21"/>
      <c r="AB14" s="159">
        <v>11242693</v>
      </c>
      <c r="AC14" s="21"/>
      <c r="AD14" s="159">
        <v>139541392</v>
      </c>
      <c r="AE14" s="21"/>
      <c r="AF14" s="159">
        <v>0</v>
      </c>
      <c r="AG14" s="21"/>
      <c r="AH14" s="159">
        <v>0</v>
      </c>
      <c r="AI14" s="21"/>
      <c r="AJ14" s="159">
        <v>0</v>
      </c>
      <c r="AK14" s="21"/>
      <c r="AL14" s="159">
        <f>SUM(Z14:AJ14)</f>
        <v>188241173</v>
      </c>
      <c r="AM14" s="21"/>
      <c r="AN14" s="21"/>
      <c r="AO14" s="21"/>
      <c r="AP14" s="159">
        <v>2453274.16</v>
      </c>
      <c r="AQ14" s="21"/>
      <c r="AR14" s="10">
        <v>1</v>
      </c>
    </row>
    <row r="15" spans="1:44" ht="8.85" customHeight="1" x14ac:dyDescent="0.3">
      <c r="A15" s="10">
        <v>2</v>
      </c>
      <c r="B15" s="21"/>
      <c r="C15" s="10" t="s">
        <v>85</v>
      </c>
      <c r="D15" s="21"/>
      <c r="E15" s="21"/>
      <c r="F15" s="21"/>
      <c r="G15" s="160">
        <v>0</v>
      </c>
      <c r="H15" s="21"/>
      <c r="I15" s="160">
        <v>322725</v>
      </c>
      <c r="J15" s="21"/>
      <c r="K15" s="160">
        <v>0</v>
      </c>
      <c r="L15" s="21"/>
      <c r="M15" s="160">
        <v>0</v>
      </c>
      <c r="N15" s="21"/>
      <c r="O15" s="160">
        <v>0</v>
      </c>
      <c r="P15" s="21"/>
      <c r="Q15" s="160">
        <v>454844</v>
      </c>
      <c r="R15" s="21"/>
      <c r="S15" s="160">
        <v>0</v>
      </c>
      <c r="T15" s="21"/>
      <c r="U15" s="160">
        <v>0</v>
      </c>
      <c r="V15" s="21"/>
      <c r="W15" s="160">
        <f t="shared" si="0"/>
        <v>777569</v>
      </c>
      <c r="X15" s="27"/>
      <c r="Y15" s="161"/>
      <c r="Z15" s="160">
        <v>454844</v>
      </c>
      <c r="AA15" s="21"/>
      <c r="AB15" s="160">
        <v>0</v>
      </c>
      <c r="AC15" s="21"/>
      <c r="AD15" s="160">
        <v>322725</v>
      </c>
      <c r="AE15" s="21"/>
      <c r="AF15" s="160">
        <v>0</v>
      </c>
      <c r="AG15" s="21"/>
      <c r="AH15" s="164">
        <v>0</v>
      </c>
      <c r="AI15" s="21"/>
      <c r="AJ15" s="160">
        <v>0</v>
      </c>
      <c r="AK15" s="21"/>
      <c r="AL15" s="160">
        <f t="shared" ref="AL15:AL36" si="1">SUM(Z15:AJ15)</f>
        <v>777569</v>
      </c>
      <c r="AM15" s="21"/>
      <c r="AN15" s="21"/>
      <c r="AO15" s="21"/>
      <c r="AP15" s="160">
        <v>1168636.28</v>
      </c>
      <c r="AQ15" s="21"/>
      <c r="AR15" s="10">
        <v>2</v>
      </c>
    </row>
    <row r="16" spans="1:44" ht="8.85" customHeight="1" x14ac:dyDescent="0.3">
      <c r="A16" s="10">
        <v>3</v>
      </c>
      <c r="B16" s="21"/>
      <c r="C16" s="10" t="s">
        <v>86</v>
      </c>
      <c r="D16" s="21"/>
      <c r="E16" s="21"/>
      <c r="F16" s="21"/>
      <c r="G16" s="160">
        <v>0</v>
      </c>
      <c r="H16" s="21"/>
      <c r="I16" s="160">
        <v>0</v>
      </c>
      <c r="J16" s="21"/>
      <c r="K16" s="160">
        <v>0</v>
      </c>
      <c r="L16" s="21"/>
      <c r="M16" s="160">
        <v>27796</v>
      </c>
      <c r="N16" s="21"/>
      <c r="O16" s="160">
        <v>0</v>
      </c>
      <c r="P16" s="21"/>
      <c r="Q16" s="160">
        <v>538123</v>
      </c>
      <c r="R16" s="21"/>
      <c r="S16" s="160">
        <v>0</v>
      </c>
      <c r="T16" s="21"/>
      <c r="U16" s="160">
        <v>0</v>
      </c>
      <c r="V16" s="21"/>
      <c r="W16" s="160">
        <f t="shared" si="0"/>
        <v>565919</v>
      </c>
      <c r="X16" s="27"/>
      <c r="Y16" s="161"/>
      <c r="Z16" s="160">
        <v>0</v>
      </c>
      <c r="AA16" s="21"/>
      <c r="AB16" s="160">
        <v>0</v>
      </c>
      <c r="AC16" s="21"/>
      <c r="AD16" s="160">
        <v>0</v>
      </c>
      <c r="AE16" s="21"/>
      <c r="AF16" s="160">
        <v>0</v>
      </c>
      <c r="AG16" s="21"/>
      <c r="AH16" s="164">
        <v>565919</v>
      </c>
      <c r="AI16" s="21"/>
      <c r="AJ16" s="160">
        <v>0</v>
      </c>
      <c r="AK16" s="21"/>
      <c r="AL16" s="160">
        <f t="shared" si="1"/>
        <v>565919</v>
      </c>
      <c r="AM16" s="21"/>
      <c r="AN16" s="21"/>
      <c r="AO16" s="21"/>
      <c r="AP16" s="160">
        <v>0</v>
      </c>
      <c r="AQ16" s="21"/>
      <c r="AR16" s="10">
        <v>3</v>
      </c>
    </row>
    <row r="17" spans="1:44" ht="8.85" customHeight="1" x14ac:dyDescent="0.3">
      <c r="A17" s="10">
        <v>4</v>
      </c>
      <c r="B17" s="21"/>
      <c r="C17" s="10" t="s">
        <v>87</v>
      </c>
      <c r="D17" s="21"/>
      <c r="E17" s="21"/>
      <c r="F17" s="21"/>
      <c r="G17" s="160">
        <v>5144092</v>
      </c>
      <c r="H17" s="21"/>
      <c r="I17" s="160">
        <v>419032</v>
      </c>
      <c r="J17" s="21"/>
      <c r="K17" s="160">
        <v>24605111</v>
      </c>
      <c r="L17" s="21"/>
      <c r="M17" s="160">
        <v>0</v>
      </c>
      <c r="N17" s="21"/>
      <c r="O17" s="160">
        <v>0</v>
      </c>
      <c r="P17" s="21"/>
      <c r="Q17" s="160">
        <v>4994660</v>
      </c>
      <c r="R17" s="21"/>
      <c r="S17" s="160">
        <v>418652</v>
      </c>
      <c r="T17" s="21"/>
      <c r="U17" s="160">
        <v>346079</v>
      </c>
      <c r="V17" s="21"/>
      <c r="W17" s="160">
        <f t="shared" si="0"/>
        <v>35927626</v>
      </c>
      <c r="X17" s="27"/>
      <c r="Y17" s="161"/>
      <c r="Z17" s="160">
        <v>0</v>
      </c>
      <c r="AA17" s="21"/>
      <c r="AB17" s="160">
        <v>4017886</v>
      </c>
      <c r="AC17" s="21"/>
      <c r="AD17" s="160">
        <v>3328008</v>
      </c>
      <c r="AE17" s="21"/>
      <c r="AF17" s="160">
        <v>0</v>
      </c>
      <c r="AG17" s="21"/>
      <c r="AH17" s="164">
        <v>107021</v>
      </c>
      <c r="AI17" s="21"/>
      <c r="AJ17" s="160">
        <v>0</v>
      </c>
      <c r="AK17" s="21"/>
      <c r="AL17" s="160">
        <f t="shared" si="1"/>
        <v>7452915</v>
      </c>
      <c r="AM17" s="21"/>
      <c r="AN17" s="21"/>
      <c r="AO17" s="21"/>
      <c r="AP17" s="160">
        <v>3217818.55</v>
      </c>
      <c r="AQ17" s="21"/>
      <c r="AR17" s="10">
        <v>4</v>
      </c>
    </row>
    <row r="18" spans="1:44" ht="8.85" customHeight="1" x14ac:dyDescent="0.3">
      <c r="A18" s="10">
        <v>5</v>
      </c>
      <c r="B18" s="21"/>
      <c r="C18" s="10" t="s">
        <v>88</v>
      </c>
      <c r="D18" s="21"/>
      <c r="E18" s="21"/>
      <c r="F18" s="21"/>
      <c r="G18" s="160">
        <v>9399379</v>
      </c>
      <c r="H18" s="21"/>
      <c r="I18" s="160">
        <v>1144623</v>
      </c>
      <c r="J18" s="21"/>
      <c r="K18" s="160">
        <v>0</v>
      </c>
      <c r="L18" s="21"/>
      <c r="M18" s="160">
        <v>534567</v>
      </c>
      <c r="N18" s="21"/>
      <c r="O18" s="160">
        <v>565077</v>
      </c>
      <c r="P18" s="21"/>
      <c r="Q18" s="160">
        <v>44791880</v>
      </c>
      <c r="R18" s="21"/>
      <c r="S18" s="160">
        <v>0</v>
      </c>
      <c r="T18" s="21"/>
      <c r="U18" s="160">
        <v>1021026</v>
      </c>
      <c r="V18" s="21"/>
      <c r="W18" s="160">
        <f t="shared" si="0"/>
        <v>57456552</v>
      </c>
      <c r="X18" s="27"/>
      <c r="Y18" s="161"/>
      <c r="Z18" s="160">
        <v>39849385</v>
      </c>
      <c r="AA18" s="21"/>
      <c r="AB18" s="160">
        <v>4893373</v>
      </c>
      <c r="AC18" s="21"/>
      <c r="AD18" s="160">
        <v>36162462</v>
      </c>
      <c r="AE18" s="21"/>
      <c r="AF18" s="160">
        <v>0</v>
      </c>
      <c r="AG18" s="21"/>
      <c r="AH18" s="164">
        <v>3213544</v>
      </c>
      <c r="AI18" s="21"/>
      <c r="AJ18" s="160">
        <v>0</v>
      </c>
      <c r="AK18" s="21"/>
      <c r="AL18" s="160">
        <f t="shared" si="1"/>
        <v>84118764</v>
      </c>
      <c r="AM18" s="21"/>
      <c r="AN18" s="21"/>
      <c r="AO18" s="21"/>
      <c r="AP18" s="160">
        <v>10477981.850000001</v>
      </c>
      <c r="AQ18" s="21"/>
      <c r="AR18" s="10">
        <v>5</v>
      </c>
    </row>
    <row r="19" spans="1:4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9"/>
    </row>
    <row r="20" spans="1:44" ht="8.85" customHeight="1" x14ac:dyDescent="0.3">
      <c r="A20" s="10">
        <v>6</v>
      </c>
      <c r="B20" s="21"/>
      <c r="C20" s="10" t="s">
        <v>89</v>
      </c>
      <c r="D20" s="21"/>
      <c r="E20" s="21"/>
      <c r="F20" s="21"/>
      <c r="G20" s="160">
        <v>1523046</v>
      </c>
      <c r="H20" s="21"/>
      <c r="I20" s="160">
        <v>1303958</v>
      </c>
      <c r="J20" s="21"/>
      <c r="K20" s="160">
        <v>0</v>
      </c>
      <c r="L20" s="21"/>
      <c r="M20" s="160">
        <v>12155</v>
      </c>
      <c r="N20" s="21"/>
      <c r="O20" s="160">
        <v>0</v>
      </c>
      <c r="P20" s="21"/>
      <c r="Q20" s="160">
        <v>1852236</v>
      </c>
      <c r="R20" s="21"/>
      <c r="S20" s="160">
        <v>0</v>
      </c>
      <c r="T20" s="21"/>
      <c r="U20" s="160">
        <v>0</v>
      </c>
      <c r="V20" s="21"/>
      <c r="W20" s="160">
        <f t="shared" si="0"/>
        <v>4691395</v>
      </c>
      <c r="X20" s="27"/>
      <c r="Y20" s="161"/>
      <c r="Z20" s="160">
        <v>414314</v>
      </c>
      <c r="AA20" s="21"/>
      <c r="AB20" s="160">
        <v>1738902</v>
      </c>
      <c r="AC20" s="21"/>
      <c r="AD20" s="160">
        <v>1465539</v>
      </c>
      <c r="AE20" s="21"/>
      <c r="AF20" s="160">
        <v>0</v>
      </c>
      <c r="AG20" s="21"/>
      <c r="AH20" s="164">
        <v>0</v>
      </c>
      <c r="AI20" s="21"/>
      <c r="AJ20" s="160">
        <v>0</v>
      </c>
      <c r="AK20" s="21"/>
      <c r="AL20" s="160">
        <f t="shared" si="1"/>
        <v>3618755</v>
      </c>
      <c r="AM20" s="21"/>
      <c r="AN20" s="21"/>
      <c r="AO20" s="21"/>
      <c r="AP20" s="160">
        <v>3615099.2900000005</v>
      </c>
      <c r="AQ20" s="21"/>
      <c r="AR20" s="10">
        <v>6</v>
      </c>
    </row>
    <row r="21" spans="1:44" ht="8.85" customHeight="1" x14ac:dyDescent="0.3">
      <c r="A21" s="10">
        <v>7</v>
      </c>
      <c r="B21" s="21"/>
      <c r="C21" s="10" t="s">
        <v>90</v>
      </c>
      <c r="D21" s="21"/>
      <c r="E21" s="21"/>
      <c r="F21" s="21"/>
      <c r="G21" s="160">
        <v>0</v>
      </c>
      <c r="H21" s="21"/>
      <c r="I21" s="160">
        <v>0</v>
      </c>
      <c r="J21" s="21"/>
      <c r="K21" s="160">
        <v>0</v>
      </c>
      <c r="L21" s="21"/>
      <c r="M21" s="160">
        <v>0</v>
      </c>
      <c r="N21" s="21"/>
      <c r="O21" s="160">
        <v>0</v>
      </c>
      <c r="P21" s="21"/>
      <c r="Q21" s="160">
        <v>0</v>
      </c>
      <c r="R21" s="21"/>
      <c r="S21" s="160">
        <v>0</v>
      </c>
      <c r="T21" s="21"/>
      <c r="U21" s="160">
        <v>0</v>
      </c>
      <c r="V21" s="21"/>
      <c r="W21" s="160">
        <f t="shared" si="0"/>
        <v>0</v>
      </c>
      <c r="X21" s="27"/>
      <c r="Y21" s="161"/>
      <c r="Z21" s="160">
        <v>0</v>
      </c>
      <c r="AA21" s="21"/>
      <c r="AB21" s="160">
        <v>0</v>
      </c>
      <c r="AC21" s="21"/>
      <c r="AD21" s="160">
        <v>0</v>
      </c>
      <c r="AE21" s="21"/>
      <c r="AF21" s="160">
        <v>0</v>
      </c>
      <c r="AG21" s="21"/>
      <c r="AH21" s="164">
        <v>0</v>
      </c>
      <c r="AI21" s="21"/>
      <c r="AJ21" s="160">
        <v>0</v>
      </c>
      <c r="AK21" s="21"/>
      <c r="AL21" s="160">
        <f t="shared" si="1"/>
        <v>0</v>
      </c>
      <c r="AM21" s="21"/>
      <c r="AN21" s="21"/>
      <c r="AO21" s="21"/>
      <c r="AP21" s="160">
        <v>832347.66</v>
      </c>
      <c r="AQ21" s="21"/>
      <c r="AR21" s="10">
        <v>7</v>
      </c>
    </row>
    <row r="22" spans="1:44" ht="8.85" customHeight="1" x14ac:dyDescent="0.3">
      <c r="A22" s="10">
        <v>8</v>
      </c>
      <c r="B22" s="21"/>
      <c r="C22" s="10" t="s">
        <v>91</v>
      </c>
      <c r="D22" s="21"/>
      <c r="E22" s="21"/>
      <c r="F22" s="21"/>
      <c r="G22" s="160">
        <v>1193671</v>
      </c>
      <c r="H22" s="21"/>
      <c r="I22" s="160">
        <v>1634623</v>
      </c>
      <c r="J22" s="21"/>
      <c r="K22" s="160">
        <v>8277180</v>
      </c>
      <c r="L22" s="21"/>
      <c r="M22" s="160">
        <v>0</v>
      </c>
      <c r="N22" s="21"/>
      <c r="O22" s="160">
        <v>216006</v>
      </c>
      <c r="P22" s="21"/>
      <c r="Q22" s="160">
        <v>2306489</v>
      </c>
      <c r="R22" s="21"/>
      <c r="S22" s="160">
        <v>0</v>
      </c>
      <c r="T22" s="21"/>
      <c r="U22" s="160">
        <v>16489451</v>
      </c>
      <c r="V22" s="21"/>
      <c r="W22" s="160">
        <f t="shared" si="0"/>
        <v>30117420</v>
      </c>
      <c r="X22" s="27"/>
      <c r="Y22" s="161"/>
      <c r="Z22" s="160">
        <v>0</v>
      </c>
      <c r="AA22" s="21"/>
      <c r="AB22" s="160">
        <v>90610</v>
      </c>
      <c r="AC22" s="21"/>
      <c r="AD22" s="160">
        <v>8492179</v>
      </c>
      <c r="AE22" s="21"/>
      <c r="AF22" s="160">
        <v>0</v>
      </c>
      <c r="AG22" s="21"/>
      <c r="AH22" s="164">
        <v>0</v>
      </c>
      <c r="AI22" s="21"/>
      <c r="AJ22" s="160">
        <v>0</v>
      </c>
      <c r="AK22" s="21"/>
      <c r="AL22" s="160">
        <f t="shared" si="1"/>
        <v>8582789</v>
      </c>
      <c r="AM22" s="21"/>
      <c r="AN22" s="21"/>
      <c r="AO22" s="21"/>
      <c r="AP22" s="160">
        <v>468883.42</v>
      </c>
      <c r="AQ22" s="21"/>
      <c r="AR22" s="10">
        <v>8</v>
      </c>
    </row>
    <row r="23" spans="1:44" ht="8.85" customHeight="1" x14ac:dyDescent="0.3">
      <c r="A23" s="10">
        <v>9</v>
      </c>
      <c r="B23" s="21"/>
      <c r="C23" s="10" t="s">
        <v>93</v>
      </c>
      <c r="D23" s="21"/>
      <c r="E23" s="21"/>
      <c r="F23" s="21"/>
      <c r="G23" s="160">
        <v>0</v>
      </c>
      <c r="H23" s="21"/>
      <c r="I23" s="160">
        <v>0</v>
      </c>
      <c r="J23" s="21"/>
      <c r="K23" s="160">
        <v>0</v>
      </c>
      <c r="L23" s="21"/>
      <c r="M23" s="160">
        <v>0</v>
      </c>
      <c r="N23" s="21"/>
      <c r="O23" s="160">
        <v>0</v>
      </c>
      <c r="P23" s="21"/>
      <c r="Q23" s="160">
        <v>0</v>
      </c>
      <c r="R23" s="21"/>
      <c r="S23" s="160">
        <v>0</v>
      </c>
      <c r="T23" s="21"/>
      <c r="U23" s="160">
        <v>0</v>
      </c>
      <c r="V23" s="21"/>
      <c r="W23" s="160">
        <f t="shared" si="0"/>
        <v>0</v>
      </c>
      <c r="X23" s="27"/>
      <c r="Y23" s="161"/>
      <c r="Z23" s="160">
        <v>0</v>
      </c>
      <c r="AA23" s="21"/>
      <c r="AB23" s="160">
        <v>0</v>
      </c>
      <c r="AC23" s="21"/>
      <c r="AD23" s="160">
        <v>0</v>
      </c>
      <c r="AE23" s="21"/>
      <c r="AF23" s="160">
        <v>0</v>
      </c>
      <c r="AG23" s="21"/>
      <c r="AH23" s="164">
        <v>0</v>
      </c>
      <c r="AI23" s="21"/>
      <c r="AJ23" s="160">
        <v>0</v>
      </c>
      <c r="AK23" s="21"/>
      <c r="AL23" s="160">
        <f t="shared" si="1"/>
        <v>0</v>
      </c>
      <c r="AM23" s="21"/>
      <c r="AN23" s="21"/>
      <c r="AO23" s="21"/>
      <c r="AP23" s="160">
        <v>0</v>
      </c>
      <c r="AQ23" s="21"/>
      <c r="AR23" s="10">
        <v>9</v>
      </c>
    </row>
    <row r="24" spans="1:44" ht="8.85" customHeight="1" x14ac:dyDescent="0.3">
      <c r="A24" s="10">
        <v>10</v>
      </c>
      <c r="B24" s="21"/>
      <c r="C24" s="10" t="s">
        <v>94</v>
      </c>
      <c r="D24" s="21"/>
      <c r="E24" s="21"/>
      <c r="F24" s="21"/>
      <c r="G24" s="160">
        <v>1890724</v>
      </c>
      <c r="H24" s="21"/>
      <c r="I24" s="160">
        <v>6473622</v>
      </c>
      <c r="J24" s="21"/>
      <c r="K24" s="160">
        <v>5600000</v>
      </c>
      <c r="L24" s="21"/>
      <c r="M24" s="160">
        <v>10363</v>
      </c>
      <c r="N24" s="21"/>
      <c r="O24" s="160">
        <v>0</v>
      </c>
      <c r="P24" s="21"/>
      <c r="Q24" s="160">
        <v>4899098</v>
      </c>
      <c r="R24" s="21"/>
      <c r="S24" s="160">
        <v>0</v>
      </c>
      <c r="T24" s="21"/>
      <c r="U24" s="160">
        <v>0</v>
      </c>
      <c r="V24" s="21"/>
      <c r="W24" s="160">
        <f t="shared" si="0"/>
        <v>18873807</v>
      </c>
      <c r="X24" s="27"/>
      <c r="Y24" s="161"/>
      <c r="Z24" s="160">
        <v>0</v>
      </c>
      <c r="AA24" s="21"/>
      <c r="AB24" s="160">
        <v>0</v>
      </c>
      <c r="AC24" s="21"/>
      <c r="AD24" s="160">
        <v>11113651</v>
      </c>
      <c r="AE24" s="21"/>
      <c r="AF24" s="160">
        <v>0</v>
      </c>
      <c r="AG24" s="21"/>
      <c r="AH24" s="164">
        <v>17107653</v>
      </c>
      <c r="AI24" s="21"/>
      <c r="AJ24" s="160">
        <v>0</v>
      </c>
      <c r="AK24" s="21"/>
      <c r="AL24" s="160">
        <f t="shared" si="1"/>
        <v>28221304</v>
      </c>
      <c r="AM24" s="21"/>
      <c r="AN24" s="21"/>
      <c r="AO24" s="21"/>
      <c r="AP24" s="160">
        <v>7119211.1700000009</v>
      </c>
      <c r="AQ24" s="21"/>
      <c r="AR24" s="10">
        <v>10</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9"/>
    </row>
    <row r="26" spans="1:44" ht="8.85" customHeight="1" x14ac:dyDescent="0.3">
      <c r="A26" s="10">
        <v>11</v>
      </c>
      <c r="B26" s="21"/>
      <c r="C26" s="10" t="s">
        <v>95</v>
      </c>
      <c r="D26" s="21"/>
      <c r="E26" s="21"/>
      <c r="F26" s="21"/>
      <c r="G26" s="160">
        <v>688068</v>
      </c>
      <c r="H26" s="21"/>
      <c r="I26" s="160">
        <v>1834486</v>
      </c>
      <c r="J26" s="21"/>
      <c r="K26" s="160">
        <v>438881</v>
      </c>
      <c r="L26" s="21"/>
      <c r="M26" s="160">
        <v>648</v>
      </c>
      <c r="N26" s="21"/>
      <c r="O26" s="160">
        <v>0</v>
      </c>
      <c r="P26" s="21"/>
      <c r="Q26" s="160">
        <v>2906435</v>
      </c>
      <c r="R26" s="21"/>
      <c r="S26" s="160">
        <v>1517475</v>
      </c>
      <c r="T26" s="21"/>
      <c r="U26" s="160">
        <v>99264</v>
      </c>
      <c r="V26" s="21"/>
      <c r="W26" s="160">
        <f t="shared" si="0"/>
        <v>7485257</v>
      </c>
      <c r="X26" s="27"/>
      <c r="Y26" s="161"/>
      <c r="Z26" s="160">
        <v>49690152</v>
      </c>
      <c r="AA26" s="21"/>
      <c r="AB26" s="160">
        <v>5719493</v>
      </c>
      <c r="AC26" s="21"/>
      <c r="AD26" s="160">
        <v>9182521</v>
      </c>
      <c r="AE26" s="21"/>
      <c r="AF26" s="160">
        <v>0</v>
      </c>
      <c r="AG26" s="21"/>
      <c r="AH26" s="164">
        <v>1373692</v>
      </c>
      <c r="AI26" s="21"/>
      <c r="AJ26" s="160">
        <v>0</v>
      </c>
      <c r="AK26" s="21"/>
      <c r="AL26" s="160">
        <f t="shared" si="1"/>
        <v>65965858</v>
      </c>
      <c r="AM26" s="21"/>
      <c r="AN26" s="21"/>
      <c r="AO26" s="21"/>
      <c r="AP26" s="160">
        <v>1202741.29</v>
      </c>
      <c r="AQ26" s="21"/>
      <c r="AR26" s="10">
        <v>11</v>
      </c>
    </row>
    <row r="27" spans="1:44" ht="8.85" customHeight="1" x14ac:dyDescent="0.3">
      <c r="A27" s="10">
        <v>12</v>
      </c>
      <c r="B27" s="21"/>
      <c r="C27" s="10" t="s">
        <v>96</v>
      </c>
      <c r="D27" s="21"/>
      <c r="E27" s="21"/>
      <c r="F27" s="21"/>
      <c r="G27" s="160">
        <v>0</v>
      </c>
      <c r="H27" s="21"/>
      <c r="I27" s="160">
        <v>0</v>
      </c>
      <c r="J27" s="21"/>
      <c r="K27" s="160">
        <v>0</v>
      </c>
      <c r="L27" s="21"/>
      <c r="M27" s="160">
        <v>0</v>
      </c>
      <c r="N27" s="21"/>
      <c r="O27" s="160">
        <v>0</v>
      </c>
      <c r="P27" s="21"/>
      <c r="Q27" s="160">
        <v>2137953</v>
      </c>
      <c r="R27" s="21"/>
      <c r="S27" s="160">
        <v>0</v>
      </c>
      <c r="T27" s="21"/>
      <c r="U27" s="160">
        <v>0</v>
      </c>
      <c r="V27" s="21"/>
      <c r="W27" s="160">
        <f t="shared" si="0"/>
        <v>2137953</v>
      </c>
      <c r="X27" s="27"/>
      <c r="Y27" s="161"/>
      <c r="Z27" s="160">
        <v>0</v>
      </c>
      <c r="AA27" s="21"/>
      <c r="AB27" s="160">
        <v>0</v>
      </c>
      <c r="AC27" s="21"/>
      <c r="AD27" s="160">
        <v>1474834</v>
      </c>
      <c r="AE27" s="21"/>
      <c r="AF27" s="160">
        <v>0</v>
      </c>
      <c r="AG27" s="21"/>
      <c r="AH27" s="164">
        <v>0</v>
      </c>
      <c r="AI27" s="21"/>
      <c r="AJ27" s="160">
        <v>0</v>
      </c>
      <c r="AK27" s="21"/>
      <c r="AL27" s="160">
        <f t="shared" si="1"/>
        <v>1474834</v>
      </c>
      <c r="AM27" s="21"/>
      <c r="AN27" s="21"/>
      <c r="AO27" s="21"/>
      <c r="AP27" s="160">
        <v>0</v>
      </c>
      <c r="AQ27" s="21"/>
      <c r="AR27" s="10">
        <v>12</v>
      </c>
    </row>
    <row r="28" spans="1:44" ht="8.85" customHeight="1" x14ac:dyDescent="0.3">
      <c r="A28" s="10">
        <v>13</v>
      </c>
      <c r="B28" s="21"/>
      <c r="C28" s="10" t="s">
        <v>97</v>
      </c>
      <c r="D28" s="21"/>
      <c r="E28" s="21"/>
      <c r="F28" s="21"/>
      <c r="G28" s="160">
        <v>448262</v>
      </c>
      <c r="H28" s="21"/>
      <c r="I28" s="160">
        <v>0</v>
      </c>
      <c r="J28" s="21"/>
      <c r="K28" s="160">
        <v>0</v>
      </c>
      <c r="L28" s="21"/>
      <c r="M28" s="160">
        <v>186851</v>
      </c>
      <c r="N28" s="21"/>
      <c r="O28" s="160">
        <v>0</v>
      </c>
      <c r="P28" s="21"/>
      <c r="Q28" s="160">
        <v>5341622</v>
      </c>
      <c r="R28" s="21"/>
      <c r="S28" s="160">
        <v>0</v>
      </c>
      <c r="T28" s="21"/>
      <c r="U28" s="160">
        <v>72170</v>
      </c>
      <c r="V28" s="21"/>
      <c r="W28" s="160">
        <f t="shared" si="0"/>
        <v>6048905</v>
      </c>
      <c r="X28" s="27"/>
      <c r="Y28" s="161"/>
      <c r="Z28" s="160">
        <v>0</v>
      </c>
      <c r="AA28" s="21"/>
      <c r="AB28" s="160">
        <v>2803571</v>
      </c>
      <c r="AC28" s="21"/>
      <c r="AD28" s="160">
        <v>339465</v>
      </c>
      <c r="AE28" s="21"/>
      <c r="AF28" s="160">
        <v>0</v>
      </c>
      <c r="AG28" s="21"/>
      <c r="AH28" s="164">
        <v>0</v>
      </c>
      <c r="AI28" s="21"/>
      <c r="AJ28" s="160">
        <v>0</v>
      </c>
      <c r="AK28" s="21"/>
      <c r="AL28" s="160">
        <f t="shared" si="1"/>
        <v>3143036</v>
      </c>
      <c r="AM28" s="21"/>
      <c r="AN28" s="21"/>
      <c r="AO28" s="21"/>
      <c r="AP28" s="160">
        <v>408984.39</v>
      </c>
      <c r="AQ28" s="21"/>
      <c r="AR28" s="10">
        <v>13</v>
      </c>
    </row>
    <row r="29" spans="1:44" ht="8.85" customHeight="1" x14ac:dyDescent="0.3">
      <c r="A29" s="10">
        <v>14</v>
      </c>
      <c r="B29" s="21"/>
      <c r="C29" s="10" t="s">
        <v>98</v>
      </c>
      <c r="D29" s="21"/>
      <c r="E29" s="21"/>
      <c r="F29" s="21"/>
      <c r="G29" s="160">
        <v>0</v>
      </c>
      <c r="H29" s="21"/>
      <c r="I29" s="160">
        <v>371882</v>
      </c>
      <c r="J29" s="21"/>
      <c r="K29" s="160">
        <v>4100719</v>
      </c>
      <c r="L29" s="21"/>
      <c r="M29" s="160">
        <v>0</v>
      </c>
      <c r="N29" s="21"/>
      <c r="O29" s="160">
        <v>0</v>
      </c>
      <c r="P29" s="21"/>
      <c r="Q29" s="160">
        <v>250875</v>
      </c>
      <c r="R29" s="21"/>
      <c r="S29" s="160">
        <v>0</v>
      </c>
      <c r="T29" s="21"/>
      <c r="U29" s="160">
        <v>0</v>
      </c>
      <c r="V29" s="21"/>
      <c r="W29" s="160">
        <f t="shared" si="0"/>
        <v>4723476</v>
      </c>
      <c r="X29" s="27"/>
      <c r="Y29" s="161"/>
      <c r="Z29" s="160">
        <v>1832879</v>
      </c>
      <c r="AA29" s="21"/>
      <c r="AB29" s="160">
        <v>0</v>
      </c>
      <c r="AC29" s="21"/>
      <c r="AD29" s="160">
        <v>664757</v>
      </c>
      <c r="AE29" s="21"/>
      <c r="AF29" s="160">
        <v>0</v>
      </c>
      <c r="AG29" s="21"/>
      <c r="AH29" s="164">
        <v>2225840</v>
      </c>
      <c r="AI29" s="21"/>
      <c r="AJ29" s="160">
        <v>0</v>
      </c>
      <c r="AK29" s="21"/>
      <c r="AL29" s="160">
        <f t="shared" si="1"/>
        <v>4723476</v>
      </c>
      <c r="AM29" s="21"/>
      <c r="AN29" s="21"/>
      <c r="AO29" s="21"/>
      <c r="AP29" s="160">
        <v>2173145.3199999998</v>
      </c>
      <c r="AQ29" s="21"/>
      <c r="AR29" s="10">
        <v>14</v>
      </c>
    </row>
    <row r="30" spans="1:44" ht="8.85" customHeight="1" x14ac:dyDescent="0.3">
      <c r="A30" s="10">
        <v>15</v>
      </c>
      <c r="B30" s="21"/>
      <c r="C30" s="10" t="s">
        <v>99</v>
      </c>
      <c r="D30" s="21"/>
      <c r="E30" s="21"/>
      <c r="F30" s="21"/>
      <c r="G30" s="160">
        <v>1432304</v>
      </c>
      <c r="H30" s="21"/>
      <c r="I30" s="160">
        <v>1277753</v>
      </c>
      <c r="J30" s="21"/>
      <c r="K30" s="160">
        <v>0</v>
      </c>
      <c r="L30" s="21"/>
      <c r="M30" s="160">
        <v>167861</v>
      </c>
      <c r="N30" s="21"/>
      <c r="O30" s="160">
        <v>0</v>
      </c>
      <c r="P30" s="21"/>
      <c r="Q30" s="160">
        <v>39899207</v>
      </c>
      <c r="R30" s="21"/>
      <c r="S30" s="160">
        <v>0</v>
      </c>
      <c r="T30" s="21"/>
      <c r="U30" s="160">
        <v>12322833</v>
      </c>
      <c r="V30" s="21"/>
      <c r="W30" s="160">
        <f t="shared" si="0"/>
        <v>55099958</v>
      </c>
      <c r="X30" s="27"/>
      <c r="Y30" s="161"/>
      <c r="Z30" s="160">
        <v>0</v>
      </c>
      <c r="AA30" s="21"/>
      <c r="AB30" s="160">
        <v>2274644</v>
      </c>
      <c r="AC30" s="21"/>
      <c r="AD30" s="160">
        <v>7808883</v>
      </c>
      <c r="AE30" s="21"/>
      <c r="AF30" s="160">
        <v>0</v>
      </c>
      <c r="AG30" s="21"/>
      <c r="AH30" s="164">
        <v>35302862</v>
      </c>
      <c r="AI30" s="21"/>
      <c r="AJ30" s="160">
        <v>0</v>
      </c>
      <c r="AK30" s="21"/>
      <c r="AL30" s="160">
        <f t="shared" si="1"/>
        <v>45386389</v>
      </c>
      <c r="AM30" s="21"/>
      <c r="AN30" s="21"/>
      <c r="AO30" s="21"/>
      <c r="AP30" s="160">
        <v>3587739.13</v>
      </c>
      <c r="AQ30" s="21"/>
      <c r="AR30" s="10">
        <v>15</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9"/>
    </row>
    <row r="32" spans="1:44" ht="8.85" customHeight="1" x14ac:dyDescent="0.3">
      <c r="A32" s="10">
        <v>16</v>
      </c>
      <c r="B32" s="21"/>
      <c r="C32" s="10" t="s">
        <v>100</v>
      </c>
      <c r="D32" s="21"/>
      <c r="E32" s="21"/>
      <c r="F32" s="21"/>
      <c r="G32" s="160">
        <v>1251293</v>
      </c>
      <c r="H32" s="21"/>
      <c r="I32" s="160">
        <v>28100</v>
      </c>
      <c r="J32" s="21"/>
      <c r="K32" s="160">
        <v>0</v>
      </c>
      <c r="L32" s="21"/>
      <c r="M32" s="160">
        <v>6075</v>
      </c>
      <c r="N32" s="21"/>
      <c r="O32" s="160">
        <v>0</v>
      </c>
      <c r="P32" s="21"/>
      <c r="Q32" s="160">
        <v>2789062</v>
      </c>
      <c r="R32" s="21"/>
      <c r="S32" s="160">
        <v>0</v>
      </c>
      <c r="T32" s="21"/>
      <c r="U32" s="160">
        <v>0</v>
      </c>
      <c r="V32" s="21"/>
      <c r="W32" s="160">
        <f t="shared" si="0"/>
        <v>4074530</v>
      </c>
      <c r="X32" s="27"/>
      <c r="Y32" s="161"/>
      <c r="Z32" s="160">
        <v>194688</v>
      </c>
      <c r="AA32" s="21"/>
      <c r="AB32" s="160">
        <v>0</v>
      </c>
      <c r="AC32" s="21"/>
      <c r="AD32" s="160">
        <v>4968235</v>
      </c>
      <c r="AE32" s="21"/>
      <c r="AF32" s="160">
        <v>0</v>
      </c>
      <c r="AG32" s="21"/>
      <c r="AH32" s="164">
        <v>0</v>
      </c>
      <c r="AI32" s="21"/>
      <c r="AJ32" s="160">
        <v>0</v>
      </c>
      <c r="AK32" s="21"/>
      <c r="AL32" s="160">
        <f t="shared" si="1"/>
        <v>5162923</v>
      </c>
      <c r="AM32" s="21"/>
      <c r="AN32" s="21"/>
      <c r="AO32" s="21"/>
      <c r="AP32" s="160">
        <v>2344401.3199999998</v>
      </c>
      <c r="AQ32" s="21"/>
      <c r="AR32" s="10">
        <v>16</v>
      </c>
    </row>
    <row r="33" spans="1:44" ht="8.85" customHeight="1" x14ac:dyDescent="0.3">
      <c r="A33" s="10">
        <v>17</v>
      </c>
      <c r="B33" s="21"/>
      <c r="C33" s="10" t="s">
        <v>101</v>
      </c>
      <c r="D33" s="21"/>
      <c r="E33" s="21"/>
      <c r="F33" s="21"/>
      <c r="G33" s="160">
        <v>0</v>
      </c>
      <c r="H33" s="21"/>
      <c r="I33" s="160">
        <v>0</v>
      </c>
      <c r="J33" s="21"/>
      <c r="K33" s="160">
        <v>0</v>
      </c>
      <c r="L33" s="21"/>
      <c r="M33" s="160">
        <v>0</v>
      </c>
      <c r="N33" s="21"/>
      <c r="O33" s="160">
        <v>0</v>
      </c>
      <c r="P33" s="21"/>
      <c r="Q33" s="160">
        <v>0</v>
      </c>
      <c r="R33" s="21"/>
      <c r="S33" s="160">
        <v>0</v>
      </c>
      <c r="T33" s="21"/>
      <c r="U33" s="160">
        <v>0</v>
      </c>
      <c r="V33" s="21"/>
      <c r="W33" s="160">
        <f t="shared" si="0"/>
        <v>0</v>
      </c>
      <c r="X33" s="27"/>
      <c r="Y33" s="161"/>
      <c r="Z33" s="160">
        <v>0</v>
      </c>
      <c r="AA33" s="21"/>
      <c r="AB33" s="160">
        <v>0</v>
      </c>
      <c r="AC33" s="21"/>
      <c r="AD33" s="160">
        <v>0</v>
      </c>
      <c r="AE33" s="21"/>
      <c r="AF33" s="160">
        <v>0</v>
      </c>
      <c r="AG33" s="21"/>
      <c r="AH33" s="164">
        <v>0</v>
      </c>
      <c r="AI33" s="21"/>
      <c r="AJ33" s="160">
        <v>0</v>
      </c>
      <c r="AK33" s="21"/>
      <c r="AL33" s="160">
        <f t="shared" si="1"/>
        <v>0</v>
      </c>
      <c r="AM33" s="21"/>
      <c r="AN33" s="21"/>
      <c r="AO33" s="21"/>
      <c r="AP33" s="160">
        <v>0</v>
      </c>
      <c r="AQ33" s="21"/>
      <c r="AR33" s="10">
        <v>17</v>
      </c>
    </row>
    <row r="34" spans="1:44" ht="8.85" customHeight="1" x14ac:dyDescent="0.3">
      <c r="A34" s="10">
        <v>18</v>
      </c>
      <c r="B34" s="21"/>
      <c r="C34" s="10" t="s">
        <v>102</v>
      </c>
      <c r="D34" s="21"/>
      <c r="E34" s="21"/>
      <c r="F34" s="21"/>
      <c r="G34" s="160">
        <v>0</v>
      </c>
      <c r="H34" s="21"/>
      <c r="I34" s="160">
        <v>0</v>
      </c>
      <c r="J34" s="21"/>
      <c r="K34" s="160">
        <v>0</v>
      </c>
      <c r="L34" s="21"/>
      <c r="M34" s="160">
        <v>0</v>
      </c>
      <c r="N34" s="21"/>
      <c r="O34" s="160">
        <v>0</v>
      </c>
      <c r="P34" s="21"/>
      <c r="Q34" s="160">
        <v>65257</v>
      </c>
      <c r="R34" s="21"/>
      <c r="S34" s="160">
        <v>0</v>
      </c>
      <c r="T34" s="21"/>
      <c r="U34" s="160">
        <v>0</v>
      </c>
      <c r="V34" s="21"/>
      <c r="W34" s="160">
        <f t="shared" si="0"/>
        <v>65257</v>
      </c>
      <c r="X34" s="27"/>
      <c r="Y34" s="161"/>
      <c r="Z34" s="160">
        <v>0</v>
      </c>
      <c r="AA34" s="21"/>
      <c r="AB34" s="160">
        <v>0</v>
      </c>
      <c r="AC34" s="21"/>
      <c r="AD34" s="160">
        <v>65257</v>
      </c>
      <c r="AE34" s="21"/>
      <c r="AF34" s="160">
        <v>0</v>
      </c>
      <c r="AG34" s="21"/>
      <c r="AH34" s="164">
        <v>0</v>
      </c>
      <c r="AI34" s="21"/>
      <c r="AJ34" s="160">
        <v>0</v>
      </c>
      <c r="AK34" s="21"/>
      <c r="AL34" s="160">
        <f t="shared" si="1"/>
        <v>65257</v>
      </c>
      <c r="AM34" s="21"/>
      <c r="AN34" s="21"/>
      <c r="AO34" s="21"/>
      <c r="AP34" s="160">
        <v>33890.639999999999</v>
      </c>
      <c r="AQ34" s="21"/>
      <c r="AR34" s="10">
        <v>18</v>
      </c>
    </row>
    <row r="35" spans="1:44" ht="8.85" customHeight="1" x14ac:dyDescent="0.3">
      <c r="A35" s="10">
        <v>19</v>
      </c>
      <c r="B35" s="21"/>
      <c r="C35" s="10" t="s">
        <v>103</v>
      </c>
      <c r="D35" s="21"/>
      <c r="E35" s="21"/>
      <c r="F35" s="21"/>
      <c r="G35" s="160">
        <v>3740370</v>
      </c>
      <c r="H35" s="21"/>
      <c r="I35" s="160">
        <v>1257161</v>
      </c>
      <c r="J35" s="21"/>
      <c r="K35" s="160">
        <v>4786206</v>
      </c>
      <c r="L35" s="21"/>
      <c r="M35" s="160">
        <v>45836</v>
      </c>
      <c r="N35" s="21"/>
      <c r="O35" s="160">
        <v>0</v>
      </c>
      <c r="P35" s="21"/>
      <c r="Q35" s="160">
        <v>8793966</v>
      </c>
      <c r="R35" s="21"/>
      <c r="S35" s="160">
        <v>0</v>
      </c>
      <c r="T35" s="21"/>
      <c r="U35" s="160">
        <v>161150</v>
      </c>
      <c r="V35" s="21"/>
      <c r="W35" s="160">
        <f t="shared" si="0"/>
        <v>18784689</v>
      </c>
      <c r="X35" s="27"/>
      <c r="Y35" s="161"/>
      <c r="Z35" s="160">
        <v>3586661</v>
      </c>
      <c r="AA35" s="21"/>
      <c r="AB35" s="160">
        <v>16905910</v>
      </c>
      <c r="AC35" s="21"/>
      <c r="AD35" s="160">
        <v>5284868</v>
      </c>
      <c r="AE35" s="21"/>
      <c r="AF35" s="160">
        <v>0</v>
      </c>
      <c r="AG35" s="21"/>
      <c r="AH35" s="164">
        <v>3102918</v>
      </c>
      <c r="AI35" s="21"/>
      <c r="AJ35" s="160">
        <v>0</v>
      </c>
      <c r="AK35" s="21"/>
      <c r="AL35" s="160">
        <f t="shared" si="1"/>
        <v>28880357</v>
      </c>
      <c r="AM35" s="21"/>
      <c r="AN35" s="21"/>
      <c r="AO35" s="21"/>
      <c r="AP35" s="160">
        <v>4106845.5300000003</v>
      </c>
      <c r="AQ35" s="21"/>
      <c r="AR35" s="10">
        <v>19</v>
      </c>
    </row>
    <row r="36" spans="1:44" ht="8.85" customHeight="1" x14ac:dyDescent="0.3">
      <c r="A36" s="10">
        <v>20</v>
      </c>
      <c r="B36" s="21"/>
      <c r="C36" s="10" t="s">
        <v>104</v>
      </c>
      <c r="D36" s="21"/>
      <c r="E36" s="21"/>
      <c r="F36" s="21"/>
      <c r="G36" s="160">
        <v>199546</v>
      </c>
      <c r="H36" s="21"/>
      <c r="I36" s="160">
        <v>162241</v>
      </c>
      <c r="J36" s="21"/>
      <c r="K36" s="160">
        <v>0</v>
      </c>
      <c r="L36" s="21"/>
      <c r="M36" s="160">
        <v>5040</v>
      </c>
      <c r="N36" s="21"/>
      <c r="O36" s="160">
        <v>669479</v>
      </c>
      <c r="P36" s="21"/>
      <c r="Q36" s="160">
        <v>6994500</v>
      </c>
      <c r="R36" s="21"/>
      <c r="S36" s="160">
        <v>0</v>
      </c>
      <c r="T36" s="21"/>
      <c r="U36" s="160">
        <v>3617650</v>
      </c>
      <c r="V36" s="21"/>
      <c r="W36" s="160">
        <f t="shared" si="0"/>
        <v>11648456</v>
      </c>
      <c r="X36" s="27"/>
      <c r="Y36" s="161"/>
      <c r="Z36" s="160">
        <v>401856</v>
      </c>
      <c r="AA36" s="21"/>
      <c r="AB36" s="160">
        <v>1801760</v>
      </c>
      <c r="AC36" s="21"/>
      <c r="AD36" s="160">
        <v>19296090</v>
      </c>
      <c r="AE36" s="21"/>
      <c r="AF36" s="160">
        <v>0</v>
      </c>
      <c r="AG36" s="21"/>
      <c r="AH36" s="164">
        <v>4497683</v>
      </c>
      <c r="AI36" s="21"/>
      <c r="AJ36" s="160">
        <v>0</v>
      </c>
      <c r="AK36" s="21"/>
      <c r="AL36" s="160">
        <f t="shared" si="1"/>
        <v>25997389</v>
      </c>
      <c r="AM36" s="21"/>
      <c r="AN36" s="21"/>
      <c r="AO36" s="21"/>
      <c r="AP36" s="160">
        <v>886430.88</v>
      </c>
      <c r="AQ36" s="21"/>
      <c r="AR36" s="10">
        <v>20</v>
      </c>
    </row>
    <row r="37" spans="1:44"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9"/>
    </row>
    <row r="38" spans="1:44" ht="8.85" customHeight="1" x14ac:dyDescent="0.3">
      <c r="A38" s="10">
        <v>21</v>
      </c>
      <c r="B38" s="21"/>
      <c r="C38" s="10" t="s">
        <v>105</v>
      </c>
      <c r="D38" s="21"/>
      <c r="E38" s="21"/>
      <c r="F38" s="21"/>
      <c r="G38" s="160">
        <v>499676</v>
      </c>
      <c r="H38" s="21"/>
      <c r="I38" s="160">
        <v>0</v>
      </c>
      <c r="J38" s="21"/>
      <c r="K38" s="160">
        <v>31287258</v>
      </c>
      <c r="L38" s="21"/>
      <c r="M38" s="160">
        <v>356</v>
      </c>
      <c r="N38" s="21"/>
      <c r="O38" s="160">
        <v>8700000</v>
      </c>
      <c r="P38" s="21"/>
      <c r="Q38" s="160">
        <v>1156635</v>
      </c>
      <c r="R38" s="21"/>
      <c r="S38" s="160">
        <v>0</v>
      </c>
      <c r="T38" s="21"/>
      <c r="U38" s="160">
        <v>638788</v>
      </c>
      <c r="V38" s="21"/>
      <c r="W38" s="160">
        <f t="shared" ref="W38:W53" si="2">SUM(G38:U38)</f>
        <v>42282713</v>
      </c>
      <c r="X38" s="27"/>
      <c r="Y38" s="161"/>
      <c r="Z38" s="160">
        <v>0</v>
      </c>
      <c r="AA38" s="21"/>
      <c r="AB38" s="160">
        <v>1614125</v>
      </c>
      <c r="AC38" s="21"/>
      <c r="AD38" s="160">
        <v>7167711</v>
      </c>
      <c r="AE38" s="21"/>
      <c r="AF38" s="160">
        <v>0</v>
      </c>
      <c r="AG38" s="21"/>
      <c r="AH38" s="164">
        <v>1075288</v>
      </c>
      <c r="AI38" s="21"/>
      <c r="AJ38" s="160">
        <v>0</v>
      </c>
      <c r="AK38" s="21"/>
      <c r="AL38" s="160">
        <f t="shared" ref="AL38:AL53" si="3">SUM(Z38:AJ38)</f>
        <v>9857124</v>
      </c>
      <c r="AM38" s="21"/>
      <c r="AN38" s="21"/>
      <c r="AO38" s="21"/>
      <c r="AP38" s="160">
        <v>667637.32999999996</v>
      </c>
      <c r="AQ38" s="21"/>
      <c r="AR38" s="10">
        <v>21</v>
      </c>
    </row>
    <row r="39" spans="1:44" ht="8.85" customHeight="1" x14ac:dyDescent="0.3">
      <c r="A39" s="10">
        <v>22</v>
      </c>
      <c r="B39" s="21"/>
      <c r="C39" s="10" t="s">
        <v>106</v>
      </c>
      <c r="D39" s="21"/>
      <c r="E39" s="21"/>
      <c r="F39" s="21"/>
      <c r="G39" s="160">
        <v>0</v>
      </c>
      <c r="H39" s="21"/>
      <c r="I39" s="160">
        <v>0</v>
      </c>
      <c r="J39" s="21"/>
      <c r="K39" s="160">
        <v>178356</v>
      </c>
      <c r="L39" s="21"/>
      <c r="M39" s="160">
        <v>0</v>
      </c>
      <c r="N39" s="21"/>
      <c r="O39" s="160">
        <v>0</v>
      </c>
      <c r="P39" s="21"/>
      <c r="Q39" s="160">
        <v>0</v>
      </c>
      <c r="R39" s="21"/>
      <c r="S39" s="160">
        <v>0</v>
      </c>
      <c r="T39" s="21"/>
      <c r="U39" s="160">
        <v>0</v>
      </c>
      <c r="V39" s="21"/>
      <c r="W39" s="160">
        <f t="shared" si="2"/>
        <v>178356</v>
      </c>
      <c r="X39" s="27"/>
      <c r="Y39" s="161"/>
      <c r="Z39" s="160">
        <v>0</v>
      </c>
      <c r="AA39" s="21"/>
      <c r="AB39" s="160">
        <v>0</v>
      </c>
      <c r="AC39" s="21"/>
      <c r="AD39" s="160">
        <v>178356</v>
      </c>
      <c r="AE39" s="21"/>
      <c r="AF39" s="160">
        <v>0</v>
      </c>
      <c r="AG39" s="21"/>
      <c r="AH39" s="164">
        <v>0</v>
      </c>
      <c r="AI39" s="21"/>
      <c r="AJ39" s="160">
        <v>0</v>
      </c>
      <c r="AK39" s="21"/>
      <c r="AL39" s="160">
        <f t="shared" si="3"/>
        <v>178356</v>
      </c>
      <c r="AM39" s="21"/>
      <c r="AN39" s="21"/>
      <c r="AO39" s="21"/>
      <c r="AP39" s="160">
        <v>1495942.0699999998</v>
      </c>
      <c r="AQ39" s="21"/>
      <c r="AR39" s="10">
        <v>22</v>
      </c>
    </row>
    <row r="40" spans="1:44" ht="8.85" customHeight="1" x14ac:dyDescent="0.3">
      <c r="A40" s="10">
        <v>23</v>
      </c>
      <c r="B40" s="21"/>
      <c r="C40" s="10" t="s">
        <v>107</v>
      </c>
      <c r="D40" s="21"/>
      <c r="E40" s="21"/>
      <c r="F40" s="21"/>
      <c r="G40" s="160">
        <v>15754736</v>
      </c>
      <c r="H40" s="21"/>
      <c r="I40" s="160">
        <v>8228939</v>
      </c>
      <c r="J40" s="21"/>
      <c r="K40" s="160">
        <v>93154021</v>
      </c>
      <c r="L40" s="21"/>
      <c r="M40" s="160">
        <v>485988</v>
      </c>
      <c r="N40" s="21"/>
      <c r="O40" s="160">
        <v>0</v>
      </c>
      <c r="P40" s="21"/>
      <c r="Q40" s="160">
        <v>49774811</v>
      </c>
      <c r="R40" s="21"/>
      <c r="S40" s="160">
        <v>0</v>
      </c>
      <c r="T40" s="21"/>
      <c r="U40" s="160">
        <v>5616473</v>
      </c>
      <c r="V40" s="21"/>
      <c r="W40" s="160">
        <f t="shared" si="2"/>
        <v>173014968</v>
      </c>
      <c r="X40" s="27"/>
      <c r="Y40" s="161"/>
      <c r="Z40" s="160">
        <v>18102617</v>
      </c>
      <c r="AA40" s="21"/>
      <c r="AB40" s="160">
        <v>35680567</v>
      </c>
      <c r="AC40" s="21"/>
      <c r="AD40" s="160">
        <v>31865676</v>
      </c>
      <c r="AE40" s="21"/>
      <c r="AF40" s="160">
        <v>0</v>
      </c>
      <c r="AG40" s="21"/>
      <c r="AH40" s="164">
        <v>10885013</v>
      </c>
      <c r="AI40" s="21"/>
      <c r="AJ40" s="160">
        <v>969454</v>
      </c>
      <c r="AK40" s="21"/>
      <c r="AL40" s="160">
        <f t="shared" si="3"/>
        <v>97503327</v>
      </c>
      <c r="AM40" s="21"/>
      <c r="AN40" s="21"/>
      <c r="AO40" s="21"/>
      <c r="AP40" s="160">
        <v>23933679.68</v>
      </c>
      <c r="AQ40" s="21"/>
      <c r="AR40" s="10">
        <v>23</v>
      </c>
    </row>
    <row r="41" spans="1:44" ht="8.85" customHeight="1" x14ac:dyDescent="0.3">
      <c r="A41" s="10">
        <v>24</v>
      </c>
      <c r="B41" s="21"/>
      <c r="C41" s="10" t="s">
        <v>108</v>
      </c>
      <c r="D41" s="21"/>
      <c r="E41" s="21"/>
      <c r="F41" s="21"/>
      <c r="G41" s="160">
        <v>0</v>
      </c>
      <c r="H41" s="21"/>
      <c r="I41" s="160">
        <v>0</v>
      </c>
      <c r="J41" s="21"/>
      <c r="K41" s="160">
        <v>0</v>
      </c>
      <c r="L41" s="21"/>
      <c r="M41" s="160">
        <v>141646</v>
      </c>
      <c r="N41" s="21"/>
      <c r="O41" s="160">
        <v>0</v>
      </c>
      <c r="P41" s="21"/>
      <c r="Q41" s="160">
        <v>0</v>
      </c>
      <c r="R41" s="21"/>
      <c r="S41" s="160">
        <v>0</v>
      </c>
      <c r="T41" s="21"/>
      <c r="U41" s="160">
        <v>75000</v>
      </c>
      <c r="V41" s="21"/>
      <c r="W41" s="160">
        <f t="shared" si="2"/>
        <v>216646</v>
      </c>
      <c r="X41" s="27"/>
      <c r="Y41" s="161"/>
      <c r="Z41" s="160">
        <v>4947269</v>
      </c>
      <c r="AA41" s="21"/>
      <c r="AB41" s="160">
        <v>0</v>
      </c>
      <c r="AC41" s="21"/>
      <c r="AD41" s="160">
        <v>37049233</v>
      </c>
      <c r="AE41" s="21"/>
      <c r="AF41" s="160">
        <v>0</v>
      </c>
      <c r="AG41" s="21"/>
      <c r="AH41" s="164">
        <v>0</v>
      </c>
      <c r="AI41" s="21"/>
      <c r="AJ41" s="160">
        <v>37566</v>
      </c>
      <c r="AK41" s="21"/>
      <c r="AL41" s="160">
        <f t="shared" si="3"/>
        <v>42034068</v>
      </c>
      <c r="AM41" s="21"/>
      <c r="AN41" s="21"/>
      <c r="AO41" s="21"/>
      <c r="AP41" s="160">
        <v>5878119.3399999999</v>
      </c>
      <c r="AQ41" s="21"/>
      <c r="AR41" s="10">
        <v>24</v>
      </c>
    </row>
    <row r="42" spans="1:44" ht="8.85" customHeight="1" x14ac:dyDescent="0.3">
      <c r="A42" s="10">
        <v>25</v>
      </c>
      <c r="B42" s="21"/>
      <c r="C42" s="10" t="s">
        <v>109</v>
      </c>
      <c r="D42" s="21"/>
      <c r="E42" s="21"/>
      <c r="F42" s="21"/>
      <c r="G42" s="160">
        <v>0</v>
      </c>
      <c r="H42" s="21"/>
      <c r="I42" s="160">
        <v>0</v>
      </c>
      <c r="J42" s="21"/>
      <c r="K42" s="160">
        <v>0</v>
      </c>
      <c r="L42" s="21"/>
      <c r="M42" s="160">
        <v>0</v>
      </c>
      <c r="N42" s="21"/>
      <c r="O42" s="160">
        <v>0</v>
      </c>
      <c r="P42" s="21"/>
      <c r="Q42" s="160">
        <v>384653</v>
      </c>
      <c r="R42" s="21"/>
      <c r="S42" s="160">
        <v>0</v>
      </c>
      <c r="T42" s="21"/>
      <c r="U42" s="160">
        <v>0</v>
      </c>
      <c r="V42" s="21"/>
      <c r="W42" s="160">
        <f t="shared" si="2"/>
        <v>384653</v>
      </c>
      <c r="X42" s="27"/>
      <c r="Y42" s="161"/>
      <c r="Z42" s="160">
        <v>0</v>
      </c>
      <c r="AA42" s="21"/>
      <c r="AB42" s="160">
        <v>0</v>
      </c>
      <c r="AC42" s="21"/>
      <c r="AD42" s="160">
        <v>384653</v>
      </c>
      <c r="AE42" s="21"/>
      <c r="AF42" s="160">
        <v>0</v>
      </c>
      <c r="AG42" s="21"/>
      <c r="AH42" s="164">
        <v>0</v>
      </c>
      <c r="AI42" s="21"/>
      <c r="AJ42" s="160">
        <v>0</v>
      </c>
      <c r="AK42" s="21"/>
      <c r="AL42" s="160">
        <f t="shared" si="3"/>
        <v>384653</v>
      </c>
      <c r="AM42" s="21"/>
      <c r="AN42" s="21"/>
      <c r="AO42" s="21"/>
      <c r="AP42" s="160">
        <v>784083.53</v>
      </c>
      <c r="AQ42" s="21"/>
      <c r="AR42" s="10">
        <v>25</v>
      </c>
    </row>
    <row r="43" spans="1:4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9"/>
    </row>
    <row r="44" spans="1:44" ht="8.85" customHeight="1" x14ac:dyDescent="0.3">
      <c r="A44" s="10">
        <v>26</v>
      </c>
      <c r="B44" s="21"/>
      <c r="C44" s="10" t="s">
        <v>110</v>
      </c>
      <c r="D44" s="21"/>
      <c r="E44" s="21"/>
      <c r="F44" s="21"/>
      <c r="G44" s="160">
        <v>0</v>
      </c>
      <c r="H44" s="21"/>
      <c r="I44" s="160">
        <v>0</v>
      </c>
      <c r="J44" s="21"/>
      <c r="K44" s="160">
        <v>0</v>
      </c>
      <c r="L44" s="21"/>
      <c r="M44" s="160">
        <v>0</v>
      </c>
      <c r="N44" s="21"/>
      <c r="O44" s="160">
        <v>0</v>
      </c>
      <c r="P44" s="21"/>
      <c r="Q44" s="160">
        <v>0</v>
      </c>
      <c r="R44" s="21"/>
      <c r="S44" s="160">
        <v>0</v>
      </c>
      <c r="T44" s="21"/>
      <c r="U44" s="160">
        <v>0</v>
      </c>
      <c r="V44" s="21"/>
      <c r="W44" s="160">
        <f t="shared" si="2"/>
        <v>0</v>
      </c>
      <c r="X44" s="27"/>
      <c r="Y44" s="161"/>
      <c r="Z44" s="160">
        <v>0</v>
      </c>
      <c r="AA44" s="21"/>
      <c r="AB44" s="160">
        <v>0</v>
      </c>
      <c r="AC44" s="21"/>
      <c r="AD44" s="160">
        <v>0</v>
      </c>
      <c r="AE44" s="21"/>
      <c r="AF44" s="160">
        <v>0</v>
      </c>
      <c r="AG44" s="21"/>
      <c r="AH44" s="164">
        <v>0</v>
      </c>
      <c r="AI44" s="21"/>
      <c r="AJ44" s="160">
        <v>0</v>
      </c>
      <c r="AK44" s="21"/>
      <c r="AL44" s="160">
        <f t="shared" si="3"/>
        <v>0</v>
      </c>
      <c r="AM44" s="21"/>
      <c r="AN44" s="21"/>
      <c r="AO44" s="21"/>
      <c r="AP44" s="160">
        <v>0</v>
      </c>
      <c r="AQ44" s="21"/>
      <c r="AR44" s="10">
        <v>26</v>
      </c>
    </row>
    <row r="45" spans="1:44" ht="8.85" customHeight="1" x14ac:dyDescent="0.3">
      <c r="A45" s="10">
        <v>27</v>
      </c>
      <c r="B45" s="21"/>
      <c r="C45" s="10" t="s">
        <v>111</v>
      </c>
      <c r="D45" s="21"/>
      <c r="E45" s="21"/>
      <c r="F45" s="21"/>
      <c r="G45" s="160">
        <v>853107</v>
      </c>
      <c r="H45" s="21"/>
      <c r="I45" s="160">
        <v>0</v>
      </c>
      <c r="J45" s="21"/>
      <c r="K45" s="160">
        <v>3364536</v>
      </c>
      <c r="L45" s="21"/>
      <c r="M45" s="160">
        <v>541</v>
      </c>
      <c r="N45" s="21"/>
      <c r="O45" s="160">
        <v>0</v>
      </c>
      <c r="P45" s="21"/>
      <c r="Q45" s="160">
        <v>387251</v>
      </c>
      <c r="R45" s="21"/>
      <c r="S45" s="160">
        <v>0</v>
      </c>
      <c r="T45" s="21"/>
      <c r="U45" s="160">
        <v>44114</v>
      </c>
      <c r="V45" s="21"/>
      <c r="W45" s="160">
        <f t="shared" si="2"/>
        <v>4649549</v>
      </c>
      <c r="X45" s="27"/>
      <c r="Y45" s="161"/>
      <c r="Z45" s="160">
        <v>0</v>
      </c>
      <c r="AA45" s="21"/>
      <c r="AB45" s="160">
        <v>1108373</v>
      </c>
      <c r="AC45" s="21"/>
      <c r="AD45" s="160">
        <v>6100953</v>
      </c>
      <c r="AE45" s="21"/>
      <c r="AF45" s="160">
        <v>0</v>
      </c>
      <c r="AG45" s="21"/>
      <c r="AH45" s="164">
        <v>0</v>
      </c>
      <c r="AI45" s="21"/>
      <c r="AJ45" s="160">
        <v>0</v>
      </c>
      <c r="AK45" s="21"/>
      <c r="AL45" s="160">
        <f t="shared" si="3"/>
        <v>7209326</v>
      </c>
      <c r="AM45" s="21"/>
      <c r="AN45" s="21"/>
      <c r="AO45" s="21"/>
      <c r="AP45" s="160">
        <v>1006394.4</v>
      </c>
      <c r="AQ45" s="21"/>
      <c r="AR45" s="10">
        <v>27</v>
      </c>
    </row>
    <row r="46" spans="1:44" ht="8.85" customHeight="1" x14ac:dyDescent="0.3">
      <c r="A46" s="10">
        <v>28</v>
      </c>
      <c r="B46" s="21"/>
      <c r="C46" s="10" t="s">
        <v>112</v>
      </c>
      <c r="D46" s="21"/>
      <c r="E46" s="21"/>
      <c r="F46" s="21"/>
      <c r="G46" s="160">
        <v>1051071</v>
      </c>
      <c r="H46" s="21"/>
      <c r="I46" s="160">
        <v>27000</v>
      </c>
      <c r="J46" s="21"/>
      <c r="K46" s="160">
        <v>40615380</v>
      </c>
      <c r="L46" s="21"/>
      <c r="M46" s="160">
        <v>12111</v>
      </c>
      <c r="N46" s="21"/>
      <c r="O46" s="160">
        <v>0</v>
      </c>
      <c r="P46" s="21"/>
      <c r="Q46" s="160">
        <v>0</v>
      </c>
      <c r="R46" s="21"/>
      <c r="S46" s="160">
        <v>0</v>
      </c>
      <c r="T46" s="21"/>
      <c r="U46" s="160">
        <v>0</v>
      </c>
      <c r="V46" s="21"/>
      <c r="W46" s="160">
        <f t="shared" si="2"/>
        <v>41705562</v>
      </c>
      <c r="X46" s="27"/>
      <c r="Y46" s="161"/>
      <c r="Z46" s="160">
        <v>3130238</v>
      </c>
      <c r="AA46" s="21"/>
      <c r="AB46" s="160">
        <v>6196608</v>
      </c>
      <c r="AC46" s="21"/>
      <c r="AD46" s="160">
        <v>13034280</v>
      </c>
      <c r="AE46" s="21"/>
      <c r="AF46" s="160">
        <v>0</v>
      </c>
      <c r="AG46" s="21"/>
      <c r="AH46" s="164">
        <v>0</v>
      </c>
      <c r="AI46" s="21"/>
      <c r="AJ46" s="160">
        <v>0</v>
      </c>
      <c r="AK46" s="21"/>
      <c r="AL46" s="160">
        <f t="shared" si="3"/>
        <v>22361126</v>
      </c>
      <c r="AM46" s="21"/>
      <c r="AN46" s="21"/>
      <c r="AO46" s="21"/>
      <c r="AP46" s="160">
        <v>1058497.31</v>
      </c>
      <c r="AQ46" s="21"/>
      <c r="AR46" s="10">
        <v>28</v>
      </c>
    </row>
    <row r="47" spans="1:44" ht="8.85" customHeight="1" x14ac:dyDescent="0.3">
      <c r="A47" s="10">
        <v>29</v>
      </c>
      <c r="B47" s="21"/>
      <c r="C47" s="10" t="s">
        <v>113</v>
      </c>
      <c r="D47" s="21"/>
      <c r="E47" s="21"/>
      <c r="F47" s="21"/>
      <c r="G47" s="160">
        <v>26517</v>
      </c>
      <c r="H47" s="21"/>
      <c r="I47" s="160">
        <v>106068</v>
      </c>
      <c r="J47" s="21"/>
      <c r="K47" s="160">
        <v>482007</v>
      </c>
      <c r="L47" s="21"/>
      <c r="M47" s="160">
        <v>0</v>
      </c>
      <c r="N47" s="21"/>
      <c r="O47" s="160">
        <v>0</v>
      </c>
      <c r="P47" s="21"/>
      <c r="Q47" s="160">
        <v>8248843</v>
      </c>
      <c r="R47" s="21"/>
      <c r="S47" s="160">
        <v>0</v>
      </c>
      <c r="T47" s="21"/>
      <c r="U47" s="160">
        <v>10000</v>
      </c>
      <c r="V47" s="21"/>
      <c r="W47" s="160">
        <f t="shared" si="2"/>
        <v>8873435</v>
      </c>
      <c r="X47" s="27"/>
      <c r="Y47" s="161"/>
      <c r="Z47" s="160">
        <v>8064747</v>
      </c>
      <c r="AA47" s="21"/>
      <c r="AB47" s="160">
        <v>86241</v>
      </c>
      <c r="AC47" s="21"/>
      <c r="AD47" s="160">
        <v>376773</v>
      </c>
      <c r="AE47" s="21"/>
      <c r="AF47" s="160">
        <v>0</v>
      </c>
      <c r="AG47" s="21"/>
      <c r="AH47" s="164">
        <v>345674</v>
      </c>
      <c r="AI47" s="21"/>
      <c r="AJ47" s="160">
        <v>0</v>
      </c>
      <c r="AK47" s="21"/>
      <c r="AL47" s="160">
        <f t="shared" si="3"/>
        <v>8873435</v>
      </c>
      <c r="AM47" s="21"/>
      <c r="AN47" s="21"/>
      <c r="AO47" s="21"/>
      <c r="AP47" s="160">
        <v>253362.89</v>
      </c>
      <c r="AQ47" s="21"/>
      <c r="AR47" s="10">
        <v>29</v>
      </c>
    </row>
    <row r="48" spans="1:44" ht="8.85" customHeight="1" x14ac:dyDescent="0.3">
      <c r="A48" s="10">
        <v>30</v>
      </c>
      <c r="B48" s="21"/>
      <c r="C48" s="10" t="s">
        <v>114</v>
      </c>
      <c r="D48" s="21"/>
      <c r="E48" s="21"/>
      <c r="F48" s="21"/>
      <c r="G48" s="160">
        <v>4096668</v>
      </c>
      <c r="H48" s="21"/>
      <c r="I48" s="160">
        <v>9584099</v>
      </c>
      <c r="J48" s="21"/>
      <c r="K48" s="160">
        <v>123622513</v>
      </c>
      <c r="L48" s="21"/>
      <c r="M48" s="160">
        <v>23593</v>
      </c>
      <c r="N48" s="21"/>
      <c r="O48" s="160">
        <v>861196</v>
      </c>
      <c r="P48" s="21"/>
      <c r="Q48" s="160">
        <v>6801667</v>
      </c>
      <c r="R48" s="21"/>
      <c r="S48" s="160">
        <v>0</v>
      </c>
      <c r="T48" s="21"/>
      <c r="U48" s="160">
        <v>60000</v>
      </c>
      <c r="V48" s="21"/>
      <c r="W48" s="160">
        <f t="shared" si="2"/>
        <v>145049736</v>
      </c>
      <c r="X48" s="27"/>
      <c r="Y48" s="161"/>
      <c r="Z48" s="160">
        <v>54251899</v>
      </c>
      <c r="AA48" s="21"/>
      <c r="AB48" s="160">
        <v>0</v>
      </c>
      <c r="AC48" s="21"/>
      <c r="AD48" s="160">
        <v>19600690</v>
      </c>
      <c r="AE48" s="21"/>
      <c r="AF48" s="160">
        <v>0</v>
      </c>
      <c r="AG48" s="21"/>
      <c r="AH48" s="164">
        <v>0</v>
      </c>
      <c r="AI48" s="21"/>
      <c r="AJ48" s="160">
        <v>0</v>
      </c>
      <c r="AK48" s="21"/>
      <c r="AL48" s="160">
        <f t="shared" si="3"/>
        <v>73852589</v>
      </c>
      <c r="AM48" s="21"/>
      <c r="AN48" s="21"/>
      <c r="AO48" s="21"/>
      <c r="AP48" s="160">
        <v>18613799.66</v>
      </c>
      <c r="AQ48" s="21"/>
      <c r="AR48" s="10">
        <v>30</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9"/>
    </row>
    <row r="50" spans="1:44" ht="8.85" customHeight="1" x14ac:dyDescent="0.3">
      <c r="A50" s="10">
        <v>31</v>
      </c>
      <c r="B50" s="21"/>
      <c r="C50" s="10" t="s">
        <v>115</v>
      </c>
      <c r="D50" s="21"/>
      <c r="E50" s="21"/>
      <c r="F50" s="21"/>
      <c r="G50" s="160">
        <v>5758485</v>
      </c>
      <c r="H50" s="21"/>
      <c r="I50" s="160">
        <v>2764135</v>
      </c>
      <c r="J50" s="21"/>
      <c r="K50" s="160">
        <v>31112811</v>
      </c>
      <c r="L50" s="21"/>
      <c r="M50" s="160">
        <v>39965</v>
      </c>
      <c r="N50" s="21"/>
      <c r="O50" s="160">
        <v>28100</v>
      </c>
      <c r="P50" s="21"/>
      <c r="Q50" s="160">
        <v>8990257</v>
      </c>
      <c r="R50" s="21"/>
      <c r="S50" s="160">
        <v>0</v>
      </c>
      <c r="T50" s="21"/>
      <c r="U50" s="160">
        <v>1260626</v>
      </c>
      <c r="V50" s="21"/>
      <c r="W50" s="160">
        <f t="shared" si="2"/>
        <v>49954379</v>
      </c>
      <c r="X50" s="27"/>
      <c r="Y50" s="161"/>
      <c r="Z50" s="160">
        <v>7366767</v>
      </c>
      <c r="AA50" s="21"/>
      <c r="AB50" s="160">
        <v>5422711</v>
      </c>
      <c r="AC50" s="21"/>
      <c r="AD50" s="160">
        <v>20258469</v>
      </c>
      <c r="AE50" s="21"/>
      <c r="AF50" s="160">
        <v>0</v>
      </c>
      <c r="AG50" s="21"/>
      <c r="AH50" s="164">
        <v>3784813</v>
      </c>
      <c r="AI50" s="21"/>
      <c r="AJ50" s="160">
        <v>0</v>
      </c>
      <c r="AK50" s="21"/>
      <c r="AL50" s="160">
        <f t="shared" si="3"/>
        <v>36832760</v>
      </c>
      <c r="AM50" s="21"/>
      <c r="AN50" s="21"/>
      <c r="AO50" s="21"/>
      <c r="AP50" s="160">
        <v>6500678.0899999999</v>
      </c>
      <c r="AQ50" s="21"/>
      <c r="AR50" s="10">
        <v>31</v>
      </c>
    </row>
    <row r="51" spans="1:44" ht="8.85" customHeight="1" x14ac:dyDescent="0.3">
      <c r="A51" s="10">
        <v>32</v>
      </c>
      <c r="B51" s="21"/>
      <c r="C51" s="10" t="s">
        <v>116</v>
      </c>
      <c r="D51" s="21"/>
      <c r="E51" s="21"/>
      <c r="F51" s="21"/>
      <c r="G51" s="160">
        <v>198610</v>
      </c>
      <c r="H51" s="21"/>
      <c r="I51" s="160">
        <v>2349176</v>
      </c>
      <c r="J51" s="21"/>
      <c r="K51" s="160">
        <v>0</v>
      </c>
      <c r="L51" s="21"/>
      <c r="M51" s="160">
        <v>43206</v>
      </c>
      <c r="N51" s="21"/>
      <c r="O51" s="160">
        <v>0</v>
      </c>
      <c r="P51" s="21"/>
      <c r="Q51" s="160">
        <v>3343282</v>
      </c>
      <c r="R51" s="21"/>
      <c r="S51" s="160">
        <v>0</v>
      </c>
      <c r="T51" s="21"/>
      <c r="U51" s="160">
        <v>5000</v>
      </c>
      <c r="V51" s="21"/>
      <c r="W51" s="160">
        <f t="shared" si="2"/>
        <v>5939274</v>
      </c>
      <c r="X51" s="27"/>
      <c r="Y51" s="161"/>
      <c r="Z51" s="160">
        <v>15785194</v>
      </c>
      <c r="AA51" s="21"/>
      <c r="AB51" s="160">
        <v>499167</v>
      </c>
      <c r="AC51" s="21"/>
      <c r="AD51" s="160">
        <v>2475509</v>
      </c>
      <c r="AE51" s="21"/>
      <c r="AF51" s="160">
        <v>0</v>
      </c>
      <c r="AG51" s="21"/>
      <c r="AH51" s="164">
        <v>0</v>
      </c>
      <c r="AI51" s="21"/>
      <c r="AJ51" s="160">
        <v>0</v>
      </c>
      <c r="AK51" s="21"/>
      <c r="AL51" s="160">
        <f t="shared" si="3"/>
        <v>18759870</v>
      </c>
      <c r="AM51" s="21"/>
      <c r="AN51" s="21"/>
      <c r="AO51" s="21"/>
      <c r="AP51" s="160">
        <v>3839396.6100000003</v>
      </c>
      <c r="AQ51" s="21"/>
      <c r="AR51" s="10">
        <v>32</v>
      </c>
    </row>
    <row r="52" spans="1:44" ht="8.85" customHeight="1" x14ac:dyDescent="0.3">
      <c r="A52" s="10">
        <v>33</v>
      </c>
      <c r="B52" s="21"/>
      <c r="C52" s="10" t="s">
        <v>117</v>
      </c>
      <c r="D52" s="21"/>
      <c r="E52" s="21"/>
      <c r="F52" s="21"/>
      <c r="G52" s="160">
        <v>477674</v>
      </c>
      <c r="H52" s="21"/>
      <c r="I52" s="160">
        <v>873021</v>
      </c>
      <c r="J52" s="21"/>
      <c r="K52" s="160">
        <v>0</v>
      </c>
      <c r="L52" s="21"/>
      <c r="M52" s="160">
        <v>13336</v>
      </c>
      <c r="N52" s="21"/>
      <c r="O52" s="160">
        <v>0</v>
      </c>
      <c r="P52" s="21"/>
      <c r="Q52" s="160">
        <v>14645745</v>
      </c>
      <c r="R52" s="21"/>
      <c r="S52" s="160">
        <v>0</v>
      </c>
      <c r="T52" s="21"/>
      <c r="U52" s="160">
        <v>64230</v>
      </c>
      <c r="V52" s="21"/>
      <c r="W52" s="160">
        <f t="shared" si="2"/>
        <v>16074006</v>
      </c>
      <c r="X52" s="27"/>
      <c r="Y52" s="161"/>
      <c r="Z52" s="160">
        <v>10129948</v>
      </c>
      <c r="AA52" s="21"/>
      <c r="AB52" s="160">
        <v>1185461</v>
      </c>
      <c r="AC52" s="21"/>
      <c r="AD52" s="160">
        <v>0</v>
      </c>
      <c r="AE52" s="21"/>
      <c r="AF52" s="160">
        <v>0</v>
      </c>
      <c r="AG52" s="21"/>
      <c r="AH52" s="164">
        <v>12010849</v>
      </c>
      <c r="AI52" s="21"/>
      <c r="AJ52" s="160">
        <v>0</v>
      </c>
      <c r="AK52" s="21"/>
      <c r="AL52" s="160">
        <f t="shared" si="3"/>
        <v>23326258</v>
      </c>
      <c r="AM52" s="21"/>
      <c r="AN52" s="21"/>
      <c r="AO52" s="21"/>
      <c r="AP52" s="160">
        <v>155282.98000000001</v>
      </c>
      <c r="AQ52" s="21"/>
      <c r="AR52" s="10">
        <v>33</v>
      </c>
    </row>
    <row r="53" spans="1:44" ht="8.85" customHeight="1" x14ac:dyDescent="0.3">
      <c r="A53" s="10">
        <v>34</v>
      </c>
      <c r="B53" s="21"/>
      <c r="C53" s="10" t="s">
        <v>118</v>
      </c>
      <c r="D53" s="21"/>
      <c r="E53" s="21"/>
      <c r="F53" s="21"/>
      <c r="G53" s="160">
        <v>3244374</v>
      </c>
      <c r="H53" s="21"/>
      <c r="I53" s="160">
        <v>240487</v>
      </c>
      <c r="J53" s="21"/>
      <c r="K53" s="160">
        <v>21539208</v>
      </c>
      <c r="L53" s="21"/>
      <c r="M53" s="160">
        <v>0</v>
      </c>
      <c r="N53" s="21"/>
      <c r="O53" s="160">
        <v>0</v>
      </c>
      <c r="P53" s="21"/>
      <c r="Q53" s="160">
        <v>7414414</v>
      </c>
      <c r="R53" s="21"/>
      <c r="S53" s="160">
        <v>0</v>
      </c>
      <c r="T53" s="21"/>
      <c r="U53" s="160">
        <v>10000</v>
      </c>
      <c r="V53" s="21"/>
      <c r="W53" s="160">
        <f t="shared" si="2"/>
        <v>32448483</v>
      </c>
      <c r="X53" s="27"/>
      <c r="Y53" s="161"/>
      <c r="Z53" s="160">
        <v>585266</v>
      </c>
      <c r="AA53" s="21"/>
      <c r="AB53" s="160">
        <v>12814915</v>
      </c>
      <c r="AC53" s="21"/>
      <c r="AD53" s="160">
        <v>11882662</v>
      </c>
      <c r="AE53" s="21"/>
      <c r="AF53" s="160">
        <v>0</v>
      </c>
      <c r="AG53" s="21"/>
      <c r="AH53" s="164">
        <v>389861</v>
      </c>
      <c r="AI53" s="21"/>
      <c r="AJ53" s="160">
        <v>0</v>
      </c>
      <c r="AK53" s="21"/>
      <c r="AL53" s="160">
        <f t="shared" si="3"/>
        <v>25672704</v>
      </c>
      <c r="AM53" s="21"/>
      <c r="AN53" s="21"/>
      <c r="AO53" s="21"/>
      <c r="AP53" s="160">
        <v>2061619.21</v>
      </c>
      <c r="AQ53" s="21"/>
      <c r="AR53" s="10">
        <v>34</v>
      </c>
    </row>
    <row r="54" spans="1:44" ht="8.85" customHeight="1" x14ac:dyDescent="0.3">
      <c r="A54" s="10">
        <v>35</v>
      </c>
      <c r="B54" s="21"/>
      <c r="C54" s="10" t="s">
        <v>119</v>
      </c>
      <c r="D54" s="21"/>
      <c r="E54" s="21"/>
      <c r="F54" s="21"/>
      <c r="G54" s="160">
        <v>2838438</v>
      </c>
      <c r="H54" s="21"/>
      <c r="I54" s="160">
        <v>3198095</v>
      </c>
      <c r="J54" s="21"/>
      <c r="K54" s="160">
        <v>0</v>
      </c>
      <c r="L54" s="21"/>
      <c r="M54" s="160">
        <v>157010</v>
      </c>
      <c r="N54" s="21"/>
      <c r="O54" s="160">
        <v>660946</v>
      </c>
      <c r="P54" s="21"/>
      <c r="Q54" s="160">
        <v>94264389</v>
      </c>
      <c r="R54" s="21"/>
      <c r="S54" s="160">
        <v>0</v>
      </c>
      <c r="T54" s="21"/>
      <c r="U54" s="160">
        <v>3153009</v>
      </c>
      <c r="V54" s="21"/>
      <c r="W54" s="160">
        <f>SUM(G54:U54)</f>
        <v>104271887</v>
      </c>
      <c r="X54" s="27"/>
      <c r="Y54" s="161"/>
      <c r="Z54" s="160">
        <v>53088738</v>
      </c>
      <c r="AA54" s="21"/>
      <c r="AB54" s="160">
        <v>9917277</v>
      </c>
      <c r="AC54" s="21"/>
      <c r="AD54" s="160">
        <v>106429510</v>
      </c>
      <c r="AE54" s="21"/>
      <c r="AF54" s="160">
        <v>0</v>
      </c>
      <c r="AG54" s="21"/>
      <c r="AH54" s="164">
        <v>0</v>
      </c>
      <c r="AI54" s="21"/>
      <c r="AJ54" s="160">
        <v>0</v>
      </c>
      <c r="AK54" s="21"/>
      <c r="AL54" s="160">
        <f>SUM(Z54:AJ54)</f>
        <v>169435525</v>
      </c>
      <c r="AM54" s="21"/>
      <c r="AN54" s="21"/>
      <c r="AO54" s="21"/>
      <c r="AP54" s="160">
        <v>25391920.640000001</v>
      </c>
      <c r="AQ54" s="21"/>
      <c r="AR54" s="10">
        <v>35</v>
      </c>
    </row>
    <row r="55" spans="1:4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9"/>
    </row>
    <row r="56" spans="1:44" ht="8.85" customHeight="1" x14ac:dyDescent="0.3">
      <c r="A56" s="10">
        <v>36</v>
      </c>
      <c r="B56" s="21"/>
      <c r="C56" s="10" t="s">
        <v>120</v>
      </c>
      <c r="D56" s="21"/>
      <c r="E56" s="21"/>
      <c r="F56" s="21"/>
      <c r="G56" s="160">
        <v>0</v>
      </c>
      <c r="H56" s="21"/>
      <c r="I56" s="160">
        <v>0</v>
      </c>
      <c r="J56" s="21"/>
      <c r="K56" s="160">
        <v>0</v>
      </c>
      <c r="L56" s="21"/>
      <c r="M56" s="160">
        <v>5467</v>
      </c>
      <c r="N56" s="21"/>
      <c r="O56" s="160">
        <v>0</v>
      </c>
      <c r="P56" s="21"/>
      <c r="Q56" s="160">
        <v>3101169</v>
      </c>
      <c r="R56" s="21"/>
      <c r="S56" s="160">
        <v>0</v>
      </c>
      <c r="T56" s="21"/>
      <c r="U56" s="160">
        <v>0</v>
      </c>
      <c r="V56" s="21"/>
      <c r="W56" s="160">
        <f>SUM(G56:U56)</f>
        <v>3106636</v>
      </c>
      <c r="X56" s="27"/>
      <c r="Y56" s="161"/>
      <c r="Z56" s="160">
        <v>2294997</v>
      </c>
      <c r="AA56" s="21"/>
      <c r="AB56" s="160">
        <v>0</v>
      </c>
      <c r="AC56" s="21"/>
      <c r="AD56" s="160">
        <v>0</v>
      </c>
      <c r="AE56" s="21"/>
      <c r="AF56" s="160">
        <v>0</v>
      </c>
      <c r="AG56" s="21"/>
      <c r="AH56" s="164">
        <v>1530293</v>
      </c>
      <c r="AI56" s="21"/>
      <c r="AJ56" s="160">
        <v>0</v>
      </c>
      <c r="AK56" s="21"/>
      <c r="AL56" s="160">
        <f>SUM(Z56:AJ56)</f>
        <v>3825290</v>
      </c>
      <c r="AM56" s="21"/>
      <c r="AN56" s="21"/>
      <c r="AO56" s="21"/>
      <c r="AP56" s="160">
        <v>329551.86</v>
      </c>
      <c r="AQ56" s="21"/>
      <c r="AR56" s="10">
        <v>36</v>
      </c>
    </row>
    <row r="57" spans="1:44" ht="8.85" customHeight="1" x14ac:dyDescent="0.3">
      <c r="A57" s="10">
        <v>37</v>
      </c>
      <c r="B57" s="21"/>
      <c r="C57" s="10" t="s">
        <v>121</v>
      </c>
      <c r="D57" s="21"/>
      <c r="E57" s="21"/>
      <c r="F57" s="21"/>
      <c r="G57" s="160">
        <v>522837</v>
      </c>
      <c r="H57" s="21"/>
      <c r="I57" s="160">
        <v>536306</v>
      </c>
      <c r="J57" s="21"/>
      <c r="K57" s="160">
        <v>20111</v>
      </c>
      <c r="L57" s="21"/>
      <c r="M57" s="160">
        <v>80733</v>
      </c>
      <c r="N57" s="21"/>
      <c r="O57" s="160">
        <v>0</v>
      </c>
      <c r="P57" s="21"/>
      <c r="Q57" s="160">
        <v>2223984</v>
      </c>
      <c r="R57" s="21"/>
      <c r="S57" s="160">
        <v>0</v>
      </c>
      <c r="T57" s="21"/>
      <c r="U57" s="160">
        <v>297751</v>
      </c>
      <c r="V57" s="21"/>
      <c r="W57" s="160">
        <f>SUM(G57:U57)</f>
        <v>3681722</v>
      </c>
      <c r="X57" s="27"/>
      <c r="Y57" s="161"/>
      <c r="Z57" s="160">
        <v>123958</v>
      </c>
      <c r="AA57" s="21"/>
      <c r="AB57" s="160">
        <v>1949846</v>
      </c>
      <c r="AC57" s="21"/>
      <c r="AD57" s="160">
        <v>1068506</v>
      </c>
      <c r="AE57" s="21"/>
      <c r="AF57" s="160">
        <v>0</v>
      </c>
      <c r="AG57" s="21"/>
      <c r="AH57" s="164">
        <v>2665000</v>
      </c>
      <c r="AI57" s="21"/>
      <c r="AJ57" s="160">
        <v>0</v>
      </c>
      <c r="AK57" s="21"/>
      <c r="AL57" s="160">
        <f>SUM(Z57:AJ57)</f>
        <v>5807310</v>
      </c>
      <c r="AM57" s="21"/>
      <c r="AN57" s="21"/>
      <c r="AO57" s="21"/>
      <c r="AP57" s="160">
        <v>1084238.04</v>
      </c>
      <c r="AQ57" s="21"/>
      <c r="AR57" s="10">
        <v>37</v>
      </c>
    </row>
    <row r="58" spans="1:44" ht="8.85" customHeight="1" x14ac:dyDescent="0.3">
      <c r="A58" s="30">
        <v>38</v>
      </c>
      <c r="B58" s="21"/>
      <c r="C58" s="10" t="s">
        <v>122</v>
      </c>
      <c r="D58" s="21"/>
      <c r="E58" s="21"/>
      <c r="F58" s="21"/>
      <c r="G58" s="162">
        <v>2912588</v>
      </c>
      <c r="H58" s="21"/>
      <c r="I58" s="162">
        <v>697086</v>
      </c>
      <c r="J58" s="21"/>
      <c r="K58" s="162">
        <v>17248311</v>
      </c>
      <c r="L58" s="21"/>
      <c r="M58" s="162">
        <v>50197</v>
      </c>
      <c r="N58" s="21"/>
      <c r="O58" s="162">
        <v>0</v>
      </c>
      <c r="P58" s="21"/>
      <c r="Q58" s="162">
        <v>13906338</v>
      </c>
      <c r="R58" s="21"/>
      <c r="S58" s="162">
        <v>0</v>
      </c>
      <c r="T58" s="21"/>
      <c r="U58" s="162">
        <v>654368</v>
      </c>
      <c r="V58" s="21"/>
      <c r="W58" s="162">
        <f>SUM(G58:U58)</f>
        <v>35468888</v>
      </c>
      <c r="X58" s="27"/>
      <c r="Y58" s="161"/>
      <c r="Z58" s="162">
        <v>12581625</v>
      </c>
      <c r="AA58" s="21"/>
      <c r="AB58" s="162">
        <v>4400339</v>
      </c>
      <c r="AC58" s="21"/>
      <c r="AD58" s="162">
        <v>2683397</v>
      </c>
      <c r="AE58" s="21"/>
      <c r="AF58" s="162">
        <v>0</v>
      </c>
      <c r="AG58" s="21"/>
      <c r="AH58" s="162">
        <v>11949233</v>
      </c>
      <c r="AI58" s="21"/>
      <c r="AJ58" s="162">
        <v>389062</v>
      </c>
      <c r="AK58" s="21"/>
      <c r="AL58" s="162">
        <f>SUM(Z58:AJ58)</f>
        <v>32003656</v>
      </c>
      <c r="AM58" s="21"/>
      <c r="AN58" s="21"/>
      <c r="AO58" s="21"/>
      <c r="AP58" s="162">
        <v>2850361.59</v>
      </c>
      <c r="AQ58" s="21"/>
      <c r="AR58" s="30">
        <v>38</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21"/>
      <c r="F60" s="21"/>
      <c r="G60" s="163">
        <f>SUM(G14:G58)</f>
        <v>71240757</v>
      </c>
      <c r="H60" s="21"/>
      <c r="I60" s="163">
        <f>SUM(I14:I58)</f>
        <v>48665622</v>
      </c>
      <c r="J60" s="21"/>
      <c r="K60" s="163">
        <f>SUM(K14:K58)</f>
        <v>410797992</v>
      </c>
      <c r="L60" s="21"/>
      <c r="M60" s="163">
        <f>SUM(M14:M58)</f>
        <v>2741316</v>
      </c>
      <c r="N60" s="21"/>
      <c r="O60" s="163">
        <f>SUM(O14:O58)</f>
        <v>11700804</v>
      </c>
      <c r="P60" s="21"/>
      <c r="Q60" s="163">
        <f>SUM(Q14:Q58)</f>
        <v>390974285</v>
      </c>
      <c r="R60" s="21"/>
      <c r="S60" s="163">
        <f>SUM(S14:S58)</f>
        <v>8795704</v>
      </c>
      <c r="T60" s="21"/>
      <c r="U60" s="163">
        <f>SUM(U14:U58)</f>
        <v>49196150</v>
      </c>
      <c r="V60" s="21"/>
      <c r="W60" s="163">
        <f>SUM(W14:W58)</f>
        <v>994112630</v>
      </c>
      <c r="X60" s="27"/>
      <c r="Y60" s="21"/>
      <c r="Z60" s="163">
        <f>SUM(Z14:Z58)</f>
        <v>324335130</v>
      </c>
      <c r="AA60" s="21"/>
      <c r="AB60" s="163">
        <f>SUM(AB14:AB58)</f>
        <v>132364472</v>
      </c>
      <c r="AC60" s="21"/>
      <c r="AD60" s="163">
        <f>SUM(AD14:AD58)</f>
        <v>510067244</v>
      </c>
      <c r="AE60" s="21"/>
      <c r="AF60" s="163">
        <f>SUM(AF14:AF58)</f>
        <v>0</v>
      </c>
      <c r="AG60" s="21"/>
      <c r="AH60" s="163">
        <f>SUM(AH14:AH58)</f>
        <v>112133156</v>
      </c>
      <c r="AI60" s="21"/>
      <c r="AJ60" s="163">
        <f>SUM(AJ14:AJ58)</f>
        <v>1396082</v>
      </c>
      <c r="AK60" s="21"/>
      <c r="AL60" s="163">
        <f>SUM(AL14:AL58)</f>
        <v>1080296084</v>
      </c>
      <c r="AM60" s="21"/>
      <c r="AN60" s="21"/>
      <c r="AO60" s="21"/>
      <c r="AP60" s="163">
        <f>SUM(AP14:AP58)</f>
        <v>140001996.11000001</v>
      </c>
      <c r="AQ60" s="21"/>
      <c r="AR60" s="30">
        <f>AR58</f>
        <v>38</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7"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7"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7"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7"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7"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7"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7"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7"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7" ht="2.2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7"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7" s="8" customFormat="1" ht="10.5" customHeight="1" x14ac:dyDescent="0.3">
      <c r="A75" s="14" t="s">
        <v>611</v>
      </c>
      <c r="AU75" s="113" t="s">
        <v>612</v>
      </c>
    </row>
    <row r="76" spans="1:47" s="8" customFormat="1" ht="10.5" customHeight="1" x14ac:dyDescent="0.3">
      <c r="W76" s="113" t="s">
        <v>42</v>
      </c>
      <c r="Z76" s="38" t="s">
        <v>43</v>
      </c>
      <c r="AR76" s="113" t="s">
        <v>587</v>
      </c>
    </row>
    <row r="77" spans="1:47" s="8" customFormat="1" ht="10.5" customHeight="1" x14ac:dyDescent="0.3">
      <c r="A77" s="12"/>
      <c r="W77" s="11" t="s">
        <v>588</v>
      </c>
      <c r="Z77" s="38" t="s">
        <v>589</v>
      </c>
      <c r="AR77" s="113" t="s">
        <v>124</v>
      </c>
    </row>
    <row r="78" spans="1:47" s="8" customFormat="1" ht="10.5" customHeight="1" x14ac:dyDescent="0.3">
      <c r="A78" s="13"/>
      <c r="W78" s="11" t="s">
        <v>48</v>
      </c>
      <c r="Z78" s="14" t="s">
        <v>49</v>
      </c>
    </row>
    <row r="79" spans="1:47" ht="9.7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7" ht="9.75"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ht="7.5" customHeight="1" x14ac:dyDescent="0.3">
      <c r="A81" s="21"/>
      <c r="B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ht="10.5" customHeight="1" x14ac:dyDescent="0.3">
      <c r="G82" s="16" t="s">
        <v>590</v>
      </c>
      <c r="H82" s="16"/>
      <c r="I82" s="16"/>
      <c r="J82" s="16"/>
      <c r="K82" s="16"/>
      <c r="L82" s="16"/>
      <c r="M82" s="16"/>
      <c r="N82" s="16"/>
      <c r="O82" s="16"/>
      <c r="P82" s="16"/>
      <c r="Q82" s="16"/>
      <c r="R82" s="16"/>
      <c r="S82" s="16"/>
      <c r="T82" s="16"/>
      <c r="U82" s="16"/>
      <c r="V82" s="16"/>
      <c r="W82" s="16"/>
      <c r="Z82" s="16" t="s">
        <v>591</v>
      </c>
      <c r="AA82" s="16"/>
      <c r="AB82" s="16"/>
      <c r="AC82" s="16"/>
      <c r="AD82" s="16"/>
      <c r="AE82" s="16"/>
      <c r="AF82" s="16"/>
      <c r="AG82" s="16"/>
      <c r="AH82" s="16"/>
      <c r="AI82" s="16"/>
      <c r="AJ82" s="16"/>
      <c r="AK82" s="16"/>
      <c r="AL82" s="16"/>
      <c r="AM82" s="16"/>
      <c r="AP82" s="19" t="s">
        <v>613</v>
      </c>
    </row>
    <row r="83" spans="1:44" ht="10.5" customHeight="1" x14ac:dyDescent="0.3">
      <c r="AP83" s="132" t="s">
        <v>592</v>
      </c>
    </row>
    <row r="84" spans="1:44" ht="10.5" customHeight="1" x14ac:dyDescent="0.3">
      <c r="Q84" s="18" t="s">
        <v>593</v>
      </c>
      <c r="S84" s="18" t="s">
        <v>299</v>
      </c>
      <c r="AJ84" s="18" t="s">
        <v>299</v>
      </c>
      <c r="AP84" s="111" t="s">
        <v>298</v>
      </c>
    </row>
    <row r="85" spans="1:44" ht="10.5" customHeight="1" x14ac:dyDescent="0.3">
      <c r="Q85" s="18" t="s">
        <v>594</v>
      </c>
      <c r="S85" s="18" t="s">
        <v>595</v>
      </c>
      <c r="U85" s="18" t="s">
        <v>327</v>
      </c>
      <c r="W85" s="18" t="s">
        <v>65</v>
      </c>
      <c r="AB85" s="18" t="s">
        <v>596</v>
      </c>
      <c r="AD85" s="18" t="s">
        <v>597</v>
      </c>
      <c r="AH85" s="18" t="s">
        <v>598</v>
      </c>
      <c r="AJ85" s="18" t="s">
        <v>599</v>
      </c>
      <c r="AL85" s="18" t="s">
        <v>65</v>
      </c>
    </row>
    <row r="86" spans="1:44" ht="10.5" customHeight="1" x14ac:dyDescent="0.3">
      <c r="A86" s="19" t="s">
        <v>71</v>
      </c>
      <c r="C86" s="19" t="s">
        <v>73</v>
      </c>
      <c r="G86" s="19" t="s">
        <v>600</v>
      </c>
      <c r="I86" s="19" t="s">
        <v>601</v>
      </c>
      <c r="K86" s="19" t="s">
        <v>602</v>
      </c>
      <c r="M86" s="19" t="s">
        <v>603</v>
      </c>
      <c r="O86" s="19" t="s">
        <v>604</v>
      </c>
      <c r="Q86" s="19" t="s">
        <v>69</v>
      </c>
      <c r="S86" s="19" t="s">
        <v>605</v>
      </c>
      <c r="U86" s="19" t="s">
        <v>606</v>
      </c>
      <c r="W86" s="19" t="s">
        <v>606</v>
      </c>
      <c r="Z86" s="19" t="s">
        <v>377</v>
      </c>
      <c r="AB86" s="19" t="s">
        <v>607</v>
      </c>
      <c r="AD86" s="125" t="s">
        <v>69</v>
      </c>
      <c r="AF86" s="19" t="s">
        <v>608</v>
      </c>
      <c r="AH86" s="19" t="s">
        <v>78</v>
      </c>
      <c r="AJ86" s="19" t="s">
        <v>605</v>
      </c>
      <c r="AL86" s="19" t="s">
        <v>609</v>
      </c>
      <c r="AP86" s="19" t="s">
        <v>610</v>
      </c>
      <c r="AR86" s="19" t="s">
        <v>71</v>
      </c>
    </row>
    <row r="87" spans="1:44" ht="8.85" customHeight="1" x14ac:dyDescent="0.3"/>
    <row r="88" spans="1:44" ht="8.85" customHeight="1" x14ac:dyDescent="0.3">
      <c r="B88" s="10" t="s">
        <v>284</v>
      </c>
    </row>
    <row r="89" spans="1:44" ht="8.85" customHeight="1" x14ac:dyDescent="0.3">
      <c r="A89" s="10">
        <v>1</v>
      </c>
      <c r="B89" s="21"/>
      <c r="C89" s="10" t="s">
        <v>125</v>
      </c>
      <c r="D89" s="21"/>
      <c r="E89" s="21"/>
      <c r="F89" s="21"/>
      <c r="G89" s="159">
        <v>117825</v>
      </c>
      <c r="H89" s="21"/>
      <c r="I89" s="159">
        <v>0</v>
      </c>
      <c r="J89" s="21"/>
      <c r="K89" s="159">
        <v>0</v>
      </c>
      <c r="L89" s="21"/>
      <c r="M89" s="159">
        <v>776</v>
      </c>
      <c r="N89" s="21"/>
      <c r="O89" s="159">
        <v>0</v>
      </c>
      <c r="P89" s="21"/>
      <c r="Q89" s="159">
        <v>631688</v>
      </c>
      <c r="R89" s="21"/>
      <c r="S89" s="159">
        <v>0</v>
      </c>
      <c r="T89" s="21"/>
      <c r="U89" s="159">
        <v>289812</v>
      </c>
      <c r="V89" s="21"/>
      <c r="W89" s="159">
        <f t="shared" ref="W89:W111" si="4">SUM(G89:U89)</f>
        <v>1040101</v>
      </c>
      <c r="X89" s="27"/>
      <c r="Y89" s="21"/>
      <c r="Z89" s="159">
        <v>0</v>
      </c>
      <c r="AA89" s="21"/>
      <c r="AB89" s="159">
        <v>0</v>
      </c>
      <c r="AC89" s="21"/>
      <c r="AD89" s="159">
        <v>2185844</v>
      </c>
      <c r="AE89" s="21"/>
      <c r="AF89" s="159">
        <v>0</v>
      </c>
      <c r="AG89" s="21"/>
      <c r="AH89" s="159">
        <v>544464</v>
      </c>
      <c r="AI89" s="21"/>
      <c r="AJ89" s="159">
        <v>0</v>
      </c>
      <c r="AK89" s="21"/>
      <c r="AL89" s="159">
        <f t="shared" ref="AL89:AL111" si="5">SUM(Z89:AJ89)</f>
        <v>2730308</v>
      </c>
      <c r="AM89" s="21"/>
      <c r="AN89" s="21"/>
      <c r="AO89" s="21"/>
      <c r="AP89" s="159">
        <v>41460.61</v>
      </c>
      <c r="AQ89" s="21"/>
      <c r="AR89" s="10">
        <v>1</v>
      </c>
    </row>
    <row r="90" spans="1:44" ht="8.85" customHeight="1" x14ac:dyDescent="0.3">
      <c r="A90" s="10">
        <v>2</v>
      </c>
      <c r="B90" s="21"/>
      <c r="C90" s="10" t="s">
        <v>126</v>
      </c>
      <c r="D90" s="21"/>
      <c r="E90" s="21"/>
      <c r="F90" s="21"/>
      <c r="G90" s="160">
        <v>1373366</v>
      </c>
      <c r="H90" s="21"/>
      <c r="I90" s="160">
        <v>46846</v>
      </c>
      <c r="J90" s="21"/>
      <c r="K90" s="160">
        <v>66306560</v>
      </c>
      <c r="L90" s="21"/>
      <c r="M90" s="160">
        <v>29012</v>
      </c>
      <c r="N90" s="21"/>
      <c r="O90" s="160">
        <v>0</v>
      </c>
      <c r="P90" s="21"/>
      <c r="Q90" s="160">
        <v>69960283</v>
      </c>
      <c r="R90" s="21"/>
      <c r="S90" s="160">
        <v>0</v>
      </c>
      <c r="T90" s="21"/>
      <c r="U90" s="160">
        <v>74586</v>
      </c>
      <c r="V90" s="21"/>
      <c r="W90" s="160">
        <f t="shared" si="4"/>
        <v>137790653</v>
      </c>
      <c r="X90" s="27"/>
      <c r="Y90" s="161"/>
      <c r="Z90" s="160">
        <v>16410161</v>
      </c>
      <c r="AA90" s="21"/>
      <c r="AB90" s="160">
        <v>0</v>
      </c>
      <c r="AC90" s="21"/>
      <c r="AD90" s="160">
        <v>2673330</v>
      </c>
      <c r="AE90" s="21"/>
      <c r="AF90" s="160">
        <v>0</v>
      </c>
      <c r="AG90" s="21"/>
      <c r="AH90" s="164">
        <v>92459718</v>
      </c>
      <c r="AI90" s="21"/>
      <c r="AJ90" s="160">
        <v>0</v>
      </c>
      <c r="AK90" s="21"/>
      <c r="AL90" s="160">
        <f t="shared" si="5"/>
        <v>111543209</v>
      </c>
      <c r="AM90" s="21"/>
      <c r="AN90" s="21"/>
      <c r="AO90" s="21"/>
      <c r="AP90" s="160">
        <v>843146.01</v>
      </c>
      <c r="AQ90" s="21"/>
      <c r="AR90" s="10">
        <v>2</v>
      </c>
    </row>
    <row r="91" spans="1:44" ht="8.85" customHeight="1" x14ac:dyDescent="0.3">
      <c r="A91" s="10">
        <v>3</v>
      </c>
      <c r="B91" s="21"/>
      <c r="C91" s="10" t="s">
        <v>127</v>
      </c>
      <c r="D91" s="21"/>
      <c r="E91" s="21"/>
      <c r="F91" s="21"/>
      <c r="G91" s="160">
        <v>0</v>
      </c>
      <c r="H91" s="21"/>
      <c r="I91" s="160">
        <v>0</v>
      </c>
      <c r="J91" s="21"/>
      <c r="K91" s="160">
        <v>0</v>
      </c>
      <c r="L91" s="21"/>
      <c r="M91" s="160">
        <v>0</v>
      </c>
      <c r="N91" s="21"/>
      <c r="O91" s="160">
        <v>0</v>
      </c>
      <c r="P91" s="21"/>
      <c r="Q91" s="160">
        <v>2513860</v>
      </c>
      <c r="R91" s="21"/>
      <c r="S91" s="160">
        <v>0</v>
      </c>
      <c r="T91" s="21"/>
      <c r="U91" s="160">
        <v>0</v>
      </c>
      <c r="V91" s="21"/>
      <c r="W91" s="160">
        <f t="shared" si="4"/>
        <v>2513860</v>
      </c>
      <c r="X91" s="27"/>
      <c r="Y91" s="161"/>
      <c r="Z91" s="160">
        <v>595085</v>
      </c>
      <c r="AA91" s="21"/>
      <c r="AB91" s="160">
        <v>0</v>
      </c>
      <c r="AC91" s="21"/>
      <c r="AD91" s="160">
        <v>1918775</v>
      </c>
      <c r="AE91" s="21"/>
      <c r="AF91" s="160">
        <v>0</v>
      </c>
      <c r="AG91" s="21"/>
      <c r="AH91" s="164">
        <v>0</v>
      </c>
      <c r="AI91" s="21"/>
      <c r="AJ91" s="160">
        <v>0</v>
      </c>
      <c r="AK91" s="21"/>
      <c r="AL91" s="160">
        <f t="shared" si="5"/>
        <v>2513860</v>
      </c>
      <c r="AM91" s="21"/>
      <c r="AN91" s="21"/>
      <c r="AO91" s="21"/>
      <c r="AP91" s="160">
        <v>69184.69</v>
      </c>
      <c r="AQ91" s="21"/>
      <c r="AR91" s="10">
        <v>3</v>
      </c>
    </row>
    <row r="92" spans="1:44" ht="8.85" customHeight="1" x14ac:dyDescent="0.3">
      <c r="A92" s="10">
        <v>4</v>
      </c>
      <c r="B92" s="21"/>
      <c r="C92" s="10" t="s">
        <v>128</v>
      </c>
      <c r="D92" s="21"/>
      <c r="E92" s="21"/>
      <c r="F92" s="21"/>
      <c r="G92" s="160">
        <v>0</v>
      </c>
      <c r="H92" s="21"/>
      <c r="I92" s="160">
        <v>0</v>
      </c>
      <c r="J92" s="21"/>
      <c r="K92" s="160">
        <v>0</v>
      </c>
      <c r="L92" s="21"/>
      <c r="M92" s="160">
        <v>1290</v>
      </c>
      <c r="N92" s="21"/>
      <c r="O92" s="160">
        <v>0</v>
      </c>
      <c r="P92" s="21"/>
      <c r="Q92" s="160">
        <v>373710</v>
      </c>
      <c r="R92" s="21"/>
      <c r="S92" s="160">
        <v>0</v>
      </c>
      <c r="T92" s="21"/>
      <c r="U92" s="160">
        <v>0</v>
      </c>
      <c r="V92" s="21"/>
      <c r="W92" s="160">
        <f t="shared" si="4"/>
        <v>375000</v>
      </c>
      <c r="X92" s="27"/>
      <c r="Y92" s="161"/>
      <c r="Z92" s="160">
        <v>0</v>
      </c>
      <c r="AA92" s="21"/>
      <c r="AB92" s="160">
        <v>0</v>
      </c>
      <c r="AC92" s="21"/>
      <c r="AD92" s="160">
        <v>375000</v>
      </c>
      <c r="AE92" s="21"/>
      <c r="AF92" s="160">
        <v>0</v>
      </c>
      <c r="AG92" s="21"/>
      <c r="AH92" s="164">
        <v>0</v>
      </c>
      <c r="AI92" s="21"/>
      <c r="AJ92" s="160">
        <v>0</v>
      </c>
      <c r="AK92" s="21"/>
      <c r="AL92" s="160">
        <f t="shared" si="5"/>
        <v>375000</v>
      </c>
      <c r="AM92" s="21"/>
      <c r="AN92" s="21"/>
      <c r="AO92" s="21"/>
      <c r="AP92" s="160">
        <v>40669.340000000004</v>
      </c>
      <c r="AQ92" s="21"/>
      <c r="AR92" s="10">
        <v>4</v>
      </c>
    </row>
    <row r="93" spans="1:44" ht="8.85" customHeight="1" x14ac:dyDescent="0.3">
      <c r="A93" s="10">
        <v>5</v>
      </c>
      <c r="B93" s="21"/>
      <c r="C93" s="10" t="s">
        <v>129</v>
      </c>
      <c r="D93" s="21"/>
      <c r="E93" s="21"/>
      <c r="F93" s="21"/>
      <c r="G93" s="160">
        <v>0</v>
      </c>
      <c r="H93" s="21"/>
      <c r="I93" s="160">
        <v>142958</v>
      </c>
      <c r="J93" s="21"/>
      <c r="K93" s="160">
        <v>6131410</v>
      </c>
      <c r="L93" s="21"/>
      <c r="M93" s="160">
        <v>10631</v>
      </c>
      <c r="N93" s="21"/>
      <c r="O93" s="160">
        <v>0</v>
      </c>
      <c r="P93" s="21"/>
      <c r="Q93" s="160">
        <v>0</v>
      </c>
      <c r="R93" s="21"/>
      <c r="S93" s="160">
        <v>0</v>
      </c>
      <c r="T93" s="21"/>
      <c r="U93" s="160">
        <v>23700</v>
      </c>
      <c r="V93" s="21"/>
      <c r="W93" s="160">
        <f t="shared" si="4"/>
        <v>6308699</v>
      </c>
      <c r="X93" s="27"/>
      <c r="Y93" s="161"/>
      <c r="Z93" s="160">
        <v>0</v>
      </c>
      <c r="AA93" s="21"/>
      <c r="AB93" s="160">
        <v>0</v>
      </c>
      <c r="AC93" s="21"/>
      <c r="AD93" s="160">
        <v>3348257</v>
      </c>
      <c r="AE93" s="21"/>
      <c r="AF93" s="160">
        <v>0</v>
      </c>
      <c r="AG93" s="21"/>
      <c r="AH93" s="164">
        <v>0</v>
      </c>
      <c r="AI93" s="21"/>
      <c r="AJ93" s="160">
        <v>0</v>
      </c>
      <c r="AK93" s="21"/>
      <c r="AL93" s="160">
        <f t="shared" si="5"/>
        <v>3348257</v>
      </c>
      <c r="AM93" s="21"/>
      <c r="AN93" s="21"/>
      <c r="AO93" s="21"/>
      <c r="AP93" s="160">
        <v>614056.99</v>
      </c>
      <c r="AQ93" s="21"/>
      <c r="AR93" s="10">
        <v>5</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9"/>
    </row>
    <row r="95" spans="1:44" ht="8.85" customHeight="1" x14ac:dyDescent="0.3">
      <c r="A95" s="10">
        <v>6</v>
      </c>
      <c r="B95" s="21"/>
      <c r="C95" s="10" t="s">
        <v>130</v>
      </c>
      <c r="D95" s="21"/>
      <c r="E95" s="21"/>
      <c r="F95" s="21"/>
      <c r="G95" s="160">
        <v>0</v>
      </c>
      <c r="H95" s="21"/>
      <c r="I95" s="160">
        <v>0</v>
      </c>
      <c r="J95" s="21"/>
      <c r="K95" s="160">
        <v>0</v>
      </c>
      <c r="L95" s="21"/>
      <c r="M95" s="160">
        <v>0</v>
      </c>
      <c r="N95" s="21"/>
      <c r="O95" s="160">
        <v>0</v>
      </c>
      <c r="P95" s="21"/>
      <c r="Q95" s="160">
        <v>942209</v>
      </c>
      <c r="R95" s="21"/>
      <c r="S95" s="160">
        <v>0</v>
      </c>
      <c r="T95" s="21"/>
      <c r="U95" s="160">
        <v>52919</v>
      </c>
      <c r="V95" s="21"/>
      <c r="W95" s="160">
        <f t="shared" si="4"/>
        <v>995128</v>
      </c>
      <c r="X95" s="27"/>
      <c r="Y95" s="161"/>
      <c r="Z95" s="160">
        <v>354514</v>
      </c>
      <c r="AA95" s="21"/>
      <c r="AB95" s="160">
        <v>0</v>
      </c>
      <c r="AC95" s="21"/>
      <c r="AD95" s="160">
        <v>0</v>
      </c>
      <c r="AE95" s="21"/>
      <c r="AF95" s="160">
        <v>0</v>
      </c>
      <c r="AG95" s="21"/>
      <c r="AH95" s="164">
        <v>0</v>
      </c>
      <c r="AI95" s="21"/>
      <c r="AJ95" s="160">
        <v>0</v>
      </c>
      <c r="AK95" s="21"/>
      <c r="AL95" s="160">
        <f t="shared" si="5"/>
        <v>354514</v>
      </c>
      <c r="AM95" s="21"/>
      <c r="AN95" s="21"/>
      <c r="AO95" s="21"/>
      <c r="AP95" s="160">
        <v>273290.41000000003</v>
      </c>
      <c r="AQ95" s="21"/>
      <c r="AR95" s="10">
        <v>6</v>
      </c>
    </row>
    <row r="96" spans="1:44" ht="8.85" customHeight="1" x14ac:dyDescent="0.3">
      <c r="A96" s="10">
        <v>7</v>
      </c>
      <c r="B96" s="21"/>
      <c r="C96" s="10" t="s">
        <v>131</v>
      </c>
      <c r="D96" s="21"/>
      <c r="E96" s="21"/>
      <c r="F96" s="21"/>
      <c r="G96" s="160">
        <v>4079937</v>
      </c>
      <c r="H96" s="21"/>
      <c r="I96" s="160">
        <v>3080974</v>
      </c>
      <c r="J96" s="21"/>
      <c r="K96" s="160">
        <v>303070407</v>
      </c>
      <c r="L96" s="21"/>
      <c r="M96" s="160">
        <v>350862</v>
      </c>
      <c r="N96" s="21"/>
      <c r="O96" s="160">
        <v>0</v>
      </c>
      <c r="P96" s="21"/>
      <c r="Q96" s="160">
        <v>629431</v>
      </c>
      <c r="R96" s="21"/>
      <c r="S96" s="160">
        <v>0</v>
      </c>
      <c r="T96" s="21"/>
      <c r="U96" s="160">
        <v>277416277</v>
      </c>
      <c r="V96" s="21"/>
      <c r="W96" s="160">
        <f t="shared" si="4"/>
        <v>588627888</v>
      </c>
      <c r="X96" s="27"/>
      <c r="Y96" s="161"/>
      <c r="Z96" s="160">
        <v>61592417</v>
      </c>
      <c r="AA96" s="21"/>
      <c r="AB96" s="160">
        <v>12994093</v>
      </c>
      <c r="AC96" s="21"/>
      <c r="AD96" s="160">
        <v>163057549</v>
      </c>
      <c r="AE96" s="21"/>
      <c r="AF96" s="160">
        <v>0</v>
      </c>
      <c r="AG96" s="21"/>
      <c r="AH96" s="164">
        <v>399314705</v>
      </c>
      <c r="AI96" s="21"/>
      <c r="AJ96" s="160">
        <v>0</v>
      </c>
      <c r="AK96" s="21"/>
      <c r="AL96" s="160">
        <f t="shared" si="5"/>
        <v>636958764</v>
      </c>
      <c r="AM96" s="21"/>
      <c r="AN96" s="21"/>
      <c r="AO96" s="21"/>
      <c r="AP96" s="160">
        <v>3873053.51</v>
      </c>
      <c r="AQ96" s="21"/>
      <c r="AR96" s="10">
        <v>7</v>
      </c>
    </row>
    <row r="97" spans="1:44" ht="8.85" customHeight="1" x14ac:dyDescent="0.3">
      <c r="A97" s="10">
        <v>8</v>
      </c>
      <c r="B97" s="21"/>
      <c r="C97" s="10" t="s">
        <v>132</v>
      </c>
      <c r="D97" s="21"/>
      <c r="E97" s="21"/>
      <c r="F97" s="21"/>
      <c r="G97" s="160">
        <v>902164</v>
      </c>
      <c r="H97" s="21"/>
      <c r="I97" s="160">
        <v>1105578</v>
      </c>
      <c r="J97" s="21"/>
      <c r="K97" s="160">
        <v>0</v>
      </c>
      <c r="L97" s="21"/>
      <c r="M97" s="160">
        <v>26059</v>
      </c>
      <c r="N97" s="21"/>
      <c r="O97" s="160">
        <v>0</v>
      </c>
      <c r="P97" s="21"/>
      <c r="Q97" s="160">
        <v>17239588</v>
      </c>
      <c r="R97" s="21"/>
      <c r="S97" s="160">
        <v>2582459</v>
      </c>
      <c r="T97" s="21"/>
      <c r="U97" s="160">
        <v>4691171</v>
      </c>
      <c r="V97" s="21"/>
      <c r="W97" s="160">
        <f t="shared" si="4"/>
        <v>26547019</v>
      </c>
      <c r="X97" s="27"/>
      <c r="Y97" s="161"/>
      <c r="Z97" s="160">
        <v>144058</v>
      </c>
      <c r="AA97" s="21"/>
      <c r="AB97" s="160">
        <v>0</v>
      </c>
      <c r="AC97" s="21"/>
      <c r="AD97" s="160">
        <v>2563821</v>
      </c>
      <c r="AE97" s="21"/>
      <c r="AF97" s="160">
        <v>0</v>
      </c>
      <c r="AG97" s="21"/>
      <c r="AH97" s="164">
        <v>672293</v>
      </c>
      <c r="AI97" s="21"/>
      <c r="AJ97" s="160">
        <v>0</v>
      </c>
      <c r="AK97" s="21"/>
      <c r="AL97" s="160">
        <f t="shared" si="5"/>
        <v>3380172</v>
      </c>
      <c r="AM97" s="21"/>
      <c r="AN97" s="21"/>
      <c r="AO97" s="21"/>
      <c r="AP97" s="160">
        <v>1738555.19</v>
      </c>
      <c r="AQ97" s="21"/>
      <c r="AR97" s="10">
        <v>8</v>
      </c>
    </row>
    <row r="98" spans="1:44" ht="8.85" customHeight="1" x14ac:dyDescent="0.3">
      <c r="A98" s="10">
        <v>9</v>
      </c>
      <c r="B98" s="21"/>
      <c r="C98" s="10" t="s">
        <v>133</v>
      </c>
      <c r="D98" s="21"/>
      <c r="E98" s="21"/>
      <c r="F98" s="21"/>
      <c r="G98" s="160">
        <v>0</v>
      </c>
      <c r="H98" s="21"/>
      <c r="I98" s="160">
        <v>0</v>
      </c>
      <c r="J98" s="21"/>
      <c r="K98" s="160">
        <v>0</v>
      </c>
      <c r="L98" s="21"/>
      <c r="M98" s="160">
        <v>0</v>
      </c>
      <c r="N98" s="21"/>
      <c r="O98" s="160">
        <v>0</v>
      </c>
      <c r="P98" s="21"/>
      <c r="Q98" s="160">
        <v>40791</v>
      </c>
      <c r="R98" s="21"/>
      <c r="S98" s="160">
        <v>0</v>
      </c>
      <c r="T98" s="21"/>
      <c r="U98" s="160">
        <v>0</v>
      </c>
      <c r="V98" s="21"/>
      <c r="W98" s="160">
        <f t="shared" si="4"/>
        <v>40791</v>
      </c>
      <c r="X98" s="27"/>
      <c r="Y98" s="161"/>
      <c r="Z98" s="160">
        <v>0</v>
      </c>
      <c r="AA98" s="21"/>
      <c r="AB98" s="160">
        <v>0</v>
      </c>
      <c r="AC98" s="21"/>
      <c r="AD98" s="160">
        <v>40791</v>
      </c>
      <c r="AE98" s="21"/>
      <c r="AF98" s="160">
        <v>0</v>
      </c>
      <c r="AG98" s="21"/>
      <c r="AH98" s="164">
        <v>0</v>
      </c>
      <c r="AI98" s="21"/>
      <c r="AJ98" s="160">
        <v>0</v>
      </c>
      <c r="AK98" s="21"/>
      <c r="AL98" s="160">
        <f t="shared" si="5"/>
        <v>40791</v>
      </c>
      <c r="AM98" s="21"/>
      <c r="AN98" s="21"/>
      <c r="AO98" s="21"/>
      <c r="AP98" s="160">
        <v>82681.759999999995</v>
      </c>
      <c r="AQ98" s="21"/>
      <c r="AR98" s="10">
        <v>9</v>
      </c>
    </row>
    <row r="99" spans="1:44" ht="8.85" customHeight="1" x14ac:dyDescent="0.3">
      <c r="A99" s="10">
        <v>10</v>
      </c>
      <c r="B99" s="21"/>
      <c r="C99" s="10" t="s">
        <v>134</v>
      </c>
      <c r="D99" s="21"/>
      <c r="E99" s="21"/>
      <c r="F99" s="21"/>
      <c r="G99" s="160">
        <v>3973786</v>
      </c>
      <c r="H99" s="21"/>
      <c r="I99" s="160">
        <v>0</v>
      </c>
      <c r="J99" s="21"/>
      <c r="K99" s="160">
        <v>0</v>
      </c>
      <c r="L99" s="21"/>
      <c r="M99" s="160">
        <v>7</v>
      </c>
      <c r="N99" s="21"/>
      <c r="O99" s="160">
        <v>0</v>
      </c>
      <c r="P99" s="21"/>
      <c r="Q99" s="160">
        <v>0</v>
      </c>
      <c r="R99" s="21"/>
      <c r="S99" s="160">
        <v>0</v>
      </c>
      <c r="T99" s="21"/>
      <c r="U99" s="160">
        <v>0</v>
      </c>
      <c r="V99" s="21"/>
      <c r="W99" s="160">
        <f t="shared" si="4"/>
        <v>3973793</v>
      </c>
      <c r="X99" s="27"/>
      <c r="Y99" s="161"/>
      <c r="Z99" s="160">
        <v>4991503</v>
      </c>
      <c r="AA99" s="21"/>
      <c r="AB99" s="160">
        <v>0</v>
      </c>
      <c r="AC99" s="21"/>
      <c r="AD99" s="160">
        <v>9886305</v>
      </c>
      <c r="AE99" s="21"/>
      <c r="AF99" s="160">
        <v>0</v>
      </c>
      <c r="AG99" s="21"/>
      <c r="AH99" s="164">
        <v>0</v>
      </c>
      <c r="AI99" s="21"/>
      <c r="AJ99" s="160">
        <v>0</v>
      </c>
      <c r="AK99" s="21"/>
      <c r="AL99" s="160">
        <f t="shared" si="5"/>
        <v>14877808</v>
      </c>
      <c r="AM99" s="21"/>
      <c r="AN99" s="21"/>
      <c r="AO99" s="21"/>
      <c r="AP99" s="160">
        <v>4246269.3900000006</v>
      </c>
      <c r="AQ99" s="21"/>
      <c r="AR99" s="10">
        <v>10</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9"/>
    </row>
    <row r="101" spans="1:44" ht="8.85" customHeight="1" x14ac:dyDescent="0.3">
      <c r="A101" s="10">
        <v>11</v>
      </c>
      <c r="B101" s="21"/>
      <c r="C101" s="10" t="s">
        <v>135</v>
      </c>
      <c r="D101" s="21"/>
      <c r="E101" s="21"/>
      <c r="F101" s="21"/>
      <c r="G101" s="160">
        <v>0</v>
      </c>
      <c r="H101" s="21"/>
      <c r="I101" s="160">
        <v>0</v>
      </c>
      <c r="J101" s="21"/>
      <c r="K101" s="160">
        <v>95153</v>
      </c>
      <c r="L101" s="21"/>
      <c r="M101" s="160">
        <v>0</v>
      </c>
      <c r="N101" s="21"/>
      <c r="O101" s="160">
        <v>0</v>
      </c>
      <c r="P101" s="21"/>
      <c r="Q101" s="160">
        <v>0</v>
      </c>
      <c r="R101" s="21"/>
      <c r="S101" s="160">
        <v>0</v>
      </c>
      <c r="T101" s="21"/>
      <c r="U101" s="160">
        <v>0</v>
      </c>
      <c r="V101" s="21"/>
      <c r="W101" s="160">
        <f t="shared" si="4"/>
        <v>95153</v>
      </c>
      <c r="X101" s="27"/>
      <c r="Y101" s="161"/>
      <c r="Z101" s="160">
        <v>0</v>
      </c>
      <c r="AA101" s="21"/>
      <c r="AB101" s="160">
        <v>0</v>
      </c>
      <c r="AC101" s="21"/>
      <c r="AD101" s="160">
        <v>74379</v>
      </c>
      <c r="AE101" s="21"/>
      <c r="AF101" s="160">
        <v>0</v>
      </c>
      <c r="AG101" s="21"/>
      <c r="AH101" s="164">
        <v>0</v>
      </c>
      <c r="AI101" s="21"/>
      <c r="AJ101" s="160">
        <v>0</v>
      </c>
      <c r="AK101" s="21"/>
      <c r="AL101" s="160">
        <f t="shared" si="5"/>
        <v>74379</v>
      </c>
      <c r="AM101" s="21"/>
      <c r="AN101" s="21"/>
      <c r="AO101" s="21"/>
      <c r="AP101" s="160">
        <v>10344.06</v>
      </c>
      <c r="AQ101" s="21"/>
      <c r="AR101" s="10">
        <v>11</v>
      </c>
    </row>
    <row r="102" spans="1:44" ht="8.85" customHeight="1" x14ac:dyDescent="0.3">
      <c r="A102" s="10">
        <v>12</v>
      </c>
      <c r="B102" s="21"/>
      <c r="C102" s="10" t="s">
        <v>136</v>
      </c>
      <c r="D102" s="21"/>
      <c r="E102" s="21"/>
      <c r="F102" s="21"/>
      <c r="G102" s="160">
        <v>0</v>
      </c>
      <c r="H102" s="21"/>
      <c r="I102" s="160">
        <v>0</v>
      </c>
      <c r="J102" s="21"/>
      <c r="K102" s="160">
        <v>0</v>
      </c>
      <c r="L102" s="21"/>
      <c r="M102" s="160">
        <v>0</v>
      </c>
      <c r="N102" s="21"/>
      <c r="O102" s="160">
        <v>0</v>
      </c>
      <c r="P102" s="21"/>
      <c r="Q102" s="160">
        <v>15424226</v>
      </c>
      <c r="R102" s="21"/>
      <c r="S102" s="160">
        <v>0</v>
      </c>
      <c r="T102" s="21"/>
      <c r="U102" s="160">
        <v>0</v>
      </c>
      <c r="V102" s="21"/>
      <c r="W102" s="160">
        <f t="shared" si="4"/>
        <v>15424226</v>
      </c>
      <c r="X102" s="27"/>
      <c r="Y102" s="161"/>
      <c r="Z102" s="160">
        <v>13312113</v>
      </c>
      <c r="AA102" s="21"/>
      <c r="AB102" s="160">
        <v>0</v>
      </c>
      <c r="AC102" s="21"/>
      <c r="AD102" s="160">
        <v>2112113</v>
      </c>
      <c r="AE102" s="21"/>
      <c r="AF102" s="160">
        <v>0</v>
      </c>
      <c r="AG102" s="21"/>
      <c r="AH102" s="164">
        <v>0</v>
      </c>
      <c r="AI102" s="21"/>
      <c r="AJ102" s="160">
        <v>0</v>
      </c>
      <c r="AK102" s="21"/>
      <c r="AL102" s="160">
        <f t="shared" si="5"/>
        <v>15424226</v>
      </c>
      <c r="AM102" s="21"/>
      <c r="AN102" s="21"/>
      <c r="AO102" s="21"/>
      <c r="AP102" s="160">
        <v>456403.28</v>
      </c>
      <c r="AQ102" s="21"/>
      <c r="AR102" s="10">
        <v>12</v>
      </c>
    </row>
    <row r="103" spans="1:44" ht="8.85" customHeight="1" x14ac:dyDescent="0.3">
      <c r="A103" s="10">
        <v>13</v>
      </c>
      <c r="B103" s="21"/>
      <c r="C103" s="10" t="s">
        <v>137</v>
      </c>
      <c r="D103" s="21"/>
      <c r="E103" s="21"/>
      <c r="F103" s="21"/>
      <c r="G103" s="160">
        <v>199725</v>
      </c>
      <c r="H103" s="21"/>
      <c r="I103" s="160">
        <v>41724</v>
      </c>
      <c r="J103" s="21"/>
      <c r="K103" s="160">
        <v>0</v>
      </c>
      <c r="L103" s="21"/>
      <c r="M103" s="160">
        <v>295</v>
      </c>
      <c r="N103" s="21"/>
      <c r="O103" s="160">
        <v>0</v>
      </c>
      <c r="P103" s="21"/>
      <c r="Q103" s="160">
        <v>0</v>
      </c>
      <c r="R103" s="21"/>
      <c r="S103" s="160">
        <v>0</v>
      </c>
      <c r="T103" s="21"/>
      <c r="U103" s="160">
        <v>0</v>
      </c>
      <c r="V103" s="21"/>
      <c r="W103" s="160">
        <f t="shared" si="4"/>
        <v>241744</v>
      </c>
      <c r="X103" s="27"/>
      <c r="Y103" s="161"/>
      <c r="Z103" s="160">
        <v>0</v>
      </c>
      <c r="AA103" s="21"/>
      <c r="AB103" s="160">
        <v>50000</v>
      </c>
      <c r="AC103" s="21"/>
      <c r="AD103" s="160">
        <v>1124740</v>
      </c>
      <c r="AE103" s="21"/>
      <c r="AF103" s="160">
        <v>0</v>
      </c>
      <c r="AG103" s="21"/>
      <c r="AH103" s="164">
        <v>0</v>
      </c>
      <c r="AI103" s="21"/>
      <c r="AJ103" s="160">
        <v>0</v>
      </c>
      <c r="AK103" s="21"/>
      <c r="AL103" s="160">
        <f t="shared" si="5"/>
        <v>1174740</v>
      </c>
      <c r="AM103" s="21"/>
      <c r="AN103" s="21"/>
      <c r="AO103" s="21"/>
      <c r="AP103" s="160">
        <v>650062.92999999993</v>
      </c>
      <c r="AQ103" s="21"/>
      <c r="AR103" s="10">
        <v>13</v>
      </c>
    </row>
    <row r="104" spans="1:44" ht="8.85" customHeight="1" x14ac:dyDescent="0.3">
      <c r="A104" s="10">
        <v>14</v>
      </c>
      <c r="B104" s="21"/>
      <c r="C104" s="10" t="s">
        <v>138</v>
      </c>
      <c r="D104" s="21"/>
      <c r="E104" s="21"/>
      <c r="F104" s="21"/>
      <c r="G104" s="160">
        <v>0</v>
      </c>
      <c r="H104" s="21"/>
      <c r="I104" s="160">
        <v>524883</v>
      </c>
      <c r="J104" s="21"/>
      <c r="K104" s="160">
        <v>0</v>
      </c>
      <c r="L104" s="21"/>
      <c r="M104" s="160">
        <v>0</v>
      </c>
      <c r="N104" s="21"/>
      <c r="O104" s="160">
        <v>0</v>
      </c>
      <c r="P104" s="21"/>
      <c r="Q104" s="160">
        <v>0</v>
      </c>
      <c r="R104" s="21"/>
      <c r="S104" s="160">
        <v>0</v>
      </c>
      <c r="T104" s="21"/>
      <c r="U104" s="160">
        <v>0</v>
      </c>
      <c r="V104" s="21"/>
      <c r="W104" s="160">
        <f t="shared" si="4"/>
        <v>524883</v>
      </c>
      <c r="X104" s="27"/>
      <c r="Y104" s="161"/>
      <c r="Z104" s="160">
        <v>0</v>
      </c>
      <c r="AA104" s="21"/>
      <c r="AB104" s="160">
        <v>0</v>
      </c>
      <c r="AC104" s="21"/>
      <c r="AD104" s="160">
        <v>235289</v>
      </c>
      <c r="AE104" s="21"/>
      <c r="AF104" s="160">
        <v>0</v>
      </c>
      <c r="AG104" s="21"/>
      <c r="AH104" s="164">
        <v>289594</v>
      </c>
      <c r="AI104" s="21"/>
      <c r="AJ104" s="160">
        <v>0</v>
      </c>
      <c r="AK104" s="21"/>
      <c r="AL104" s="160">
        <f t="shared" si="5"/>
        <v>524883</v>
      </c>
      <c r="AM104" s="21"/>
      <c r="AN104" s="21"/>
      <c r="AO104" s="21"/>
      <c r="AP104" s="160">
        <v>39787945.519999996</v>
      </c>
      <c r="AQ104" s="21"/>
      <c r="AR104" s="10">
        <v>14</v>
      </c>
    </row>
    <row r="105" spans="1:44" ht="8.85" customHeight="1" x14ac:dyDescent="0.3">
      <c r="A105" s="10">
        <v>15</v>
      </c>
      <c r="B105" s="21"/>
      <c r="C105" s="10" t="s">
        <v>139</v>
      </c>
      <c r="D105" s="21"/>
      <c r="E105" s="21"/>
      <c r="F105" s="21"/>
      <c r="G105" s="160">
        <v>0</v>
      </c>
      <c r="H105" s="21"/>
      <c r="I105" s="160">
        <v>0</v>
      </c>
      <c r="J105" s="21"/>
      <c r="K105" s="160">
        <v>0</v>
      </c>
      <c r="L105" s="21"/>
      <c r="M105" s="160">
        <v>589</v>
      </c>
      <c r="N105" s="21"/>
      <c r="O105" s="160">
        <v>0</v>
      </c>
      <c r="P105" s="21"/>
      <c r="Q105" s="160">
        <v>0</v>
      </c>
      <c r="R105" s="21"/>
      <c r="S105" s="160">
        <v>0</v>
      </c>
      <c r="T105" s="21"/>
      <c r="U105" s="160">
        <v>0</v>
      </c>
      <c r="V105" s="21"/>
      <c r="W105" s="160">
        <f t="shared" si="4"/>
        <v>589</v>
      </c>
      <c r="X105" s="27"/>
      <c r="Y105" s="161"/>
      <c r="Z105" s="160">
        <v>0</v>
      </c>
      <c r="AA105" s="21"/>
      <c r="AB105" s="160">
        <v>0</v>
      </c>
      <c r="AC105" s="21"/>
      <c r="AD105" s="160">
        <v>885852</v>
      </c>
      <c r="AE105" s="21"/>
      <c r="AF105" s="160">
        <v>0</v>
      </c>
      <c r="AG105" s="21"/>
      <c r="AH105" s="164">
        <v>0</v>
      </c>
      <c r="AI105" s="21"/>
      <c r="AJ105" s="160">
        <v>0</v>
      </c>
      <c r="AK105" s="21"/>
      <c r="AL105" s="160">
        <f t="shared" si="5"/>
        <v>885852</v>
      </c>
      <c r="AM105" s="21"/>
      <c r="AN105" s="21"/>
      <c r="AO105" s="21"/>
      <c r="AP105" s="160">
        <v>518447.20000000007</v>
      </c>
      <c r="AQ105" s="21"/>
      <c r="AR105" s="10">
        <v>15</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9"/>
    </row>
    <row r="107" spans="1:44" ht="8.85" customHeight="1" x14ac:dyDescent="0.3">
      <c r="A107" s="10">
        <v>16</v>
      </c>
      <c r="B107" s="21"/>
      <c r="C107" s="10" t="s">
        <v>140</v>
      </c>
      <c r="D107" s="21"/>
      <c r="E107" s="21"/>
      <c r="F107" s="21"/>
      <c r="G107" s="160">
        <v>1393298</v>
      </c>
      <c r="H107" s="21"/>
      <c r="I107" s="160">
        <v>0</v>
      </c>
      <c r="J107" s="21"/>
      <c r="K107" s="160">
        <v>45018509</v>
      </c>
      <c r="L107" s="21"/>
      <c r="M107" s="160">
        <v>65997</v>
      </c>
      <c r="N107" s="21"/>
      <c r="O107" s="160">
        <v>0</v>
      </c>
      <c r="P107" s="21"/>
      <c r="Q107" s="160">
        <v>4710715</v>
      </c>
      <c r="R107" s="21"/>
      <c r="S107" s="160">
        <v>0</v>
      </c>
      <c r="T107" s="21"/>
      <c r="U107" s="160">
        <v>256106</v>
      </c>
      <c r="V107" s="21"/>
      <c r="W107" s="160">
        <f t="shared" si="4"/>
        <v>51444625</v>
      </c>
      <c r="X107" s="27"/>
      <c r="Y107" s="161"/>
      <c r="Z107" s="160">
        <v>6179102</v>
      </c>
      <c r="AA107" s="21"/>
      <c r="AB107" s="160">
        <v>1970358</v>
      </c>
      <c r="AC107" s="21"/>
      <c r="AD107" s="160">
        <v>5629934</v>
      </c>
      <c r="AE107" s="21"/>
      <c r="AF107" s="160">
        <v>0</v>
      </c>
      <c r="AG107" s="21"/>
      <c r="AH107" s="164">
        <v>73853</v>
      </c>
      <c r="AI107" s="21"/>
      <c r="AJ107" s="160">
        <v>0</v>
      </c>
      <c r="AK107" s="21"/>
      <c r="AL107" s="160">
        <f t="shared" si="5"/>
        <v>13853247</v>
      </c>
      <c r="AM107" s="21"/>
      <c r="AN107" s="21"/>
      <c r="AO107" s="21"/>
      <c r="AP107" s="160">
        <v>837643.37</v>
      </c>
      <c r="AQ107" s="21"/>
      <c r="AR107" s="10">
        <v>16</v>
      </c>
    </row>
    <row r="108" spans="1:44" ht="8.85" customHeight="1" x14ac:dyDescent="0.3">
      <c r="A108" s="10">
        <v>17</v>
      </c>
      <c r="B108" s="21"/>
      <c r="C108" s="10" t="s">
        <v>141</v>
      </c>
      <c r="D108" s="21"/>
      <c r="E108" s="21"/>
      <c r="F108" s="21"/>
      <c r="G108" s="160">
        <v>0</v>
      </c>
      <c r="H108" s="21"/>
      <c r="I108" s="160">
        <v>0</v>
      </c>
      <c r="J108" s="21"/>
      <c r="K108" s="160">
        <v>0</v>
      </c>
      <c r="L108" s="21"/>
      <c r="M108" s="160">
        <v>3830</v>
      </c>
      <c r="N108" s="21"/>
      <c r="O108" s="160">
        <v>0</v>
      </c>
      <c r="P108" s="21"/>
      <c r="Q108" s="160">
        <v>243900</v>
      </c>
      <c r="R108" s="21"/>
      <c r="S108" s="160">
        <v>0</v>
      </c>
      <c r="T108" s="21"/>
      <c r="U108" s="160">
        <v>22072</v>
      </c>
      <c r="V108" s="21"/>
      <c r="W108" s="160">
        <f t="shared" si="4"/>
        <v>269802</v>
      </c>
      <c r="X108" s="27"/>
      <c r="Y108" s="161"/>
      <c r="Z108" s="160">
        <v>0</v>
      </c>
      <c r="AA108" s="21"/>
      <c r="AB108" s="160">
        <v>0</v>
      </c>
      <c r="AC108" s="21"/>
      <c r="AD108" s="160">
        <v>15552</v>
      </c>
      <c r="AE108" s="21"/>
      <c r="AF108" s="160">
        <v>0</v>
      </c>
      <c r="AG108" s="21"/>
      <c r="AH108" s="164">
        <v>0</v>
      </c>
      <c r="AI108" s="21"/>
      <c r="AJ108" s="160">
        <v>0</v>
      </c>
      <c r="AK108" s="21"/>
      <c r="AL108" s="160">
        <f t="shared" si="5"/>
        <v>15552</v>
      </c>
      <c r="AM108" s="21"/>
      <c r="AN108" s="21"/>
      <c r="AO108" s="21"/>
      <c r="AP108" s="160">
        <v>78188.540000000008</v>
      </c>
      <c r="AQ108" s="21"/>
      <c r="AR108" s="10">
        <v>17</v>
      </c>
    </row>
    <row r="109" spans="1:44" ht="8.85" customHeight="1" x14ac:dyDescent="0.3">
      <c r="A109" s="10">
        <v>18</v>
      </c>
      <c r="B109" s="21"/>
      <c r="C109" s="10" t="s">
        <v>142</v>
      </c>
      <c r="D109" s="21"/>
      <c r="E109" s="21"/>
      <c r="F109" s="21"/>
      <c r="G109" s="160">
        <v>0</v>
      </c>
      <c r="H109" s="21"/>
      <c r="I109" s="160">
        <v>0</v>
      </c>
      <c r="J109" s="21"/>
      <c r="K109" s="160">
        <v>1050848</v>
      </c>
      <c r="L109" s="21"/>
      <c r="M109" s="160">
        <v>0</v>
      </c>
      <c r="N109" s="21"/>
      <c r="O109" s="160">
        <v>0</v>
      </c>
      <c r="P109" s="21"/>
      <c r="Q109" s="160">
        <v>0</v>
      </c>
      <c r="R109" s="21"/>
      <c r="S109" s="160">
        <v>0</v>
      </c>
      <c r="T109" s="21"/>
      <c r="U109" s="160">
        <v>0</v>
      </c>
      <c r="V109" s="21"/>
      <c r="W109" s="160">
        <f t="shared" si="4"/>
        <v>1050848</v>
      </c>
      <c r="X109" s="27"/>
      <c r="Y109" s="161"/>
      <c r="Z109" s="160">
        <v>0</v>
      </c>
      <c r="AA109" s="21"/>
      <c r="AB109" s="160">
        <v>0</v>
      </c>
      <c r="AC109" s="21"/>
      <c r="AD109" s="160">
        <v>821422</v>
      </c>
      <c r="AE109" s="21"/>
      <c r="AF109" s="160">
        <v>0</v>
      </c>
      <c r="AG109" s="21"/>
      <c r="AH109" s="164">
        <v>0</v>
      </c>
      <c r="AI109" s="21"/>
      <c r="AJ109" s="160">
        <v>0</v>
      </c>
      <c r="AK109" s="21"/>
      <c r="AL109" s="160">
        <f t="shared" si="5"/>
        <v>821422</v>
      </c>
      <c r="AM109" s="21"/>
      <c r="AN109" s="21"/>
      <c r="AO109" s="21"/>
      <c r="AP109" s="160">
        <v>539064.80999999994</v>
      </c>
      <c r="AQ109" s="21"/>
      <c r="AR109" s="10">
        <v>18</v>
      </c>
    </row>
    <row r="110" spans="1:44" ht="8.85" customHeight="1" x14ac:dyDescent="0.3">
      <c r="A110" s="10">
        <v>19</v>
      </c>
      <c r="B110" s="21"/>
      <c r="C110" s="10" t="s">
        <v>143</v>
      </c>
      <c r="D110" s="21"/>
      <c r="E110" s="21"/>
      <c r="F110" s="21"/>
      <c r="G110" s="160">
        <v>0</v>
      </c>
      <c r="H110" s="21"/>
      <c r="I110" s="160">
        <v>0</v>
      </c>
      <c r="J110" s="21"/>
      <c r="K110" s="160">
        <v>0</v>
      </c>
      <c r="L110" s="21"/>
      <c r="M110" s="160">
        <v>0</v>
      </c>
      <c r="N110" s="21"/>
      <c r="O110" s="160">
        <v>0</v>
      </c>
      <c r="P110" s="21"/>
      <c r="Q110" s="160">
        <v>0</v>
      </c>
      <c r="R110" s="21"/>
      <c r="S110" s="160">
        <v>0</v>
      </c>
      <c r="T110" s="21"/>
      <c r="U110" s="160">
        <v>0</v>
      </c>
      <c r="V110" s="21"/>
      <c r="W110" s="160">
        <f t="shared" si="4"/>
        <v>0</v>
      </c>
      <c r="X110" s="27"/>
      <c r="Y110" s="161"/>
      <c r="Z110" s="160">
        <v>0</v>
      </c>
      <c r="AA110" s="21"/>
      <c r="AB110" s="160">
        <v>0</v>
      </c>
      <c r="AC110" s="21"/>
      <c r="AD110" s="160">
        <v>211509</v>
      </c>
      <c r="AE110" s="21"/>
      <c r="AF110" s="160">
        <v>0</v>
      </c>
      <c r="AG110" s="21"/>
      <c r="AH110" s="164">
        <v>0</v>
      </c>
      <c r="AI110" s="21"/>
      <c r="AJ110" s="160">
        <v>0</v>
      </c>
      <c r="AK110" s="21"/>
      <c r="AL110" s="160">
        <f t="shared" si="5"/>
        <v>211509</v>
      </c>
      <c r="AM110" s="21"/>
      <c r="AN110" s="21"/>
      <c r="AO110" s="21"/>
      <c r="AP110" s="160">
        <v>16548.740000000002</v>
      </c>
      <c r="AQ110" s="21"/>
      <c r="AR110" s="10">
        <v>19</v>
      </c>
    </row>
    <row r="111" spans="1:44" ht="8.85" customHeight="1" x14ac:dyDescent="0.3">
      <c r="A111" s="10">
        <v>20</v>
      </c>
      <c r="B111" s="21"/>
      <c r="C111" s="10" t="s">
        <v>144</v>
      </c>
      <c r="D111" s="21"/>
      <c r="E111" s="21"/>
      <c r="F111" s="21"/>
      <c r="G111" s="160">
        <v>0</v>
      </c>
      <c r="H111" s="21"/>
      <c r="I111" s="160">
        <v>0</v>
      </c>
      <c r="J111" s="21"/>
      <c r="K111" s="160">
        <v>0</v>
      </c>
      <c r="L111" s="21"/>
      <c r="M111" s="160">
        <v>4273</v>
      </c>
      <c r="N111" s="21"/>
      <c r="O111" s="160">
        <v>0</v>
      </c>
      <c r="P111" s="21"/>
      <c r="Q111" s="160">
        <v>0</v>
      </c>
      <c r="R111" s="21"/>
      <c r="S111" s="160">
        <v>0</v>
      </c>
      <c r="T111" s="21"/>
      <c r="U111" s="160">
        <v>0</v>
      </c>
      <c r="V111" s="21"/>
      <c r="W111" s="160">
        <f t="shared" si="4"/>
        <v>4273</v>
      </c>
      <c r="X111" s="27"/>
      <c r="Y111" s="161"/>
      <c r="Z111" s="160">
        <v>0</v>
      </c>
      <c r="AA111" s="21"/>
      <c r="AB111" s="160">
        <v>0</v>
      </c>
      <c r="AC111" s="21"/>
      <c r="AD111" s="160">
        <v>4985924</v>
      </c>
      <c r="AE111" s="21"/>
      <c r="AF111" s="160">
        <v>0</v>
      </c>
      <c r="AG111" s="21"/>
      <c r="AH111" s="164">
        <v>0</v>
      </c>
      <c r="AI111" s="21"/>
      <c r="AJ111" s="160">
        <v>0</v>
      </c>
      <c r="AK111" s="21"/>
      <c r="AL111" s="160">
        <f t="shared" si="5"/>
        <v>4985924</v>
      </c>
      <c r="AM111" s="21"/>
      <c r="AN111" s="21"/>
      <c r="AO111" s="21"/>
      <c r="AP111" s="160">
        <v>39504.659999999996</v>
      </c>
      <c r="AQ111" s="21"/>
      <c r="AR111" s="10">
        <v>20</v>
      </c>
    </row>
    <row r="112" spans="1:44"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9"/>
    </row>
    <row r="113" spans="1:44" ht="8.85" customHeight="1" x14ac:dyDescent="0.3">
      <c r="A113" s="10">
        <v>21</v>
      </c>
      <c r="B113" s="21"/>
      <c r="C113" s="10" t="s">
        <v>145</v>
      </c>
      <c r="D113" s="21"/>
      <c r="E113" s="21"/>
      <c r="F113" s="21"/>
      <c r="G113" s="160">
        <v>19604227</v>
      </c>
      <c r="H113" s="21"/>
      <c r="I113" s="160">
        <v>17174476</v>
      </c>
      <c r="J113" s="21"/>
      <c r="K113" s="160">
        <v>164518154</v>
      </c>
      <c r="L113" s="21"/>
      <c r="M113" s="160">
        <v>490335</v>
      </c>
      <c r="N113" s="21"/>
      <c r="O113" s="160">
        <v>0</v>
      </c>
      <c r="P113" s="21"/>
      <c r="Q113" s="160">
        <v>35123772</v>
      </c>
      <c r="R113" s="21"/>
      <c r="S113" s="160">
        <v>3620880</v>
      </c>
      <c r="T113" s="21"/>
      <c r="U113" s="160">
        <v>7282753</v>
      </c>
      <c r="V113" s="21"/>
      <c r="W113" s="160">
        <f t="shared" ref="W113:W135" si="6">SUM(G113:U113)</f>
        <v>247814597</v>
      </c>
      <c r="X113" s="27"/>
      <c r="Y113" s="161"/>
      <c r="Z113" s="160">
        <v>99220119</v>
      </c>
      <c r="AA113" s="21"/>
      <c r="AB113" s="160">
        <v>47927797</v>
      </c>
      <c r="AC113" s="21"/>
      <c r="AD113" s="160">
        <v>48108555</v>
      </c>
      <c r="AE113" s="21"/>
      <c r="AF113" s="160">
        <v>0</v>
      </c>
      <c r="AG113" s="21"/>
      <c r="AH113" s="164">
        <v>926828</v>
      </c>
      <c r="AI113" s="21"/>
      <c r="AJ113" s="160">
        <v>0</v>
      </c>
      <c r="AK113" s="21"/>
      <c r="AL113" s="160">
        <f t="shared" ref="AL113:AL135" si="7">SUM(Z113:AJ113)</f>
        <v>196183299</v>
      </c>
      <c r="AM113" s="21"/>
      <c r="AN113" s="21"/>
      <c r="AO113" s="21"/>
      <c r="AP113" s="160">
        <v>33458919.560000002</v>
      </c>
      <c r="AQ113" s="21"/>
      <c r="AR113" s="10">
        <v>21</v>
      </c>
    </row>
    <row r="114" spans="1:44" ht="8.85" customHeight="1" x14ac:dyDescent="0.3">
      <c r="A114" s="10">
        <v>22</v>
      </c>
      <c r="B114" s="21"/>
      <c r="C114" s="10" t="s">
        <v>146</v>
      </c>
      <c r="D114" s="21"/>
      <c r="E114" s="21"/>
      <c r="F114" s="21"/>
      <c r="G114" s="160">
        <v>224741</v>
      </c>
      <c r="H114" s="21"/>
      <c r="I114" s="160">
        <v>0</v>
      </c>
      <c r="J114" s="21"/>
      <c r="K114" s="160">
        <v>0</v>
      </c>
      <c r="L114" s="21"/>
      <c r="M114" s="160">
        <v>357</v>
      </c>
      <c r="N114" s="21"/>
      <c r="O114" s="160">
        <v>0</v>
      </c>
      <c r="P114" s="21"/>
      <c r="Q114" s="160">
        <v>0</v>
      </c>
      <c r="R114" s="21"/>
      <c r="S114" s="160">
        <v>0</v>
      </c>
      <c r="T114" s="21"/>
      <c r="U114" s="160">
        <v>252532</v>
      </c>
      <c r="V114" s="21"/>
      <c r="W114" s="160">
        <f t="shared" si="6"/>
        <v>477630</v>
      </c>
      <c r="X114" s="27"/>
      <c r="Y114" s="161"/>
      <c r="Z114" s="160">
        <v>0</v>
      </c>
      <c r="AA114" s="21"/>
      <c r="AB114" s="160">
        <v>0</v>
      </c>
      <c r="AC114" s="21"/>
      <c r="AD114" s="160">
        <v>0</v>
      </c>
      <c r="AE114" s="21"/>
      <c r="AF114" s="160">
        <v>0</v>
      </c>
      <c r="AG114" s="21"/>
      <c r="AH114" s="164">
        <v>477630</v>
      </c>
      <c r="AI114" s="21"/>
      <c r="AJ114" s="160">
        <v>0</v>
      </c>
      <c r="AK114" s="21"/>
      <c r="AL114" s="160">
        <f t="shared" si="7"/>
        <v>477630</v>
      </c>
      <c r="AM114" s="21"/>
      <c r="AN114" s="21"/>
      <c r="AO114" s="21"/>
      <c r="AP114" s="160">
        <v>339727.82</v>
      </c>
      <c r="AQ114" s="21"/>
      <c r="AR114" s="10">
        <v>22</v>
      </c>
    </row>
    <row r="115" spans="1:44" ht="8.85" customHeight="1" x14ac:dyDescent="0.3">
      <c r="A115" s="10">
        <v>23</v>
      </c>
      <c r="B115" s="21"/>
      <c r="C115" s="10" t="s">
        <v>147</v>
      </c>
      <c r="D115" s="21"/>
      <c r="E115" s="21"/>
      <c r="F115" s="21"/>
      <c r="G115" s="160">
        <v>0</v>
      </c>
      <c r="H115" s="21"/>
      <c r="I115" s="160">
        <v>0</v>
      </c>
      <c r="J115" s="21"/>
      <c r="K115" s="160">
        <v>0</v>
      </c>
      <c r="L115" s="21"/>
      <c r="M115" s="160">
        <v>0</v>
      </c>
      <c r="N115" s="21"/>
      <c r="O115" s="160">
        <v>0</v>
      </c>
      <c r="P115" s="21"/>
      <c r="Q115" s="160">
        <v>192227</v>
      </c>
      <c r="R115" s="21"/>
      <c r="S115" s="160">
        <v>0</v>
      </c>
      <c r="T115" s="21"/>
      <c r="U115" s="160">
        <v>0</v>
      </c>
      <c r="V115" s="21"/>
      <c r="W115" s="160">
        <f t="shared" si="6"/>
        <v>192227</v>
      </c>
      <c r="X115" s="27"/>
      <c r="Y115" s="161"/>
      <c r="Z115" s="160">
        <v>113289</v>
      </c>
      <c r="AA115" s="21"/>
      <c r="AB115" s="160">
        <v>0</v>
      </c>
      <c r="AC115" s="21"/>
      <c r="AD115" s="160">
        <v>78938</v>
      </c>
      <c r="AE115" s="21"/>
      <c r="AF115" s="160">
        <v>0</v>
      </c>
      <c r="AG115" s="21"/>
      <c r="AH115" s="164">
        <v>0</v>
      </c>
      <c r="AI115" s="21"/>
      <c r="AJ115" s="160">
        <v>0</v>
      </c>
      <c r="AK115" s="21"/>
      <c r="AL115" s="160">
        <f t="shared" si="7"/>
        <v>192227</v>
      </c>
      <c r="AM115" s="21"/>
      <c r="AN115" s="21"/>
      <c r="AO115" s="21"/>
      <c r="AP115" s="160">
        <v>5327.62</v>
      </c>
      <c r="AQ115" s="21"/>
      <c r="AR115" s="10">
        <v>23</v>
      </c>
    </row>
    <row r="116" spans="1:44" ht="8.85" customHeight="1" x14ac:dyDescent="0.3">
      <c r="A116" s="10">
        <v>24</v>
      </c>
      <c r="B116" s="21"/>
      <c r="C116" s="10" t="s">
        <v>148</v>
      </c>
      <c r="D116" s="21"/>
      <c r="E116" s="21"/>
      <c r="F116" s="21"/>
      <c r="G116" s="160">
        <v>169723</v>
      </c>
      <c r="H116" s="21"/>
      <c r="I116" s="160">
        <v>0</v>
      </c>
      <c r="J116" s="21"/>
      <c r="K116" s="160">
        <v>359402</v>
      </c>
      <c r="L116" s="21"/>
      <c r="M116" s="160">
        <v>34093</v>
      </c>
      <c r="N116" s="21"/>
      <c r="O116" s="160">
        <v>0</v>
      </c>
      <c r="P116" s="21"/>
      <c r="Q116" s="160">
        <v>14096496</v>
      </c>
      <c r="R116" s="21"/>
      <c r="S116" s="160">
        <v>0</v>
      </c>
      <c r="T116" s="21"/>
      <c r="U116" s="160">
        <v>60000</v>
      </c>
      <c r="V116" s="21"/>
      <c r="W116" s="160">
        <f t="shared" si="6"/>
        <v>14719714</v>
      </c>
      <c r="X116" s="27"/>
      <c r="Y116" s="161"/>
      <c r="Z116" s="160">
        <v>8717668</v>
      </c>
      <c r="AA116" s="21"/>
      <c r="AB116" s="160">
        <v>0</v>
      </c>
      <c r="AC116" s="21"/>
      <c r="AD116" s="160">
        <v>1163287</v>
      </c>
      <c r="AE116" s="21"/>
      <c r="AF116" s="160">
        <v>0</v>
      </c>
      <c r="AG116" s="21"/>
      <c r="AH116" s="164">
        <v>348990</v>
      </c>
      <c r="AI116" s="21"/>
      <c r="AJ116" s="160">
        <v>0</v>
      </c>
      <c r="AK116" s="21"/>
      <c r="AL116" s="160">
        <f t="shared" si="7"/>
        <v>10229945</v>
      </c>
      <c r="AM116" s="21"/>
      <c r="AN116" s="21"/>
      <c r="AO116" s="21"/>
      <c r="AP116" s="160">
        <v>2868014.7500000005</v>
      </c>
      <c r="AQ116" s="21"/>
      <c r="AR116" s="10">
        <v>24</v>
      </c>
    </row>
    <row r="117" spans="1:44" ht="8.85" customHeight="1" x14ac:dyDescent="0.3">
      <c r="A117" s="10">
        <v>25</v>
      </c>
      <c r="B117" s="21"/>
      <c r="C117" s="10" t="s">
        <v>149</v>
      </c>
      <c r="D117" s="21"/>
      <c r="E117" s="21"/>
      <c r="F117" s="21"/>
      <c r="G117" s="160">
        <v>0</v>
      </c>
      <c r="H117" s="21"/>
      <c r="I117" s="160">
        <v>0</v>
      </c>
      <c r="J117" s="21"/>
      <c r="K117" s="160">
        <v>0</v>
      </c>
      <c r="L117" s="21"/>
      <c r="M117" s="160">
        <v>0</v>
      </c>
      <c r="N117" s="21"/>
      <c r="O117" s="160">
        <v>0</v>
      </c>
      <c r="P117" s="21"/>
      <c r="Q117" s="160">
        <v>236751</v>
      </c>
      <c r="R117" s="21"/>
      <c r="S117" s="160">
        <v>0</v>
      </c>
      <c r="T117" s="21"/>
      <c r="U117" s="160">
        <v>0</v>
      </c>
      <c r="V117" s="21"/>
      <c r="W117" s="160">
        <f t="shared" si="6"/>
        <v>236751</v>
      </c>
      <c r="X117" s="27"/>
      <c r="Y117" s="161"/>
      <c r="Z117" s="160">
        <v>0</v>
      </c>
      <c r="AA117" s="21"/>
      <c r="AB117" s="160">
        <v>0</v>
      </c>
      <c r="AC117" s="21"/>
      <c r="AD117" s="160">
        <v>0</v>
      </c>
      <c r="AE117" s="21"/>
      <c r="AF117" s="160">
        <v>0</v>
      </c>
      <c r="AG117" s="21"/>
      <c r="AH117" s="164">
        <v>0</v>
      </c>
      <c r="AI117" s="21"/>
      <c r="AJ117" s="160">
        <v>0</v>
      </c>
      <c r="AK117" s="21"/>
      <c r="AL117" s="160">
        <f t="shared" si="7"/>
        <v>0</v>
      </c>
      <c r="AM117" s="21"/>
      <c r="AN117" s="21"/>
      <c r="AO117" s="21"/>
      <c r="AP117" s="160">
        <v>258281.51</v>
      </c>
      <c r="AQ117" s="21"/>
      <c r="AR117" s="10">
        <v>25</v>
      </c>
    </row>
    <row r="118" spans="1:44"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9"/>
    </row>
    <row r="119" spans="1:44" ht="8.85" customHeight="1" x14ac:dyDescent="0.3">
      <c r="A119" s="10">
        <v>26</v>
      </c>
      <c r="B119" s="21"/>
      <c r="C119" s="10" t="s">
        <v>150</v>
      </c>
      <c r="D119" s="21"/>
      <c r="E119" s="21"/>
      <c r="F119" s="21"/>
      <c r="G119" s="160">
        <v>0</v>
      </c>
      <c r="H119" s="21"/>
      <c r="I119" s="160">
        <v>6402280</v>
      </c>
      <c r="J119" s="21"/>
      <c r="K119" s="160">
        <v>0</v>
      </c>
      <c r="L119" s="21"/>
      <c r="M119" s="160">
        <v>0</v>
      </c>
      <c r="N119" s="21"/>
      <c r="O119" s="160">
        <v>0</v>
      </c>
      <c r="P119" s="21"/>
      <c r="Q119" s="160">
        <v>-2592451</v>
      </c>
      <c r="R119" s="21"/>
      <c r="S119" s="160">
        <v>1557</v>
      </c>
      <c r="T119" s="21"/>
      <c r="U119" s="160">
        <v>0</v>
      </c>
      <c r="V119" s="21"/>
      <c r="W119" s="160">
        <f t="shared" si="6"/>
        <v>3811386</v>
      </c>
      <c r="X119" s="27"/>
      <c r="Y119" s="161"/>
      <c r="Z119" s="160">
        <v>3811386</v>
      </c>
      <c r="AA119" s="21"/>
      <c r="AB119" s="160">
        <v>0</v>
      </c>
      <c r="AC119" s="21"/>
      <c r="AD119" s="160">
        <v>0</v>
      </c>
      <c r="AE119" s="21"/>
      <c r="AF119" s="160">
        <v>0</v>
      </c>
      <c r="AG119" s="21"/>
      <c r="AH119" s="164">
        <v>0</v>
      </c>
      <c r="AI119" s="21"/>
      <c r="AJ119" s="160">
        <v>0</v>
      </c>
      <c r="AK119" s="21"/>
      <c r="AL119" s="160">
        <f t="shared" si="7"/>
        <v>3811386</v>
      </c>
      <c r="AM119" s="21"/>
      <c r="AN119" s="21"/>
      <c r="AO119" s="21"/>
      <c r="AP119" s="160">
        <v>42372.66</v>
      </c>
      <c r="AQ119" s="21"/>
      <c r="AR119" s="10">
        <v>26</v>
      </c>
    </row>
    <row r="120" spans="1:44" ht="8.85" customHeight="1" x14ac:dyDescent="0.3">
      <c r="A120" s="10">
        <v>27</v>
      </c>
      <c r="B120" s="21"/>
      <c r="C120" s="10" t="s">
        <v>151</v>
      </c>
      <c r="D120" s="21"/>
      <c r="E120" s="21"/>
      <c r="F120" s="21"/>
      <c r="G120" s="160">
        <v>0</v>
      </c>
      <c r="H120" s="21"/>
      <c r="I120" s="160">
        <v>0</v>
      </c>
      <c r="J120" s="21"/>
      <c r="K120" s="160">
        <v>1563000</v>
      </c>
      <c r="L120" s="21"/>
      <c r="M120" s="160">
        <v>16357</v>
      </c>
      <c r="N120" s="21"/>
      <c r="O120" s="160">
        <v>0</v>
      </c>
      <c r="P120" s="21"/>
      <c r="Q120" s="160">
        <v>750090</v>
      </c>
      <c r="R120" s="21"/>
      <c r="S120" s="160">
        <v>0</v>
      </c>
      <c r="T120" s="21"/>
      <c r="U120" s="160">
        <v>56865</v>
      </c>
      <c r="V120" s="21"/>
      <c r="W120" s="160">
        <f t="shared" si="6"/>
        <v>2386312</v>
      </c>
      <c r="X120" s="27"/>
      <c r="Y120" s="161"/>
      <c r="Z120" s="160">
        <v>1407128</v>
      </c>
      <c r="AA120" s="21"/>
      <c r="AB120" s="160">
        <v>0</v>
      </c>
      <c r="AC120" s="21"/>
      <c r="AD120" s="160">
        <v>328008</v>
      </c>
      <c r="AE120" s="21"/>
      <c r="AF120" s="160">
        <v>0</v>
      </c>
      <c r="AG120" s="21"/>
      <c r="AH120" s="164">
        <v>15621</v>
      </c>
      <c r="AI120" s="21"/>
      <c r="AJ120" s="160">
        <v>0</v>
      </c>
      <c r="AK120" s="21"/>
      <c r="AL120" s="160">
        <f t="shared" si="7"/>
        <v>1750757</v>
      </c>
      <c r="AM120" s="21"/>
      <c r="AN120" s="21"/>
      <c r="AO120" s="21"/>
      <c r="AP120" s="160">
        <v>1847111.09</v>
      </c>
      <c r="AQ120" s="21"/>
      <c r="AR120" s="10">
        <v>27</v>
      </c>
    </row>
    <row r="121" spans="1:44" ht="8.85" customHeight="1" x14ac:dyDescent="0.3">
      <c r="A121" s="10">
        <v>28</v>
      </c>
      <c r="B121" s="21"/>
      <c r="C121" s="10" t="s">
        <v>152</v>
      </c>
      <c r="D121" s="21"/>
      <c r="E121" s="21"/>
      <c r="F121" s="21"/>
      <c r="G121" s="160">
        <v>0</v>
      </c>
      <c r="H121" s="21"/>
      <c r="I121" s="160">
        <v>0</v>
      </c>
      <c r="J121" s="21"/>
      <c r="K121" s="160">
        <v>0</v>
      </c>
      <c r="L121" s="21"/>
      <c r="M121" s="160">
        <v>3400</v>
      </c>
      <c r="N121" s="21"/>
      <c r="O121" s="160">
        <v>0</v>
      </c>
      <c r="P121" s="21"/>
      <c r="Q121" s="160">
        <v>214424</v>
      </c>
      <c r="R121" s="21"/>
      <c r="S121" s="160">
        <v>0</v>
      </c>
      <c r="T121" s="21"/>
      <c r="U121" s="160">
        <v>0</v>
      </c>
      <c r="V121" s="21"/>
      <c r="W121" s="160">
        <f t="shared" si="6"/>
        <v>217824</v>
      </c>
      <c r="X121" s="27"/>
      <c r="Y121" s="161"/>
      <c r="Z121" s="160">
        <v>0</v>
      </c>
      <c r="AA121" s="21"/>
      <c r="AB121" s="160">
        <v>0</v>
      </c>
      <c r="AC121" s="21"/>
      <c r="AD121" s="160">
        <v>0</v>
      </c>
      <c r="AE121" s="21"/>
      <c r="AF121" s="160">
        <v>0</v>
      </c>
      <c r="AG121" s="21"/>
      <c r="AH121" s="164">
        <v>0</v>
      </c>
      <c r="AI121" s="21"/>
      <c r="AJ121" s="160">
        <v>0</v>
      </c>
      <c r="AK121" s="21"/>
      <c r="AL121" s="160">
        <f t="shared" si="7"/>
        <v>0</v>
      </c>
      <c r="AM121" s="21"/>
      <c r="AN121" s="21"/>
      <c r="AO121" s="21"/>
      <c r="AP121" s="160">
        <v>43265.85</v>
      </c>
      <c r="AQ121" s="21"/>
      <c r="AR121" s="10">
        <v>28</v>
      </c>
    </row>
    <row r="122" spans="1:44" ht="8.85" customHeight="1" x14ac:dyDescent="0.3">
      <c r="A122" s="10">
        <v>29</v>
      </c>
      <c r="B122" s="21"/>
      <c r="C122" s="10" t="s">
        <v>94</v>
      </c>
      <c r="D122" s="21"/>
      <c r="E122" s="21"/>
      <c r="F122" s="21"/>
      <c r="G122" s="160">
        <v>1348626</v>
      </c>
      <c r="H122" s="21"/>
      <c r="I122" s="160">
        <v>10710575</v>
      </c>
      <c r="J122" s="21"/>
      <c r="K122" s="160">
        <v>252471156</v>
      </c>
      <c r="L122" s="21"/>
      <c r="M122" s="160">
        <v>1415751</v>
      </c>
      <c r="N122" s="21"/>
      <c r="O122" s="160">
        <v>0</v>
      </c>
      <c r="P122" s="21"/>
      <c r="Q122" s="160">
        <v>109472506</v>
      </c>
      <c r="R122" s="21"/>
      <c r="S122" s="160">
        <v>0</v>
      </c>
      <c r="T122" s="21"/>
      <c r="U122" s="160">
        <v>65204042</v>
      </c>
      <c r="V122" s="21"/>
      <c r="W122" s="160">
        <f t="shared" si="6"/>
        <v>440622656</v>
      </c>
      <c r="X122" s="27"/>
      <c r="Y122" s="161"/>
      <c r="Z122" s="160">
        <v>171129864</v>
      </c>
      <c r="AA122" s="21"/>
      <c r="AB122" s="160">
        <v>18344602</v>
      </c>
      <c r="AC122" s="21"/>
      <c r="AD122" s="160">
        <v>161203587</v>
      </c>
      <c r="AE122" s="21"/>
      <c r="AF122" s="160">
        <v>0</v>
      </c>
      <c r="AG122" s="21"/>
      <c r="AH122" s="164">
        <v>38512727</v>
      </c>
      <c r="AI122" s="21"/>
      <c r="AJ122" s="160">
        <v>0</v>
      </c>
      <c r="AK122" s="21"/>
      <c r="AL122" s="160">
        <f t="shared" si="7"/>
        <v>389190780</v>
      </c>
      <c r="AM122" s="21"/>
      <c r="AN122" s="21"/>
      <c r="AO122" s="21"/>
      <c r="AP122" s="160">
        <v>28225365.490000002</v>
      </c>
      <c r="AQ122" s="21"/>
      <c r="AR122" s="10">
        <v>29</v>
      </c>
    </row>
    <row r="123" spans="1:44" ht="8.85" customHeight="1" x14ac:dyDescent="0.3">
      <c r="A123" s="10">
        <v>30</v>
      </c>
      <c r="B123" s="21"/>
      <c r="C123" s="10" t="s">
        <v>153</v>
      </c>
      <c r="D123" s="21"/>
      <c r="E123" s="21"/>
      <c r="F123" s="21"/>
      <c r="G123" s="160">
        <v>742699</v>
      </c>
      <c r="H123" s="21"/>
      <c r="I123" s="160">
        <v>1317525</v>
      </c>
      <c r="J123" s="21"/>
      <c r="K123" s="160">
        <v>0</v>
      </c>
      <c r="L123" s="21"/>
      <c r="M123" s="160">
        <v>16499</v>
      </c>
      <c r="N123" s="21"/>
      <c r="O123" s="160">
        <v>70875</v>
      </c>
      <c r="P123" s="21"/>
      <c r="Q123" s="160">
        <v>4982872</v>
      </c>
      <c r="R123" s="21"/>
      <c r="S123" s="160">
        <v>0</v>
      </c>
      <c r="T123" s="21"/>
      <c r="U123" s="160">
        <v>2655378</v>
      </c>
      <c r="V123" s="21"/>
      <c r="W123" s="160">
        <f t="shared" si="6"/>
        <v>9785848</v>
      </c>
      <c r="X123" s="27"/>
      <c r="Y123" s="161"/>
      <c r="Z123" s="160">
        <v>1088813</v>
      </c>
      <c r="AA123" s="21"/>
      <c r="AB123" s="160">
        <v>2220058</v>
      </c>
      <c r="AC123" s="21"/>
      <c r="AD123" s="160">
        <v>7626595</v>
      </c>
      <c r="AE123" s="21"/>
      <c r="AF123" s="160">
        <v>0</v>
      </c>
      <c r="AG123" s="21"/>
      <c r="AH123" s="164">
        <v>0</v>
      </c>
      <c r="AI123" s="21"/>
      <c r="AJ123" s="160">
        <v>0</v>
      </c>
      <c r="AK123" s="21"/>
      <c r="AL123" s="160">
        <f t="shared" si="7"/>
        <v>10935466</v>
      </c>
      <c r="AM123" s="21"/>
      <c r="AN123" s="21"/>
      <c r="AO123" s="21"/>
      <c r="AP123" s="160">
        <v>2878225.4699999997</v>
      </c>
      <c r="AQ123" s="21"/>
      <c r="AR123" s="10">
        <v>30</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9"/>
    </row>
    <row r="125" spans="1:44" ht="8.85" customHeight="1" x14ac:dyDescent="0.3">
      <c r="A125" s="10">
        <v>31</v>
      </c>
      <c r="B125" s="21"/>
      <c r="C125" s="10" t="s">
        <v>154</v>
      </c>
      <c r="D125" s="21"/>
      <c r="E125" s="21"/>
      <c r="F125" s="21"/>
      <c r="G125" s="160">
        <v>0</v>
      </c>
      <c r="H125" s="21"/>
      <c r="I125" s="160">
        <v>0</v>
      </c>
      <c r="J125" s="21"/>
      <c r="K125" s="160">
        <v>15563457</v>
      </c>
      <c r="L125" s="21"/>
      <c r="M125" s="160">
        <v>0</v>
      </c>
      <c r="N125" s="21"/>
      <c r="O125" s="160">
        <v>0</v>
      </c>
      <c r="P125" s="21"/>
      <c r="Q125" s="160">
        <v>212931</v>
      </c>
      <c r="R125" s="21"/>
      <c r="S125" s="160">
        <v>0</v>
      </c>
      <c r="T125" s="21"/>
      <c r="U125" s="160">
        <v>0</v>
      </c>
      <c r="V125" s="21"/>
      <c r="W125" s="160">
        <f t="shared" si="6"/>
        <v>15776388</v>
      </c>
      <c r="X125" s="27"/>
      <c r="Y125" s="161"/>
      <c r="Z125" s="160">
        <v>7361408</v>
      </c>
      <c r="AA125" s="21"/>
      <c r="AB125" s="160">
        <v>0</v>
      </c>
      <c r="AC125" s="21"/>
      <c r="AD125" s="160">
        <v>456274</v>
      </c>
      <c r="AE125" s="21"/>
      <c r="AF125" s="160">
        <v>0</v>
      </c>
      <c r="AG125" s="21"/>
      <c r="AH125" s="164">
        <v>0</v>
      </c>
      <c r="AI125" s="21"/>
      <c r="AJ125" s="160">
        <v>0</v>
      </c>
      <c r="AK125" s="21"/>
      <c r="AL125" s="160">
        <f t="shared" si="7"/>
        <v>7817682</v>
      </c>
      <c r="AM125" s="21"/>
      <c r="AN125" s="21"/>
      <c r="AO125" s="21"/>
      <c r="AP125" s="160">
        <v>237928.88</v>
      </c>
      <c r="AQ125" s="21"/>
      <c r="AR125" s="10">
        <v>31</v>
      </c>
    </row>
    <row r="126" spans="1:44" ht="8.85" customHeight="1" x14ac:dyDescent="0.3">
      <c r="A126" s="10">
        <v>32</v>
      </c>
      <c r="B126" s="21"/>
      <c r="C126" s="10" t="s">
        <v>155</v>
      </c>
      <c r="D126" s="21"/>
      <c r="E126" s="21"/>
      <c r="F126" s="21"/>
      <c r="G126" s="160">
        <v>0</v>
      </c>
      <c r="H126" s="21"/>
      <c r="I126" s="160">
        <v>0</v>
      </c>
      <c r="J126" s="21"/>
      <c r="K126" s="160">
        <v>0</v>
      </c>
      <c r="L126" s="21"/>
      <c r="M126" s="160">
        <v>0</v>
      </c>
      <c r="N126" s="21"/>
      <c r="O126" s="160">
        <v>0</v>
      </c>
      <c r="P126" s="21"/>
      <c r="Q126" s="160">
        <v>0</v>
      </c>
      <c r="R126" s="21"/>
      <c r="S126" s="160">
        <v>0</v>
      </c>
      <c r="T126" s="21"/>
      <c r="U126" s="160">
        <v>0</v>
      </c>
      <c r="V126" s="21"/>
      <c r="W126" s="160">
        <f t="shared" si="6"/>
        <v>0</v>
      </c>
      <c r="X126" s="27"/>
      <c r="Y126" s="161"/>
      <c r="Z126" s="160">
        <v>0</v>
      </c>
      <c r="AA126" s="21"/>
      <c r="AB126" s="160">
        <v>0</v>
      </c>
      <c r="AC126" s="21"/>
      <c r="AD126" s="160">
        <v>10425</v>
      </c>
      <c r="AE126" s="21"/>
      <c r="AF126" s="160">
        <v>0</v>
      </c>
      <c r="AG126" s="21"/>
      <c r="AH126" s="164">
        <v>0</v>
      </c>
      <c r="AI126" s="21"/>
      <c r="AJ126" s="160">
        <v>0</v>
      </c>
      <c r="AK126" s="21"/>
      <c r="AL126" s="160">
        <f t="shared" si="7"/>
        <v>10425</v>
      </c>
      <c r="AM126" s="21"/>
      <c r="AN126" s="21"/>
      <c r="AO126" s="21"/>
      <c r="AP126" s="160">
        <v>573513.85</v>
      </c>
      <c r="AQ126" s="21"/>
      <c r="AR126" s="10">
        <v>32</v>
      </c>
    </row>
    <row r="127" spans="1:44" ht="8.85" customHeight="1" x14ac:dyDescent="0.3">
      <c r="A127" s="10">
        <v>33</v>
      </c>
      <c r="B127" s="21"/>
      <c r="C127" s="10" t="s">
        <v>96</v>
      </c>
      <c r="D127" s="21"/>
      <c r="E127" s="21"/>
      <c r="F127" s="21"/>
      <c r="G127" s="160">
        <v>2369773</v>
      </c>
      <c r="H127" s="21"/>
      <c r="I127" s="160">
        <v>0</v>
      </c>
      <c r="J127" s="21"/>
      <c r="K127" s="160">
        <v>178256</v>
      </c>
      <c r="L127" s="21"/>
      <c r="M127" s="160">
        <v>21164</v>
      </c>
      <c r="N127" s="21"/>
      <c r="O127" s="160">
        <v>0</v>
      </c>
      <c r="P127" s="21"/>
      <c r="Q127" s="160">
        <v>1379618</v>
      </c>
      <c r="R127" s="21"/>
      <c r="S127" s="160">
        <v>0</v>
      </c>
      <c r="T127" s="21"/>
      <c r="U127" s="160">
        <v>228620</v>
      </c>
      <c r="V127" s="21"/>
      <c r="W127" s="160">
        <f t="shared" si="6"/>
        <v>4177431</v>
      </c>
      <c r="X127" s="27"/>
      <c r="Y127" s="161"/>
      <c r="Z127" s="160">
        <v>1379618</v>
      </c>
      <c r="AA127" s="21"/>
      <c r="AB127" s="160">
        <v>0</v>
      </c>
      <c r="AC127" s="21"/>
      <c r="AD127" s="160">
        <v>1278684</v>
      </c>
      <c r="AE127" s="21"/>
      <c r="AF127" s="160">
        <v>0</v>
      </c>
      <c r="AG127" s="21"/>
      <c r="AH127" s="164">
        <v>1269345</v>
      </c>
      <c r="AI127" s="21"/>
      <c r="AJ127" s="160">
        <v>0</v>
      </c>
      <c r="AK127" s="21"/>
      <c r="AL127" s="160">
        <f t="shared" si="7"/>
        <v>3927647</v>
      </c>
      <c r="AM127" s="21"/>
      <c r="AN127" s="21"/>
      <c r="AO127" s="21"/>
      <c r="AP127" s="160">
        <v>3097583.9000000004</v>
      </c>
      <c r="AQ127" s="21"/>
      <c r="AR127" s="10">
        <v>33</v>
      </c>
    </row>
    <row r="128" spans="1:44" ht="8.85" customHeight="1" x14ac:dyDescent="0.3">
      <c r="A128" s="10">
        <v>34</v>
      </c>
      <c r="B128" s="21"/>
      <c r="C128" s="10" t="s">
        <v>156</v>
      </c>
      <c r="D128" s="21"/>
      <c r="E128" s="21"/>
      <c r="F128" s="21"/>
      <c r="G128" s="160">
        <v>2518374</v>
      </c>
      <c r="H128" s="21"/>
      <c r="I128" s="160">
        <v>0</v>
      </c>
      <c r="J128" s="21"/>
      <c r="K128" s="160">
        <v>23492157</v>
      </c>
      <c r="L128" s="21"/>
      <c r="M128" s="160">
        <v>60472</v>
      </c>
      <c r="N128" s="21"/>
      <c r="O128" s="160">
        <v>0</v>
      </c>
      <c r="P128" s="21"/>
      <c r="Q128" s="160">
        <v>0</v>
      </c>
      <c r="R128" s="21"/>
      <c r="S128" s="160">
        <v>0</v>
      </c>
      <c r="T128" s="21"/>
      <c r="U128" s="160">
        <v>0</v>
      </c>
      <c r="V128" s="21"/>
      <c r="W128" s="160">
        <f t="shared" si="6"/>
        <v>26071003</v>
      </c>
      <c r="X128" s="27"/>
      <c r="Y128" s="161"/>
      <c r="Z128" s="160">
        <v>32826800</v>
      </c>
      <c r="AA128" s="21"/>
      <c r="AB128" s="160">
        <v>0</v>
      </c>
      <c r="AC128" s="21"/>
      <c r="AD128" s="160">
        <v>4570405</v>
      </c>
      <c r="AE128" s="21"/>
      <c r="AF128" s="160">
        <v>0</v>
      </c>
      <c r="AG128" s="21"/>
      <c r="AH128" s="164">
        <v>82293</v>
      </c>
      <c r="AI128" s="21"/>
      <c r="AJ128" s="160">
        <v>0</v>
      </c>
      <c r="AK128" s="21"/>
      <c r="AL128" s="160">
        <f t="shared" si="7"/>
        <v>37479498</v>
      </c>
      <c r="AM128" s="21"/>
      <c r="AN128" s="21"/>
      <c r="AO128" s="21"/>
      <c r="AP128" s="160">
        <v>4046147.07</v>
      </c>
      <c r="AQ128" s="21"/>
      <c r="AR128" s="10">
        <v>34</v>
      </c>
    </row>
    <row r="129" spans="1:44" ht="8.85" customHeight="1" x14ac:dyDescent="0.3">
      <c r="A129" s="10">
        <v>35</v>
      </c>
      <c r="B129" s="21"/>
      <c r="C129" s="10" t="s">
        <v>157</v>
      </c>
      <c r="D129" s="21"/>
      <c r="E129" s="21"/>
      <c r="F129" s="21"/>
      <c r="G129" s="160">
        <v>0</v>
      </c>
      <c r="H129" s="21"/>
      <c r="I129" s="160">
        <v>0</v>
      </c>
      <c r="J129" s="21"/>
      <c r="K129" s="160">
        <v>558962</v>
      </c>
      <c r="L129" s="21"/>
      <c r="M129" s="160">
        <v>0</v>
      </c>
      <c r="N129" s="21"/>
      <c r="O129" s="160">
        <v>0</v>
      </c>
      <c r="P129" s="21"/>
      <c r="Q129" s="160">
        <v>0</v>
      </c>
      <c r="R129" s="21"/>
      <c r="S129" s="160">
        <v>0</v>
      </c>
      <c r="T129" s="21"/>
      <c r="U129" s="160">
        <v>0</v>
      </c>
      <c r="V129" s="21"/>
      <c r="W129" s="160">
        <f t="shared" si="6"/>
        <v>558962</v>
      </c>
      <c r="X129" s="27"/>
      <c r="Y129" s="161"/>
      <c r="Z129" s="160">
        <v>0</v>
      </c>
      <c r="AA129" s="21"/>
      <c r="AB129" s="160">
        <v>0</v>
      </c>
      <c r="AC129" s="21"/>
      <c r="AD129" s="160">
        <v>436926</v>
      </c>
      <c r="AE129" s="21"/>
      <c r="AF129" s="160">
        <v>0</v>
      </c>
      <c r="AG129" s="21"/>
      <c r="AH129" s="164">
        <v>0</v>
      </c>
      <c r="AI129" s="21"/>
      <c r="AJ129" s="160">
        <v>0</v>
      </c>
      <c r="AK129" s="21"/>
      <c r="AL129" s="160">
        <f t="shared" si="7"/>
        <v>436926</v>
      </c>
      <c r="AM129" s="21"/>
      <c r="AN129" s="21"/>
      <c r="AO129" s="21"/>
      <c r="AP129" s="160">
        <v>112681.53</v>
      </c>
      <c r="AQ129" s="21"/>
      <c r="AR129" s="10">
        <v>35</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44" ht="8.85" customHeight="1" x14ac:dyDescent="0.3">
      <c r="A131" s="10">
        <v>36</v>
      </c>
      <c r="B131" s="21"/>
      <c r="C131" s="10" t="s">
        <v>158</v>
      </c>
      <c r="D131" s="21"/>
      <c r="E131" s="21"/>
      <c r="F131" s="21"/>
      <c r="G131" s="160">
        <v>627477</v>
      </c>
      <c r="H131" s="21"/>
      <c r="I131" s="160">
        <v>220966</v>
      </c>
      <c r="J131" s="21"/>
      <c r="K131" s="160">
        <v>5447128</v>
      </c>
      <c r="L131" s="21"/>
      <c r="M131" s="160">
        <v>4475</v>
      </c>
      <c r="N131" s="21"/>
      <c r="O131" s="160">
        <v>0</v>
      </c>
      <c r="P131" s="21"/>
      <c r="Q131" s="160">
        <v>1291714</v>
      </c>
      <c r="R131" s="21"/>
      <c r="S131" s="160">
        <v>0</v>
      </c>
      <c r="T131" s="21"/>
      <c r="U131" s="160">
        <v>74984</v>
      </c>
      <c r="V131" s="21"/>
      <c r="W131" s="160">
        <f t="shared" si="6"/>
        <v>7666744</v>
      </c>
      <c r="X131" s="27"/>
      <c r="Y131" s="161"/>
      <c r="Z131" s="160">
        <v>480470</v>
      </c>
      <c r="AA131" s="21"/>
      <c r="AB131" s="160">
        <v>0</v>
      </c>
      <c r="AC131" s="21"/>
      <c r="AD131" s="160">
        <v>1268508</v>
      </c>
      <c r="AE131" s="21"/>
      <c r="AF131" s="160">
        <v>0</v>
      </c>
      <c r="AG131" s="21"/>
      <c r="AH131" s="164">
        <v>0</v>
      </c>
      <c r="AI131" s="21"/>
      <c r="AJ131" s="160">
        <v>0</v>
      </c>
      <c r="AK131" s="21"/>
      <c r="AL131" s="160">
        <f t="shared" si="7"/>
        <v>1748978</v>
      </c>
      <c r="AM131" s="21"/>
      <c r="AN131" s="21"/>
      <c r="AO131" s="21"/>
      <c r="AP131" s="160">
        <v>109602.61</v>
      </c>
      <c r="AQ131" s="21"/>
      <c r="AR131" s="10">
        <v>36</v>
      </c>
    </row>
    <row r="132" spans="1:44" ht="8.85" customHeight="1" x14ac:dyDescent="0.3">
      <c r="A132" s="10">
        <v>37</v>
      </c>
      <c r="B132" s="21"/>
      <c r="C132" s="10" t="s">
        <v>159</v>
      </c>
      <c r="D132" s="21"/>
      <c r="E132" s="21"/>
      <c r="F132" s="21"/>
      <c r="G132" s="160">
        <v>0</v>
      </c>
      <c r="H132" s="21"/>
      <c r="I132" s="160">
        <v>777628</v>
      </c>
      <c r="J132" s="21"/>
      <c r="K132" s="160">
        <v>0</v>
      </c>
      <c r="L132" s="21"/>
      <c r="M132" s="160">
        <v>0</v>
      </c>
      <c r="N132" s="21"/>
      <c r="O132" s="160">
        <v>0</v>
      </c>
      <c r="P132" s="21"/>
      <c r="Q132" s="160">
        <v>6588156</v>
      </c>
      <c r="R132" s="21"/>
      <c r="S132" s="160">
        <v>0</v>
      </c>
      <c r="T132" s="21"/>
      <c r="U132" s="160">
        <v>1864726</v>
      </c>
      <c r="V132" s="21"/>
      <c r="W132" s="160">
        <f t="shared" si="6"/>
        <v>9230510</v>
      </c>
      <c r="X132" s="27"/>
      <c r="Y132" s="161"/>
      <c r="Z132" s="160">
        <v>1943901</v>
      </c>
      <c r="AA132" s="21"/>
      <c r="AB132" s="160">
        <v>0</v>
      </c>
      <c r="AC132" s="21"/>
      <c r="AD132" s="160">
        <v>1217685</v>
      </c>
      <c r="AE132" s="21"/>
      <c r="AF132" s="160">
        <v>0</v>
      </c>
      <c r="AG132" s="21"/>
      <c r="AH132" s="164">
        <v>0</v>
      </c>
      <c r="AI132" s="21"/>
      <c r="AJ132" s="160">
        <v>0</v>
      </c>
      <c r="AK132" s="21"/>
      <c r="AL132" s="160">
        <f t="shared" si="7"/>
        <v>3161586</v>
      </c>
      <c r="AM132" s="21"/>
      <c r="AN132" s="21"/>
      <c r="AO132" s="21"/>
      <c r="AP132" s="160">
        <v>58398.100000000006</v>
      </c>
      <c r="AQ132" s="21"/>
      <c r="AR132" s="10">
        <v>37</v>
      </c>
    </row>
    <row r="133" spans="1:44" ht="8.85" customHeight="1" x14ac:dyDescent="0.3">
      <c r="A133" s="10">
        <v>38</v>
      </c>
      <c r="B133" s="21"/>
      <c r="C133" s="10" t="s">
        <v>160</v>
      </c>
      <c r="D133" s="21"/>
      <c r="E133" s="21"/>
      <c r="F133" s="21"/>
      <c r="G133" s="160">
        <v>0</v>
      </c>
      <c r="H133" s="21"/>
      <c r="I133" s="160">
        <v>0</v>
      </c>
      <c r="J133" s="21"/>
      <c r="K133" s="160">
        <v>432090</v>
      </c>
      <c r="L133" s="21"/>
      <c r="M133" s="160">
        <v>0</v>
      </c>
      <c r="N133" s="21"/>
      <c r="O133" s="160">
        <v>0</v>
      </c>
      <c r="P133" s="21"/>
      <c r="Q133" s="160">
        <v>0</v>
      </c>
      <c r="R133" s="21"/>
      <c r="S133" s="160">
        <v>0</v>
      </c>
      <c r="T133" s="21"/>
      <c r="U133" s="160">
        <v>0</v>
      </c>
      <c r="V133" s="21"/>
      <c r="W133" s="160">
        <f t="shared" si="6"/>
        <v>432090</v>
      </c>
      <c r="X133" s="27"/>
      <c r="Y133" s="161"/>
      <c r="Z133" s="160">
        <v>0</v>
      </c>
      <c r="AA133" s="21"/>
      <c r="AB133" s="160">
        <v>0</v>
      </c>
      <c r="AC133" s="21"/>
      <c r="AD133" s="160">
        <v>337754</v>
      </c>
      <c r="AE133" s="21"/>
      <c r="AF133" s="160">
        <v>0</v>
      </c>
      <c r="AG133" s="21"/>
      <c r="AH133" s="164">
        <v>0</v>
      </c>
      <c r="AI133" s="21"/>
      <c r="AJ133" s="160">
        <v>0</v>
      </c>
      <c r="AK133" s="21"/>
      <c r="AL133" s="160">
        <f t="shared" si="7"/>
        <v>337754</v>
      </c>
      <c r="AM133" s="21"/>
      <c r="AN133" s="21"/>
      <c r="AO133" s="21"/>
      <c r="AP133" s="160">
        <v>473260.58999999997</v>
      </c>
      <c r="AQ133" s="21"/>
      <c r="AR133" s="10">
        <v>38</v>
      </c>
    </row>
    <row r="134" spans="1:44" ht="8.85" customHeight="1" x14ac:dyDescent="0.3">
      <c r="A134" s="10">
        <v>39</v>
      </c>
      <c r="B134" s="21"/>
      <c r="C134" s="10" t="s">
        <v>161</v>
      </c>
      <c r="D134" s="21"/>
      <c r="E134" s="21"/>
      <c r="F134" s="21"/>
      <c r="G134" s="160">
        <v>0</v>
      </c>
      <c r="H134" s="21"/>
      <c r="I134" s="160">
        <v>0</v>
      </c>
      <c r="J134" s="21"/>
      <c r="K134" s="160">
        <v>0</v>
      </c>
      <c r="L134" s="21"/>
      <c r="M134" s="160">
        <v>1001</v>
      </c>
      <c r="N134" s="21"/>
      <c r="O134" s="160">
        <v>0</v>
      </c>
      <c r="P134" s="21"/>
      <c r="Q134" s="160">
        <v>0</v>
      </c>
      <c r="R134" s="21"/>
      <c r="S134" s="160">
        <v>0</v>
      </c>
      <c r="T134" s="21"/>
      <c r="U134" s="160">
        <v>0</v>
      </c>
      <c r="V134" s="21"/>
      <c r="W134" s="160">
        <f t="shared" si="6"/>
        <v>1001</v>
      </c>
      <c r="X134" s="27"/>
      <c r="Y134" s="161"/>
      <c r="Z134" s="160">
        <v>25176</v>
      </c>
      <c r="AA134" s="21"/>
      <c r="AB134" s="160">
        <v>0</v>
      </c>
      <c r="AC134" s="21"/>
      <c r="AD134" s="160">
        <v>1952619</v>
      </c>
      <c r="AE134" s="21"/>
      <c r="AF134" s="160">
        <v>0</v>
      </c>
      <c r="AG134" s="21"/>
      <c r="AH134" s="164">
        <v>0</v>
      </c>
      <c r="AI134" s="21"/>
      <c r="AJ134" s="160">
        <v>0</v>
      </c>
      <c r="AK134" s="21"/>
      <c r="AL134" s="160">
        <f t="shared" si="7"/>
        <v>1977795</v>
      </c>
      <c r="AM134" s="21"/>
      <c r="AN134" s="21"/>
      <c r="AO134" s="21"/>
      <c r="AP134" s="160">
        <v>202872.5</v>
      </c>
      <c r="AQ134" s="21"/>
      <c r="AR134" s="10">
        <v>39</v>
      </c>
    </row>
    <row r="135" spans="1:44" ht="8.85" customHeight="1" x14ac:dyDescent="0.3">
      <c r="A135" s="10">
        <v>40</v>
      </c>
      <c r="B135" s="21"/>
      <c r="C135" s="10" t="s">
        <v>162</v>
      </c>
      <c r="D135" s="21"/>
      <c r="E135" s="21"/>
      <c r="F135" s="21"/>
      <c r="G135" s="164">
        <v>1059255</v>
      </c>
      <c r="H135" s="21"/>
      <c r="I135" s="164">
        <v>613808</v>
      </c>
      <c r="J135" s="21"/>
      <c r="K135" s="164">
        <v>410000</v>
      </c>
      <c r="L135" s="21"/>
      <c r="M135" s="164">
        <v>61577</v>
      </c>
      <c r="N135" s="21"/>
      <c r="O135" s="164">
        <v>0</v>
      </c>
      <c r="P135" s="21"/>
      <c r="Q135" s="164">
        <v>0</v>
      </c>
      <c r="R135" s="21"/>
      <c r="S135" s="164">
        <v>0</v>
      </c>
      <c r="T135" s="21"/>
      <c r="U135" s="164">
        <v>0</v>
      </c>
      <c r="V135" s="21"/>
      <c r="W135" s="164">
        <f t="shared" si="6"/>
        <v>2144640</v>
      </c>
      <c r="X135" s="27"/>
      <c r="Y135" s="165"/>
      <c r="Z135" s="164">
        <v>0</v>
      </c>
      <c r="AA135" s="21"/>
      <c r="AB135" s="164">
        <v>1701313</v>
      </c>
      <c r="AC135" s="21"/>
      <c r="AD135" s="164">
        <v>1075142</v>
      </c>
      <c r="AE135" s="21"/>
      <c r="AF135" s="164">
        <v>0</v>
      </c>
      <c r="AG135" s="21"/>
      <c r="AH135" s="164">
        <v>0</v>
      </c>
      <c r="AI135" s="21"/>
      <c r="AJ135" s="164">
        <v>0</v>
      </c>
      <c r="AK135" s="21"/>
      <c r="AL135" s="164">
        <f t="shared" si="7"/>
        <v>2776455</v>
      </c>
      <c r="AM135" s="21"/>
      <c r="AN135" s="21"/>
      <c r="AO135" s="21"/>
      <c r="AP135" s="160">
        <v>39512.840000000004</v>
      </c>
      <c r="AQ135" s="21"/>
      <c r="AR135" s="10">
        <v>40</v>
      </c>
    </row>
    <row r="136" spans="1:44"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9"/>
    </row>
    <row r="137" spans="1:44" ht="8.85" customHeight="1" x14ac:dyDescent="0.3">
      <c r="A137" s="10">
        <v>41</v>
      </c>
      <c r="B137" s="21"/>
      <c r="C137" s="10" t="s">
        <v>163</v>
      </c>
      <c r="D137" s="21"/>
      <c r="E137" s="21"/>
      <c r="F137" s="21"/>
      <c r="G137" s="160">
        <v>0</v>
      </c>
      <c r="H137" s="21"/>
      <c r="I137" s="160">
        <v>168749</v>
      </c>
      <c r="J137" s="21"/>
      <c r="K137" s="160">
        <v>0</v>
      </c>
      <c r="L137" s="21"/>
      <c r="M137" s="160">
        <v>7723</v>
      </c>
      <c r="N137" s="21"/>
      <c r="O137" s="160">
        <v>0</v>
      </c>
      <c r="P137" s="21"/>
      <c r="Q137" s="160">
        <v>613384</v>
      </c>
      <c r="R137" s="21"/>
      <c r="S137" s="160">
        <v>0</v>
      </c>
      <c r="T137" s="21"/>
      <c r="U137" s="160">
        <v>9374</v>
      </c>
      <c r="V137" s="21"/>
      <c r="W137" s="160">
        <f t="shared" ref="W137:W147" si="8">SUM(G137:U137)</f>
        <v>799230</v>
      </c>
      <c r="X137" s="27"/>
      <c r="Y137" s="161"/>
      <c r="Z137" s="160">
        <v>661873</v>
      </c>
      <c r="AA137" s="21"/>
      <c r="AB137" s="160">
        <v>0</v>
      </c>
      <c r="AC137" s="21"/>
      <c r="AD137" s="160">
        <v>6679005</v>
      </c>
      <c r="AE137" s="21"/>
      <c r="AF137" s="160">
        <v>0</v>
      </c>
      <c r="AG137" s="21"/>
      <c r="AH137" s="164">
        <v>0</v>
      </c>
      <c r="AI137" s="21"/>
      <c r="AJ137" s="160">
        <v>0</v>
      </c>
      <c r="AK137" s="21"/>
      <c r="AL137" s="160">
        <f t="shared" ref="AL137:AL147" si="9">SUM(Z137:AJ137)</f>
        <v>7340878</v>
      </c>
      <c r="AM137" s="21"/>
      <c r="AN137" s="21"/>
      <c r="AO137" s="21"/>
      <c r="AP137" s="160">
        <v>651389.57000000007</v>
      </c>
      <c r="AQ137" s="21"/>
      <c r="AR137" s="10">
        <v>41</v>
      </c>
    </row>
    <row r="138" spans="1:44" ht="8.85" customHeight="1" x14ac:dyDescent="0.3">
      <c r="A138" s="10">
        <v>42</v>
      </c>
      <c r="B138" s="21"/>
      <c r="C138" s="10" t="s">
        <v>164</v>
      </c>
      <c r="D138" s="21"/>
      <c r="E138" s="21"/>
      <c r="F138" s="21"/>
      <c r="G138" s="160">
        <v>0</v>
      </c>
      <c r="H138" s="21"/>
      <c r="I138" s="160">
        <v>447405</v>
      </c>
      <c r="J138" s="21"/>
      <c r="K138" s="160">
        <v>0</v>
      </c>
      <c r="L138" s="21"/>
      <c r="M138" s="160">
        <v>0</v>
      </c>
      <c r="N138" s="21"/>
      <c r="O138" s="160">
        <v>0</v>
      </c>
      <c r="P138" s="21"/>
      <c r="Q138" s="160">
        <v>96080</v>
      </c>
      <c r="R138" s="21"/>
      <c r="S138" s="160">
        <v>0</v>
      </c>
      <c r="T138" s="21"/>
      <c r="U138" s="160">
        <v>0</v>
      </c>
      <c r="V138" s="21"/>
      <c r="W138" s="160">
        <f t="shared" si="8"/>
        <v>543485</v>
      </c>
      <c r="X138" s="27"/>
      <c r="Y138" s="161"/>
      <c r="Z138" s="160">
        <v>0</v>
      </c>
      <c r="AA138" s="21"/>
      <c r="AB138" s="160">
        <v>0</v>
      </c>
      <c r="AC138" s="21"/>
      <c r="AD138" s="160">
        <v>5183867</v>
      </c>
      <c r="AE138" s="21"/>
      <c r="AF138" s="160">
        <v>0</v>
      </c>
      <c r="AG138" s="21"/>
      <c r="AH138" s="164">
        <v>0</v>
      </c>
      <c r="AI138" s="21"/>
      <c r="AJ138" s="160">
        <v>0</v>
      </c>
      <c r="AK138" s="21"/>
      <c r="AL138" s="160">
        <f t="shared" si="9"/>
        <v>5183867</v>
      </c>
      <c r="AM138" s="21"/>
      <c r="AN138" s="21"/>
      <c r="AO138" s="21"/>
      <c r="AP138" s="160">
        <v>6284975.0100000007</v>
      </c>
      <c r="AQ138" s="21"/>
      <c r="AR138" s="10">
        <v>42</v>
      </c>
    </row>
    <row r="139" spans="1:44" ht="8.85" customHeight="1" x14ac:dyDescent="0.3">
      <c r="A139" s="10">
        <v>43</v>
      </c>
      <c r="B139" s="21"/>
      <c r="C139" s="10" t="s">
        <v>165</v>
      </c>
      <c r="D139" s="21"/>
      <c r="E139" s="21"/>
      <c r="F139" s="21"/>
      <c r="G139" s="160">
        <v>27147705</v>
      </c>
      <c r="H139" s="21"/>
      <c r="I139" s="160">
        <v>4114039</v>
      </c>
      <c r="J139" s="21"/>
      <c r="K139" s="160">
        <v>119540000</v>
      </c>
      <c r="L139" s="21"/>
      <c r="M139" s="160">
        <v>478981</v>
      </c>
      <c r="N139" s="21"/>
      <c r="O139" s="160">
        <v>2200</v>
      </c>
      <c r="P139" s="21"/>
      <c r="Q139" s="160">
        <v>16212903</v>
      </c>
      <c r="R139" s="21"/>
      <c r="S139" s="160">
        <v>0</v>
      </c>
      <c r="T139" s="21"/>
      <c r="U139" s="160">
        <v>18305350</v>
      </c>
      <c r="V139" s="21"/>
      <c r="W139" s="160">
        <f t="shared" si="8"/>
        <v>185801178</v>
      </c>
      <c r="X139" s="27"/>
      <c r="Y139" s="161"/>
      <c r="Z139" s="160">
        <v>7583801</v>
      </c>
      <c r="AA139" s="21"/>
      <c r="AB139" s="160">
        <v>15800087</v>
      </c>
      <c r="AC139" s="21"/>
      <c r="AD139" s="160">
        <v>186755061</v>
      </c>
      <c r="AE139" s="21"/>
      <c r="AF139" s="160">
        <v>0</v>
      </c>
      <c r="AG139" s="21"/>
      <c r="AH139" s="164">
        <v>0</v>
      </c>
      <c r="AI139" s="21"/>
      <c r="AJ139" s="160">
        <v>0</v>
      </c>
      <c r="AK139" s="21"/>
      <c r="AL139" s="160">
        <f t="shared" si="9"/>
        <v>210138949</v>
      </c>
      <c r="AM139" s="21"/>
      <c r="AN139" s="21"/>
      <c r="AO139" s="21"/>
      <c r="AP139" s="160">
        <v>6461001.1500000004</v>
      </c>
      <c r="AQ139" s="21"/>
      <c r="AR139" s="10">
        <v>43</v>
      </c>
    </row>
    <row r="140" spans="1:44" ht="8.85" customHeight="1" x14ac:dyDescent="0.3">
      <c r="A140" s="10">
        <v>44</v>
      </c>
      <c r="B140" s="21"/>
      <c r="C140" s="10" t="s">
        <v>166</v>
      </c>
      <c r="D140" s="21"/>
      <c r="E140" s="21"/>
      <c r="F140" s="21"/>
      <c r="G140" s="160">
        <v>0</v>
      </c>
      <c r="H140" s="21"/>
      <c r="I140" s="160">
        <v>83787</v>
      </c>
      <c r="J140" s="21"/>
      <c r="K140" s="160">
        <v>479557</v>
      </c>
      <c r="L140" s="21"/>
      <c r="M140" s="160">
        <v>0</v>
      </c>
      <c r="N140" s="21"/>
      <c r="O140" s="160">
        <v>0</v>
      </c>
      <c r="P140" s="21"/>
      <c r="Q140" s="160">
        <v>1810187</v>
      </c>
      <c r="R140" s="21"/>
      <c r="S140" s="160">
        <v>0</v>
      </c>
      <c r="T140" s="21"/>
      <c r="U140" s="160">
        <v>28125</v>
      </c>
      <c r="V140" s="21"/>
      <c r="W140" s="160">
        <f t="shared" si="8"/>
        <v>2401656</v>
      </c>
      <c r="X140" s="27"/>
      <c r="Y140" s="161"/>
      <c r="Z140" s="160">
        <v>1810187</v>
      </c>
      <c r="AA140" s="21"/>
      <c r="AB140" s="160">
        <v>0</v>
      </c>
      <c r="AC140" s="21"/>
      <c r="AD140" s="160">
        <v>37392541</v>
      </c>
      <c r="AE140" s="21"/>
      <c r="AF140" s="160">
        <v>0</v>
      </c>
      <c r="AG140" s="21"/>
      <c r="AH140" s="164">
        <v>0</v>
      </c>
      <c r="AI140" s="21"/>
      <c r="AJ140" s="160">
        <v>0</v>
      </c>
      <c r="AK140" s="21"/>
      <c r="AL140" s="160">
        <f t="shared" si="9"/>
        <v>39202728</v>
      </c>
      <c r="AM140" s="21"/>
      <c r="AN140" s="21"/>
      <c r="AO140" s="21"/>
      <c r="AP140" s="160">
        <v>172409.09</v>
      </c>
      <c r="AQ140" s="21"/>
      <c r="AR140" s="10">
        <v>44</v>
      </c>
    </row>
    <row r="141" spans="1:44" ht="8.85" customHeight="1" x14ac:dyDescent="0.3">
      <c r="A141" s="10">
        <v>45</v>
      </c>
      <c r="B141" s="21"/>
      <c r="C141" s="10" t="s">
        <v>167</v>
      </c>
      <c r="D141" s="21"/>
      <c r="E141" s="21"/>
      <c r="F141" s="21"/>
      <c r="G141" s="160">
        <v>0</v>
      </c>
      <c r="H141" s="21"/>
      <c r="I141" s="160">
        <v>0</v>
      </c>
      <c r="J141" s="21"/>
      <c r="K141" s="160">
        <v>0</v>
      </c>
      <c r="L141" s="21"/>
      <c r="M141" s="160">
        <v>0</v>
      </c>
      <c r="N141" s="21"/>
      <c r="O141" s="160">
        <v>0</v>
      </c>
      <c r="P141" s="21"/>
      <c r="Q141" s="160">
        <v>368027</v>
      </c>
      <c r="R141" s="21"/>
      <c r="S141" s="160">
        <v>0</v>
      </c>
      <c r="T141" s="21"/>
      <c r="U141" s="160">
        <v>0</v>
      </c>
      <c r="V141" s="21"/>
      <c r="W141" s="160">
        <f t="shared" si="8"/>
        <v>368027</v>
      </c>
      <c r="X141" s="27"/>
      <c r="Y141" s="161"/>
      <c r="Z141" s="160">
        <v>0</v>
      </c>
      <c r="AA141" s="21"/>
      <c r="AB141" s="160">
        <v>0</v>
      </c>
      <c r="AC141" s="21"/>
      <c r="AD141" s="160">
        <v>0</v>
      </c>
      <c r="AE141" s="21"/>
      <c r="AF141" s="160">
        <v>0</v>
      </c>
      <c r="AG141" s="21"/>
      <c r="AH141" s="164">
        <v>392290</v>
      </c>
      <c r="AI141" s="21"/>
      <c r="AJ141" s="160">
        <v>0</v>
      </c>
      <c r="AK141" s="21"/>
      <c r="AL141" s="160">
        <f t="shared" si="9"/>
        <v>392290</v>
      </c>
      <c r="AM141" s="21"/>
      <c r="AN141" s="21"/>
      <c r="AO141" s="21"/>
      <c r="AP141" s="160">
        <v>14431.359999999986</v>
      </c>
      <c r="AQ141" s="21"/>
      <c r="AR141" s="10">
        <v>45</v>
      </c>
    </row>
    <row r="142" spans="1:44"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9"/>
    </row>
    <row r="143" spans="1:44" ht="8.85" customHeight="1" x14ac:dyDescent="0.3">
      <c r="A143" s="10">
        <v>46</v>
      </c>
      <c r="B143" s="21"/>
      <c r="C143" s="10" t="s">
        <v>168</v>
      </c>
      <c r="D143" s="21"/>
      <c r="E143" s="21"/>
      <c r="F143" s="21"/>
      <c r="G143" s="160">
        <v>0</v>
      </c>
      <c r="H143" s="21"/>
      <c r="I143" s="160">
        <v>504123</v>
      </c>
      <c r="J143" s="21"/>
      <c r="K143" s="160">
        <v>34733997</v>
      </c>
      <c r="L143" s="21"/>
      <c r="M143" s="160">
        <v>33338</v>
      </c>
      <c r="N143" s="21"/>
      <c r="O143" s="160">
        <v>0</v>
      </c>
      <c r="P143" s="21"/>
      <c r="Q143" s="160">
        <v>2054306</v>
      </c>
      <c r="R143" s="21"/>
      <c r="S143" s="160">
        <v>0</v>
      </c>
      <c r="T143" s="21"/>
      <c r="U143" s="160">
        <v>33375</v>
      </c>
      <c r="V143" s="21"/>
      <c r="W143" s="160">
        <f t="shared" si="8"/>
        <v>37359139</v>
      </c>
      <c r="X143" s="27"/>
      <c r="Y143" s="161"/>
      <c r="Z143" s="160">
        <v>1754610</v>
      </c>
      <c r="AA143" s="21"/>
      <c r="AB143" s="160">
        <v>0</v>
      </c>
      <c r="AC143" s="21"/>
      <c r="AD143" s="160">
        <v>1569078</v>
      </c>
      <c r="AE143" s="21"/>
      <c r="AF143" s="160">
        <v>0</v>
      </c>
      <c r="AG143" s="21"/>
      <c r="AH143" s="164">
        <v>0</v>
      </c>
      <c r="AI143" s="21"/>
      <c r="AJ143" s="160">
        <v>0</v>
      </c>
      <c r="AK143" s="21"/>
      <c r="AL143" s="160">
        <f t="shared" si="9"/>
        <v>3323688</v>
      </c>
      <c r="AM143" s="21"/>
      <c r="AN143" s="21"/>
      <c r="AO143" s="21"/>
      <c r="AP143" s="160">
        <v>1183056.9500000002</v>
      </c>
      <c r="AQ143" s="21"/>
      <c r="AR143" s="10">
        <v>46</v>
      </c>
    </row>
    <row r="144" spans="1:44" ht="8.85" customHeight="1" x14ac:dyDescent="0.3">
      <c r="A144" s="10">
        <v>47</v>
      </c>
      <c r="B144" s="21"/>
      <c r="C144" s="10" t="s">
        <v>169</v>
      </c>
      <c r="D144" s="21"/>
      <c r="E144" s="21"/>
      <c r="F144" s="21"/>
      <c r="G144" s="160">
        <v>1019801</v>
      </c>
      <c r="H144" s="21"/>
      <c r="I144" s="160">
        <v>0</v>
      </c>
      <c r="J144" s="21"/>
      <c r="K144" s="160">
        <v>60332</v>
      </c>
      <c r="L144" s="21"/>
      <c r="M144" s="160">
        <v>141416</v>
      </c>
      <c r="N144" s="21"/>
      <c r="O144" s="160">
        <v>0</v>
      </c>
      <c r="P144" s="21"/>
      <c r="Q144" s="160">
        <v>4739185</v>
      </c>
      <c r="R144" s="21"/>
      <c r="S144" s="160">
        <v>0</v>
      </c>
      <c r="T144" s="21"/>
      <c r="U144" s="160">
        <v>697188</v>
      </c>
      <c r="V144" s="21"/>
      <c r="W144" s="160">
        <f t="shared" si="8"/>
        <v>6657922</v>
      </c>
      <c r="X144" s="27"/>
      <c r="Y144" s="161"/>
      <c r="Z144" s="160">
        <v>773067</v>
      </c>
      <c r="AA144" s="21"/>
      <c r="AB144" s="160">
        <v>0</v>
      </c>
      <c r="AC144" s="21"/>
      <c r="AD144" s="160">
        <v>11193249</v>
      </c>
      <c r="AE144" s="21"/>
      <c r="AF144" s="160">
        <v>0</v>
      </c>
      <c r="AG144" s="21"/>
      <c r="AH144" s="164">
        <v>434800</v>
      </c>
      <c r="AI144" s="21"/>
      <c r="AJ144" s="160">
        <v>0</v>
      </c>
      <c r="AK144" s="21"/>
      <c r="AL144" s="160">
        <f t="shared" si="9"/>
        <v>12401116</v>
      </c>
      <c r="AM144" s="21"/>
      <c r="AN144" s="21"/>
      <c r="AO144" s="21"/>
      <c r="AP144" s="160">
        <v>1073478.3700000001</v>
      </c>
      <c r="AQ144" s="21"/>
      <c r="AR144" s="10">
        <v>47</v>
      </c>
    </row>
    <row r="145" spans="1:47" ht="8.85" customHeight="1" x14ac:dyDescent="0.3">
      <c r="A145" s="10">
        <v>48</v>
      </c>
      <c r="B145" s="21"/>
      <c r="C145" s="10" t="s">
        <v>170</v>
      </c>
      <c r="D145" s="21"/>
      <c r="E145" s="21"/>
      <c r="F145" s="21"/>
      <c r="G145" s="160">
        <v>344553</v>
      </c>
      <c r="H145" s="21"/>
      <c r="I145" s="160">
        <v>0</v>
      </c>
      <c r="J145" s="21"/>
      <c r="K145" s="160">
        <v>0</v>
      </c>
      <c r="L145" s="21"/>
      <c r="M145" s="160">
        <v>1474</v>
      </c>
      <c r="N145" s="21"/>
      <c r="O145" s="160">
        <v>0</v>
      </c>
      <c r="P145" s="21"/>
      <c r="Q145" s="160">
        <v>1430043</v>
      </c>
      <c r="R145" s="21"/>
      <c r="S145" s="160">
        <v>0</v>
      </c>
      <c r="T145" s="21"/>
      <c r="U145" s="160">
        <v>0</v>
      </c>
      <c r="V145" s="21"/>
      <c r="W145" s="160">
        <f t="shared" si="8"/>
        <v>1776070</v>
      </c>
      <c r="X145" s="27"/>
      <c r="Y145" s="161"/>
      <c r="Z145" s="160">
        <v>2651</v>
      </c>
      <c r="AA145" s="21"/>
      <c r="AB145" s="160">
        <v>0</v>
      </c>
      <c r="AC145" s="21"/>
      <c r="AD145" s="160">
        <v>191812</v>
      </c>
      <c r="AE145" s="21"/>
      <c r="AF145" s="160">
        <v>0</v>
      </c>
      <c r="AG145" s="21"/>
      <c r="AH145" s="164">
        <v>48396</v>
      </c>
      <c r="AI145" s="21"/>
      <c r="AJ145" s="160">
        <v>0</v>
      </c>
      <c r="AK145" s="21"/>
      <c r="AL145" s="160">
        <f t="shared" si="9"/>
        <v>242859</v>
      </c>
      <c r="AM145" s="21"/>
      <c r="AN145" s="21"/>
      <c r="AO145" s="21"/>
      <c r="AP145" s="160">
        <v>102910.27</v>
      </c>
      <c r="AQ145" s="21"/>
      <c r="AR145" s="10">
        <v>48</v>
      </c>
    </row>
    <row r="146" spans="1:47" ht="8.85" customHeight="1" x14ac:dyDescent="0.3">
      <c r="A146" s="10">
        <v>49</v>
      </c>
      <c r="B146" s="21"/>
      <c r="C146" s="10" t="s">
        <v>171</v>
      </c>
      <c r="D146" s="21"/>
      <c r="E146" s="21"/>
      <c r="F146" s="21"/>
      <c r="G146" s="160">
        <v>117248</v>
      </c>
      <c r="H146" s="21"/>
      <c r="I146" s="160">
        <v>640067</v>
      </c>
      <c r="J146" s="21"/>
      <c r="K146" s="160">
        <v>22695874</v>
      </c>
      <c r="L146" s="21"/>
      <c r="M146" s="160">
        <v>35217</v>
      </c>
      <c r="N146" s="21"/>
      <c r="O146" s="160">
        <v>0</v>
      </c>
      <c r="P146" s="21"/>
      <c r="Q146" s="160">
        <v>7306490</v>
      </c>
      <c r="R146" s="21"/>
      <c r="S146" s="160">
        <v>0</v>
      </c>
      <c r="T146" s="21"/>
      <c r="U146" s="160">
        <v>8596</v>
      </c>
      <c r="V146" s="21"/>
      <c r="W146" s="160">
        <f t="shared" si="8"/>
        <v>30803492</v>
      </c>
      <c r="X146" s="27"/>
      <c r="Y146" s="161"/>
      <c r="Z146" s="160">
        <v>2148100</v>
      </c>
      <c r="AA146" s="21"/>
      <c r="AB146" s="160">
        <v>0</v>
      </c>
      <c r="AC146" s="21"/>
      <c r="AD146" s="160">
        <v>292099</v>
      </c>
      <c r="AE146" s="21"/>
      <c r="AF146" s="160">
        <v>0</v>
      </c>
      <c r="AG146" s="21"/>
      <c r="AH146" s="164">
        <v>4905780</v>
      </c>
      <c r="AI146" s="21"/>
      <c r="AJ146" s="160">
        <v>0</v>
      </c>
      <c r="AK146" s="21"/>
      <c r="AL146" s="160">
        <f t="shared" si="9"/>
        <v>7345979</v>
      </c>
      <c r="AM146" s="21"/>
      <c r="AN146" s="21"/>
      <c r="AO146" s="21"/>
      <c r="AP146" s="160">
        <v>3136317.67</v>
      </c>
      <c r="AQ146" s="21"/>
      <c r="AR146" s="10">
        <v>49</v>
      </c>
    </row>
    <row r="147" spans="1:47" ht="8.85" customHeight="1" x14ac:dyDescent="0.3">
      <c r="A147" s="10">
        <v>50</v>
      </c>
      <c r="B147" s="21"/>
      <c r="C147" s="10" t="s">
        <v>172</v>
      </c>
      <c r="D147" s="21"/>
      <c r="E147" s="21"/>
      <c r="F147" s="21"/>
      <c r="G147" s="164">
        <v>0</v>
      </c>
      <c r="H147" s="21"/>
      <c r="I147" s="164">
        <v>0</v>
      </c>
      <c r="J147" s="21"/>
      <c r="K147" s="164">
        <v>0</v>
      </c>
      <c r="L147" s="21"/>
      <c r="M147" s="164">
        <v>0</v>
      </c>
      <c r="N147" s="21"/>
      <c r="O147" s="164">
        <v>0</v>
      </c>
      <c r="P147" s="21"/>
      <c r="Q147" s="164">
        <v>0</v>
      </c>
      <c r="R147" s="21"/>
      <c r="S147" s="164">
        <v>0</v>
      </c>
      <c r="T147" s="21"/>
      <c r="U147" s="164">
        <v>0</v>
      </c>
      <c r="V147" s="21"/>
      <c r="W147" s="164">
        <f t="shared" si="8"/>
        <v>0</v>
      </c>
      <c r="X147" s="27"/>
      <c r="Y147" s="165"/>
      <c r="Z147" s="164">
        <v>0</v>
      </c>
      <c r="AA147" s="21"/>
      <c r="AB147" s="164">
        <v>0</v>
      </c>
      <c r="AC147" s="21"/>
      <c r="AD147" s="164">
        <v>0</v>
      </c>
      <c r="AE147" s="21"/>
      <c r="AF147" s="164">
        <v>0</v>
      </c>
      <c r="AG147" s="21"/>
      <c r="AH147" s="164">
        <v>0</v>
      </c>
      <c r="AI147" s="21"/>
      <c r="AJ147" s="164">
        <v>0</v>
      </c>
      <c r="AK147" s="21"/>
      <c r="AL147" s="164">
        <f t="shared" si="9"/>
        <v>0</v>
      </c>
      <c r="AM147" s="21"/>
      <c r="AN147" s="21"/>
      <c r="AO147" s="21"/>
      <c r="AP147" s="160">
        <v>0</v>
      </c>
      <c r="AQ147" s="21"/>
      <c r="AR147" s="10">
        <v>50</v>
      </c>
    </row>
    <row r="148" spans="1:47"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7"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7"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7" s="8" customFormat="1" ht="10.5" customHeight="1" x14ac:dyDescent="0.3">
      <c r="A151" s="14" t="s">
        <v>614</v>
      </c>
      <c r="AU151" s="113" t="s">
        <v>615</v>
      </c>
    </row>
    <row r="152" spans="1:47" s="8" customFormat="1" ht="10.5" customHeight="1" x14ac:dyDescent="0.3">
      <c r="W152" s="113" t="s">
        <v>42</v>
      </c>
      <c r="Z152" s="38" t="s">
        <v>43</v>
      </c>
      <c r="AR152" s="113" t="s">
        <v>587</v>
      </c>
    </row>
    <row r="153" spans="1:47" s="8" customFormat="1" ht="10.5" customHeight="1" x14ac:dyDescent="0.3">
      <c r="A153" s="12"/>
      <c r="W153" s="11" t="s">
        <v>588</v>
      </c>
      <c r="Z153" s="38" t="s">
        <v>589</v>
      </c>
      <c r="AR153" s="113" t="s">
        <v>173</v>
      </c>
    </row>
    <row r="154" spans="1:47" s="8" customFormat="1" ht="10.5" customHeight="1" x14ac:dyDescent="0.3">
      <c r="A154" s="13"/>
      <c r="W154" s="11" t="s">
        <v>48</v>
      </c>
      <c r="Z154" s="14" t="s">
        <v>49</v>
      </c>
    </row>
    <row r="155" spans="1:47" ht="9.6"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row>
    <row r="156" spans="1:47" ht="9.6" customHeight="1" x14ac:dyDescent="0.3">
      <c r="A156" s="21"/>
      <c r="B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row>
    <row r="157" spans="1:47" ht="9.6" customHeight="1" x14ac:dyDescent="0.3">
      <c r="A157" s="21"/>
      <c r="B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row>
    <row r="158" spans="1:47" ht="9.6" customHeight="1" x14ac:dyDescent="0.3">
      <c r="G158" s="16" t="s">
        <v>590</v>
      </c>
      <c r="H158" s="16"/>
      <c r="I158" s="16"/>
      <c r="J158" s="16"/>
      <c r="K158" s="16"/>
      <c r="L158" s="16"/>
      <c r="M158" s="16"/>
      <c r="N158" s="16"/>
      <c r="O158" s="16"/>
      <c r="P158" s="16"/>
      <c r="Q158" s="16"/>
      <c r="R158" s="16"/>
      <c r="S158" s="16"/>
      <c r="T158" s="16"/>
      <c r="U158" s="16"/>
      <c r="V158" s="16"/>
      <c r="W158" s="16"/>
      <c r="Z158" s="16" t="s">
        <v>591</v>
      </c>
      <c r="AA158" s="16"/>
      <c r="AB158" s="16"/>
      <c r="AC158" s="16"/>
      <c r="AD158" s="16"/>
      <c r="AE158" s="16"/>
      <c r="AF158" s="16"/>
      <c r="AG158" s="16"/>
      <c r="AH158" s="16"/>
      <c r="AI158" s="16"/>
      <c r="AJ158" s="16"/>
      <c r="AK158" s="16"/>
      <c r="AL158" s="16"/>
      <c r="AM158" s="16"/>
      <c r="AP158" s="19" t="s">
        <v>613</v>
      </c>
    </row>
    <row r="159" spans="1:47" ht="9.6" customHeight="1" x14ac:dyDescent="0.3">
      <c r="AP159" s="132" t="s">
        <v>592</v>
      </c>
    </row>
    <row r="160" spans="1:47" ht="9.6" customHeight="1" x14ac:dyDescent="0.3">
      <c r="Q160" s="18" t="s">
        <v>593</v>
      </c>
      <c r="S160" s="18" t="s">
        <v>299</v>
      </c>
      <c r="AJ160" s="18" t="s">
        <v>299</v>
      </c>
      <c r="AP160" s="111" t="s">
        <v>298</v>
      </c>
    </row>
    <row r="161" spans="1:44" ht="9.6" customHeight="1" x14ac:dyDescent="0.3">
      <c r="Q161" s="18" t="s">
        <v>594</v>
      </c>
      <c r="S161" s="18" t="s">
        <v>595</v>
      </c>
      <c r="U161" s="18" t="s">
        <v>327</v>
      </c>
      <c r="W161" s="18" t="s">
        <v>65</v>
      </c>
      <c r="AB161" s="18" t="s">
        <v>596</v>
      </c>
      <c r="AD161" s="18" t="s">
        <v>597</v>
      </c>
      <c r="AH161" s="18" t="s">
        <v>598</v>
      </c>
      <c r="AJ161" s="18" t="s">
        <v>599</v>
      </c>
      <c r="AL161" s="18" t="s">
        <v>65</v>
      </c>
    </row>
    <row r="162" spans="1:44" ht="9.6" customHeight="1" x14ac:dyDescent="0.3">
      <c r="A162" s="19" t="s">
        <v>71</v>
      </c>
      <c r="C162" s="19" t="s">
        <v>73</v>
      </c>
      <c r="G162" s="19" t="s">
        <v>600</v>
      </c>
      <c r="I162" s="19" t="s">
        <v>601</v>
      </c>
      <c r="K162" s="19" t="s">
        <v>602</v>
      </c>
      <c r="M162" s="19" t="s">
        <v>603</v>
      </c>
      <c r="O162" s="19" t="s">
        <v>604</v>
      </c>
      <c r="Q162" s="19" t="s">
        <v>69</v>
      </c>
      <c r="S162" s="19" t="s">
        <v>605</v>
      </c>
      <c r="U162" s="19" t="s">
        <v>606</v>
      </c>
      <c r="W162" s="19" t="s">
        <v>606</v>
      </c>
      <c r="Z162" s="19" t="s">
        <v>377</v>
      </c>
      <c r="AB162" s="19" t="s">
        <v>607</v>
      </c>
      <c r="AD162" s="125" t="s">
        <v>69</v>
      </c>
      <c r="AF162" s="19" t="s">
        <v>608</v>
      </c>
      <c r="AH162" s="19" t="s">
        <v>78</v>
      </c>
      <c r="AJ162" s="19" t="s">
        <v>605</v>
      </c>
      <c r="AL162" s="19" t="s">
        <v>609</v>
      </c>
      <c r="AP162" s="19" t="s">
        <v>610</v>
      </c>
      <c r="AR162" s="19" t="s">
        <v>71</v>
      </c>
    </row>
    <row r="163" spans="1:44" ht="8.4" customHeight="1" x14ac:dyDescent="0.3"/>
    <row r="164" spans="1:44" ht="8.85" customHeight="1" x14ac:dyDescent="0.3">
      <c r="B164" s="10" t="s">
        <v>284</v>
      </c>
    </row>
    <row r="165" spans="1:44" ht="8.85" customHeight="1" x14ac:dyDescent="0.3">
      <c r="A165" s="10">
        <v>51</v>
      </c>
      <c r="B165" s="21"/>
      <c r="C165" s="10" t="s">
        <v>174</v>
      </c>
      <c r="D165" s="21"/>
      <c r="E165" s="21"/>
      <c r="F165" s="21"/>
      <c r="G165" s="159">
        <v>0</v>
      </c>
      <c r="H165" s="21"/>
      <c r="I165" s="159">
        <v>0</v>
      </c>
      <c r="J165" s="21"/>
      <c r="K165" s="159">
        <v>13297054</v>
      </c>
      <c r="L165" s="21"/>
      <c r="M165" s="159">
        <v>10943</v>
      </c>
      <c r="N165" s="21"/>
      <c r="O165" s="159">
        <v>0</v>
      </c>
      <c r="P165" s="21"/>
      <c r="Q165" s="159">
        <v>270699</v>
      </c>
      <c r="R165" s="21"/>
      <c r="S165" s="159">
        <v>0</v>
      </c>
      <c r="T165" s="21"/>
      <c r="U165" s="159">
        <v>0</v>
      </c>
      <c r="V165" s="21"/>
      <c r="W165" s="159">
        <f t="shared" ref="W165:W187" si="10">SUM(G165:U165)</f>
        <v>13578696</v>
      </c>
      <c r="X165" s="27"/>
      <c r="Y165" s="21"/>
      <c r="Z165" s="159">
        <v>1799625</v>
      </c>
      <c r="AA165" s="21"/>
      <c r="AB165" s="159">
        <v>0</v>
      </c>
      <c r="AC165" s="21"/>
      <c r="AD165" s="159">
        <v>0</v>
      </c>
      <c r="AE165" s="21"/>
      <c r="AF165" s="159">
        <v>0</v>
      </c>
      <c r="AG165" s="21"/>
      <c r="AH165" s="159">
        <v>1442245</v>
      </c>
      <c r="AI165" s="21"/>
      <c r="AJ165" s="159">
        <v>0</v>
      </c>
      <c r="AK165" s="21"/>
      <c r="AL165" s="159">
        <f t="shared" ref="AL165:AL187" si="11">SUM(Z165:AJ165)</f>
        <v>3241870</v>
      </c>
      <c r="AM165" s="21"/>
      <c r="AN165" s="21"/>
      <c r="AO165" s="21"/>
      <c r="AP165" s="159">
        <v>79269.53</v>
      </c>
      <c r="AQ165" s="21"/>
      <c r="AR165" s="10">
        <v>51</v>
      </c>
    </row>
    <row r="166" spans="1:44" ht="8.85" customHeight="1" x14ac:dyDescent="0.3">
      <c r="A166" s="10">
        <v>52</v>
      </c>
      <c r="B166" s="21"/>
      <c r="C166" s="10" t="s">
        <v>175</v>
      </c>
      <c r="D166" s="21"/>
      <c r="E166" s="21"/>
      <c r="F166" s="21"/>
      <c r="G166" s="160">
        <v>0</v>
      </c>
      <c r="H166" s="21"/>
      <c r="I166" s="160">
        <v>414204</v>
      </c>
      <c r="J166" s="21"/>
      <c r="K166" s="160">
        <v>300000</v>
      </c>
      <c r="L166" s="21"/>
      <c r="M166" s="160">
        <v>0</v>
      </c>
      <c r="N166" s="21"/>
      <c r="O166" s="160">
        <v>0</v>
      </c>
      <c r="P166" s="21"/>
      <c r="Q166" s="160">
        <v>0</v>
      </c>
      <c r="R166" s="21"/>
      <c r="S166" s="160">
        <v>0</v>
      </c>
      <c r="T166" s="21"/>
      <c r="U166" s="160">
        <v>0</v>
      </c>
      <c r="V166" s="21"/>
      <c r="W166" s="160">
        <f t="shared" si="10"/>
        <v>714204</v>
      </c>
      <c r="X166" s="27"/>
      <c r="Y166" s="161"/>
      <c r="Z166" s="160">
        <v>0</v>
      </c>
      <c r="AA166" s="21"/>
      <c r="AB166" s="160">
        <v>0</v>
      </c>
      <c r="AC166" s="21"/>
      <c r="AD166" s="160">
        <v>459769</v>
      </c>
      <c r="AE166" s="21"/>
      <c r="AF166" s="160">
        <v>0</v>
      </c>
      <c r="AG166" s="21"/>
      <c r="AH166" s="164">
        <v>0</v>
      </c>
      <c r="AI166" s="21"/>
      <c r="AJ166" s="160">
        <v>0</v>
      </c>
      <c r="AK166" s="21"/>
      <c r="AL166" s="160">
        <f t="shared" si="11"/>
        <v>459769</v>
      </c>
      <c r="AM166" s="21"/>
      <c r="AN166" s="21"/>
      <c r="AO166" s="21"/>
      <c r="AP166" s="160">
        <v>660902.91</v>
      </c>
      <c r="AQ166" s="21"/>
      <c r="AR166" s="10">
        <v>52</v>
      </c>
    </row>
    <row r="167" spans="1:44" ht="8.85" customHeight="1" x14ac:dyDescent="0.3">
      <c r="A167" s="10">
        <v>53</v>
      </c>
      <c r="B167" s="21"/>
      <c r="C167" s="10" t="s">
        <v>176</v>
      </c>
      <c r="D167" s="21"/>
      <c r="E167" s="21"/>
      <c r="F167" s="21"/>
      <c r="G167" s="160">
        <v>552574</v>
      </c>
      <c r="H167" s="21"/>
      <c r="I167" s="160">
        <v>137033</v>
      </c>
      <c r="J167" s="21"/>
      <c r="K167" s="160">
        <v>213971507</v>
      </c>
      <c r="L167" s="21"/>
      <c r="M167" s="160">
        <v>3264</v>
      </c>
      <c r="N167" s="21"/>
      <c r="O167" s="160">
        <v>762</v>
      </c>
      <c r="P167" s="21"/>
      <c r="Q167" s="160">
        <v>323811840</v>
      </c>
      <c r="R167" s="21"/>
      <c r="S167" s="160">
        <v>0</v>
      </c>
      <c r="T167" s="21"/>
      <c r="U167" s="160">
        <v>10118983</v>
      </c>
      <c r="V167" s="21"/>
      <c r="W167" s="160">
        <f t="shared" si="10"/>
        <v>548595963</v>
      </c>
      <c r="X167" s="27"/>
      <c r="Y167" s="161"/>
      <c r="Z167" s="160">
        <v>167080621</v>
      </c>
      <c r="AA167" s="21"/>
      <c r="AB167" s="160">
        <v>5823642</v>
      </c>
      <c r="AC167" s="21"/>
      <c r="AD167" s="160">
        <v>198068511</v>
      </c>
      <c r="AE167" s="21"/>
      <c r="AF167" s="160">
        <v>0</v>
      </c>
      <c r="AG167" s="21"/>
      <c r="AH167" s="164">
        <v>6501160</v>
      </c>
      <c r="AI167" s="21"/>
      <c r="AJ167" s="160">
        <v>0</v>
      </c>
      <c r="AK167" s="21"/>
      <c r="AL167" s="160">
        <f t="shared" si="11"/>
        <v>377473934</v>
      </c>
      <c r="AM167" s="21"/>
      <c r="AN167" s="21"/>
      <c r="AO167" s="21"/>
      <c r="AP167" s="160">
        <v>13091295.289999999</v>
      </c>
      <c r="AQ167" s="21"/>
      <c r="AR167" s="10">
        <v>53</v>
      </c>
    </row>
    <row r="168" spans="1:44" ht="8.85" customHeight="1" x14ac:dyDescent="0.3">
      <c r="A168" s="10">
        <v>54</v>
      </c>
      <c r="B168" s="21"/>
      <c r="C168" s="10" t="s">
        <v>177</v>
      </c>
      <c r="D168" s="21"/>
      <c r="E168" s="21"/>
      <c r="F168" s="21"/>
      <c r="G168" s="160">
        <v>0</v>
      </c>
      <c r="H168" s="21"/>
      <c r="I168" s="160">
        <v>0</v>
      </c>
      <c r="J168" s="21"/>
      <c r="K168" s="160">
        <v>8558304</v>
      </c>
      <c r="L168" s="21"/>
      <c r="M168" s="160">
        <v>101043</v>
      </c>
      <c r="N168" s="21"/>
      <c r="O168" s="160">
        <v>0</v>
      </c>
      <c r="P168" s="21"/>
      <c r="Q168" s="160">
        <v>625495</v>
      </c>
      <c r="R168" s="21"/>
      <c r="S168" s="160">
        <v>0</v>
      </c>
      <c r="T168" s="21"/>
      <c r="U168" s="160">
        <v>0</v>
      </c>
      <c r="V168" s="21"/>
      <c r="W168" s="160">
        <f t="shared" si="10"/>
        <v>9284842</v>
      </c>
      <c r="X168" s="27"/>
      <c r="Y168" s="161"/>
      <c r="Z168" s="160">
        <v>2108870</v>
      </c>
      <c r="AA168" s="21"/>
      <c r="AB168" s="160">
        <v>0</v>
      </c>
      <c r="AC168" s="21"/>
      <c r="AD168" s="160">
        <v>726538</v>
      </c>
      <c r="AE168" s="21"/>
      <c r="AF168" s="160">
        <v>0</v>
      </c>
      <c r="AG168" s="21"/>
      <c r="AH168" s="164">
        <v>6449434</v>
      </c>
      <c r="AI168" s="21"/>
      <c r="AJ168" s="160">
        <v>0</v>
      </c>
      <c r="AK168" s="21"/>
      <c r="AL168" s="160">
        <f t="shared" si="11"/>
        <v>9284842</v>
      </c>
      <c r="AM168" s="21"/>
      <c r="AN168" s="21"/>
      <c r="AO168" s="21"/>
      <c r="AP168" s="160">
        <v>147299.56999999998</v>
      </c>
      <c r="AQ168" s="21"/>
      <c r="AR168" s="10">
        <v>54</v>
      </c>
    </row>
    <row r="169" spans="1:44" ht="8.85" customHeight="1" x14ac:dyDescent="0.3">
      <c r="A169" s="10">
        <v>55</v>
      </c>
      <c r="B169" s="21"/>
      <c r="C169" s="10" t="s">
        <v>178</v>
      </c>
      <c r="D169" s="21"/>
      <c r="E169" s="21"/>
      <c r="F169" s="21"/>
      <c r="G169" s="160">
        <v>0</v>
      </c>
      <c r="H169" s="21"/>
      <c r="I169" s="160">
        <v>0</v>
      </c>
      <c r="J169" s="21"/>
      <c r="K169" s="160">
        <v>0</v>
      </c>
      <c r="L169" s="21"/>
      <c r="M169" s="160">
        <v>0</v>
      </c>
      <c r="N169" s="21"/>
      <c r="O169" s="160">
        <v>0</v>
      </c>
      <c r="P169" s="21"/>
      <c r="Q169" s="160">
        <v>0</v>
      </c>
      <c r="R169" s="21"/>
      <c r="S169" s="160">
        <v>0</v>
      </c>
      <c r="T169" s="21"/>
      <c r="U169" s="160">
        <v>0</v>
      </c>
      <c r="V169" s="21"/>
      <c r="W169" s="160">
        <f t="shared" si="10"/>
        <v>0</v>
      </c>
      <c r="X169" s="27"/>
      <c r="Y169" s="161"/>
      <c r="Z169" s="160">
        <v>0</v>
      </c>
      <c r="AA169" s="21"/>
      <c r="AB169" s="160">
        <v>0</v>
      </c>
      <c r="AC169" s="21"/>
      <c r="AD169" s="160">
        <v>0</v>
      </c>
      <c r="AE169" s="21"/>
      <c r="AF169" s="160">
        <v>0</v>
      </c>
      <c r="AG169" s="21"/>
      <c r="AH169" s="164">
        <v>0</v>
      </c>
      <c r="AI169" s="21"/>
      <c r="AJ169" s="160">
        <v>0</v>
      </c>
      <c r="AK169" s="21"/>
      <c r="AL169" s="160">
        <f t="shared" si="11"/>
        <v>0</v>
      </c>
      <c r="AM169" s="21"/>
      <c r="AN169" s="21"/>
      <c r="AO169" s="21"/>
      <c r="AP169" s="160">
        <v>307077.51</v>
      </c>
      <c r="AQ169" s="21"/>
      <c r="AR169" s="10">
        <v>55</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9"/>
    </row>
    <row r="171" spans="1:44" ht="8.85" customHeight="1" x14ac:dyDescent="0.3">
      <c r="A171" s="10">
        <v>56</v>
      </c>
      <c r="B171" s="21"/>
      <c r="C171" s="10" t="s">
        <v>179</v>
      </c>
      <c r="D171" s="21"/>
      <c r="E171" s="21"/>
      <c r="F171" s="21"/>
      <c r="G171" s="160">
        <v>0</v>
      </c>
      <c r="H171" s="21"/>
      <c r="I171" s="160">
        <v>0</v>
      </c>
      <c r="J171" s="21"/>
      <c r="K171" s="160">
        <v>0</v>
      </c>
      <c r="L171" s="21"/>
      <c r="M171" s="160">
        <v>0</v>
      </c>
      <c r="N171" s="21"/>
      <c r="O171" s="160">
        <v>0</v>
      </c>
      <c r="P171" s="21"/>
      <c r="Q171" s="160">
        <v>10352285</v>
      </c>
      <c r="R171" s="21"/>
      <c r="S171" s="160">
        <v>0</v>
      </c>
      <c r="T171" s="21"/>
      <c r="U171" s="160">
        <v>452</v>
      </c>
      <c r="V171" s="21"/>
      <c r="W171" s="160">
        <f t="shared" si="10"/>
        <v>10352737</v>
      </c>
      <c r="X171" s="27"/>
      <c r="Y171" s="161"/>
      <c r="Z171" s="160">
        <v>6921187</v>
      </c>
      <c r="AA171" s="21"/>
      <c r="AB171" s="160">
        <v>0</v>
      </c>
      <c r="AC171" s="21"/>
      <c r="AD171" s="160">
        <v>3246194</v>
      </c>
      <c r="AE171" s="21"/>
      <c r="AF171" s="160">
        <v>0</v>
      </c>
      <c r="AG171" s="21"/>
      <c r="AH171" s="164">
        <v>475120</v>
      </c>
      <c r="AI171" s="21"/>
      <c r="AJ171" s="160">
        <v>0</v>
      </c>
      <c r="AK171" s="21"/>
      <c r="AL171" s="160">
        <f t="shared" si="11"/>
        <v>10642501</v>
      </c>
      <c r="AM171" s="21"/>
      <c r="AN171" s="21"/>
      <c r="AO171" s="21"/>
      <c r="AP171" s="160">
        <v>223732.89</v>
      </c>
      <c r="AQ171" s="21"/>
      <c r="AR171" s="10">
        <v>56</v>
      </c>
    </row>
    <row r="172" spans="1:44" ht="8.85" customHeight="1" x14ac:dyDescent="0.3">
      <c r="A172" s="10">
        <v>57</v>
      </c>
      <c r="B172" s="21"/>
      <c r="C172" s="10" t="s">
        <v>180</v>
      </c>
      <c r="D172" s="21"/>
      <c r="E172" s="21"/>
      <c r="F172" s="21"/>
      <c r="G172" s="160">
        <v>0</v>
      </c>
      <c r="H172" s="21"/>
      <c r="I172" s="160">
        <v>572183</v>
      </c>
      <c r="J172" s="21"/>
      <c r="K172" s="160">
        <v>0</v>
      </c>
      <c r="L172" s="21"/>
      <c r="M172" s="160">
        <v>0</v>
      </c>
      <c r="N172" s="21"/>
      <c r="O172" s="160">
        <v>0</v>
      </c>
      <c r="P172" s="21"/>
      <c r="Q172" s="160">
        <v>0</v>
      </c>
      <c r="R172" s="21"/>
      <c r="S172" s="160">
        <v>0</v>
      </c>
      <c r="T172" s="21"/>
      <c r="U172" s="160">
        <v>0</v>
      </c>
      <c r="V172" s="21"/>
      <c r="W172" s="160">
        <f t="shared" si="10"/>
        <v>572183</v>
      </c>
      <c r="X172" s="27"/>
      <c r="Y172" s="161"/>
      <c r="Z172" s="160">
        <v>0</v>
      </c>
      <c r="AA172" s="21"/>
      <c r="AB172" s="160">
        <v>0</v>
      </c>
      <c r="AC172" s="21"/>
      <c r="AD172" s="160">
        <v>509515</v>
      </c>
      <c r="AE172" s="21"/>
      <c r="AF172" s="160">
        <v>0</v>
      </c>
      <c r="AG172" s="21"/>
      <c r="AH172" s="164">
        <v>0</v>
      </c>
      <c r="AI172" s="21"/>
      <c r="AJ172" s="160">
        <v>0</v>
      </c>
      <c r="AK172" s="21"/>
      <c r="AL172" s="160">
        <f t="shared" si="11"/>
        <v>509515</v>
      </c>
      <c r="AM172" s="21"/>
      <c r="AN172" s="21"/>
      <c r="AO172" s="21"/>
      <c r="AP172" s="160">
        <v>609497.82999999996</v>
      </c>
      <c r="AQ172" s="21"/>
      <c r="AR172" s="10">
        <v>57</v>
      </c>
    </row>
    <row r="173" spans="1:44" ht="8.85" customHeight="1" x14ac:dyDescent="0.3">
      <c r="A173" s="10">
        <v>58</v>
      </c>
      <c r="B173" s="21"/>
      <c r="C173" s="10" t="s">
        <v>181</v>
      </c>
      <c r="D173" s="21"/>
      <c r="E173" s="21"/>
      <c r="F173" s="21"/>
      <c r="G173" s="160">
        <v>0</v>
      </c>
      <c r="H173" s="21"/>
      <c r="I173" s="160">
        <v>420041</v>
      </c>
      <c r="J173" s="21"/>
      <c r="K173" s="160">
        <v>0</v>
      </c>
      <c r="L173" s="21"/>
      <c r="M173" s="160">
        <v>162183</v>
      </c>
      <c r="N173" s="21"/>
      <c r="O173" s="160">
        <v>0</v>
      </c>
      <c r="P173" s="21"/>
      <c r="Q173" s="160">
        <v>0</v>
      </c>
      <c r="R173" s="21"/>
      <c r="S173" s="160">
        <v>0</v>
      </c>
      <c r="T173" s="21"/>
      <c r="U173" s="160">
        <v>5000000</v>
      </c>
      <c r="V173" s="21"/>
      <c r="W173" s="160">
        <f t="shared" si="10"/>
        <v>5582224</v>
      </c>
      <c r="X173" s="27"/>
      <c r="Y173" s="161"/>
      <c r="Z173" s="160">
        <v>62188372</v>
      </c>
      <c r="AA173" s="21"/>
      <c r="AB173" s="160">
        <v>0</v>
      </c>
      <c r="AC173" s="21"/>
      <c r="AD173" s="160">
        <v>4422829</v>
      </c>
      <c r="AE173" s="21"/>
      <c r="AF173" s="160">
        <v>0</v>
      </c>
      <c r="AG173" s="21"/>
      <c r="AH173" s="164">
        <v>0</v>
      </c>
      <c r="AI173" s="21"/>
      <c r="AJ173" s="160">
        <v>0</v>
      </c>
      <c r="AK173" s="21"/>
      <c r="AL173" s="160">
        <f t="shared" si="11"/>
        <v>66611201</v>
      </c>
      <c r="AM173" s="21"/>
      <c r="AN173" s="21"/>
      <c r="AO173" s="21"/>
      <c r="AP173" s="160">
        <v>270625.87</v>
      </c>
      <c r="AQ173" s="21"/>
      <c r="AR173" s="10">
        <v>58</v>
      </c>
    </row>
    <row r="174" spans="1:44" ht="8.85" customHeight="1" x14ac:dyDescent="0.3">
      <c r="A174" s="10">
        <v>59</v>
      </c>
      <c r="B174" s="21"/>
      <c r="C174" s="10" t="s">
        <v>182</v>
      </c>
      <c r="D174" s="21"/>
      <c r="E174" s="21"/>
      <c r="F174" s="21"/>
      <c r="G174" s="160">
        <v>0</v>
      </c>
      <c r="H174" s="21"/>
      <c r="I174" s="160">
        <v>0</v>
      </c>
      <c r="J174" s="21"/>
      <c r="K174" s="160">
        <v>2474000</v>
      </c>
      <c r="L174" s="21"/>
      <c r="M174" s="160">
        <v>7097</v>
      </c>
      <c r="N174" s="21"/>
      <c r="O174" s="160">
        <v>0</v>
      </c>
      <c r="P174" s="21"/>
      <c r="Q174" s="160">
        <v>0</v>
      </c>
      <c r="R174" s="21"/>
      <c r="S174" s="160">
        <v>1676270</v>
      </c>
      <c r="T174" s="21"/>
      <c r="U174" s="160">
        <v>0</v>
      </c>
      <c r="V174" s="21"/>
      <c r="W174" s="160">
        <f t="shared" si="10"/>
        <v>4157367</v>
      </c>
      <c r="X174" s="27"/>
      <c r="Y174" s="161"/>
      <c r="Z174" s="160">
        <v>345156</v>
      </c>
      <c r="AA174" s="21"/>
      <c r="AB174" s="160">
        <v>0</v>
      </c>
      <c r="AC174" s="21"/>
      <c r="AD174" s="160">
        <v>670726</v>
      </c>
      <c r="AE174" s="21"/>
      <c r="AF174" s="160">
        <v>0</v>
      </c>
      <c r="AG174" s="21"/>
      <c r="AH174" s="164">
        <v>0</v>
      </c>
      <c r="AI174" s="21"/>
      <c r="AJ174" s="160">
        <v>0</v>
      </c>
      <c r="AK174" s="21"/>
      <c r="AL174" s="160">
        <f t="shared" si="11"/>
        <v>1015882</v>
      </c>
      <c r="AM174" s="21"/>
      <c r="AN174" s="21"/>
      <c r="AO174" s="21"/>
      <c r="AP174" s="160">
        <v>19256</v>
      </c>
      <c r="AQ174" s="21"/>
      <c r="AR174" s="10">
        <v>59</v>
      </c>
    </row>
    <row r="175" spans="1:44" ht="8.85" customHeight="1" x14ac:dyDescent="0.3">
      <c r="A175" s="10">
        <v>60</v>
      </c>
      <c r="B175" s="21"/>
      <c r="C175" s="10" t="s">
        <v>183</v>
      </c>
      <c r="D175" s="21"/>
      <c r="E175" s="21"/>
      <c r="F175" s="21"/>
      <c r="G175" s="160">
        <v>0</v>
      </c>
      <c r="H175" s="21"/>
      <c r="I175" s="160">
        <v>283576</v>
      </c>
      <c r="J175" s="21"/>
      <c r="K175" s="160">
        <v>0</v>
      </c>
      <c r="L175" s="21"/>
      <c r="M175" s="160">
        <v>52692</v>
      </c>
      <c r="N175" s="21"/>
      <c r="O175" s="160">
        <v>84721</v>
      </c>
      <c r="P175" s="21"/>
      <c r="Q175" s="160">
        <v>0</v>
      </c>
      <c r="R175" s="21"/>
      <c r="S175" s="160">
        <v>0</v>
      </c>
      <c r="T175" s="21"/>
      <c r="U175" s="160">
        <v>0</v>
      </c>
      <c r="V175" s="21"/>
      <c r="W175" s="160">
        <f t="shared" si="10"/>
        <v>420989</v>
      </c>
      <c r="X175" s="27"/>
      <c r="Y175" s="161"/>
      <c r="Z175" s="160">
        <v>12856934</v>
      </c>
      <c r="AA175" s="21"/>
      <c r="AB175" s="160">
        <v>0</v>
      </c>
      <c r="AC175" s="21"/>
      <c r="AD175" s="160">
        <v>4794186</v>
      </c>
      <c r="AE175" s="21"/>
      <c r="AF175" s="160">
        <v>0</v>
      </c>
      <c r="AG175" s="21"/>
      <c r="AH175" s="164">
        <v>0</v>
      </c>
      <c r="AI175" s="21"/>
      <c r="AJ175" s="160">
        <v>63724</v>
      </c>
      <c r="AK175" s="21"/>
      <c r="AL175" s="160">
        <f t="shared" si="11"/>
        <v>17714844</v>
      </c>
      <c r="AM175" s="21"/>
      <c r="AN175" s="21"/>
      <c r="AO175" s="21"/>
      <c r="AP175" s="160">
        <v>4687835.7600000007</v>
      </c>
      <c r="AQ175" s="21"/>
      <c r="AR175" s="10">
        <v>60</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9"/>
    </row>
    <row r="177" spans="1:44" ht="8.85" customHeight="1" x14ac:dyDescent="0.3">
      <c r="A177" s="10">
        <v>61</v>
      </c>
      <c r="B177" s="21"/>
      <c r="C177" s="10" t="s">
        <v>184</v>
      </c>
      <c r="D177" s="21"/>
      <c r="E177" s="21"/>
      <c r="F177" s="21"/>
      <c r="G177" s="160">
        <v>0</v>
      </c>
      <c r="H177" s="21"/>
      <c r="I177" s="160">
        <v>290845</v>
      </c>
      <c r="J177" s="21"/>
      <c r="K177" s="160">
        <v>0</v>
      </c>
      <c r="L177" s="21"/>
      <c r="M177" s="160">
        <v>0</v>
      </c>
      <c r="N177" s="21"/>
      <c r="O177" s="160">
        <v>0</v>
      </c>
      <c r="P177" s="21"/>
      <c r="Q177" s="160">
        <v>0</v>
      </c>
      <c r="R177" s="21"/>
      <c r="S177" s="160">
        <v>0</v>
      </c>
      <c r="T177" s="21"/>
      <c r="U177" s="160">
        <v>0</v>
      </c>
      <c r="V177" s="21"/>
      <c r="W177" s="160">
        <f t="shared" si="10"/>
        <v>290845</v>
      </c>
      <c r="X177" s="27"/>
      <c r="Y177" s="161"/>
      <c r="Z177" s="160">
        <v>330350</v>
      </c>
      <c r="AA177" s="21"/>
      <c r="AB177" s="160">
        <v>0</v>
      </c>
      <c r="AC177" s="21"/>
      <c r="AD177" s="160">
        <v>363398</v>
      </c>
      <c r="AE177" s="21"/>
      <c r="AF177" s="160">
        <v>0</v>
      </c>
      <c r="AG177" s="21"/>
      <c r="AH177" s="164">
        <v>0</v>
      </c>
      <c r="AI177" s="21"/>
      <c r="AJ177" s="160">
        <v>0</v>
      </c>
      <c r="AK177" s="21"/>
      <c r="AL177" s="160">
        <f t="shared" si="11"/>
        <v>693748</v>
      </c>
      <c r="AM177" s="21"/>
      <c r="AN177" s="21"/>
      <c r="AO177" s="21"/>
      <c r="AP177" s="160">
        <v>1333501.94</v>
      </c>
      <c r="AQ177" s="21"/>
      <c r="AR177" s="10">
        <v>61</v>
      </c>
    </row>
    <row r="178" spans="1:44" ht="8.85" customHeight="1" x14ac:dyDescent="0.3">
      <c r="A178" s="10">
        <v>62</v>
      </c>
      <c r="B178" s="21"/>
      <c r="C178" s="10" t="s">
        <v>185</v>
      </c>
      <c r="D178" s="21"/>
      <c r="E178" s="21"/>
      <c r="F178" s="21"/>
      <c r="G178" s="160">
        <v>0</v>
      </c>
      <c r="H178" s="21"/>
      <c r="I178" s="160">
        <v>0</v>
      </c>
      <c r="J178" s="21"/>
      <c r="K178" s="160">
        <v>22533658</v>
      </c>
      <c r="L178" s="21"/>
      <c r="M178" s="160">
        <v>19699</v>
      </c>
      <c r="N178" s="21"/>
      <c r="O178" s="160">
        <v>25000</v>
      </c>
      <c r="P178" s="21"/>
      <c r="Q178" s="160">
        <v>0</v>
      </c>
      <c r="R178" s="21"/>
      <c r="S178" s="160">
        <v>0</v>
      </c>
      <c r="T178" s="21"/>
      <c r="U178" s="160">
        <v>850370</v>
      </c>
      <c r="V178" s="21"/>
      <c r="W178" s="160">
        <f t="shared" si="10"/>
        <v>23428727</v>
      </c>
      <c r="X178" s="27"/>
      <c r="Y178" s="161"/>
      <c r="Z178" s="160">
        <v>9706225</v>
      </c>
      <c r="AA178" s="21"/>
      <c r="AB178" s="160">
        <v>0</v>
      </c>
      <c r="AC178" s="21"/>
      <c r="AD178" s="160">
        <v>3595221</v>
      </c>
      <c r="AE178" s="21"/>
      <c r="AF178" s="160">
        <v>0</v>
      </c>
      <c r="AG178" s="21"/>
      <c r="AH178" s="164">
        <v>0</v>
      </c>
      <c r="AI178" s="21"/>
      <c r="AJ178" s="160">
        <v>0</v>
      </c>
      <c r="AK178" s="21"/>
      <c r="AL178" s="160">
        <f t="shared" si="11"/>
        <v>13301446</v>
      </c>
      <c r="AM178" s="21"/>
      <c r="AN178" s="21"/>
      <c r="AO178" s="21"/>
      <c r="AP178" s="160">
        <v>310750.43</v>
      </c>
      <c r="AQ178" s="21"/>
      <c r="AR178" s="10">
        <v>62</v>
      </c>
    </row>
    <row r="179" spans="1:44" ht="8.85" customHeight="1" x14ac:dyDescent="0.3">
      <c r="A179" s="10">
        <v>63</v>
      </c>
      <c r="B179" s="21"/>
      <c r="C179" s="10" t="s">
        <v>186</v>
      </c>
      <c r="D179" s="21"/>
      <c r="E179" s="21"/>
      <c r="F179" s="21"/>
      <c r="G179" s="160">
        <v>0</v>
      </c>
      <c r="H179" s="21"/>
      <c r="I179" s="160">
        <v>0</v>
      </c>
      <c r="J179" s="21"/>
      <c r="K179" s="160">
        <v>0</v>
      </c>
      <c r="L179" s="21"/>
      <c r="M179" s="160">
        <v>49474</v>
      </c>
      <c r="N179" s="21"/>
      <c r="O179" s="160">
        <v>0</v>
      </c>
      <c r="P179" s="21"/>
      <c r="Q179" s="160">
        <v>13691</v>
      </c>
      <c r="R179" s="21"/>
      <c r="S179" s="160">
        <v>0</v>
      </c>
      <c r="T179" s="21"/>
      <c r="U179" s="160">
        <v>0</v>
      </c>
      <c r="V179" s="21"/>
      <c r="W179" s="160">
        <f t="shared" si="10"/>
        <v>63165</v>
      </c>
      <c r="X179" s="27"/>
      <c r="Y179" s="161"/>
      <c r="Z179" s="160">
        <v>3320512</v>
      </c>
      <c r="AA179" s="21"/>
      <c r="AB179" s="160">
        <v>0</v>
      </c>
      <c r="AC179" s="21"/>
      <c r="AD179" s="160">
        <v>0</v>
      </c>
      <c r="AE179" s="21"/>
      <c r="AF179" s="160">
        <v>0</v>
      </c>
      <c r="AG179" s="21"/>
      <c r="AH179" s="164">
        <v>1263377</v>
      </c>
      <c r="AI179" s="21"/>
      <c r="AJ179" s="160">
        <v>0</v>
      </c>
      <c r="AK179" s="21"/>
      <c r="AL179" s="160">
        <f t="shared" si="11"/>
        <v>4583889</v>
      </c>
      <c r="AM179" s="21"/>
      <c r="AN179" s="21"/>
      <c r="AO179" s="21"/>
      <c r="AP179" s="160">
        <v>16180.12</v>
      </c>
      <c r="AQ179" s="21"/>
      <c r="AR179" s="10">
        <v>63</v>
      </c>
    </row>
    <row r="180" spans="1:44" ht="8.85" customHeight="1" x14ac:dyDescent="0.3">
      <c r="A180" s="10">
        <v>64</v>
      </c>
      <c r="B180" s="21"/>
      <c r="C180" s="10" t="s">
        <v>187</v>
      </c>
      <c r="D180" s="21"/>
      <c r="E180" s="21"/>
      <c r="F180" s="21"/>
      <c r="G180" s="160">
        <v>0</v>
      </c>
      <c r="H180" s="21"/>
      <c r="I180" s="160">
        <v>0</v>
      </c>
      <c r="J180" s="21"/>
      <c r="K180" s="160">
        <v>0</v>
      </c>
      <c r="L180" s="21"/>
      <c r="M180" s="160">
        <v>0</v>
      </c>
      <c r="N180" s="21"/>
      <c r="O180" s="160">
        <v>0</v>
      </c>
      <c r="P180" s="21"/>
      <c r="Q180" s="160">
        <v>5124</v>
      </c>
      <c r="R180" s="21"/>
      <c r="S180" s="160">
        <v>0</v>
      </c>
      <c r="T180" s="21"/>
      <c r="U180" s="160">
        <v>34950</v>
      </c>
      <c r="V180" s="21"/>
      <c r="W180" s="160">
        <f t="shared" si="10"/>
        <v>40074</v>
      </c>
      <c r="X180" s="27"/>
      <c r="Y180" s="161"/>
      <c r="Z180" s="160">
        <v>777485</v>
      </c>
      <c r="AA180" s="21"/>
      <c r="AB180" s="160">
        <v>0</v>
      </c>
      <c r="AC180" s="21"/>
      <c r="AD180" s="160">
        <v>0</v>
      </c>
      <c r="AE180" s="21"/>
      <c r="AF180" s="160">
        <v>0</v>
      </c>
      <c r="AG180" s="21"/>
      <c r="AH180" s="164">
        <v>877485</v>
      </c>
      <c r="AI180" s="21"/>
      <c r="AJ180" s="160">
        <v>0</v>
      </c>
      <c r="AK180" s="21"/>
      <c r="AL180" s="160">
        <f t="shared" si="11"/>
        <v>1654970</v>
      </c>
      <c r="AM180" s="21"/>
      <c r="AN180" s="21"/>
      <c r="AO180" s="21"/>
      <c r="AP180" s="160">
        <v>481.44</v>
      </c>
      <c r="AQ180" s="21"/>
      <c r="AR180" s="10">
        <v>64</v>
      </c>
    </row>
    <row r="181" spans="1:44" ht="8.85" customHeight="1" x14ac:dyDescent="0.3">
      <c r="A181" s="10">
        <v>65</v>
      </c>
      <c r="B181" s="21"/>
      <c r="C181" s="10" t="s">
        <v>188</v>
      </c>
      <c r="D181" s="21"/>
      <c r="E181" s="21"/>
      <c r="F181" s="21"/>
      <c r="G181" s="160">
        <v>0</v>
      </c>
      <c r="H181" s="21"/>
      <c r="I181" s="160">
        <v>0</v>
      </c>
      <c r="J181" s="21"/>
      <c r="K181" s="160">
        <v>0</v>
      </c>
      <c r="L181" s="21"/>
      <c r="M181" s="160">
        <v>0</v>
      </c>
      <c r="N181" s="21"/>
      <c r="O181" s="160">
        <v>0</v>
      </c>
      <c r="P181" s="21"/>
      <c r="Q181" s="160">
        <v>0</v>
      </c>
      <c r="R181" s="21"/>
      <c r="S181" s="160">
        <v>0</v>
      </c>
      <c r="T181" s="21"/>
      <c r="U181" s="160">
        <v>0</v>
      </c>
      <c r="V181" s="21"/>
      <c r="W181" s="160">
        <f t="shared" si="10"/>
        <v>0</v>
      </c>
      <c r="X181" s="27"/>
      <c r="Y181" s="161"/>
      <c r="Z181" s="160">
        <v>0</v>
      </c>
      <c r="AA181" s="21"/>
      <c r="AB181" s="160">
        <v>0</v>
      </c>
      <c r="AC181" s="21"/>
      <c r="AD181" s="160">
        <v>0</v>
      </c>
      <c r="AE181" s="21"/>
      <c r="AF181" s="160">
        <v>0</v>
      </c>
      <c r="AG181" s="21"/>
      <c r="AH181" s="164">
        <v>0</v>
      </c>
      <c r="AI181" s="21"/>
      <c r="AJ181" s="160">
        <v>0</v>
      </c>
      <c r="AK181" s="21"/>
      <c r="AL181" s="160">
        <f t="shared" si="11"/>
        <v>0</v>
      </c>
      <c r="AM181" s="21"/>
      <c r="AN181" s="21"/>
      <c r="AO181" s="21"/>
      <c r="AP181" s="160">
        <v>130337.69999999998</v>
      </c>
      <c r="AQ181" s="21"/>
      <c r="AR181" s="10">
        <v>65</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9"/>
    </row>
    <row r="183" spans="1:44" ht="8.85" customHeight="1" x14ac:dyDescent="0.3">
      <c r="A183" s="10">
        <v>66</v>
      </c>
      <c r="B183" s="21"/>
      <c r="C183" s="10" t="s">
        <v>189</v>
      </c>
      <c r="D183" s="21"/>
      <c r="E183" s="21"/>
      <c r="F183" s="21"/>
      <c r="G183" s="160">
        <v>0</v>
      </c>
      <c r="H183" s="21"/>
      <c r="I183" s="160">
        <v>150000</v>
      </c>
      <c r="J183" s="21"/>
      <c r="K183" s="160">
        <v>12137271</v>
      </c>
      <c r="L183" s="21"/>
      <c r="M183" s="160">
        <v>38233</v>
      </c>
      <c r="N183" s="21"/>
      <c r="O183" s="160">
        <v>0</v>
      </c>
      <c r="P183" s="21"/>
      <c r="Q183" s="160">
        <v>3436527</v>
      </c>
      <c r="R183" s="21"/>
      <c r="S183" s="160">
        <v>0</v>
      </c>
      <c r="T183" s="21"/>
      <c r="U183" s="160">
        <v>20000</v>
      </c>
      <c r="V183" s="21"/>
      <c r="W183" s="160">
        <f t="shared" si="10"/>
        <v>15782031</v>
      </c>
      <c r="X183" s="27"/>
      <c r="Y183" s="161"/>
      <c r="Z183" s="160">
        <v>85874</v>
      </c>
      <c r="AA183" s="21"/>
      <c r="AB183" s="160">
        <v>0</v>
      </c>
      <c r="AC183" s="21"/>
      <c r="AD183" s="160">
        <v>4932687</v>
      </c>
      <c r="AE183" s="21"/>
      <c r="AF183" s="160">
        <v>0</v>
      </c>
      <c r="AG183" s="21"/>
      <c r="AH183" s="164">
        <v>0</v>
      </c>
      <c r="AI183" s="21"/>
      <c r="AJ183" s="160">
        <v>0</v>
      </c>
      <c r="AK183" s="21"/>
      <c r="AL183" s="160">
        <f t="shared" si="11"/>
        <v>5018561</v>
      </c>
      <c r="AM183" s="21"/>
      <c r="AN183" s="21"/>
      <c r="AO183" s="21"/>
      <c r="AP183" s="160">
        <v>286748.99</v>
      </c>
      <c r="AQ183" s="21"/>
      <c r="AR183" s="10">
        <v>66</v>
      </c>
    </row>
    <row r="184" spans="1:44" ht="8.85" customHeight="1" x14ac:dyDescent="0.3">
      <c r="A184" s="10">
        <v>67</v>
      </c>
      <c r="B184" s="21"/>
      <c r="C184" s="10" t="s">
        <v>190</v>
      </c>
      <c r="D184" s="21"/>
      <c r="E184" s="21"/>
      <c r="F184" s="21"/>
      <c r="G184" s="160">
        <v>0</v>
      </c>
      <c r="H184" s="21"/>
      <c r="I184" s="160">
        <v>3266254</v>
      </c>
      <c r="J184" s="21"/>
      <c r="K184" s="160">
        <v>0</v>
      </c>
      <c r="L184" s="21"/>
      <c r="M184" s="160">
        <v>2823</v>
      </c>
      <c r="N184" s="21"/>
      <c r="O184" s="160">
        <v>0</v>
      </c>
      <c r="P184" s="21"/>
      <c r="Q184" s="160">
        <v>6950000</v>
      </c>
      <c r="R184" s="21"/>
      <c r="S184" s="160">
        <v>0</v>
      </c>
      <c r="T184" s="21"/>
      <c r="U184" s="160">
        <v>0</v>
      </c>
      <c r="V184" s="21"/>
      <c r="W184" s="160">
        <f t="shared" si="10"/>
        <v>10219077</v>
      </c>
      <c r="X184" s="27"/>
      <c r="Y184" s="161"/>
      <c r="Z184" s="160">
        <v>0</v>
      </c>
      <c r="AA184" s="21"/>
      <c r="AB184" s="160">
        <v>0</v>
      </c>
      <c r="AC184" s="21"/>
      <c r="AD184" s="160">
        <v>4149304</v>
      </c>
      <c r="AE184" s="21"/>
      <c r="AF184" s="160">
        <v>0</v>
      </c>
      <c r="AG184" s="21"/>
      <c r="AH184" s="164">
        <v>21376</v>
      </c>
      <c r="AI184" s="21"/>
      <c r="AJ184" s="160">
        <v>0</v>
      </c>
      <c r="AK184" s="21"/>
      <c r="AL184" s="160">
        <f t="shared" si="11"/>
        <v>4170680</v>
      </c>
      <c r="AM184" s="21"/>
      <c r="AN184" s="21"/>
      <c r="AO184" s="21"/>
      <c r="AP184" s="160">
        <v>151379.07</v>
      </c>
      <c r="AQ184" s="21"/>
      <c r="AR184" s="10">
        <v>67</v>
      </c>
    </row>
    <row r="185" spans="1:44" ht="8.85" customHeight="1" x14ac:dyDescent="0.3">
      <c r="A185" s="10">
        <v>68</v>
      </c>
      <c r="B185" s="21"/>
      <c r="C185" s="10" t="s">
        <v>191</v>
      </c>
      <c r="D185" s="21"/>
      <c r="E185" s="21"/>
      <c r="F185" s="21"/>
      <c r="G185" s="160">
        <v>165831</v>
      </c>
      <c r="H185" s="21"/>
      <c r="I185" s="160">
        <v>0</v>
      </c>
      <c r="J185" s="21"/>
      <c r="K185" s="160">
        <v>0</v>
      </c>
      <c r="L185" s="21"/>
      <c r="M185" s="160">
        <v>0</v>
      </c>
      <c r="N185" s="21"/>
      <c r="O185" s="160">
        <v>0</v>
      </c>
      <c r="P185" s="21"/>
      <c r="Q185" s="160">
        <v>182667</v>
      </c>
      <c r="R185" s="21"/>
      <c r="S185" s="160">
        <v>0</v>
      </c>
      <c r="T185" s="21"/>
      <c r="U185" s="160">
        <v>0</v>
      </c>
      <c r="V185" s="21"/>
      <c r="W185" s="160">
        <f t="shared" si="10"/>
        <v>348498</v>
      </c>
      <c r="X185" s="27"/>
      <c r="Y185" s="161"/>
      <c r="Z185" s="160">
        <v>0</v>
      </c>
      <c r="AA185" s="21"/>
      <c r="AB185" s="160">
        <v>0</v>
      </c>
      <c r="AC185" s="21"/>
      <c r="AD185" s="160">
        <v>348498</v>
      </c>
      <c r="AE185" s="21"/>
      <c r="AF185" s="160">
        <v>0</v>
      </c>
      <c r="AG185" s="21"/>
      <c r="AH185" s="164">
        <v>0</v>
      </c>
      <c r="AI185" s="21"/>
      <c r="AJ185" s="160">
        <v>0</v>
      </c>
      <c r="AK185" s="21"/>
      <c r="AL185" s="160">
        <f t="shared" si="11"/>
        <v>348498</v>
      </c>
      <c r="AM185" s="21"/>
      <c r="AN185" s="21"/>
      <c r="AO185" s="21"/>
      <c r="AP185" s="160">
        <v>802743.69999999984</v>
      </c>
      <c r="AQ185" s="21"/>
      <c r="AR185" s="10">
        <v>68</v>
      </c>
    </row>
    <row r="186" spans="1:44" ht="8.85" customHeight="1" x14ac:dyDescent="0.3">
      <c r="A186" s="10">
        <v>69</v>
      </c>
      <c r="B186" s="21"/>
      <c r="C186" s="10" t="s">
        <v>192</v>
      </c>
      <c r="D186" s="21"/>
      <c r="E186" s="21"/>
      <c r="F186" s="21"/>
      <c r="G186" s="160">
        <v>0</v>
      </c>
      <c r="H186" s="21"/>
      <c r="I186" s="160">
        <v>0</v>
      </c>
      <c r="J186" s="21"/>
      <c r="K186" s="160">
        <v>4577477</v>
      </c>
      <c r="L186" s="21"/>
      <c r="M186" s="160">
        <v>0</v>
      </c>
      <c r="N186" s="21"/>
      <c r="O186" s="160">
        <v>0</v>
      </c>
      <c r="P186" s="21"/>
      <c r="Q186" s="160">
        <v>0</v>
      </c>
      <c r="R186" s="21"/>
      <c r="S186" s="160">
        <v>0</v>
      </c>
      <c r="T186" s="21"/>
      <c r="U186" s="160">
        <v>0</v>
      </c>
      <c r="V186" s="21"/>
      <c r="W186" s="160">
        <f t="shared" si="10"/>
        <v>4577477</v>
      </c>
      <c r="X186" s="27"/>
      <c r="Y186" s="161"/>
      <c r="Z186" s="160">
        <v>529804</v>
      </c>
      <c r="AA186" s="21"/>
      <c r="AB186" s="160">
        <v>0</v>
      </c>
      <c r="AC186" s="21"/>
      <c r="AD186" s="160">
        <v>612890</v>
      </c>
      <c r="AE186" s="21"/>
      <c r="AF186" s="160">
        <v>0</v>
      </c>
      <c r="AG186" s="21"/>
      <c r="AH186" s="164">
        <v>0</v>
      </c>
      <c r="AI186" s="21"/>
      <c r="AJ186" s="160">
        <v>0</v>
      </c>
      <c r="AK186" s="21"/>
      <c r="AL186" s="160">
        <f t="shared" si="11"/>
        <v>1142694</v>
      </c>
      <c r="AM186" s="21"/>
      <c r="AN186" s="21"/>
      <c r="AO186" s="21"/>
      <c r="AP186" s="160">
        <v>2247727.31</v>
      </c>
      <c r="AQ186" s="21"/>
      <c r="AR186" s="10">
        <v>69</v>
      </c>
    </row>
    <row r="187" spans="1:44" ht="8.85" customHeight="1" x14ac:dyDescent="0.3">
      <c r="A187" s="10">
        <v>70</v>
      </c>
      <c r="B187" s="21"/>
      <c r="C187" s="10" t="s">
        <v>193</v>
      </c>
      <c r="D187" s="21"/>
      <c r="E187" s="21"/>
      <c r="F187" s="21"/>
      <c r="G187" s="160">
        <v>70000</v>
      </c>
      <c r="H187" s="21"/>
      <c r="I187" s="160">
        <v>0</v>
      </c>
      <c r="J187" s="21"/>
      <c r="K187" s="160">
        <v>0</v>
      </c>
      <c r="L187" s="21"/>
      <c r="M187" s="160">
        <v>8034</v>
      </c>
      <c r="N187" s="21"/>
      <c r="O187" s="160">
        <v>43425</v>
      </c>
      <c r="P187" s="21"/>
      <c r="Q187" s="160">
        <v>0</v>
      </c>
      <c r="R187" s="21"/>
      <c r="S187" s="160">
        <v>0</v>
      </c>
      <c r="T187" s="21"/>
      <c r="U187" s="160">
        <v>87450</v>
      </c>
      <c r="V187" s="21"/>
      <c r="W187" s="160">
        <f t="shared" si="10"/>
        <v>208909</v>
      </c>
      <c r="X187" s="27"/>
      <c r="Y187" s="161"/>
      <c r="Z187" s="160">
        <v>137863</v>
      </c>
      <c r="AA187" s="21"/>
      <c r="AB187" s="160">
        <v>0</v>
      </c>
      <c r="AC187" s="21"/>
      <c r="AD187" s="160">
        <v>661779</v>
      </c>
      <c r="AE187" s="21"/>
      <c r="AF187" s="160">
        <v>0</v>
      </c>
      <c r="AG187" s="21"/>
      <c r="AH187" s="164">
        <v>0</v>
      </c>
      <c r="AI187" s="21"/>
      <c r="AJ187" s="160">
        <v>0</v>
      </c>
      <c r="AK187" s="21"/>
      <c r="AL187" s="160">
        <f t="shared" si="11"/>
        <v>799642</v>
      </c>
      <c r="AM187" s="21"/>
      <c r="AN187" s="21"/>
      <c r="AO187" s="21"/>
      <c r="AP187" s="160">
        <v>87158.65</v>
      </c>
      <c r="AQ187" s="21"/>
      <c r="AR187" s="10">
        <v>70</v>
      </c>
    </row>
    <row r="188" spans="1:44"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9"/>
    </row>
    <row r="189" spans="1:44" ht="8.85" customHeight="1" x14ac:dyDescent="0.3">
      <c r="A189" s="10">
        <v>71</v>
      </c>
      <c r="B189" s="21"/>
      <c r="C189" s="10" t="s">
        <v>194</v>
      </c>
      <c r="D189" s="21"/>
      <c r="E189" s="21"/>
      <c r="F189" s="21"/>
      <c r="G189" s="160">
        <v>0</v>
      </c>
      <c r="H189" s="21"/>
      <c r="I189" s="160">
        <v>0</v>
      </c>
      <c r="J189" s="21"/>
      <c r="K189" s="160">
        <v>0</v>
      </c>
      <c r="L189" s="21"/>
      <c r="M189" s="160">
        <v>8073</v>
      </c>
      <c r="N189" s="21"/>
      <c r="O189" s="160">
        <v>0</v>
      </c>
      <c r="P189" s="21"/>
      <c r="Q189" s="160">
        <v>0</v>
      </c>
      <c r="R189" s="21"/>
      <c r="S189" s="160">
        <v>0</v>
      </c>
      <c r="T189" s="21"/>
      <c r="U189" s="160">
        <v>361735</v>
      </c>
      <c r="V189" s="21"/>
      <c r="W189" s="160">
        <f t="shared" ref="W189:W211" si="12">SUM(G189:U189)</f>
        <v>369808</v>
      </c>
      <c r="X189" s="27"/>
      <c r="Y189" s="161"/>
      <c r="Z189" s="160">
        <v>0</v>
      </c>
      <c r="AA189" s="21"/>
      <c r="AB189" s="160">
        <v>0</v>
      </c>
      <c r="AC189" s="21"/>
      <c r="AD189" s="160">
        <v>432441</v>
      </c>
      <c r="AE189" s="21"/>
      <c r="AF189" s="160">
        <v>0</v>
      </c>
      <c r="AG189" s="21"/>
      <c r="AH189" s="164">
        <v>0</v>
      </c>
      <c r="AI189" s="21"/>
      <c r="AJ189" s="160">
        <v>0</v>
      </c>
      <c r="AK189" s="21"/>
      <c r="AL189" s="160">
        <f t="shared" ref="AL189:AL211" si="13">SUM(Z189:AJ189)</f>
        <v>432441</v>
      </c>
      <c r="AM189" s="21"/>
      <c r="AN189" s="21"/>
      <c r="AO189" s="21"/>
      <c r="AP189" s="160">
        <v>570283.93000000005</v>
      </c>
      <c r="AQ189" s="21"/>
      <c r="AR189" s="10">
        <v>71</v>
      </c>
    </row>
    <row r="190" spans="1:44" ht="8.85" customHeight="1" x14ac:dyDescent="0.3">
      <c r="A190" s="10">
        <v>72</v>
      </c>
      <c r="B190" s="21"/>
      <c r="C190" s="10" t="s">
        <v>195</v>
      </c>
      <c r="D190" s="21"/>
      <c r="E190" s="21"/>
      <c r="F190" s="21"/>
      <c r="G190" s="160">
        <v>0</v>
      </c>
      <c r="H190" s="21"/>
      <c r="I190" s="160">
        <v>0</v>
      </c>
      <c r="J190" s="21"/>
      <c r="K190" s="160">
        <v>32111116</v>
      </c>
      <c r="L190" s="21"/>
      <c r="M190" s="160">
        <v>47584</v>
      </c>
      <c r="N190" s="21"/>
      <c r="O190" s="160">
        <v>0</v>
      </c>
      <c r="P190" s="21"/>
      <c r="Q190" s="160">
        <v>2529894</v>
      </c>
      <c r="R190" s="21"/>
      <c r="S190" s="160">
        <v>0</v>
      </c>
      <c r="T190" s="21"/>
      <c r="U190" s="160">
        <v>106215</v>
      </c>
      <c r="V190" s="21"/>
      <c r="W190" s="160">
        <f t="shared" si="12"/>
        <v>34794809</v>
      </c>
      <c r="X190" s="27"/>
      <c r="Y190" s="161"/>
      <c r="Z190" s="160">
        <v>5056212</v>
      </c>
      <c r="AA190" s="21"/>
      <c r="AB190" s="160">
        <v>0</v>
      </c>
      <c r="AC190" s="21"/>
      <c r="AD190" s="160">
        <v>1858262</v>
      </c>
      <c r="AE190" s="21"/>
      <c r="AF190" s="160">
        <v>0</v>
      </c>
      <c r="AG190" s="21"/>
      <c r="AH190" s="164">
        <v>0</v>
      </c>
      <c r="AI190" s="21"/>
      <c r="AJ190" s="160">
        <v>0</v>
      </c>
      <c r="AK190" s="21"/>
      <c r="AL190" s="160">
        <f t="shared" si="13"/>
        <v>6914474</v>
      </c>
      <c r="AM190" s="21"/>
      <c r="AN190" s="21"/>
      <c r="AO190" s="21"/>
      <c r="AP190" s="160">
        <v>44185.23</v>
      </c>
      <c r="AQ190" s="21"/>
      <c r="AR190" s="10">
        <v>72</v>
      </c>
    </row>
    <row r="191" spans="1:44" ht="8.85" customHeight="1" x14ac:dyDescent="0.3">
      <c r="A191" s="10">
        <v>73</v>
      </c>
      <c r="B191" s="21"/>
      <c r="C191" s="10" t="s">
        <v>196</v>
      </c>
      <c r="D191" s="21"/>
      <c r="E191" s="21"/>
      <c r="F191" s="21"/>
      <c r="G191" s="160">
        <v>25764000</v>
      </c>
      <c r="H191" s="21"/>
      <c r="I191" s="160">
        <v>9328000</v>
      </c>
      <c r="J191" s="21"/>
      <c r="K191" s="160">
        <v>151280000</v>
      </c>
      <c r="L191" s="21"/>
      <c r="M191" s="160">
        <v>239000</v>
      </c>
      <c r="N191" s="21"/>
      <c r="O191" s="160">
        <v>0</v>
      </c>
      <c r="P191" s="21"/>
      <c r="Q191" s="160">
        <v>101341000</v>
      </c>
      <c r="R191" s="21"/>
      <c r="S191" s="160">
        <v>43582000</v>
      </c>
      <c r="T191" s="21"/>
      <c r="U191" s="160">
        <v>19023000</v>
      </c>
      <c r="V191" s="21"/>
      <c r="W191" s="160">
        <f t="shared" si="12"/>
        <v>350557000</v>
      </c>
      <c r="X191" s="27"/>
      <c r="Y191" s="161"/>
      <c r="Z191" s="160">
        <v>117934000</v>
      </c>
      <c r="AA191" s="21"/>
      <c r="AB191" s="160">
        <v>87368000</v>
      </c>
      <c r="AC191" s="21"/>
      <c r="AD191" s="160">
        <v>67124000</v>
      </c>
      <c r="AE191" s="21"/>
      <c r="AF191" s="160">
        <v>0</v>
      </c>
      <c r="AG191" s="21"/>
      <c r="AH191" s="164">
        <v>28635000</v>
      </c>
      <c r="AI191" s="21"/>
      <c r="AJ191" s="160">
        <v>0</v>
      </c>
      <c r="AK191" s="21"/>
      <c r="AL191" s="160">
        <f t="shared" si="13"/>
        <v>301061000</v>
      </c>
      <c r="AM191" s="21"/>
      <c r="AN191" s="21"/>
      <c r="AO191" s="21"/>
      <c r="AP191" s="160">
        <v>39036685.529999994</v>
      </c>
      <c r="AQ191" s="21"/>
      <c r="AR191" s="10">
        <v>73</v>
      </c>
    </row>
    <row r="192" spans="1:44" ht="8.85" customHeight="1" x14ac:dyDescent="0.3">
      <c r="A192" s="10">
        <v>74</v>
      </c>
      <c r="B192" s="21"/>
      <c r="C192" s="10" t="s">
        <v>197</v>
      </c>
      <c r="D192" s="21"/>
      <c r="E192" s="21"/>
      <c r="F192" s="21"/>
      <c r="G192" s="160">
        <v>0</v>
      </c>
      <c r="H192" s="21"/>
      <c r="I192" s="160">
        <v>0</v>
      </c>
      <c r="J192" s="21"/>
      <c r="K192" s="160">
        <v>1226596</v>
      </c>
      <c r="L192" s="21"/>
      <c r="M192" s="160">
        <v>0</v>
      </c>
      <c r="N192" s="21"/>
      <c r="O192" s="160">
        <v>0</v>
      </c>
      <c r="P192" s="21"/>
      <c r="Q192" s="160">
        <v>4126196</v>
      </c>
      <c r="R192" s="21"/>
      <c r="S192" s="160">
        <v>0</v>
      </c>
      <c r="T192" s="21"/>
      <c r="U192" s="160">
        <v>0</v>
      </c>
      <c r="V192" s="21"/>
      <c r="W192" s="160">
        <f t="shared" si="12"/>
        <v>5352792</v>
      </c>
      <c r="X192" s="27"/>
      <c r="Y192" s="161"/>
      <c r="Z192" s="160">
        <v>4126196</v>
      </c>
      <c r="AA192" s="21"/>
      <c r="AB192" s="160">
        <v>0</v>
      </c>
      <c r="AC192" s="21"/>
      <c r="AD192" s="160">
        <v>958799</v>
      </c>
      <c r="AE192" s="21"/>
      <c r="AF192" s="160">
        <v>0</v>
      </c>
      <c r="AG192" s="21"/>
      <c r="AH192" s="164">
        <v>0</v>
      </c>
      <c r="AI192" s="21"/>
      <c r="AJ192" s="160">
        <v>0</v>
      </c>
      <c r="AK192" s="21"/>
      <c r="AL192" s="160">
        <f t="shared" si="13"/>
        <v>5084995</v>
      </c>
      <c r="AM192" s="21"/>
      <c r="AN192" s="21"/>
      <c r="AO192" s="21"/>
      <c r="AP192" s="160">
        <v>659321.03</v>
      </c>
      <c r="AQ192" s="21"/>
      <c r="AR192" s="10">
        <v>74</v>
      </c>
    </row>
    <row r="193" spans="1:44" ht="8.85" customHeight="1" x14ac:dyDescent="0.3">
      <c r="A193" s="10">
        <v>75</v>
      </c>
      <c r="B193" s="21"/>
      <c r="C193" s="10" t="s">
        <v>198</v>
      </c>
      <c r="D193" s="21"/>
      <c r="E193" s="21"/>
      <c r="F193" s="21"/>
      <c r="G193" s="160">
        <v>0</v>
      </c>
      <c r="H193" s="21"/>
      <c r="I193" s="160">
        <v>0</v>
      </c>
      <c r="J193" s="21"/>
      <c r="K193" s="160">
        <v>0</v>
      </c>
      <c r="L193" s="21"/>
      <c r="M193" s="160">
        <v>0</v>
      </c>
      <c r="N193" s="21"/>
      <c r="O193" s="160">
        <v>0</v>
      </c>
      <c r="P193" s="21"/>
      <c r="Q193" s="160">
        <v>534469</v>
      </c>
      <c r="R193" s="21"/>
      <c r="S193" s="160">
        <v>0</v>
      </c>
      <c r="T193" s="21"/>
      <c r="U193" s="160">
        <v>0</v>
      </c>
      <c r="V193" s="21"/>
      <c r="W193" s="160">
        <f t="shared" si="12"/>
        <v>534469</v>
      </c>
      <c r="X193" s="27"/>
      <c r="Y193" s="161"/>
      <c r="Z193" s="160">
        <v>0</v>
      </c>
      <c r="AA193" s="21"/>
      <c r="AB193" s="160">
        <v>0</v>
      </c>
      <c r="AC193" s="21"/>
      <c r="AD193" s="160">
        <v>298096</v>
      </c>
      <c r="AE193" s="21"/>
      <c r="AF193" s="160">
        <v>0</v>
      </c>
      <c r="AG193" s="21"/>
      <c r="AH193" s="164">
        <v>0</v>
      </c>
      <c r="AI193" s="21"/>
      <c r="AJ193" s="160">
        <v>0</v>
      </c>
      <c r="AK193" s="21"/>
      <c r="AL193" s="160">
        <f t="shared" si="13"/>
        <v>298096</v>
      </c>
      <c r="AM193" s="21"/>
      <c r="AN193" s="21"/>
      <c r="AO193" s="21"/>
      <c r="AP193" s="160">
        <v>767399.29999999993</v>
      </c>
      <c r="AQ193" s="21"/>
      <c r="AR193" s="10">
        <v>75</v>
      </c>
    </row>
    <row r="194" spans="1:44"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9"/>
    </row>
    <row r="195" spans="1:44" ht="8.85" customHeight="1" x14ac:dyDescent="0.3">
      <c r="A195" s="10">
        <v>76</v>
      </c>
      <c r="B195" s="21"/>
      <c r="C195" s="10" t="s">
        <v>114</v>
      </c>
      <c r="D195" s="21"/>
      <c r="E195" s="21"/>
      <c r="F195" s="21"/>
      <c r="G195" s="160">
        <v>0</v>
      </c>
      <c r="H195" s="21"/>
      <c r="I195" s="160">
        <v>0</v>
      </c>
      <c r="J195" s="21"/>
      <c r="K195" s="160">
        <v>0</v>
      </c>
      <c r="L195" s="21"/>
      <c r="M195" s="160">
        <v>0</v>
      </c>
      <c r="N195" s="21"/>
      <c r="O195" s="160">
        <v>0</v>
      </c>
      <c r="P195" s="21"/>
      <c r="Q195" s="160">
        <v>0</v>
      </c>
      <c r="R195" s="21"/>
      <c r="S195" s="160">
        <v>0</v>
      </c>
      <c r="T195" s="21"/>
      <c r="U195" s="160">
        <v>0</v>
      </c>
      <c r="V195" s="21"/>
      <c r="W195" s="160">
        <f t="shared" si="12"/>
        <v>0</v>
      </c>
      <c r="X195" s="27"/>
      <c r="Y195" s="161"/>
      <c r="Z195" s="160">
        <v>476548</v>
      </c>
      <c r="AA195" s="21"/>
      <c r="AB195" s="160">
        <v>0</v>
      </c>
      <c r="AC195" s="21"/>
      <c r="AD195" s="160">
        <v>0</v>
      </c>
      <c r="AE195" s="21"/>
      <c r="AF195" s="160">
        <v>0</v>
      </c>
      <c r="AG195" s="21"/>
      <c r="AH195" s="164">
        <v>0</v>
      </c>
      <c r="AI195" s="21"/>
      <c r="AJ195" s="160">
        <v>0</v>
      </c>
      <c r="AK195" s="21"/>
      <c r="AL195" s="160">
        <f t="shared" si="13"/>
        <v>476548</v>
      </c>
      <c r="AM195" s="21"/>
      <c r="AN195" s="21"/>
      <c r="AO195" s="21"/>
      <c r="AP195" s="160">
        <v>11068.24</v>
      </c>
      <c r="AQ195" s="21"/>
      <c r="AR195" s="10">
        <v>76</v>
      </c>
    </row>
    <row r="196" spans="1:44" ht="8.85" customHeight="1" x14ac:dyDescent="0.3">
      <c r="A196" s="10">
        <v>77</v>
      </c>
      <c r="B196" s="21"/>
      <c r="C196" s="10" t="s">
        <v>115</v>
      </c>
      <c r="D196" s="21"/>
      <c r="E196" s="21"/>
      <c r="F196" s="21"/>
      <c r="G196" s="160">
        <v>679158</v>
      </c>
      <c r="H196" s="21"/>
      <c r="I196" s="160">
        <v>1035455</v>
      </c>
      <c r="J196" s="21"/>
      <c r="K196" s="160">
        <v>0</v>
      </c>
      <c r="L196" s="21"/>
      <c r="M196" s="160">
        <v>15964</v>
      </c>
      <c r="N196" s="21"/>
      <c r="O196" s="160">
        <v>235188</v>
      </c>
      <c r="P196" s="21"/>
      <c r="Q196" s="160">
        <v>12844239</v>
      </c>
      <c r="R196" s="21"/>
      <c r="S196" s="160">
        <v>0</v>
      </c>
      <c r="T196" s="21"/>
      <c r="U196" s="160">
        <v>1787841</v>
      </c>
      <c r="V196" s="21"/>
      <c r="W196" s="160">
        <f t="shared" si="12"/>
        <v>16597845</v>
      </c>
      <c r="X196" s="27"/>
      <c r="Y196" s="161"/>
      <c r="Z196" s="160">
        <v>4556817</v>
      </c>
      <c r="AA196" s="21"/>
      <c r="AB196" s="160">
        <v>0</v>
      </c>
      <c r="AC196" s="21"/>
      <c r="AD196" s="160">
        <v>13395301</v>
      </c>
      <c r="AE196" s="21"/>
      <c r="AF196" s="160">
        <v>0</v>
      </c>
      <c r="AG196" s="21"/>
      <c r="AH196" s="164">
        <v>5254595</v>
      </c>
      <c r="AI196" s="21"/>
      <c r="AJ196" s="160">
        <v>0</v>
      </c>
      <c r="AK196" s="21"/>
      <c r="AL196" s="160">
        <f t="shared" si="13"/>
        <v>23206713</v>
      </c>
      <c r="AM196" s="21"/>
      <c r="AN196" s="21"/>
      <c r="AO196" s="21"/>
      <c r="AP196" s="160">
        <v>6200191.4399999985</v>
      </c>
      <c r="AQ196" s="21"/>
      <c r="AR196" s="10">
        <v>77</v>
      </c>
    </row>
    <row r="197" spans="1:44" ht="8.85" customHeight="1" x14ac:dyDescent="0.3">
      <c r="A197" s="10">
        <v>78</v>
      </c>
      <c r="B197" s="21"/>
      <c r="C197" s="10" t="s">
        <v>199</v>
      </c>
      <c r="D197" s="21"/>
      <c r="E197" s="21"/>
      <c r="F197" s="21"/>
      <c r="G197" s="160">
        <v>0</v>
      </c>
      <c r="H197" s="21"/>
      <c r="I197" s="160">
        <v>0</v>
      </c>
      <c r="J197" s="21"/>
      <c r="K197" s="160">
        <v>3954125</v>
      </c>
      <c r="L197" s="21"/>
      <c r="M197" s="160">
        <v>437</v>
      </c>
      <c r="N197" s="21"/>
      <c r="O197" s="160">
        <v>0</v>
      </c>
      <c r="P197" s="21"/>
      <c r="Q197" s="160">
        <v>0</v>
      </c>
      <c r="R197" s="21"/>
      <c r="S197" s="160">
        <v>0</v>
      </c>
      <c r="T197" s="21"/>
      <c r="U197" s="160">
        <v>0</v>
      </c>
      <c r="V197" s="21"/>
      <c r="W197" s="160">
        <f t="shared" si="12"/>
        <v>3954562</v>
      </c>
      <c r="X197" s="27"/>
      <c r="Y197" s="161"/>
      <c r="Z197" s="160">
        <v>2331000</v>
      </c>
      <c r="AA197" s="21"/>
      <c r="AB197" s="160">
        <v>0</v>
      </c>
      <c r="AC197" s="21"/>
      <c r="AD197" s="160">
        <v>0</v>
      </c>
      <c r="AE197" s="21"/>
      <c r="AF197" s="160">
        <v>0</v>
      </c>
      <c r="AG197" s="21"/>
      <c r="AH197" s="164">
        <v>86201</v>
      </c>
      <c r="AI197" s="21"/>
      <c r="AJ197" s="160">
        <v>0</v>
      </c>
      <c r="AK197" s="21"/>
      <c r="AL197" s="160">
        <f t="shared" si="13"/>
        <v>2417201</v>
      </c>
      <c r="AM197" s="21"/>
      <c r="AN197" s="21"/>
      <c r="AO197" s="21"/>
      <c r="AP197" s="160">
        <v>408638.74</v>
      </c>
      <c r="AQ197" s="21"/>
      <c r="AR197" s="10">
        <v>78</v>
      </c>
    </row>
    <row r="198" spans="1:44" ht="8.85" customHeight="1" x14ac:dyDescent="0.3">
      <c r="A198" s="10">
        <v>79</v>
      </c>
      <c r="B198" s="21"/>
      <c r="C198" s="10" t="s">
        <v>200</v>
      </c>
      <c r="D198" s="21"/>
      <c r="E198" s="21"/>
      <c r="F198" s="21"/>
      <c r="G198" s="160">
        <v>341986</v>
      </c>
      <c r="H198" s="21"/>
      <c r="I198" s="160">
        <v>0</v>
      </c>
      <c r="J198" s="21"/>
      <c r="K198" s="160">
        <v>0</v>
      </c>
      <c r="L198" s="21"/>
      <c r="M198" s="160">
        <v>52405</v>
      </c>
      <c r="N198" s="21"/>
      <c r="O198" s="160">
        <v>0</v>
      </c>
      <c r="P198" s="21"/>
      <c r="Q198" s="160">
        <v>6291149</v>
      </c>
      <c r="R198" s="21"/>
      <c r="S198" s="160">
        <v>0</v>
      </c>
      <c r="T198" s="21"/>
      <c r="U198" s="160">
        <v>977098</v>
      </c>
      <c r="V198" s="21"/>
      <c r="W198" s="160">
        <f t="shared" si="12"/>
        <v>7662638</v>
      </c>
      <c r="X198" s="27"/>
      <c r="Y198" s="161"/>
      <c r="Z198" s="160">
        <v>449005</v>
      </c>
      <c r="AA198" s="21"/>
      <c r="AB198" s="160">
        <v>0</v>
      </c>
      <c r="AC198" s="21"/>
      <c r="AD198" s="160">
        <v>3398257</v>
      </c>
      <c r="AE198" s="21"/>
      <c r="AF198" s="160">
        <v>0</v>
      </c>
      <c r="AG198" s="21"/>
      <c r="AH198" s="164">
        <v>0</v>
      </c>
      <c r="AI198" s="21"/>
      <c r="AJ198" s="160">
        <v>0</v>
      </c>
      <c r="AK198" s="21"/>
      <c r="AL198" s="160">
        <f t="shared" si="13"/>
        <v>3847262</v>
      </c>
      <c r="AM198" s="21"/>
      <c r="AN198" s="21"/>
      <c r="AO198" s="21"/>
      <c r="AP198" s="160">
        <v>1881607.01</v>
      </c>
      <c r="AQ198" s="21"/>
      <c r="AR198" s="10">
        <v>79</v>
      </c>
    </row>
    <row r="199" spans="1:44" ht="8.85" customHeight="1" x14ac:dyDescent="0.3">
      <c r="A199" s="10">
        <v>80</v>
      </c>
      <c r="B199" s="21"/>
      <c r="C199" s="10" t="s">
        <v>201</v>
      </c>
      <c r="D199" s="21"/>
      <c r="E199" s="21"/>
      <c r="F199" s="21"/>
      <c r="G199" s="160">
        <v>0</v>
      </c>
      <c r="H199" s="21"/>
      <c r="I199" s="160">
        <v>0</v>
      </c>
      <c r="J199" s="21"/>
      <c r="K199" s="160">
        <v>0</v>
      </c>
      <c r="L199" s="21"/>
      <c r="M199" s="160">
        <v>0</v>
      </c>
      <c r="N199" s="21"/>
      <c r="O199" s="160">
        <v>0</v>
      </c>
      <c r="P199" s="21"/>
      <c r="Q199" s="160">
        <v>1365252</v>
      </c>
      <c r="R199" s="21"/>
      <c r="S199" s="160">
        <v>0</v>
      </c>
      <c r="T199" s="21"/>
      <c r="U199" s="160">
        <v>0</v>
      </c>
      <c r="V199" s="21"/>
      <c r="W199" s="160">
        <f t="shared" si="12"/>
        <v>1365252</v>
      </c>
      <c r="X199" s="27"/>
      <c r="Y199" s="161"/>
      <c r="Z199" s="160">
        <v>0</v>
      </c>
      <c r="AA199" s="21"/>
      <c r="AB199" s="160">
        <v>0</v>
      </c>
      <c r="AC199" s="21"/>
      <c r="AD199" s="160">
        <v>1365252</v>
      </c>
      <c r="AE199" s="21"/>
      <c r="AF199" s="160">
        <v>0</v>
      </c>
      <c r="AG199" s="21"/>
      <c r="AH199" s="164">
        <v>0</v>
      </c>
      <c r="AI199" s="21"/>
      <c r="AJ199" s="160">
        <v>0</v>
      </c>
      <c r="AK199" s="21"/>
      <c r="AL199" s="160">
        <f t="shared" si="13"/>
        <v>1365252</v>
      </c>
      <c r="AM199" s="21"/>
      <c r="AN199" s="21"/>
      <c r="AO199" s="21"/>
      <c r="AP199" s="160">
        <v>330432.83999999997</v>
      </c>
      <c r="AQ199" s="21"/>
      <c r="AR199" s="10">
        <v>80</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9"/>
    </row>
    <row r="201" spans="1:44" ht="8.85" customHeight="1" x14ac:dyDescent="0.3">
      <c r="A201" s="10">
        <v>81</v>
      </c>
      <c r="B201" s="21"/>
      <c r="C201" s="10" t="s">
        <v>202</v>
      </c>
      <c r="D201" s="21"/>
      <c r="E201" s="21"/>
      <c r="F201" s="21"/>
      <c r="G201" s="160">
        <v>0</v>
      </c>
      <c r="H201" s="21"/>
      <c r="I201" s="160">
        <v>0</v>
      </c>
      <c r="J201" s="21"/>
      <c r="K201" s="160">
        <v>470000</v>
      </c>
      <c r="L201" s="21"/>
      <c r="M201" s="160">
        <v>0</v>
      </c>
      <c r="N201" s="21"/>
      <c r="O201" s="160">
        <v>0</v>
      </c>
      <c r="P201" s="21"/>
      <c r="Q201" s="160">
        <v>0</v>
      </c>
      <c r="R201" s="21"/>
      <c r="S201" s="160">
        <v>0</v>
      </c>
      <c r="T201" s="21"/>
      <c r="U201" s="160">
        <v>0</v>
      </c>
      <c r="V201" s="21"/>
      <c r="W201" s="160">
        <f t="shared" si="12"/>
        <v>470000</v>
      </c>
      <c r="X201" s="27"/>
      <c r="Y201" s="161"/>
      <c r="Z201" s="160">
        <v>3255093</v>
      </c>
      <c r="AA201" s="21"/>
      <c r="AB201" s="160">
        <v>0</v>
      </c>
      <c r="AC201" s="21"/>
      <c r="AD201" s="160">
        <v>1731552</v>
      </c>
      <c r="AE201" s="21"/>
      <c r="AF201" s="160">
        <v>0</v>
      </c>
      <c r="AG201" s="21"/>
      <c r="AH201" s="164">
        <v>0</v>
      </c>
      <c r="AI201" s="21"/>
      <c r="AJ201" s="160">
        <v>0</v>
      </c>
      <c r="AK201" s="21"/>
      <c r="AL201" s="160">
        <f t="shared" si="13"/>
        <v>4986645</v>
      </c>
      <c r="AM201" s="21"/>
      <c r="AN201" s="21"/>
      <c r="AO201" s="21"/>
      <c r="AP201" s="160">
        <v>612620.14999999991</v>
      </c>
      <c r="AQ201" s="21"/>
      <c r="AR201" s="10">
        <v>81</v>
      </c>
    </row>
    <row r="202" spans="1:44" ht="8.85" customHeight="1" x14ac:dyDescent="0.3">
      <c r="A202" s="10">
        <v>82</v>
      </c>
      <c r="B202" s="21"/>
      <c r="C202" s="10" t="s">
        <v>203</v>
      </c>
      <c r="D202" s="21"/>
      <c r="E202" s="21"/>
      <c r="F202" s="21"/>
      <c r="G202" s="160">
        <v>0</v>
      </c>
      <c r="H202" s="21"/>
      <c r="I202" s="160">
        <v>0</v>
      </c>
      <c r="J202" s="21"/>
      <c r="K202" s="160">
        <v>0</v>
      </c>
      <c r="L202" s="21"/>
      <c r="M202" s="160">
        <v>168535</v>
      </c>
      <c r="N202" s="21"/>
      <c r="O202" s="160">
        <v>0</v>
      </c>
      <c r="P202" s="21"/>
      <c r="Q202" s="160">
        <v>10967</v>
      </c>
      <c r="R202" s="21"/>
      <c r="S202" s="160">
        <v>0</v>
      </c>
      <c r="T202" s="21"/>
      <c r="U202" s="160">
        <v>0</v>
      </c>
      <c r="V202" s="21"/>
      <c r="W202" s="160">
        <f t="shared" si="12"/>
        <v>179502</v>
      </c>
      <c r="X202" s="27"/>
      <c r="Y202" s="161"/>
      <c r="Z202" s="160">
        <v>0</v>
      </c>
      <c r="AA202" s="21"/>
      <c r="AB202" s="160">
        <v>0</v>
      </c>
      <c r="AC202" s="21"/>
      <c r="AD202" s="160">
        <v>5066792</v>
      </c>
      <c r="AE202" s="21"/>
      <c r="AF202" s="160">
        <v>0</v>
      </c>
      <c r="AG202" s="21"/>
      <c r="AH202" s="164">
        <v>0</v>
      </c>
      <c r="AI202" s="21"/>
      <c r="AJ202" s="160">
        <v>0</v>
      </c>
      <c r="AK202" s="21"/>
      <c r="AL202" s="160">
        <f t="shared" si="13"/>
        <v>5066792</v>
      </c>
      <c r="AM202" s="21"/>
      <c r="AN202" s="21"/>
      <c r="AO202" s="21"/>
      <c r="AP202" s="160">
        <v>664660.02</v>
      </c>
      <c r="AQ202" s="21"/>
      <c r="AR202" s="10">
        <v>82</v>
      </c>
    </row>
    <row r="203" spans="1:44" ht="8.85" customHeight="1" x14ac:dyDescent="0.3">
      <c r="A203" s="10">
        <v>83</v>
      </c>
      <c r="B203" s="21"/>
      <c r="C203" s="10" t="s">
        <v>204</v>
      </c>
      <c r="D203" s="21"/>
      <c r="E203" s="21"/>
      <c r="F203" s="21"/>
      <c r="G203" s="160">
        <v>0</v>
      </c>
      <c r="H203" s="21"/>
      <c r="I203" s="160">
        <v>0</v>
      </c>
      <c r="J203" s="21"/>
      <c r="K203" s="160">
        <v>0</v>
      </c>
      <c r="L203" s="21"/>
      <c r="M203" s="160">
        <v>0</v>
      </c>
      <c r="N203" s="21"/>
      <c r="O203" s="160">
        <v>0</v>
      </c>
      <c r="P203" s="21"/>
      <c r="Q203" s="160">
        <v>0</v>
      </c>
      <c r="R203" s="21"/>
      <c r="S203" s="160">
        <v>0</v>
      </c>
      <c r="T203" s="21"/>
      <c r="U203" s="160">
        <v>0</v>
      </c>
      <c r="V203" s="21"/>
      <c r="W203" s="160">
        <f t="shared" si="12"/>
        <v>0</v>
      </c>
      <c r="X203" s="27"/>
      <c r="Y203" s="161"/>
      <c r="Z203" s="160">
        <v>0</v>
      </c>
      <c r="AA203" s="21"/>
      <c r="AB203" s="160">
        <v>0</v>
      </c>
      <c r="AC203" s="21"/>
      <c r="AD203" s="160">
        <v>0</v>
      </c>
      <c r="AE203" s="21"/>
      <c r="AF203" s="160">
        <v>0</v>
      </c>
      <c r="AG203" s="21"/>
      <c r="AH203" s="164">
        <v>0</v>
      </c>
      <c r="AI203" s="21"/>
      <c r="AJ203" s="160">
        <v>0</v>
      </c>
      <c r="AK203" s="21"/>
      <c r="AL203" s="160">
        <f t="shared" si="13"/>
        <v>0</v>
      </c>
      <c r="AM203" s="21"/>
      <c r="AN203" s="21"/>
      <c r="AO203" s="21"/>
      <c r="AP203" s="160">
        <v>449839.31</v>
      </c>
      <c r="AQ203" s="21"/>
      <c r="AR203" s="10">
        <v>83</v>
      </c>
    </row>
    <row r="204" spans="1:44" ht="8.85" customHeight="1" x14ac:dyDescent="0.3">
      <c r="A204" s="10">
        <v>84</v>
      </c>
      <c r="B204" s="21"/>
      <c r="C204" s="10" t="s">
        <v>205</v>
      </c>
      <c r="D204" s="21"/>
      <c r="E204" s="21"/>
      <c r="F204" s="21"/>
      <c r="G204" s="160">
        <v>0</v>
      </c>
      <c r="H204" s="21"/>
      <c r="I204" s="160">
        <v>0</v>
      </c>
      <c r="J204" s="21"/>
      <c r="K204" s="160">
        <v>4871620</v>
      </c>
      <c r="L204" s="21"/>
      <c r="M204" s="160">
        <v>11425</v>
      </c>
      <c r="N204" s="21"/>
      <c r="O204" s="160">
        <v>0</v>
      </c>
      <c r="P204" s="21"/>
      <c r="Q204" s="160">
        <v>0</v>
      </c>
      <c r="R204" s="21"/>
      <c r="S204" s="160">
        <v>0</v>
      </c>
      <c r="T204" s="21"/>
      <c r="U204" s="160">
        <v>1202</v>
      </c>
      <c r="V204" s="21"/>
      <c r="W204" s="160">
        <f t="shared" si="12"/>
        <v>4884247</v>
      </c>
      <c r="X204" s="27"/>
      <c r="Y204" s="161"/>
      <c r="Z204" s="160">
        <v>0</v>
      </c>
      <c r="AA204" s="21"/>
      <c r="AB204" s="160">
        <v>0</v>
      </c>
      <c r="AC204" s="21"/>
      <c r="AD204" s="160">
        <v>382186</v>
      </c>
      <c r="AE204" s="21"/>
      <c r="AF204" s="160">
        <v>0</v>
      </c>
      <c r="AG204" s="21"/>
      <c r="AH204" s="164">
        <v>4871620</v>
      </c>
      <c r="AI204" s="21"/>
      <c r="AJ204" s="160">
        <v>0</v>
      </c>
      <c r="AK204" s="21"/>
      <c r="AL204" s="160">
        <f t="shared" si="13"/>
        <v>5253806</v>
      </c>
      <c r="AM204" s="21"/>
      <c r="AN204" s="21"/>
      <c r="AO204" s="21"/>
      <c r="AP204" s="160">
        <v>332295.42000000004</v>
      </c>
      <c r="AQ204" s="21"/>
      <c r="AR204" s="10">
        <v>84</v>
      </c>
    </row>
    <row r="205" spans="1:44" ht="8.85" customHeight="1" x14ac:dyDescent="0.3">
      <c r="A205" s="10">
        <v>85</v>
      </c>
      <c r="B205" s="21"/>
      <c r="C205" s="10" t="s">
        <v>206</v>
      </c>
      <c r="D205" s="21"/>
      <c r="E205" s="21"/>
      <c r="F205" s="21"/>
      <c r="G205" s="160">
        <v>142169</v>
      </c>
      <c r="H205" s="21"/>
      <c r="I205" s="160">
        <v>584146</v>
      </c>
      <c r="J205" s="21"/>
      <c r="K205" s="160">
        <v>14549229</v>
      </c>
      <c r="L205" s="21"/>
      <c r="M205" s="160">
        <v>266716</v>
      </c>
      <c r="N205" s="21"/>
      <c r="O205" s="160">
        <v>0</v>
      </c>
      <c r="P205" s="21"/>
      <c r="Q205" s="160">
        <v>25508856</v>
      </c>
      <c r="R205" s="21"/>
      <c r="S205" s="160">
        <v>0</v>
      </c>
      <c r="T205" s="21"/>
      <c r="U205" s="160">
        <v>321612</v>
      </c>
      <c r="V205" s="21"/>
      <c r="W205" s="160">
        <f t="shared" si="12"/>
        <v>41372728</v>
      </c>
      <c r="X205" s="27"/>
      <c r="Y205" s="161"/>
      <c r="Z205" s="160">
        <v>10586828</v>
      </c>
      <c r="AA205" s="21"/>
      <c r="AB205" s="160">
        <v>0</v>
      </c>
      <c r="AC205" s="21"/>
      <c r="AD205" s="160">
        <v>11763457</v>
      </c>
      <c r="AE205" s="21"/>
      <c r="AF205" s="160">
        <v>0</v>
      </c>
      <c r="AG205" s="21"/>
      <c r="AH205" s="164">
        <v>14854675</v>
      </c>
      <c r="AI205" s="21"/>
      <c r="AJ205" s="160">
        <v>0</v>
      </c>
      <c r="AK205" s="21"/>
      <c r="AL205" s="160">
        <f t="shared" si="13"/>
        <v>37204960</v>
      </c>
      <c r="AM205" s="21"/>
      <c r="AN205" s="21"/>
      <c r="AO205" s="21"/>
      <c r="AP205" s="160">
        <v>427318.78</v>
      </c>
      <c r="AQ205" s="21"/>
      <c r="AR205" s="10">
        <v>85</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row>
    <row r="207" spans="1:44" ht="8.85" customHeight="1" x14ac:dyDescent="0.3">
      <c r="A207" s="10">
        <v>86</v>
      </c>
      <c r="B207" s="21"/>
      <c r="C207" s="10" t="s">
        <v>207</v>
      </c>
      <c r="D207" s="21"/>
      <c r="E207" s="21"/>
      <c r="F207" s="21"/>
      <c r="G207" s="160">
        <v>0</v>
      </c>
      <c r="H207" s="21"/>
      <c r="I207" s="160">
        <v>0</v>
      </c>
      <c r="J207" s="21"/>
      <c r="K207" s="160">
        <v>16172253</v>
      </c>
      <c r="L207" s="21"/>
      <c r="M207" s="160">
        <v>22213</v>
      </c>
      <c r="N207" s="21"/>
      <c r="O207" s="160">
        <v>0</v>
      </c>
      <c r="P207" s="21"/>
      <c r="Q207" s="160">
        <v>9586131</v>
      </c>
      <c r="R207" s="21"/>
      <c r="S207" s="160">
        <v>0</v>
      </c>
      <c r="T207" s="21"/>
      <c r="U207" s="160">
        <v>0</v>
      </c>
      <c r="V207" s="21"/>
      <c r="W207" s="160">
        <f t="shared" si="12"/>
        <v>25780597</v>
      </c>
      <c r="X207" s="27"/>
      <c r="Y207" s="161"/>
      <c r="Z207" s="160">
        <v>24577592</v>
      </c>
      <c r="AA207" s="21"/>
      <c r="AB207" s="160">
        <v>2350240</v>
      </c>
      <c r="AC207" s="21"/>
      <c r="AD207" s="160">
        <v>10492843</v>
      </c>
      <c r="AE207" s="21"/>
      <c r="AF207" s="160">
        <v>0</v>
      </c>
      <c r="AG207" s="21"/>
      <c r="AH207" s="164">
        <v>0</v>
      </c>
      <c r="AI207" s="21"/>
      <c r="AJ207" s="160">
        <v>0</v>
      </c>
      <c r="AK207" s="21"/>
      <c r="AL207" s="160">
        <f t="shared" si="13"/>
        <v>37420675</v>
      </c>
      <c r="AM207" s="21"/>
      <c r="AN207" s="21"/>
      <c r="AO207" s="21"/>
      <c r="AP207" s="160">
        <v>5645807.3200000003</v>
      </c>
      <c r="AQ207" s="21"/>
      <c r="AR207" s="10">
        <v>86</v>
      </c>
    </row>
    <row r="208" spans="1:44" ht="8.85" customHeight="1" x14ac:dyDescent="0.3">
      <c r="A208" s="10">
        <v>87</v>
      </c>
      <c r="B208" s="21"/>
      <c r="C208" s="10" t="s">
        <v>208</v>
      </c>
      <c r="D208" s="21"/>
      <c r="E208" s="21"/>
      <c r="F208" s="21"/>
      <c r="G208" s="160">
        <v>950313</v>
      </c>
      <c r="H208" s="21"/>
      <c r="I208" s="160">
        <v>0</v>
      </c>
      <c r="J208" s="21"/>
      <c r="K208" s="160">
        <v>6222865</v>
      </c>
      <c r="L208" s="21"/>
      <c r="M208" s="160">
        <v>53507</v>
      </c>
      <c r="N208" s="21"/>
      <c r="O208" s="160">
        <v>0</v>
      </c>
      <c r="P208" s="21"/>
      <c r="Q208" s="160">
        <v>3249555</v>
      </c>
      <c r="R208" s="21"/>
      <c r="S208" s="160">
        <v>0</v>
      </c>
      <c r="T208" s="21"/>
      <c r="U208" s="160">
        <v>500000</v>
      </c>
      <c r="V208" s="21"/>
      <c r="W208" s="160">
        <f t="shared" si="12"/>
        <v>10976240</v>
      </c>
      <c r="X208" s="27"/>
      <c r="Y208" s="161"/>
      <c r="Z208" s="160">
        <v>0</v>
      </c>
      <c r="AA208" s="21"/>
      <c r="AB208" s="160">
        <v>0</v>
      </c>
      <c r="AC208" s="21"/>
      <c r="AD208" s="160">
        <v>303798</v>
      </c>
      <c r="AE208" s="21"/>
      <c r="AF208" s="160">
        <v>0</v>
      </c>
      <c r="AG208" s="21"/>
      <c r="AH208" s="164">
        <v>96450</v>
      </c>
      <c r="AI208" s="21"/>
      <c r="AJ208" s="160">
        <v>0</v>
      </c>
      <c r="AK208" s="21"/>
      <c r="AL208" s="160">
        <f t="shared" si="13"/>
        <v>400248</v>
      </c>
      <c r="AM208" s="21"/>
      <c r="AN208" s="21"/>
      <c r="AO208" s="21"/>
      <c r="AP208" s="160">
        <v>46217.89</v>
      </c>
      <c r="AQ208" s="21"/>
      <c r="AR208" s="10">
        <v>87</v>
      </c>
    </row>
    <row r="209" spans="1:44" ht="8.85" customHeight="1" x14ac:dyDescent="0.3">
      <c r="A209" s="10">
        <v>88</v>
      </c>
      <c r="B209" s="21"/>
      <c r="C209" s="10" t="s">
        <v>209</v>
      </c>
      <c r="D209" s="21"/>
      <c r="E209" s="21"/>
      <c r="F209" s="21"/>
      <c r="G209" s="160">
        <v>0</v>
      </c>
      <c r="H209" s="21"/>
      <c r="I209" s="160">
        <v>0</v>
      </c>
      <c r="J209" s="21"/>
      <c r="K209" s="160">
        <v>0</v>
      </c>
      <c r="L209" s="21"/>
      <c r="M209" s="160">
        <v>77279</v>
      </c>
      <c r="N209" s="21"/>
      <c r="O209" s="160">
        <v>0</v>
      </c>
      <c r="P209" s="21"/>
      <c r="Q209" s="160">
        <v>0</v>
      </c>
      <c r="R209" s="21"/>
      <c r="S209" s="160">
        <v>0</v>
      </c>
      <c r="T209" s="21"/>
      <c r="U209" s="160">
        <v>300630</v>
      </c>
      <c r="V209" s="21"/>
      <c r="W209" s="160">
        <f t="shared" si="12"/>
        <v>377909</v>
      </c>
      <c r="X209" s="27"/>
      <c r="Y209" s="161"/>
      <c r="Z209" s="160">
        <v>0</v>
      </c>
      <c r="AA209" s="21"/>
      <c r="AB209" s="160">
        <v>0</v>
      </c>
      <c r="AC209" s="21"/>
      <c r="AD209" s="160">
        <v>0</v>
      </c>
      <c r="AE209" s="21"/>
      <c r="AF209" s="160">
        <v>0</v>
      </c>
      <c r="AG209" s="21"/>
      <c r="AH209" s="164">
        <v>829851</v>
      </c>
      <c r="AI209" s="21"/>
      <c r="AJ209" s="160">
        <v>0</v>
      </c>
      <c r="AK209" s="21"/>
      <c r="AL209" s="160">
        <f t="shared" si="13"/>
        <v>829851</v>
      </c>
      <c r="AM209" s="21"/>
      <c r="AN209" s="21"/>
      <c r="AO209" s="21"/>
      <c r="AP209" s="160">
        <v>1772.81</v>
      </c>
      <c r="AQ209" s="21"/>
      <c r="AR209" s="10">
        <v>88</v>
      </c>
    </row>
    <row r="210" spans="1:44" ht="8.85" customHeight="1" x14ac:dyDescent="0.3">
      <c r="A210" s="10">
        <v>89</v>
      </c>
      <c r="B210" s="21"/>
      <c r="C210" s="10" t="s">
        <v>210</v>
      </c>
      <c r="D210" s="21"/>
      <c r="E210" s="21"/>
      <c r="F210" s="21"/>
      <c r="G210" s="160">
        <v>0</v>
      </c>
      <c r="H210" s="21"/>
      <c r="I210" s="160">
        <v>0</v>
      </c>
      <c r="J210" s="21"/>
      <c r="K210" s="160">
        <v>0</v>
      </c>
      <c r="L210" s="21"/>
      <c r="M210" s="160">
        <v>0</v>
      </c>
      <c r="N210" s="21"/>
      <c r="O210" s="160">
        <v>0</v>
      </c>
      <c r="P210" s="21"/>
      <c r="Q210" s="160">
        <v>0</v>
      </c>
      <c r="R210" s="21"/>
      <c r="S210" s="160">
        <v>0</v>
      </c>
      <c r="T210" s="21"/>
      <c r="U210" s="160">
        <v>0</v>
      </c>
      <c r="V210" s="21"/>
      <c r="W210" s="160">
        <f t="shared" si="12"/>
        <v>0</v>
      </c>
      <c r="X210" s="27"/>
      <c r="Y210" s="161"/>
      <c r="Z210" s="160">
        <v>0</v>
      </c>
      <c r="AA210" s="21"/>
      <c r="AB210" s="160">
        <v>0</v>
      </c>
      <c r="AC210" s="21"/>
      <c r="AD210" s="160">
        <v>0</v>
      </c>
      <c r="AE210" s="21"/>
      <c r="AF210" s="160">
        <v>0</v>
      </c>
      <c r="AG210" s="21"/>
      <c r="AH210" s="164">
        <v>0</v>
      </c>
      <c r="AI210" s="21"/>
      <c r="AJ210" s="160">
        <v>0</v>
      </c>
      <c r="AK210" s="21"/>
      <c r="AL210" s="160">
        <f t="shared" si="13"/>
        <v>0</v>
      </c>
      <c r="AM210" s="21"/>
      <c r="AN210" s="21"/>
      <c r="AO210" s="21"/>
      <c r="AP210" s="160">
        <v>462116.29000000004</v>
      </c>
      <c r="AQ210" s="21"/>
      <c r="AR210" s="10">
        <v>89</v>
      </c>
    </row>
    <row r="211" spans="1:44" ht="8.85" customHeight="1" x14ac:dyDescent="0.3">
      <c r="A211" s="10">
        <v>90</v>
      </c>
      <c r="B211" s="21"/>
      <c r="C211" s="10" t="s">
        <v>211</v>
      </c>
      <c r="D211" s="21"/>
      <c r="E211" s="21"/>
      <c r="F211" s="21"/>
      <c r="G211" s="164">
        <v>0</v>
      </c>
      <c r="H211" s="21"/>
      <c r="I211" s="164">
        <v>0</v>
      </c>
      <c r="J211" s="21"/>
      <c r="K211" s="164">
        <v>0</v>
      </c>
      <c r="L211" s="21"/>
      <c r="M211" s="164">
        <v>0</v>
      </c>
      <c r="N211" s="21"/>
      <c r="O211" s="164">
        <v>0</v>
      </c>
      <c r="P211" s="21"/>
      <c r="Q211" s="164">
        <v>4904000</v>
      </c>
      <c r="R211" s="21"/>
      <c r="S211" s="164">
        <v>0</v>
      </c>
      <c r="T211" s="21"/>
      <c r="U211" s="164">
        <v>0</v>
      </c>
      <c r="V211" s="21"/>
      <c r="W211" s="164">
        <f t="shared" si="12"/>
        <v>4904000</v>
      </c>
      <c r="X211" s="27"/>
      <c r="Y211" s="165"/>
      <c r="Z211" s="164">
        <v>3175960</v>
      </c>
      <c r="AA211" s="21"/>
      <c r="AB211" s="164">
        <v>0</v>
      </c>
      <c r="AC211" s="21"/>
      <c r="AD211" s="164">
        <v>1728040</v>
      </c>
      <c r="AE211" s="21"/>
      <c r="AF211" s="164">
        <v>0</v>
      </c>
      <c r="AG211" s="21"/>
      <c r="AH211" s="164">
        <v>0</v>
      </c>
      <c r="AI211" s="21"/>
      <c r="AJ211" s="164">
        <v>0</v>
      </c>
      <c r="AK211" s="21"/>
      <c r="AL211" s="164">
        <f t="shared" si="13"/>
        <v>4904000</v>
      </c>
      <c r="AM211" s="21"/>
      <c r="AN211" s="21"/>
      <c r="AO211" s="21"/>
      <c r="AP211" s="160">
        <v>1347740.5899999999</v>
      </c>
      <c r="AQ211" s="21"/>
      <c r="AR211" s="10">
        <v>90</v>
      </c>
    </row>
    <row r="212" spans="1:44"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9"/>
    </row>
    <row r="213" spans="1:44" ht="8.85" customHeight="1" x14ac:dyDescent="0.3">
      <c r="A213" s="10">
        <v>91</v>
      </c>
      <c r="B213" s="21"/>
      <c r="C213" s="10" t="s">
        <v>212</v>
      </c>
      <c r="D213" s="21"/>
      <c r="E213" s="21"/>
      <c r="F213" s="21"/>
      <c r="G213" s="160">
        <v>50000</v>
      </c>
      <c r="H213" s="21"/>
      <c r="I213" s="160">
        <v>0</v>
      </c>
      <c r="J213" s="21"/>
      <c r="K213" s="160">
        <v>0</v>
      </c>
      <c r="L213" s="21"/>
      <c r="M213" s="160">
        <v>1536</v>
      </c>
      <c r="N213" s="21"/>
      <c r="O213" s="160">
        <v>0</v>
      </c>
      <c r="P213" s="21"/>
      <c r="Q213" s="160">
        <v>525664</v>
      </c>
      <c r="R213" s="21"/>
      <c r="S213" s="160">
        <v>0</v>
      </c>
      <c r="T213" s="21"/>
      <c r="U213" s="160">
        <v>19316732</v>
      </c>
      <c r="V213" s="21"/>
      <c r="W213" s="160">
        <f>SUM(G213:U213)</f>
        <v>19893932</v>
      </c>
      <c r="X213" s="27"/>
      <c r="Y213" s="161"/>
      <c r="Z213" s="160">
        <v>67603</v>
      </c>
      <c r="AA213" s="21"/>
      <c r="AB213" s="160">
        <v>0</v>
      </c>
      <c r="AC213" s="21"/>
      <c r="AD213" s="160">
        <v>639186</v>
      </c>
      <c r="AE213" s="21"/>
      <c r="AF213" s="160">
        <v>0</v>
      </c>
      <c r="AG213" s="21"/>
      <c r="AH213" s="164">
        <v>0</v>
      </c>
      <c r="AI213" s="21"/>
      <c r="AJ213" s="160">
        <v>0</v>
      </c>
      <c r="AK213" s="21"/>
      <c r="AL213" s="160">
        <f>SUM(Z213:AJ213)</f>
        <v>706789</v>
      </c>
      <c r="AM213" s="21"/>
      <c r="AN213" s="21"/>
      <c r="AO213" s="21"/>
      <c r="AP213" s="160">
        <v>639797.73</v>
      </c>
      <c r="AQ213" s="21"/>
      <c r="AR213" s="10">
        <v>91</v>
      </c>
    </row>
    <row r="214" spans="1:44" ht="8.85" customHeight="1" x14ac:dyDescent="0.3">
      <c r="A214" s="10">
        <v>92</v>
      </c>
      <c r="B214" s="21"/>
      <c r="C214" s="10" t="s">
        <v>213</v>
      </c>
      <c r="D214" s="21"/>
      <c r="E214" s="21"/>
      <c r="F214" s="21"/>
      <c r="G214" s="160">
        <v>0</v>
      </c>
      <c r="H214" s="21"/>
      <c r="I214" s="160">
        <v>0</v>
      </c>
      <c r="J214" s="21"/>
      <c r="K214" s="160">
        <v>0</v>
      </c>
      <c r="L214" s="21"/>
      <c r="M214" s="160">
        <v>84358</v>
      </c>
      <c r="N214" s="21"/>
      <c r="O214" s="160">
        <v>0</v>
      </c>
      <c r="P214" s="21"/>
      <c r="Q214" s="160">
        <v>0</v>
      </c>
      <c r="R214" s="21"/>
      <c r="S214" s="160">
        <v>0</v>
      </c>
      <c r="T214" s="21"/>
      <c r="U214" s="160">
        <v>25000</v>
      </c>
      <c r="V214" s="21"/>
      <c r="W214" s="160">
        <f>SUM(G214:U214)</f>
        <v>109358</v>
      </c>
      <c r="X214" s="27"/>
      <c r="Y214" s="161"/>
      <c r="Z214" s="160">
        <v>26925462</v>
      </c>
      <c r="AA214" s="21"/>
      <c r="AB214" s="160">
        <v>88782</v>
      </c>
      <c r="AC214" s="21"/>
      <c r="AD214" s="160">
        <v>4515352</v>
      </c>
      <c r="AE214" s="21"/>
      <c r="AF214" s="160">
        <v>0</v>
      </c>
      <c r="AG214" s="21"/>
      <c r="AH214" s="164">
        <v>0</v>
      </c>
      <c r="AI214" s="21"/>
      <c r="AJ214" s="160">
        <v>0</v>
      </c>
      <c r="AK214" s="21"/>
      <c r="AL214" s="160">
        <f>SUM(Z214:AJ214)</f>
        <v>31529596</v>
      </c>
      <c r="AM214" s="21"/>
      <c r="AN214" s="21"/>
      <c r="AO214" s="21"/>
      <c r="AP214" s="160">
        <v>544999</v>
      </c>
      <c r="AQ214" s="21"/>
      <c r="AR214" s="10">
        <v>92</v>
      </c>
    </row>
    <row r="215" spans="1:44" ht="8.85" customHeight="1" x14ac:dyDescent="0.3">
      <c r="A215" s="10">
        <v>93</v>
      </c>
      <c r="B215" s="21"/>
      <c r="C215" s="10" t="s">
        <v>214</v>
      </c>
      <c r="D215" s="21"/>
      <c r="E215" s="21"/>
      <c r="F215" s="21"/>
      <c r="G215" s="160">
        <v>0</v>
      </c>
      <c r="H215" s="21"/>
      <c r="I215" s="160">
        <v>0</v>
      </c>
      <c r="J215" s="21"/>
      <c r="K215" s="160">
        <v>0</v>
      </c>
      <c r="L215" s="21"/>
      <c r="M215" s="160">
        <v>0</v>
      </c>
      <c r="N215" s="21"/>
      <c r="O215" s="160">
        <v>0</v>
      </c>
      <c r="P215" s="21"/>
      <c r="Q215" s="160">
        <v>0</v>
      </c>
      <c r="R215" s="21"/>
      <c r="S215" s="160">
        <v>0</v>
      </c>
      <c r="T215" s="21"/>
      <c r="U215" s="160">
        <v>0</v>
      </c>
      <c r="V215" s="21"/>
      <c r="W215" s="160">
        <f>SUM(G215:U215)</f>
        <v>0</v>
      </c>
      <c r="X215" s="27"/>
      <c r="Y215" s="161"/>
      <c r="Z215" s="160">
        <v>0</v>
      </c>
      <c r="AA215" s="21"/>
      <c r="AB215" s="160">
        <v>0</v>
      </c>
      <c r="AC215" s="21"/>
      <c r="AD215" s="160">
        <v>0</v>
      </c>
      <c r="AE215" s="21"/>
      <c r="AF215" s="160">
        <v>0</v>
      </c>
      <c r="AG215" s="21"/>
      <c r="AH215" s="164">
        <v>0</v>
      </c>
      <c r="AI215" s="21"/>
      <c r="AJ215" s="160">
        <v>0</v>
      </c>
      <c r="AK215" s="21"/>
      <c r="AL215" s="160">
        <f>SUM(Z215:AJ215)</f>
        <v>0</v>
      </c>
      <c r="AM215" s="21"/>
      <c r="AN215" s="21"/>
      <c r="AO215" s="21"/>
      <c r="AP215" s="160">
        <v>44227.61</v>
      </c>
      <c r="AQ215" s="21"/>
      <c r="AR215" s="10">
        <v>93</v>
      </c>
    </row>
    <row r="216" spans="1:44" ht="8.85" customHeight="1" x14ac:dyDescent="0.3">
      <c r="A216" s="10">
        <v>94</v>
      </c>
      <c r="B216" s="21"/>
      <c r="C216" s="10" t="s">
        <v>215</v>
      </c>
      <c r="D216" s="21"/>
      <c r="E216" s="21"/>
      <c r="F216" s="21"/>
      <c r="G216" s="160">
        <v>0</v>
      </c>
      <c r="H216" s="21"/>
      <c r="I216" s="160">
        <v>0</v>
      </c>
      <c r="J216" s="21"/>
      <c r="K216" s="160">
        <v>1110644</v>
      </c>
      <c r="L216" s="21"/>
      <c r="M216" s="160">
        <v>94547</v>
      </c>
      <c r="N216" s="21"/>
      <c r="O216" s="160">
        <v>0</v>
      </c>
      <c r="P216" s="21"/>
      <c r="Q216" s="160">
        <v>4846878</v>
      </c>
      <c r="R216" s="21"/>
      <c r="S216" s="160">
        <v>0</v>
      </c>
      <c r="T216" s="21"/>
      <c r="U216" s="160">
        <v>0</v>
      </c>
      <c r="V216" s="21"/>
      <c r="W216" s="160">
        <f>SUM(G216:U216)</f>
        <v>6052069</v>
      </c>
      <c r="X216" s="27"/>
      <c r="Y216" s="161"/>
      <c r="Z216" s="160">
        <v>0</v>
      </c>
      <c r="AA216" s="21"/>
      <c r="AB216" s="160">
        <v>2000000</v>
      </c>
      <c r="AC216" s="21"/>
      <c r="AD216" s="160">
        <v>1722347</v>
      </c>
      <c r="AE216" s="21"/>
      <c r="AF216" s="160">
        <v>0</v>
      </c>
      <c r="AG216" s="21"/>
      <c r="AH216" s="164">
        <v>2329722</v>
      </c>
      <c r="AI216" s="21"/>
      <c r="AJ216" s="160">
        <v>0</v>
      </c>
      <c r="AK216" s="21"/>
      <c r="AL216" s="160">
        <f>SUM(Z216:AJ216)</f>
        <v>6052069</v>
      </c>
      <c r="AM216" s="21"/>
      <c r="AN216" s="21"/>
      <c r="AO216" s="21"/>
      <c r="AP216" s="160">
        <v>740041.58</v>
      </c>
      <c r="AQ216" s="21"/>
      <c r="AR216" s="10">
        <v>94</v>
      </c>
    </row>
    <row r="217" spans="1:44" ht="8.85" customHeight="1" x14ac:dyDescent="0.3">
      <c r="A217" s="30">
        <v>95</v>
      </c>
      <c r="B217" s="21"/>
      <c r="C217" s="10" t="s">
        <v>216</v>
      </c>
      <c r="D217" s="21"/>
      <c r="E217" s="21"/>
      <c r="F217" s="21"/>
      <c r="G217" s="162">
        <v>216673</v>
      </c>
      <c r="H217" s="21"/>
      <c r="I217" s="162">
        <v>273503</v>
      </c>
      <c r="J217" s="21"/>
      <c r="K217" s="162">
        <v>9777744</v>
      </c>
      <c r="L217" s="21"/>
      <c r="M217" s="162">
        <v>58019</v>
      </c>
      <c r="N217" s="21"/>
      <c r="O217" s="162">
        <v>0</v>
      </c>
      <c r="P217" s="21"/>
      <c r="Q217" s="162">
        <v>3748694</v>
      </c>
      <c r="R217" s="21"/>
      <c r="S217" s="162">
        <v>87586</v>
      </c>
      <c r="T217" s="21"/>
      <c r="U217" s="162">
        <v>3007792</v>
      </c>
      <c r="V217" s="21"/>
      <c r="W217" s="162">
        <f>SUM(G217:U217)</f>
        <v>17170011</v>
      </c>
      <c r="X217" s="27"/>
      <c r="Y217" s="161"/>
      <c r="Z217" s="162">
        <v>4234175</v>
      </c>
      <c r="AA217" s="21"/>
      <c r="AB217" s="162">
        <v>0</v>
      </c>
      <c r="AC217" s="21"/>
      <c r="AD217" s="162">
        <v>5140252</v>
      </c>
      <c r="AE217" s="21"/>
      <c r="AF217" s="162">
        <v>0</v>
      </c>
      <c r="AG217" s="21"/>
      <c r="AH217" s="162">
        <v>0</v>
      </c>
      <c r="AI217" s="21"/>
      <c r="AJ217" s="162">
        <v>0</v>
      </c>
      <c r="AK217" s="21"/>
      <c r="AL217" s="162">
        <f>SUM(Z217:AJ217)</f>
        <v>9374427</v>
      </c>
      <c r="AM217" s="21"/>
      <c r="AN217" s="21"/>
      <c r="AO217" s="21"/>
      <c r="AP217" s="162">
        <v>1630060.3000000003</v>
      </c>
      <c r="AQ217" s="21"/>
      <c r="AR217" s="30">
        <v>95</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21"/>
      <c r="F219" s="21"/>
      <c r="G219" s="163">
        <f>SUM(G89:G217)</f>
        <v>98267007</v>
      </c>
      <c r="H219" s="21"/>
      <c r="I219" s="163">
        <f>SUM(I89:I217)</f>
        <v>64873631</v>
      </c>
      <c r="J219" s="21"/>
      <c r="K219" s="163">
        <f>SUM(K89:K217)</f>
        <v>1583771872</v>
      </c>
      <c r="L219" s="21"/>
      <c r="M219" s="163">
        <f>SUM(M89:M217)</f>
        <v>4974334</v>
      </c>
      <c r="N219" s="21"/>
      <c r="O219" s="163">
        <f>SUM(O89:O217)</f>
        <v>462171</v>
      </c>
      <c r="P219" s="21"/>
      <c r="Q219" s="163">
        <f>SUM(Q89:Q217)</f>
        <v>846351384</v>
      </c>
      <c r="R219" s="21"/>
      <c r="S219" s="163">
        <f>SUM(S89:S217)</f>
        <v>51550752</v>
      </c>
      <c r="T219" s="21"/>
      <c r="U219" s="163">
        <f>SUM(U89:U217)</f>
        <v>441429613</v>
      </c>
      <c r="V219" s="21"/>
      <c r="W219" s="163">
        <f>SUM(W89:W217)</f>
        <v>3091680764</v>
      </c>
      <c r="X219" s="27"/>
      <c r="Y219" s="21"/>
      <c r="Z219" s="163">
        <f>SUM(Z89:Z217)</f>
        <v>923760251</v>
      </c>
      <c r="AA219" s="21"/>
      <c r="AB219" s="163">
        <f>SUM(AB89:AB217)</f>
        <v>198638972</v>
      </c>
      <c r="AC219" s="21"/>
      <c r="AD219" s="163">
        <f>SUM(AD89:AD217)</f>
        <v>1042394748</v>
      </c>
      <c r="AE219" s="21"/>
      <c r="AF219" s="163">
        <f>SUM(AF89:AF217)</f>
        <v>0</v>
      </c>
      <c r="AG219" s="21"/>
      <c r="AH219" s="163">
        <f>SUM(AH89:AH217)</f>
        <v>614757638</v>
      </c>
      <c r="AI219" s="21"/>
      <c r="AJ219" s="163">
        <f>SUM(AJ89:AJ217)</f>
        <v>63724</v>
      </c>
      <c r="AK219" s="21"/>
      <c r="AL219" s="163">
        <f>SUM(AL89:AL217)</f>
        <v>2779615333</v>
      </c>
      <c r="AM219" s="21"/>
      <c r="AN219" s="21"/>
      <c r="AO219" s="21"/>
      <c r="AP219" s="163">
        <f>SUM(AP89:AP217)</f>
        <v>241717734.73999998</v>
      </c>
      <c r="AQ219" s="21"/>
      <c r="AR219" s="30">
        <f>AR217</f>
        <v>95</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7" ht="8.8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7" ht="0.6"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7" s="8" customFormat="1" ht="10.65" customHeight="1" x14ac:dyDescent="0.3">
      <c r="A227" s="14" t="s">
        <v>616</v>
      </c>
      <c r="AU227" s="113" t="s">
        <v>617</v>
      </c>
    </row>
    <row r="228" spans="1:47" s="8" customFormat="1" ht="10.65" customHeight="1" x14ac:dyDescent="0.3">
      <c r="W228" s="113" t="s">
        <v>42</v>
      </c>
      <c r="Z228" s="38" t="s">
        <v>43</v>
      </c>
      <c r="AR228" s="113" t="s">
        <v>587</v>
      </c>
    </row>
    <row r="229" spans="1:47" s="8" customFormat="1" ht="10.65" customHeight="1" x14ac:dyDescent="0.3">
      <c r="A229" s="12"/>
      <c r="W229" s="11" t="s">
        <v>588</v>
      </c>
      <c r="Z229" s="38" t="s">
        <v>589</v>
      </c>
      <c r="AR229" s="113" t="s">
        <v>217</v>
      </c>
    </row>
    <row r="230" spans="1:47" s="8" customFormat="1" ht="10.65" customHeight="1" x14ac:dyDescent="0.3">
      <c r="A230" s="13"/>
      <c r="W230" s="11" t="s">
        <v>48</v>
      </c>
      <c r="Z230" s="14" t="s">
        <v>49</v>
      </c>
    </row>
    <row r="231" spans="1:47" ht="9.6"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row>
    <row r="232" spans="1:47" ht="9.6" customHeight="1" x14ac:dyDescent="0.3">
      <c r="A232" s="21"/>
      <c r="B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row>
    <row r="233" spans="1:47" ht="9.6" customHeight="1" x14ac:dyDescent="0.3">
      <c r="A233" s="21"/>
      <c r="B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row>
    <row r="234" spans="1:47" ht="9.6" customHeight="1" x14ac:dyDescent="0.3">
      <c r="G234" s="16" t="s">
        <v>590</v>
      </c>
      <c r="H234" s="16"/>
      <c r="I234" s="16"/>
      <c r="J234" s="16"/>
      <c r="K234" s="16"/>
      <c r="L234" s="16"/>
      <c r="M234" s="16"/>
      <c r="N234" s="16"/>
      <c r="O234" s="16"/>
      <c r="P234" s="16"/>
      <c r="Q234" s="16"/>
      <c r="R234" s="16"/>
      <c r="S234" s="16"/>
      <c r="T234" s="16"/>
      <c r="U234" s="16"/>
      <c r="V234" s="16"/>
      <c r="W234" s="16"/>
      <c r="Z234" s="16" t="s">
        <v>591</v>
      </c>
      <c r="AA234" s="16"/>
      <c r="AB234" s="16"/>
      <c r="AC234" s="16"/>
      <c r="AD234" s="16"/>
      <c r="AE234" s="16"/>
      <c r="AF234" s="16"/>
      <c r="AG234" s="16"/>
      <c r="AH234" s="16"/>
      <c r="AI234" s="16"/>
      <c r="AJ234" s="16"/>
      <c r="AK234" s="16"/>
      <c r="AL234" s="16"/>
      <c r="AM234" s="16"/>
      <c r="AP234" s="19" t="s">
        <v>613</v>
      </c>
    </row>
    <row r="235" spans="1:47" ht="9.6" customHeight="1" x14ac:dyDescent="0.3">
      <c r="AP235" s="132" t="s">
        <v>592</v>
      </c>
    </row>
    <row r="236" spans="1:47" ht="9.6" customHeight="1" x14ac:dyDescent="0.3">
      <c r="Q236" s="18" t="s">
        <v>593</v>
      </c>
      <c r="S236" s="18" t="s">
        <v>299</v>
      </c>
      <c r="AJ236" s="18" t="s">
        <v>299</v>
      </c>
      <c r="AP236" s="111" t="s">
        <v>298</v>
      </c>
    </row>
    <row r="237" spans="1:47" ht="9.6" customHeight="1" x14ac:dyDescent="0.3">
      <c r="Q237" s="18" t="s">
        <v>594</v>
      </c>
      <c r="S237" s="18" t="s">
        <v>595</v>
      </c>
      <c r="U237" s="18" t="s">
        <v>327</v>
      </c>
      <c r="W237" s="18" t="s">
        <v>65</v>
      </c>
      <c r="AB237" s="18" t="s">
        <v>596</v>
      </c>
      <c r="AD237" s="18" t="s">
        <v>597</v>
      </c>
      <c r="AH237" s="18" t="s">
        <v>598</v>
      </c>
      <c r="AJ237" s="18" t="s">
        <v>599</v>
      </c>
      <c r="AL237" s="18" t="s">
        <v>65</v>
      </c>
    </row>
    <row r="238" spans="1:47" ht="9.6" customHeight="1" x14ac:dyDescent="0.3">
      <c r="A238" s="19" t="s">
        <v>71</v>
      </c>
      <c r="C238" s="19" t="s">
        <v>73</v>
      </c>
      <c r="G238" s="19" t="s">
        <v>600</v>
      </c>
      <c r="I238" s="19" t="s">
        <v>601</v>
      </c>
      <c r="K238" s="19" t="s">
        <v>602</v>
      </c>
      <c r="M238" s="19" t="s">
        <v>603</v>
      </c>
      <c r="O238" s="19" t="s">
        <v>604</v>
      </c>
      <c r="Q238" s="19" t="s">
        <v>69</v>
      </c>
      <c r="S238" s="19" t="s">
        <v>605</v>
      </c>
      <c r="U238" s="19" t="s">
        <v>606</v>
      </c>
      <c r="W238" s="19" t="s">
        <v>606</v>
      </c>
      <c r="Z238" s="19" t="s">
        <v>377</v>
      </c>
      <c r="AB238" s="19" t="s">
        <v>607</v>
      </c>
      <c r="AD238" s="125" t="s">
        <v>69</v>
      </c>
      <c r="AF238" s="19" t="s">
        <v>608</v>
      </c>
      <c r="AH238" s="19" t="s">
        <v>78</v>
      </c>
      <c r="AJ238" s="19" t="s">
        <v>605</v>
      </c>
      <c r="AL238" s="19" t="s">
        <v>609</v>
      </c>
      <c r="AP238" s="19" t="s">
        <v>610</v>
      </c>
      <c r="AR238" s="19" t="s">
        <v>71</v>
      </c>
    </row>
    <row r="239" spans="1:47" ht="8.85" customHeight="1" x14ac:dyDescent="0.3"/>
    <row r="240" spans="1:47" ht="8.85" customHeight="1" x14ac:dyDescent="0.3">
      <c r="B240" s="10" t="s">
        <v>289</v>
      </c>
    </row>
    <row r="241" spans="1:44" ht="8.85" customHeight="1" x14ac:dyDescent="0.3">
      <c r="A241" s="10">
        <v>1</v>
      </c>
      <c r="B241" s="18"/>
      <c r="C241" s="10" t="s">
        <v>218</v>
      </c>
      <c r="D241" s="21"/>
      <c r="E241" s="21"/>
      <c r="F241" s="21"/>
      <c r="G241" s="159">
        <v>0</v>
      </c>
      <c r="H241" s="21"/>
      <c r="I241" s="159">
        <v>0</v>
      </c>
      <c r="J241" s="21"/>
      <c r="K241" s="159">
        <v>8807269</v>
      </c>
      <c r="L241" s="21"/>
      <c r="M241" s="159">
        <v>0</v>
      </c>
      <c r="N241" s="21"/>
      <c r="O241" s="159">
        <v>0</v>
      </c>
      <c r="P241" s="21"/>
      <c r="Q241" s="159">
        <v>0</v>
      </c>
      <c r="R241" s="21"/>
      <c r="S241" s="159">
        <v>0</v>
      </c>
      <c r="T241" s="21"/>
      <c r="U241" s="159">
        <v>0</v>
      </c>
      <c r="V241" s="21"/>
      <c r="W241" s="159">
        <f t="shared" ref="W241:W263" si="14">SUM(G241:U241)</f>
        <v>8807269</v>
      </c>
      <c r="X241" s="27"/>
      <c r="Y241" s="21"/>
      <c r="Z241" s="159">
        <v>0</v>
      </c>
      <c r="AA241" s="21"/>
      <c r="AB241" s="159">
        <v>0</v>
      </c>
      <c r="AC241" s="21"/>
      <c r="AD241" s="159">
        <v>3892459</v>
      </c>
      <c r="AE241" s="21"/>
      <c r="AF241" s="159">
        <v>0</v>
      </c>
      <c r="AG241" s="21"/>
      <c r="AH241" s="159">
        <v>0</v>
      </c>
      <c r="AI241" s="21"/>
      <c r="AJ241" s="159">
        <v>0</v>
      </c>
      <c r="AK241" s="21"/>
      <c r="AL241" s="159">
        <f t="shared" ref="AL241:AL263" si="15">SUM(Z241:AJ241)</f>
        <v>3892459</v>
      </c>
      <c r="AM241" s="21"/>
      <c r="AN241" s="21"/>
      <c r="AO241" s="21"/>
      <c r="AP241" s="159">
        <v>14314.009999999998</v>
      </c>
      <c r="AQ241" s="21"/>
      <c r="AR241" s="10">
        <v>1</v>
      </c>
    </row>
    <row r="242" spans="1:44" ht="8.85" customHeight="1" x14ac:dyDescent="0.3">
      <c r="A242" s="10">
        <v>2</v>
      </c>
      <c r="B242" s="18"/>
      <c r="C242" s="10" t="s">
        <v>219</v>
      </c>
      <c r="D242" s="21"/>
      <c r="E242" s="21"/>
      <c r="F242" s="21"/>
      <c r="G242" s="160">
        <v>53872</v>
      </c>
      <c r="H242" s="21"/>
      <c r="I242" s="160">
        <v>619720</v>
      </c>
      <c r="J242" s="21"/>
      <c r="K242" s="160">
        <v>0</v>
      </c>
      <c r="L242" s="21"/>
      <c r="M242" s="160">
        <v>7083</v>
      </c>
      <c r="N242" s="21"/>
      <c r="O242" s="160">
        <v>0</v>
      </c>
      <c r="P242" s="21"/>
      <c r="Q242" s="160">
        <v>0</v>
      </c>
      <c r="R242" s="21"/>
      <c r="S242" s="160">
        <v>0</v>
      </c>
      <c r="T242" s="21"/>
      <c r="U242" s="160">
        <v>35756</v>
      </c>
      <c r="V242" s="21"/>
      <c r="W242" s="160">
        <f t="shared" si="14"/>
        <v>716431</v>
      </c>
      <c r="X242" s="27"/>
      <c r="Y242" s="161"/>
      <c r="Z242" s="160">
        <v>0</v>
      </c>
      <c r="AA242" s="21"/>
      <c r="AB242" s="160">
        <v>803226</v>
      </c>
      <c r="AC242" s="21"/>
      <c r="AD242" s="160">
        <v>2630511</v>
      </c>
      <c r="AE242" s="21"/>
      <c r="AF242" s="160">
        <v>0</v>
      </c>
      <c r="AG242" s="21"/>
      <c r="AH242" s="164">
        <v>0</v>
      </c>
      <c r="AI242" s="21"/>
      <c r="AJ242" s="160">
        <v>0</v>
      </c>
      <c r="AK242" s="21"/>
      <c r="AL242" s="160">
        <f t="shared" si="15"/>
        <v>3433737</v>
      </c>
      <c r="AM242" s="21"/>
      <c r="AN242" s="21"/>
      <c r="AO242" s="21"/>
      <c r="AP242" s="160">
        <v>0</v>
      </c>
      <c r="AQ242" s="21"/>
      <c r="AR242" s="10">
        <v>2</v>
      </c>
    </row>
    <row r="243" spans="1:44" ht="8.85" customHeight="1" x14ac:dyDescent="0.3">
      <c r="A243" s="10">
        <v>3</v>
      </c>
      <c r="B243" s="18"/>
      <c r="C243" s="10" t="s">
        <v>134</v>
      </c>
      <c r="D243" s="21"/>
      <c r="E243" s="21"/>
      <c r="F243" s="21"/>
      <c r="G243" s="160">
        <v>0</v>
      </c>
      <c r="H243" s="21"/>
      <c r="I243" s="160">
        <v>0</v>
      </c>
      <c r="J243" s="21"/>
      <c r="K243" s="160">
        <v>0</v>
      </c>
      <c r="L243" s="21"/>
      <c r="M243" s="160">
        <v>0</v>
      </c>
      <c r="N243" s="21"/>
      <c r="O243" s="160">
        <v>0</v>
      </c>
      <c r="P243" s="21"/>
      <c r="Q243" s="160">
        <v>0</v>
      </c>
      <c r="R243" s="21"/>
      <c r="S243" s="160">
        <v>0</v>
      </c>
      <c r="T243" s="21"/>
      <c r="U243" s="160">
        <v>0</v>
      </c>
      <c r="V243" s="21"/>
      <c r="W243" s="160">
        <f t="shared" si="14"/>
        <v>0</v>
      </c>
      <c r="X243" s="27"/>
      <c r="Y243" s="161"/>
      <c r="Z243" s="160">
        <v>0</v>
      </c>
      <c r="AA243" s="21"/>
      <c r="AB243" s="160">
        <v>0</v>
      </c>
      <c r="AC243" s="21"/>
      <c r="AD243" s="160">
        <v>0</v>
      </c>
      <c r="AE243" s="21"/>
      <c r="AF243" s="160">
        <v>0</v>
      </c>
      <c r="AG243" s="21"/>
      <c r="AH243" s="164">
        <v>0</v>
      </c>
      <c r="AI243" s="21"/>
      <c r="AJ243" s="160">
        <v>0</v>
      </c>
      <c r="AK243" s="21"/>
      <c r="AL243" s="160">
        <f t="shared" si="15"/>
        <v>0</v>
      </c>
      <c r="AM243" s="21"/>
      <c r="AN243" s="21"/>
      <c r="AO243" s="21"/>
      <c r="AP243" s="160">
        <v>0</v>
      </c>
      <c r="AQ243" s="21"/>
      <c r="AR243" s="10">
        <v>3</v>
      </c>
    </row>
    <row r="244" spans="1:44" ht="8.85" customHeight="1" x14ac:dyDescent="0.3">
      <c r="A244" s="10">
        <v>4</v>
      </c>
      <c r="B244" s="18"/>
      <c r="C244" s="10" t="s">
        <v>220</v>
      </c>
      <c r="D244" s="21"/>
      <c r="E244" s="21"/>
      <c r="F244" s="21"/>
      <c r="G244" s="160">
        <v>0</v>
      </c>
      <c r="H244" s="21"/>
      <c r="I244" s="160">
        <v>0</v>
      </c>
      <c r="J244" s="21"/>
      <c r="K244" s="160">
        <v>0</v>
      </c>
      <c r="L244" s="21"/>
      <c r="M244" s="160">
        <v>0</v>
      </c>
      <c r="N244" s="21"/>
      <c r="O244" s="160">
        <v>0</v>
      </c>
      <c r="P244" s="21"/>
      <c r="Q244" s="160">
        <v>0</v>
      </c>
      <c r="R244" s="21"/>
      <c r="S244" s="160">
        <v>0</v>
      </c>
      <c r="T244" s="21"/>
      <c r="U244" s="160">
        <v>0</v>
      </c>
      <c r="V244" s="21"/>
      <c r="W244" s="160">
        <f t="shared" si="14"/>
        <v>0</v>
      </c>
      <c r="X244" s="27"/>
      <c r="Y244" s="161"/>
      <c r="Z244" s="160">
        <v>0</v>
      </c>
      <c r="AA244" s="21"/>
      <c r="AB244" s="160">
        <v>0</v>
      </c>
      <c r="AC244" s="21"/>
      <c r="AD244" s="160">
        <v>0</v>
      </c>
      <c r="AE244" s="21"/>
      <c r="AF244" s="160">
        <v>0</v>
      </c>
      <c r="AG244" s="21"/>
      <c r="AH244" s="164">
        <v>0</v>
      </c>
      <c r="AI244" s="21"/>
      <c r="AJ244" s="160">
        <v>0</v>
      </c>
      <c r="AK244" s="21"/>
      <c r="AL244" s="160">
        <f t="shared" si="15"/>
        <v>0</v>
      </c>
      <c r="AM244" s="21"/>
      <c r="AN244" s="21"/>
      <c r="AO244" s="21"/>
      <c r="AP244" s="160">
        <v>10000</v>
      </c>
      <c r="AQ244" s="21"/>
      <c r="AR244" s="10">
        <v>4</v>
      </c>
    </row>
    <row r="245" spans="1:44" ht="8.85" customHeight="1" x14ac:dyDescent="0.3">
      <c r="A245" s="10">
        <v>5</v>
      </c>
      <c r="B245" s="18"/>
      <c r="C245" s="10" t="s">
        <v>221</v>
      </c>
      <c r="D245" s="21"/>
      <c r="E245" s="21"/>
      <c r="F245" s="21"/>
      <c r="G245" s="160">
        <v>0</v>
      </c>
      <c r="H245" s="21"/>
      <c r="I245" s="160">
        <v>0</v>
      </c>
      <c r="J245" s="21"/>
      <c r="K245" s="160">
        <v>0</v>
      </c>
      <c r="L245" s="21"/>
      <c r="M245" s="160">
        <v>0</v>
      </c>
      <c r="N245" s="21"/>
      <c r="O245" s="160">
        <v>0</v>
      </c>
      <c r="P245" s="21"/>
      <c r="Q245" s="160">
        <v>0</v>
      </c>
      <c r="R245" s="21"/>
      <c r="S245" s="160">
        <v>0</v>
      </c>
      <c r="T245" s="21"/>
      <c r="U245" s="160">
        <v>0</v>
      </c>
      <c r="V245" s="21"/>
      <c r="W245" s="160">
        <f t="shared" si="14"/>
        <v>0</v>
      </c>
      <c r="X245" s="27"/>
      <c r="Y245" s="161"/>
      <c r="Z245" s="160">
        <v>0</v>
      </c>
      <c r="AA245" s="21"/>
      <c r="AB245" s="160">
        <v>0</v>
      </c>
      <c r="AC245" s="21"/>
      <c r="AD245" s="160">
        <v>0</v>
      </c>
      <c r="AE245" s="21"/>
      <c r="AF245" s="160">
        <v>0</v>
      </c>
      <c r="AG245" s="21"/>
      <c r="AH245" s="164">
        <v>0</v>
      </c>
      <c r="AI245" s="21"/>
      <c r="AJ245" s="160">
        <v>0</v>
      </c>
      <c r="AK245" s="21"/>
      <c r="AL245" s="160">
        <f t="shared" si="15"/>
        <v>0</v>
      </c>
      <c r="AM245" s="21"/>
      <c r="AN245" s="21"/>
      <c r="AO245" s="21"/>
      <c r="AP245" s="160">
        <v>107369.87</v>
      </c>
      <c r="AQ245" s="21"/>
      <c r="AR245" s="10">
        <v>5</v>
      </c>
    </row>
    <row r="246" spans="1:4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9"/>
    </row>
    <row r="247" spans="1:44" ht="8.85" customHeight="1" x14ac:dyDescent="0.3">
      <c r="A247" s="10">
        <v>6</v>
      </c>
      <c r="B247" s="18"/>
      <c r="C247" s="10" t="s">
        <v>222</v>
      </c>
      <c r="D247" s="21"/>
      <c r="E247" s="21"/>
      <c r="F247" s="21"/>
      <c r="G247" s="160">
        <v>723324</v>
      </c>
      <c r="H247" s="21"/>
      <c r="I247" s="160">
        <v>27564</v>
      </c>
      <c r="J247" s="21"/>
      <c r="K247" s="160">
        <v>32872507</v>
      </c>
      <c r="L247" s="21"/>
      <c r="M247" s="160">
        <v>0</v>
      </c>
      <c r="N247" s="21"/>
      <c r="O247" s="160">
        <v>0</v>
      </c>
      <c r="P247" s="21"/>
      <c r="Q247" s="160">
        <v>0</v>
      </c>
      <c r="R247" s="21"/>
      <c r="S247" s="160">
        <v>0</v>
      </c>
      <c r="T247" s="21"/>
      <c r="U247" s="160">
        <v>4669</v>
      </c>
      <c r="V247" s="21"/>
      <c r="W247" s="160">
        <f t="shared" si="14"/>
        <v>33628064</v>
      </c>
      <c r="X247" s="27"/>
      <c r="Y247" s="161"/>
      <c r="Z247" s="160">
        <v>0</v>
      </c>
      <c r="AA247" s="21"/>
      <c r="AB247" s="160">
        <v>1335004</v>
      </c>
      <c r="AC247" s="21"/>
      <c r="AD247" s="160">
        <v>9076813</v>
      </c>
      <c r="AE247" s="21"/>
      <c r="AF247" s="160">
        <v>0</v>
      </c>
      <c r="AG247" s="21"/>
      <c r="AH247" s="164">
        <v>0</v>
      </c>
      <c r="AI247" s="21"/>
      <c r="AJ247" s="160">
        <v>0</v>
      </c>
      <c r="AK247" s="21"/>
      <c r="AL247" s="160">
        <f t="shared" si="15"/>
        <v>10411817</v>
      </c>
      <c r="AM247" s="21"/>
      <c r="AN247" s="21"/>
      <c r="AO247" s="21"/>
      <c r="AP247" s="160">
        <v>1897728.54</v>
      </c>
      <c r="AQ247" s="21"/>
      <c r="AR247" s="10">
        <v>6</v>
      </c>
    </row>
    <row r="248" spans="1:44" ht="8.85" customHeight="1" x14ac:dyDescent="0.3">
      <c r="A248" s="10">
        <v>7</v>
      </c>
      <c r="B248" s="18"/>
      <c r="C248" s="10" t="s">
        <v>223</v>
      </c>
      <c r="D248" s="21"/>
      <c r="E248" s="21"/>
      <c r="F248" s="21"/>
      <c r="G248" s="160">
        <v>21564</v>
      </c>
      <c r="H248" s="21"/>
      <c r="I248" s="160">
        <v>503121</v>
      </c>
      <c r="J248" s="21"/>
      <c r="K248" s="160">
        <v>0</v>
      </c>
      <c r="L248" s="21"/>
      <c r="M248" s="160">
        <v>0</v>
      </c>
      <c r="N248" s="21"/>
      <c r="O248" s="160">
        <v>0</v>
      </c>
      <c r="P248" s="21"/>
      <c r="Q248" s="160">
        <v>0</v>
      </c>
      <c r="R248" s="21"/>
      <c r="S248" s="160">
        <v>0</v>
      </c>
      <c r="T248" s="21"/>
      <c r="U248" s="160">
        <v>95154</v>
      </c>
      <c r="V248" s="21"/>
      <c r="W248" s="160">
        <f t="shared" si="14"/>
        <v>619839</v>
      </c>
      <c r="X248" s="27"/>
      <c r="Y248" s="161"/>
      <c r="Z248" s="160">
        <v>0</v>
      </c>
      <c r="AA248" s="21"/>
      <c r="AB248" s="160">
        <v>0</v>
      </c>
      <c r="AC248" s="21"/>
      <c r="AD248" s="160">
        <v>0</v>
      </c>
      <c r="AE248" s="21"/>
      <c r="AF248" s="160">
        <v>0</v>
      </c>
      <c r="AG248" s="21"/>
      <c r="AH248" s="164">
        <v>9950</v>
      </c>
      <c r="AI248" s="21"/>
      <c r="AJ248" s="160">
        <v>0</v>
      </c>
      <c r="AK248" s="21"/>
      <c r="AL248" s="160">
        <f t="shared" si="15"/>
        <v>9950</v>
      </c>
      <c r="AM248" s="21"/>
      <c r="AN248" s="21"/>
      <c r="AO248" s="21"/>
      <c r="AP248" s="160">
        <v>260439.77</v>
      </c>
      <c r="AQ248" s="21"/>
      <c r="AR248" s="10">
        <v>7</v>
      </c>
    </row>
    <row r="249" spans="1:44" ht="8.85" customHeight="1" x14ac:dyDescent="0.3">
      <c r="A249" s="10">
        <v>8</v>
      </c>
      <c r="B249" s="18"/>
      <c r="C249" s="10" t="s">
        <v>224</v>
      </c>
      <c r="D249" s="21"/>
      <c r="E249" s="21"/>
      <c r="F249" s="21"/>
      <c r="G249" s="160">
        <v>0</v>
      </c>
      <c r="H249" s="21"/>
      <c r="I249" s="160">
        <v>0</v>
      </c>
      <c r="J249" s="21"/>
      <c r="K249" s="160">
        <v>1459000</v>
      </c>
      <c r="L249" s="21"/>
      <c r="M249" s="160">
        <v>0</v>
      </c>
      <c r="N249" s="21"/>
      <c r="O249" s="160">
        <v>0</v>
      </c>
      <c r="P249" s="21"/>
      <c r="Q249" s="160">
        <v>0</v>
      </c>
      <c r="R249" s="21"/>
      <c r="S249" s="160">
        <v>0</v>
      </c>
      <c r="T249" s="21"/>
      <c r="U249" s="160">
        <v>769431</v>
      </c>
      <c r="V249" s="21"/>
      <c r="W249" s="160">
        <f t="shared" si="14"/>
        <v>2228431</v>
      </c>
      <c r="X249" s="27"/>
      <c r="Y249" s="161"/>
      <c r="Z249" s="160">
        <v>0</v>
      </c>
      <c r="AA249" s="21"/>
      <c r="AB249" s="160">
        <v>274571</v>
      </c>
      <c r="AC249" s="21"/>
      <c r="AD249" s="160">
        <v>1520878</v>
      </c>
      <c r="AE249" s="21"/>
      <c r="AF249" s="160">
        <v>0</v>
      </c>
      <c r="AG249" s="21"/>
      <c r="AH249" s="164">
        <v>0</v>
      </c>
      <c r="AI249" s="21"/>
      <c r="AJ249" s="160">
        <v>0</v>
      </c>
      <c r="AK249" s="21"/>
      <c r="AL249" s="160">
        <f t="shared" si="15"/>
        <v>1795449</v>
      </c>
      <c r="AM249" s="21"/>
      <c r="AN249" s="21"/>
      <c r="AO249" s="21"/>
      <c r="AP249" s="160">
        <v>6125.59</v>
      </c>
      <c r="AQ249" s="21"/>
      <c r="AR249" s="10">
        <v>8</v>
      </c>
    </row>
    <row r="250" spans="1:44" ht="8.85" customHeight="1" x14ac:dyDescent="0.3">
      <c r="A250" s="10">
        <v>9</v>
      </c>
      <c r="B250" s="18"/>
      <c r="C250" s="10" t="s">
        <v>225</v>
      </c>
      <c r="D250" s="21"/>
      <c r="E250" s="21"/>
      <c r="F250" s="21"/>
      <c r="G250" s="160">
        <v>0</v>
      </c>
      <c r="H250" s="21"/>
      <c r="I250" s="160">
        <v>0</v>
      </c>
      <c r="J250" s="21"/>
      <c r="K250" s="160">
        <v>1210849</v>
      </c>
      <c r="L250" s="21"/>
      <c r="M250" s="160">
        <v>0</v>
      </c>
      <c r="N250" s="21"/>
      <c r="O250" s="160">
        <v>0</v>
      </c>
      <c r="P250" s="21"/>
      <c r="Q250" s="160">
        <v>0</v>
      </c>
      <c r="R250" s="21"/>
      <c r="S250" s="160">
        <v>0</v>
      </c>
      <c r="T250" s="21"/>
      <c r="U250" s="160">
        <v>0</v>
      </c>
      <c r="V250" s="21"/>
      <c r="W250" s="160">
        <f t="shared" si="14"/>
        <v>1210849</v>
      </c>
      <c r="X250" s="27"/>
      <c r="Y250" s="161"/>
      <c r="Z250" s="160">
        <v>0</v>
      </c>
      <c r="AA250" s="21"/>
      <c r="AB250" s="160">
        <v>46997</v>
      </c>
      <c r="AC250" s="21"/>
      <c r="AD250" s="160">
        <v>181732</v>
      </c>
      <c r="AE250" s="21"/>
      <c r="AF250" s="160">
        <v>0</v>
      </c>
      <c r="AG250" s="21"/>
      <c r="AH250" s="164">
        <v>0</v>
      </c>
      <c r="AI250" s="21"/>
      <c r="AJ250" s="160">
        <v>0</v>
      </c>
      <c r="AK250" s="21"/>
      <c r="AL250" s="160">
        <f t="shared" si="15"/>
        <v>228729</v>
      </c>
      <c r="AM250" s="21"/>
      <c r="AN250" s="21"/>
      <c r="AO250" s="21"/>
      <c r="AP250" s="160">
        <v>795522.78</v>
      </c>
      <c r="AQ250" s="21"/>
      <c r="AR250" s="10">
        <v>9</v>
      </c>
    </row>
    <row r="251" spans="1:44" ht="8.85" customHeight="1" x14ac:dyDescent="0.3">
      <c r="A251" s="10">
        <v>10</v>
      </c>
      <c r="B251" s="18"/>
      <c r="C251" s="10" t="s">
        <v>226</v>
      </c>
      <c r="D251" s="21"/>
      <c r="E251" s="21"/>
      <c r="F251" s="21"/>
      <c r="G251" s="160">
        <v>0</v>
      </c>
      <c r="H251" s="21"/>
      <c r="I251" s="160">
        <v>131537</v>
      </c>
      <c r="J251" s="21"/>
      <c r="K251" s="160">
        <v>0</v>
      </c>
      <c r="L251" s="21"/>
      <c r="M251" s="160">
        <v>0</v>
      </c>
      <c r="N251" s="21"/>
      <c r="O251" s="160">
        <v>0</v>
      </c>
      <c r="P251" s="21"/>
      <c r="Q251" s="160">
        <v>0</v>
      </c>
      <c r="R251" s="21"/>
      <c r="S251" s="160">
        <v>0</v>
      </c>
      <c r="T251" s="21"/>
      <c r="U251" s="160">
        <v>0</v>
      </c>
      <c r="V251" s="21"/>
      <c r="W251" s="160">
        <f t="shared" si="14"/>
        <v>131537</v>
      </c>
      <c r="X251" s="27"/>
      <c r="Y251" s="161"/>
      <c r="Z251" s="160">
        <v>0</v>
      </c>
      <c r="AA251" s="21"/>
      <c r="AB251" s="160">
        <v>0</v>
      </c>
      <c r="AC251" s="21"/>
      <c r="AD251" s="160">
        <v>131537</v>
      </c>
      <c r="AE251" s="21"/>
      <c r="AF251" s="160">
        <v>0</v>
      </c>
      <c r="AG251" s="21"/>
      <c r="AH251" s="164">
        <v>0</v>
      </c>
      <c r="AI251" s="21"/>
      <c r="AJ251" s="160">
        <v>0</v>
      </c>
      <c r="AK251" s="21"/>
      <c r="AL251" s="160">
        <f t="shared" si="15"/>
        <v>131537</v>
      </c>
      <c r="AM251" s="21"/>
      <c r="AN251" s="21"/>
      <c r="AO251" s="21"/>
      <c r="AP251" s="160">
        <v>158.66999999999999</v>
      </c>
      <c r="AQ251" s="21"/>
      <c r="AR251" s="10">
        <v>10</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9"/>
    </row>
    <row r="253" spans="1:44" ht="8.85" customHeight="1" x14ac:dyDescent="0.3">
      <c r="A253" s="10">
        <v>11</v>
      </c>
      <c r="B253" s="18"/>
      <c r="C253" s="10" t="s">
        <v>227</v>
      </c>
      <c r="D253" s="21"/>
      <c r="E253" s="21"/>
      <c r="F253" s="21"/>
      <c r="G253" s="160">
        <v>406990</v>
      </c>
      <c r="H253" s="21"/>
      <c r="I253" s="160">
        <v>1174282</v>
      </c>
      <c r="J253" s="21"/>
      <c r="K253" s="160">
        <v>0</v>
      </c>
      <c r="L253" s="21"/>
      <c r="M253" s="160">
        <v>0</v>
      </c>
      <c r="N253" s="21"/>
      <c r="O253" s="160">
        <v>0</v>
      </c>
      <c r="P253" s="21"/>
      <c r="Q253" s="160">
        <v>2101235</v>
      </c>
      <c r="R253" s="21"/>
      <c r="S253" s="160">
        <v>0</v>
      </c>
      <c r="T253" s="21"/>
      <c r="U253" s="160">
        <v>0</v>
      </c>
      <c r="V253" s="21"/>
      <c r="W253" s="160">
        <f t="shared" si="14"/>
        <v>3682507</v>
      </c>
      <c r="X253" s="27"/>
      <c r="Y253" s="161"/>
      <c r="Z253" s="160">
        <v>0</v>
      </c>
      <c r="AA253" s="21"/>
      <c r="AB253" s="160">
        <v>3682507</v>
      </c>
      <c r="AC253" s="21"/>
      <c r="AD253" s="160">
        <v>0</v>
      </c>
      <c r="AE253" s="21"/>
      <c r="AF253" s="160">
        <v>0</v>
      </c>
      <c r="AG253" s="21"/>
      <c r="AH253" s="164">
        <v>0</v>
      </c>
      <c r="AI253" s="21"/>
      <c r="AJ253" s="160">
        <v>0</v>
      </c>
      <c r="AK253" s="21"/>
      <c r="AL253" s="160">
        <f t="shared" si="15"/>
        <v>3682507</v>
      </c>
      <c r="AM253" s="21"/>
      <c r="AN253" s="21"/>
      <c r="AO253" s="21"/>
      <c r="AP253" s="160">
        <v>5462315.1500000004</v>
      </c>
      <c r="AQ253" s="21"/>
      <c r="AR253" s="10">
        <v>11</v>
      </c>
    </row>
    <row r="254" spans="1:44" ht="8.85" customHeight="1" x14ac:dyDescent="0.3">
      <c r="A254" s="10">
        <v>12</v>
      </c>
      <c r="B254" s="18"/>
      <c r="C254" s="10" t="s">
        <v>228</v>
      </c>
      <c r="D254" s="21"/>
      <c r="E254" s="21"/>
      <c r="F254" s="21"/>
      <c r="G254" s="160">
        <v>0</v>
      </c>
      <c r="H254" s="21"/>
      <c r="I254" s="160">
        <v>229698</v>
      </c>
      <c r="J254" s="21"/>
      <c r="K254" s="160">
        <v>0</v>
      </c>
      <c r="L254" s="21"/>
      <c r="M254" s="160">
        <v>0</v>
      </c>
      <c r="N254" s="21"/>
      <c r="O254" s="160">
        <v>0</v>
      </c>
      <c r="P254" s="21"/>
      <c r="Q254" s="160">
        <v>0</v>
      </c>
      <c r="R254" s="21"/>
      <c r="S254" s="160">
        <v>0</v>
      </c>
      <c r="T254" s="21"/>
      <c r="U254" s="160">
        <v>0</v>
      </c>
      <c r="V254" s="21"/>
      <c r="W254" s="160">
        <f t="shared" si="14"/>
        <v>229698</v>
      </c>
      <c r="X254" s="27"/>
      <c r="Y254" s="161"/>
      <c r="Z254" s="160">
        <v>0</v>
      </c>
      <c r="AA254" s="21"/>
      <c r="AB254" s="160">
        <v>289290</v>
      </c>
      <c r="AC254" s="21"/>
      <c r="AD254" s="160">
        <v>0</v>
      </c>
      <c r="AE254" s="21"/>
      <c r="AF254" s="160">
        <v>0</v>
      </c>
      <c r="AG254" s="21"/>
      <c r="AH254" s="164">
        <v>0</v>
      </c>
      <c r="AI254" s="21"/>
      <c r="AJ254" s="160">
        <v>0</v>
      </c>
      <c r="AK254" s="21"/>
      <c r="AL254" s="160">
        <f t="shared" si="15"/>
        <v>289290</v>
      </c>
      <c r="AM254" s="21"/>
      <c r="AN254" s="21"/>
      <c r="AO254" s="21"/>
      <c r="AP254" s="160">
        <v>0</v>
      </c>
      <c r="AQ254" s="21"/>
      <c r="AR254" s="10">
        <v>12</v>
      </c>
    </row>
    <row r="255" spans="1:44" ht="8.85" customHeight="1" x14ac:dyDescent="0.3">
      <c r="A255" s="10">
        <v>13</v>
      </c>
      <c r="B255" s="18"/>
      <c r="C255" s="10" t="s">
        <v>229</v>
      </c>
      <c r="D255" s="21"/>
      <c r="E255" s="21"/>
      <c r="F255" s="21"/>
      <c r="G255" s="160">
        <v>0</v>
      </c>
      <c r="H255" s="21"/>
      <c r="I255" s="160">
        <v>0</v>
      </c>
      <c r="J255" s="21"/>
      <c r="K255" s="160">
        <v>0</v>
      </c>
      <c r="L255" s="21"/>
      <c r="M255" s="160">
        <v>0</v>
      </c>
      <c r="N255" s="21"/>
      <c r="O255" s="160">
        <v>357835</v>
      </c>
      <c r="P255" s="21"/>
      <c r="Q255" s="160">
        <v>408661</v>
      </c>
      <c r="R255" s="21"/>
      <c r="S255" s="160">
        <v>0</v>
      </c>
      <c r="T255" s="21"/>
      <c r="U255" s="160">
        <v>0</v>
      </c>
      <c r="V255" s="21"/>
      <c r="W255" s="160">
        <f t="shared" si="14"/>
        <v>766496</v>
      </c>
      <c r="X255" s="27"/>
      <c r="Y255" s="161"/>
      <c r="Z255" s="160">
        <v>0</v>
      </c>
      <c r="AA255" s="21"/>
      <c r="AB255" s="160">
        <v>0</v>
      </c>
      <c r="AC255" s="21"/>
      <c r="AD255" s="160">
        <v>0</v>
      </c>
      <c r="AE255" s="21"/>
      <c r="AF255" s="160">
        <v>0</v>
      </c>
      <c r="AG255" s="21"/>
      <c r="AH255" s="164">
        <v>0</v>
      </c>
      <c r="AI255" s="21"/>
      <c r="AJ255" s="160">
        <v>0</v>
      </c>
      <c r="AK255" s="21"/>
      <c r="AL255" s="160">
        <f t="shared" si="15"/>
        <v>0</v>
      </c>
      <c r="AM255" s="21"/>
      <c r="AN255" s="21"/>
      <c r="AO255" s="21"/>
      <c r="AP255" s="160">
        <v>0</v>
      </c>
      <c r="AQ255" s="21"/>
      <c r="AR255" s="10">
        <v>13</v>
      </c>
    </row>
    <row r="256" spans="1:44" ht="8.85" customHeight="1" x14ac:dyDescent="0.3">
      <c r="A256" s="10">
        <v>14</v>
      </c>
      <c r="B256" s="18"/>
      <c r="C256" s="10" t="s">
        <v>148</v>
      </c>
      <c r="D256" s="21"/>
      <c r="E256" s="21"/>
      <c r="F256" s="21"/>
      <c r="G256" s="160">
        <v>0</v>
      </c>
      <c r="H256" s="21"/>
      <c r="I256" s="160">
        <v>299980</v>
      </c>
      <c r="J256" s="21"/>
      <c r="K256" s="160">
        <v>0</v>
      </c>
      <c r="L256" s="21"/>
      <c r="M256" s="160">
        <v>0</v>
      </c>
      <c r="N256" s="21"/>
      <c r="O256" s="160">
        <v>0</v>
      </c>
      <c r="P256" s="21"/>
      <c r="Q256" s="160">
        <v>1097280</v>
      </c>
      <c r="R256" s="21"/>
      <c r="S256" s="160">
        <v>0</v>
      </c>
      <c r="T256" s="21"/>
      <c r="U256" s="160">
        <v>0</v>
      </c>
      <c r="V256" s="21"/>
      <c r="W256" s="160">
        <f t="shared" si="14"/>
        <v>1397260</v>
      </c>
      <c r="X256" s="27"/>
      <c r="Y256" s="161"/>
      <c r="Z256" s="160">
        <v>0</v>
      </c>
      <c r="AA256" s="21"/>
      <c r="AB256" s="160">
        <v>328307</v>
      </c>
      <c r="AC256" s="21"/>
      <c r="AD256" s="160">
        <v>1068953</v>
      </c>
      <c r="AE256" s="21"/>
      <c r="AF256" s="160">
        <v>0</v>
      </c>
      <c r="AG256" s="21"/>
      <c r="AH256" s="164">
        <v>0</v>
      </c>
      <c r="AI256" s="21"/>
      <c r="AJ256" s="160">
        <v>0</v>
      </c>
      <c r="AK256" s="21"/>
      <c r="AL256" s="160">
        <f t="shared" si="15"/>
        <v>1397260</v>
      </c>
      <c r="AM256" s="21"/>
      <c r="AN256" s="21"/>
      <c r="AO256" s="21"/>
      <c r="AP256" s="160">
        <v>2734.9900000000002</v>
      </c>
      <c r="AQ256" s="21"/>
      <c r="AR256" s="10">
        <v>14</v>
      </c>
    </row>
    <row r="257" spans="1:44" ht="8.85" customHeight="1" x14ac:dyDescent="0.3">
      <c r="A257" s="10">
        <v>15</v>
      </c>
      <c r="B257" s="18"/>
      <c r="C257" s="10" t="s">
        <v>230</v>
      </c>
      <c r="D257" s="21"/>
      <c r="E257" s="21"/>
      <c r="F257" s="21"/>
      <c r="G257" s="160">
        <v>0</v>
      </c>
      <c r="H257" s="21"/>
      <c r="I257" s="160">
        <v>0</v>
      </c>
      <c r="J257" s="21"/>
      <c r="K257" s="160">
        <v>0</v>
      </c>
      <c r="L257" s="21"/>
      <c r="M257" s="160">
        <v>0</v>
      </c>
      <c r="N257" s="21"/>
      <c r="O257" s="160">
        <v>0</v>
      </c>
      <c r="P257" s="21"/>
      <c r="Q257" s="160">
        <v>454971</v>
      </c>
      <c r="R257" s="21"/>
      <c r="S257" s="160">
        <v>0</v>
      </c>
      <c r="T257" s="21"/>
      <c r="U257" s="160">
        <v>0</v>
      </c>
      <c r="V257" s="21"/>
      <c r="W257" s="160">
        <f t="shared" si="14"/>
        <v>454971</v>
      </c>
      <c r="X257" s="27"/>
      <c r="Y257" s="161"/>
      <c r="Z257" s="160">
        <v>0</v>
      </c>
      <c r="AA257" s="21"/>
      <c r="AB257" s="160">
        <v>0</v>
      </c>
      <c r="AC257" s="21"/>
      <c r="AD257" s="160">
        <v>173271</v>
      </c>
      <c r="AE257" s="21"/>
      <c r="AF257" s="160">
        <v>0</v>
      </c>
      <c r="AG257" s="21"/>
      <c r="AH257" s="164">
        <v>222560</v>
      </c>
      <c r="AI257" s="21"/>
      <c r="AJ257" s="160">
        <v>0</v>
      </c>
      <c r="AK257" s="21"/>
      <c r="AL257" s="160">
        <f t="shared" si="15"/>
        <v>395831</v>
      </c>
      <c r="AM257" s="21"/>
      <c r="AN257" s="21"/>
      <c r="AO257" s="21"/>
      <c r="AP257" s="160">
        <v>425010.03</v>
      </c>
      <c r="AQ257" s="21"/>
      <c r="AR257" s="10">
        <v>15</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9"/>
    </row>
    <row r="259" spans="1:44" ht="8.85" customHeight="1" x14ac:dyDescent="0.3">
      <c r="A259" s="10">
        <v>16</v>
      </c>
      <c r="B259" s="18"/>
      <c r="C259" s="10" t="s">
        <v>231</v>
      </c>
      <c r="D259" s="21"/>
      <c r="E259" s="21"/>
      <c r="F259" s="21"/>
      <c r="G259" s="160">
        <v>0</v>
      </c>
      <c r="H259" s="21"/>
      <c r="I259" s="160">
        <v>124500</v>
      </c>
      <c r="J259" s="21"/>
      <c r="K259" s="160">
        <v>0</v>
      </c>
      <c r="L259" s="21"/>
      <c r="M259" s="160">
        <v>0</v>
      </c>
      <c r="N259" s="21"/>
      <c r="O259" s="160">
        <v>0</v>
      </c>
      <c r="P259" s="21"/>
      <c r="Q259" s="160">
        <v>0</v>
      </c>
      <c r="R259" s="21"/>
      <c r="S259" s="160">
        <v>0</v>
      </c>
      <c r="T259" s="21"/>
      <c r="U259" s="160">
        <v>0</v>
      </c>
      <c r="V259" s="21"/>
      <c r="W259" s="160">
        <f t="shared" si="14"/>
        <v>124500</v>
      </c>
      <c r="X259" s="27"/>
      <c r="Y259" s="161"/>
      <c r="Z259" s="160">
        <v>0</v>
      </c>
      <c r="AA259" s="21"/>
      <c r="AB259" s="160">
        <v>110170</v>
      </c>
      <c r="AC259" s="21"/>
      <c r="AD259" s="160">
        <v>28335</v>
      </c>
      <c r="AE259" s="21"/>
      <c r="AF259" s="160">
        <v>0</v>
      </c>
      <c r="AG259" s="21"/>
      <c r="AH259" s="164">
        <v>0</v>
      </c>
      <c r="AI259" s="21"/>
      <c r="AJ259" s="160">
        <v>0</v>
      </c>
      <c r="AK259" s="21"/>
      <c r="AL259" s="160">
        <f t="shared" si="15"/>
        <v>138505</v>
      </c>
      <c r="AM259" s="21"/>
      <c r="AN259" s="21"/>
      <c r="AO259" s="21"/>
      <c r="AP259" s="160">
        <v>508830.82999999996</v>
      </c>
      <c r="AQ259" s="21"/>
      <c r="AR259" s="10">
        <v>16</v>
      </c>
    </row>
    <row r="260" spans="1:44" ht="8.85" customHeight="1" x14ac:dyDescent="0.3">
      <c r="A260" s="10">
        <v>17</v>
      </c>
      <c r="B260" s="18"/>
      <c r="C260" s="10" t="s">
        <v>232</v>
      </c>
      <c r="D260" s="21"/>
      <c r="E260" s="21"/>
      <c r="F260" s="21"/>
      <c r="G260" s="160">
        <v>0</v>
      </c>
      <c r="H260" s="21"/>
      <c r="I260" s="160">
        <v>0</v>
      </c>
      <c r="J260" s="21"/>
      <c r="K260" s="160">
        <v>0</v>
      </c>
      <c r="L260" s="21"/>
      <c r="M260" s="160">
        <v>0</v>
      </c>
      <c r="N260" s="21"/>
      <c r="O260" s="160">
        <v>0</v>
      </c>
      <c r="P260" s="21"/>
      <c r="Q260" s="160">
        <v>0</v>
      </c>
      <c r="R260" s="21"/>
      <c r="S260" s="160">
        <v>0</v>
      </c>
      <c r="T260" s="21"/>
      <c r="U260" s="160">
        <v>0</v>
      </c>
      <c r="V260" s="21"/>
      <c r="W260" s="160">
        <f t="shared" si="14"/>
        <v>0</v>
      </c>
      <c r="X260" s="27"/>
      <c r="Y260" s="161"/>
      <c r="Z260" s="160">
        <v>0</v>
      </c>
      <c r="AA260" s="21"/>
      <c r="AB260" s="160">
        <v>0</v>
      </c>
      <c r="AC260" s="21"/>
      <c r="AD260" s="160">
        <v>0</v>
      </c>
      <c r="AE260" s="21"/>
      <c r="AF260" s="160">
        <v>0</v>
      </c>
      <c r="AG260" s="21"/>
      <c r="AH260" s="164">
        <v>0</v>
      </c>
      <c r="AI260" s="21"/>
      <c r="AJ260" s="160">
        <v>0</v>
      </c>
      <c r="AK260" s="21"/>
      <c r="AL260" s="160">
        <f t="shared" si="15"/>
        <v>0</v>
      </c>
      <c r="AM260" s="21"/>
      <c r="AN260" s="21"/>
      <c r="AO260" s="21"/>
      <c r="AP260" s="160">
        <v>30200.85</v>
      </c>
      <c r="AQ260" s="21"/>
      <c r="AR260" s="10">
        <v>17</v>
      </c>
    </row>
    <row r="261" spans="1:44" ht="8.85" customHeight="1" x14ac:dyDescent="0.3">
      <c r="A261" s="10">
        <v>18</v>
      </c>
      <c r="B261" s="18"/>
      <c r="C261" s="10" t="s">
        <v>233</v>
      </c>
      <c r="D261" s="21"/>
      <c r="E261" s="21"/>
      <c r="F261" s="21"/>
      <c r="G261" s="160">
        <v>761441</v>
      </c>
      <c r="H261" s="21"/>
      <c r="I261" s="160">
        <v>171577</v>
      </c>
      <c r="J261" s="21"/>
      <c r="K261" s="160">
        <v>0</v>
      </c>
      <c r="L261" s="21"/>
      <c r="M261" s="160">
        <v>0</v>
      </c>
      <c r="N261" s="21"/>
      <c r="O261" s="160">
        <v>0</v>
      </c>
      <c r="P261" s="21"/>
      <c r="Q261" s="160">
        <v>0</v>
      </c>
      <c r="R261" s="21"/>
      <c r="S261" s="160">
        <v>0</v>
      </c>
      <c r="T261" s="21"/>
      <c r="U261" s="160">
        <v>21564</v>
      </c>
      <c r="V261" s="21"/>
      <c r="W261" s="160">
        <f t="shared" si="14"/>
        <v>954582</v>
      </c>
      <c r="X261" s="27"/>
      <c r="Y261" s="161"/>
      <c r="Z261" s="160">
        <v>0</v>
      </c>
      <c r="AA261" s="21"/>
      <c r="AB261" s="160">
        <v>1248930</v>
      </c>
      <c r="AC261" s="21"/>
      <c r="AD261" s="160">
        <v>188644</v>
      </c>
      <c r="AE261" s="21"/>
      <c r="AF261" s="160">
        <v>0</v>
      </c>
      <c r="AG261" s="21"/>
      <c r="AH261" s="164">
        <v>13600</v>
      </c>
      <c r="AI261" s="21"/>
      <c r="AJ261" s="160">
        <v>0</v>
      </c>
      <c r="AK261" s="21"/>
      <c r="AL261" s="160">
        <f t="shared" si="15"/>
        <v>1451174</v>
      </c>
      <c r="AM261" s="21"/>
      <c r="AN261" s="21"/>
      <c r="AO261" s="21"/>
      <c r="AP261" s="160">
        <v>491602.04000000004</v>
      </c>
      <c r="AQ261" s="21"/>
      <c r="AR261" s="10">
        <v>18</v>
      </c>
    </row>
    <row r="262" spans="1:44" ht="8.85" customHeight="1" x14ac:dyDescent="0.3">
      <c r="A262" s="10">
        <v>19</v>
      </c>
      <c r="B262" s="18"/>
      <c r="C262" s="10" t="s">
        <v>234</v>
      </c>
      <c r="D262" s="21"/>
      <c r="E262" s="21"/>
      <c r="F262" s="21"/>
      <c r="G262" s="160">
        <v>638968</v>
      </c>
      <c r="H262" s="21"/>
      <c r="I262" s="160">
        <v>825198</v>
      </c>
      <c r="J262" s="21"/>
      <c r="K262" s="160">
        <v>0</v>
      </c>
      <c r="L262" s="21"/>
      <c r="M262" s="160">
        <v>-10826</v>
      </c>
      <c r="N262" s="21"/>
      <c r="O262" s="160">
        <v>0</v>
      </c>
      <c r="P262" s="21"/>
      <c r="Q262" s="160">
        <v>1464000</v>
      </c>
      <c r="R262" s="21"/>
      <c r="S262" s="160">
        <v>3356733</v>
      </c>
      <c r="T262" s="21"/>
      <c r="U262" s="160">
        <v>3730706</v>
      </c>
      <c r="V262" s="21"/>
      <c r="W262" s="160">
        <f t="shared" si="14"/>
        <v>10004779</v>
      </c>
      <c r="X262" s="27"/>
      <c r="Y262" s="161"/>
      <c r="Z262" s="160">
        <v>0</v>
      </c>
      <c r="AA262" s="21"/>
      <c r="AB262" s="160">
        <v>7710661</v>
      </c>
      <c r="AC262" s="21"/>
      <c r="AD262" s="160">
        <v>409351</v>
      </c>
      <c r="AE262" s="21"/>
      <c r="AF262" s="160">
        <v>0</v>
      </c>
      <c r="AG262" s="21"/>
      <c r="AH262" s="164">
        <v>4502515</v>
      </c>
      <c r="AI262" s="21"/>
      <c r="AJ262" s="160">
        <v>0</v>
      </c>
      <c r="AK262" s="21"/>
      <c r="AL262" s="160">
        <f t="shared" si="15"/>
        <v>12622527</v>
      </c>
      <c r="AM262" s="21"/>
      <c r="AN262" s="21"/>
      <c r="AO262" s="21"/>
      <c r="AP262" s="160">
        <v>2091650</v>
      </c>
      <c r="AQ262" s="21"/>
      <c r="AR262" s="10">
        <v>19</v>
      </c>
    </row>
    <row r="263" spans="1:44" ht="8.85" customHeight="1" x14ac:dyDescent="0.3">
      <c r="A263" s="10">
        <v>20</v>
      </c>
      <c r="B263" s="18"/>
      <c r="C263" s="10" t="s">
        <v>235</v>
      </c>
      <c r="D263" s="21"/>
      <c r="E263" s="21"/>
      <c r="F263" s="21"/>
      <c r="G263" s="160">
        <v>0</v>
      </c>
      <c r="H263" s="21"/>
      <c r="I263" s="160">
        <v>0</v>
      </c>
      <c r="J263" s="21"/>
      <c r="K263" s="160">
        <v>0</v>
      </c>
      <c r="L263" s="21"/>
      <c r="M263" s="160">
        <v>0</v>
      </c>
      <c r="N263" s="21"/>
      <c r="O263" s="160">
        <v>0</v>
      </c>
      <c r="P263" s="21"/>
      <c r="Q263" s="160">
        <v>0</v>
      </c>
      <c r="R263" s="21"/>
      <c r="S263" s="160">
        <v>0</v>
      </c>
      <c r="T263" s="21"/>
      <c r="U263" s="160">
        <v>0</v>
      </c>
      <c r="V263" s="21"/>
      <c r="W263" s="160">
        <f t="shared" si="14"/>
        <v>0</v>
      </c>
      <c r="X263" s="27"/>
      <c r="Y263" s="161"/>
      <c r="Z263" s="160">
        <v>0</v>
      </c>
      <c r="AA263" s="21"/>
      <c r="AB263" s="160">
        <v>0</v>
      </c>
      <c r="AC263" s="21"/>
      <c r="AD263" s="160">
        <v>0</v>
      </c>
      <c r="AE263" s="21"/>
      <c r="AF263" s="160">
        <v>0</v>
      </c>
      <c r="AG263" s="21"/>
      <c r="AH263" s="164">
        <v>0</v>
      </c>
      <c r="AI263" s="21"/>
      <c r="AJ263" s="160">
        <v>0</v>
      </c>
      <c r="AK263" s="21"/>
      <c r="AL263" s="160">
        <f t="shared" si="15"/>
        <v>0</v>
      </c>
      <c r="AM263" s="21"/>
      <c r="AN263" s="21"/>
      <c r="AO263" s="21"/>
      <c r="AP263" s="160">
        <v>12382.68</v>
      </c>
      <c r="AQ263" s="21"/>
      <c r="AR263" s="10">
        <v>20</v>
      </c>
    </row>
    <row r="264" spans="1:44"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9"/>
    </row>
    <row r="265" spans="1:44" ht="8.85" customHeight="1" x14ac:dyDescent="0.3">
      <c r="A265" s="10">
        <v>21</v>
      </c>
      <c r="B265" s="18"/>
      <c r="C265" s="10" t="s">
        <v>236</v>
      </c>
      <c r="D265" s="21"/>
      <c r="E265" s="21"/>
      <c r="F265" s="21"/>
      <c r="G265" s="160">
        <v>0</v>
      </c>
      <c r="H265" s="21"/>
      <c r="I265" s="160">
        <v>162725</v>
      </c>
      <c r="J265" s="21"/>
      <c r="K265" s="160">
        <v>0</v>
      </c>
      <c r="L265" s="21"/>
      <c r="M265" s="160">
        <v>0</v>
      </c>
      <c r="N265" s="21"/>
      <c r="O265" s="160">
        <v>0</v>
      </c>
      <c r="P265" s="21"/>
      <c r="Q265" s="160">
        <v>0</v>
      </c>
      <c r="R265" s="21"/>
      <c r="S265" s="160">
        <v>0</v>
      </c>
      <c r="T265" s="21"/>
      <c r="U265" s="160">
        <v>0</v>
      </c>
      <c r="V265" s="21"/>
      <c r="W265" s="160">
        <f t="shared" ref="W265:W285" si="16">SUM(G265:U265)</f>
        <v>162725</v>
      </c>
      <c r="X265" s="27"/>
      <c r="Y265" s="161"/>
      <c r="Z265" s="160">
        <v>0</v>
      </c>
      <c r="AA265" s="21"/>
      <c r="AB265" s="160">
        <v>0</v>
      </c>
      <c r="AC265" s="21"/>
      <c r="AD265" s="160">
        <v>787725</v>
      </c>
      <c r="AE265" s="21"/>
      <c r="AF265" s="160">
        <v>0</v>
      </c>
      <c r="AG265" s="21"/>
      <c r="AH265" s="164">
        <v>0</v>
      </c>
      <c r="AI265" s="21"/>
      <c r="AJ265" s="160">
        <v>0</v>
      </c>
      <c r="AK265" s="21"/>
      <c r="AL265" s="160">
        <f t="shared" ref="AL265:AL285" si="17">SUM(Z265:AJ265)</f>
        <v>787725</v>
      </c>
      <c r="AM265" s="21"/>
      <c r="AN265" s="21"/>
      <c r="AO265" s="21"/>
      <c r="AP265" s="160">
        <v>69119.930000000008</v>
      </c>
      <c r="AQ265" s="21"/>
      <c r="AR265" s="10">
        <v>21</v>
      </c>
    </row>
    <row r="266" spans="1:44" ht="8.85" customHeight="1" x14ac:dyDescent="0.3">
      <c r="A266" s="10">
        <v>22</v>
      </c>
      <c r="B266" s="18"/>
      <c r="C266" s="10" t="s">
        <v>189</v>
      </c>
      <c r="D266" s="21"/>
      <c r="E266" s="21"/>
      <c r="F266" s="21"/>
      <c r="G266" s="160">
        <v>0</v>
      </c>
      <c r="H266" s="21"/>
      <c r="I266" s="160">
        <v>645774</v>
      </c>
      <c r="J266" s="21"/>
      <c r="K266" s="160">
        <v>0</v>
      </c>
      <c r="L266" s="21"/>
      <c r="M266" s="160">
        <v>0</v>
      </c>
      <c r="N266" s="21"/>
      <c r="O266" s="160">
        <v>0</v>
      </c>
      <c r="P266" s="21"/>
      <c r="Q266" s="160">
        <v>0</v>
      </c>
      <c r="R266" s="21"/>
      <c r="S266" s="160">
        <v>0</v>
      </c>
      <c r="T266" s="21"/>
      <c r="U266" s="160">
        <v>0</v>
      </c>
      <c r="V266" s="21"/>
      <c r="W266" s="160">
        <f t="shared" si="16"/>
        <v>645774</v>
      </c>
      <c r="X266" s="27"/>
      <c r="Y266" s="161"/>
      <c r="Z266" s="160">
        <v>0</v>
      </c>
      <c r="AA266" s="21"/>
      <c r="AB266" s="160">
        <v>736839</v>
      </c>
      <c r="AC266" s="21"/>
      <c r="AD266" s="160">
        <v>0</v>
      </c>
      <c r="AE266" s="21"/>
      <c r="AF266" s="160">
        <v>0</v>
      </c>
      <c r="AG266" s="21"/>
      <c r="AH266" s="164">
        <v>0</v>
      </c>
      <c r="AI266" s="21"/>
      <c r="AJ266" s="160">
        <v>0</v>
      </c>
      <c r="AK266" s="21"/>
      <c r="AL266" s="160">
        <f t="shared" si="17"/>
        <v>736839</v>
      </c>
      <c r="AM266" s="21"/>
      <c r="AN266" s="21"/>
      <c r="AO266" s="21"/>
      <c r="AP266" s="160">
        <v>268791.83</v>
      </c>
      <c r="AQ266" s="21"/>
      <c r="AR266" s="10">
        <v>22</v>
      </c>
    </row>
    <row r="267" spans="1:44" ht="8.85" customHeight="1" x14ac:dyDescent="0.3">
      <c r="A267" s="10">
        <v>23</v>
      </c>
      <c r="B267" s="18"/>
      <c r="C267" s="10" t="s">
        <v>197</v>
      </c>
      <c r="D267" s="21"/>
      <c r="E267" s="21"/>
      <c r="F267" s="21"/>
      <c r="G267" s="160">
        <v>0</v>
      </c>
      <c r="H267" s="21"/>
      <c r="I267" s="160">
        <v>0</v>
      </c>
      <c r="J267" s="21"/>
      <c r="K267" s="160">
        <v>0</v>
      </c>
      <c r="L267" s="21"/>
      <c r="M267" s="160">
        <v>0</v>
      </c>
      <c r="N267" s="21"/>
      <c r="O267" s="160">
        <v>0</v>
      </c>
      <c r="P267" s="21"/>
      <c r="Q267" s="160">
        <v>0</v>
      </c>
      <c r="R267" s="21"/>
      <c r="S267" s="160">
        <v>0</v>
      </c>
      <c r="T267" s="21"/>
      <c r="U267" s="160">
        <v>0</v>
      </c>
      <c r="V267" s="21"/>
      <c r="W267" s="160">
        <f t="shared" si="16"/>
        <v>0</v>
      </c>
      <c r="X267" s="27"/>
      <c r="Y267" s="161"/>
      <c r="Z267" s="160">
        <v>0</v>
      </c>
      <c r="AA267" s="21"/>
      <c r="AB267" s="160">
        <v>0</v>
      </c>
      <c r="AC267" s="21"/>
      <c r="AD267" s="160">
        <v>0</v>
      </c>
      <c r="AE267" s="21"/>
      <c r="AF267" s="160">
        <v>0</v>
      </c>
      <c r="AG267" s="21"/>
      <c r="AH267" s="164">
        <v>0</v>
      </c>
      <c r="AI267" s="21"/>
      <c r="AJ267" s="160">
        <v>0</v>
      </c>
      <c r="AK267" s="21"/>
      <c r="AL267" s="160">
        <f t="shared" si="17"/>
        <v>0</v>
      </c>
      <c r="AM267" s="21"/>
      <c r="AN267" s="21"/>
      <c r="AO267" s="21"/>
      <c r="AP267" s="160">
        <v>183897.60000000001</v>
      </c>
      <c r="AQ267" s="21"/>
      <c r="AR267" s="10">
        <v>23</v>
      </c>
    </row>
    <row r="268" spans="1:44" ht="8.85" customHeight="1" x14ac:dyDescent="0.3">
      <c r="A268" s="10">
        <v>24</v>
      </c>
      <c r="B268" s="18"/>
      <c r="C268" s="37" t="s">
        <v>237</v>
      </c>
      <c r="D268" s="21"/>
      <c r="E268" s="21"/>
      <c r="F268" s="21"/>
      <c r="G268" s="160">
        <v>750996</v>
      </c>
      <c r="H268" s="21"/>
      <c r="I268" s="160">
        <v>44529</v>
      </c>
      <c r="J268" s="21"/>
      <c r="K268" s="160">
        <v>0</v>
      </c>
      <c r="L268" s="21"/>
      <c r="M268" s="160">
        <v>2518</v>
      </c>
      <c r="N268" s="21"/>
      <c r="O268" s="160">
        <v>0</v>
      </c>
      <c r="P268" s="21"/>
      <c r="Q268" s="160">
        <v>0</v>
      </c>
      <c r="R268" s="21"/>
      <c r="S268" s="160">
        <v>1029136</v>
      </c>
      <c r="T268" s="21"/>
      <c r="U268" s="160">
        <v>0</v>
      </c>
      <c r="V268" s="21"/>
      <c r="W268" s="160">
        <f t="shared" si="16"/>
        <v>1827179</v>
      </c>
      <c r="X268" s="27"/>
      <c r="Y268" s="161"/>
      <c r="Z268" s="160">
        <v>0</v>
      </c>
      <c r="AA268" s="21"/>
      <c r="AB268" s="160">
        <v>0</v>
      </c>
      <c r="AC268" s="21"/>
      <c r="AD268" s="160">
        <v>28299</v>
      </c>
      <c r="AE268" s="21"/>
      <c r="AF268" s="160">
        <v>0</v>
      </c>
      <c r="AG268" s="21"/>
      <c r="AH268" s="164">
        <v>0</v>
      </c>
      <c r="AI268" s="21"/>
      <c r="AJ268" s="160">
        <v>0</v>
      </c>
      <c r="AK268" s="21"/>
      <c r="AL268" s="160">
        <f t="shared" si="17"/>
        <v>28299</v>
      </c>
      <c r="AM268" s="21"/>
      <c r="AN268" s="21"/>
      <c r="AO268" s="21"/>
      <c r="AP268" s="160">
        <v>902801.7</v>
      </c>
      <c r="AQ268" s="21"/>
      <c r="AR268" s="10">
        <v>24</v>
      </c>
    </row>
    <row r="269" spans="1:44" ht="8.85" customHeight="1" x14ac:dyDescent="0.3">
      <c r="A269" s="10">
        <v>25</v>
      </c>
      <c r="B269" s="18"/>
      <c r="C269" s="10" t="s">
        <v>238</v>
      </c>
      <c r="D269" s="21"/>
      <c r="E269" s="21"/>
      <c r="F269" s="21"/>
      <c r="G269" s="160">
        <v>0</v>
      </c>
      <c r="H269" s="21"/>
      <c r="I269" s="160">
        <v>0</v>
      </c>
      <c r="J269" s="21"/>
      <c r="K269" s="160">
        <v>0</v>
      </c>
      <c r="L269" s="21"/>
      <c r="M269" s="160">
        <v>0</v>
      </c>
      <c r="N269" s="21"/>
      <c r="O269" s="160">
        <v>0</v>
      </c>
      <c r="P269" s="21"/>
      <c r="Q269" s="160">
        <v>91919</v>
      </c>
      <c r="R269" s="21"/>
      <c r="S269" s="160">
        <v>0</v>
      </c>
      <c r="T269" s="21"/>
      <c r="U269" s="160">
        <v>0</v>
      </c>
      <c r="V269" s="21"/>
      <c r="W269" s="160">
        <f t="shared" si="16"/>
        <v>91919</v>
      </c>
      <c r="X269" s="27"/>
      <c r="Y269" s="161"/>
      <c r="Z269" s="160">
        <v>0</v>
      </c>
      <c r="AA269" s="21"/>
      <c r="AB269" s="160">
        <v>0</v>
      </c>
      <c r="AC269" s="21"/>
      <c r="AD269" s="160">
        <v>91919</v>
      </c>
      <c r="AE269" s="21"/>
      <c r="AF269" s="160">
        <v>0</v>
      </c>
      <c r="AG269" s="21"/>
      <c r="AH269" s="164">
        <v>0</v>
      </c>
      <c r="AI269" s="21"/>
      <c r="AJ269" s="160">
        <v>0</v>
      </c>
      <c r="AK269" s="21"/>
      <c r="AL269" s="160">
        <f t="shared" si="17"/>
        <v>91919</v>
      </c>
      <c r="AM269" s="21"/>
      <c r="AN269" s="21"/>
      <c r="AO269" s="21"/>
      <c r="AP269" s="160">
        <v>1966.86</v>
      </c>
      <c r="AQ269" s="21"/>
      <c r="AR269" s="10">
        <v>25</v>
      </c>
    </row>
    <row r="270" spans="1:44"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9"/>
    </row>
    <row r="271" spans="1:44" ht="8.85" customHeight="1" x14ac:dyDescent="0.3">
      <c r="A271" s="10">
        <v>26</v>
      </c>
      <c r="B271" s="18"/>
      <c r="C271" s="10" t="s">
        <v>239</v>
      </c>
      <c r="D271" s="21"/>
      <c r="E271" s="21"/>
      <c r="F271" s="21"/>
      <c r="G271" s="160">
        <v>0</v>
      </c>
      <c r="H271" s="21"/>
      <c r="I271" s="160">
        <v>0</v>
      </c>
      <c r="J271" s="21"/>
      <c r="K271" s="160">
        <v>0</v>
      </c>
      <c r="L271" s="21"/>
      <c r="M271" s="160">
        <v>0</v>
      </c>
      <c r="N271" s="21"/>
      <c r="O271" s="160">
        <v>0</v>
      </c>
      <c r="P271" s="21"/>
      <c r="Q271" s="160">
        <v>0</v>
      </c>
      <c r="R271" s="21"/>
      <c r="S271" s="160">
        <v>0</v>
      </c>
      <c r="T271" s="21"/>
      <c r="U271" s="160">
        <v>0</v>
      </c>
      <c r="V271" s="21"/>
      <c r="W271" s="160">
        <f t="shared" si="16"/>
        <v>0</v>
      </c>
      <c r="X271" s="27"/>
      <c r="Y271" s="161"/>
      <c r="Z271" s="160">
        <v>0</v>
      </c>
      <c r="AA271" s="21"/>
      <c r="AB271" s="160">
        <v>0</v>
      </c>
      <c r="AC271" s="21"/>
      <c r="AD271" s="160">
        <v>0</v>
      </c>
      <c r="AE271" s="21"/>
      <c r="AF271" s="160">
        <v>0</v>
      </c>
      <c r="AG271" s="21"/>
      <c r="AH271" s="164">
        <v>0</v>
      </c>
      <c r="AI271" s="21"/>
      <c r="AJ271" s="160">
        <v>0</v>
      </c>
      <c r="AK271" s="21"/>
      <c r="AL271" s="160">
        <f t="shared" si="17"/>
        <v>0</v>
      </c>
      <c r="AM271" s="21"/>
      <c r="AN271" s="21"/>
      <c r="AO271" s="21"/>
      <c r="AP271" s="160">
        <v>0</v>
      </c>
      <c r="AQ271" s="21"/>
      <c r="AR271" s="10">
        <v>26</v>
      </c>
    </row>
    <row r="272" spans="1:44" ht="8.85" customHeight="1" x14ac:dyDescent="0.3">
      <c r="A272" s="10">
        <v>27</v>
      </c>
      <c r="B272" s="18"/>
      <c r="C272" s="10" t="s">
        <v>240</v>
      </c>
      <c r="D272" s="21"/>
      <c r="E272" s="21"/>
      <c r="F272" s="21"/>
      <c r="G272" s="160">
        <v>0</v>
      </c>
      <c r="H272" s="21"/>
      <c r="I272" s="160">
        <v>123132</v>
      </c>
      <c r="J272" s="21"/>
      <c r="K272" s="160">
        <v>0</v>
      </c>
      <c r="L272" s="21"/>
      <c r="M272" s="160">
        <v>0</v>
      </c>
      <c r="N272" s="21"/>
      <c r="O272" s="160">
        <v>0</v>
      </c>
      <c r="P272" s="21"/>
      <c r="Q272" s="160">
        <v>0</v>
      </c>
      <c r="R272" s="21"/>
      <c r="S272" s="160">
        <v>0</v>
      </c>
      <c r="T272" s="21"/>
      <c r="U272" s="160">
        <v>0</v>
      </c>
      <c r="V272" s="21"/>
      <c r="W272" s="160">
        <f t="shared" si="16"/>
        <v>123132</v>
      </c>
      <c r="X272" s="27"/>
      <c r="Y272" s="161"/>
      <c r="Z272" s="160">
        <v>0</v>
      </c>
      <c r="AA272" s="21"/>
      <c r="AB272" s="160">
        <v>190253</v>
      </c>
      <c r="AC272" s="21"/>
      <c r="AD272" s="160">
        <v>526403</v>
      </c>
      <c r="AE272" s="21"/>
      <c r="AF272" s="160">
        <v>0</v>
      </c>
      <c r="AG272" s="21"/>
      <c r="AH272" s="164">
        <v>0</v>
      </c>
      <c r="AI272" s="21"/>
      <c r="AJ272" s="160">
        <v>0</v>
      </c>
      <c r="AK272" s="21"/>
      <c r="AL272" s="160">
        <f t="shared" si="17"/>
        <v>716656</v>
      </c>
      <c r="AM272" s="21"/>
      <c r="AN272" s="21"/>
      <c r="AO272" s="21"/>
      <c r="AP272" s="160">
        <v>8745.92</v>
      </c>
      <c r="AQ272" s="21"/>
      <c r="AR272" s="10">
        <v>27</v>
      </c>
    </row>
    <row r="273" spans="1:44" ht="8.85" customHeight="1" x14ac:dyDescent="0.3">
      <c r="A273" s="10">
        <v>28</v>
      </c>
      <c r="B273" s="18"/>
      <c r="C273" s="10" t="s">
        <v>241</v>
      </c>
      <c r="D273" s="21"/>
      <c r="E273" s="21"/>
      <c r="F273" s="21"/>
      <c r="G273" s="160">
        <v>0</v>
      </c>
      <c r="H273" s="21"/>
      <c r="I273" s="160">
        <v>0</v>
      </c>
      <c r="J273" s="21"/>
      <c r="K273" s="160">
        <v>0</v>
      </c>
      <c r="L273" s="21"/>
      <c r="M273" s="160">
        <v>0</v>
      </c>
      <c r="N273" s="21"/>
      <c r="O273" s="160">
        <v>0</v>
      </c>
      <c r="P273" s="21"/>
      <c r="Q273" s="160">
        <v>0</v>
      </c>
      <c r="R273" s="21"/>
      <c r="S273" s="160">
        <v>0</v>
      </c>
      <c r="T273" s="21"/>
      <c r="U273" s="160">
        <v>0</v>
      </c>
      <c r="V273" s="21"/>
      <c r="W273" s="160">
        <f t="shared" si="16"/>
        <v>0</v>
      </c>
      <c r="X273" s="27"/>
      <c r="Y273" s="161"/>
      <c r="Z273" s="160">
        <v>0</v>
      </c>
      <c r="AA273" s="21"/>
      <c r="AB273" s="160">
        <v>0</v>
      </c>
      <c r="AC273" s="21"/>
      <c r="AD273" s="160">
        <v>0</v>
      </c>
      <c r="AE273" s="21"/>
      <c r="AF273" s="160">
        <v>0</v>
      </c>
      <c r="AG273" s="21"/>
      <c r="AH273" s="164">
        <v>0</v>
      </c>
      <c r="AI273" s="21"/>
      <c r="AJ273" s="160">
        <v>0</v>
      </c>
      <c r="AK273" s="21"/>
      <c r="AL273" s="160">
        <f t="shared" si="17"/>
        <v>0</v>
      </c>
      <c r="AM273" s="21"/>
      <c r="AN273" s="21"/>
      <c r="AO273" s="21"/>
      <c r="AP273" s="160">
        <v>1125413.74</v>
      </c>
      <c r="AQ273" s="21"/>
      <c r="AR273" s="10">
        <v>28</v>
      </c>
    </row>
    <row r="274" spans="1:44" ht="8.85" customHeight="1" x14ac:dyDescent="0.3">
      <c r="A274" s="10">
        <v>29</v>
      </c>
      <c r="B274" s="18"/>
      <c r="C274" s="10" t="s">
        <v>242</v>
      </c>
      <c r="D274" s="21"/>
      <c r="E274" s="21"/>
      <c r="F274" s="21"/>
      <c r="G274" s="160">
        <v>0</v>
      </c>
      <c r="H274" s="21"/>
      <c r="I274" s="160">
        <v>25600</v>
      </c>
      <c r="J274" s="21"/>
      <c r="K274" s="160">
        <v>0</v>
      </c>
      <c r="L274" s="21"/>
      <c r="M274" s="160">
        <v>0</v>
      </c>
      <c r="N274" s="21"/>
      <c r="O274" s="160">
        <v>0</v>
      </c>
      <c r="P274" s="21"/>
      <c r="Q274" s="160">
        <v>0</v>
      </c>
      <c r="R274" s="21"/>
      <c r="S274" s="160">
        <v>0</v>
      </c>
      <c r="T274" s="21"/>
      <c r="U274" s="160">
        <v>9011</v>
      </c>
      <c r="V274" s="21"/>
      <c r="W274" s="160">
        <f t="shared" si="16"/>
        <v>34611</v>
      </c>
      <c r="X274" s="27"/>
      <c r="Y274" s="161"/>
      <c r="Z274" s="160">
        <v>0</v>
      </c>
      <c r="AA274" s="21"/>
      <c r="AB274" s="160">
        <v>0</v>
      </c>
      <c r="AC274" s="21"/>
      <c r="AD274" s="160">
        <v>25600</v>
      </c>
      <c r="AE274" s="21"/>
      <c r="AF274" s="160">
        <v>0</v>
      </c>
      <c r="AG274" s="21"/>
      <c r="AH274" s="164">
        <v>0</v>
      </c>
      <c r="AI274" s="21"/>
      <c r="AJ274" s="160">
        <v>0</v>
      </c>
      <c r="AK274" s="21"/>
      <c r="AL274" s="160">
        <f t="shared" si="17"/>
        <v>25600</v>
      </c>
      <c r="AM274" s="21"/>
      <c r="AN274" s="21"/>
      <c r="AO274" s="21"/>
      <c r="AP274" s="160">
        <v>462267.1</v>
      </c>
      <c r="AQ274" s="21"/>
      <c r="AR274" s="10">
        <v>29</v>
      </c>
    </row>
    <row r="275" spans="1:44" ht="8.85" customHeight="1" x14ac:dyDescent="0.3">
      <c r="A275" s="10">
        <v>30</v>
      </c>
      <c r="B275" s="18"/>
      <c r="C275" s="10" t="s">
        <v>243</v>
      </c>
      <c r="D275" s="21"/>
      <c r="E275" s="21"/>
      <c r="F275" s="21"/>
      <c r="G275" s="160">
        <v>0</v>
      </c>
      <c r="H275" s="21"/>
      <c r="I275" s="160">
        <v>394078</v>
      </c>
      <c r="J275" s="21"/>
      <c r="K275" s="160">
        <v>0</v>
      </c>
      <c r="L275" s="21"/>
      <c r="M275" s="160">
        <v>0</v>
      </c>
      <c r="N275" s="21"/>
      <c r="O275" s="160">
        <v>0</v>
      </c>
      <c r="P275" s="21"/>
      <c r="Q275" s="160">
        <v>450784</v>
      </c>
      <c r="R275" s="21"/>
      <c r="S275" s="160">
        <v>0</v>
      </c>
      <c r="T275" s="21"/>
      <c r="U275" s="160">
        <v>0</v>
      </c>
      <c r="V275" s="21"/>
      <c r="W275" s="160">
        <f t="shared" si="16"/>
        <v>844862</v>
      </c>
      <c r="X275" s="27"/>
      <c r="Y275" s="161"/>
      <c r="Z275" s="160">
        <v>0</v>
      </c>
      <c r="AA275" s="21"/>
      <c r="AB275" s="160">
        <v>0</v>
      </c>
      <c r="AC275" s="21"/>
      <c r="AD275" s="160">
        <v>844862</v>
      </c>
      <c r="AE275" s="21"/>
      <c r="AF275" s="160">
        <v>0</v>
      </c>
      <c r="AG275" s="21"/>
      <c r="AH275" s="164">
        <v>0</v>
      </c>
      <c r="AI275" s="21"/>
      <c r="AJ275" s="160">
        <v>0</v>
      </c>
      <c r="AK275" s="21"/>
      <c r="AL275" s="160">
        <f t="shared" si="17"/>
        <v>844862</v>
      </c>
      <c r="AM275" s="21"/>
      <c r="AN275" s="21"/>
      <c r="AO275" s="21"/>
      <c r="AP275" s="160">
        <v>1518420.02</v>
      </c>
      <c r="AQ275" s="21"/>
      <c r="AR275" s="10">
        <v>30</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9"/>
    </row>
    <row r="277" spans="1:44" ht="8.85" customHeight="1" x14ac:dyDescent="0.3">
      <c r="A277" s="10">
        <v>31</v>
      </c>
      <c r="B277" s="18"/>
      <c r="C277" s="10" t="s">
        <v>210</v>
      </c>
      <c r="D277" s="21"/>
      <c r="E277" s="21"/>
      <c r="F277" s="21"/>
      <c r="G277" s="160">
        <v>0</v>
      </c>
      <c r="H277" s="21"/>
      <c r="I277" s="160">
        <v>0</v>
      </c>
      <c r="J277" s="21"/>
      <c r="K277" s="160">
        <v>0</v>
      </c>
      <c r="L277" s="21"/>
      <c r="M277" s="160">
        <v>0</v>
      </c>
      <c r="N277" s="21"/>
      <c r="O277" s="160">
        <v>0</v>
      </c>
      <c r="P277" s="21"/>
      <c r="Q277" s="160">
        <v>380732</v>
      </c>
      <c r="R277" s="21"/>
      <c r="S277" s="160">
        <v>0</v>
      </c>
      <c r="T277" s="21"/>
      <c r="U277" s="160">
        <v>0</v>
      </c>
      <c r="V277" s="21"/>
      <c r="W277" s="160">
        <f t="shared" si="16"/>
        <v>380732</v>
      </c>
      <c r="X277" s="27"/>
      <c r="Y277" s="161"/>
      <c r="Z277" s="160">
        <v>0</v>
      </c>
      <c r="AA277" s="21"/>
      <c r="AB277" s="160">
        <v>0</v>
      </c>
      <c r="AC277" s="21"/>
      <c r="AD277" s="160">
        <v>380732</v>
      </c>
      <c r="AE277" s="21"/>
      <c r="AF277" s="160">
        <v>0</v>
      </c>
      <c r="AG277" s="21"/>
      <c r="AH277" s="164">
        <v>0</v>
      </c>
      <c r="AI277" s="21"/>
      <c r="AJ277" s="160">
        <v>0</v>
      </c>
      <c r="AK277" s="21"/>
      <c r="AL277" s="160">
        <f t="shared" si="17"/>
        <v>380732</v>
      </c>
      <c r="AM277" s="21"/>
      <c r="AN277" s="21"/>
      <c r="AO277" s="21"/>
      <c r="AP277" s="160">
        <v>1661.3000000000002</v>
      </c>
      <c r="AQ277" s="21"/>
      <c r="AR277" s="10">
        <v>31</v>
      </c>
    </row>
    <row r="278" spans="1:44" ht="8.85" customHeight="1" x14ac:dyDescent="0.3">
      <c r="A278" s="10">
        <v>32</v>
      </c>
      <c r="B278" s="18"/>
      <c r="C278" s="10" t="s">
        <v>244</v>
      </c>
      <c r="D278" s="21"/>
      <c r="E278" s="21"/>
      <c r="F278" s="21"/>
      <c r="G278" s="160">
        <v>0</v>
      </c>
      <c r="H278" s="21"/>
      <c r="I278" s="160">
        <v>0</v>
      </c>
      <c r="J278" s="21"/>
      <c r="K278" s="160">
        <v>0</v>
      </c>
      <c r="L278" s="21"/>
      <c r="M278" s="160">
        <v>62783</v>
      </c>
      <c r="N278" s="21"/>
      <c r="O278" s="160">
        <v>0</v>
      </c>
      <c r="P278" s="21"/>
      <c r="Q278" s="160">
        <v>30673</v>
      </c>
      <c r="R278" s="21"/>
      <c r="S278" s="160">
        <v>0</v>
      </c>
      <c r="T278" s="21"/>
      <c r="U278" s="160">
        <v>211802</v>
      </c>
      <c r="V278" s="21"/>
      <c r="W278" s="160">
        <f>SUM(G278:U278)</f>
        <v>305258</v>
      </c>
      <c r="X278" s="27"/>
      <c r="Y278" s="161"/>
      <c r="Z278" s="160">
        <v>0</v>
      </c>
      <c r="AA278" s="21"/>
      <c r="AB278" s="160">
        <v>0</v>
      </c>
      <c r="AC278" s="21"/>
      <c r="AD278" s="160">
        <v>8661514</v>
      </c>
      <c r="AE278" s="21"/>
      <c r="AF278" s="160">
        <v>0</v>
      </c>
      <c r="AG278" s="21"/>
      <c r="AH278" s="164">
        <v>4408483</v>
      </c>
      <c r="AI278" s="21"/>
      <c r="AJ278" s="160">
        <v>0</v>
      </c>
      <c r="AK278" s="21"/>
      <c r="AL278" s="160">
        <f>SUM(Z278:AJ278)</f>
        <v>13069997</v>
      </c>
      <c r="AM278" s="21"/>
      <c r="AN278" s="21"/>
      <c r="AO278" s="21"/>
      <c r="AP278" s="160">
        <v>899350.86</v>
      </c>
      <c r="AQ278" s="21"/>
      <c r="AR278" s="10">
        <v>32</v>
      </c>
    </row>
    <row r="279" spans="1:44" ht="8.85" customHeight="1" x14ac:dyDescent="0.3">
      <c r="A279" s="10">
        <v>33</v>
      </c>
      <c r="B279" s="18"/>
      <c r="C279" s="10" t="s">
        <v>245</v>
      </c>
      <c r="D279" s="21"/>
      <c r="E279" s="21"/>
      <c r="F279" s="21"/>
      <c r="G279" s="160">
        <v>0</v>
      </c>
      <c r="H279" s="21"/>
      <c r="I279" s="160">
        <v>0</v>
      </c>
      <c r="J279" s="21"/>
      <c r="K279" s="160">
        <v>0</v>
      </c>
      <c r="L279" s="21"/>
      <c r="M279" s="160">
        <v>0</v>
      </c>
      <c r="N279" s="21"/>
      <c r="O279" s="160">
        <v>0</v>
      </c>
      <c r="P279" s="21"/>
      <c r="Q279" s="160">
        <v>1698725</v>
      </c>
      <c r="R279" s="21"/>
      <c r="S279" s="160">
        <v>0</v>
      </c>
      <c r="T279" s="21"/>
      <c r="U279" s="160">
        <v>0</v>
      </c>
      <c r="V279" s="21"/>
      <c r="W279" s="160">
        <f>SUM(G279:U279)</f>
        <v>1698725</v>
      </c>
      <c r="X279" s="27"/>
      <c r="Y279" s="161"/>
      <c r="Z279" s="160">
        <v>0</v>
      </c>
      <c r="AA279" s="21"/>
      <c r="AB279" s="160">
        <v>0</v>
      </c>
      <c r="AC279" s="21"/>
      <c r="AD279" s="160">
        <v>729799</v>
      </c>
      <c r="AE279" s="21"/>
      <c r="AF279" s="160">
        <v>0</v>
      </c>
      <c r="AG279" s="21"/>
      <c r="AH279" s="164">
        <v>0</v>
      </c>
      <c r="AI279" s="21"/>
      <c r="AJ279" s="160">
        <v>0</v>
      </c>
      <c r="AK279" s="21"/>
      <c r="AL279" s="160">
        <f>SUM(Z279:AJ279)</f>
        <v>729799</v>
      </c>
      <c r="AM279" s="21"/>
      <c r="AN279" s="21"/>
      <c r="AO279" s="21"/>
      <c r="AP279" s="160">
        <v>272942.57999999996</v>
      </c>
      <c r="AQ279" s="21"/>
      <c r="AR279" s="10">
        <v>33</v>
      </c>
    </row>
    <row r="280" spans="1:44" ht="8.85" customHeight="1" x14ac:dyDescent="0.3">
      <c r="A280" s="10">
        <v>34</v>
      </c>
      <c r="B280" s="18"/>
      <c r="C280" s="10" t="s">
        <v>246</v>
      </c>
      <c r="D280" s="21"/>
      <c r="E280" s="21"/>
      <c r="F280" s="21"/>
      <c r="G280" s="160">
        <v>0</v>
      </c>
      <c r="H280" s="21"/>
      <c r="I280" s="160">
        <v>0</v>
      </c>
      <c r="J280" s="21"/>
      <c r="K280" s="160">
        <v>0</v>
      </c>
      <c r="L280" s="21"/>
      <c r="M280" s="160">
        <v>0</v>
      </c>
      <c r="N280" s="21"/>
      <c r="O280" s="160">
        <v>0</v>
      </c>
      <c r="P280" s="21"/>
      <c r="Q280" s="160">
        <v>0</v>
      </c>
      <c r="R280" s="21"/>
      <c r="S280" s="160">
        <v>0</v>
      </c>
      <c r="T280" s="21"/>
      <c r="U280" s="160">
        <v>0</v>
      </c>
      <c r="V280" s="21"/>
      <c r="W280" s="160">
        <f>SUM(G280:U280)</f>
        <v>0</v>
      </c>
      <c r="X280" s="27"/>
      <c r="Y280" s="161"/>
      <c r="Z280" s="160">
        <v>0</v>
      </c>
      <c r="AA280" s="21"/>
      <c r="AB280" s="160">
        <v>0</v>
      </c>
      <c r="AC280" s="21"/>
      <c r="AD280" s="160">
        <v>413077</v>
      </c>
      <c r="AE280" s="21"/>
      <c r="AF280" s="160">
        <v>0</v>
      </c>
      <c r="AG280" s="21"/>
      <c r="AH280" s="164">
        <v>0</v>
      </c>
      <c r="AI280" s="21"/>
      <c r="AJ280" s="160">
        <v>0</v>
      </c>
      <c r="AK280" s="21"/>
      <c r="AL280" s="160">
        <f>SUM(Z280:AJ280)</f>
        <v>413077</v>
      </c>
      <c r="AM280" s="21"/>
      <c r="AN280" s="21"/>
      <c r="AO280" s="21"/>
      <c r="AP280" s="160">
        <v>5417.62</v>
      </c>
      <c r="AQ280" s="21"/>
      <c r="AR280" s="10">
        <v>34</v>
      </c>
    </row>
    <row r="281" spans="1:44" ht="8.85" customHeight="1" x14ac:dyDescent="0.3">
      <c r="A281" s="10">
        <v>35</v>
      </c>
      <c r="B281" s="18"/>
      <c r="C281" s="10" t="s">
        <v>247</v>
      </c>
      <c r="D281" s="21"/>
      <c r="E281" s="21"/>
      <c r="F281" s="21"/>
      <c r="G281" s="160">
        <v>0</v>
      </c>
      <c r="H281" s="21"/>
      <c r="I281" s="160">
        <v>0</v>
      </c>
      <c r="J281" s="21"/>
      <c r="K281" s="160">
        <v>0</v>
      </c>
      <c r="L281" s="21"/>
      <c r="M281" s="160">
        <v>0</v>
      </c>
      <c r="N281" s="21"/>
      <c r="O281" s="160">
        <v>0</v>
      </c>
      <c r="P281" s="21"/>
      <c r="Q281" s="160">
        <v>470722</v>
      </c>
      <c r="R281" s="21"/>
      <c r="S281" s="160">
        <v>0</v>
      </c>
      <c r="T281" s="21"/>
      <c r="U281" s="160">
        <v>0</v>
      </c>
      <c r="V281" s="21"/>
      <c r="W281" s="160">
        <f>SUM(G281:U281)</f>
        <v>470722</v>
      </c>
      <c r="X281" s="27"/>
      <c r="Y281" s="161"/>
      <c r="Z281" s="160">
        <v>0</v>
      </c>
      <c r="AA281" s="21"/>
      <c r="AB281" s="160">
        <v>0</v>
      </c>
      <c r="AC281" s="21"/>
      <c r="AD281" s="160">
        <v>470722</v>
      </c>
      <c r="AE281" s="21"/>
      <c r="AF281" s="160">
        <v>0</v>
      </c>
      <c r="AG281" s="21"/>
      <c r="AH281" s="164">
        <v>0</v>
      </c>
      <c r="AI281" s="21"/>
      <c r="AJ281" s="160">
        <v>0</v>
      </c>
      <c r="AK281" s="21"/>
      <c r="AL281" s="160">
        <f>SUM(Z281:AJ281)</f>
        <v>470722</v>
      </c>
      <c r="AM281" s="21"/>
      <c r="AN281" s="21"/>
      <c r="AO281" s="21"/>
      <c r="AP281" s="160">
        <v>0</v>
      </c>
      <c r="AQ281" s="21"/>
      <c r="AR281" s="10">
        <v>35</v>
      </c>
    </row>
    <row r="282" spans="1:44" ht="8.85" customHeight="1" x14ac:dyDescent="0.3">
      <c r="B282" s="18"/>
      <c r="D282" s="21"/>
      <c r="E282" s="21"/>
      <c r="F282" s="21"/>
      <c r="G282" s="160"/>
      <c r="H282" s="21"/>
      <c r="I282" s="160"/>
      <c r="J282" s="21"/>
      <c r="K282" s="160"/>
      <c r="L282" s="21"/>
      <c r="M282" s="160"/>
      <c r="N282" s="21"/>
      <c r="O282" s="160"/>
      <c r="P282" s="21"/>
      <c r="Q282" s="160"/>
      <c r="R282" s="21"/>
      <c r="S282" s="160"/>
      <c r="T282" s="21"/>
      <c r="U282" s="160"/>
      <c r="V282" s="21"/>
      <c r="W282" s="160"/>
      <c r="X282" s="27"/>
      <c r="Y282" s="161"/>
      <c r="Z282" s="160"/>
      <c r="AA282" s="21"/>
      <c r="AB282" s="160"/>
      <c r="AC282" s="21"/>
      <c r="AD282" s="160"/>
      <c r="AE282" s="21"/>
      <c r="AF282" s="160"/>
      <c r="AG282" s="21"/>
      <c r="AH282" s="164"/>
      <c r="AI282" s="21"/>
      <c r="AJ282" s="160"/>
      <c r="AK282" s="21"/>
      <c r="AL282" s="160"/>
      <c r="AM282" s="21"/>
      <c r="AN282" s="21"/>
      <c r="AO282" s="21"/>
      <c r="AP282" s="160"/>
      <c r="AQ282" s="21"/>
    </row>
    <row r="283" spans="1:44" ht="9.9" customHeight="1" x14ac:dyDescent="0.3">
      <c r="A283" s="10">
        <v>36</v>
      </c>
      <c r="B283" s="18"/>
      <c r="C283" s="10" t="s">
        <v>214</v>
      </c>
      <c r="D283" s="21"/>
      <c r="E283" s="21"/>
      <c r="F283" s="21"/>
      <c r="G283" s="160">
        <v>0</v>
      </c>
      <c r="H283" s="21"/>
      <c r="I283" s="160">
        <v>0</v>
      </c>
      <c r="J283" s="21"/>
      <c r="K283" s="160">
        <v>0</v>
      </c>
      <c r="L283" s="21"/>
      <c r="M283" s="160">
        <v>0</v>
      </c>
      <c r="N283" s="21"/>
      <c r="O283" s="160">
        <v>0</v>
      </c>
      <c r="P283" s="21"/>
      <c r="Q283" s="160">
        <v>1290507</v>
      </c>
      <c r="R283" s="21"/>
      <c r="S283" s="160">
        <v>0</v>
      </c>
      <c r="T283" s="21"/>
      <c r="U283" s="160">
        <v>0</v>
      </c>
      <c r="V283" s="21"/>
      <c r="W283" s="160">
        <f>SUM(G283:U283)</f>
        <v>1290507</v>
      </c>
      <c r="X283" s="27"/>
      <c r="Y283" s="161"/>
      <c r="Z283" s="160">
        <v>0</v>
      </c>
      <c r="AA283" s="21"/>
      <c r="AB283" s="160">
        <v>583607</v>
      </c>
      <c r="AC283" s="21"/>
      <c r="AD283" s="160">
        <v>706900</v>
      </c>
      <c r="AE283" s="21"/>
      <c r="AF283" s="160">
        <v>0</v>
      </c>
      <c r="AG283" s="21"/>
      <c r="AH283" s="164">
        <v>0</v>
      </c>
      <c r="AI283" s="21"/>
      <c r="AJ283" s="160">
        <v>0</v>
      </c>
      <c r="AK283" s="21"/>
      <c r="AL283" s="160">
        <f>SUM(Z283:AJ283)</f>
        <v>1290507</v>
      </c>
      <c r="AM283" s="21"/>
      <c r="AN283" s="21"/>
      <c r="AO283" s="21"/>
      <c r="AP283" s="160">
        <v>180200.67</v>
      </c>
      <c r="AQ283" s="21"/>
      <c r="AR283" s="10">
        <v>36</v>
      </c>
    </row>
    <row r="284" spans="1:44" ht="9.9" customHeight="1" x14ac:dyDescent="0.3">
      <c r="A284" s="10">
        <v>37</v>
      </c>
      <c r="B284" s="18"/>
      <c r="C284" s="10" t="s">
        <v>248</v>
      </c>
      <c r="D284" s="21"/>
      <c r="E284" s="21"/>
      <c r="F284" s="21"/>
      <c r="G284" s="160">
        <v>0</v>
      </c>
      <c r="H284" s="21"/>
      <c r="I284" s="160">
        <v>0</v>
      </c>
      <c r="J284" s="21"/>
      <c r="K284" s="160">
        <v>0</v>
      </c>
      <c r="L284" s="21"/>
      <c r="M284" s="160">
        <v>0</v>
      </c>
      <c r="N284" s="21"/>
      <c r="O284" s="160">
        <v>0</v>
      </c>
      <c r="P284" s="21"/>
      <c r="Q284" s="160">
        <v>157243</v>
      </c>
      <c r="R284" s="21"/>
      <c r="S284" s="160">
        <v>0</v>
      </c>
      <c r="T284" s="21"/>
      <c r="U284" s="160">
        <v>0</v>
      </c>
      <c r="V284" s="21"/>
      <c r="W284" s="160">
        <f>SUM(G284:U284)</f>
        <v>157243</v>
      </c>
      <c r="X284" s="27"/>
      <c r="Y284" s="161"/>
      <c r="Z284" s="160">
        <v>0</v>
      </c>
      <c r="AA284" s="21"/>
      <c r="AB284" s="160">
        <v>0</v>
      </c>
      <c r="AC284" s="21"/>
      <c r="AD284" s="160">
        <v>157243</v>
      </c>
      <c r="AE284" s="21"/>
      <c r="AF284" s="160">
        <v>0</v>
      </c>
      <c r="AG284" s="21"/>
      <c r="AH284" s="164">
        <v>0</v>
      </c>
      <c r="AI284" s="21"/>
      <c r="AJ284" s="160">
        <v>0</v>
      </c>
      <c r="AK284" s="21"/>
      <c r="AL284" s="160">
        <f>SUM(Z284:AJ284)</f>
        <v>157243</v>
      </c>
      <c r="AM284" s="21"/>
      <c r="AN284" s="21"/>
      <c r="AO284" s="21"/>
      <c r="AP284" s="160">
        <v>0</v>
      </c>
      <c r="AQ284" s="21"/>
      <c r="AR284" s="10">
        <v>37</v>
      </c>
    </row>
    <row r="285" spans="1:44" ht="8.85" customHeight="1" x14ac:dyDescent="0.3">
      <c r="A285" s="30">
        <v>38</v>
      </c>
      <c r="B285" s="18"/>
      <c r="C285" s="10" t="s">
        <v>249</v>
      </c>
      <c r="D285" s="21"/>
      <c r="E285" s="21"/>
      <c r="F285" s="21"/>
      <c r="G285" s="162">
        <v>0</v>
      </c>
      <c r="H285" s="21"/>
      <c r="I285" s="162">
        <v>0</v>
      </c>
      <c r="J285" s="21"/>
      <c r="K285" s="162">
        <v>0</v>
      </c>
      <c r="L285" s="21"/>
      <c r="M285" s="162">
        <v>0</v>
      </c>
      <c r="N285" s="21"/>
      <c r="O285" s="162">
        <v>0</v>
      </c>
      <c r="P285" s="21"/>
      <c r="Q285" s="162">
        <v>0</v>
      </c>
      <c r="R285" s="21"/>
      <c r="S285" s="162">
        <v>0</v>
      </c>
      <c r="T285" s="21"/>
      <c r="U285" s="162">
        <v>0</v>
      </c>
      <c r="V285" s="21"/>
      <c r="W285" s="162">
        <f t="shared" si="16"/>
        <v>0</v>
      </c>
      <c r="X285" s="27"/>
      <c r="Y285" s="161"/>
      <c r="Z285" s="162">
        <v>0</v>
      </c>
      <c r="AA285" s="21"/>
      <c r="AB285" s="162">
        <v>0</v>
      </c>
      <c r="AC285" s="21"/>
      <c r="AD285" s="162">
        <v>0</v>
      </c>
      <c r="AE285" s="21"/>
      <c r="AF285" s="162">
        <v>0</v>
      </c>
      <c r="AG285" s="21"/>
      <c r="AH285" s="162">
        <v>0</v>
      </c>
      <c r="AI285" s="21"/>
      <c r="AJ285" s="162">
        <v>0</v>
      </c>
      <c r="AK285" s="21"/>
      <c r="AL285" s="162">
        <f t="shared" si="17"/>
        <v>0</v>
      </c>
      <c r="AM285" s="21"/>
      <c r="AN285" s="21"/>
      <c r="AO285" s="21"/>
      <c r="AP285" s="162">
        <v>51859.17</v>
      </c>
      <c r="AQ285" s="21"/>
      <c r="AR285" s="30">
        <v>38</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row>
    <row r="287" spans="1:44" ht="8.85" customHeight="1" x14ac:dyDescent="0.3">
      <c r="A287" s="30">
        <f>A285</f>
        <v>38</v>
      </c>
      <c r="B287" s="21"/>
      <c r="C287" s="18" t="s">
        <v>65</v>
      </c>
      <c r="D287" s="21"/>
      <c r="E287" s="21"/>
      <c r="F287" s="21"/>
      <c r="G287" s="163">
        <f>SUM(G241:G285)</f>
        <v>3357155</v>
      </c>
      <c r="H287" s="21"/>
      <c r="I287" s="163">
        <f>SUM(I241:I285)</f>
        <v>5503015</v>
      </c>
      <c r="J287" s="21"/>
      <c r="K287" s="163">
        <f>SUM(K241:K285)</f>
        <v>44349625</v>
      </c>
      <c r="L287" s="21"/>
      <c r="M287" s="163">
        <f>SUM(M241:M285)</f>
        <v>61558</v>
      </c>
      <c r="N287" s="21"/>
      <c r="O287" s="163">
        <f>SUM(O241:O285)</f>
        <v>357835</v>
      </c>
      <c r="P287" s="21"/>
      <c r="Q287" s="163">
        <f>SUM(Q241:Q285)</f>
        <v>10097452</v>
      </c>
      <c r="R287" s="21"/>
      <c r="S287" s="163">
        <f>SUM(S241:S285)</f>
        <v>4385869</v>
      </c>
      <c r="T287" s="21"/>
      <c r="U287" s="163">
        <f>SUM(U241:U285)</f>
        <v>4878093</v>
      </c>
      <c r="V287" s="21"/>
      <c r="W287" s="163">
        <f>SUM(W241:W285)</f>
        <v>72990602</v>
      </c>
      <c r="X287" s="27"/>
      <c r="Y287" s="21"/>
      <c r="Z287" s="163">
        <f>SUM(Z241:Z285)</f>
        <v>0</v>
      </c>
      <c r="AA287" s="21"/>
      <c r="AB287" s="163">
        <f>SUM(AB241:AB285)</f>
        <v>17340362</v>
      </c>
      <c r="AC287" s="21"/>
      <c r="AD287" s="163">
        <f>SUM(AD241:AD285)</f>
        <v>33127279</v>
      </c>
      <c r="AE287" s="21"/>
      <c r="AF287" s="163">
        <f>SUM(AF241:AF285)</f>
        <v>0</v>
      </c>
      <c r="AG287" s="21"/>
      <c r="AH287" s="163">
        <f>SUM(AH241:AH285)</f>
        <v>9157108</v>
      </c>
      <c r="AI287" s="21"/>
      <c r="AJ287" s="163">
        <f>SUM(AJ241:AJ285)</f>
        <v>0</v>
      </c>
      <c r="AK287" s="21"/>
      <c r="AL287" s="163">
        <f>SUM(AL241:AL285)</f>
        <v>59624749</v>
      </c>
      <c r="AM287" s="21"/>
      <c r="AN287" s="21"/>
      <c r="AO287" s="21"/>
      <c r="AP287" s="163">
        <f>SUM(AP241:AP285)</f>
        <v>18069242.699999999</v>
      </c>
      <c r="AQ287" s="21"/>
      <c r="AR287" s="30">
        <f>AR285</f>
        <v>38</v>
      </c>
    </row>
    <row r="288" spans="1:44" ht="8.85" customHeight="1" x14ac:dyDescent="0.3">
      <c r="A288" s="166"/>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row>
    <row r="289" spans="1:47" ht="12" thickBot="1" x14ac:dyDescent="0.35">
      <c r="A289" s="42">
        <f>(A60+A219+A287)</f>
        <v>171</v>
      </c>
      <c r="B289" s="21"/>
      <c r="C289" s="18" t="s">
        <v>250</v>
      </c>
      <c r="D289" s="21"/>
      <c r="E289" s="21"/>
      <c r="F289" s="21"/>
      <c r="G289" s="167">
        <f>(G60+G219+G287)</f>
        <v>172864919</v>
      </c>
      <c r="H289" s="21"/>
      <c r="I289" s="167">
        <f>(I60+I219+I287)</f>
        <v>119042268</v>
      </c>
      <c r="J289" s="21"/>
      <c r="K289" s="167">
        <f>(K60+K219+K287)</f>
        <v>2038919489</v>
      </c>
      <c r="L289" s="21"/>
      <c r="M289" s="167">
        <f>(M60+M219+M287)</f>
        <v>7777208</v>
      </c>
      <c r="N289" s="21"/>
      <c r="O289" s="167">
        <f>(O60+O219+O287)</f>
        <v>12520810</v>
      </c>
      <c r="P289" s="21"/>
      <c r="Q289" s="167">
        <f>(Q60+Q219+Q287)</f>
        <v>1247423121</v>
      </c>
      <c r="R289" s="21"/>
      <c r="S289" s="167">
        <f>(S60+S219+S287)</f>
        <v>64732325</v>
      </c>
      <c r="T289" s="21"/>
      <c r="U289" s="167">
        <f>(U60+U219+U287)</f>
        <v>495503856</v>
      </c>
      <c r="V289" s="21"/>
      <c r="W289" s="167">
        <f>(W60+W219+W287)</f>
        <v>4158783996</v>
      </c>
      <c r="X289" s="27"/>
      <c r="Y289" s="21"/>
      <c r="Z289" s="167">
        <f>(Z60+Z219+Z287)</f>
        <v>1248095381</v>
      </c>
      <c r="AA289" s="21"/>
      <c r="AB289" s="167">
        <f>(AB60+AB219+AB287)</f>
        <v>348343806</v>
      </c>
      <c r="AC289" s="21"/>
      <c r="AD289" s="167">
        <f>(AD60+AD219+AD287)</f>
        <v>1585589271</v>
      </c>
      <c r="AE289" s="21"/>
      <c r="AF289" s="167">
        <f>(AF60+AF219+AF287)</f>
        <v>0</v>
      </c>
      <c r="AG289" s="21"/>
      <c r="AH289" s="167">
        <f>(AH60+AH219+AH287)</f>
        <v>736047902</v>
      </c>
      <c r="AI289" s="21"/>
      <c r="AJ289" s="167">
        <f>(AJ60+AJ219+AJ287)</f>
        <v>1459806</v>
      </c>
      <c r="AK289" s="21"/>
      <c r="AL289" s="167">
        <f>(AL60+AL219+AL287)</f>
        <v>3919536166</v>
      </c>
      <c r="AM289" s="21"/>
      <c r="AN289" s="21"/>
      <c r="AO289" s="21"/>
      <c r="AP289" s="167">
        <f>(AP60+AP219+AP287)</f>
        <v>399788973.55000001</v>
      </c>
      <c r="AQ289" s="21"/>
      <c r="AR289" s="42">
        <f>(AR60+AR219+AR287)</f>
        <v>171</v>
      </c>
    </row>
    <row r="290" spans="1:47"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row>
    <row r="291" spans="1:47"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row>
    <row r="292" spans="1:47" ht="11.1"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row>
    <row r="293" spans="1:47" ht="3.4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row>
    <row r="294" spans="1:47"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row>
    <row r="295" spans="1:47"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row>
    <row r="296" spans="1:47"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row>
    <row r="297" spans="1:47"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row>
    <row r="298" spans="1:47"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row>
    <row r="299" spans="1:47" ht="10.9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7" ht="7.2"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7"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7" ht="10.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7"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7" s="8" customFormat="1" ht="9.75" customHeight="1" x14ac:dyDescent="0.3">
      <c r="A304" s="14" t="s">
        <v>618</v>
      </c>
      <c r="AU304" s="113" t="s">
        <v>619</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FB0-7E0D-4CBE-B08E-8EFEFE033C11}">
  <sheetPr transitionEvaluation="1"/>
  <dimension ref="A1:AP305"/>
  <sheetViews>
    <sheetView showGridLines="0" zoomScale="120" zoomScaleNormal="120" workbookViewId="0"/>
  </sheetViews>
  <sheetFormatPr defaultColWidth="11.5546875" defaultRowHeight="9.75" customHeight="1" x14ac:dyDescent="0.3"/>
  <cols>
    <col min="1" max="1" width="5.33203125" style="10" customWidth="1"/>
    <col min="2" max="2" width="3" style="10" customWidth="1"/>
    <col min="3" max="3" width="20.109375" style="10" customWidth="1"/>
    <col min="4" max="4" width="2.21875" style="10" customWidth="1"/>
    <col min="5" max="5" width="2.21875" style="10" hidden="1" customWidth="1"/>
    <col min="6" max="6" width="3" style="10" customWidth="1"/>
    <col min="7" max="7" width="12.33203125" style="10" customWidth="1"/>
    <col min="8" max="8" width="1.44140625" style="10" customWidth="1"/>
    <col min="9" max="9" width="12.33203125" style="10" customWidth="1"/>
    <col min="10" max="10" width="1.44140625" style="10" customWidth="1"/>
    <col min="11" max="11" width="12.33203125" style="10" customWidth="1"/>
    <col min="12" max="12" width="1.44140625" style="10" customWidth="1"/>
    <col min="13" max="13" width="14.6640625" style="10" customWidth="1"/>
    <col min="14" max="14" width="1.44140625" style="10" customWidth="1"/>
    <col min="15" max="15" width="12.33203125" style="10" customWidth="1"/>
    <col min="16" max="16" width="1.44140625" style="10" customWidth="1"/>
    <col min="17" max="17" width="12.33203125" style="10" customWidth="1"/>
    <col min="18" max="18" width="1.44140625" style="10" customWidth="1"/>
    <col min="19" max="19" width="12.33203125" style="10" customWidth="1"/>
    <col min="20" max="20" width="2.21875" style="10" customWidth="1"/>
    <col min="21" max="21" width="16.21875" style="10" customWidth="1"/>
    <col min="22" max="22" width="1.109375" style="10" customWidth="1"/>
    <col min="23" max="23" width="1.44140625" style="10" customWidth="1"/>
    <col min="24" max="24" width="13.109375" style="10" customWidth="1"/>
    <col min="25" max="25" width="1.44140625" style="10" customWidth="1"/>
    <col min="26" max="26" width="13.109375" style="10" customWidth="1"/>
    <col min="27" max="27" width="1.44140625" style="10" customWidth="1"/>
    <col min="28" max="28" width="13.109375" style="10" customWidth="1"/>
    <col min="29" max="29" width="2.21875" style="10" customWidth="1"/>
    <col min="30" max="30" width="16.21875" style="10" customWidth="1"/>
    <col min="31" max="31" width="2.21875" style="10" customWidth="1"/>
    <col min="32" max="32" width="13.109375" style="10" customWidth="1"/>
    <col min="33" max="33" width="1.44140625" style="10" customWidth="1"/>
    <col min="34" max="34" width="13.109375" style="10" customWidth="1"/>
    <col min="35" max="35" width="1.44140625" style="10" customWidth="1"/>
    <col min="36" max="36" width="13.109375" style="10" customWidth="1"/>
    <col min="37" max="37" width="2.21875" style="10" customWidth="1"/>
    <col min="38" max="38" width="16.21875" style="10" customWidth="1"/>
    <col min="39" max="39" width="3" style="10" customWidth="1"/>
    <col min="40" max="40" width="8.44140625" style="10" customWidth="1"/>
    <col min="41" max="41" width="1.44140625" style="10" customWidth="1"/>
    <col min="42" max="42" width="22.33203125" style="10" customWidth="1"/>
    <col min="43" max="256" width="11.5546875" style="10"/>
    <col min="257" max="257" width="5.33203125" style="10" customWidth="1"/>
    <col min="258" max="258" width="3" style="10" customWidth="1"/>
    <col min="259" max="259" width="20.109375" style="10" customWidth="1"/>
    <col min="260" max="260" width="2.21875" style="10" customWidth="1"/>
    <col min="261" max="261" width="0" style="10" hidden="1" customWidth="1"/>
    <col min="262" max="262" width="3" style="10" customWidth="1"/>
    <col min="263" max="263" width="12.33203125" style="10" customWidth="1"/>
    <col min="264" max="264" width="1.44140625" style="10" customWidth="1"/>
    <col min="265" max="265" width="12.33203125" style="10" customWidth="1"/>
    <col min="266" max="266" width="1.44140625" style="10" customWidth="1"/>
    <col min="267" max="267" width="12.33203125" style="10" customWidth="1"/>
    <col min="268" max="268" width="1.44140625" style="10" customWidth="1"/>
    <col min="269" max="269" width="14.6640625" style="10" customWidth="1"/>
    <col min="270" max="270" width="1.44140625" style="10" customWidth="1"/>
    <col min="271" max="271" width="12.33203125" style="10" customWidth="1"/>
    <col min="272" max="272" width="1.44140625" style="10" customWidth="1"/>
    <col min="273" max="273" width="12.33203125" style="10" customWidth="1"/>
    <col min="274" max="274" width="1.44140625" style="10" customWidth="1"/>
    <col min="275" max="275" width="12.33203125" style="10" customWidth="1"/>
    <col min="276" max="276" width="2.21875" style="10" customWidth="1"/>
    <col min="277" max="277" width="16.21875" style="10" customWidth="1"/>
    <col min="278" max="278" width="1.109375" style="10" customWidth="1"/>
    <col min="279" max="279" width="1.44140625" style="10" customWidth="1"/>
    <col min="280" max="280" width="13.109375" style="10" customWidth="1"/>
    <col min="281" max="281" width="1.44140625" style="10" customWidth="1"/>
    <col min="282" max="282" width="13.109375" style="10" customWidth="1"/>
    <col min="283" max="283" width="1.44140625" style="10" customWidth="1"/>
    <col min="284" max="284" width="13.109375" style="10" customWidth="1"/>
    <col min="285" max="285" width="2.21875" style="10" customWidth="1"/>
    <col min="286" max="286" width="16.21875" style="10" customWidth="1"/>
    <col min="287" max="287" width="2.21875" style="10" customWidth="1"/>
    <col min="288" max="288" width="13.109375" style="10" customWidth="1"/>
    <col min="289" max="289" width="1.44140625" style="10" customWidth="1"/>
    <col min="290" max="290" width="13.109375" style="10" customWidth="1"/>
    <col min="291" max="291" width="1.44140625" style="10" customWidth="1"/>
    <col min="292" max="292" width="13.109375" style="10" customWidth="1"/>
    <col min="293" max="293" width="2.21875" style="10" customWidth="1"/>
    <col min="294" max="294" width="16.21875" style="10" customWidth="1"/>
    <col min="295" max="295" width="3" style="10" customWidth="1"/>
    <col min="296" max="296" width="8.44140625" style="10" customWidth="1"/>
    <col min="297" max="297" width="1.44140625" style="10" customWidth="1"/>
    <col min="298" max="298" width="22.33203125" style="10" customWidth="1"/>
    <col min="299" max="512" width="11.5546875" style="10"/>
    <col min="513" max="513" width="5.33203125" style="10" customWidth="1"/>
    <col min="514" max="514" width="3" style="10" customWidth="1"/>
    <col min="515" max="515" width="20.109375" style="10" customWidth="1"/>
    <col min="516" max="516" width="2.21875" style="10" customWidth="1"/>
    <col min="517" max="517" width="0" style="10" hidden="1" customWidth="1"/>
    <col min="518" max="518" width="3" style="10" customWidth="1"/>
    <col min="519" max="519" width="12.33203125" style="10" customWidth="1"/>
    <col min="520" max="520" width="1.44140625" style="10" customWidth="1"/>
    <col min="521" max="521" width="12.33203125" style="10" customWidth="1"/>
    <col min="522" max="522" width="1.44140625" style="10" customWidth="1"/>
    <col min="523" max="523" width="12.33203125" style="10" customWidth="1"/>
    <col min="524" max="524" width="1.44140625" style="10" customWidth="1"/>
    <col min="525" max="525" width="14.6640625" style="10" customWidth="1"/>
    <col min="526" max="526" width="1.44140625" style="10" customWidth="1"/>
    <col min="527" max="527" width="12.33203125" style="10" customWidth="1"/>
    <col min="528" max="528" width="1.44140625" style="10" customWidth="1"/>
    <col min="529" max="529" width="12.33203125" style="10" customWidth="1"/>
    <col min="530" max="530" width="1.44140625" style="10" customWidth="1"/>
    <col min="531" max="531" width="12.33203125" style="10" customWidth="1"/>
    <col min="532" max="532" width="2.21875" style="10" customWidth="1"/>
    <col min="533" max="533" width="16.21875" style="10" customWidth="1"/>
    <col min="534" max="534" width="1.109375" style="10" customWidth="1"/>
    <col min="535" max="535" width="1.44140625" style="10" customWidth="1"/>
    <col min="536" max="536" width="13.109375" style="10" customWidth="1"/>
    <col min="537" max="537" width="1.44140625" style="10" customWidth="1"/>
    <col min="538" max="538" width="13.109375" style="10" customWidth="1"/>
    <col min="539" max="539" width="1.44140625" style="10" customWidth="1"/>
    <col min="540" max="540" width="13.109375" style="10" customWidth="1"/>
    <col min="541" max="541" width="2.21875" style="10" customWidth="1"/>
    <col min="542" max="542" width="16.21875" style="10" customWidth="1"/>
    <col min="543" max="543" width="2.21875" style="10" customWidth="1"/>
    <col min="544" max="544" width="13.109375" style="10" customWidth="1"/>
    <col min="545" max="545" width="1.44140625" style="10" customWidth="1"/>
    <col min="546" max="546" width="13.109375" style="10" customWidth="1"/>
    <col min="547" max="547" width="1.44140625" style="10" customWidth="1"/>
    <col min="548" max="548" width="13.109375" style="10" customWidth="1"/>
    <col min="549" max="549" width="2.21875" style="10" customWidth="1"/>
    <col min="550" max="550" width="16.21875" style="10" customWidth="1"/>
    <col min="551" max="551" width="3" style="10" customWidth="1"/>
    <col min="552" max="552" width="8.44140625" style="10" customWidth="1"/>
    <col min="553" max="553" width="1.44140625" style="10" customWidth="1"/>
    <col min="554" max="554" width="22.33203125" style="10" customWidth="1"/>
    <col min="555" max="768" width="11.5546875" style="10"/>
    <col min="769" max="769" width="5.33203125" style="10" customWidth="1"/>
    <col min="770" max="770" width="3" style="10" customWidth="1"/>
    <col min="771" max="771" width="20.109375" style="10" customWidth="1"/>
    <col min="772" max="772" width="2.21875" style="10" customWidth="1"/>
    <col min="773" max="773" width="0" style="10" hidden="1" customWidth="1"/>
    <col min="774" max="774" width="3" style="10" customWidth="1"/>
    <col min="775" max="775" width="12.33203125" style="10" customWidth="1"/>
    <col min="776" max="776" width="1.44140625" style="10" customWidth="1"/>
    <col min="777" max="777" width="12.33203125" style="10" customWidth="1"/>
    <col min="778" max="778" width="1.44140625" style="10" customWidth="1"/>
    <col min="779" max="779" width="12.33203125" style="10" customWidth="1"/>
    <col min="780" max="780" width="1.44140625" style="10" customWidth="1"/>
    <col min="781" max="781" width="14.6640625" style="10" customWidth="1"/>
    <col min="782" max="782" width="1.44140625" style="10" customWidth="1"/>
    <col min="783" max="783" width="12.33203125" style="10" customWidth="1"/>
    <col min="784" max="784" width="1.44140625" style="10" customWidth="1"/>
    <col min="785" max="785" width="12.33203125" style="10" customWidth="1"/>
    <col min="786" max="786" width="1.44140625" style="10" customWidth="1"/>
    <col min="787" max="787" width="12.33203125" style="10" customWidth="1"/>
    <col min="788" max="788" width="2.21875" style="10" customWidth="1"/>
    <col min="789" max="789" width="16.21875" style="10" customWidth="1"/>
    <col min="790" max="790" width="1.109375" style="10" customWidth="1"/>
    <col min="791" max="791" width="1.44140625" style="10" customWidth="1"/>
    <col min="792" max="792" width="13.109375" style="10" customWidth="1"/>
    <col min="793" max="793" width="1.44140625" style="10" customWidth="1"/>
    <col min="794" max="794" width="13.109375" style="10" customWidth="1"/>
    <col min="795" max="795" width="1.44140625" style="10" customWidth="1"/>
    <col min="796" max="796" width="13.109375" style="10" customWidth="1"/>
    <col min="797" max="797" width="2.21875" style="10" customWidth="1"/>
    <col min="798" max="798" width="16.21875" style="10" customWidth="1"/>
    <col min="799" max="799" width="2.21875" style="10" customWidth="1"/>
    <col min="800" max="800" width="13.109375" style="10" customWidth="1"/>
    <col min="801" max="801" width="1.44140625" style="10" customWidth="1"/>
    <col min="802" max="802" width="13.109375" style="10" customWidth="1"/>
    <col min="803" max="803" width="1.44140625" style="10" customWidth="1"/>
    <col min="804" max="804" width="13.109375" style="10" customWidth="1"/>
    <col min="805" max="805" width="2.21875" style="10" customWidth="1"/>
    <col min="806" max="806" width="16.21875" style="10" customWidth="1"/>
    <col min="807" max="807" width="3" style="10" customWidth="1"/>
    <col min="808" max="808" width="8.44140625" style="10" customWidth="1"/>
    <col min="809" max="809" width="1.44140625" style="10" customWidth="1"/>
    <col min="810" max="810" width="22.33203125" style="10" customWidth="1"/>
    <col min="811" max="1024" width="11.5546875" style="10"/>
    <col min="1025" max="1025" width="5.33203125" style="10" customWidth="1"/>
    <col min="1026" max="1026" width="3" style="10" customWidth="1"/>
    <col min="1027" max="1027" width="20.109375" style="10" customWidth="1"/>
    <col min="1028" max="1028" width="2.21875" style="10" customWidth="1"/>
    <col min="1029" max="1029" width="0" style="10" hidden="1" customWidth="1"/>
    <col min="1030" max="1030" width="3" style="10" customWidth="1"/>
    <col min="1031" max="1031" width="12.33203125" style="10" customWidth="1"/>
    <col min="1032" max="1032" width="1.44140625" style="10" customWidth="1"/>
    <col min="1033" max="1033" width="12.33203125" style="10" customWidth="1"/>
    <col min="1034" max="1034" width="1.44140625" style="10" customWidth="1"/>
    <col min="1035" max="1035" width="12.33203125" style="10" customWidth="1"/>
    <col min="1036" max="1036" width="1.44140625" style="10" customWidth="1"/>
    <col min="1037" max="1037" width="14.6640625" style="10" customWidth="1"/>
    <col min="1038" max="1038" width="1.44140625" style="10" customWidth="1"/>
    <col min="1039" max="1039" width="12.33203125" style="10" customWidth="1"/>
    <col min="1040" max="1040" width="1.44140625" style="10" customWidth="1"/>
    <col min="1041" max="1041" width="12.33203125" style="10" customWidth="1"/>
    <col min="1042" max="1042" width="1.44140625" style="10" customWidth="1"/>
    <col min="1043" max="1043" width="12.33203125" style="10" customWidth="1"/>
    <col min="1044" max="1044" width="2.21875" style="10" customWidth="1"/>
    <col min="1045" max="1045" width="16.21875" style="10" customWidth="1"/>
    <col min="1046" max="1046" width="1.109375" style="10" customWidth="1"/>
    <col min="1047" max="1047" width="1.44140625" style="10" customWidth="1"/>
    <col min="1048" max="1048" width="13.109375" style="10" customWidth="1"/>
    <col min="1049" max="1049" width="1.44140625" style="10" customWidth="1"/>
    <col min="1050" max="1050" width="13.109375" style="10" customWidth="1"/>
    <col min="1051" max="1051" width="1.44140625" style="10" customWidth="1"/>
    <col min="1052" max="1052" width="13.109375" style="10" customWidth="1"/>
    <col min="1053" max="1053" width="2.21875" style="10" customWidth="1"/>
    <col min="1054" max="1054" width="16.21875" style="10" customWidth="1"/>
    <col min="1055" max="1055" width="2.21875" style="10" customWidth="1"/>
    <col min="1056" max="1056" width="13.109375" style="10" customWidth="1"/>
    <col min="1057" max="1057" width="1.44140625" style="10" customWidth="1"/>
    <col min="1058" max="1058" width="13.109375" style="10" customWidth="1"/>
    <col min="1059" max="1059" width="1.44140625" style="10" customWidth="1"/>
    <col min="1060" max="1060" width="13.109375" style="10" customWidth="1"/>
    <col min="1061" max="1061" width="2.21875" style="10" customWidth="1"/>
    <col min="1062" max="1062" width="16.21875" style="10" customWidth="1"/>
    <col min="1063" max="1063" width="3" style="10" customWidth="1"/>
    <col min="1064" max="1064" width="8.44140625" style="10" customWidth="1"/>
    <col min="1065" max="1065" width="1.44140625" style="10" customWidth="1"/>
    <col min="1066" max="1066" width="22.33203125" style="10" customWidth="1"/>
    <col min="1067" max="1280" width="11.5546875" style="10"/>
    <col min="1281" max="1281" width="5.33203125" style="10" customWidth="1"/>
    <col min="1282" max="1282" width="3" style="10" customWidth="1"/>
    <col min="1283" max="1283" width="20.109375" style="10" customWidth="1"/>
    <col min="1284" max="1284" width="2.21875" style="10" customWidth="1"/>
    <col min="1285" max="1285" width="0" style="10" hidden="1" customWidth="1"/>
    <col min="1286" max="1286" width="3" style="10" customWidth="1"/>
    <col min="1287" max="1287" width="12.33203125" style="10" customWidth="1"/>
    <col min="1288" max="1288" width="1.44140625" style="10" customWidth="1"/>
    <col min="1289" max="1289" width="12.33203125" style="10" customWidth="1"/>
    <col min="1290" max="1290" width="1.44140625" style="10" customWidth="1"/>
    <col min="1291" max="1291" width="12.33203125" style="10" customWidth="1"/>
    <col min="1292" max="1292" width="1.44140625" style="10" customWidth="1"/>
    <col min="1293" max="1293" width="14.6640625" style="10" customWidth="1"/>
    <col min="1294" max="1294" width="1.44140625" style="10" customWidth="1"/>
    <col min="1295" max="1295" width="12.33203125" style="10" customWidth="1"/>
    <col min="1296" max="1296" width="1.44140625" style="10" customWidth="1"/>
    <col min="1297" max="1297" width="12.33203125" style="10" customWidth="1"/>
    <col min="1298" max="1298" width="1.44140625" style="10" customWidth="1"/>
    <col min="1299" max="1299" width="12.33203125" style="10" customWidth="1"/>
    <col min="1300" max="1300" width="2.21875" style="10" customWidth="1"/>
    <col min="1301" max="1301" width="16.21875" style="10" customWidth="1"/>
    <col min="1302" max="1302" width="1.109375" style="10" customWidth="1"/>
    <col min="1303" max="1303" width="1.44140625" style="10" customWidth="1"/>
    <col min="1304" max="1304" width="13.109375" style="10" customWidth="1"/>
    <col min="1305" max="1305" width="1.44140625" style="10" customWidth="1"/>
    <col min="1306" max="1306" width="13.109375" style="10" customWidth="1"/>
    <col min="1307" max="1307" width="1.44140625" style="10" customWidth="1"/>
    <col min="1308" max="1308" width="13.109375" style="10" customWidth="1"/>
    <col min="1309" max="1309" width="2.21875" style="10" customWidth="1"/>
    <col min="1310" max="1310" width="16.21875" style="10" customWidth="1"/>
    <col min="1311" max="1311" width="2.21875" style="10" customWidth="1"/>
    <col min="1312" max="1312" width="13.109375" style="10" customWidth="1"/>
    <col min="1313" max="1313" width="1.44140625" style="10" customWidth="1"/>
    <col min="1314" max="1314" width="13.109375" style="10" customWidth="1"/>
    <col min="1315" max="1315" width="1.44140625" style="10" customWidth="1"/>
    <col min="1316" max="1316" width="13.109375" style="10" customWidth="1"/>
    <col min="1317" max="1317" width="2.21875" style="10" customWidth="1"/>
    <col min="1318" max="1318" width="16.21875" style="10" customWidth="1"/>
    <col min="1319" max="1319" width="3" style="10" customWidth="1"/>
    <col min="1320" max="1320" width="8.44140625" style="10" customWidth="1"/>
    <col min="1321" max="1321" width="1.44140625" style="10" customWidth="1"/>
    <col min="1322" max="1322" width="22.33203125" style="10" customWidth="1"/>
    <col min="1323" max="1536" width="11.5546875" style="10"/>
    <col min="1537" max="1537" width="5.33203125" style="10" customWidth="1"/>
    <col min="1538" max="1538" width="3" style="10" customWidth="1"/>
    <col min="1539" max="1539" width="20.109375" style="10" customWidth="1"/>
    <col min="1540" max="1540" width="2.21875" style="10" customWidth="1"/>
    <col min="1541" max="1541" width="0" style="10" hidden="1" customWidth="1"/>
    <col min="1542" max="1542" width="3" style="10" customWidth="1"/>
    <col min="1543" max="1543" width="12.33203125" style="10" customWidth="1"/>
    <col min="1544" max="1544" width="1.44140625" style="10" customWidth="1"/>
    <col min="1545" max="1545" width="12.33203125" style="10" customWidth="1"/>
    <col min="1546" max="1546" width="1.44140625" style="10" customWidth="1"/>
    <col min="1547" max="1547" width="12.33203125" style="10" customWidth="1"/>
    <col min="1548" max="1548" width="1.44140625" style="10" customWidth="1"/>
    <col min="1549" max="1549" width="14.6640625" style="10" customWidth="1"/>
    <col min="1550" max="1550" width="1.44140625" style="10" customWidth="1"/>
    <col min="1551" max="1551" width="12.33203125" style="10" customWidth="1"/>
    <col min="1552" max="1552" width="1.44140625" style="10" customWidth="1"/>
    <col min="1553" max="1553" width="12.33203125" style="10" customWidth="1"/>
    <col min="1554" max="1554" width="1.44140625" style="10" customWidth="1"/>
    <col min="1555" max="1555" width="12.33203125" style="10" customWidth="1"/>
    <col min="1556" max="1556" width="2.21875" style="10" customWidth="1"/>
    <col min="1557" max="1557" width="16.21875" style="10" customWidth="1"/>
    <col min="1558" max="1558" width="1.109375" style="10" customWidth="1"/>
    <col min="1559" max="1559" width="1.44140625" style="10" customWidth="1"/>
    <col min="1560" max="1560" width="13.109375" style="10" customWidth="1"/>
    <col min="1561" max="1561" width="1.44140625" style="10" customWidth="1"/>
    <col min="1562" max="1562" width="13.109375" style="10" customWidth="1"/>
    <col min="1563" max="1563" width="1.44140625" style="10" customWidth="1"/>
    <col min="1564" max="1564" width="13.109375" style="10" customWidth="1"/>
    <col min="1565" max="1565" width="2.21875" style="10" customWidth="1"/>
    <col min="1566" max="1566" width="16.21875" style="10" customWidth="1"/>
    <col min="1567" max="1567" width="2.21875" style="10" customWidth="1"/>
    <col min="1568" max="1568" width="13.109375" style="10" customWidth="1"/>
    <col min="1569" max="1569" width="1.44140625" style="10" customWidth="1"/>
    <col min="1570" max="1570" width="13.109375" style="10" customWidth="1"/>
    <col min="1571" max="1571" width="1.44140625" style="10" customWidth="1"/>
    <col min="1572" max="1572" width="13.109375" style="10" customWidth="1"/>
    <col min="1573" max="1573" width="2.21875" style="10" customWidth="1"/>
    <col min="1574" max="1574" width="16.21875" style="10" customWidth="1"/>
    <col min="1575" max="1575" width="3" style="10" customWidth="1"/>
    <col min="1576" max="1576" width="8.44140625" style="10" customWidth="1"/>
    <col min="1577" max="1577" width="1.44140625" style="10" customWidth="1"/>
    <col min="1578" max="1578" width="22.33203125" style="10" customWidth="1"/>
    <col min="1579" max="1792" width="11.5546875" style="10"/>
    <col min="1793" max="1793" width="5.33203125" style="10" customWidth="1"/>
    <col min="1794" max="1794" width="3" style="10" customWidth="1"/>
    <col min="1795" max="1795" width="20.109375" style="10" customWidth="1"/>
    <col min="1796" max="1796" width="2.21875" style="10" customWidth="1"/>
    <col min="1797" max="1797" width="0" style="10" hidden="1" customWidth="1"/>
    <col min="1798" max="1798" width="3" style="10" customWidth="1"/>
    <col min="1799" max="1799" width="12.33203125" style="10" customWidth="1"/>
    <col min="1800" max="1800" width="1.44140625" style="10" customWidth="1"/>
    <col min="1801" max="1801" width="12.33203125" style="10" customWidth="1"/>
    <col min="1802" max="1802" width="1.44140625" style="10" customWidth="1"/>
    <col min="1803" max="1803" width="12.33203125" style="10" customWidth="1"/>
    <col min="1804" max="1804" width="1.44140625" style="10" customWidth="1"/>
    <col min="1805" max="1805" width="14.6640625" style="10" customWidth="1"/>
    <col min="1806" max="1806" width="1.44140625" style="10" customWidth="1"/>
    <col min="1807" max="1807" width="12.33203125" style="10" customWidth="1"/>
    <col min="1808" max="1808" width="1.44140625" style="10" customWidth="1"/>
    <col min="1809" max="1809" width="12.33203125" style="10" customWidth="1"/>
    <col min="1810" max="1810" width="1.44140625" style="10" customWidth="1"/>
    <col min="1811" max="1811" width="12.33203125" style="10" customWidth="1"/>
    <col min="1812" max="1812" width="2.21875" style="10" customWidth="1"/>
    <col min="1813" max="1813" width="16.21875" style="10" customWidth="1"/>
    <col min="1814" max="1814" width="1.109375" style="10" customWidth="1"/>
    <col min="1815" max="1815" width="1.44140625" style="10" customWidth="1"/>
    <col min="1816" max="1816" width="13.109375" style="10" customWidth="1"/>
    <col min="1817" max="1817" width="1.44140625" style="10" customWidth="1"/>
    <col min="1818" max="1818" width="13.109375" style="10" customWidth="1"/>
    <col min="1819" max="1819" width="1.44140625" style="10" customWidth="1"/>
    <col min="1820" max="1820" width="13.109375" style="10" customWidth="1"/>
    <col min="1821" max="1821" width="2.21875" style="10" customWidth="1"/>
    <col min="1822" max="1822" width="16.21875" style="10" customWidth="1"/>
    <col min="1823" max="1823" width="2.21875" style="10" customWidth="1"/>
    <col min="1824" max="1824" width="13.109375" style="10" customWidth="1"/>
    <col min="1825" max="1825" width="1.44140625" style="10" customWidth="1"/>
    <col min="1826" max="1826" width="13.109375" style="10" customWidth="1"/>
    <col min="1827" max="1827" width="1.44140625" style="10" customWidth="1"/>
    <col min="1828" max="1828" width="13.109375" style="10" customWidth="1"/>
    <col min="1829" max="1829" width="2.21875" style="10" customWidth="1"/>
    <col min="1830" max="1830" width="16.21875" style="10" customWidth="1"/>
    <col min="1831" max="1831" width="3" style="10" customWidth="1"/>
    <col min="1832" max="1832" width="8.44140625" style="10" customWidth="1"/>
    <col min="1833" max="1833" width="1.44140625" style="10" customWidth="1"/>
    <col min="1834" max="1834" width="22.33203125" style="10" customWidth="1"/>
    <col min="1835" max="2048" width="11.5546875" style="10"/>
    <col min="2049" max="2049" width="5.33203125" style="10" customWidth="1"/>
    <col min="2050" max="2050" width="3" style="10" customWidth="1"/>
    <col min="2051" max="2051" width="20.109375" style="10" customWidth="1"/>
    <col min="2052" max="2052" width="2.21875" style="10" customWidth="1"/>
    <col min="2053" max="2053" width="0" style="10" hidden="1" customWidth="1"/>
    <col min="2054" max="2054" width="3" style="10" customWidth="1"/>
    <col min="2055" max="2055" width="12.33203125" style="10" customWidth="1"/>
    <col min="2056" max="2056" width="1.44140625" style="10" customWidth="1"/>
    <col min="2057" max="2057" width="12.33203125" style="10" customWidth="1"/>
    <col min="2058" max="2058" width="1.44140625" style="10" customWidth="1"/>
    <col min="2059" max="2059" width="12.33203125" style="10" customWidth="1"/>
    <col min="2060" max="2060" width="1.44140625" style="10" customWidth="1"/>
    <col min="2061" max="2061" width="14.6640625" style="10" customWidth="1"/>
    <col min="2062" max="2062" width="1.44140625" style="10" customWidth="1"/>
    <col min="2063" max="2063" width="12.33203125" style="10" customWidth="1"/>
    <col min="2064" max="2064" width="1.44140625" style="10" customWidth="1"/>
    <col min="2065" max="2065" width="12.33203125" style="10" customWidth="1"/>
    <col min="2066" max="2066" width="1.44140625" style="10" customWidth="1"/>
    <col min="2067" max="2067" width="12.33203125" style="10" customWidth="1"/>
    <col min="2068" max="2068" width="2.21875" style="10" customWidth="1"/>
    <col min="2069" max="2069" width="16.21875" style="10" customWidth="1"/>
    <col min="2070" max="2070" width="1.109375" style="10" customWidth="1"/>
    <col min="2071" max="2071" width="1.44140625" style="10" customWidth="1"/>
    <col min="2072" max="2072" width="13.109375" style="10" customWidth="1"/>
    <col min="2073" max="2073" width="1.44140625" style="10" customWidth="1"/>
    <col min="2074" max="2074" width="13.109375" style="10" customWidth="1"/>
    <col min="2075" max="2075" width="1.44140625" style="10" customWidth="1"/>
    <col min="2076" max="2076" width="13.109375" style="10" customWidth="1"/>
    <col min="2077" max="2077" width="2.21875" style="10" customWidth="1"/>
    <col min="2078" max="2078" width="16.21875" style="10" customWidth="1"/>
    <col min="2079" max="2079" width="2.21875" style="10" customWidth="1"/>
    <col min="2080" max="2080" width="13.109375" style="10" customWidth="1"/>
    <col min="2081" max="2081" width="1.44140625" style="10" customWidth="1"/>
    <col min="2082" max="2082" width="13.109375" style="10" customWidth="1"/>
    <col min="2083" max="2083" width="1.44140625" style="10" customWidth="1"/>
    <col min="2084" max="2084" width="13.109375" style="10" customWidth="1"/>
    <col min="2085" max="2085" width="2.21875" style="10" customWidth="1"/>
    <col min="2086" max="2086" width="16.21875" style="10" customWidth="1"/>
    <col min="2087" max="2087" width="3" style="10" customWidth="1"/>
    <col min="2088" max="2088" width="8.44140625" style="10" customWidth="1"/>
    <col min="2089" max="2089" width="1.44140625" style="10" customWidth="1"/>
    <col min="2090" max="2090" width="22.33203125" style="10" customWidth="1"/>
    <col min="2091" max="2304" width="11.5546875" style="10"/>
    <col min="2305" max="2305" width="5.33203125" style="10" customWidth="1"/>
    <col min="2306" max="2306" width="3" style="10" customWidth="1"/>
    <col min="2307" max="2307" width="20.109375" style="10" customWidth="1"/>
    <col min="2308" max="2308" width="2.21875" style="10" customWidth="1"/>
    <col min="2309" max="2309" width="0" style="10" hidden="1" customWidth="1"/>
    <col min="2310" max="2310" width="3" style="10" customWidth="1"/>
    <col min="2311" max="2311" width="12.33203125" style="10" customWidth="1"/>
    <col min="2312" max="2312" width="1.44140625" style="10" customWidth="1"/>
    <col min="2313" max="2313" width="12.33203125" style="10" customWidth="1"/>
    <col min="2314" max="2314" width="1.44140625" style="10" customWidth="1"/>
    <col min="2315" max="2315" width="12.33203125" style="10" customWidth="1"/>
    <col min="2316" max="2316" width="1.44140625" style="10" customWidth="1"/>
    <col min="2317" max="2317" width="14.6640625" style="10" customWidth="1"/>
    <col min="2318" max="2318" width="1.44140625" style="10" customWidth="1"/>
    <col min="2319" max="2319" width="12.33203125" style="10" customWidth="1"/>
    <col min="2320" max="2320" width="1.44140625" style="10" customWidth="1"/>
    <col min="2321" max="2321" width="12.33203125" style="10" customWidth="1"/>
    <col min="2322" max="2322" width="1.44140625" style="10" customWidth="1"/>
    <col min="2323" max="2323" width="12.33203125" style="10" customWidth="1"/>
    <col min="2324" max="2324" width="2.21875" style="10" customWidth="1"/>
    <col min="2325" max="2325" width="16.21875" style="10" customWidth="1"/>
    <col min="2326" max="2326" width="1.109375" style="10" customWidth="1"/>
    <col min="2327" max="2327" width="1.44140625" style="10" customWidth="1"/>
    <col min="2328" max="2328" width="13.109375" style="10" customWidth="1"/>
    <col min="2329" max="2329" width="1.44140625" style="10" customWidth="1"/>
    <col min="2330" max="2330" width="13.109375" style="10" customWidth="1"/>
    <col min="2331" max="2331" width="1.44140625" style="10" customWidth="1"/>
    <col min="2332" max="2332" width="13.109375" style="10" customWidth="1"/>
    <col min="2333" max="2333" width="2.21875" style="10" customWidth="1"/>
    <col min="2334" max="2334" width="16.21875" style="10" customWidth="1"/>
    <col min="2335" max="2335" width="2.21875" style="10" customWidth="1"/>
    <col min="2336" max="2336" width="13.109375" style="10" customWidth="1"/>
    <col min="2337" max="2337" width="1.44140625" style="10" customWidth="1"/>
    <col min="2338" max="2338" width="13.109375" style="10" customWidth="1"/>
    <col min="2339" max="2339" width="1.44140625" style="10" customWidth="1"/>
    <col min="2340" max="2340" width="13.109375" style="10" customWidth="1"/>
    <col min="2341" max="2341" width="2.21875" style="10" customWidth="1"/>
    <col min="2342" max="2342" width="16.21875" style="10" customWidth="1"/>
    <col min="2343" max="2343" width="3" style="10" customWidth="1"/>
    <col min="2344" max="2344" width="8.44140625" style="10" customWidth="1"/>
    <col min="2345" max="2345" width="1.44140625" style="10" customWidth="1"/>
    <col min="2346" max="2346" width="22.33203125" style="10" customWidth="1"/>
    <col min="2347" max="2560" width="11.5546875" style="10"/>
    <col min="2561" max="2561" width="5.33203125" style="10" customWidth="1"/>
    <col min="2562" max="2562" width="3" style="10" customWidth="1"/>
    <col min="2563" max="2563" width="20.109375" style="10" customWidth="1"/>
    <col min="2564" max="2564" width="2.21875" style="10" customWidth="1"/>
    <col min="2565" max="2565" width="0" style="10" hidden="1" customWidth="1"/>
    <col min="2566" max="2566" width="3" style="10" customWidth="1"/>
    <col min="2567" max="2567" width="12.33203125" style="10" customWidth="1"/>
    <col min="2568" max="2568" width="1.44140625" style="10" customWidth="1"/>
    <col min="2569" max="2569" width="12.33203125" style="10" customWidth="1"/>
    <col min="2570" max="2570" width="1.44140625" style="10" customWidth="1"/>
    <col min="2571" max="2571" width="12.33203125" style="10" customWidth="1"/>
    <col min="2572" max="2572" width="1.44140625" style="10" customWidth="1"/>
    <col min="2573" max="2573" width="14.6640625" style="10" customWidth="1"/>
    <col min="2574" max="2574" width="1.44140625" style="10" customWidth="1"/>
    <col min="2575" max="2575" width="12.33203125" style="10" customWidth="1"/>
    <col min="2576" max="2576" width="1.44140625" style="10" customWidth="1"/>
    <col min="2577" max="2577" width="12.33203125" style="10" customWidth="1"/>
    <col min="2578" max="2578" width="1.44140625" style="10" customWidth="1"/>
    <col min="2579" max="2579" width="12.33203125" style="10" customWidth="1"/>
    <col min="2580" max="2580" width="2.21875" style="10" customWidth="1"/>
    <col min="2581" max="2581" width="16.21875" style="10" customWidth="1"/>
    <col min="2582" max="2582" width="1.109375" style="10" customWidth="1"/>
    <col min="2583" max="2583" width="1.44140625" style="10" customWidth="1"/>
    <col min="2584" max="2584" width="13.109375" style="10" customWidth="1"/>
    <col min="2585" max="2585" width="1.44140625" style="10" customWidth="1"/>
    <col min="2586" max="2586" width="13.109375" style="10" customWidth="1"/>
    <col min="2587" max="2587" width="1.44140625" style="10" customWidth="1"/>
    <col min="2588" max="2588" width="13.109375" style="10" customWidth="1"/>
    <col min="2589" max="2589" width="2.21875" style="10" customWidth="1"/>
    <col min="2590" max="2590" width="16.21875" style="10" customWidth="1"/>
    <col min="2591" max="2591" width="2.21875" style="10" customWidth="1"/>
    <col min="2592" max="2592" width="13.109375" style="10" customWidth="1"/>
    <col min="2593" max="2593" width="1.44140625" style="10" customWidth="1"/>
    <col min="2594" max="2594" width="13.109375" style="10" customWidth="1"/>
    <col min="2595" max="2595" width="1.44140625" style="10" customWidth="1"/>
    <col min="2596" max="2596" width="13.109375" style="10" customWidth="1"/>
    <col min="2597" max="2597" width="2.21875" style="10" customWidth="1"/>
    <col min="2598" max="2598" width="16.21875" style="10" customWidth="1"/>
    <col min="2599" max="2599" width="3" style="10" customWidth="1"/>
    <col min="2600" max="2600" width="8.44140625" style="10" customWidth="1"/>
    <col min="2601" max="2601" width="1.44140625" style="10" customWidth="1"/>
    <col min="2602" max="2602" width="22.33203125" style="10" customWidth="1"/>
    <col min="2603" max="2816" width="11.5546875" style="10"/>
    <col min="2817" max="2817" width="5.33203125" style="10" customWidth="1"/>
    <col min="2818" max="2818" width="3" style="10" customWidth="1"/>
    <col min="2819" max="2819" width="20.109375" style="10" customWidth="1"/>
    <col min="2820" max="2820" width="2.21875" style="10" customWidth="1"/>
    <col min="2821" max="2821" width="0" style="10" hidden="1" customWidth="1"/>
    <col min="2822" max="2822" width="3" style="10" customWidth="1"/>
    <col min="2823" max="2823" width="12.33203125" style="10" customWidth="1"/>
    <col min="2824" max="2824" width="1.44140625" style="10" customWidth="1"/>
    <col min="2825" max="2825" width="12.33203125" style="10" customWidth="1"/>
    <col min="2826" max="2826" width="1.44140625" style="10" customWidth="1"/>
    <col min="2827" max="2827" width="12.33203125" style="10" customWidth="1"/>
    <col min="2828" max="2828" width="1.44140625" style="10" customWidth="1"/>
    <col min="2829" max="2829" width="14.6640625" style="10" customWidth="1"/>
    <col min="2830" max="2830" width="1.44140625" style="10" customWidth="1"/>
    <col min="2831" max="2831" width="12.33203125" style="10" customWidth="1"/>
    <col min="2832" max="2832" width="1.44140625" style="10" customWidth="1"/>
    <col min="2833" max="2833" width="12.33203125" style="10" customWidth="1"/>
    <col min="2834" max="2834" width="1.44140625" style="10" customWidth="1"/>
    <col min="2835" max="2835" width="12.33203125" style="10" customWidth="1"/>
    <col min="2836" max="2836" width="2.21875" style="10" customWidth="1"/>
    <col min="2837" max="2837" width="16.21875" style="10" customWidth="1"/>
    <col min="2838" max="2838" width="1.109375" style="10" customWidth="1"/>
    <col min="2839" max="2839" width="1.44140625" style="10" customWidth="1"/>
    <col min="2840" max="2840" width="13.109375" style="10" customWidth="1"/>
    <col min="2841" max="2841" width="1.44140625" style="10" customWidth="1"/>
    <col min="2842" max="2842" width="13.109375" style="10" customWidth="1"/>
    <col min="2843" max="2843" width="1.44140625" style="10" customWidth="1"/>
    <col min="2844" max="2844" width="13.109375" style="10" customWidth="1"/>
    <col min="2845" max="2845" width="2.21875" style="10" customWidth="1"/>
    <col min="2846" max="2846" width="16.21875" style="10" customWidth="1"/>
    <col min="2847" max="2847" width="2.21875" style="10" customWidth="1"/>
    <col min="2848" max="2848" width="13.109375" style="10" customWidth="1"/>
    <col min="2849" max="2849" width="1.44140625" style="10" customWidth="1"/>
    <col min="2850" max="2850" width="13.109375" style="10" customWidth="1"/>
    <col min="2851" max="2851" width="1.44140625" style="10" customWidth="1"/>
    <col min="2852" max="2852" width="13.109375" style="10" customWidth="1"/>
    <col min="2853" max="2853" width="2.21875" style="10" customWidth="1"/>
    <col min="2854" max="2854" width="16.21875" style="10" customWidth="1"/>
    <col min="2855" max="2855" width="3" style="10" customWidth="1"/>
    <col min="2856" max="2856" width="8.44140625" style="10" customWidth="1"/>
    <col min="2857" max="2857" width="1.44140625" style="10" customWidth="1"/>
    <col min="2858" max="2858" width="22.33203125" style="10" customWidth="1"/>
    <col min="2859" max="3072" width="11.5546875" style="10"/>
    <col min="3073" max="3073" width="5.33203125" style="10" customWidth="1"/>
    <col min="3074" max="3074" width="3" style="10" customWidth="1"/>
    <col min="3075" max="3075" width="20.109375" style="10" customWidth="1"/>
    <col min="3076" max="3076" width="2.21875" style="10" customWidth="1"/>
    <col min="3077" max="3077" width="0" style="10" hidden="1" customWidth="1"/>
    <col min="3078" max="3078" width="3" style="10" customWidth="1"/>
    <col min="3079" max="3079" width="12.33203125" style="10" customWidth="1"/>
    <col min="3080" max="3080" width="1.44140625" style="10" customWidth="1"/>
    <col min="3081" max="3081" width="12.33203125" style="10" customWidth="1"/>
    <col min="3082" max="3082" width="1.44140625" style="10" customWidth="1"/>
    <col min="3083" max="3083" width="12.33203125" style="10" customWidth="1"/>
    <col min="3084" max="3084" width="1.44140625" style="10" customWidth="1"/>
    <col min="3085" max="3085" width="14.6640625" style="10" customWidth="1"/>
    <col min="3086" max="3086" width="1.44140625" style="10" customWidth="1"/>
    <col min="3087" max="3087" width="12.33203125" style="10" customWidth="1"/>
    <col min="3088" max="3088" width="1.44140625" style="10" customWidth="1"/>
    <col min="3089" max="3089" width="12.33203125" style="10" customWidth="1"/>
    <col min="3090" max="3090" width="1.44140625" style="10" customWidth="1"/>
    <col min="3091" max="3091" width="12.33203125" style="10" customWidth="1"/>
    <col min="3092" max="3092" width="2.21875" style="10" customWidth="1"/>
    <col min="3093" max="3093" width="16.21875" style="10" customWidth="1"/>
    <col min="3094" max="3094" width="1.109375" style="10" customWidth="1"/>
    <col min="3095" max="3095" width="1.44140625" style="10" customWidth="1"/>
    <col min="3096" max="3096" width="13.109375" style="10" customWidth="1"/>
    <col min="3097" max="3097" width="1.44140625" style="10" customWidth="1"/>
    <col min="3098" max="3098" width="13.109375" style="10" customWidth="1"/>
    <col min="3099" max="3099" width="1.44140625" style="10" customWidth="1"/>
    <col min="3100" max="3100" width="13.109375" style="10" customWidth="1"/>
    <col min="3101" max="3101" width="2.21875" style="10" customWidth="1"/>
    <col min="3102" max="3102" width="16.21875" style="10" customWidth="1"/>
    <col min="3103" max="3103" width="2.21875" style="10" customWidth="1"/>
    <col min="3104" max="3104" width="13.109375" style="10" customWidth="1"/>
    <col min="3105" max="3105" width="1.44140625" style="10" customWidth="1"/>
    <col min="3106" max="3106" width="13.109375" style="10" customWidth="1"/>
    <col min="3107" max="3107" width="1.44140625" style="10" customWidth="1"/>
    <col min="3108" max="3108" width="13.109375" style="10" customWidth="1"/>
    <col min="3109" max="3109" width="2.21875" style="10" customWidth="1"/>
    <col min="3110" max="3110" width="16.21875" style="10" customWidth="1"/>
    <col min="3111" max="3111" width="3" style="10" customWidth="1"/>
    <col min="3112" max="3112" width="8.44140625" style="10" customWidth="1"/>
    <col min="3113" max="3113" width="1.44140625" style="10" customWidth="1"/>
    <col min="3114" max="3114" width="22.33203125" style="10" customWidth="1"/>
    <col min="3115" max="3328" width="11.5546875" style="10"/>
    <col min="3329" max="3329" width="5.33203125" style="10" customWidth="1"/>
    <col min="3330" max="3330" width="3" style="10" customWidth="1"/>
    <col min="3331" max="3331" width="20.109375" style="10" customWidth="1"/>
    <col min="3332" max="3332" width="2.21875" style="10" customWidth="1"/>
    <col min="3333" max="3333" width="0" style="10" hidden="1" customWidth="1"/>
    <col min="3334" max="3334" width="3" style="10" customWidth="1"/>
    <col min="3335" max="3335" width="12.33203125" style="10" customWidth="1"/>
    <col min="3336" max="3336" width="1.44140625" style="10" customWidth="1"/>
    <col min="3337" max="3337" width="12.33203125" style="10" customWidth="1"/>
    <col min="3338" max="3338" width="1.44140625" style="10" customWidth="1"/>
    <col min="3339" max="3339" width="12.33203125" style="10" customWidth="1"/>
    <col min="3340" max="3340" width="1.44140625" style="10" customWidth="1"/>
    <col min="3341" max="3341" width="14.6640625" style="10" customWidth="1"/>
    <col min="3342" max="3342" width="1.44140625" style="10" customWidth="1"/>
    <col min="3343" max="3343" width="12.33203125" style="10" customWidth="1"/>
    <col min="3344" max="3344" width="1.44140625" style="10" customWidth="1"/>
    <col min="3345" max="3345" width="12.33203125" style="10" customWidth="1"/>
    <col min="3346" max="3346" width="1.44140625" style="10" customWidth="1"/>
    <col min="3347" max="3347" width="12.33203125" style="10" customWidth="1"/>
    <col min="3348" max="3348" width="2.21875" style="10" customWidth="1"/>
    <col min="3349" max="3349" width="16.21875" style="10" customWidth="1"/>
    <col min="3350" max="3350" width="1.109375" style="10" customWidth="1"/>
    <col min="3351" max="3351" width="1.44140625" style="10" customWidth="1"/>
    <col min="3352" max="3352" width="13.109375" style="10" customWidth="1"/>
    <col min="3353" max="3353" width="1.44140625" style="10" customWidth="1"/>
    <col min="3354" max="3354" width="13.109375" style="10" customWidth="1"/>
    <col min="3355" max="3355" width="1.44140625" style="10" customWidth="1"/>
    <col min="3356" max="3356" width="13.109375" style="10" customWidth="1"/>
    <col min="3357" max="3357" width="2.21875" style="10" customWidth="1"/>
    <col min="3358" max="3358" width="16.21875" style="10" customWidth="1"/>
    <col min="3359" max="3359" width="2.21875" style="10" customWidth="1"/>
    <col min="3360" max="3360" width="13.109375" style="10" customWidth="1"/>
    <col min="3361" max="3361" width="1.44140625" style="10" customWidth="1"/>
    <col min="3362" max="3362" width="13.109375" style="10" customWidth="1"/>
    <col min="3363" max="3363" width="1.44140625" style="10" customWidth="1"/>
    <col min="3364" max="3364" width="13.109375" style="10" customWidth="1"/>
    <col min="3365" max="3365" width="2.21875" style="10" customWidth="1"/>
    <col min="3366" max="3366" width="16.21875" style="10" customWidth="1"/>
    <col min="3367" max="3367" width="3" style="10" customWidth="1"/>
    <col min="3368" max="3368" width="8.44140625" style="10" customWidth="1"/>
    <col min="3369" max="3369" width="1.44140625" style="10" customWidth="1"/>
    <col min="3370" max="3370" width="22.33203125" style="10" customWidth="1"/>
    <col min="3371" max="3584" width="11.5546875" style="10"/>
    <col min="3585" max="3585" width="5.33203125" style="10" customWidth="1"/>
    <col min="3586" max="3586" width="3" style="10" customWidth="1"/>
    <col min="3587" max="3587" width="20.109375" style="10" customWidth="1"/>
    <col min="3588" max="3588" width="2.21875" style="10" customWidth="1"/>
    <col min="3589" max="3589" width="0" style="10" hidden="1" customWidth="1"/>
    <col min="3590" max="3590" width="3" style="10" customWidth="1"/>
    <col min="3591" max="3591" width="12.33203125" style="10" customWidth="1"/>
    <col min="3592" max="3592" width="1.44140625" style="10" customWidth="1"/>
    <col min="3593" max="3593" width="12.33203125" style="10" customWidth="1"/>
    <col min="3594" max="3594" width="1.44140625" style="10" customWidth="1"/>
    <col min="3595" max="3595" width="12.33203125" style="10" customWidth="1"/>
    <col min="3596" max="3596" width="1.44140625" style="10" customWidth="1"/>
    <col min="3597" max="3597" width="14.6640625" style="10" customWidth="1"/>
    <col min="3598" max="3598" width="1.44140625" style="10" customWidth="1"/>
    <col min="3599" max="3599" width="12.33203125" style="10" customWidth="1"/>
    <col min="3600" max="3600" width="1.44140625" style="10" customWidth="1"/>
    <col min="3601" max="3601" width="12.33203125" style="10" customWidth="1"/>
    <col min="3602" max="3602" width="1.44140625" style="10" customWidth="1"/>
    <col min="3603" max="3603" width="12.33203125" style="10" customWidth="1"/>
    <col min="3604" max="3604" width="2.21875" style="10" customWidth="1"/>
    <col min="3605" max="3605" width="16.21875" style="10" customWidth="1"/>
    <col min="3606" max="3606" width="1.109375" style="10" customWidth="1"/>
    <col min="3607" max="3607" width="1.44140625" style="10" customWidth="1"/>
    <col min="3608" max="3608" width="13.109375" style="10" customWidth="1"/>
    <col min="3609" max="3609" width="1.44140625" style="10" customWidth="1"/>
    <col min="3610" max="3610" width="13.109375" style="10" customWidth="1"/>
    <col min="3611" max="3611" width="1.44140625" style="10" customWidth="1"/>
    <col min="3612" max="3612" width="13.109375" style="10" customWidth="1"/>
    <col min="3613" max="3613" width="2.21875" style="10" customWidth="1"/>
    <col min="3614" max="3614" width="16.21875" style="10" customWidth="1"/>
    <col min="3615" max="3615" width="2.21875" style="10" customWidth="1"/>
    <col min="3616" max="3616" width="13.109375" style="10" customWidth="1"/>
    <col min="3617" max="3617" width="1.44140625" style="10" customWidth="1"/>
    <col min="3618" max="3618" width="13.109375" style="10" customWidth="1"/>
    <col min="3619" max="3619" width="1.44140625" style="10" customWidth="1"/>
    <col min="3620" max="3620" width="13.109375" style="10" customWidth="1"/>
    <col min="3621" max="3621" width="2.21875" style="10" customWidth="1"/>
    <col min="3622" max="3622" width="16.21875" style="10" customWidth="1"/>
    <col min="3623" max="3623" width="3" style="10" customWidth="1"/>
    <col min="3624" max="3624" width="8.44140625" style="10" customWidth="1"/>
    <col min="3625" max="3625" width="1.44140625" style="10" customWidth="1"/>
    <col min="3626" max="3626" width="22.33203125" style="10" customWidth="1"/>
    <col min="3627" max="3840" width="11.5546875" style="10"/>
    <col min="3841" max="3841" width="5.33203125" style="10" customWidth="1"/>
    <col min="3842" max="3842" width="3" style="10" customWidth="1"/>
    <col min="3843" max="3843" width="20.109375" style="10" customWidth="1"/>
    <col min="3844" max="3844" width="2.21875" style="10" customWidth="1"/>
    <col min="3845" max="3845" width="0" style="10" hidden="1" customWidth="1"/>
    <col min="3846" max="3846" width="3" style="10" customWidth="1"/>
    <col min="3847" max="3847" width="12.33203125" style="10" customWidth="1"/>
    <col min="3848" max="3848" width="1.44140625" style="10" customWidth="1"/>
    <col min="3849" max="3849" width="12.33203125" style="10" customWidth="1"/>
    <col min="3850" max="3850" width="1.44140625" style="10" customWidth="1"/>
    <col min="3851" max="3851" width="12.33203125" style="10" customWidth="1"/>
    <col min="3852" max="3852" width="1.44140625" style="10" customWidth="1"/>
    <col min="3853" max="3853" width="14.6640625" style="10" customWidth="1"/>
    <col min="3854" max="3854" width="1.44140625" style="10" customWidth="1"/>
    <col min="3855" max="3855" width="12.33203125" style="10" customWidth="1"/>
    <col min="3856" max="3856" width="1.44140625" style="10" customWidth="1"/>
    <col min="3857" max="3857" width="12.33203125" style="10" customWidth="1"/>
    <col min="3858" max="3858" width="1.44140625" style="10" customWidth="1"/>
    <col min="3859" max="3859" width="12.33203125" style="10" customWidth="1"/>
    <col min="3860" max="3860" width="2.21875" style="10" customWidth="1"/>
    <col min="3861" max="3861" width="16.21875" style="10" customWidth="1"/>
    <col min="3862" max="3862" width="1.109375" style="10" customWidth="1"/>
    <col min="3863" max="3863" width="1.44140625" style="10" customWidth="1"/>
    <col min="3864" max="3864" width="13.109375" style="10" customWidth="1"/>
    <col min="3865" max="3865" width="1.44140625" style="10" customWidth="1"/>
    <col min="3866" max="3866" width="13.109375" style="10" customWidth="1"/>
    <col min="3867" max="3867" width="1.44140625" style="10" customWidth="1"/>
    <col min="3868" max="3868" width="13.109375" style="10" customWidth="1"/>
    <col min="3869" max="3869" width="2.21875" style="10" customWidth="1"/>
    <col min="3870" max="3870" width="16.21875" style="10" customWidth="1"/>
    <col min="3871" max="3871" width="2.21875" style="10" customWidth="1"/>
    <col min="3872" max="3872" width="13.109375" style="10" customWidth="1"/>
    <col min="3873" max="3873" width="1.44140625" style="10" customWidth="1"/>
    <col min="3874" max="3874" width="13.109375" style="10" customWidth="1"/>
    <col min="3875" max="3875" width="1.44140625" style="10" customWidth="1"/>
    <col min="3876" max="3876" width="13.109375" style="10" customWidth="1"/>
    <col min="3877" max="3877" width="2.21875" style="10" customWidth="1"/>
    <col min="3878" max="3878" width="16.21875" style="10" customWidth="1"/>
    <col min="3879" max="3879" width="3" style="10" customWidth="1"/>
    <col min="3880" max="3880" width="8.44140625" style="10" customWidth="1"/>
    <col min="3881" max="3881" width="1.44140625" style="10" customWidth="1"/>
    <col min="3882" max="3882" width="22.33203125" style="10" customWidth="1"/>
    <col min="3883" max="4096" width="11.5546875" style="10"/>
    <col min="4097" max="4097" width="5.33203125" style="10" customWidth="1"/>
    <col min="4098" max="4098" width="3" style="10" customWidth="1"/>
    <col min="4099" max="4099" width="20.109375" style="10" customWidth="1"/>
    <col min="4100" max="4100" width="2.21875" style="10" customWidth="1"/>
    <col min="4101" max="4101" width="0" style="10" hidden="1" customWidth="1"/>
    <col min="4102" max="4102" width="3" style="10" customWidth="1"/>
    <col min="4103" max="4103" width="12.33203125" style="10" customWidth="1"/>
    <col min="4104" max="4104" width="1.44140625" style="10" customWidth="1"/>
    <col min="4105" max="4105" width="12.33203125" style="10" customWidth="1"/>
    <col min="4106" max="4106" width="1.44140625" style="10" customWidth="1"/>
    <col min="4107" max="4107" width="12.33203125" style="10" customWidth="1"/>
    <col min="4108" max="4108" width="1.44140625" style="10" customWidth="1"/>
    <col min="4109" max="4109" width="14.6640625" style="10" customWidth="1"/>
    <col min="4110" max="4110" width="1.44140625" style="10" customWidth="1"/>
    <col min="4111" max="4111" width="12.33203125" style="10" customWidth="1"/>
    <col min="4112" max="4112" width="1.44140625" style="10" customWidth="1"/>
    <col min="4113" max="4113" width="12.33203125" style="10" customWidth="1"/>
    <col min="4114" max="4114" width="1.44140625" style="10" customWidth="1"/>
    <col min="4115" max="4115" width="12.33203125" style="10" customWidth="1"/>
    <col min="4116" max="4116" width="2.21875" style="10" customWidth="1"/>
    <col min="4117" max="4117" width="16.21875" style="10" customWidth="1"/>
    <col min="4118" max="4118" width="1.109375" style="10" customWidth="1"/>
    <col min="4119" max="4119" width="1.44140625" style="10" customWidth="1"/>
    <col min="4120" max="4120" width="13.109375" style="10" customWidth="1"/>
    <col min="4121" max="4121" width="1.44140625" style="10" customWidth="1"/>
    <col min="4122" max="4122" width="13.109375" style="10" customWidth="1"/>
    <col min="4123" max="4123" width="1.44140625" style="10" customWidth="1"/>
    <col min="4124" max="4124" width="13.109375" style="10" customWidth="1"/>
    <col min="4125" max="4125" width="2.21875" style="10" customWidth="1"/>
    <col min="4126" max="4126" width="16.21875" style="10" customWidth="1"/>
    <col min="4127" max="4127" width="2.21875" style="10" customWidth="1"/>
    <col min="4128" max="4128" width="13.109375" style="10" customWidth="1"/>
    <col min="4129" max="4129" width="1.44140625" style="10" customWidth="1"/>
    <col min="4130" max="4130" width="13.109375" style="10" customWidth="1"/>
    <col min="4131" max="4131" width="1.44140625" style="10" customWidth="1"/>
    <col min="4132" max="4132" width="13.109375" style="10" customWidth="1"/>
    <col min="4133" max="4133" width="2.21875" style="10" customWidth="1"/>
    <col min="4134" max="4134" width="16.21875" style="10" customWidth="1"/>
    <col min="4135" max="4135" width="3" style="10" customWidth="1"/>
    <col min="4136" max="4136" width="8.44140625" style="10" customWidth="1"/>
    <col min="4137" max="4137" width="1.44140625" style="10" customWidth="1"/>
    <col min="4138" max="4138" width="22.33203125" style="10" customWidth="1"/>
    <col min="4139" max="4352" width="11.5546875" style="10"/>
    <col min="4353" max="4353" width="5.33203125" style="10" customWidth="1"/>
    <col min="4354" max="4354" width="3" style="10" customWidth="1"/>
    <col min="4355" max="4355" width="20.109375" style="10" customWidth="1"/>
    <col min="4356" max="4356" width="2.21875" style="10" customWidth="1"/>
    <col min="4357" max="4357" width="0" style="10" hidden="1" customWidth="1"/>
    <col min="4358" max="4358" width="3" style="10" customWidth="1"/>
    <col min="4359" max="4359" width="12.33203125" style="10" customWidth="1"/>
    <col min="4360" max="4360" width="1.44140625" style="10" customWidth="1"/>
    <col min="4361" max="4361" width="12.33203125" style="10" customWidth="1"/>
    <col min="4362" max="4362" width="1.44140625" style="10" customWidth="1"/>
    <col min="4363" max="4363" width="12.33203125" style="10" customWidth="1"/>
    <col min="4364" max="4364" width="1.44140625" style="10" customWidth="1"/>
    <col min="4365" max="4365" width="14.6640625" style="10" customWidth="1"/>
    <col min="4366" max="4366" width="1.44140625" style="10" customWidth="1"/>
    <col min="4367" max="4367" width="12.33203125" style="10" customWidth="1"/>
    <col min="4368" max="4368" width="1.44140625" style="10" customWidth="1"/>
    <col min="4369" max="4369" width="12.33203125" style="10" customWidth="1"/>
    <col min="4370" max="4370" width="1.44140625" style="10" customWidth="1"/>
    <col min="4371" max="4371" width="12.33203125" style="10" customWidth="1"/>
    <col min="4372" max="4372" width="2.21875" style="10" customWidth="1"/>
    <col min="4373" max="4373" width="16.21875" style="10" customWidth="1"/>
    <col min="4374" max="4374" width="1.109375" style="10" customWidth="1"/>
    <col min="4375" max="4375" width="1.44140625" style="10" customWidth="1"/>
    <col min="4376" max="4376" width="13.109375" style="10" customWidth="1"/>
    <col min="4377" max="4377" width="1.44140625" style="10" customWidth="1"/>
    <col min="4378" max="4378" width="13.109375" style="10" customWidth="1"/>
    <col min="4379" max="4379" width="1.44140625" style="10" customWidth="1"/>
    <col min="4380" max="4380" width="13.109375" style="10" customWidth="1"/>
    <col min="4381" max="4381" width="2.21875" style="10" customWidth="1"/>
    <col min="4382" max="4382" width="16.21875" style="10" customWidth="1"/>
    <col min="4383" max="4383" width="2.21875" style="10" customWidth="1"/>
    <col min="4384" max="4384" width="13.109375" style="10" customWidth="1"/>
    <col min="4385" max="4385" width="1.44140625" style="10" customWidth="1"/>
    <col min="4386" max="4386" width="13.109375" style="10" customWidth="1"/>
    <col min="4387" max="4387" width="1.44140625" style="10" customWidth="1"/>
    <col min="4388" max="4388" width="13.109375" style="10" customWidth="1"/>
    <col min="4389" max="4389" width="2.21875" style="10" customWidth="1"/>
    <col min="4390" max="4390" width="16.21875" style="10" customWidth="1"/>
    <col min="4391" max="4391" width="3" style="10" customWidth="1"/>
    <col min="4392" max="4392" width="8.44140625" style="10" customWidth="1"/>
    <col min="4393" max="4393" width="1.44140625" style="10" customWidth="1"/>
    <col min="4394" max="4394" width="22.33203125" style="10" customWidth="1"/>
    <col min="4395" max="4608" width="11.5546875" style="10"/>
    <col min="4609" max="4609" width="5.33203125" style="10" customWidth="1"/>
    <col min="4610" max="4610" width="3" style="10" customWidth="1"/>
    <col min="4611" max="4611" width="20.109375" style="10" customWidth="1"/>
    <col min="4612" max="4612" width="2.21875" style="10" customWidth="1"/>
    <col min="4613" max="4613" width="0" style="10" hidden="1" customWidth="1"/>
    <col min="4614" max="4614" width="3" style="10" customWidth="1"/>
    <col min="4615" max="4615" width="12.33203125" style="10" customWidth="1"/>
    <col min="4616" max="4616" width="1.44140625" style="10" customWidth="1"/>
    <col min="4617" max="4617" width="12.33203125" style="10" customWidth="1"/>
    <col min="4618" max="4618" width="1.44140625" style="10" customWidth="1"/>
    <col min="4619" max="4619" width="12.33203125" style="10" customWidth="1"/>
    <col min="4620" max="4620" width="1.44140625" style="10" customWidth="1"/>
    <col min="4621" max="4621" width="14.6640625" style="10" customWidth="1"/>
    <col min="4622" max="4622" width="1.44140625" style="10" customWidth="1"/>
    <col min="4623" max="4623" width="12.33203125" style="10" customWidth="1"/>
    <col min="4624" max="4624" width="1.44140625" style="10" customWidth="1"/>
    <col min="4625" max="4625" width="12.33203125" style="10" customWidth="1"/>
    <col min="4626" max="4626" width="1.44140625" style="10" customWidth="1"/>
    <col min="4627" max="4627" width="12.33203125" style="10" customWidth="1"/>
    <col min="4628" max="4628" width="2.21875" style="10" customWidth="1"/>
    <col min="4629" max="4629" width="16.21875" style="10" customWidth="1"/>
    <col min="4630" max="4630" width="1.109375" style="10" customWidth="1"/>
    <col min="4631" max="4631" width="1.44140625" style="10" customWidth="1"/>
    <col min="4632" max="4632" width="13.109375" style="10" customWidth="1"/>
    <col min="4633" max="4633" width="1.44140625" style="10" customWidth="1"/>
    <col min="4634" max="4634" width="13.109375" style="10" customWidth="1"/>
    <col min="4635" max="4635" width="1.44140625" style="10" customWidth="1"/>
    <col min="4636" max="4636" width="13.109375" style="10" customWidth="1"/>
    <col min="4637" max="4637" width="2.21875" style="10" customWidth="1"/>
    <col min="4638" max="4638" width="16.21875" style="10" customWidth="1"/>
    <col min="4639" max="4639" width="2.21875" style="10" customWidth="1"/>
    <col min="4640" max="4640" width="13.109375" style="10" customWidth="1"/>
    <col min="4641" max="4641" width="1.44140625" style="10" customWidth="1"/>
    <col min="4642" max="4642" width="13.109375" style="10" customWidth="1"/>
    <col min="4643" max="4643" width="1.44140625" style="10" customWidth="1"/>
    <col min="4644" max="4644" width="13.109375" style="10" customWidth="1"/>
    <col min="4645" max="4645" width="2.21875" style="10" customWidth="1"/>
    <col min="4646" max="4646" width="16.21875" style="10" customWidth="1"/>
    <col min="4647" max="4647" width="3" style="10" customWidth="1"/>
    <col min="4648" max="4648" width="8.44140625" style="10" customWidth="1"/>
    <col min="4649" max="4649" width="1.44140625" style="10" customWidth="1"/>
    <col min="4650" max="4650" width="22.33203125" style="10" customWidth="1"/>
    <col min="4651" max="4864" width="11.5546875" style="10"/>
    <col min="4865" max="4865" width="5.33203125" style="10" customWidth="1"/>
    <col min="4866" max="4866" width="3" style="10" customWidth="1"/>
    <col min="4867" max="4867" width="20.109375" style="10" customWidth="1"/>
    <col min="4868" max="4868" width="2.21875" style="10" customWidth="1"/>
    <col min="4869" max="4869" width="0" style="10" hidden="1" customWidth="1"/>
    <col min="4870" max="4870" width="3" style="10" customWidth="1"/>
    <col min="4871" max="4871" width="12.33203125" style="10" customWidth="1"/>
    <col min="4872" max="4872" width="1.44140625" style="10" customWidth="1"/>
    <col min="4873" max="4873" width="12.33203125" style="10" customWidth="1"/>
    <col min="4874" max="4874" width="1.44140625" style="10" customWidth="1"/>
    <col min="4875" max="4875" width="12.33203125" style="10" customWidth="1"/>
    <col min="4876" max="4876" width="1.44140625" style="10" customWidth="1"/>
    <col min="4877" max="4877" width="14.6640625" style="10" customWidth="1"/>
    <col min="4878" max="4878" width="1.44140625" style="10" customWidth="1"/>
    <col min="4879" max="4879" width="12.33203125" style="10" customWidth="1"/>
    <col min="4880" max="4880" width="1.44140625" style="10" customWidth="1"/>
    <col min="4881" max="4881" width="12.33203125" style="10" customWidth="1"/>
    <col min="4882" max="4882" width="1.44140625" style="10" customWidth="1"/>
    <col min="4883" max="4883" width="12.33203125" style="10" customWidth="1"/>
    <col min="4884" max="4884" width="2.21875" style="10" customWidth="1"/>
    <col min="4885" max="4885" width="16.21875" style="10" customWidth="1"/>
    <col min="4886" max="4886" width="1.109375" style="10" customWidth="1"/>
    <col min="4887" max="4887" width="1.44140625" style="10" customWidth="1"/>
    <col min="4888" max="4888" width="13.109375" style="10" customWidth="1"/>
    <col min="4889" max="4889" width="1.44140625" style="10" customWidth="1"/>
    <col min="4890" max="4890" width="13.109375" style="10" customWidth="1"/>
    <col min="4891" max="4891" width="1.44140625" style="10" customWidth="1"/>
    <col min="4892" max="4892" width="13.109375" style="10" customWidth="1"/>
    <col min="4893" max="4893" width="2.21875" style="10" customWidth="1"/>
    <col min="4894" max="4894" width="16.21875" style="10" customWidth="1"/>
    <col min="4895" max="4895" width="2.21875" style="10" customWidth="1"/>
    <col min="4896" max="4896" width="13.109375" style="10" customWidth="1"/>
    <col min="4897" max="4897" width="1.44140625" style="10" customWidth="1"/>
    <col min="4898" max="4898" width="13.109375" style="10" customWidth="1"/>
    <col min="4899" max="4899" width="1.44140625" style="10" customWidth="1"/>
    <col min="4900" max="4900" width="13.109375" style="10" customWidth="1"/>
    <col min="4901" max="4901" width="2.21875" style="10" customWidth="1"/>
    <col min="4902" max="4902" width="16.21875" style="10" customWidth="1"/>
    <col min="4903" max="4903" width="3" style="10" customWidth="1"/>
    <col min="4904" max="4904" width="8.44140625" style="10" customWidth="1"/>
    <col min="4905" max="4905" width="1.44140625" style="10" customWidth="1"/>
    <col min="4906" max="4906" width="22.33203125" style="10" customWidth="1"/>
    <col min="4907" max="5120" width="11.5546875" style="10"/>
    <col min="5121" max="5121" width="5.33203125" style="10" customWidth="1"/>
    <col min="5122" max="5122" width="3" style="10" customWidth="1"/>
    <col min="5123" max="5123" width="20.109375" style="10" customWidth="1"/>
    <col min="5124" max="5124" width="2.21875" style="10" customWidth="1"/>
    <col min="5125" max="5125" width="0" style="10" hidden="1" customWidth="1"/>
    <col min="5126" max="5126" width="3" style="10" customWidth="1"/>
    <col min="5127" max="5127" width="12.33203125" style="10" customWidth="1"/>
    <col min="5128" max="5128" width="1.44140625" style="10" customWidth="1"/>
    <col min="5129" max="5129" width="12.33203125" style="10" customWidth="1"/>
    <col min="5130" max="5130" width="1.44140625" style="10" customWidth="1"/>
    <col min="5131" max="5131" width="12.33203125" style="10" customWidth="1"/>
    <col min="5132" max="5132" width="1.44140625" style="10" customWidth="1"/>
    <col min="5133" max="5133" width="14.6640625" style="10" customWidth="1"/>
    <col min="5134" max="5134" width="1.44140625" style="10" customWidth="1"/>
    <col min="5135" max="5135" width="12.33203125" style="10" customWidth="1"/>
    <col min="5136" max="5136" width="1.44140625" style="10" customWidth="1"/>
    <col min="5137" max="5137" width="12.33203125" style="10" customWidth="1"/>
    <col min="5138" max="5138" width="1.44140625" style="10" customWidth="1"/>
    <col min="5139" max="5139" width="12.33203125" style="10" customWidth="1"/>
    <col min="5140" max="5140" width="2.21875" style="10" customWidth="1"/>
    <col min="5141" max="5141" width="16.21875" style="10" customWidth="1"/>
    <col min="5142" max="5142" width="1.109375" style="10" customWidth="1"/>
    <col min="5143" max="5143" width="1.44140625" style="10" customWidth="1"/>
    <col min="5144" max="5144" width="13.109375" style="10" customWidth="1"/>
    <col min="5145" max="5145" width="1.44140625" style="10" customWidth="1"/>
    <col min="5146" max="5146" width="13.109375" style="10" customWidth="1"/>
    <col min="5147" max="5147" width="1.44140625" style="10" customWidth="1"/>
    <col min="5148" max="5148" width="13.109375" style="10" customWidth="1"/>
    <col min="5149" max="5149" width="2.21875" style="10" customWidth="1"/>
    <col min="5150" max="5150" width="16.21875" style="10" customWidth="1"/>
    <col min="5151" max="5151" width="2.21875" style="10" customWidth="1"/>
    <col min="5152" max="5152" width="13.109375" style="10" customWidth="1"/>
    <col min="5153" max="5153" width="1.44140625" style="10" customWidth="1"/>
    <col min="5154" max="5154" width="13.109375" style="10" customWidth="1"/>
    <col min="5155" max="5155" width="1.44140625" style="10" customWidth="1"/>
    <col min="5156" max="5156" width="13.109375" style="10" customWidth="1"/>
    <col min="5157" max="5157" width="2.21875" style="10" customWidth="1"/>
    <col min="5158" max="5158" width="16.21875" style="10" customWidth="1"/>
    <col min="5159" max="5159" width="3" style="10" customWidth="1"/>
    <col min="5160" max="5160" width="8.44140625" style="10" customWidth="1"/>
    <col min="5161" max="5161" width="1.44140625" style="10" customWidth="1"/>
    <col min="5162" max="5162" width="22.33203125" style="10" customWidth="1"/>
    <col min="5163" max="5376" width="11.5546875" style="10"/>
    <col min="5377" max="5377" width="5.33203125" style="10" customWidth="1"/>
    <col min="5378" max="5378" width="3" style="10" customWidth="1"/>
    <col min="5379" max="5379" width="20.109375" style="10" customWidth="1"/>
    <col min="5380" max="5380" width="2.21875" style="10" customWidth="1"/>
    <col min="5381" max="5381" width="0" style="10" hidden="1" customWidth="1"/>
    <col min="5382" max="5382" width="3" style="10" customWidth="1"/>
    <col min="5383" max="5383" width="12.33203125" style="10" customWidth="1"/>
    <col min="5384" max="5384" width="1.44140625" style="10" customWidth="1"/>
    <col min="5385" max="5385" width="12.33203125" style="10" customWidth="1"/>
    <col min="5386" max="5386" width="1.44140625" style="10" customWidth="1"/>
    <col min="5387" max="5387" width="12.33203125" style="10" customWidth="1"/>
    <col min="5388" max="5388" width="1.44140625" style="10" customWidth="1"/>
    <col min="5389" max="5389" width="14.6640625" style="10" customWidth="1"/>
    <col min="5390" max="5390" width="1.44140625" style="10" customWidth="1"/>
    <col min="5391" max="5391" width="12.33203125" style="10" customWidth="1"/>
    <col min="5392" max="5392" width="1.44140625" style="10" customWidth="1"/>
    <col min="5393" max="5393" width="12.33203125" style="10" customWidth="1"/>
    <col min="5394" max="5394" width="1.44140625" style="10" customWidth="1"/>
    <col min="5395" max="5395" width="12.33203125" style="10" customWidth="1"/>
    <col min="5396" max="5396" width="2.21875" style="10" customWidth="1"/>
    <col min="5397" max="5397" width="16.21875" style="10" customWidth="1"/>
    <col min="5398" max="5398" width="1.109375" style="10" customWidth="1"/>
    <col min="5399" max="5399" width="1.44140625" style="10" customWidth="1"/>
    <col min="5400" max="5400" width="13.109375" style="10" customWidth="1"/>
    <col min="5401" max="5401" width="1.44140625" style="10" customWidth="1"/>
    <col min="5402" max="5402" width="13.109375" style="10" customWidth="1"/>
    <col min="5403" max="5403" width="1.44140625" style="10" customWidth="1"/>
    <col min="5404" max="5404" width="13.109375" style="10" customWidth="1"/>
    <col min="5405" max="5405" width="2.21875" style="10" customWidth="1"/>
    <col min="5406" max="5406" width="16.21875" style="10" customWidth="1"/>
    <col min="5407" max="5407" width="2.21875" style="10" customWidth="1"/>
    <col min="5408" max="5408" width="13.109375" style="10" customWidth="1"/>
    <col min="5409" max="5409" width="1.44140625" style="10" customWidth="1"/>
    <col min="5410" max="5410" width="13.109375" style="10" customWidth="1"/>
    <col min="5411" max="5411" width="1.44140625" style="10" customWidth="1"/>
    <col min="5412" max="5412" width="13.109375" style="10" customWidth="1"/>
    <col min="5413" max="5413" width="2.21875" style="10" customWidth="1"/>
    <col min="5414" max="5414" width="16.21875" style="10" customWidth="1"/>
    <col min="5415" max="5415" width="3" style="10" customWidth="1"/>
    <col min="5416" max="5416" width="8.44140625" style="10" customWidth="1"/>
    <col min="5417" max="5417" width="1.44140625" style="10" customWidth="1"/>
    <col min="5418" max="5418" width="22.33203125" style="10" customWidth="1"/>
    <col min="5419" max="5632" width="11.5546875" style="10"/>
    <col min="5633" max="5633" width="5.33203125" style="10" customWidth="1"/>
    <col min="5634" max="5634" width="3" style="10" customWidth="1"/>
    <col min="5635" max="5635" width="20.109375" style="10" customWidth="1"/>
    <col min="5636" max="5636" width="2.21875" style="10" customWidth="1"/>
    <col min="5637" max="5637" width="0" style="10" hidden="1" customWidth="1"/>
    <col min="5638" max="5638" width="3" style="10" customWidth="1"/>
    <col min="5639" max="5639" width="12.33203125" style="10" customWidth="1"/>
    <col min="5640" max="5640" width="1.44140625" style="10" customWidth="1"/>
    <col min="5641" max="5641" width="12.33203125" style="10" customWidth="1"/>
    <col min="5642" max="5642" width="1.44140625" style="10" customWidth="1"/>
    <col min="5643" max="5643" width="12.33203125" style="10" customWidth="1"/>
    <col min="5644" max="5644" width="1.44140625" style="10" customWidth="1"/>
    <col min="5645" max="5645" width="14.6640625" style="10" customWidth="1"/>
    <col min="5646" max="5646" width="1.44140625" style="10" customWidth="1"/>
    <col min="5647" max="5647" width="12.33203125" style="10" customWidth="1"/>
    <col min="5648" max="5648" width="1.44140625" style="10" customWidth="1"/>
    <col min="5649" max="5649" width="12.33203125" style="10" customWidth="1"/>
    <col min="5650" max="5650" width="1.44140625" style="10" customWidth="1"/>
    <col min="5651" max="5651" width="12.33203125" style="10" customWidth="1"/>
    <col min="5652" max="5652" width="2.21875" style="10" customWidth="1"/>
    <col min="5653" max="5653" width="16.21875" style="10" customWidth="1"/>
    <col min="5654" max="5654" width="1.109375" style="10" customWidth="1"/>
    <col min="5655" max="5655" width="1.44140625" style="10" customWidth="1"/>
    <col min="5656" max="5656" width="13.109375" style="10" customWidth="1"/>
    <col min="5657" max="5657" width="1.44140625" style="10" customWidth="1"/>
    <col min="5658" max="5658" width="13.109375" style="10" customWidth="1"/>
    <col min="5659" max="5659" width="1.44140625" style="10" customWidth="1"/>
    <col min="5660" max="5660" width="13.109375" style="10" customWidth="1"/>
    <col min="5661" max="5661" width="2.21875" style="10" customWidth="1"/>
    <col min="5662" max="5662" width="16.21875" style="10" customWidth="1"/>
    <col min="5663" max="5663" width="2.21875" style="10" customWidth="1"/>
    <col min="5664" max="5664" width="13.109375" style="10" customWidth="1"/>
    <col min="5665" max="5665" width="1.44140625" style="10" customWidth="1"/>
    <col min="5666" max="5666" width="13.109375" style="10" customWidth="1"/>
    <col min="5667" max="5667" width="1.44140625" style="10" customWidth="1"/>
    <col min="5668" max="5668" width="13.109375" style="10" customWidth="1"/>
    <col min="5669" max="5669" width="2.21875" style="10" customWidth="1"/>
    <col min="5670" max="5670" width="16.21875" style="10" customWidth="1"/>
    <col min="5671" max="5671" width="3" style="10" customWidth="1"/>
    <col min="5672" max="5672" width="8.44140625" style="10" customWidth="1"/>
    <col min="5673" max="5673" width="1.44140625" style="10" customWidth="1"/>
    <col min="5674" max="5674" width="22.33203125" style="10" customWidth="1"/>
    <col min="5675" max="5888" width="11.5546875" style="10"/>
    <col min="5889" max="5889" width="5.33203125" style="10" customWidth="1"/>
    <col min="5890" max="5890" width="3" style="10" customWidth="1"/>
    <col min="5891" max="5891" width="20.109375" style="10" customWidth="1"/>
    <col min="5892" max="5892" width="2.21875" style="10" customWidth="1"/>
    <col min="5893" max="5893" width="0" style="10" hidden="1" customWidth="1"/>
    <col min="5894" max="5894" width="3" style="10" customWidth="1"/>
    <col min="5895" max="5895" width="12.33203125" style="10" customWidth="1"/>
    <col min="5896" max="5896" width="1.44140625" style="10" customWidth="1"/>
    <col min="5897" max="5897" width="12.33203125" style="10" customWidth="1"/>
    <col min="5898" max="5898" width="1.44140625" style="10" customWidth="1"/>
    <col min="5899" max="5899" width="12.33203125" style="10" customWidth="1"/>
    <col min="5900" max="5900" width="1.44140625" style="10" customWidth="1"/>
    <col min="5901" max="5901" width="14.6640625" style="10" customWidth="1"/>
    <col min="5902" max="5902" width="1.44140625" style="10" customWidth="1"/>
    <col min="5903" max="5903" width="12.33203125" style="10" customWidth="1"/>
    <col min="5904" max="5904" width="1.44140625" style="10" customWidth="1"/>
    <col min="5905" max="5905" width="12.33203125" style="10" customWidth="1"/>
    <col min="5906" max="5906" width="1.44140625" style="10" customWidth="1"/>
    <col min="5907" max="5907" width="12.33203125" style="10" customWidth="1"/>
    <col min="5908" max="5908" width="2.21875" style="10" customWidth="1"/>
    <col min="5909" max="5909" width="16.21875" style="10" customWidth="1"/>
    <col min="5910" max="5910" width="1.109375" style="10" customWidth="1"/>
    <col min="5911" max="5911" width="1.44140625" style="10" customWidth="1"/>
    <col min="5912" max="5912" width="13.109375" style="10" customWidth="1"/>
    <col min="5913" max="5913" width="1.44140625" style="10" customWidth="1"/>
    <col min="5914" max="5914" width="13.109375" style="10" customWidth="1"/>
    <col min="5915" max="5915" width="1.44140625" style="10" customWidth="1"/>
    <col min="5916" max="5916" width="13.109375" style="10" customWidth="1"/>
    <col min="5917" max="5917" width="2.21875" style="10" customWidth="1"/>
    <col min="5918" max="5918" width="16.21875" style="10" customWidth="1"/>
    <col min="5919" max="5919" width="2.21875" style="10" customWidth="1"/>
    <col min="5920" max="5920" width="13.109375" style="10" customWidth="1"/>
    <col min="5921" max="5921" width="1.44140625" style="10" customWidth="1"/>
    <col min="5922" max="5922" width="13.109375" style="10" customWidth="1"/>
    <col min="5923" max="5923" width="1.44140625" style="10" customWidth="1"/>
    <col min="5924" max="5924" width="13.109375" style="10" customWidth="1"/>
    <col min="5925" max="5925" width="2.21875" style="10" customWidth="1"/>
    <col min="5926" max="5926" width="16.21875" style="10" customWidth="1"/>
    <col min="5927" max="5927" width="3" style="10" customWidth="1"/>
    <col min="5928" max="5928" width="8.44140625" style="10" customWidth="1"/>
    <col min="5929" max="5929" width="1.44140625" style="10" customWidth="1"/>
    <col min="5930" max="5930" width="22.33203125" style="10" customWidth="1"/>
    <col min="5931" max="6144" width="11.5546875" style="10"/>
    <col min="6145" max="6145" width="5.33203125" style="10" customWidth="1"/>
    <col min="6146" max="6146" width="3" style="10" customWidth="1"/>
    <col min="6147" max="6147" width="20.109375" style="10" customWidth="1"/>
    <col min="6148" max="6148" width="2.21875" style="10" customWidth="1"/>
    <col min="6149" max="6149" width="0" style="10" hidden="1" customWidth="1"/>
    <col min="6150" max="6150" width="3" style="10" customWidth="1"/>
    <col min="6151" max="6151" width="12.33203125" style="10" customWidth="1"/>
    <col min="6152" max="6152" width="1.44140625" style="10" customWidth="1"/>
    <col min="6153" max="6153" width="12.33203125" style="10" customWidth="1"/>
    <col min="6154" max="6154" width="1.44140625" style="10" customWidth="1"/>
    <col min="6155" max="6155" width="12.33203125" style="10" customWidth="1"/>
    <col min="6156" max="6156" width="1.44140625" style="10" customWidth="1"/>
    <col min="6157" max="6157" width="14.6640625" style="10" customWidth="1"/>
    <col min="6158" max="6158" width="1.44140625" style="10" customWidth="1"/>
    <col min="6159" max="6159" width="12.33203125" style="10" customWidth="1"/>
    <col min="6160" max="6160" width="1.44140625" style="10" customWidth="1"/>
    <col min="6161" max="6161" width="12.33203125" style="10" customWidth="1"/>
    <col min="6162" max="6162" width="1.44140625" style="10" customWidth="1"/>
    <col min="6163" max="6163" width="12.33203125" style="10" customWidth="1"/>
    <col min="6164" max="6164" width="2.21875" style="10" customWidth="1"/>
    <col min="6165" max="6165" width="16.21875" style="10" customWidth="1"/>
    <col min="6166" max="6166" width="1.109375" style="10" customWidth="1"/>
    <col min="6167" max="6167" width="1.44140625" style="10" customWidth="1"/>
    <col min="6168" max="6168" width="13.109375" style="10" customWidth="1"/>
    <col min="6169" max="6169" width="1.44140625" style="10" customWidth="1"/>
    <col min="6170" max="6170" width="13.109375" style="10" customWidth="1"/>
    <col min="6171" max="6171" width="1.44140625" style="10" customWidth="1"/>
    <col min="6172" max="6172" width="13.109375" style="10" customWidth="1"/>
    <col min="6173" max="6173" width="2.21875" style="10" customWidth="1"/>
    <col min="6174" max="6174" width="16.21875" style="10" customWidth="1"/>
    <col min="6175" max="6175" width="2.21875" style="10" customWidth="1"/>
    <col min="6176" max="6176" width="13.109375" style="10" customWidth="1"/>
    <col min="6177" max="6177" width="1.44140625" style="10" customWidth="1"/>
    <col min="6178" max="6178" width="13.109375" style="10" customWidth="1"/>
    <col min="6179" max="6179" width="1.44140625" style="10" customWidth="1"/>
    <col min="6180" max="6180" width="13.109375" style="10" customWidth="1"/>
    <col min="6181" max="6181" width="2.21875" style="10" customWidth="1"/>
    <col min="6182" max="6182" width="16.21875" style="10" customWidth="1"/>
    <col min="6183" max="6183" width="3" style="10" customWidth="1"/>
    <col min="6184" max="6184" width="8.44140625" style="10" customWidth="1"/>
    <col min="6185" max="6185" width="1.44140625" style="10" customWidth="1"/>
    <col min="6186" max="6186" width="22.33203125" style="10" customWidth="1"/>
    <col min="6187" max="6400" width="11.5546875" style="10"/>
    <col min="6401" max="6401" width="5.33203125" style="10" customWidth="1"/>
    <col min="6402" max="6402" width="3" style="10" customWidth="1"/>
    <col min="6403" max="6403" width="20.109375" style="10" customWidth="1"/>
    <col min="6404" max="6404" width="2.21875" style="10" customWidth="1"/>
    <col min="6405" max="6405" width="0" style="10" hidden="1" customWidth="1"/>
    <col min="6406" max="6406" width="3" style="10" customWidth="1"/>
    <col min="6407" max="6407" width="12.33203125" style="10" customWidth="1"/>
    <col min="6408" max="6408" width="1.44140625" style="10" customWidth="1"/>
    <col min="6409" max="6409" width="12.33203125" style="10" customWidth="1"/>
    <col min="6410" max="6410" width="1.44140625" style="10" customWidth="1"/>
    <col min="6411" max="6411" width="12.33203125" style="10" customWidth="1"/>
    <col min="6412" max="6412" width="1.44140625" style="10" customWidth="1"/>
    <col min="6413" max="6413" width="14.6640625" style="10" customWidth="1"/>
    <col min="6414" max="6414" width="1.44140625" style="10" customWidth="1"/>
    <col min="6415" max="6415" width="12.33203125" style="10" customWidth="1"/>
    <col min="6416" max="6416" width="1.44140625" style="10" customWidth="1"/>
    <col min="6417" max="6417" width="12.33203125" style="10" customWidth="1"/>
    <col min="6418" max="6418" width="1.44140625" style="10" customWidth="1"/>
    <col min="6419" max="6419" width="12.33203125" style="10" customWidth="1"/>
    <col min="6420" max="6420" width="2.21875" style="10" customWidth="1"/>
    <col min="6421" max="6421" width="16.21875" style="10" customWidth="1"/>
    <col min="6422" max="6422" width="1.109375" style="10" customWidth="1"/>
    <col min="6423" max="6423" width="1.44140625" style="10" customWidth="1"/>
    <col min="6424" max="6424" width="13.109375" style="10" customWidth="1"/>
    <col min="6425" max="6425" width="1.44140625" style="10" customWidth="1"/>
    <col min="6426" max="6426" width="13.109375" style="10" customWidth="1"/>
    <col min="6427" max="6427" width="1.44140625" style="10" customWidth="1"/>
    <col min="6428" max="6428" width="13.109375" style="10" customWidth="1"/>
    <col min="6429" max="6429" width="2.21875" style="10" customWidth="1"/>
    <col min="6430" max="6430" width="16.21875" style="10" customWidth="1"/>
    <col min="6431" max="6431" width="2.21875" style="10" customWidth="1"/>
    <col min="6432" max="6432" width="13.109375" style="10" customWidth="1"/>
    <col min="6433" max="6433" width="1.44140625" style="10" customWidth="1"/>
    <col min="6434" max="6434" width="13.109375" style="10" customWidth="1"/>
    <col min="6435" max="6435" width="1.44140625" style="10" customWidth="1"/>
    <col min="6436" max="6436" width="13.109375" style="10" customWidth="1"/>
    <col min="6437" max="6437" width="2.21875" style="10" customWidth="1"/>
    <col min="6438" max="6438" width="16.21875" style="10" customWidth="1"/>
    <col min="6439" max="6439" width="3" style="10" customWidth="1"/>
    <col min="6440" max="6440" width="8.44140625" style="10" customWidth="1"/>
    <col min="6441" max="6441" width="1.44140625" style="10" customWidth="1"/>
    <col min="6442" max="6442" width="22.33203125" style="10" customWidth="1"/>
    <col min="6443" max="6656" width="11.5546875" style="10"/>
    <col min="6657" max="6657" width="5.33203125" style="10" customWidth="1"/>
    <col min="6658" max="6658" width="3" style="10" customWidth="1"/>
    <col min="6659" max="6659" width="20.109375" style="10" customWidth="1"/>
    <col min="6660" max="6660" width="2.21875" style="10" customWidth="1"/>
    <col min="6661" max="6661" width="0" style="10" hidden="1" customWidth="1"/>
    <col min="6662" max="6662" width="3" style="10" customWidth="1"/>
    <col min="6663" max="6663" width="12.33203125" style="10" customWidth="1"/>
    <col min="6664" max="6664" width="1.44140625" style="10" customWidth="1"/>
    <col min="6665" max="6665" width="12.33203125" style="10" customWidth="1"/>
    <col min="6666" max="6666" width="1.44140625" style="10" customWidth="1"/>
    <col min="6667" max="6667" width="12.33203125" style="10" customWidth="1"/>
    <col min="6668" max="6668" width="1.44140625" style="10" customWidth="1"/>
    <col min="6669" max="6669" width="14.6640625" style="10" customWidth="1"/>
    <col min="6670" max="6670" width="1.44140625" style="10" customWidth="1"/>
    <col min="6671" max="6671" width="12.33203125" style="10" customWidth="1"/>
    <col min="6672" max="6672" width="1.44140625" style="10" customWidth="1"/>
    <col min="6673" max="6673" width="12.33203125" style="10" customWidth="1"/>
    <col min="6674" max="6674" width="1.44140625" style="10" customWidth="1"/>
    <col min="6675" max="6675" width="12.33203125" style="10" customWidth="1"/>
    <col min="6676" max="6676" width="2.21875" style="10" customWidth="1"/>
    <col min="6677" max="6677" width="16.21875" style="10" customWidth="1"/>
    <col min="6678" max="6678" width="1.109375" style="10" customWidth="1"/>
    <col min="6679" max="6679" width="1.44140625" style="10" customWidth="1"/>
    <col min="6680" max="6680" width="13.109375" style="10" customWidth="1"/>
    <col min="6681" max="6681" width="1.44140625" style="10" customWidth="1"/>
    <col min="6682" max="6682" width="13.109375" style="10" customWidth="1"/>
    <col min="6683" max="6683" width="1.44140625" style="10" customWidth="1"/>
    <col min="6684" max="6684" width="13.109375" style="10" customWidth="1"/>
    <col min="6685" max="6685" width="2.21875" style="10" customWidth="1"/>
    <col min="6686" max="6686" width="16.21875" style="10" customWidth="1"/>
    <col min="6687" max="6687" width="2.21875" style="10" customWidth="1"/>
    <col min="6688" max="6688" width="13.109375" style="10" customWidth="1"/>
    <col min="6689" max="6689" width="1.44140625" style="10" customWidth="1"/>
    <col min="6690" max="6690" width="13.109375" style="10" customWidth="1"/>
    <col min="6691" max="6691" width="1.44140625" style="10" customWidth="1"/>
    <col min="6692" max="6692" width="13.109375" style="10" customWidth="1"/>
    <col min="6693" max="6693" width="2.21875" style="10" customWidth="1"/>
    <col min="6694" max="6694" width="16.21875" style="10" customWidth="1"/>
    <col min="6695" max="6695" width="3" style="10" customWidth="1"/>
    <col min="6696" max="6696" width="8.44140625" style="10" customWidth="1"/>
    <col min="6697" max="6697" width="1.44140625" style="10" customWidth="1"/>
    <col min="6698" max="6698" width="22.33203125" style="10" customWidth="1"/>
    <col min="6699" max="6912" width="11.5546875" style="10"/>
    <col min="6913" max="6913" width="5.33203125" style="10" customWidth="1"/>
    <col min="6914" max="6914" width="3" style="10" customWidth="1"/>
    <col min="6915" max="6915" width="20.109375" style="10" customWidth="1"/>
    <col min="6916" max="6916" width="2.21875" style="10" customWidth="1"/>
    <col min="6917" max="6917" width="0" style="10" hidden="1" customWidth="1"/>
    <col min="6918" max="6918" width="3" style="10" customWidth="1"/>
    <col min="6919" max="6919" width="12.33203125" style="10" customWidth="1"/>
    <col min="6920" max="6920" width="1.44140625" style="10" customWidth="1"/>
    <col min="6921" max="6921" width="12.33203125" style="10" customWidth="1"/>
    <col min="6922" max="6922" width="1.44140625" style="10" customWidth="1"/>
    <col min="6923" max="6923" width="12.33203125" style="10" customWidth="1"/>
    <col min="6924" max="6924" width="1.44140625" style="10" customWidth="1"/>
    <col min="6925" max="6925" width="14.6640625" style="10" customWidth="1"/>
    <col min="6926" max="6926" width="1.44140625" style="10" customWidth="1"/>
    <col min="6927" max="6927" width="12.33203125" style="10" customWidth="1"/>
    <col min="6928" max="6928" width="1.44140625" style="10" customWidth="1"/>
    <col min="6929" max="6929" width="12.33203125" style="10" customWidth="1"/>
    <col min="6930" max="6930" width="1.44140625" style="10" customWidth="1"/>
    <col min="6931" max="6931" width="12.33203125" style="10" customWidth="1"/>
    <col min="6932" max="6932" width="2.21875" style="10" customWidth="1"/>
    <col min="6933" max="6933" width="16.21875" style="10" customWidth="1"/>
    <col min="6934" max="6934" width="1.109375" style="10" customWidth="1"/>
    <col min="6935" max="6935" width="1.44140625" style="10" customWidth="1"/>
    <col min="6936" max="6936" width="13.109375" style="10" customWidth="1"/>
    <col min="6937" max="6937" width="1.44140625" style="10" customWidth="1"/>
    <col min="6938" max="6938" width="13.109375" style="10" customWidth="1"/>
    <col min="6939" max="6939" width="1.44140625" style="10" customWidth="1"/>
    <col min="6940" max="6940" width="13.109375" style="10" customWidth="1"/>
    <col min="6941" max="6941" width="2.21875" style="10" customWidth="1"/>
    <col min="6942" max="6942" width="16.21875" style="10" customWidth="1"/>
    <col min="6943" max="6943" width="2.21875" style="10" customWidth="1"/>
    <col min="6944" max="6944" width="13.109375" style="10" customWidth="1"/>
    <col min="6945" max="6945" width="1.44140625" style="10" customWidth="1"/>
    <col min="6946" max="6946" width="13.109375" style="10" customWidth="1"/>
    <col min="6947" max="6947" width="1.44140625" style="10" customWidth="1"/>
    <col min="6948" max="6948" width="13.109375" style="10" customWidth="1"/>
    <col min="6949" max="6949" width="2.21875" style="10" customWidth="1"/>
    <col min="6950" max="6950" width="16.21875" style="10" customWidth="1"/>
    <col min="6951" max="6951" width="3" style="10" customWidth="1"/>
    <col min="6952" max="6952" width="8.44140625" style="10" customWidth="1"/>
    <col min="6953" max="6953" width="1.44140625" style="10" customWidth="1"/>
    <col min="6954" max="6954" width="22.33203125" style="10" customWidth="1"/>
    <col min="6955" max="7168" width="11.5546875" style="10"/>
    <col min="7169" max="7169" width="5.33203125" style="10" customWidth="1"/>
    <col min="7170" max="7170" width="3" style="10" customWidth="1"/>
    <col min="7171" max="7171" width="20.109375" style="10" customWidth="1"/>
    <col min="7172" max="7172" width="2.21875" style="10" customWidth="1"/>
    <col min="7173" max="7173" width="0" style="10" hidden="1" customWidth="1"/>
    <col min="7174" max="7174" width="3" style="10" customWidth="1"/>
    <col min="7175" max="7175" width="12.33203125" style="10" customWidth="1"/>
    <col min="7176" max="7176" width="1.44140625" style="10" customWidth="1"/>
    <col min="7177" max="7177" width="12.33203125" style="10" customWidth="1"/>
    <col min="7178" max="7178" width="1.44140625" style="10" customWidth="1"/>
    <col min="7179" max="7179" width="12.33203125" style="10" customWidth="1"/>
    <col min="7180" max="7180" width="1.44140625" style="10" customWidth="1"/>
    <col min="7181" max="7181" width="14.6640625" style="10" customWidth="1"/>
    <col min="7182" max="7182" width="1.44140625" style="10" customWidth="1"/>
    <col min="7183" max="7183" width="12.33203125" style="10" customWidth="1"/>
    <col min="7184" max="7184" width="1.44140625" style="10" customWidth="1"/>
    <col min="7185" max="7185" width="12.33203125" style="10" customWidth="1"/>
    <col min="7186" max="7186" width="1.44140625" style="10" customWidth="1"/>
    <col min="7187" max="7187" width="12.33203125" style="10" customWidth="1"/>
    <col min="7188" max="7188" width="2.21875" style="10" customWidth="1"/>
    <col min="7189" max="7189" width="16.21875" style="10" customWidth="1"/>
    <col min="7190" max="7190" width="1.109375" style="10" customWidth="1"/>
    <col min="7191" max="7191" width="1.44140625" style="10" customWidth="1"/>
    <col min="7192" max="7192" width="13.109375" style="10" customWidth="1"/>
    <col min="7193" max="7193" width="1.44140625" style="10" customWidth="1"/>
    <col min="7194" max="7194" width="13.109375" style="10" customWidth="1"/>
    <col min="7195" max="7195" width="1.44140625" style="10" customWidth="1"/>
    <col min="7196" max="7196" width="13.109375" style="10" customWidth="1"/>
    <col min="7197" max="7197" width="2.21875" style="10" customWidth="1"/>
    <col min="7198" max="7198" width="16.21875" style="10" customWidth="1"/>
    <col min="7199" max="7199" width="2.21875" style="10" customWidth="1"/>
    <col min="7200" max="7200" width="13.109375" style="10" customWidth="1"/>
    <col min="7201" max="7201" width="1.44140625" style="10" customWidth="1"/>
    <col min="7202" max="7202" width="13.109375" style="10" customWidth="1"/>
    <col min="7203" max="7203" width="1.44140625" style="10" customWidth="1"/>
    <col min="7204" max="7204" width="13.109375" style="10" customWidth="1"/>
    <col min="7205" max="7205" width="2.21875" style="10" customWidth="1"/>
    <col min="7206" max="7206" width="16.21875" style="10" customWidth="1"/>
    <col min="7207" max="7207" width="3" style="10" customWidth="1"/>
    <col min="7208" max="7208" width="8.44140625" style="10" customWidth="1"/>
    <col min="7209" max="7209" width="1.44140625" style="10" customWidth="1"/>
    <col min="7210" max="7210" width="22.33203125" style="10" customWidth="1"/>
    <col min="7211" max="7424" width="11.5546875" style="10"/>
    <col min="7425" max="7425" width="5.33203125" style="10" customWidth="1"/>
    <col min="7426" max="7426" width="3" style="10" customWidth="1"/>
    <col min="7427" max="7427" width="20.109375" style="10" customWidth="1"/>
    <col min="7428" max="7428" width="2.21875" style="10" customWidth="1"/>
    <col min="7429" max="7429" width="0" style="10" hidden="1" customWidth="1"/>
    <col min="7430" max="7430" width="3" style="10" customWidth="1"/>
    <col min="7431" max="7431" width="12.33203125" style="10" customWidth="1"/>
    <col min="7432" max="7432" width="1.44140625" style="10" customWidth="1"/>
    <col min="7433" max="7433" width="12.33203125" style="10" customWidth="1"/>
    <col min="7434" max="7434" width="1.44140625" style="10" customWidth="1"/>
    <col min="7435" max="7435" width="12.33203125" style="10" customWidth="1"/>
    <col min="7436" max="7436" width="1.44140625" style="10" customWidth="1"/>
    <col min="7437" max="7437" width="14.6640625" style="10" customWidth="1"/>
    <col min="7438" max="7438" width="1.44140625" style="10" customWidth="1"/>
    <col min="7439" max="7439" width="12.33203125" style="10" customWidth="1"/>
    <col min="7440" max="7440" width="1.44140625" style="10" customWidth="1"/>
    <col min="7441" max="7441" width="12.33203125" style="10" customWidth="1"/>
    <col min="7442" max="7442" width="1.44140625" style="10" customWidth="1"/>
    <col min="7443" max="7443" width="12.33203125" style="10" customWidth="1"/>
    <col min="7444" max="7444" width="2.21875" style="10" customWidth="1"/>
    <col min="7445" max="7445" width="16.21875" style="10" customWidth="1"/>
    <col min="7446" max="7446" width="1.109375" style="10" customWidth="1"/>
    <col min="7447" max="7447" width="1.44140625" style="10" customWidth="1"/>
    <col min="7448" max="7448" width="13.109375" style="10" customWidth="1"/>
    <col min="7449" max="7449" width="1.44140625" style="10" customWidth="1"/>
    <col min="7450" max="7450" width="13.109375" style="10" customWidth="1"/>
    <col min="7451" max="7451" width="1.44140625" style="10" customWidth="1"/>
    <col min="7452" max="7452" width="13.109375" style="10" customWidth="1"/>
    <col min="7453" max="7453" width="2.21875" style="10" customWidth="1"/>
    <col min="7454" max="7454" width="16.21875" style="10" customWidth="1"/>
    <col min="7455" max="7455" width="2.21875" style="10" customWidth="1"/>
    <col min="7456" max="7456" width="13.109375" style="10" customWidth="1"/>
    <col min="7457" max="7457" width="1.44140625" style="10" customWidth="1"/>
    <col min="7458" max="7458" width="13.109375" style="10" customWidth="1"/>
    <col min="7459" max="7459" width="1.44140625" style="10" customWidth="1"/>
    <col min="7460" max="7460" width="13.109375" style="10" customWidth="1"/>
    <col min="7461" max="7461" width="2.21875" style="10" customWidth="1"/>
    <col min="7462" max="7462" width="16.21875" style="10" customWidth="1"/>
    <col min="7463" max="7463" width="3" style="10" customWidth="1"/>
    <col min="7464" max="7464" width="8.44140625" style="10" customWidth="1"/>
    <col min="7465" max="7465" width="1.44140625" style="10" customWidth="1"/>
    <col min="7466" max="7466" width="22.33203125" style="10" customWidth="1"/>
    <col min="7467" max="7680" width="11.5546875" style="10"/>
    <col min="7681" max="7681" width="5.33203125" style="10" customWidth="1"/>
    <col min="7682" max="7682" width="3" style="10" customWidth="1"/>
    <col min="7683" max="7683" width="20.109375" style="10" customWidth="1"/>
    <col min="7684" max="7684" width="2.21875" style="10" customWidth="1"/>
    <col min="7685" max="7685" width="0" style="10" hidden="1" customWidth="1"/>
    <col min="7686" max="7686" width="3" style="10" customWidth="1"/>
    <col min="7687" max="7687" width="12.33203125" style="10" customWidth="1"/>
    <col min="7688" max="7688" width="1.44140625" style="10" customWidth="1"/>
    <col min="7689" max="7689" width="12.33203125" style="10" customWidth="1"/>
    <col min="7690" max="7690" width="1.44140625" style="10" customWidth="1"/>
    <col min="7691" max="7691" width="12.33203125" style="10" customWidth="1"/>
    <col min="7692" max="7692" width="1.44140625" style="10" customWidth="1"/>
    <col min="7693" max="7693" width="14.6640625" style="10" customWidth="1"/>
    <col min="7694" max="7694" width="1.44140625" style="10" customWidth="1"/>
    <col min="7695" max="7695" width="12.33203125" style="10" customWidth="1"/>
    <col min="7696" max="7696" width="1.44140625" style="10" customWidth="1"/>
    <col min="7697" max="7697" width="12.33203125" style="10" customWidth="1"/>
    <col min="7698" max="7698" width="1.44140625" style="10" customWidth="1"/>
    <col min="7699" max="7699" width="12.33203125" style="10" customWidth="1"/>
    <col min="7700" max="7700" width="2.21875" style="10" customWidth="1"/>
    <col min="7701" max="7701" width="16.21875" style="10" customWidth="1"/>
    <col min="7702" max="7702" width="1.109375" style="10" customWidth="1"/>
    <col min="7703" max="7703" width="1.44140625" style="10" customWidth="1"/>
    <col min="7704" max="7704" width="13.109375" style="10" customWidth="1"/>
    <col min="7705" max="7705" width="1.44140625" style="10" customWidth="1"/>
    <col min="7706" max="7706" width="13.109375" style="10" customWidth="1"/>
    <col min="7707" max="7707" width="1.44140625" style="10" customWidth="1"/>
    <col min="7708" max="7708" width="13.109375" style="10" customWidth="1"/>
    <col min="7709" max="7709" width="2.21875" style="10" customWidth="1"/>
    <col min="7710" max="7710" width="16.21875" style="10" customWidth="1"/>
    <col min="7711" max="7711" width="2.21875" style="10" customWidth="1"/>
    <col min="7712" max="7712" width="13.109375" style="10" customWidth="1"/>
    <col min="7713" max="7713" width="1.44140625" style="10" customWidth="1"/>
    <col min="7714" max="7714" width="13.109375" style="10" customWidth="1"/>
    <col min="7715" max="7715" width="1.44140625" style="10" customWidth="1"/>
    <col min="7716" max="7716" width="13.109375" style="10" customWidth="1"/>
    <col min="7717" max="7717" width="2.21875" style="10" customWidth="1"/>
    <col min="7718" max="7718" width="16.21875" style="10" customWidth="1"/>
    <col min="7719" max="7719" width="3" style="10" customWidth="1"/>
    <col min="7720" max="7720" width="8.44140625" style="10" customWidth="1"/>
    <col min="7721" max="7721" width="1.44140625" style="10" customWidth="1"/>
    <col min="7722" max="7722" width="22.33203125" style="10" customWidth="1"/>
    <col min="7723" max="7936" width="11.5546875" style="10"/>
    <col min="7937" max="7937" width="5.33203125" style="10" customWidth="1"/>
    <col min="7938" max="7938" width="3" style="10" customWidth="1"/>
    <col min="7939" max="7939" width="20.109375" style="10" customWidth="1"/>
    <col min="7940" max="7940" width="2.21875" style="10" customWidth="1"/>
    <col min="7941" max="7941" width="0" style="10" hidden="1" customWidth="1"/>
    <col min="7942" max="7942" width="3" style="10" customWidth="1"/>
    <col min="7943" max="7943" width="12.33203125" style="10" customWidth="1"/>
    <col min="7944" max="7944" width="1.44140625" style="10" customWidth="1"/>
    <col min="7945" max="7945" width="12.33203125" style="10" customWidth="1"/>
    <col min="7946" max="7946" width="1.44140625" style="10" customWidth="1"/>
    <col min="7947" max="7947" width="12.33203125" style="10" customWidth="1"/>
    <col min="7948" max="7948" width="1.44140625" style="10" customWidth="1"/>
    <col min="7949" max="7949" width="14.6640625" style="10" customWidth="1"/>
    <col min="7950" max="7950" width="1.44140625" style="10" customWidth="1"/>
    <col min="7951" max="7951" width="12.33203125" style="10" customWidth="1"/>
    <col min="7952" max="7952" width="1.44140625" style="10" customWidth="1"/>
    <col min="7953" max="7953" width="12.33203125" style="10" customWidth="1"/>
    <col min="7954" max="7954" width="1.44140625" style="10" customWidth="1"/>
    <col min="7955" max="7955" width="12.33203125" style="10" customWidth="1"/>
    <col min="7956" max="7956" width="2.21875" style="10" customWidth="1"/>
    <col min="7957" max="7957" width="16.21875" style="10" customWidth="1"/>
    <col min="7958" max="7958" width="1.109375" style="10" customWidth="1"/>
    <col min="7959" max="7959" width="1.44140625" style="10" customWidth="1"/>
    <col min="7960" max="7960" width="13.109375" style="10" customWidth="1"/>
    <col min="7961" max="7961" width="1.44140625" style="10" customWidth="1"/>
    <col min="7962" max="7962" width="13.109375" style="10" customWidth="1"/>
    <col min="7963" max="7963" width="1.44140625" style="10" customWidth="1"/>
    <col min="7964" max="7964" width="13.109375" style="10" customWidth="1"/>
    <col min="7965" max="7965" width="2.21875" style="10" customWidth="1"/>
    <col min="7966" max="7966" width="16.21875" style="10" customWidth="1"/>
    <col min="7967" max="7967" width="2.21875" style="10" customWidth="1"/>
    <col min="7968" max="7968" width="13.109375" style="10" customWidth="1"/>
    <col min="7969" max="7969" width="1.44140625" style="10" customWidth="1"/>
    <col min="7970" max="7970" width="13.109375" style="10" customWidth="1"/>
    <col min="7971" max="7971" width="1.44140625" style="10" customWidth="1"/>
    <col min="7972" max="7972" width="13.109375" style="10" customWidth="1"/>
    <col min="7973" max="7973" width="2.21875" style="10" customWidth="1"/>
    <col min="7974" max="7974" width="16.21875" style="10" customWidth="1"/>
    <col min="7975" max="7975" width="3" style="10" customWidth="1"/>
    <col min="7976" max="7976" width="8.44140625" style="10" customWidth="1"/>
    <col min="7977" max="7977" width="1.44140625" style="10" customWidth="1"/>
    <col min="7978" max="7978" width="22.33203125" style="10" customWidth="1"/>
    <col min="7979" max="8192" width="11.5546875" style="10"/>
    <col min="8193" max="8193" width="5.33203125" style="10" customWidth="1"/>
    <col min="8194" max="8194" width="3" style="10" customWidth="1"/>
    <col min="8195" max="8195" width="20.109375" style="10" customWidth="1"/>
    <col min="8196" max="8196" width="2.21875" style="10" customWidth="1"/>
    <col min="8197" max="8197" width="0" style="10" hidden="1" customWidth="1"/>
    <col min="8198" max="8198" width="3" style="10" customWidth="1"/>
    <col min="8199" max="8199" width="12.33203125" style="10" customWidth="1"/>
    <col min="8200" max="8200" width="1.44140625" style="10" customWidth="1"/>
    <col min="8201" max="8201" width="12.33203125" style="10" customWidth="1"/>
    <col min="8202" max="8202" width="1.44140625" style="10" customWidth="1"/>
    <col min="8203" max="8203" width="12.33203125" style="10" customWidth="1"/>
    <col min="8204" max="8204" width="1.44140625" style="10" customWidth="1"/>
    <col min="8205" max="8205" width="14.6640625" style="10" customWidth="1"/>
    <col min="8206" max="8206" width="1.44140625" style="10" customWidth="1"/>
    <col min="8207" max="8207" width="12.33203125" style="10" customWidth="1"/>
    <col min="8208" max="8208" width="1.44140625" style="10" customWidth="1"/>
    <col min="8209" max="8209" width="12.33203125" style="10" customWidth="1"/>
    <col min="8210" max="8210" width="1.44140625" style="10" customWidth="1"/>
    <col min="8211" max="8211" width="12.33203125" style="10" customWidth="1"/>
    <col min="8212" max="8212" width="2.21875" style="10" customWidth="1"/>
    <col min="8213" max="8213" width="16.21875" style="10" customWidth="1"/>
    <col min="8214" max="8214" width="1.109375" style="10" customWidth="1"/>
    <col min="8215" max="8215" width="1.44140625" style="10" customWidth="1"/>
    <col min="8216" max="8216" width="13.109375" style="10" customWidth="1"/>
    <col min="8217" max="8217" width="1.44140625" style="10" customWidth="1"/>
    <col min="8218" max="8218" width="13.109375" style="10" customWidth="1"/>
    <col min="8219" max="8219" width="1.44140625" style="10" customWidth="1"/>
    <col min="8220" max="8220" width="13.109375" style="10" customWidth="1"/>
    <col min="8221" max="8221" width="2.21875" style="10" customWidth="1"/>
    <col min="8222" max="8222" width="16.21875" style="10" customWidth="1"/>
    <col min="8223" max="8223" width="2.21875" style="10" customWidth="1"/>
    <col min="8224" max="8224" width="13.109375" style="10" customWidth="1"/>
    <col min="8225" max="8225" width="1.44140625" style="10" customWidth="1"/>
    <col min="8226" max="8226" width="13.109375" style="10" customWidth="1"/>
    <col min="8227" max="8227" width="1.44140625" style="10" customWidth="1"/>
    <col min="8228" max="8228" width="13.109375" style="10" customWidth="1"/>
    <col min="8229" max="8229" width="2.21875" style="10" customWidth="1"/>
    <col min="8230" max="8230" width="16.21875" style="10" customWidth="1"/>
    <col min="8231" max="8231" width="3" style="10" customWidth="1"/>
    <col min="8232" max="8232" width="8.44140625" style="10" customWidth="1"/>
    <col min="8233" max="8233" width="1.44140625" style="10" customWidth="1"/>
    <col min="8234" max="8234" width="22.33203125" style="10" customWidth="1"/>
    <col min="8235" max="8448" width="11.5546875" style="10"/>
    <col min="8449" max="8449" width="5.33203125" style="10" customWidth="1"/>
    <col min="8450" max="8450" width="3" style="10" customWidth="1"/>
    <col min="8451" max="8451" width="20.109375" style="10" customWidth="1"/>
    <col min="8452" max="8452" width="2.21875" style="10" customWidth="1"/>
    <col min="8453" max="8453" width="0" style="10" hidden="1" customWidth="1"/>
    <col min="8454" max="8454" width="3" style="10" customWidth="1"/>
    <col min="8455" max="8455" width="12.33203125" style="10" customWidth="1"/>
    <col min="8456" max="8456" width="1.44140625" style="10" customWidth="1"/>
    <col min="8457" max="8457" width="12.33203125" style="10" customWidth="1"/>
    <col min="8458" max="8458" width="1.44140625" style="10" customWidth="1"/>
    <col min="8459" max="8459" width="12.33203125" style="10" customWidth="1"/>
    <col min="8460" max="8460" width="1.44140625" style="10" customWidth="1"/>
    <col min="8461" max="8461" width="14.6640625" style="10" customWidth="1"/>
    <col min="8462" max="8462" width="1.44140625" style="10" customWidth="1"/>
    <col min="8463" max="8463" width="12.33203125" style="10" customWidth="1"/>
    <col min="8464" max="8464" width="1.44140625" style="10" customWidth="1"/>
    <col min="8465" max="8465" width="12.33203125" style="10" customWidth="1"/>
    <col min="8466" max="8466" width="1.44140625" style="10" customWidth="1"/>
    <col min="8467" max="8467" width="12.33203125" style="10" customWidth="1"/>
    <col min="8468" max="8468" width="2.21875" style="10" customWidth="1"/>
    <col min="8469" max="8469" width="16.21875" style="10" customWidth="1"/>
    <col min="8470" max="8470" width="1.109375" style="10" customWidth="1"/>
    <col min="8471" max="8471" width="1.44140625" style="10" customWidth="1"/>
    <col min="8472" max="8472" width="13.109375" style="10" customWidth="1"/>
    <col min="8473" max="8473" width="1.44140625" style="10" customWidth="1"/>
    <col min="8474" max="8474" width="13.109375" style="10" customWidth="1"/>
    <col min="8475" max="8475" width="1.44140625" style="10" customWidth="1"/>
    <col min="8476" max="8476" width="13.109375" style="10" customWidth="1"/>
    <col min="8477" max="8477" width="2.21875" style="10" customWidth="1"/>
    <col min="8478" max="8478" width="16.21875" style="10" customWidth="1"/>
    <col min="8479" max="8479" width="2.21875" style="10" customWidth="1"/>
    <col min="8480" max="8480" width="13.109375" style="10" customWidth="1"/>
    <col min="8481" max="8481" width="1.44140625" style="10" customWidth="1"/>
    <col min="8482" max="8482" width="13.109375" style="10" customWidth="1"/>
    <col min="8483" max="8483" width="1.44140625" style="10" customWidth="1"/>
    <col min="8484" max="8484" width="13.109375" style="10" customWidth="1"/>
    <col min="8485" max="8485" width="2.21875" style="10" customWidth="1"/>
    <col min="8486" max="8486" width="16.21875" style="10" customWidth="1"/>
    <col min="8487" max="8487" width="3" style="10" customWidth="1"/>
    <col min="8488" max="8488" width="8.44140625" style="10" customWidth="1"/>
    <col min="8489" max="8489" width="1.44140625" style="10" customWidth="1"/>
    <col min="8490" max="8490" width="22.33203125" style="10" customWidth="1"/>
    <col min="8491" max="8704" width="11.5546875" style="10"/>
    <col min="8705" max="8705" width="5.33203125" style="10" customWidth="1"/>
    <col min="8706" max="8706" width="3" style="10" customWidth="1"/>
    <col min="8707" max="8707" width="20.109375" style="10" customWidth="1"/>
    <col min="8708" max="8708" width="2.21875" style="10" customWidth="1"/>
    <col min="8709" max="8709" width="0" style="10" hidden="1" customWidth="1"/>
    <col min="8710" max="8710" width="3" style="10" customWidth="1"/>
    <col min="8711" max="8711" width="12.33203125" style="10" customWidth="1"/>
    <col min="8712" max="8712" width="1.44140625" style="10" customWidth="1"/>
    <col min="8713" max="8713" width="12.33203125" style="10" customWidth="1"/>
    <col min="8714" max="8714" width="1.44140625" style="10" customWidth="1"/>
    <col min="8715" max="8715" width="12.33203125" style="10" customWidth="1"/>
    <col min="8716" max="8716" width="1.44140625" style="10" customWidth="1"/>
    <col min="8717" max="8717" width="14.6640625" style="10" customWidth="1"/>
    <col min="8718" max="8718" width="1.44140625" style="10" customWidth="1"/>
    <col min="8719" max="8719" width="12.33203125" style="10" customWidth="1"/>
    <col min="8720" max="8720" width="1.44140625" style="10" customWidth="1"/>
    <col min="8721" max="8721" width="12.33203125" style="10" customWidth="1"/>
    <col min="8722" max="8722" width="1.44140625" style="10" customWidth="1"/>
    <col min="8723" max="8723" width="12.33203125" style="10" customWidth="1"/>
    <col min="8724" max="8724" width="2.21875" style="10" customWidth="1"/>
    <col min="8725" max="8725" width="16.21875" style="10" customWidth="1"/>
    <col min="8726" max="8726" width="1.109375" style="10" customWidth="1"/>
    <col min="8727" max="8727" width="1.44140625" style="10" customWidth="1"/>
    <col min="8728" max="8728" width="13.109375" style="10" customWidth="1"/>
    <col min="8729" max="8729" width="1.44140625" style="10" customWidth="1"/>
    <col min="8730" max="8730" width="13.109375" style="10" customWidth="1"/>
    <col min="8731" max="8731" width="1.44140625" style="10" customWidth="1"/>
    <col min="8732" max="8732" width="13.109375" style="10" customWidth="1"/>
    <col min="8733" max="8733" width="2.21875" style="10" customWidth="1"/>
    <col min="8734" max="8734" width="16.21875" style="10" customWidth="1"/>
    <col min="8735" max="8735" width="2.21875" style="10" customWidth="1"/>
    <col min="8736" max="8736" width="13.109375" style="10" customWidth="1"/>
    <col min="8737" max="8737" width="1.44140625" style="10" customWidth="1"/>
    <col min="8738" max="8738" width="13.109375" style="10" customWidth="1"/>
    <col min="8739" max="8739" width="1.44140625" style="10" customWidth="1"/>
    <col min="8740" max="8740" width="13.109375" style="10" customWidth="1"/>
    <col min="8741" max="8741" width="2.21875" style="10" customWidth="1"/>
    <col min="8742" max="8742" width="16.21875" style="10" customWidth="1"/>
    <col min="8743" max="8743" width="3" style="10" customWidth="1"/>
    <col min="8744" max="8744" width="8.44140625" style="10" customWidth="1"/>
    <col min="8745" max="8745" width="1.44140625" style="10" customWidth="1"/>
    <col min="8746" max="8746" width="22.33203125" style="10" customWidth="1"/>
    <col min="8747" max="8960" width="11.5546875" style="10"/>
    <col min="8961" max="8961" width="5.33203125" style="10" customWidth="1"/>
    <col min="8962" max="8962" width="3" style="10" customWidth="1"/>
    <col min="8963" max="8963" width="20.109375" style="10" customWidth="1"/>
    <col min="8964" max="8964" width="2.21875" style="10" customWidth="1"/>
    <col min="8965" max="8965" width="0" style="10" hidden="1" customWidth="1"/>
    <col min="8966" max="8966" width="3" style="10" customWidth="1"/>
    <col min="8967" max="8967" width="12.33203125" style="10" customWidth="1"/>
    <col min="8968" max="8968" width="1.44140625" style="10" customWidth="1"/>
    <col min="8969" max="8969" width="12.33203125" style="10" customWidth="1"/>
    <col min="8970" max="8970" width="1.44140625" style="10" customWidth="1"/>
    <col min="8971" max="8971" width="12.33203125" style="10" customWidth="1"/>
    <col min="8972" max="8972" width="1.44140625" style="10" customWidth="1"/>
    <col min="8973" max="8973" width="14.6640625" style="10" customWidth="1"/>
    <col min="8974" max="8974" width="1.44140625" style="10" customWidth="1"/>
    <col min="8975" max="8975" width="12.33203125" style="10" customWidth="1"/>
    <col min="8976" max="8976" width="1.44140625" style="10" customWidth="1"/>
    <col min="8977" max="8977" width="12.33203125" style="10" customWidth="1"/>
    <col min="8978" max="8978" width="1.44140625" style="10" customWidth="1"/>
    <col min="8979" max="8979" width="12.33203125" style="10" customWidth="1"/>
    <col min="8980" max="8980" width="2.21875" style="10" customWidth="1"/>
    <col min="8981" max="8981" width="16.21875" style="10" customWidth="1"/>
    <col min="8982" max="8982" width="1.109375" style="10" customWidth="1"/>
    <col min="8983" max="8983" width="1.44140625" style="10" customWidth="1"/>
    <col min="8984" max="8984" width="13.109375" style="10" customWidth="1"/>
    <col min="8985" max="8985" width="1.44140625" style="10" customWidth="1"/>
    <col min="8986" max="8986" width="13.109375" style="10" customWidth="1"/>
    <col min="8987" max="8987" width="1.44140625" style="10" customWidth="1"/>
    <col min="8988" max="8988" width="13.109375" style="10" customWidth="1"/>
    <col min="8989" max="8989" width="2.21875" style="10" customWidth="1"/>
    <col min="8990" max="8990" width="16.21875" style="10" customWidth="1"/>
    <col min="8991" max="8991" width="2.21875" style="10" customWidth="1"/>
    <col min="8992" max="8992" width="13.109375" style="10" customWidth="1"/>
    <col min="8993" max="8993" width="1.44140625" style="10" customWidth="1"/>
    <col min="8994" max="8994" width="13.109375" style="10" customWidth="1"/>
    <col min="8995" max="8995" width="1.44140625" style="10" customWidth="1"/>
    <col min="8996" max="8996" width="13.109375" style="10" customWidth="1"/>
    <col min="8997" max="8997" width="2.21875" style="10" customWidth="1"/>
    <col min="8998" max="8998" width="16.21875" style="10" customWidth="1"/>
    <col min="8999" max="8999" width="3" style="10" customWidth="1"/>
    <col min="9000" max="9000" width="8.44140625" style="10" customWidth="1"/>
    <col min="9001" max="9001" width="1.44140625" style="10" customWidth="1"/>
    <col min="9002" max="9002" width="22.33203125" style="10" customWidth="1"/>
    <col min="9003" max="9216" width="11.5546875" style="10"/>
    <col min="9217" max="9217" width="5.33203125" style="10" customWidth="1"/>
    <col min="9218" max="9218" width="3" style="10" customWidth="1"/>
    <col min="9219" max="9219" width="20.109375" style="10" customWidth="1"/>
    <col min="9220" max="9220" width="2.21875" style="10" customWidth="1"/>
    <col min="9221" max="9221" width="0" style="10" hidden="1" customWidth="1"/>
    <col min="9222" max="9222" width="3" style="10" customWidth="1"/>
    <col min="9223" max="9223" width="12.33203125" style="10" customWidth="1"/>
    <col min="9224" max="9224" width="1.44140625" style="10" customWidth="1"/>
    <col min="9225" max="9225" width="12.33203125" style="10" customWidth="1"/>
    <col min="9226" max="9226" width="1.44140625" style="10" customWidth="1"/>
    <col min="9227" max="9227" width="12.33203125" style="10" customWidth="1"/>
    <col min="9228" max="9228" width="1.44140625" style="10" customWidth="1"/>
    <col min="9229" max="9229" width="14.6640625" style="10" customWidth="1"/>
    <col min="9230" max="9230" width="1.44140625" style="10" customWidth="1"/>
    <col min="9231" max="9231" width="12.33203125" style="10" customWidth="1"/>
    <col min="9232" max="9232" width="1.44140625" style="10" customWidth="1"/>
    <col min="9233" max="9233" width="12.33203125" style="10" customWidth="1"/>
    <col min="9234" max="9234" width="1.44140625" style="10" customWidth="1"/>
    <col min="9235" max="9235" width="12.33203125" style="10" customWidth="1"/>
    <col min="9236" max="9236" width="2.21875" style="10" customWidth="1"/>
    <col min="9237" max="9237" width="16.21875" style="10" customWidth="1"/>
    <col min="9238" max="9238" width="1.109375" style="10" customWidth="1"/>
    <col min="9239" max="9239" width="1.44140625" style="10" customWidth="1"/>
    <col min="9240" max="9240" width="13.109375" style="10" customWidth="1"/>
    <col min="9241" max="9241" width="1.44140625" style="10" customWidth="1"/>
    <col min="9242" max="9242" width="13.109375" style="10" customWidth="1"/>
    <col min="9243" max="9243" width="1.44140625" style="10" customWidth="1"/>
    <col min="9244" max="9244" width="13.109375" style="10" customWidth="1"/>
    <col min="9245" max="9245" width="2.21875" style="10" customWidth="1"/>
    <col min="9246" max="9246" width="16.21875" style="10" customWidth="1"/>
    <col min="9247" max="9247" width="2.21875" style="10" customWidth="1"/>
    <col min="9248" max="9248" width="13.109375" style="10" customWidth="1"/>
    <col min="9249" max="9249" width="1.44140625" style="10" customWidth="1"/>
    <col min="9250" max="9250" width="13.109375" style="10" customWidth="1"/>
    <col min="9251" max="9251" width="1.44140625" style="10" customWidth="1"/>
    <col min="9252" max="9252" width="13.109375" style="10" customWidth="1"/>
    <col min="9253" max="9253" width="2.21875" style="10" customWidth="1"/>
    <col min="9254" max="9254" width="16.21875" style="10" customWidth="1"/>
    <col min="9255" max="9255" width="3" style="10" customWidth="1"/>
    <col min="9256" max="9256" width="8.44140625" style="10" customWidth="1"/>
    <col min="9257" max="9257" width="1.44140625" style="10" customWidth="1"/>
    <col min="9258" max="9258" width="22.33203125" style="10" customWidth="1"/>
    <col min="9259" max="9472" width="11.5546875" style="10"/>
    <col min="9473" max="9473" width="5.33203125" style="10" customWidth="1"/>
    <col min="9474" max="9474" width="3" style="10" customWidth="1"/>
    <col min="9475" max="9475" width="20.109375" style="10" customWidth="1"/>
    <col min="9476" max="9476" width="2.21875" style="10" customWidth="1"/>
    <col min="9477" max="9477" width="0" style="10" hidden="1" customWidth="1"/>
    <col min="9478" max="9478" width="3" style="10" customWidth="1"/>
    <col min="9479" max="9479" width="12.33203125" style="10" customWidth="1"/>
    <col min="9480" max="9480" width="1.44140625" style="10" customWidth="1"/>
    <col min="9481" max="9481" width="12.33203125" style="10" customWidth="1"/>
    <col min="9482" max="9482" width="1.44140625" style="10" customWidth="1"/>
    <col min="9483" max="9483" width="12.33203125" style="10" customWidth="1"/>
    <col min="9484" max="9484" width="1.44140625" style="10" customWidth="1"/>
    <col min="9485" max="9485" width="14.6640625" style="10" customWidth="1"/>
    <col min="9486" max="9486" width="1.44140625" style="10" customWidth="1"/>
    <col min="9487" max="9487" width="12.33203125" style="10" customWidth="1"/>
    <col min="9488" max="9488" width="1.44140625" style="10" customWidth="1"/>
    <col min="9489" max="9489" width="12.33203125" style="10" customWidth="1"/>
    <col min="9490" max="9490" width="1.44140625" style="10" customWidth="1"/>
    <col min="9491" max="9491" width="12.33203125" style="10" customWidth="1"/>
    <col min="9492" max="9492" width="2.21875" style="10" customWidth="1"/>
    <col min="9493" max="9493" width="16.21875" style="10" customWidth="1"/>
    <col min="9494" max="9494" width="1.109375" style="10" customWidth="1"/>
    <col min="9495" max="9495" width="1.44140625" style="10" customWidth="1"/>
    <col min="9496" max="9496" width="13.109375" style="10" customWidth="1"/>
    <col min="9497" max="9497" width="1.44140625" style="10" customWidth="1"/>
    <col min="9498" max="9498" width="13.109375" style="10" customWidth="1"/>
    <col min="9499" max="9499" width="1.44140625" style="10" customWidth="1"/>
    <col min="9500" max="9500" width="13.109375" style="10" customWidth="1"/>
    <col min="9501" max="9501" width="2.21875" style="10" customWidth="1"/>
    <col min="9502" max="9502" width="16.21875" style="10" customWidth="1"/>
    <col min="9503" max="9503" width="2.21875" style="10" customWidth="1"/>
    <col min="9504" max="9504" width="13.109375" style="10" customWidth="1"/>
    <col min="9505" max="9505" width="1.44140625" style="10" customWidth="1"/>
    <col min="9506" max="9506" width="13.109375" style="10" customWidth="1"/>
    <col min="9507" max="9507" width="1.44140625" style="10" customWidth="1"/>
    <col min="9508" max="9508" width="13.109375" style="10" customWidth="1"/>
    <col min="9509" max="9509" width="2.21875" style="10" customWidth="1"/>
    <col min="9510" max="9510" width="16.21875" style="10" customWidth="1"/>
    <col min="9511" max="9511" width="3" style="10" customWidth="1"/>
    <col min="9512" max="9512" width="8.44140625" style="10" customWidth="1"/>
    <col min="9513" max="9513" width="1.44140625" style="10" customWidth="1"/>
    <col min="9514" max="9514" width="22.33203125" style="10" customWidth="1"/>
    <col min="9515" max="9728" width="11.5546875" style="10"/>
    <col min="9729" max="9729" width="5.33203125" style="10" customWidth="1"/>
    <col min="9730" max="9730" width="3" style="10" customWidth="1"/>
    <col min="9731" max="9731" width="20.109375" style="10" customWidth="1"/>
    <col min="9732" max="9732" width="2.21875" style="10" customWidth="1"/>
    <col min="9733" max="9733" width="0" style="10" hidden="1" customWidth="1"/>
    <col min="9734" max="9734" width="3" style="10" customWidth="1"/>
    <col min="9735" max="9735" width="12.33203125" style="10" customWidth="1"/>
    <col min="9736" max="9736" width="1.44140625" style="10" customWidth="1"/>
    <col min="9737" max="9737" width="12.33203125" style="10" customWidth="1"/>
    <col min="9738" max="9738" width="1.44140625" style="10" customWidth="1"/>
    <col min="9739" max="9739" width="12.33203125" style="10" customWidth="1"/>
    <col min="9740" max="9740" width="1.44140625" style="10" customWidth="1"/>
    <col min="9741" max="9741" width="14.6640625" style="10" customWidth="1"/>
    <col min="9742" max="9742" width="1.44140625" style="10" customWidth="1"/>
    <col min="9743" max="9743" width="12.33203125" style="10" customWidth="1"/>
    <col min="9744" max="9744" width="1.44140625" style="10" customWidth="1"/>
    <col min="9745" max="9745" width="12.33203125" style="10" customWidth="1"/>
    <col min="9746" max="9746" width="1.44140625" style="10" customWidth="1"/>
    <col min="9747" max="9747" width="12.33203125" style="10" customWidth="1"/>
    <col min="9748" max="9748" width="2.21875" style="10" customWidth="1"/>
    <col min="9749" max="9749" width="16.21875" style="10" customWidth="1"/>
    <col min="9750" max="9750" width="1.109375" style="10" customWidth="1"/>
    <col min="9751" max="9751" width="1.44140625" style="10" customWidth="1"/>
    <col min="9752" max="9752" width="13.109375" style="10" customWidth="1"/>
    <col min="9753" max="9753" width="1.44140625" style="10" customWidth="1"/>
    <col min="9754" max="9754" width="13.109375" style="10" customWidth="1"/>
    <col min="9755" max="9755" width="1.44140625" style="10" customWidth="1"/>
    <col min="9756" max="9756" width="13.109375" style="10" customWidth="1"/>
    <col min="9757" max="9757" width="2.21875" style="10" customWidth="1"/>
    <col min="9758" max="9758" width="16.21875" style="10" customWidth="1"/>
    <col min="9759" max="9759" width="2.21875" style="10" customWidth="1"/>
    <col min="9760" max="9760" width="13.109375" style="10" customWidth="1"/>
    <col min="9761" max="9761" width="1.44140625" style="10" customWidth="1"/>
    <col min="9762" max="9762" width="13.109375" style="10" customWidth="1"/>
    <col min="9763" max="9763" width="1.44140625" style="10" customWidth="1"/>
    <col min="9764" max="9764" width="13.109375" style="10" customWidth="1"/>
    <col min="9765" max="9765" width="2.21875" style="10" customWidth="1"/>
    <col min="9766" max="9766" width="16.21875" style="10" customWidth="1"/>
    <col min="9767" max="9767" width="3" style="10" customWidth="1"/>
    <col min="9768" max="9768" width="8.44140625" style="10" customWidth="1"/>
    <col min="9769" max="9769" width="1.44140625" style="10" customWidth="1"/>
    <col min="9770" max="9770" width="22.33203125" style="10" customWidth="1"/>
    <col min="9771" max="9984" width="11.5546875" style="10"/>
    <col min="9985" max="9985" width="5.33203125" style="10" customWidth="1"/>
    <col min="9986" max="9986" width="3" style="10" customWidth="1"/>
    <col min="9987" max="9987" width="20.109375" style="10" customWidth="1"/>
    <col min="9988" max="9988" width="2.21875" style="10" customWidth="1"/>
    <col min="9989" max="9989" width="0" style="10" hidden="1" customWidth="1"/>
    <col min="9990" max="9990" width="3" style="10" customWidth="1"/>
    <col min="9991" max="9991" width="12.33203125" style="10" customWidth="1"/>
    <col min="9992" max="9992" width="1.44140625" style="10" customWidth="1"/>
    <col min="9993" max="9993" width="12.33203125" style="10" customWidth="1"/>
    <col min="9994" max="9994" width="1.44140625" style="10" customWidth="1"/>
    <col min="9995" max="9995" width="12.33203125" style="10" customWidth="1"/>
    <col min="9996" max="9996" width="1.44140625" style="10" customWidth="1"/>
    <col min="9997" max="9997" width="14.6640625" style="10" customWidth="1"/>
    <col min="9998" max="9998" width="1.44140625" style="10" customWidth="1"/>
    <col min="9999" max="9999" width="12.332031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2.21875" style="10" customWidth="1"/>
    <col min="10005" max="10005" width="16.21875" style="10" customWidth="1"/>
    <col min="10006" max="10006" width="1.109375" style="10" customWidth="1"/>
    <col min="10007" max="10007" width="1.44140625" style="10" customWidth="1"/>
    <col min="10008" max="10008" width="13.109375" style="10" customWidth="1"/>
    <col min="10009" max="10009" width="1.44140625" style="10" customWidth="1"/>
    <col min="10010" max="10010" width="13.109375" style="10" customWidth="1"/>
    <col min="10011" max="10011" width="1.44140625" style="10" customWidth="1"/>
    <col min="10012" max="10012" width="13.109375" style="10" customWidth="1"/>
    <col min="10013" max="10013" width="2.21875" style="10" customWidth="1"/>
    <col min="10014" max="10014" width="16.21875" style="10" customWidth="1"/>
    <col min="10015" max="10015" width="2.21875" style="10" customWidth="1"/>
    <col min="10016" max="10016" width="13.109375" style="10" customWidth="1"/>
    <col min="10017" max="10017" width="1.44140625" style="10" customWidth="1"/>
    <col min="10018" max="10018" width="13.109375" style="10" customWidth="1"/>
    <col min="10019" max="10019" width="1.44140625" style="10" customWidth="1"/>
    <col min="10020" max="10020" width="13.109375" style="10" customWidth="1"/>
    <col min="10021" max="10021" width="2.21875" style="10" customWidth="1"/>
    <col min="10022" max="10022" width="16.21875" style="10" customWidth="1"/>
    <col min="10023" max="10023" width="3" style="10" customWidth="1"/>
    <col min="10024" max="10024" width="8.44140625" style="10" customWidth="1"/>
    <col min="10025" max="10025" width="1.44140625" style="10" customWidth="1"/>
    <col min="10026" max="10026" width="22.33203125" style="10" customWidth="1"/>
    <col min="10027" max="10240" width="11.5546875" style="10"/>
    <col min="10241" max="10241" width="5.33203125" style="10" customWidth="1"/>
    <col min="10242" max="10242" width="3" style="10" customWidth="1"/>
    <col min="10243" max="10243" width="20.109375" style="10" customWidth="1"/>
    <col min="10244" max="10244" width="2.21875" style="10" customWidth="1"/>
    <col min="10245" max="10245" width="0" style="10" hidden="1" customWidth="1"/>
    <col min="10246" max="10246" width="3" style="10" customWidth="1"/>
    <col min="10247" max="10247" width="12.33203125" style="10" customWidth="1"/>
    <col min="10248" max="10248" width="1.44140625" style="10" customWidth="1"/>
    <col min="10249" max="10249" width="12.33203125" style="10" customWidth="1"/>
    <col min="10250" max="10250" width="1.44140625" style="10" customWidth="1"/>
    <col min="10251" max="10251" width="12.33203125" style="10" customWidth="1"/>
    <col min="10252" max="10252" width="1.44140625" style="10" customWidth="1"/>
    <col min="10253" max="10253" width="14.6640625" style="10" customWidth="1"/>
    <col min="10254" max="10254" width="1.44140625" style="10" customWidth="1"/>
    <col min="10255" max="10255" width="12.332031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2.21875" style="10" customWidth="1"/>
    <col min="10261" max="10261" width="16.21875" style="10" customWidth="1"/>
    <col min="10262" max="10262" width="1.109375" style="10" customWidth="1"/>
    <col min="10263" max="10263" width="1.44140625" style="10" customWidth="1"/>
    <col min="10264" max="10264" width="13.109375" style="10" customWidth="1"/>
    <col min="10265" max="10265" width="1.44140625" style="10" customWidth="1"/>
    <col min="10266" max="10266" width="13.109375" style="10" customWidth="1"/>
    <col min="10267" max="10267" width="1.44140625" style="10" customWidth="1"/>
    <col min="10268" max="10268" width="13.109375" style="10" customWidth="1"/>
    <col min="10269" max="10269" width="2.21875" style="10" customWidth="1"/>
    <col min="10270" max="10270" width="16.21875" style="10" customWidth="1"/>
    <col min="10271" max="10271" width="2.21875" style="10" customWidth="1"/>
    <col min="10272" max="10272" width="13.109375" style="10" customWidth="1"/>
    <col min="10273" max="10273" width="1.44140625" style="10" customWidth="1"/>
    <col min="10274" max="10274" width="13.109375" style="10" customWidth="1"/>
    <col min="10275" max="10275" width="1.44140625" style="10" customWidth="1"/>
    <col min="10276" max="10276" width="13.109375" style="10" customWidth="1"/>
    <col min="10277" max="10277" width="2.21875" style="10" customWidth="1"/>
    <col min="10278" max="10278" width="16.21875" style="10" customWidth="1"/>
    <col min="10279" max="10279" width="3" style="10" customWidth="1"/>
    <col min="10280" max="10280" width="8.44140625" style="10" customWidth="1"/>
    <col min="10281" max="10281" width="1.44140625" style="10" customWidth="1"/>
    <col min="10282" max="10282" width="22.33203125" style="10" customWidth="1"/>
    <col min="10283" max="10496" width="11.5546875" style="10"/>
    <col min="10497" max="10497" width="5.33203125" style="10" customWidth="1"/>
    <col min="10498" max="10498" width="3" style="10" customWidth="1"/>
    <col min="10499" max="10499" width="20.109375" style="10" customWidth="1"/>
    <col min="10500" max="10500" width="2.21875" style="10" customWidth="1"/>
    <col min="10501" max="10501" width="0" style="10" hidden="1" customWidth="1"/>
    <col min="10502" max="10502" width="3" style="10" customWidth="1"/>
    <col min="10503" max="10503" width="12.33203125" style="10" customWidth="1"/>
    <col min="10504" max="10504" width="1.44140625" style="10" customWidth="1"/>
    <col min="10505" max="10505" width="12.33203125" style="10" customWidth="1"/>
    <col min="10506" max="10506" width="1.44140625" style="10" customWidth="1"/>
    <col min="10507" max="10507" width="12.33203125" style="10" customWidth="1"/>
    <col min="10508" max="10508" width="1.44140625" style="10" customWidth="1"/>
    <col min="10509" max="10509" width="14.6640625" style="10" customWidth="1"/>
    <col min="10510" max="10510" width="1.44140625" style="10" customWidth="1"/>
    <col min="10511" max="10511" width="12.332031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2.21875" style="10" customWidth="1"/>
    <col min="10517" max="10517" width="16.21875" style="10" customWidth="1"/>
    <col min="10518" max="10518" width="1.109375" style="10" customWidth="1"/>
    <col min="10519" max="10519" width="1.44140625" style="10" customWidth="1"/>
    <col min="10520" max="10520" width="13.109375" style="10" customWidth="1"/>
    <col min="10521" max="10521" width="1.44140625" style="10" customWidth="1"/>
    <col min="10522" max="10522" width="13.109375" style="10" customWidth="1"/>
    <col min="10523" max="10523" width="1.44140625" style="10" customWidth="1"/>
    <col min="10524" max="10524" width="13.109375" style="10" customWidth="1"/>
    <col min="10525" max="10525" width="2.21875" style="10" customWidth="1"/>
    <col min="10526" max="10526" width="16.21875" style="10" customWidth="1"/>
    <col min="10527" max="10527" width="2.21875" style="10" customWidth="1"/>
    <col min="10528" max="10528" width="13.109375" style="10" customWidth="1"/>
    <col min="10529" max="10529" width="1.44140625" style="10" customWidth="1"/>
    <col min="10530" max="10530" width="13.109375" style="10" customWidth="1"/>
    <col min="10531" max="10531" width="1.44140625" style="10" customWidth="1"/>
    <col min="10532" max="10532" width="13.109375" style="10" customWidth="1"/>
    <col min="10533" max="10533" width="2.21875" style="10" customWidth="1"/>
    <col min="10534" max="10534" width="16.21875" style="10" customWidth="1"/>
    <col min="10535" max="10535" width="3" style="10" customWidth="1"/>
    <col min="10536" max="10536" width="8.44140625" style="10" customWidth="1"/>
    <col min="10537" max="10537" width="1.44140625" style="10" customWidth="1"/>
    <col min="10538" max="10538" width="22.33203125" style="10" customWidth="1"/>
    <col min="10539" max="10752" width="11.5546875" style="10"/>
    <col min="10753" max="10753" width="5.33203125" style="10" customWidth="1"/>
    <col min="10754" max="10754" width="3" style="10" customWidth="1"/>
    <col min="10755" max="10755" width="20.109375" style="10" customWidth="1"/>
    <col min="10756" max="10756" width="2.21875" style="10" customWidth="1"/>
    <col min="10757" max="10757" width="0" style="10" hidden="1" customWidth="1"/>
    <col min="10758" max="10758" width="3" style="10" customWidth="1"/>
    <col min="10759" max="10759" width="12.33203125" style="10" customWidth="1"/>
    <col min="10760" max="10760" width="1.44140625" style="10" customWidth="1"/>
    <col min="10761" max="10761" width="12.33203125" style="10" customWidth="1"/>
    <col min="10762" max="10762" width="1.44140625" style="10" customWidth="1"/>
    <col min="10763" max="10763" width="12.33203125" style="10" customWidth="1"/>
    <col min="10764" max="10764" width="1.44140625" style="10" customWidth="1"/>
    <col min="10765" max="10765" width="14.6640625" style="10" customWidth="1"/>
    <col min="10766" max="10766" width="1.44140625" style="10" customWidth="1"/>
    <col min="10767" max="10767" width="12.332031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2.21875" style="10" customWidth="1"/>
    <col min="10773" max="10773" width="16.21875" style="10" customWidth="1"/>
    <col min="10774" max="10774" width="1.109375" style="10" customWidth="1"/>
    <col min="10775" max="10775" width="1.44140625" style="10" customWidth="1"/>
    <col min="10776" max="10776" width="13.109375" style="10" customWidth="1"/>
    <col min="10777" max="10777" width="1.44140625" style="10" customWidth="1"/>
    <col min="10778" max="10778" width="13.109375" style="10" customWidth="1"/>
    <col min="10779" max="10779" width="1.44140625" style="10" customWidth="1"/>
    <col min="10780" max="10780" width="13.109375" style="10" customWidth="1"/>
    <col min="10781" max="10781" width="2.21875" style="10" customWidth="1"/>
    <col min="10782" max="10782" width="16.21875" style="10" customWidth="1"/>
    <col min="10783" max="10783" width="2.21875" style="10" customWidth="1"/>
    <col min="10784" max="10784" width="13.109375" style="10" customWidth="1"/>
    <col min="10785" max="10785" width="1.44140625" style="10" customWidth="1"/>
    <col min="10786" max="10786" width="13.109375" style="10" customWidth="1"/>
    <col min="10787" max="10787" width="1.44140625" style="10" customWidth="1"/>
    <col min="10788" max="10788" width="13.109375" style="10" customWidth="1"/>
    <col min="10789" max="10789" width="2.21875" style="10" customWidth="1"/>
    <col min="10790" max="10790" width="16.21875" style="10" customWidth="1"/>
    <col min="10791" max="10791" width="3" style="10" customWidth="1"/>
    <col min="10792" max="10792" width="8.44140625" style="10" customWidth="1"/>
    <col min="10793" max="10793" width="1.44140625" style="10" customWidth="1"/>
    <col min="10794" max="10794" width="22.33203125" style="10" customWidth="1"/>
    <col min="10795" max="11008" width="11.5546875" style="10"/>
    <col min="11009" max="11009" width="5.33203125" style="10" customWidth="1"/>
    <col min="11010" max="11010" width="3" style="10" customWidth="1"/>
    <col min="11011" max="11011" width="20.109375" style="10" customWidth="1"/>
    <col min="11012" max="11012" width="2.21875" style="10" customWidth="1"/>
    <col min="11013" max="11013" width="0" style="10" hidden="1" customWidth="1"/>
    <col min="11014" max="11014" width="3" style="10" customWidth="1"/>
    <col min="11015" max="11015" width="12.33203125" style="10" customWidth="1"/>
    <col min="11016" max="11016" width="1.44140625" style="10" customWidth="1"/>
    <col min="11017" max="11017" width="12.33203125" style="10" customWidth="1"/>
    <col min="11018" max="11018" width="1.44140625" style="10" customWidth="1"/>
    <col min="11019" max="11019" width="12.33203125" style="10" customWidth="1"/>
    <col min="11020" max="11020" width="1.44140625" style="10" customWidth="1"/>
    <col min="11021" max="11021" width="14.6640625" style="10" customWidth="1"/>
    <col min="11022" max="11022" width="1.44140625" style="10" customWidth="1"/>
    <col min="11023" max="11023" width="12.332031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2.21875" style="10" customWidth="1"/>
    <col min="11029" max="11029" width="16.21875" style="10" customWidth="1"/>
    <col min="11030" max="11030" width="1.109375" style="10" customWidth="1"/>
    <col min="11031" max="11031" width="1.44140625" style="10" customWidth="1"/>
    <col min="11032" max="11032" width="13.109375" style="10" customWidth="1"/>
    <col min="11033" max="11033" width="1.44140625" style="10" customWidth="1"/>
    <col min="11034" max="11034" width="13.109375" style="10" customWidth="1"/>
    <col min="11035" max="11035" width="1.44140625" style="10" customWidth="1"/>
    <col min="11036" max="11036" width="13.109375" style="10" customWidth="1"/>
    <col min="11037" max="11037" width="2.21875" style="10" customWidth="1"/>
    <col min="11038" max="11038" width="16.21875" style="10" customWidth="1"/>
    <col min="11039" max="11039" width="2.21875" style="10" customWidth="1"/>
    <col min="11040" max="11040" width="13.109375" style="10" customWidth="1"/>
    <col min="11041" max="11041" width="1.44140625" style="10" customWidth="1"/>
    <col min="11042" max="11042" width="13.109375" style="10" customWidth="1"/>
    <col min="11043" max="11043" width="1.44140625" style="10" customWidth="1"/>
    <col min="11044" max="11044" width="13.109375" style="10" customWidth="1"/>
    <col min="11045" max="11045" width="2.21875" style="10" customWidth="1"/>
    <col min="11046" max="11046" width="16.21875" style="10" customWidth="1"/>
    <col min="11047" max="11047" width="3" style="10" customWidth="1"/>
    <col min="11048" max="11048" width="8.44140625" style="10" customWidth="1"/>
    <col min="11049" max="11049" width="1.44140625" style="10" customWidth="1"/>
    <col min="11050" max="11050" width="22.33203125" style="10" customWidth="1"/>
    <col min="11051" max="11264" width="11.5546875" style="10"/>
    <col min="11265" max="11265" width="5.33203125" style="10" customWidth="1"/>
    <col min="11266" max="11266" width="3" style="10" customWidth="1"/>
    <col min="11267" max="11267" width="20.109375" style="10" customWidth="1"/>
    <col min="11268" max="11268" width="2.21875" style="10" customWidth="1"/>
    <col min="11269" max="11269" width="0" style="10" hidden="1" customWidth="1"/>
    <col min="11270" max="11270" width="3" style="10" customWidth="1"/>
    <col min="11271" max="11271" width="12.33203125" style="10" customWidth="1"/>
    <col min="11272" max="11272" width="1.44140625" style="10" customWidth="1"/>
    <col min="11273" max="11273" width="12.33203125" style="10" customWidth="1"/>
    <col min="11274" max="11274" width="1.44140625" style="10" customWidth="1"/>
    <col min="11275" max="11275" width="12.33203125" style="10" customWidth="1"/>
    <col min="11276" max="11276" width="1.44140625" style="10" customWidth="1"/>
    <col min="11277" max="11277" width="14.6640625" style="10" customWidth="1"/>
    <col min="11278" max="11278" width="1.44140625" style="10" customWidth="1"/>
    <col min="11279" max="11279" width="12.332031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2.21875" style="10" customWidth="1"/>
    <col min="11285" max="11285" width="16.21875" style="10" customWidth="1"/>
    <col min="11286" max="11286" width="1.109375" style="10" customWidth="1"/>
    <col min="11287" max="11287" width="1.44140625" style="10" customWidth="1"/>
    <col min="11288" max="11288" width="13.109375" style="10" customWidth="1"/>
    <col min="11289" max="11289" width="1.44140625" style="10" customWidth="1"/>
    <col min="11290" max="11290" width="13.109375" style="10" customWidth="1"/>
    <col min="11291" max="11291" width="1.44140625" style="10" customWidth="1"/>
    <col min="11292" max="11292" width="13.109375" style="10" customWidth="1"/>
    <col min="11293" max="11293" width="2.21875" style="10" customWidth="1"/>
    <col min="11294" max="11294" width="16.21875" style="10" customWidth="1"/>
    <col min="11295" max="11295" width="2.21875" style="10" customWidth="1"/>
    <col min="11296" max="11296" width="13.109375" style="10" customWidth="1"/>
    <col min="11297" max="11297" width="1.44140625" style="10" customWidth="1"/>
    <col min="11298" max="11298" width="13.109375" style="10" customWidth="1"/>
    <col min="11299" max="11299" width="1.44140625" style="10" customWidth="1"/>
    <col min="11300" max="11300" width="13.109375" style="10" customWidth="1"/>
    <col min="11301" max="11301" width="2.21875" style="10" customWidth="1"/>
    <col min="11302" max="11302" width="16.21875" style="10" customWidth="1"/>
    <col min="11303" max="11303" width="3" style="10" customWidth="1"/>
    <col min="11304" max="11304" width="8.44140625" style="10" customWidth="1"/>
    <col min="11305" max="11305" width="1.44140625" style="10" customWidth="1"/>
    <col min="11306" max="11306" width="22.33203125" style="10" customWidth="1"/>
    <col min="11307" max="11520" width="11.5546875" style="10"/>
    <col min="11521" max="11521" width="5.33203125" style="10" customWidth="1"/>
    <col min="11522" max="11522" width="3" style="10" customWidth="1"/>
    <col min="11523" max="11523" width="20.109375" style="10" customWidth="1"/>
    <col min="11524" max="11524" width="2.21875" style="10" customWidth="1"/>
    <col min="11525" max="11525" width="0" style="10" hidden="1" customWidth="1"/>
    <col min="11526" max="11526" width="3" style="10" customWidth="1"/>
    <col min="11527" max="11527" width="12.33203125" style="10" customWidth="1"/>
    <col min="11528" max="11528" width="1.44140625" style="10" customWidth="1"/>
    <col min="11529" max="11529" width="12.33203125" style="10" customWidth="1"/>
    <col min="11530" max="11530" width="1.44140625" style="10" customWidth="1"/>
    <col min="11531" max="11531" width="12.33203125" style="10" customWidth="1"/>
    <col min="11532" max="11532" width="1.44140625" style="10" customWidth="1"/>
    <col min="11533" max="11533" width="14.6640625" style="10" customWidth="1"/>
    <col min="11534" max="11534" width="1.44140625" style="10" customWidth="1"/>
    <col min="11535" max="11535" width="12.332031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2.21875" style="10" customWidth="1"/>
    <col min="11541" max="11541" width="16.21875" style="10" customWidth="1"/>
    <col min="11542" max="11542" width="1.109375" style="10" customWidth="1"/>
    <col min="11543" max="11543" width="1.44140625" style="10" customWidth="1"/>
    <col min="11544" max="11544" width="13.109375" style="10" customWidth="1"/>
    <col min="11545" max="11545" width="1.44140625" style="10" customWidth="1"/>
    <col min="11546" max="11546" width="13.109375" style="10" customWidth="1"/>
    <col min="11547" max="11547" width="1.44140625" style="10" customWidth="1"/>
    <col min="11548" max="11548" width="13.109375" style="10" customWidth="1"/>
    <col min="11549" max="11549" width="2.21875" style="10" customWidth="1"/>
    <col min="11550" max="11550" width="16.21875" style="10" customWidth="1"/>
    <col min="11551" max="11551" width="2.21875" style="10" customWidth="1"/>
    <col min="11552" max="11552" width="13.109375" style="10" customWidth="1"/>
    <col min="11553" max="11553" width="1.44140625" style="10" customWidth="1"/>
    <col min="11554" max="11554" width="13.109375" style="10" customWidth="1"/>
    <col min="11555" max="11555" width="1.44140625" style="10" customWidth="1"/>
    <col min="11556" max="11556" width="13.109375" style="10" customWidth="1"/>
    <col min="11557" max="11557" width="2.21875" style="10" customWidth="1"/>
    <col min="11558" max="11558" width="16.21875" style="10" customWidth="1"/>
    <col min="11559" max="11559" width="3" style="10" customWidth="1"/>
    <col min="11560" max="11560" width="8.44140625" style="10" customWidth="1"/>
    <col min="11561" max="11561" width="1.44140625" style="10" customWidth="1"/>
    <col min="11562" max="11562" width="22.33203125" style="10" customWidth="1"/>
    <col min="11563" max="11776" width="11.5546875" style="10"/>
    <col min="11777" max="11777" width="5.33203125" style="10" customWidth="1"/>
    <col min="11778" max="11778" width="3" style="10" customWidth="1"/>
    <col min="11779" max="11779" width="20.109375" style="10" customWidth="1"/>
    <col min="11780" max="11780" width="2.21875" style="10" customWidth="1"/>
    <col min="11781" max="11781" width="0" style="10" hidden="1" customWidth="1"/>
    <col min="11782" max="11782" width="3" style="10" customWidth="1"/>
    <col min="11783" max="11783" width="12.33203125" style="10" customWidth="1"/>
    <col min="11784" max="11784" width="1.44140625" style="10" customWidth="1"/>
    <col min="11785" max="11785" width="12.33203125" style="10" customWidth="1"/>
    <col min="11786" max="11786" width="1.44140625" style="10" customWidth="1"/>
    <col min="11787" max="11787" width="12.33203125" style="10" customWidth="1"/>
    <col min="11788" max="11788" width="1.44140625" style="10" customWidth="1"/>
    <col min="11789" max="11789" width="14.6640625" style="10" customWidth="1"/>
    <col min="11790" max="11790" width="1.44140625" style="10" customWidth="1"/>
    <col min="11791" max="11791" width="12.332031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2.21875" style="10" customWidth="1"/>
    <col min="11797" max="11797" width="16.21875" style="10" customWidth="1"/>
    <col min="11798" max="11798" width="1.109375" style="10" customWidth="1"/>
    <col min="11799" max="11799" width="1.44140625" style="10" customWidth="1"/>
    <col min="11800" max="11800" width="13.109375" style="10" customWidth="1"/>
    <col min="11801" max="11801" width="1.44140625" style="10" customWidth="1"/>
    <col min="11802" max="11802" width="13.109375" style="10" customWidth="1"/>
    <col min="11803" max="11803" width="1.44140625" style="10" customWidth="1"/>
    <col min="11804" max="11804" width="13.109375" style="10" customWidth="1"/>
    <col min="11805" max="11805" width="2.21875" style="10" customWidth="1"/>
    <col min="11806" max="11806" width="16.21875" style="10" customWidth="1"/>
    <col min="11807" max="11807" width="2.21875" style="10" customWidth="1"/>
    <col min="11808" max="11808" width="13.109375" style="10" customWidth="1"/>
    <col min="11809" max="11809" width="1.44140625" style="10" customWidth="1"/>
    <col min="11810" max="11810" width="13.109375" style="10" customWidth="1"/>
    <col min="11811" max="11811" width="1.44140625" style="10" customWidth="1"/>
    <col min="11812" max="11812" width="13.109375" style="10" customWidth="1"/>
    <col min="11813" max="11813" width="2.21875" style="10" customWidth="1"/>
    <col min="11814" max="11814" width="16.21875" style="10" customWidth="1"/>
    <col min="11815" max="11815" width="3" style="10" customWidth="1"/>
    <col min="11816" max="11816" width="8.44140625" style="10" customWidth="1"/>
    <col min="11817" max="11817" width="1.44140625" style="10" customWidth="1"/>
    <col min="11818" max="11818" width="22.33203125" style="10" customWidth="1"/>
    <col min="11819" max="12032" width="11.5546875" style="10"/>
    <col min="12033" max="12033" width="5.33203125" style="10" customWidth="1"/>
    <col min="12034" max="12034" width="3" style="10" customWidth="1"/>
    <col min="12035" max="12035" width="20.109375" style="10" customWidth="1"/>
    <col min="12036" max="12036" width="2.21875" style="10" customWidth="1"/>
    <col min="12037" max="12037" width="0" style="10" hidden="1" customWidth="1"/>
    <col min="12038" max="12038" width="3" style="10" customWidth="1"/>
    <col min="12039" max="12039" width="12.33203125" style="10" customWidth="1"/>
    <col min="12040" max="12040" width="1.44140625" style="10" customWidth="1"/>
    <col min="12041" max="12041" width="12.33203125" style="10" customWidth="1"/>
    <col min="12042" max="12042" width="1.44140625" style="10" customWidth="1"/>
    <col min="12043" max="12043" width="12.33203125" style="10" customWidth="1"/>
    <col min="12044" max="12044" width="1.44140625" style="10" customWidth="1"/>
    <col min="12045" max="12045" width="14.6640625" style="10" customWidth="1"/>
    <col min="12046" max="12046" width="1.44140625" style="10" customWidth="1"/>
    <col min="12047" max="12047" width="12.332031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2.21875" style="10" customWidth="1"/>
    <col min="12053" max="12053" width="16.21875" style="10" customWidth="1"/>
    <col min="12054" max="12054" width="1.109375" style="10" customWidth="1"/>
    <col min="12055" max="12055" width="1.44140625" style="10" customWidth="1"/>
    <col min="12056" max="12056" width="13.109375" style="10" customWidth="1"/>
    <col min="12057" max="12057" width="1.44140625" style="10" customWidth="1"/>
    <col min="12058" max="12058" width="13.109375" style="10" customWidth="1"/>
    <col min="12059" max="12059" width="1.44140625" style="10" customWidth="1"/>
    <col min="12060" max="12060" width="13.109375" style="10" customWidth="1"/>
    <col min="12061" max="12061" width="2.21875" style="10" customWidth="1"/>
    <col min="12062" max="12062" width="16.21875" style="10" customWidth="1"/>
    <col min="12063" max="12063" width="2.21875" style="10" customWidth="1"/>
    <col min="12064" max="12064" width="13.109375" style="10" customWidth="1"/>
    <col min="12065" max="12065" width="1.44140625" style="10" customWidth="1"/>
    <col min="12066" max="12066" width="13.109375" style="10" customWidth="1"/>
    <col min="12067" max="12067" width="1.44140625" style="10" customWidth="1"/>
    <col min="12068" max="12068" width="13.109375" style="10" customWidth="1"/>
    <col min="12069" max="12069" width="2.21875" style="10" customWidth="1"/>
    <col min="12070" max="12070" width="16.21875" style="10" customWidth="1"/>
    <col min="12071" max="12071" width="3" style="10" customWidth="1"/>
    <col min="12072" max="12072" width="8.44140625" style="10" customWidth="1"/>
    <col min="12073" max="12073" width="1.44140625" style="10" customWidth="1"/>
    <col min="12074" max="12074" width="22.33203125" style="10" customWidth="1"/>
    <col min="12075" max="12288" width="11.5546875" style="10"/>
    <col min="12289" max="12289" width="5.33203125" style="10" customWidth="1"/>
    <col min="12290" max="12290" width="3" style="10" customWidth="1"/>
    <col min="12291" max="12291" width="20.109375" style="10" customWidth="1"/>
    <col min="12292" max="12292" width="2.21875" style="10" customWidth="1"/>
    <col min="12293" max="12293" width="0" style="10" hidden="1" customWidth="1"/>
    <col min="12294" max="12294" width="3" style="10" customWidth="1"/>
    <col min="12295" max="12295" width="12.33203125" style="10" customWidth="1"/>
    <col min="12296" max="12296" width="1.44140625" style="10" customWidth="1"/>
    <col min="12297" max="12297" width="12.33203125" style="10" customWidth="1"/>
    <col min="12298" max="12298" width="1.44140625" style="10" customWidth="1"/>
    <col min="12299" max="12299" width="12.33203125" style="10" customWidth="1"/>
    <col min="12300" max="12300" width="1.44140625" style="10" customWidth="1"/>
    <col min="12301" max="12301" width="14.6640625" style="10" customWidth="1"/>
    <col min="12302" max="12302" width="1.44140625" style="10" customWidth="1"/>
    <col min="12303" max="12303" width="12.332031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2.21875" style="10" customWidth="1"/>
    <col min="12309" max="12309" width="16.21875" style="10" customWidth="1"/>
    <col min="12310" max="12310" width="1.109375" style="10" customWidth="1"/>
    <col min="12311" max="12311" width="1.44140625" style="10" customWidth="1"/>
    <col min="12312" max="12312" width="13.109375" style="10" customWidth="1"/>
    <col min="12313" max="12313" width="1.44140625" style="10" customWidth="1"/>
    <col min="12314" max="12314" width="13.109375" style="10" customWidth="1"/>
    <col min="12315" max="12315" width="1.44140625" style="10" customWidth="1"/>
    <col min="12316" max="12316" width="13.109375" style="10" customWidth="1"/>
    <col min="12317" max="12317" width="2.21875" style="10" customWidth="1"/>
    <col min="12318" max="12318" width="16.21875" style="10" customWidth="1"/>
    <col min="12319" max="12319" width="2.21875" style="10" customWidth="1"/>
    <col min="12320" max="12320" width="13.109375" style="10" customWidth="1"/>
    <col min="12321" max="12321" width="1.44140625" style="10" customWidth="1"/>
    <col min="12322" max="12322" width="13.109375" style="10" customWidth="1"/>
    <col min="12323" max="12323" width="1.44140625" style="10" customWidth="1"/>
    <col min="12324" max="12324" width="13.109375" style="10" customWidth="1"/>
    <col min="12325" max="12325" width="2.21875" style="10" customWidth="1"/>
    <col min="12326" max="12326" width="16.21875" style="10" customWidth="1"/>
    <col min="12327" max="12327" width="3" style="10" customWidth="1"/>
    <col min="12328" max="12328" width="8.44140625" style="10" customWidth="1"/>
    <col min="12329" max="12329" width="1.44140625" style="10" customWidth="1"/>
    <col min="12330" max="12330" width="22.33203125" style="10" customWidth="1"/>
    <col min="12331" max="12544" width="11.5546875" style="10"/>
    <col min="12545" max="12545" width="5.33203125" style="10" customWidth="1"/>
    <col min="12546" max="12546" width="3" style="10" customWidth="1"/>
    <col min="12547" max="12547" width="20.109375" style="10" customWidth="1"/>
    <col min="12548" max="12548" width="2.21875" style="10" customWidth="1"/>
    <col min="12549" max="12549" width="0" style="10" hidden="1" customWidth="1"/>
    <col min="12550" max="12550" width="3" style="10" customWidth="1"/>
    <col min="12551" max="12551" width="12.33203125" style="10" customWidth="1"/>
    <col min="12552" max="12552" width="1.44140625" style="10" customWidth="1"/>
    <col min="12553" max="12553" width="12.33203125" style="10" customWidth="1"/>
    <col min="12554" max="12554" width="1.44140625" style="10" customWidth="1"/>
    <col min="12555" max="12555" width="12.33203125" style="10" customWidth="1"/>
    <col min="12556" max="12556" width="1.44140625" style="10" customWidth="1"/>
    <col min="12557" max="12557" width="14.6640625" style="10" customWidth="1"/>
    <col min="12558" max="12558" width="1.44140625" style="10" customWidth="1"/>
    <col min="12559" max="12559" width="12.332031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2.21875" style="10" customWidth="1"/>
    <col min="12565" max="12565" width="16.21875" style="10" customWidth="1"/>
    <col min="12566" max="12566" width="1.109375" style="10" customWidth="1"/>
    <col min="12567" max="12567" width="1.44140625" style="10" customWidth="1"/>
    <col min="12568" max="12568" width="13.109375" style="10" customWidth="1"/>
    <col min="12569" max="12569" width="1.44140625" style="10" customWidth="1"/>
    <col min="12570" max="12570" width="13.109375" style="10" customWidth="1"/>
    <col min="12571" max="12571" width="1.44140625" style="10" customWidth="1"/>
    <col min="12572" max="12572" width="13.109375" style="10" customWidth="1"/>
    <col min="12573" max="12573" width="2.21875" style="10" customWidth="1"/>
    <col min="12574" max="12574" width="16.21875" style="10" customWidth="1"/>
    <col min="12575" max="12575" width="2.21875" style="10" customWidth="1"/>
    <col min="12576" max="12576" width="13.109375" style="10" customWidth="1"/>
    <col min="12577" max="12577" width="1.44140625" style="10" customWidth="1"/>
    <col min="12578" max="12578" width="13.109375" style="10" customWidth="1"/>
    <col min="12579" max="12579" width="1.44140625" style="10" customWidth="1"/>
    <col min="12580" max="12580" width="13.109375" style="10" customWidth="1"/>
    <col min="12581" max="12581" width="2.21875" style="10" customWidth="1"/>
    <col min="12582" max="12582" width="16.21875" style="10" customWidth="1"/>
    <col min="12583" max="12583" width="3" style="10" customWidth="1"/>
    <col min="12584" max="12584" width="8.44140625" style="10" customWidth="1"/>
    <col min="12585" max="12585" width="1.44140625" style="10" customWidth="1"/>
    <col min="12586" max="12586" width="22.33203125" style="10" customWidth="1"/>
    <col min="12587" max="12800" width="11.5546875" style="10"/>
    <col min="12801" max="12801" width="5.33203125" style="10" customWidth="1"/>
    <col min="12802" max="12802" width="3" style="10" customWidth="1"/>
    <col min="12803" max="12803" width="20.109375" style="10" customWidth="1"/>
    <col min="12804" max="12804" width="2.21875" style="10" customWidth="1"/>
    <col min="12805" max="12805" width="0" style="10" hidden="1" customWidth="1"/>
    <col min="12806" max="12806" width="3" style="10" customWidth="1"/>
    <col min="12807" max="12807" width="12.33203125" style="10" customWidth="1"/>
    <col min="12808" max="12808" width="1.44140625" style="10" customWidth="1"/>
    <col min="12809" max="12809" width="12.33203125" style="10" customWidth="1"/>
    <col min="12810" max="12810" width="1.44140625" style="10" customWidth="1"/>
    <col min="12811" max="12811" width="12.33203125" style="10" customWidth="1"/>
    <col min="12812" max="12812" width="1.44140625" style="10" customWidth="1"/>
    <col min="12813" max="12813" width="14.6640625" style="10" customWidth="1"/>
    <col min="12814" max="12814" width="1.44140625" style="10" customWidth="1"/>
    <col min="12815" max="12815" width="12.332031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2.21875" style="10" customWidth="1"/>
    <col min="12821" max="12821" width="16.21875" style="10" customWidth="1"/>
    <col min="12822" max="12822" width="1.109375" style="10" customWidth="1"/>
    <col min="12823" max="12823" width="1.44140625" style="10" customWidth="1"/>
    <col min="12824" max="12824" width="13.109375" style="10" customWidth="1"/>
    <col min="12825" max="12825" width="1.44140625" style="10" customWidth="1"/>
    <col min="12826" max="12826" width="13.109375" style="10" customWidth="1"/>
    <col min="12827" max="12827" width="1.44140625" style="10" customWidth="1"/>
    <col min="12828" max="12828" width="13.109375" style="10" customWidth="1"/>
    <col min="12829" max="12829" width="2.21875" style="10" customWidth="1"/>
    <col min="12830" max="12830" width="16.21875" style="10" customWidth="1"/>
    <col min="12831" max="12831" width="2.21875" style="10" customWidth="1"/>
    <col min="12832" max="12832" width="13.109375" style="10" customWidth="1"/>
    <col min="12833" max="12833" width="1.44140625" style="10" customWidth="1"/>
    <col min="12834" max="12834" width="13.109375" style="10" customWidth="1"/>
    <col min="12835" max="12835" width="1.44140625" style="10" customWidth="1"/>
    <col min="12836" max="12836" width="13.109375" style="10" customWidth="1"/>
    <col min="12837" max="12837" width="2.21875" style="10" customWidth="1"/>
    <col min="12838" max="12838" width="16.21875" style="10" customWidth="1"/>
    <col min="12839" max="12839" width="3" style="10" customWidth="1"/>
    <col min="12840" max="12840" width="8.44140625" style="10" customWidth="1"/>
    <col min="12841" max="12841" width="1.44140625" style="10" customWidth="1"/>
    <col min="12842" max="12842" width="22.33203125" style="10" customWidth="1"/>
    <col min="12843" max="13056" width="11.5546875" style="10"/>
    <col min="13057" max="13057" width="5.33203125" style="10" customWidth="1"/>
    <col min="13058" max="13058" width="3" style="10" customWidth="1"/>
    <col min="13059" max="13059" width="20.109375" style="10" customWidth="1"/>
    <col min="13060" max="13060" width="2.21875" style="10" customWidth="1"/>
    <col min="13061" max="13061" width="0" style="10" hidden="1" customWidth="1"/>
    <col min="13062" max="13062" width="3" style="10" customWidth="1"/>
    <col min="13063" max="13063" width="12.33203125" style="10" customWidth="1"/>
    <col min="13064" max="13064" width="1.44140625" style="10" customWidth="1"/>
    <col min="13065" max="13065" width="12.33203125" style="10" customWidth="1"/>
    <col min="13066" max="13066" width="1.44140625" style="10" customWidth="1"/>
    <col min="13067" max="13067" width="12.33203125" style="10" customWidth="1"/>
    <col min="13068" max="13068" width="1.44140625" style="10" customWidth="1"/>
    <col min="13069" max="13069" width="14.6640625" style="10" customWidth="1"/>
    <col min="13070" max="13070" width="1.44140625" style="10" customWidth="1"/>
    <col min="13071" max="13071" width="12.332031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2.21875" style="10" customWidth="1"/>
    <col min="13077" max="13077" width="16.21875" style="10" customWidth="1"/>
    <col min="13078" max="13078" width="1.109375" style="10" customWidth="1"/>
    <col min="13079" max="13079" width="1.44140625" style="10" customWidth="1"/>
    <col min="13080" max="13080" width="13.109375" style="10" customWidth="1"/>
    <col min="13081" max="13081" width="1.44140625" style="10" customWidth="1"/>
    <col min="13082" max="13082" width="13.109375" style="10" customWidth="1"/>
    <col min="13083" max="13083" width="1.44140625" style="10" customWidth="1"/>
    <col min="13084" max="13084" width="13.109375" style="10" customWidth="1"/>
    <col min="13085" max="13085" width="2.21875" style="10" customWidth="1"/>
    <col min="13086" max="13086" width="16.21875" style="10" customWidth="1"/>
    <col min="13087" max="13087" width="2.21875" style="10" customWidth="1"/>
    <col min="13088" max="13088" width="13.109375" style="10" customWidth="1"/>
    <col min="13089" max="13089" width="1.44140625" style="10" customWidth="1"/>
    <col min="13090" max="13090" width="13.109375" style="10" customWidth="1"/>
    <col min="13091" max="13091" width="1.44140625" style="10" customWidth="1"/>
    <col min="13092" max="13092" width="13.109375" style="10" customWidth="1"/>
    <col min="13093" max="13093" width="2.21875" style="10" customWidth="1"/>
    <col min="13094" max="13094" width="16.21875" style="10" customWidth="1"/>
    <col min="13095" max="13095" width="3" style="10" customWidth="1"/>
    <col min="13096" max="13096" width="8.44140625" style="10" customWidth="1"/>
    <col min="13097" max="13097" width="1.44140625" style="10" customWidth="1"/>
    <col min="13098" max="13098" width="22.33203125" style="10" customWidth="1"/>
    <col min="13099" max="13312" width="11.5546875" style="10"/>
    <col min="13313" max="13313" width="5.33203125" style="10" customWidth="1"/>
    <col min="13314" max="13314" width="3" style="10" customWidth="1"/>
    <col min="13315" max="13315" width="20.109375" style="10" customWidth="1"/>
    <col min="13316" max="13316" width="2.21875" style="10" customWidth="1"/>
    <col min="13317" max="13317" width="0" style="10" hidden="1" customWidth="1"/>
    <col min="13318" max="13318" width="3" style="10" customWidth="1"/>
    <col min="13319" max="13319" width="12.33203125" style="10" customWidth="1"/>
    <col min="13320" max="13320" width="1.44140625" style="10" customWidth="1"/>
    <col min="13321" max="13321" width="12.33203125" style="10" customWidth="1"/>
    <col min="13322" max="13322" width="1.44140625" style="10" customWidth="1"/>
    <col min="13323" max="13323" width="12.33203125" style="10" customWidth="1"/>
    <col min="13324" max="13324" width="1.44140625" style="10" customWidth="1"/>
    <col min="13325" max="13325" width="14.6640625" style="10" customWidth="1"/>
    <col min="13326" max="13326" width="1.44140625" style="10" customWidth="1"/>
    <col min="13327" max="13327" width="12.332031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2.21875" style="10" customWidth="1"/>
    <col min="13333" max="13333" width="16.21875" style="10" customWidth="1"/>
    <col min="13334" max="13334" width="1.109375" style="10" customWidth="1"/>
    <col min="13335" max="13335" width="1.44140625" style="10" customWidth="1"/>
    <col min="13336" max="13336" width="13.109375" style="10" customWidth="1"/>
    <col min="13337" max="13337" width="1.44140625" style="10" customWidth="1"/>
    <col min="13338" max="13338" width="13.109375" style="10" customWidth="1"/>
    <col min="13339" max="13339" width="1.44140625" style="10" customWidth="1"/>
    <col min="13340" max="13340" width="13.109375" style="10" customWidth="1"/>
    <col min="13341" max="13341" width="2.21875" style="10" customWidth="1"/>
    <col min="13342" max="13342" width="16.21875" style="10" customWidth="1"/>
    <col min="13343" max="13343" width="2.21875" style="10" customWidth="1"/>
    <col min="13344" max="13344" width="13.109375" style="10" customWidth="1"/>
    <col min="13345" max="13345" width="1.44140625" style="10" customWidth="1"/>
    <col min="13346" max="13346" width="13.109375" style="10" customWidth="1"/>
    <col min="13347" max="13347" width="1.44140625" style="10" customWidth="1"/>
    <col min="13348" max="13348" width="13.109375" style="10" customWidth="1"/>
    <col min="13349" max="13349" width="2.21875" style="10" customWidth="1"/>
    <col min="13350" max="13350" width="16.21875" style="10" customWidth="1"/>
    <col min="13351" max="13351" width="3" style="10" customWidth="1"/>
    <col min="13352" max="13352" width="8.44140625" style="10" customWidth="1"/>
    <col min="13353" max="13353" width="1.44140625" style="10" customWidth="1"/>
    <col min="13354" max="13354" width="22.33203125" style="10" customWidth="1"/>
    <col min="13355" max="13568" width="11.5546875" style="10"/>
    <col min="13569" max="13569" width="5.33203125" style="10" customWidth="1"/>
    <col min="13570" max="13570" width="3" style="10" customWidth="1"/>
    <col min="13571" max="13571" width="20.109375" style="10" customWidth="1"/>
    <col min="13572" max="13572" width="2.21875" style="10" customWidth="1"/>
    <col min="13573" max="13573" width="0" style="10" hidden="1" customWidth="1"/>
    <col min="13574" max="13574" width="3" style="10" customWidth="1"/>
    <col min="13575" max="13575" width="12.33203125" style="10" customWidth="1"/>
    <col min="13576" max="13576" width="1.44140625" style="10" customWidth="1"/>
    <col min="13577" max="13577" width="12.33203125" style="10" customWidth="1"/>
    <col min="13578" max="13578" width="1.44140625" style="10" customWidth="1"/>
    <col min="13579" max="13579" width="12.33203125" style="10" customWidth="1"/>
    <col min="13580" max="13580" width="1.44140625" style="10" customWidth="1"/>
    <col min="13581" max="13581" width="14.6640625" style="10" customWidth="1"/>
    <col min="13582" max="13582" width="1.44140625" style="10" customWidth="1"/>
    <col min="13583" max="13583" width="12.332031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2.21875" style="10" customWidth="1"/>
    <col min="13589" max="13589" width="16.21875" style="10" customWidth="1"/>
    <col min="13590" max="13590" width="1.109375" style="10" customWidth="1"/>
    <col min="13591" max="13591" width="1.44140625" style="10" customWidth="1"/>
    <col min="13592" max="13592" width="13.109375" style="10" customWidth="1"/>
    <col min="13593" max="13593" width="1.44140625" style="10" customWidth="1"/>
    <col min="13594" max="13594" width="13.109375" style="10" customWidth="1"/>
    <col min="13595" max="13595" width="1.44140625" style="10" customWidth="1"/>
    <col min="13596" max="13596" width="13.109375" style="10" customWidth="1"/>
    <col min="13597" max="13597" width="2.21875" style="10" customWidth="1"/>
    <col min="13598" max="13598" width="16.21875" style="10" customWidth="1"/>
    <col min="13599" max="13599" width="2.21875" style="10" customWidth="1"/>
    <col min="13600" max="13600" width="13.109375" style="10" customWidth="1"/>
    <col min="13601" max="13601" width="1.44140625" style="10" customWidth="1"/>
    <col min="13602" max="13602" width="13.109375" style="10" customWidth="1"/>
    <col min="13603" max="13603" width="1.44140625" style="10" customWidth="1"/>
    <col min="13604" max="13604" width="13.109375" style="10" customWidth="1"/>
    <col min="13605" max="13605" width="2.21875" style="10" customWidth="1"/>
    <col min="13606" max="13606" width="16.21875" style="10" customWidth="1"/>
    <col min="13607" max="13607" width="3" style="10" customWidth="1"/>
    <col min="13608" max="13608" width="8.44140625" style="10" customWidth="1"/>
    <col min="13609" max="13609" width="1.44140625" style="10" customWidth="1"/>
    <col min="13610" max="13610" width="22.33203125" style="10" customWidth="1"/>
    <col min="13611" max="13824" width="11.5546875" style="10"/>
    <col min="13825" max="13825" width="5.33203125" style="10" customWidth="1"/>
    <col min="13826" max="13826" width="3" style="10" customWidth="1"/>
    <col min="13827" max="13827" width="20.109375" style="10" customWidth="1"/>
    <col min="13828" max="13828" width="2.21875" style="10" customWidth="1"/>
    <col min="13829" max="13829" width="0" style="10" hidden="1" customWidth="1"/>
    <col min="13830" max="13830" width="3" style="10" customWidth="1"/>
    <col min="13831" max="13831" width="12.33203125" style="10" customWidth="1"/>
    <col min="13832" max="13832" width="1.44140625" style="10" customWidth="1"/>
    <col min="13833" max="13833" width="12.33203125" style="10" customWidth="1"/>
    <col min="13834" max="13834" width="1.44140625" style="10" customWidth="1"/>
    <col min="13835" max="13835" width="12.33203125" style="10" customWidth="1"/>
    <col min="13836" max="13836" width="1.44140625" style="10" customWidth="1"/>
    <col min="13837" max="13837" width="14.6640625" style="10" customWidth="1"/>
    <col min="13838" max="13838" width="1.44140625" style="10" customWidth="1"/>
    <col min="13839" max="13839" width="12.332031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2.21875" style="10" customWidth="1"/>
    <col min="13845" max="13845" width="16.21875" style="10" customWidth="1"/>
    <col min="13846" max="13846" width="1.109375" style="10" customWidth="1"/>
    <col min="13847" max="13847" width="1.44140625" style="10" customWidth="1"/>
    <col min="13848" max="13848" width="13.109375" style="10" customWidth="1"/>
    <col min="13849" max="13849" width="1.44140625" style="10" customWidth="1"/>
    <col min="13850" max="13850" width="13.109375" style="10" customWidth="1"/>
    <col min="13851" max="13851" width="1.44140625" style="10" customWidth="1"/>
    <col min="13852" max="13852" width="13.109375" style="10" customWidth="1"/>
    <col min="13853" max="13853" width="2.21875" style="10" customWidth="1"/>
    <col min="13854" max="13854" width="16.21875" style="10" customWidth="1"/>
    <col min="13855" max="13855" width="2.21875" style="10" customWidth="1"/>
    <col min="13856" max="13856" width="13.109375" style="10" customWidth="1"/>
    <col min="13857" max="13857" width="1.44140625" style="10" customWidth="1"/>
    <col min="13858" max="13858" width="13.109375" style="10" customWidth="1"/>
    <col min="13859" max="13859" width="1.44140625" style="10" customWidth="1"/>
    <col min="13860" max="13860" width="13.109375" style="10" customWidth="1"/>
    <col min="13861" max="13861" width="2.21875" style="10" customWidth="1"/>
    <col min="13862" max="13862" width="16.21875" style="10" customWidth="1"/>
    <col min="13863" max="13863" width="3" style="10" customWidth="1"/>
    <col min="13864" max="13864" width="8.44140625" style="10" customWidth="1"/>
    <col min="13865" max="13865" width="1.44140625" style="10" customWidth="1"/>
    <col min="13866" max="13866" width="22.33203125" style="10" customWidth="1"/>
    <col min="13867" max="14080" width="11.5546875" style="10"/>
    <col min="14081" max="14081" width="5.33203125" style="10" customWidth="1"/>
    <col min="14082" max="14082" width="3" style="10" customWidth="1"/>
    <col min="14083" max="14083" width="20.109375" style="10" customWidth="1"/>
    <col min="14084" max="14084" width="2.21875" style="10" customWidth="1"/>
    <col min="14085" max="14085" width="0" style="10" hidden="1" customWidth="1"/>
    <col min="14086" max="14086" width="3" style="10" customWidth="1"/>
    <col min="14087" max="14087" width="12.33203125" style="10" customWidth="1"/>
    <col min="14088" max="14088" width="1.44140625" style="10" customWidth="1"/>
    <col min="14089" max="14089" width="12.33203125" style="10" customWidth="1"/>
    <col min="14090" max="14090" width="1.44140625" style="10" customWidth="1"/>
    <col min="14091" max="14091" width="12.33203125" style="10" customWidth="1"/>
    <col min="14092" max="14092" width="1.44140625" style="10" customWidth="1"/>
    <col min="14093" max="14093" width="14.6640625" style="10" customWidth="1"/>
    <col min="14094" max="14094" width="1.44140625" style="10" customWidth="1"/>
    <col min="14095" max="14095" width="12.332031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2.21875" style="10" customWidth="1"/>
    <col min="14101" max="14101" width="16.21875" style="10" customWidth="1"/>
    <col min="14102" max="14102" width="1.109375" style="10" customWidth="1"/>
    <col min="14103" max="14103" width="1.44140625" style="10" customWidth="1"/>
    <col min="14104" max="14104" width="13.109375" style="10" customWidth="1"/>
    <col min="14105" max="14105" width="1.44140625" style="10" customWidth="1"/>
    <col min="14106" max="14106" width="13.109375" style="10" customWidth="1"/>
    <col min="14107" max="14107" width="1.44140625" style="10" customWidth="1"/>
    <col min="14108" max="14108" width="13.109375" style="10" customWidth="1"/>
    <col min="14109" max="14109" width="2.21875" style="10" customWidth="1"/>
    <col min="14110" max="14110" width="16.21875" style="10" customWidth="1"/>
    <col min="14111" max="14111" width="2.21875" style="10" customWidth="1"/>
    <col min="14112" max="14112" width="13.109375" style="10" customWidth="1"/>
    <col min="14113" max="14113" width="1.44140625" style="10" customWidth="1"/>
    <col min="14114" max="14114" width="13.109375" style="10" customWidth="1"/>
    <col min="14115" max="14115" width="1.44140625" style="10" customWidth="1"/>
    <col min="14116" max="14116" width="13.109375" style="10" customWidth="1"/>
    <col min="14117" max="14117" width="2.21875" style="10" customWidth="1"/>
    <col min="14118" max="14118" width="16.21875" style="10" customWidth="1"/>
    <col min="14119" max="14119" width="3" style="10" customWidth="1"/>
    <col min="14120" max="14120" width="8.44140625" style="10" customWidth="1"/>
    <col min="14121" max="14121" width="1.44140625" style="10" customWidth="1"/>
    <col min="14122" max="14122" width="22.33203125" style="10" customWidth="1"/>
    <col min="14123" max="14336" width="11.5546875" style="10"/>
    <col min="14337" max="14337" width="5.33203125" style="10" customWidth="1"/>
    <col min="14338" max="14338" width="3" style="10" customWidth="1"/>
    <col min="14339" max="14339" width="20.109375" style="10" customWidth="1"/>
    <col min="14340" max="14340" width="2.21875" style="10" customWidth="1"/>
    <col min="14341" max="14341" width="0" style="10" hidden="1" customWidth="1"/>
    <col min="14342" max="14342" width="3" style="10" customWidth="1"/>
    <col min="14343" max="14343" width="12.33203125" style="10" customWidth="1"/>
    <col min="14344" max="14344" width="1.44140625" style="10" customWidth="1"/>
    <col min="14345" max="14345" width="12.33203125" style="10" customWidth="1"/>
    <col min="14346" max="14346" width="1.44140625" style="10" customWidth="1"/>
    <col min="14347" max="14347" width="12.33203125" style="10" customWidth="1"/>
    <col min="14348" max="14348" width="1.44140625" style="10" customWidth="1"/>
    <col min="14349" max="14349" width="14.6640625" style="10" customWidth="1"/>
    <col min="14350" max="14350" width="1.44140625" style="10" customWidth="1"/>
    <col min="14351" max="14351" width="12.332031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2.21875" style="10" customWidth="1"/>
    <col min="14357" max="14357" width="16.21875" style="10" customWidth="1"/>
    <col min="14358" max="14358" width="1.109375" style="10" customWidth="1"/>
    <col min="14359" max="14359" width="1.44140625" style="10" customWidth="1"/>
    <col min="14360" max="14360" width="13.109375" style="10" customWidth="1"/>
    <col min="14361" max="14361" width="1.44140625" style="10" customWidth="1"/>
    <col min="14362" max="14362" width="13.109375" style="10" customWidth="1"/>
    <col min="14363" max="14363" width="1.44140625" style="10" customWidth="1"/>
    <col min="14364" max="14364" width="13.109375" style="10" customWidth="1"/>
    <col min="14365" max="14365" width="2.21875" style="10" customWidth="1"/>
    <col min="14366" max="14366" width="16.21875" style="10" customWidth="1"/>
    <col min="14367" max="14367" width="2.21875" style="10" customWidth="1"/>
    <col min="14368" max="14368" width="13.109375" style="10" customWidth="1"/>
    <col min="14369" max="14369" width="1.44140625" style="10" customWidth="1"/>
    <col min="14370" max="14370" width="13.109375" style="10" customWidth="1"/>
    <col min="14371" max="14371" width="1.44140625" style="10" customWidth="1"/>
    <col min="14372" max="14372" width="13.109375" style="10" customWidth="1"/>
    <col min="14373" max="14373" width="2.21875" style="10" customWidth="1"/>
    <col min="14374" max="14374" width="16.21875" style="10" customWidth="1"/>
    <col min="14375" max="14375" width="3" style="10" customWidth="1"/>
    <col min="14376" max="14376" width="8.44140625" style="10" customWidth="1"/>
    <col min="14377" max="14377" width="1.44140625" style="10" customWidth="1"/>
    <col min="14378" max="14378" width="22.33203125" style="10" customWidth="1"/>
    <col min="14379" max="14592" width="11.5546875" style="10"/>
    <col min="14593" max="14593" width="5.33203125" style="10" customWidth="1"/>
    <col min="14594" max="14594" width="3" style="10" customWidth="1"/>
    <col min="14595" max="14595" width="20.109375" style="10" customWidth="1"/>
    <col min="14596" max="14596" width="2.21875" style="10" customWidth="1"/>
    <col min="14597" max="14597" width="0" style="10" hidden="1" customWidth="1"/>
    <col min="14598" max="14598" width="3" style="10" customWidth="1"/>
    <col min="14599" max="14599" width="12.33203125" style="10" customWidth="1"/>
    <col min="14600" max="14600" width="1.44140625" style="10" customWidth="1"/>
    <col min="14601" max="14601" width="12.33203125" style="10" customWidth="1"/>
    <col min="14602" max="14602" width="1.44140625" style="10" customWidth="1"/>
    <col min="14603" max="14603" width="12.33203125" style="10" customWidth="1"/>
    <col min="14604" max="14604" width="1.44140625" style="10" customWidth="1"/>
    <col min="14605" max="14605" width="14.6640625" style="10" customWidth="1"/>
    <col min="14606" max="14606" width="1.44140625" style="10" customWidth="1"/>
    <col min="14607" max="14607" width="12.332031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2.21875" style="10" customWidth="1"/>
    <col min="14613" max="14613" width="16.21875" style="10" customWidth="1"/>
    <col min="14614" max="14614" width="1.109375" style="10" customWidth="1"/>
    <col min="14615" max="14615" width="1.44140625" style="10" customWidth="1"/>
    <col min="14616" max="14616" width="13.109375" style="10" customWidth="1"/>
    <col min="14617" max="14617" width="1.44140625" style="10" customWidth="1"/>
    <col min="14618" max="14618" width="13.109375" style="10" customWidth="1"/>
    <col min="14619" max="14619" width="1.44140625" style="10" customWidth="1"/>
    <col min="14620" max="14620" width="13.109375" style="10" customWidth="1"/>
    <col min="14621" max="14621" width="2.21875" style="10" customWidth="1"/>
    <col min="14622" max="14622" width="16.21875" style="10" customWidth="1"/>
    <col min="14623" max="14623" width="2.21875" style="10" customWidth="1"/>
    <col min="14624" max="14624" width="13.109375" style="10" customWidth="1"/>
    <col min="14625" max="14625" width="1.44140625" style="10" customWidth="1"/>
    <col min="14626" max="14626" width="13.109375" style="10" customWidth="1"/>
    <col min="14627" max="14627" width="1.44140625" style="10" customWidth="1"/>
    <col min="14628" max="14628" width="13.109375" style="10" customWidth="1"/>
    <col min="14629" max="14629" width="2.21875" style="10" customWidth="1"/>
    <col min="14630" max="14630" width="16.21875" style="10" customWidth="1"/>
    <col min="14631" max="14631" width="3" style="10" customWidth="1"/>
    <col min="14632" max="14632" width="8.44140625" style="10" customWidth="1"/>
    <col min="14633" max="14633" width="1.44140625" style="10" customWidth="1"/>
    <col min="14634" max="14634" width="22.33203125" style="10" customWidth="1"/>
    <col min="14635" max="14848" width="11.5546875" style="10"/>
    <col min="14849" max="14849" width="5.33203125" style="10" customWidth="1"/>
    <col min="14850" max="14850" width="3" style="10" customWidth="1"/>
    <col min="14851" max="14851" width="20.109375" style="10" customWidth="1"/>
    <col min="14852" max="14852" width="2.21875" style="10" customWidth="1"/>
    <col min="14853" max="14853" width="0" style="10" hidden="1" customWidth="1"/>
    <col min="14854" max="14854" width="3" style="10" customWidth="1"/>
    <col min="14855" max="14855" width="12.33203125" style="10" customWidth="1"/>
    <col min="14856" max="14856" width="1.44140625" style="10" customWidth="1"/>
    <col min="14857" max="14857" width="12.33203125" style="10" customWidth="1"/>
    <col min="14858" max="14858" width="1.44140625" style="10" customWidth="1"/>
    <col min="14859" max="14859" width="12.33203125" style="10" customWidth="1"/>
    <col min="14860" max="14860" width="1.44140625" style="10" customWidth="1"/>
    <col min="14861" max="14861" width="14.6640625" style="10" customWidth="1"/>
    <col min="14862" max="14862" width="1.44140625" style="10" customWidth="1"/>
    <col min="14863" max="14863" width="12.332031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2.21875" style="10" customWidth="1"/>
    <col min="14869" max="14869" width="16.21875" style="10" customWidth="1"/>
    <col min="14870" max="14870" width="1.109375" style="10" customWidth="1"/>
    <col min="14871" max="14871" width="1.44140625" style="10" customWidth="1"/>
    <col min="14872" max="14872" width="13.109375" style="10" customWidth="1"/>
    <col min="14873" max="14873" width="1.44140625" style="10" customWidth="1"/>
    <col min="14874" max="14874" width="13.109375" style="10" customWidth="1"/>
    <col min="14875" max="14875" width="1.44140625" style="10" customWidth="1"/>
    <col min="14876" max="14876" width="13.109375" style="10" customWidth="1"/>
    <col min="14877" max="14877" width="2.21875" style="10" customWidth="1"/>
    <col min="14878" max="14878" width="16.21875" style="10" customWidth="1"/>
    <col min="14879" max="14879" width="2.21875" style="10" customWidth="1"/>
    <col min="14880" max="14880" width="13.109375" style="10" customWidth="1"/>
    <col min="14881" max="14881" width="1.44140625" style="10" customWidth="1"/>
    <col min="14882" max="14882" width="13.109375" style="10" customWidth="1"/>
    <col min="14883" max="14883" width="1.44140625" style="10" customWidth="1"/>
    <col min="14884" max="14884" width="13.109375" style="10" customWidth="1"/>
    <col min="14885" max="14885" width="2.21875" style="10" customWidth="1"/>
    <col min="14886" max="14886" width="16.21875" style="10" customWidth="1"/>
    <col min="14887" max="14887" width="3" style="10" customWidth="1"/>
    <col min="14888" max="14888" width="8.44140625" style="10" customWidth="1"/>
    <col min="14889" max="14889" width="1.44140625" style="10" customWidth="1"/>
    <col min="14890" max="14890" width="22.33203125" style="10" customWidth="1"/>
    <col min="14891" max="15104" width="11.5546875" style="10"/>
    <col min="15105" max="15105" width="5.33203125" style="10" customWidth="1"/>
    <col min="15106" max="15106" width="3" style="10" customWidth="1"/>
    <col min="15107" max="15107" width="20.109375" style="10" customWidth="1"/>
    <col min="15108" max="15108" width="2.21875" style="10" customWidth="1"/>
    <col min="15109" max="15109" width="0" style="10" hidden="1" customWidth="1"/>
    <col min="15110" max="15110" width="3" style="10" customWidth="1"/>
    <col min="15111" max="15111" width="12.33203125" style="10" customWidth="1"/>
    <col min="15112" max="15112" width="1.44140625" style="10" customWidth="1"/>
    <col min="15113" max="15113" width="12.33203125" style="10" customWidth="1"/>
    <col min="15114" max="15114" width="1.44140625" style="10" customWidth="1"/>
    <col min="15115" max="15115" width="12.33203125" style="10" customWidth="1"/>
    <col min="15116" max="15116" width="1.44140625" style="10" customWidth="1"/>
    <col min="15117" max="15117" width="14.6640625" style="10" customWidth="1"/>
    <col min="15118" max="15118" width="1.44140625" style="10" customWidth="1"/>
    <col min="15119" max="15119" width="12.332031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2.21875" style="10" customWidth="1"/>
    <col min="15125" max="15125" width="16.21875" style="10" customWidth="1"/>
    <col min="15126" max="15126" width="1.109375" style="10" customWidth="1"/>
    <col min="15127" max="15127" width="1.44140625" style="10" customWidth="1"/>
    <col min="15128" max="15128" width="13.109375" style="10" customWidth="1"/>
    <col min="15129" max="15129" width="1.44140625" style="10" customWidth="1"/>
    <col min="15130" max="15130" width="13.109375" style="10" customWidth="1"/>
    <col min="15131" max="15131" width="1.44140625" style="10" customWidth="1"/>
    <col min="15132" max="15132" width="13.109375" style="10" customWidth="1"/>
    <col min="15133" max="15133" width="2.21875" style="10" customWidth="1"/>
    <col min="15134" max="15134" width="16.21875" style="10" customWidth="1"/>
    <col min="15135" max="15135" width="2.21875" style="10" customWidth="1"/>
    <col min="15136" max="15136" width="13.109375" style="10" customWidth="1"/>
    <col min="15137" max="15137" width="1.44140625" style="10" customWidth="1"/>
    <col min="15138" max="15138" width="13.109375" style="10" customWidth="1"/>
    <col min="15139" max="15139" width="1.44140625" style="10" customWidth="1"/>
    <col min="15140" max="15140" width="13.109375" style="10" customWidth="1"/>
    <col min="15141" max="15141" width="2.21875" style="10" customWidth="1"/>
    <col min="15142" max="15142" width="16.21875" style="10" customWidth="1"/>
    <col min="15143" max="15143" width="3" style="10" customWidth="1"/>
    <col min="15144" max="15144" width="8.44140625" style="10" customWidth="1"/>
    <col min="15145" max="15145" width="1.44140625" style="10" customWidth="1"/>
    <col min="15146" max="15146" width="22.33203125" style="10" customWidth="1"/>
    <col min="15147" max="15360" width="11.5546875" style="10"/>
    <col min="15361" max="15361" width="5.33203125" style="10" customWidth="1"/>
    <col min="15362" max="15362" width="3" style="10" customWidth="1"/>
    <col min="15363" max="15363" width="20.109375" style="10" customWidth="1"/>
    <col min="15364" max="15364" width="2.21875" style="10" customWidth="1"/>
    <col min="15365" max="15365" width="0" style="10" hidden="1" customWidth="1"/>
    <col min="15366" max="15366" width="3" style="10" customWidth="1"/>
    <col min="15367" max="15367" width="12.33203125" style="10" customWidth="1"/>
    <col min="15368" max="15368" width="1.44140625" style="10" customWidth="1"/>
    <col min="15369" max="15369" width="12.33203125" style="10" customWidth="1"/>
    <col min="15370" max="15370" width="1.44140625" style="10" customWidth="1"/>
    <col min="15371" max="15371" width="12.33203125" style="10" customWidth="1"/>
    <col min="15372" max="15372" width="1.44140625" style="10" customWidth="1"/>
    <col min="15373" max="15373" width="14.6640625" style="10" customWidth="1"/>
    <col min="15374" max="15374" width="1.44140625" style="10" customWidth="1"/>
    <col min="15375" max="15375" width="12.332031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2.21875" style="10" customWidth="1"/>
    <col min="15381" max="15381" width="16.21875" style="10" customWidth="1"/>
    <col min="15382" max="15382" width="1.109375" style="10" customWidth="1"/>
    <col min="15383" max="15383" width="1.44140625" style="10" customWidth="1"/>
    <col min="15384" max="15384" width="13.109375" style="10" customWidth="1"/>
    <col min="15385" max="15385" width="1.44140625" style="10" customWidth="1"/>
    <col min="15386" max="15386" width="13.109375" style="10" customWidth="1"/>
    <col min="15387" max="15387" width="1.44140625" style="10" customWidth="1"/>
    <col min="15388" max="15388" width="13.109375" style="10" customWidth="1"/>
    <col min="15389" max="15389" width="2.21875" style="10" customWidth="1"/>
    <col min="15390" max="15390" width="16.21875" style="10" customWidth="1"/>
    <col min="15391" max="15391" width="2.21875" style="10" customWidth="1"/>
    <col min="15392" max="15392" width="13.109375" style="10" customWidth="1"/>
    <col min="15393" max="15393" width="1.44140625" style="10" customWidth="1"/>
    <col min="15394" max="15394" width="13.109375" style="10" customWidth="1"/>
    <col min="15395" max="15395" width="1.44140625" style="10" customWidth="1"/>
    <col min="15396" max="15396" width="13.109375" style="10" customWidth="1"/>
    <col min="15397" max="15397" width="2.21875" style="10" customWidth="1"/>
    <col min="15398" max="15398" width="16.21875" style="10" customWidth="1"/>
    <col min="15399" max="15399" width="3" style="10" customWidth="1"/>
    <col min="15400" max="15400" width="8.44140625" style="10" customWidth="1"/>
    <col min="15401" max="15401" width="1.44140625" style="10" customWidth="1"/>
    <col min="15402" max="15402" width="22.33203125" style="10" customWidth="1"/>
    <col min="15403" max="15616" width="11.5546875" style="10"/>
    <col min="15617" max="15617" width="5.33203125" style="10" customWidth="1"/>
    <col min="15618" max="15618" width="3" style="10" customWidth="1"/>
    <col min="15619" max="15619" width="20.109375" style="10" customWidth="1"/>
    <col min="15620" max="15620" width="2.21875" style="10" customWidth="1"/>
    <col min="15621" max="15621" width="0" style="10" hidden="1" customWidth="1"/>
    <col min="15622" max="15622" width="3" style="10" customWidth="1"/>
    <col min="15623" max="15623" width="12.33203125" style="10" customWidth="1"/>
    <col min="15624" max="15624" width="1.44140625" style="10" customWidth="1"/>
    <col min="15625" max="15625" width="12.33203125" style="10" customWidth="1"/>
    <col min="15626" max="15626" width="1.44140625" style="10" customWidth="1"/>
    <col min="15627" max="15627" width="12.33203125" style="10" customWidth="1"/>
    <col min="15628" max="15628" width="1.44140625" style="10" customWidth="1"/>
    <col min="15629" max="15629" width="14.6640625" style="10" customWidth="1"/>
    <col min="15630" max="15630" width="1.44140625" style="10" customWidth="1"/>
    <col min="15631" max="15631" width="12.332031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2.21875" style="10" customWidth="1"/>
    <col min="15637" max="15637" width="16.21875" style="10" customWidth="1"/>
    <col min="15638" max="15638" width="1.109375" style="10" customWidth="1"/>
    <col min="15639" max="15639" width="1.44140625" style="10" customWidth="1"/>
    <col min="15640" max="15640" width="13.109375" style="10" customWidth="1"/>
    <col min="15641" max="15641" width="1.44140625" style="10" customWidth="1"/>
    <col min="15642" max="15642" width="13.109375" style="10" customWidth="1"/>
    <col min="15643" max="15643" width="1.44140625" style="10" customWidth="1"/>
    <col min="15644" max="15644" width="13.109375" style="10" customWidth="1"/>
    <col min="15645" max="15645" width="2.21875" style="10" customWidth="1"/>
    <col min="15646" max="15646" width="16.21875" style="10" customWidth="1"/>
    <col min="15647" max="15647" width="2.21875" style="10" customWidth="1"/>
    <col min="15648" max="15648" width="13.109375" style="10" customWidth="1"/>
    <col min="15649" max="15649" width="1.44140625" style="10" customWidth="1"/>
    <col min="15650" max="15650" width="13.109375" style="10" customWidth="1"/>
    <col min="15651" max="15651" width="1.44140625" style="10" customWidth="1"/>
    <col min="15652" max="15652" width="13.109375" style="10" customWidth="1"/>
    <col min="15653" max="15653" width="2.21875" style="10" customWidth="1"/>
    <col min="15654" max="15654" width="16.21875" style="10" customWidth="1"/>
    <col min="15655" max="15655" width="3" style="10" customWidth="1"/>
    <col min="15656" max="15656" width="8.44140625" style="10" customWidth="1"/>
    <col min="15657" max="15657" width="1.44140625" style="10" customWidth="1"/>
    <col min="15658" max="15658" width="22.33203125" style="10" customWidth="1"/>
    <col min="15659" max="15872" width="11.5546875" style="10"/>
    <col min="15873" max="15873" width="5.33203125" style="10" customWidth="1"/>
    <col min="15874" max="15874" width="3" style="10" customWidth="1"/>
    <col min="15875" max="15875" width="20.109375" style="10" customWidth="1"/>
    <col min="15876" max="15876" width="2.21875" style="10" customWidth="1"/>
    <col min="15877" max="15877" width="0" style="10" hidden="1" customWidth="1"/>
    <col min="15878" max="15878" width="3" style="10" customWidth="1"/>
    <col min="15879" max="15879" width="12.33203125" style="10" customWidth="1"/>
    <col min="15880" max="15880" width="1.44140625" style="10" customWidth="1"/>
    <col min="15881" max="15881" width="12.33203125" style="10" customWidth="1"/>
    <col min="15882" max="15882" width="1.44140625" style="10" customWidth="1"/>
    <col min="15883" max="15883" width="12.33203125" style="10" customWidth="1"/>
    <col min="15884" max="15884" width="1.44140625" style="10" customWidth="1"/>
    <col min="15885" max="15885" width="14.6640625" style="10" customWidth="1"/>
    <col min="15886" max="15886" width="1.44140625" style="10" customWidth="1"/>
    <col min="15887" max="15887" width="12.332031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2.21875" style="10" customWidth="1"/>
    <col min="15893" max="15893" width="16.21875" style="10" customWidth="1"/>
    <col min="15894" max="15894" width="1.109375" style="10" customWidth="1"/>
    <col min="15895" max="15895" width="1.44140625" style="10" customWidth="1"/>
    <col min="15896" max="15896" width="13.109375" style="10" customWidth="1"/>
    <col min="15897" max="15897" width="1.44140625" style="10" customWidth="1"/>
    <col min="15898" max="15898" width="13.109375" style="10" customWidth="1"/>
    <col min="15899" max="15899" width="1.44140625" style="10" customWidth="1"/>
    <col min="15900" max="15900" width="13.109375" style="10" customWidth="1"/>
    <col min="15901" max="15901" width="2.21875" style="10" customWidth="1"/>
    <col min="15902" max="15902" width="16.21875" style="10" customWidth="1"/>
    <col min="15903" max="15903" width="2.21875" style="10" customWidth="1"/>
    <col min="15904" max="15904" width="13.109375" style="10" customWidth="1"/>
    <col min="15905" max="15905" width="1.44140625" style="10" customWidth="1"/>
    <col min="15906" max="15906" width="13.109375" style="10" customWidth="1"/>
    <col min="15907" max="15907" width="1.44140625" style="10" customWidth="1"/>
    <col min="15908" max="15908" width="13.109375" style="10" customWidth="1"/>
    <col min="15909" max="15909" width="2.21875" style="10" customWidth="1"/>
    <col min="15910" max="15910" width="16.21875" style="10" customWidth="1"/>
    <col min="15911" max="15911" width="3" style="10" customWidth="1"/>
    <col min="15912" max="15912" width="8.44140625" style="10" customWidth="1"/>
    <col min="15913" max="15913" width="1.44140625" style="10" customWidth="1"/>
    <col min="15914" max="15914" width="22.33203125" style="10" customWidth="1"/>
    <col min="15915" max="16128" width="11.5546875" style="10"/>
    <col min="16129" max="16129" width="5.33203125" style="10" customWidth="1"/>
    <col min="16130" max="16130" width="3" style="10" customWidth="1"/>
    <col min="16131" max="16131" width="20.109375" style="10" customWidth="1"/>
    <col min="16132" max="16132" width="2.21875" style="10" customWidth="1"/>
    <col min="16133" max="16133" width="0" style="10" hidden="1" customWidth="1"/>
    <col min="16134" max="16134" width="3" style="10" customWidth="1"/>
    <col min="16135" max="16135" width="12.33203125" style="10" customWidth="1"/>
    <col min="16136" max="16136" width="1.44140625" style="10" customWidth="1"/>
    <col min="16137" max="16137" width="12.33203125" style="10" customWidth="1"/>
    <col min="16138" max="16138" width="1.44140625" style="10" customWidth="1"/>
    <col min="16139" max="16139" width="12.33203125" style="10" customWidth="1"/>
    <col min="16140" max="16140" width="1.44140625" style="10" customWidth="1"/>
    <col min="16141" max="16141" width="14.6640625" style="10" customWidth="1"/>
    <col min="16142" max="16142" width="1.44140625" style="10" customWidth="1"/>
    <col min="16143" max="16143" width="12.332031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2.21875" style="10" customWidth="1"/>
    <col min="16149" max="16149" width="16.21875" style="10" customWidth="1"/>
    <col min="16150" max="16150" width="1.109375" style="10" customWidth="1"/>
    <col min="16151" max="16151" width="1.44140625" style="10" customWidth="1"/>
    <col min="16152" max="16152" width="13.109375" style="10" customWidth="1"/>
    <col min="16153" max="16153" width="1.44140625" style="10" customWidth="1"/>
    <col min="16154" max="16154" width="13.109375" style="10" customWidth="1"/>
    <col min="16155" max="16155" width="1.44140625" style="10" customWidth="1"/>
    <col min="16156" max="16156" width="13.109375" style="10" customWidth="1"/>
    <col min="16157" max="16157" width="2.21875" style="10" customWidth="1"/>
    <col min="16158" max="16158" width="16.21875" style="10" customWidth="1"/>
    <col min="16159" max="16159" width="2.21875" style="10" customWidth="1"/>
    <col min="16160" max="16160" width="13.109375" style="10" customWidth="1"/>
    <col min="16161" max="16161" width="1.44140625" style="10" customWidth="1"/>
    <col min="16162" max="16162" width="13.109375" style="10" customWidth="1"/>
    <col min="16163" max="16163" width="1.44140625" style="10" customWidth="1"/>
    <col min="16164" max="16164" width="13.109375" style="10" customWidth="1"/>
    <col min="16165" max="16165" width="2.21875" style="10" customWidth="1"/>
    <col min="16166" max="16166" width="16.21875" style="10" customWidth="1"/>
    <col min="16167" max="16167" width="3" style="10" customWidth="1"/>
    <col min="16168" max="16168" width="8.44140625" style="10" customWidth="1"/>
    <col min="16169" max="16169" width="1.44140625" style="10" customWidth="1"/>
    <col min="16170" max="16170" width="22.33203125" style="10" customWidth="1"/>
    <col min="16171" max="16384" width="11.5546875" style="10"/>
  </cols>
  <sheetData>
    <row r="1" spans="1:40" s="8" customFormat="1" ht="10.5" customHeight="1" x14ac:dyDescent="0.3">
      <c r="C1" s="10"/>
      <c r="U1" s="11" t="s">
        <v>42</v>
      </c>
      <c r="X1" s="38" t="s">
        <v>43</v>
      </c>
      <c r="AN1" s="113" t="s">
        <v>620</v>
      </c>
    </row>
    <row r="2" spans="1:40" s="8" customFormat="1" ht="10.5" customHeight="1" x14ac:dyDescent="0.3">
      <c r="A2" s="12"/>
      <c r="C2" s="10"/>
      <c r="U2" s="11" t="s">
        <v>621</v>
      </c>
      <c r="X2" s="38" t="s">
        <v>589</v>
      </c>
      <c r="AN2" s="11" t="s">
        <v>622</v>
      </c>
    </row>
    <row r="3" spans="1:40" s="8" customFormat="1" ht="10.5" customHeight="1" x14ac:dyDescent="0.3">
      <c r="A3" s="13"/>
      <c r="C3" s="10"/>
      <c r="U3" s="11" t="s">
        <v>48</v>
      </c>
      <c r="X3" s="14" t="s">
        <v>49</v>
      </c>
    </row>
    <row r="4" spans="1:40" ht="9.6" customHeight="1" x14ac:dyDescent="0.3">
      <c r="A4" s="27"/>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9.6" customHeight="1" x14ac:dyDescent="0.3">
      <c r="O6" s="16" t="s">
        <v>623</v>
      </c>
      <c r="P6" s="16"/>
      <c r="Q6" s="16"/>
      <c r="R6" s="16"/>
      <c r="S6" s="16"/>
      <c r="T6" s="16"/>
      <c r="U6" s="16"/>
      <c r="X6" s="16" t="s">
        <v>623</v>
      </c>
      <c r="Y6" s="16"/>
      <c r="Z6" s="16"/>
      <c r="AA6" s="16"/>
      <c r="AB6" s="16"/>
      <c r="AC6" s="16"/>
      <c r="AD6" s="16"/>
      <c r="AE6" s="16"/>
      <c r="AF6" s="16"/>
      <c r="AG6" s="16"/>
      <c r="AH6" s="16"/>
      <c r="AI6" s="16"/>
      <c r="AJ6" s="16"/>
      <c r="AK6" s="16"/>
      <c r="AL6" s="16"/>
    </row>
    <row r="7" spans="1:40" ht="9.6" customHeight="1" x14ac:dyDescent="0.3"/>
    <row r="8" spans="1:40" ht="9.6" customHeight="1" x14ac:dyDescent="0.3">
      <c r="G8" s="16" t="s">
        <v>624</v>
      </c>
      <c r="H8" s="16"/>
      <c r="I8" s="16"/>
      <c r="J8" s="16"/>
      <c r="K8" s="16"/>
      <c r="L8" s="16"/>
      <c r="M8" s="16"/>
      <c r="O8" s="16" t="s">
        <v>625</v>
      </c>
      <c r="P8" s="16"/>
      <c r="Q8" s="16"/>
      <c r="R8" s="16"/>
      <c r="S8" s="16"/>
      <c r="T8" s="16"/>
      <c r="U8" s="16"/>
      <c r="X8" s="16" t="s">
        <v>626</v>
      </c>
      <c r="Y8" s="16"/>
      <c r="Z8" s="16"/>
      <c r="AA8" s="16"/>
      <c r="AB8" s="16"/>
      <c r="AC8" s="16"/>
      <c r="AD8" s="16"/>
    </row>
    <row r="9" spans="1:40" ht="9.6" customHeight="1" x14ac:dyDescent="0.3">
      <c r="K9" s="18" t="s">
        <v>299</v>
      </c>
      <c r="AF9" s="18" t="s">
        <v>299</v>
      </c>
      <c r="AH9" s="18" t="s">
        <v>598</v>
      </c>
    </row>
    <row r="10" spans="1:40" ht="9.6" customHeight="1" x14ac:dyDescent="0.3">
      <c r="I10" s="18" t="s">
        <v>627</v>
      </c>
      <c r="K10" s="18" t="s">
        <v>595</v>
      </c>
      <c r="M10" s="18" t="s">
        <v>65</v>
      </c>
      <c r="Q10" s="18" t="s">
        <v>596</v>
      </c>
      <c r="S10" s="18" t="s">
        <v>597</v>
      </c>
      <c r="Z10" s="18" t="s">
        <v>596</v>
      </c>
      <c r="AB10" s="18" t="s">
        <v>597</v>
      </c>
      <c r="AF10" s="18" t="s">
        <v>599</v>
      </c>
      <c r="AH10" s="18" t="s">
        <v>61</v>
      </c>
      <c r="AL10" s="18" t="s">
        <v>65</v>
      </c>
    </row>
    <row r="11" spans="1:40" ht="9.6" customHeight="1" x14ac:dyDescent="0.3">
      <c r="A11" s="19" t="s">
        <v>71</v>
      </c>
      <c r="C11" s="19" t="s">
        <v>73</v>
      </c>
      <c r="G11" s="19" t="s">
        <v>628</v>
      </c>
      <c r="I11" s="19" t="s">
        <v>78</v>
      </c>
      <c r="K11" s="19" t="s">
        <v>605</v>
      </c>
      <c r="M11" s="19" t="s">
        <v>606</v>
      </c>
      <c r="O11" s="19" t="s">
        <v>377</v>
      </c>
      <c r="Q11" s="19" t="s">
        <v>607</v>
      </c>
      <c r="S11" s="19" t="s">
        <v>69</v>
      </c>
      <c r="U11" s="19" t="s">
        <v>65</v>
      </c>
      <c r="X11" s="19" t="s">
        <v>377</v>
      </c>
      <c r="Z11" s="19" t="s">
        <v>607</v>
      </c>
      <c r="AB11" s="19" t="s">
        <v>69</v>
      </c>
      <c r="AD11" s="19" t="s">
        <v>65</v>
      </c>
      <c r="AF11" s="19" t="s">
        <v>605</v>
      </c>
      <c r="AH11" s="19" t="s">
        <v>69</v>
      </c>
      <c r="AJ11" s="19" t="s">
        <v>327</v>
      </c>
      <c r="AL11" s="19" t="s">
        <v>609</v>
      </c>
      <c r="AN11" s="19" t="s">
        <v>71</v>
      </c>
    </row>
    <row r="12" spans="1:40" ht="8.85" customHeight="1" x14ac:dyDescent="0.3"/>
    <row r="13" spans="1:40" ht="8.85" customHeight="1" x14ac:dyDescent="0.3">
      <c r="B13" s="10" t="s">
        <v>281</v>
      </c>
    </row>
    <row r="14" spans="1:40" ht="8.85" customHeight="1" x14ac:dyDescent="0.3">
      <c r="A14" s="10">
        <v>1</v>
      </c>
      <c r="B14" s="21"/>
      <c r="C14" s="10" t="s">
        <v>84</v>
      </c>
      <c r="D14" s="21"/>
      <c r="E14" s="21"/>
      <c r="F14" s="21"/>
      <c r="G14" s="159">
        <v>49887196</v>
      </c>
      <c r="H14" s="21"/>
      <c r="I14" s="159">
        <v>75398398</v>
      </c>
      <c r="J14" s="21"/>
      <c r="K14" s="159">
        <v>0</v>
      </c>
      <c r="L14" s="21"/>
      <c r="M14" s="159">
        <f t="shared" ref="M14:M58" si="0">SUM(G14:K14)</f>
        <v>125285594</v>
      </c>
      <c r="N14" s="21"/>
      <c r="O14" s="159">
        <v>15490303</v>
      </c>
      <c r="P14" s="21"/>
      <c r="Q14" s="159">
        <v>2329371</v>
      </c>
      <c r="R14" s="21"/>
      <c r="S14" s="159">
        <v>80235996</v>
      </c>
      <c r="T14" s="21"/>
      <c r="U14" s="159">
        <f t="shared" ref="U14:U58" si="1">SUM(O14:S14)</f>
        <v>98055670</v>
      </c>
      <c r="V14" s="21"/>
      <c r="W14" s="21"/>
      <c r="X14" s="159">
        <v>3640469</v>
      </c>
      <c r="Y14" s="21"/>
      <c r="Z14" s="159">
        <v>1112629</v>
      </c>
      <c r="AA14" s="21"/>
      <c r="AB14" s="159">
        <v>22476826</v>
      </c>
      <c r="AC14" s="21"/>
      <c r="AD14" s="159">
        <f t="shared" ref="AD14:AD58" si="2">SUM(X14:AB14)</f>
        <v>27229924</v>
      </c>
      <c r="AE14" s="21"/>
      <c r="AF14" s="159">
        <v>0</v>
      </c>
      <c r="AG14" s="21"/>
      <c r="AH14" s="159">
        <v>0</v>
      </c>
      <c r="AI14" s="21"/>
      <c r="AJ14" s="159">
        <v>0</v>
      </c>
      <c r="AK14" s="21"/>
      <c r="AL14" s="159">
        <f t="shared" ref="AL14:AL58" si="3">(U14+AD14+AF14+AH14+AJ14)</f>
        <v>125285594</v>
      </c>
      <c r="AM14" s="21"/>
      <c r="AN14" s="10">
        <v>1</v>
      </c>
    </row>
    <row r="15" spans="1:40" ht="8.85" customHeight="1" x14ac:dyDescent="0.3">
      <c r="A15" s="10">
        <v>2</v>
      </c>
      <c r="B15" s="21"/>
      <c r="C15" s="10" t="s">
        <v>85</v>
      </c>
      <c r="D15" s="21"/>
      <c r="E15" s="21"/>
      <c r="F15" s="21"/>
      <c r="G15" s="160">
        <v>7482144</v>
      </c>
      <c r="H15" s="21"/>
      <c r="I15" s="160">
        <v>6661090</v>
      </c>
      <c r="J15" s="21"/>
      <c r="K15" s="160">
        <v>0</v>
      </c>
      <c r="L15" s="21"/>
      <c r="M15" s="160">
        <f t="shared" si="0"/>
        <v>14143234</v>
      </c>
      <c r="N15" s="21"/>
      <c r="O15" s="160">
        <v>399376</v>
      </c>
      <c r="P15" s="21"/>
      <c r="Q15" s="160">
        <v>81128</v>
      </c>
      <c r="R15" s="21"/>
      <c r="S15" s="160">
        <v>9266321</v>
      </c>
      <c r="T15" s="21"/>
      <c r="U15" s="160">
        <f t="shared" si="1"/>
        <v>9746825</v>
      </c>
      <c r="V15" s="21"/>
      <c r="W15" s="21"/>
      <c r="X15" s="160">
        <v>195406</v>
      </c>
      <c r="Y15" s="21"/>
      <c r="Z15" s="160">
        <v>5257</v>
      </c>
      <c r="AA15" s="21"/>
      <c r="AB15" s="160">
        <v>3863090</v>
      </c>
      <c r="AC15" s="21"/>
      <c r="AD15" s="160">
        <f t="shared" si="2"/>
        <v>4063753</v>
      </c>
      <c r="AE15" s="21"/>
      <c r="AF15" s="160">
        <v>0</v>
      </c>
      <c r="AG15" s="21"/>
      <c r="AH15" s="160">
        <v>0</v>
      </c>
      <c r="AI15" s="21"/>
      <c r="AJ15" s="160">
        <v>2267919</v>
      </c>
      <c r="AK15" s="21"/>
      <c r="AL15" s="160">
        <f t="shared" si="3"/>
        <v>16078497</v>
      </c>
      <c r="AM15" s="21"/>
      <c r="AN15" s="10">
        <v>2</v>
      </c>
    </row>
    <row r="16" spans="1:40" ht="8.85" customHeight="1" x14ac:dyDescent="0.3">
      <c r="A16" s="10">
        <v>3</v>
      </c>
      <c r="B16" s="21"/>
      <c r="C16" s="10" t="s">
        <v>86</v>
      </c>
      <c r="D16" s="21"/>
      <c r="E16" s="21"/>
      <c r="F16" s="21"/>
      <c r="G16" s="160">
        <v>0</v>
      </c>
      <c r="H16" s="21"/>
      <c r="I16" s="160">
        <v>1245880</v>
      </c>
      <c r="J16" s="21"/>
      <c r="K16" s="160">
        <v>0</v>
      </c>
      <c r="L16" s="21"/>
      <c r="M16" s="160">
        <f t="shared" si="0"/>
        <v>1245880</v>
      </c>
      <c r="N16" s="21"/>
      <c r="O16" s="160">
        <v>527270</v>
      </c>
      <c r="P16" s="21"/>
      <c r="Q16" s="160">
        <v>0</v>
      </c>
      <c r="R16" s="21"/>
      <c r="S16" s="160">
        <v>83377</v>
      </c>
      <c r="T16" s="21"/>
      <c r="U16" s="160">
        <f t="shared" si="1"/>
        <v>610647</v>
      </c>
      <c r="V16" s="21"/>
      <c r="W16" s="21"/>
      <c r="X16" s="160">
        <v>38649</v>
      </c>
      <c r="Y16" s="21"/>
      <c r="Z16" s="160">
        <v>0</v>
      </c>
      <c r="AA16" s="21"/>
      <c r="AB16" s="160">
        <v>596584</v>
      </c>
      <c r="AC16" s="21"/>
      <c r="AD16" s="160">
        <f t="shared" si="2"/>
        <v>635233</v>
      </c>
      <c r="AE16" s="21"/>
      <c r="AF16" s="160">
        <v>0</v>
      </c>
      <c r="AG16" s="21"/>
      <c r="AH16" s="160">
        <v>0</v>
      </c>
      <c r="AI16" s="21"/>
      <c r="AJ16" s="160">
        <v>0</v>
      </c>
      <c r="AK16" s="21"/>
      <c r="AL16" s="160">
        <f t="shared" si="3"/>
        <v>1245880</v>
      </c>
      <c r="AM16" s="21"/>
      <c r="AN16" s="10">
        <v>3</v>
      </c>
    </row>
    <row r="17" spans="1:40" ht="8.85" customHeight="1" x14ac:dyDescent="0.3">
      <c r="A17" s="10">
        <v>4</v>
      </c>
      <c r="B17" s="21"/>
      <c r="C17" s="10" t="s">
        <v>87</v>
      </c>
      <c r="D17" s="21"/>
      <c r="E17" s="21"/>
      <c r="F17" s="21"/>
      <c r="G17" s="160">
        <v>4683860</v>
      </c>
      <c r="H17" s="21"/>
      <c r="I17" s="160">
        <v>10354393</v>
      </c>
      <c r="J17" s="21"/>
      <c r="K17" s="160">
        <v>0</v>
      </c>
      <c r="L17" s="21"/>
      <c r="M17" s="160">
        <f t="shared" si="0"/>
        <v>15038253</v>
      </c>
      <c r="N17" s="21"/>
      <c r="O17" s="160">
        <v>2221950</v>
      </c>
      <c r="P17" s="21"/>
      <c r="Q17" s="160">
        <v>2610333</v>
      </c>
      <c r="R17" s="21"/>
      <c r="S17" s="160">
        <v>7452484</v>
      </c>
      <c r="T17" s="21"/>
      <c r="U17" s="160">
        <f t="shared" si="1"/>
        <v>12284767</v>
      </c>
      <c r="V17" s="21"/>
      <c r="W17" s="21"/>
      <c r="X17" s="160">
        <v>528443</v>
      </c>
      <c r="Y17" s="21"/>
      <c r="Z17" s="160">
        <v>897368</v>
      </c>
      <c r="AA17" s="21"/>
      <c r="AB17" s="160">
        <v>1720813</v>
      </c>
      <c r="AC17" s="21"/>
      <c r="AD17" s="160">
        <f t="shared" si="2"/>
        <v>3146624</v>
      </c>
      <c r="AE17" s="21"/>
      <c r="AF17" s="160">
        <v>0</v>
      </c>
      <c r="AG17" s="21"/>
      <c r="AH17" s="160">
        <v>0</v>
      </c>
      <c r="AI17" s="21"/>
      <c r="AJ17" s="160">
        <v>269609</v>
      </c>
      <c r="AK17" s="21"/>
      <c r="AL17" s="160">
        <f t="shared" si="3"/>
        <v>15701000</v>
      </c>
      <c r="AM17" s="21"/>
      <c r="AN17" s="10">
        <v>4</v>
      </c>
    </row>
    <row r="18" spans="1:40" ht="8.85" customHeight="1" x14ac:dyDescent="0.3">
      <c r="A18" s="10">
        <v>5</v>
      </c>
      <c r="B18" s="21"/>
      <c r="C18" s="10" t="s">
        <v>88</v>
      </c>
      <c r="D18" s="21"/>
      <c r="E18" s="21"/>
      <c r="F18" s="21"/>
      <c r="G18" s="160">
        <v>1233569</v>
      </c>
      <c r="H18" s="21"/>
      <c r="I18" s="160">
        <v>45006477</v>
      </c>
      <c r="J18" s="21"/>
      <c r="K18" s="160">
        <v>0</v>
      </c>
      <c r="L18" s="21"/>
      <c r="M18" s="160">
        <f t="shared" si="0"/>
        <v>46240046</v>
      </c>
      <c r="N18" s="21"/>
      <c r="O18" s="160">
        <v>16822313</v>
      </c>
      <c r="P18" s="21"/>
      <c r="Q18" s="160">
        <v>4515283</v>
      </c>
      <c r="R18" s="21"/>
      <c r="S18" s="160">
        <v>10009717</v>
      </c>
      <c r="T18" s="21"/>
      <c r="U18" s="160">
        <f t="shared" si="1"/>
        <v>31347313</v>
      </c>
      <c r="V18" s="21"/>
      <c r="W18" s="21"/>
      <c r="X18" s="160">
        <v>6565391</v>
      </c>
      <c r="Y18" s="21"/>
      <c r="Z18" s="160">
        <v>1225305</v>
      </c>
      <c r="AA18" s="21"/>
      <c r="AB18" s="160">
        <v>5486327</v>
      </c>
      <c r="AC18" s="21"/>
      <c r="AD18" s="160">
        <f t="shared" si="2"/>
        <v>13277023</v>
      </c>
      <c r="AE18" s="21"/>
      <c r="AF18" s="160">
        <v>0</v>
      </c>
      <c r="AG18" s="21"/>
      <c r="AH18" s="160">
        <v>0</v>
      </c>
      <c r="AI18" s="21"/>
      <c r="AJ18" s="160">
        <v>35025</v>
      </c>
      <c r="AK18" s="21"/>
      <c r="AL18" s="160">
        <f t="shared" si="3"/>
        <v>44659361</v>
      </c>
      <c r="AM18" s="21"/>
      <c r="AN18" s="10">
        <v>5</v>
      </c>
    </row>
    <row r="19" spans="1:40"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9"/>
    </row>
    <row r="20" spans="1:40" ht="8.85" customHeight="1" x14ac:dyDescent="0.3">
      <c r="A20" s="10">
        <v>6</v>
      </c>
      <c r="B20" s="21"/>
      <c r="C20" s="10" t="s">
        <v>89</v>
      </c>
      <c r="D20" s="21"/>
      <c r="E20" s="21"/>
      <c r="F20" s="21"/>
      <c r="G20" s="160">
        <v>0</v>
      </c>
      <c r="H20" s="21"/>
      <c r="I20" s="160">
        <v>0</v>
      </c>
      <c r="J20" s="21"/>
      <c r="K20" s="160">
        <v>0</v>
      </c>
      <c r="L20" s="21"/>
      <c r="M20" s="160">
        <f t="shared" si="0"/>
        <v>0</v>
      </c>
      <c r="N20" s="21"/>
      <c r="O20" s="160">
        <v>985337</v>
      </c>
      <c r="P20" s="21"/>
      <c r="Q20" s="160">
        <v>0</v>
      </c>
      <c r="R20" s="21"/>
      <c r="S20" s="160">
        <v>1815173</v>
      </c>
      <c r="T20" s="21"/>
      <c r="U20" s="160">
        <f t="shared" si="1"/>
        <v>2800510</v>
      </c>
      <c r="V20" s="21"/>
      <c r="W20" s="21"/>
      <c r="X20" s="160">
        <v>280374</v>
      </c>
      <c r="Y20" s="21"/>
      <c r="Z20" s="160">
        <v>0</v>
      </c>
      <c r="AA20" s="21"/>
      <c r="AB20" s="160">
        <v>809093</v>
      </c>
      <c r="AC20" s="21"/>
      <c r="AD20" s="160">
        <f t="shared" si="2"/>
        <v>1089467</v>
      </c>
      <c r="AE20" s="21"/>
      <c r="AF20" s="160">
        <v>0</v>
      </c>
      <c r="AG20" s="21"/>
      <c r="AH20" s="160">
        <v>0</v>
      </c>
      <c r="AI20" s="21"/>
      <c r="AJ20" s="160">
        <v>6225</v>
      </c>
      <c r="AK20" s="21"/>
      <c r="AL20" s="160">
        <f t="shared" si="3"/>
        <v>3896202</v>
      </c>
      <c r="AM20" s="21"/>
      <c r="AN20" s="10">
        <v>6</v>
      </c>
    </row>
    <row r="21" spans="1:40" ht="8.85" customHeight="1" x14ac:dyDescent="0.3">
      <c r="A21" s="10">
        <v>7</v>
      </c>
      <c r="B21" s="21"/>
      <c r="C21" s="10" t="s">
        <v>90</v>
      </c>
      <c r="D21" s="21"/>
      <c r="E21" s="21"/>
      <c r="F21" s="21"/>
      <c r="G21" s="160">
        <v>2287686</v>
      </c>
      <c r="H21" s="21"/>
      <c r="I21" s="160">
        <v>2171973</v>
      </c>
      <c r="J21" s="21"/>
      <c r="K21" s="160">
        <v>0</v>
      </c>
      <c r="L21" s="21"/>
      <c r="M21" s="160">
        <f t="shared" si="0"/>
        <v>4459659</v>
      </c>
      <c r="N21" s="21"/>
      <c r="O21" s="160">
        <v>936143</v>
      </c>
      <c r="P21" s="21"/>
      <c r="Q21" s="160">
        <v>0</v>
      </c>
      <c r="R21" s="21"/>
      <c r="S21" s="160">
        <v>498810</v>
      </c>
      <c r="T21" s="21"/>
      <c r="U21" s="160">
        <f t="shared" si="1"/>
        <v>1434953</v>
      </c>
      <c r="V21" s="21"/>
      <c r="W21" s="21"/>
      <c r="X21" s="160">
        <v>599471</v>
      </c>
      <c r="Y21" s="21"/>
      <c r="Z21" s="160">
        <v>0</v>
      </c>
      <c r="AA21" s="21"/>
      <c r="AB21" s="160">
        <v>137549</v>
      </c>
      <c r="AC21" s="21"/>
      <c r="AD21" s="160">
        <f t="shared" si="2"/>
        <v>737020</v>
      </c>
      <c r="AE21" s="21"/>
      <c r="AF21" s="160">
        <v>0</v>
      </c>
      <c r="AG21" s="21"/>
      <c r="AH21" s="160">
        <v>2280186</v>
      </c>
      <c r="AI21" s="21"/>
      <c r="AJ21" s="160">
        <v>7500</v>
      </c>
      <c r="AK21" s="21"/>
      <c r="AL21" s="160">
        <f t="shared" si="3"/>
        <v>4459659</v>
      </c>
      <c r="AM21" s="21"/>
      <c r="AN21" s="10">
        <v>7</v>
      </c>
    </row>
    <row r="22" spans="1:40" ht="8.85" customHeight="1" x14ac:dyDescent="0.3">
      <c r="A22" s="10">
        <v>8</v>
      </c>
      <c r="B22" s="21"/>
      <c r="C22" s="10" t="s">
        <v>91</v>
      </c>
      <c r="D22" s="21"/>
      <c r="E22" s="21"/>
      <c r="F22" s="21"/>
      <c r="G22" s="160">
        <v>24520449</v>
      </c>
      <c r="H22" s="21"/>
      <c r="I22" s="160">
        <v>0</v>
      </c>
      <c r="J22" s="21"/>
      <c r="K22" s="160">
        <v>0</v>
      </c>
      <c r="L22" s="21"/>
      <c r="M22" s="160">
        <f t="shared" si="0"/>
        <v>24520449</v>
      </c>
      <c r="N22" s="21"/>
      <c r="O22" s="160">
        <v>2182147</v>
      </c>
      <c r="P22" s="21"/>
      <c r="Q22" s="160">
        <v>96251</v>
      </c>
      <c r="R22" s="21"/>
      <c r="S22" s="160">
        <v>8547437</v>
      </c>
      <c r="T22" s="21"/>
      <c r="U22" s="160">
        <f t="shared" si="1"/>
        <v>10825835</v>
      </c>
      <c r="V22" s="21"/>
      <c r="W22" s="21"/>
      <c r="X22" s="160">
        <v>625742</v>
      </c>
      <c r="Y22" s="21"/>
      <c r="Z22" s="160">
        <v>0</v>
      </c>
      <c r="AA22" s="21"/>
      <c r="AB22" s="160">
        <v>1793223</v>
      </c>
      <c r="AC22" s="21"/>
      <c r="AD22" s="160">
        <f t="shared" si="2"/>
        <v>2418965</v>
      </c>
      <c r="AE22" s="21"/>
      <c r="AF22" s="160">
        <v>0</v>
      </c>
      <c r="AG22" s="21"/>
      <c r="AH22" s="160">
        <v>0</v>
      </c>
      <c r="AI22" s="21"/>
      <c r="AJ22" s="160">
        <v>338843</v>
      </c>
      <c r="AK22" s="21"/>
      <c r="AL22" s="160">
        <f t="shared" si="3"/>
        <v>13583643</v>
      </c>
      <c r="AM22" s="21"/>
      <c r="AN22" s="10">
        <v>8</v>
      </c>
    </row>
    <row r="23" spans="1:40" ht="8.85" customHeight="1" x14ac:dyDescent="0.3">
      <c r="A23" s="10">
        <v>9</v>
      </c>
      <c r="B23" s="21"/>
      <c r="C23" s="10" t="s">
        <v>93</v>
      </c>
      <c r="D23" s="21"/>
      <c r="E23" s="21"/>
      <c r="F23" s="21"/>
      <c r="G23" s="160">
        <v>0</v>
      </c>
      <c r="H23" s="21"/>
      <c r="I23" s="160">
        <v>0</v>
      </c>
      <c r="J23" s="21"/>
      <c r="K23" s="160">
        <v>0</v>
      </c>
      <c r="L23" s="21"/>
      <c r="M23" s="160">
        <f t="shared" si="0"/>
        <v>0</v>
      </c>
      <c r="N23" s="21"/>
      <c r="O23" s="160">
        <v>0</v>
      </c>
      <c r="P23" s="21"/>
      <c r="Q23" s="160">
        <v>0</v>
      </c>
      <c r="R23" s="21"/>
      <c r="S23" s="160">
        <v>0</v>
      </c>
      <c r="T23" s="21"/>
      <c r="U23" s="160">
        <f t="shared" si="1"/>
        <v>0</v>
      </c>
      <c r="V23" s="21"/>
      <c r="W23" s="21"/>
      <c r="X23" s="160">
        <v>0</v>
      </c>
      <c r="Y23" s="21"/>
      <c r="Z23" s="160">
        <v>0</v>
      </c>
      <c r="AA23" s="21"/>
      <c r="AB23" s="160">
        <v>0</v>
      </c>
      <c r="AC23" s="21"/>
      <c r="AD23" s="160">
        <f t="shared" si="2"/>
        <v>0</v>
      </c>
      <c r="AE23" s="21"/>
      <c r="AF23" s="160">
        <v>0</v>
      </c>
      <c r="AG23" s="21"/>
      <c r="AH23" s="160">
        <v>0</v>
      </c>
      <c r="AI23" s="21"/>
      <c r="AJ23" s="160">
        <v>0</v>
      </c>
      <c r="AK23" s="21"/>
      <c r="AL23" s="160">
        <f t="shared" si="3"/>
        <v>0</v>
      </c>
      <c r="AM23" s="21"/>
      <c r="AN23" s="10">
        <v>9</v>
      </c>
    </row>
    <row r="24" spans="1:40" ht="8.85" customHeight="1" x14ac:dyDescent="0.3">
      <c r="A24" s="10">
        <v>10</v>
      </c>
      <c r="B24" s="21"/>
      <c r="C24" s="10" t="s">
        <v>94</v>
      </c>
      <c r="D24" s="21"/>
      <c r="E24" s="21"/>
      <c r="F24" s="21"/>
      <c r="G24" s="160">
        <v>18106000</v>
      </c>
      <c r="H24" s="21"/>
      <c r="I24" s="160">
        <v>0</v>
      </c>
      <c r="J24" s="21"/>
      <c r="K24" s="160">
        <v>0</v>
      </c>
      <c r="L24" s="21"/>
      <c r="M24" s="160">
        <f t="shared" si="0"/>
        <v>18106000</v>
      </c>
      <c r="N24" s="21"/>
      <c r="O24" s="160">
        <v>21701922</v>
      </c>
      <c r="P24" s="21"/>
      <c r="Q24" s="160">
        <v>0</v>
      </c>
      <c r="R24" s="21"/>
      <c r="S24" s="160">
        <v>5300465</v>
      </c>
      <c r="T24" s="21"/>
      <c r="U24" s="160">
        <f t="shared" si="1"/>
        <v>27002387</v>
      </c>
      <c r="V24" s="21"/>
      <c r="W24" s="21"/>
      <c r="X24" s="160">
        <v>1431954</v>
      </c>
      <c r="Y24" s="21"/>
      <c r="Z24" s="160">
        <v>0</v>
      </c>
      <c r="AA24" s="21"/>
      <c r="AB24" s="160">
        <v>1825429</v>
      </c>
      <c r="AC24" s="21"/>
      <c r="AD24" s="160">
        <f t="shared" si="2"/>
        <v>3257383</v>
      </c>
      <c r="AE24" s="21"/>
      <c r="AF24" s="160">
        <v>0</v>
      </c>
      <c r="AG24" s="21"/>
      <c r="AH24" s="160">
        <v>0</v>
      </c>
      <c r="AI24" s="21"/>
      <c r="AJ24" s="160">
        <v>148650</v>
      </c>
      <c r="AK24" s="21"/>
      <c r="AL24" s="160">
        <f t="shared" si="3"/>
        <v>30408420</v>
      </c>
      <c r="AM24" s="21"/>
      <c r="AN24" s="10">
        <v>10</v>
      </c>
    </row>
    <row r="25" spans="1:40"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9"/>
    </row>
    <row r="26" spans="1:40" ht="8.85" customHeight="1" x14ac:dyDescent="0.3">
      <c r="A26" s="10">
        <v>11</v>
      </c>
      <c r="B26" s="21"/>
      <c r="C26" s="10" t="s">
        <v>95</v>
      </c>
      <c r="D26" s="21"/>
      <c r="E26" s="21"/>
      <c r="F26" s="21"/>
      <c r="G26" s="160">
        <v>10570351</v>
      </c>
      <c r="H26" s="21"/>
      <c r="I26" s="160">
        <v>0</v>
      </c>
      <c r="J26" s="21"/>
      <c r="K26" s="160">
        <v>0</v>
      </c>
      <c r="L26" s="21"/>
      <c r="M26" s="160">
        <f t="shared" si="0"/>
        <v>10570351</v>
      </c>
      <c r="N26" s="21"/>
      <c r="O26" s="160">
        <v>10660849</v>
      </c>
      <c r="P26" s="21"/>
      <c r="Q26" s="160">
        <v>1391079</v>
      </c>
      <c r="R26" s="21"/>
      <c r="S26" s="160">
        <v>6736231</v>
      </c>
      <c r="T26" s="21"/>
      <c r="U26" s="160">
        <f t="shared" si="1"/>
        <v>18788159</v>
      </c>
      <c r="V26" s="21"/>
      <c r="W26" s="21"/>
      <c r="X26" s="160">
        <v>5235696</v>
      </c>
      <c r="Y26" s="21"/>
      <c r="Z26" s="160">
        <v>133220</v>
      </c>
      <c r="AA26" s="21"/>
      <c r="AB26" s="160">
        <v>1236489</v>
      </c>
      <c r="AC26" s="21"/>
      <c r="AD26" s="160">
        <f t="shared" si="2"/>
        <v>6605405</v>
      </c>
      <c r="AE26" s="21"/>
      <c r="AF26" s="160">
        <v>0</v>
      </c>
      <c r="AG26" s="21"/>
      <c r="AH26" s="160">
        <v>0</v>
      </c>
      <c r="AI26" s="21"/>
      <c r="AJ26" s="160">
        <v>95427</v>
      </c>
      <c r="AK26" s="21"/>
      <c r="AL26" s="160">
        <f t="shared" si="3"/>
        <v>25488991</v>
      </c>
      <c r="AM26" s="21"/>
      <c r="AN26" s="10">
        <v>11</v>
      </c>
    </row>
    <row r="27" spans="1:40" ht="8.85" customHeight="1" x14ac:dyDescent="0.3">
      <c r="A27" s="10">
        <v>12</v>
      </c>
      <c r="B27" s="21"/>
      <c r="C27" s="10" t="s">
        <v>96</v>
      </c>
      <c r="D27" s="21"/>
      <c r="E27" s="21"/>
      <c r="F27" s="21"/>
      <c r="G27" s="160">
        <v>7635931</v>
      </c>
      <c r="H27" s="21"/>
      <c r="I27" s="160">
        <v>1381409</v>
      </c>
      <c r="J27" s="21"/>
      <c r="K27" s="160">
        <v>0</v>
      </c>
      <c r="L27" s="21"/>
      <c r="M27" s="160">
        <f t="shared" si="0"/>
        <v>9017340</v>
      </c>
      <c r="N27" s="21"/>
      <c r="O27" s="160">
        <v>2520429</v>
      </c>
      <c r="P27" s="21"/>
      <c r="Q27" s="160">
        <v>0</v>
      </c>
      <c r="R27" s="21"/>
      <c r="S27" s="160">
        <v>2131495</v>
      </c>
      <c r="T27" s="21"/>
      <c r="U27" s="160">
        <f t="shared" si="1"/>
        <v>4651924</v>
      </c>
      <c r="V27" s="21"/>
      <c r="W27" s="21"/>
      <c r="X27" s="160">
        <v>95793</v>
      </c>
      <c r="Y27" s="21"/>
      <c r="Z27" s="160">
        <v>0</v>
      </c>
      <c r="AA27" s="21"/>
      <c r="AB27" s="160">
        <v>478401</v>
      </c>
      <c r="AC27" s="21"/>
      <c r="AD27" s="160">
        <f t="shared" si="2"/>
        <v>574194</v>
      </c>
      <c r="AE27" s="21"/>
      <c r="AF27" s="160">
        <v>0</v>
      </c>
      <c r="AG27" s="21"/>
      <c r="AH27" s="160">
        <v>1557047</v>
      </c>
      <c r="AI27" s="21"/>
      <c r="AJ27" s="160">
        <v>456592</v>
      </c>
      <c r="AK27" s="21"/>
      <c r="AL27" s="160">
        <f t="shared" si="3"/>
        <v>7239757</v>
      </c>
      <c r="AM27" s="21"/>
      <c r="AN27" s="10">
        <v>12</v>
      </c>
    </row>
    <row r="28" spans="1:40" ht="8.85" customHeight="1" x14ac:dyDescent="0.3">
      <c r="A28" s="10">
        <v>13</v>
      </c>
      <c r="B28" s="21"/>
      <c r="C28" s="10" t="s">
        <v>97</v>
      </c>
      <c r="D28" s="21"/>
      <c r="E28" s="21"/>
      <c r="F28" s="21"/>
      <c r="G28" s="160">
        <v>279397</v>
      </c>
      <c r="H28" s="21"/>
      <c r="I28" s="160">
        <v>6547034</v>
      </c>
      <c r="J28" s="21"/>
      <c r="K28" s="160">
        <v>0</v>
      </c>
      <c r="L28" s="21"/>
      <c r="M28" s="160">
        <f t="shared" si="0"/>
        <v>6826431</v>
      </c>
      <c r="N28" s="21"/>
      <c r="O28" s="160">
        <v>2766000</v>
      </c>
      <c r="P28" s="21"/>
      <c r="Q28" s="160">
        <v>0</v>
      </c>
      <c r="R28" s="21"/>
      <c r="S28" s="160">
        <v>1414017</v>
      </c>
      <c r="T28" s="21"/>
      <c r="U28" s="160">
        <f t="shared" si="1"/>
        <v>4180017</v>
      </c>
      <c r="V28" s="21"/>
      <c r="W28" s="21"/>
      <c r="X28" s="160">
        <v>1746069</v>
      </c>
      <c r="Y28" s="21"/>
      <c r="Z28" s="160">
        <v>0</v>
      </c>
      <c r="AA28" s="21"/>
      <c r="AB28" s="160">
        <v>1240747</v>
      </c>
      <c r="AC28" s="21"/>
      <c r="AD28" s="160">
        <f t="shared" si="2"/>
        <v>2986816</v>
      </c>
      <c r="AE28" s="21"/>
      <c r="AF28" s="160">
        <v>0</v>
      </c>
      <c r="AG28" s="21"/>
      <c r="AH28" s="160">
        <v>0</v>
      </c>
      <c r="AI28" s="21"/>
      <c r="AJ28" s="160">
        <v>0</v>
      </c>
      <c r="AK28" s="21"/>
      <c r="AL28" s="160">
        <f t="shared" si="3"/>
        <v>7166833</v>
      </c>
      <c r="AM28" s="21"/>
      <c r="AN28" s="10">
        <v>13</v>
      </c>
    </row>
    <row r="29" spans="1:40" ht="8.85" customHeight="1" x14ac:dyDescent="0.3">
      <c r="A29" s="10">
        <v>14</v>
      </c>
      <c r="B29" s="21"/>
      <c r="C29" s="10" t="s">
        <v>98</v>
      </c>
      <c r="D29" s="21"/>
      <c r="E29" s="21"/>
      <c r="F29" s="21"/>
      <c r="G29" s="160">
        <v>17100000</v>
      </c>
      <c r="H29" s="21"/>
      <c r="I29" s="160">
        <v>812111</v>
      </c>
      <c r="J29" s="21"/>
      <c r="K29" s="160">
        <v>0</v>
      </c>
      <c r="L29" s="21"/>
      <c r="M29" s="160">
        <f t="shared" si="0"/>
        <v>17912111</v>
      </c>
      <c r="N29" s="21"/>
      <c r="O29" s="160">
        <v>17038297</v>
      </c>
      <c r="P29" s="21"/>
      <c r="Q29" s="160">
        <v>0</v>
      </c>
      <c r="R29" s="21"/>
      <c r="S29" s="160">
        <v>305722</v>
      </c>
      <c r="T29" s="21"/>
      <c r="U29" s="160">
        <f t="shared" si="1"/>
        <v>17344019</v>
      </c>
      <c r="V29" s="21"/>
      <c r="W29" s="21"/>
      <c r="X29" s="160">
        <v>462150</v>
      </c>
      <c r="Y29" s="21"/>
      <c r="Z29" s="160">
        <v>0</v>
      </c>
      <c r="AA29" s="21"/>
      <c r="AB29" s="160">
        <v>83960</v>
      </c>
      <c r="AC29" s="21"/>
      <c r="AD29" s="160">
        <f t="shared" si="2"/>
        <v>546110</v>
      </c>
      <c r="AE29" s="21"/>
      <c r="AF29" s="160">
        <v>0</v>
      </c>
      <c r="AG29" s="21"/>
      <c r="AH29" s="160">
        <v>21982</v>
      </c>
      <c r="AI29" s="21"/>
      <c r="AJ29" s="160">
        <v>0</v>
      </c>
      <c r="AK29" s="21"/>
      <c r="AL29" s="160">
        <f t="shared" si="3"/>
        <v>17912111</v>
      </c>
      <c r="AM29" s="21"/>
      <c r="AN29" s="10">
        <v>14</v>
      </c>
    </row>
    <row r="30" spans="1:40" ht="8.85" customHeight="1" x14ac:dyDescent="0.3">
      <c r="A30" s="10">
        <v>15</v>
      </c>
      <c r="B30" s="21"/>
      <c r="C30" s="10" t="s">
        <v>99</v>
      </c>
      <c r="D30" s="21"/>
      <c r="E30" s="21"/>
      <c r="F30" s="21"/>
      <c r="G30" s="160">
        <v>17885006</v>
      </c>
      <c r="H30" s="21"/>
      <c r="I30" s="160">
        <v>30499586</v>
      </c>
      <c r="J30" s="21"/>
      <c r="K30" s="160">
        <v>0</v>
      </c>
      <c r="L30" s="21"/>
      <c r="M30" s="160">
        <f t="shared" si="0"/>
        <v>48384592</v>
      </c>
      <c r="N30" s="21"/>
      <c r="O30" s="160">
        <v>9286185</v>
      </c>
      <c r="P30" s="21"/>
      <c r="Q30" s="160">
        <v>0</v>
      </c>
      <c r="R30" s="21"/>
      <c r="S30" s="160">
        <v>28198614</v>
      </c>
      <c r="T30" s="21"/>
      <c r="U30" s="160">
        <f t="shared" si="1"/>
        <v>37484799</v>
      </c>
      <c r="V30" s="21"/>
      <c r="W30" s="21"/>
      <c r="X30" s="160">
        <v>4395755</v>
      </c>
      <c r="Y30" s="21"/>
      <c r="Z30" s="160">
        <v>0</v>
      </c>
      <c r="AA30" s="21"/>
      <c r="AB30" s="160">
        <v>6510966</v>
      </c>
      <c r="AC30" s="21"/>
      <c r="AD30" s="160">
        <f t="shared" si="2"/>
        <v>10906721</v>
      </c>
      <c r="AE30" s="21"/>
      <c r="AF30" s="160">
        <v>0</v>
      </c>
      <c r="AG30" s="21"/>
      <c r="AH30" s="160">
        <v>0</v>
      </c>
      <c r="AI30" s="21"/>
      <c r="AJ30" s="160">
        <v>0</v>
      </c>
      <c r="AK30" s="21"/>
      <c r="AL30" s="160">
        <f t="shared" si="3"/>
        <v>48391520</v>
      </c>
      <c r="AM30" s="21"/>
      <c r="AN30" s="10">
        <v>15</v>
      </c>
    </row>
    <row r="31" spans="1:40"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9"/>
    </row>
    <row r="32" spans="1:40" ht="8.85" customHeight="1" x14ac:dyDescent="0.3">
      <c r="A32" s="10">
        <v>16</v>
      </c>
      <c r="B32" s="21"/>
      <c r="C32" s="10" t="s">
        <v>100</v>
      </c>
      <c r="D32" s="21"/>
      <c r="E32" s="21"/>
      <c r="F32" s="21"/>
      <c r="G32" s="160">
        <v>0</v>
      </c>
      <c r="H32" s="21"/>
      <c r="I32" s="160">
        <v>14879451</v>
      </c>
      <c r="J32" s="21"/>
      <c r="K32" s="160">
        <v>823602</v>
      </c>
      <c r="L32" s="21"/>
      <c r="M32" s="160">
        <f t="shared" si="0"/>
        <v>15703053</v>
      </c>
      <c r="N32" s="21"/>
      <c r="O32" s="160">
        <v>5360500</v>
      </c>
      <c r="P32" s="21"/>
      <c r="Q32" s="160">
        <v>1395730</v>
      </c>
      <c r="R32" s="21"/>
      <c r="S32" s="160">
        <v>3599017</v>
      </c>
      <c r="T32" s="21"/>
      <c r="U32" s="160">
        <f t="shared" si="1"/>
        <v>10355247</v>
      </c>
      <c r="V32" s="21"/>
      <c r="W32" s="21"/>
      <c r="X32" s="160">
        <v>3390185</v>
      </c>
      <c r="Y32" s="21"/>
      <c r="Z32" s="160">
        <v>599319</v>
      </c>
      <c r="AA32" s="21"/>
      <c r="AB32" s="160">
        <v>1358302</v>
      </c>
      <c r="AC32" s="21"/>
      <c r="AD32" s="160">
        <f t="shared" si="2"/>
        <v>5347806</v>
      </c>
      <c r="AE32" s="21"/>
      <c r="AF32" s="160">
        <v>0</v>
      </c>
      <c r="AG32" s="21"/>
      <c r="AH32" s="160">
        <v>0</v>
      </c>
      <c r="AI32" s="21"/>
      <c r="AJ32" s="160">
        <v>0</v>
      </c>
      <c r="AK32" s="21"/>
      <c r="AL32" s="160">
        <f t="shared" si="3"/>
        <v>15703053</v>
      </c>
      <c r="AM32" s="21"/>
      <c r="AN32" s="10">
        <v>16</v>
      </c>
    </row>
    <row r="33" spans="1:40" ht="8.85" customHeight="1" x14ac:dyDescent="0.3">
      <c r="A33" s="10">
        <v>17</v>
      </c>
      <c r="B33" s="21"/>
      <c r="C33" s="10" t="s">
        <v>101</v>
      </c>
      <c r="D33" s="21"/>
      <c r="E33" s="21"/>
      <c r="F33" s="21"/>
      <c r="G33" s="160">
        <v>0</v>
      </c>
      <c r="H33" s="21"/>
      <c r="I33" s="160">
        <v>0</v>
      </c>
      <c r="J33" s="21"/>
      <c r="K33" s="160">
        <v>0</v>
      </c>
      <c r="L33" s="21"/>
      <c r="M33" s="160">
        <f t="shared" si="0"/>
        <v>0</v>
      </c>
      <c r="N33" s="21"/>
      <c r="O33" s="160">
        <v>0</v>
      </c>
      <c r="P33" s="21"/>
      <c r="Q33" s="160">
        <v>0</v>
      </c>
      <c r="R33" s="21"/>
      <c r="S33" s="160">
        <v>0</v>
      </c>
      <c r="T33" s="21"/>
      <c r="U33" s="160">
        <f t="shared" si="1"/>
        <v>0</v>
      </c>
      <c r="V33" s="21"/>
      <c r="W33" s="21"/>
      <c r="X33" s="160">
        <v>0</v>
      </c>
      <c r="Y33" s="21"/>
      <c r="Z33" s="160">
        <v>0</v>
      </c>
      <c r="AA33" s="21"/>
      <c r="AB33" s="160">
        <v>0</v>
      </c>
      <c r="AC33" s="21"/>
      <c r="AD33" s="160">
        <f t="shared" si="2"/>
        <v>0</v>
      </c>
      <c r="AE33" s="21"/>
      <c r="AF33" s="160">
        <v>0</v>
      </c>
      <c r="AG33" s="21"/>
      <c r="AH33" s="160">
        <v>0</v>
      </c>
      <c r="AI33" s="21"/>
      <c r="AJ33" s="160">
        <v>0</v>
      </c>
      <c r="AK33" s="21"/>
      <c r="AL33" s="160">
        <f t="shared" si="3"/>
        <v>0</v>
      </c>
      <c r="AM33" s="21"/>
      <c r="AN33" s="10">
        <v>17</v>
      </c>
    </row>
    <row r="34" spans="1:40" ht="8.85" customHeight="1" x14ac:dyDescent="0.3">
      <c r="A34" s="10">
        <v>18</v>
      </c>
      <c r="B34" s="21"/>
      <c r="C34" s="10" t="s">
        <v>102</v>
      </c>
      <c r="D34" s="21"/>
      <c r="E34" s="21"/>
      <c r="F34" s="21"/>
      <c r="G34" s="160">
        <v>7965000</v>
      </c>
      <c r="H34" s="21"/>
      <c r="I34" s="160">
        <v>-5827373</v>
      </c>
      <c r="J34" s="21"/>
      <c r="K34" s="160">
        <v>0</v>
      </c>
      <c r="L34" s="21"/>
      <c r="M34" s="160">
        <f t="shared" si="0"/>
        <v>2137627</v>
      </c>
      <c r="N34" s="21"/>
      <c r="O34" s="160">
        <v>938219</v>
      </c>
      <c r="P34" s="21"/>
      <c r="Q34" s="160">
        <v>0</v>
      </c>
      <c r="R34" s="21"/>
      <c r="S34" s="160">
        <v>8317940</v>
      </c>
      <c r="T34" s="21"/>
      <c r="U34" s="160">
        <f t="shared" si="1"/>
        <v>9256159</v>
      </c>
      <c r="V34" s="21"/>
      <c r="W34" s="21"/>
      <c r="X34" s="160">
        <v>351857</v>
      </c>
      <c r="Y34" s="21"/>
      <c r="Z34" s="160">
        <v>0</v>
      </c>
      <c r="AA34" s="21"/>
      <c r="AB34" s="160">
        <v>261475</v>
      </c>
      <c r="AC34" s="21"/>
      <c r="AD34" s="160">
        <f t="shared" si="2"/>
        <v>613332</v>
      </c>
      <c r="AE34" s="21"/>
      <c r="AF34" s="160">
        <v>0</v>
      </c>
      <c r="AG34" s="21"/>
      <c r="AH34" s="160">
        <v>0</v>
      </c>
      <c r="AI34" s="21"/>
      <c r="AJ34" s="160">
        <v>116184</v>
      </c>
      <c r="AK34" s="21"/>
      <c r="AL34" s="160">
        <f t="shared" si="3"/>
        <v>9985675</v>
      </c>
      <c r="AM34" s="21"/>
      <c r="AN34" s="10">
        <v>18</v>
      </c>
    </row>
    <row r="35" spans="1:40" ht="8.85" customHeight="1" x14ac:dyDescent="0.3">
      <c r="A35" s="10">
        <v>19</v>
      </c>
      <c r="B35" s="21"/>
      <c r="C35" s="10" t="s">
        <v>103</v>
      </c>
      <c r="D35" s="21"/>
      <c r="E35" s="21"/>
      <c r="F35" s="21"/>
      <c r="G35" s="160">
        <v>11435614</v>
      </c>
      <c r="H35" s="21"/>
      <c r="I35" s="160">
        <v>18472382</v>
      </c>
      <c r="J35" s="21"/>
      <c r="K35" s="160">
        <v>0</v>
      </c>
      <c r="L35" s="21"/>
      <c r="M35" s="160">
        <f t="shared" si="0"/>
        <v>29907996</v>
      </c>
      <c r="N35" s="21"/>
      <c r="O35" s="160">
        <v>10382320</v>
      </c>
      <c r="P35" s="21"/>
      <c r="Q35" s="160">
        <v>2381604</v>
      </c>
      <c r="R35" s="21"/>
      <c r="S35" s="160">
        <v>10263503</v>
      </c>
      <c r="T35" s="21"/>
      <c r="U35" s="160">
        <f t="shared" si="1"/>
        <v>23027427</v>
      </c>
      <c r="V35" s="21"/>
      <c r="W35" s="21"/>
      <c r="X35" s="160">
        <v>3443993</v>
      </c>
      <c r="Y35" s="21"/>
      <c r="Z35" s="160">
        <v>2114344</v>
      </c>
      <c r="AA35" s="21"/>
      <c r="AB35" s="160">
        <v>1203564</v>
      </c>
      <c r="AC35" s="21"/>
      <c r="AD35" s="160">
        <f t="shared" si="2"/>
        <v>6761901</v>
      </c>
      <c r="AE35" s="21"/>
      <c r="AF35" s="160">
        <v>0</v>
      </c>
      <c r="AG35" s="21"/>
      <c r="AH35" s="160">
        <v>0</v>
      </c>
      <c r="AI35" s="21"/>
      <c r="AJ35" s="160">
        <v>118668</v>
      </c>
      <c r="AK35" s="21"/>
      <c r="AL35" s="160">
        <f t="shared" si="3"/>
        <v>29907996</v>
      </c>
      <c r="AM35" s="21"/>
      <c r="AN35" s="10">
        <v>19</v>
      </c>
    </row>
    <row r="36" spans="1:40" ht="8.85" customHeight="1" x14ac:dyDescent="0.3">
      <c r="A36" s="10">
        <v>20</v>
      </c>
      <c r="B36" s="21"/>
      <c r="C36" s="10" t="s">
        <v>104</v>
      </c>
      <c r="D36" s="21"/>
      <c r="E36" s="21"/>
      <c r="F36" s="21"/>
      <c r="G36" s="160">
        <v>0</v>
      </c>
      <c r="H36" s="21"/>
      <c r="I36" s="160">
        <v>14505251</v>
      </c>
      <c r="J36" s="21"/>
      <c r="K36" s="160">
        <v>0</v>
      </c>
      <c r="L36" s="21"/>
      <c r="M36" s="160">
        <f t="shared" si="0"/>
        <v>14505251</v>
      </c>
      <c r="N36" s="21"/>
      <c r="O36" s="160">
        <v>4096839</v>
      </c>
      <c r="P36" s="21"/>
      <c r="Q36" s="160">
        <v>908319</v>
      </c>
      <c r="R36" s="21"/>
      <c r="S36" s="160">
        <v>1961541</v>
      </c>
      <c r="T36" s="21"/>
      <c r="U36" s="160">
        <f t="shared" si="1"/>
        <v>6966699</v>
      </c>
      <c r="V36" s="21"/>
      <c r="W36" s="21"/>
      <c r="X36" s="160">
        <v>2030148</v>
      </c>
      <c r="Y36" s="21"/>
      <c r="Z36" s="160">
        <v>423250</v>
      </c>
      <c r="AA36" s="21"/>
      <c r="AB36" s="160">
        <v>1402716</v>
      </c>
      <c r="AC36" s="21"/>
      <c r="AD36" s="160">
        <f t="shared" si="2"/>
        <v>3856114</v>
      </c>
      <c r="AE36" s="21"/>
      <c r="AF36" s="160">
        <v>0</v>
      </c>
      <c r="AG36" s="21"/>
      <c r="AH36" s="160">
        <v>0</v>
      </c>
      <c r="AI36" s="21"/>
      <c r="AJ36" s="160">
        <v>0</v>
      </c>
      <c r="AK36" s="21"/>
      <c r="AL36" s="160">
        <f t="shared" si="3"/>
        <v>10822813</v>
      </c>
      <c r="AM36" s="21"/>
      <c r="AN36" s="10">
        <v>20</v>
      </c>
    </row>
    <row r="37" spans="1:40"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9"/>
    </row>
    <row r="38" spans="1:40" ht="8.85" customHeight="1" x14ac:dyDescent="0.3">
      <c r="A38" s="10">
        <v>21</v>
      </c>
      <c r="B38" s="21"/>
      <c r="C38" s="10" t="s">
        <v>105</v>
      </c>
      <c r="D38" s="21"/>
      <c r="E38" s="21"/>
      <c r="F38" s="21"/>
      <c r="G38" s="160">
        <v>70</v>
      </c>
      <c r="H38" s="21"/>
      <c r="I38" s="160">
        <v>10858893</v>
      </c>
      <c r="J38" s="21"/>
      <c r="K38" s="160">
        <v>0</v>
      </c>
      <c r="L38" s="21"/>
      <c r="M38" s="160">
        <f t="shared" si="0"/>
        <v>10858963</v>
      </c>
      <c r="N38" s="21"/>
      <c r="O38" s="160">
        <v>4587470</v>
      </c>
      <c r="P38" s="21"/>
      <c r="Q38" s="160">
        <v>0</v>
      </c>
      <c r="R38" s="21"/>
      <c r="S38" s="160">
        <v>2061940</v>
      </c>
      <c r="T38" s="21"/>
      <c r="U38" s="160">
        <f t="shared" si="1"/>
        <v>6649410</v>
      </c>
      <c r="V38" s="21"/>
      <c r="W38" s="21"/>
      <c r="X38" s="160">
        <v>2054187</v>
      </c>
      <c r="Y38" s="21"/>
      <c r="Z38" s="160">
        <v>0</v>
      </c>
      <c r="AA38" s="21"/>
      <c r="AB38" s="160">
        <v>1507006</v>
      </c>
      <c r="AC38" s="21"/>
      <c r="AD38" s="160">
        <f t="shared" si="2"/>
        <v>3561193</v>
      </c>
      <c r="AE38" s="21"/>
      <c r="AF38" s="160">
        <v>0</v>
      </c>
      <c r="AG38" s="21"/>
      <c r="AH38" s="160">
        <v>0</v>
      </c>
      <c r="AI38" s="21"/>
      <c r="AJ38" s="160">
        <v>640477</v>
      </c>
      <c r="AK38" s="21"/>
      <c r="AL38" s="160">
        <f t="shared" si="3"/>
        <v>10851080</v>
      </c>
      <c r="AM38" s="21"/>
      <c r="AN38" s="10">
        <v>21</v>
      </c>
    </row>
    <row r="39" spans="1:40" ht="8.85" customHeight="1" x14ac:dyDescent="0.3">
      <c r="A39" s="10">
        <v>22</v>
      </c>
      <c r="B39" s="21"/>
      <c r="C39" s="10" t="s">
        <v>106</v>
      </c>
      <c r="D39" s="21"/>
      <c r="E39" s="21"/>
      <c r="F39" s="21"/>
      <c r="G39" s="160">
        <v>372721</v>
      </c>
      <c r="H39" s="21"/>
      <c r="I39" s="160">
        <v>1649222</v>
      </c>
      <c r="J39" s="21"/>
      <c r="K39" s="160">
        <v>0</v>
      </c>
      <c r="L39" s="21"/>
      <c r="M39" s="160">
        <f t="shared" si="0"/>
        <v>2021943</v>
      </c>
      <c r="N39" s="21"/>
      <c r="O39" s="160">
        <v>1076458</v>
      </c>
      <c r="P39" s="21"/>
      <c r="Q39" s="160">
        <v>0</v>
      </c>
      <c r="R39" s="21"/>
      <c r="S39" s="160">
        <v>434462</v>
      </c>
      <c r="T39" s="21"/>
      <c r="U39" s="160">
        <f t="shared" si="1"/>
        <v>1510920</v>
      </c>
      <c r="V39" s="21"/>
      <c r="W39" s="21"/>
      <c r="X39" s="160">
        <v>448664</v>
      </c>
      <c r="Y39" s="21"/>
      <c r="Z39" s="160">
        <v>0</v>
      </c>
      <c r="AA39" s="21"/>
      <c r="AB39" s="160">
        <v>62359</v>
      </c>
      <c r="AC39" s="21"/>
      <c r="AD39" s="160">
        <f t="shared" si="2"/>
        <v>511023</v>
      </c>
      <c r="AE39" s="21"/>
      <c r="AF39" s="160">
        <v>0</v>
      </c>
      <c r="AG39" s="21"/>
      <c r="AH39" s="160">
        <v>0</v>
      </c>
      <c r="AI39" s="21"/>
      <c r="AJ39" s="160">
        <v>0</v>
      </c>
      <c r="AK39" s="21"/>
      <c r="AL39" s="160">
        <f t="shared" si="3"/>
        <v>2021943</v>
      </c>
      <c r="AM39" s="21"/>
      <c r="AN39" s="10">
        <v>22</v>
      </c>
    </row>
    <row r="40" spans="1:40" ht="8.85" customHeight="1" x14ac:dyDescent="0.3">
      <c r="A40" s="10">
        <v>23</v>
      </c>
      <c r="B40" s="21"/>
      <c r="C40" s="10" t="s">
        <v>107</v>
      </c>
      <c r="D40" s="21"/>
      <c r="E40" s="21"/>
      <c r="F40" s="21"/>
      <c r="G40" s="160">
        <v>74620855</v>
      </c>
      <c r="H40" s="21"/>
      <c r="I40" s="160">
        <v>82981734</v>
      </c>
      <c r="J40" s="21"/>
      <c r="K40" s="160">
        <v>0</v>
      </c>
      <c r="L40" s="21"/>
      <c r="M40" s="160">
        <f t="shared" si="0"/>
        <v>157602589</v>
      </c>
      <c r="N40" s="21"/>
      <c r="O40" s="160">
        <v>21080701</v>
      </c>
      <c r="P40" s="21"/>
      <c r="Q40" s="160">
        <v>10088183</v>
      </c>
      <c r="R40" s="21"/>
      <c r="S40" s="160">
        <v>106854459</v>
      </c>
      <c r="T40" s="21"/>
      <c r="U40" s="160">
        <f t="shared" si="1"/>
        <v>138023343</v>
      </c>
      <c r="V40" s="21"/>
      <c r="W40" s="21"/>
      <c r="X40" s="160">
        <v>2335952</v>
      </c>
      <c r="Y40" s="21"/>
      <c r="Z40" s="160">
        <v>1660695</v>
      </c>
      <c r="AA40" s="21"/>
      <c r="AB40" s="160">
        <v>11680049</v>
      </c>
      <c r="AC40" s="21"/>
      <c r="AD40" s="160">
        <f t="shared" si="2"/>
        <v>15676696</v>
      </c>
      <c r="AE40" s="21"/>
      <c r="AF40" s="160">
        <v>0</v>
      </c>
      <c r="AG40" s="21"/>
      <c r="AH40" s="160">
        <v>0</v>
      </c>
      <c r="AI40" s="21"/>
      <c r="AJ40" s="160">
        <v>544203</v>
      </c>
      <c r="AK40" s="21"/>
      <c r="AL40" s="160">
        <f t="shared" si="3"/>
        <v>154244242</v>
      </c>
      <c r="AM40" s="21"/>
      <c r="AN40" s="10">
        <v>23</v>
      </c>
    </row>
    <row r="41" spans="1:40" ht="8.85" customHeight="1" x14ac:dyDescent="0.3">
      <c r="A41" s="10">
        <v>24</v>
      </c>
      <c r="B41" s="21"/>
      <c r="C41" s="10" t="s">
        <v>108</v>
      </c>
      <c r="D41" s="21"/>
      <c r="E41" s="21"/>
      <c r="F41" s="21"/>
      <c r="G41" s="160">
        <v>46383297</v>
      </c>
      <c r="H41" s="21"/>
      <c r="I41" s="160">
        <v>91393726</v>
      </c>
      <c r="J41" s="21"/>
      <c r="K41" s="160">
        <v>0</v>
      </c>
      <c r="L41" s="21"/>
      <c r="M41" s="160">
        <f t="shared" si="0"/>
        <v>137777023</v>
      </c>
      <c r="N41" s="21"/>
      <c r="O41" s="160">
        <v>0</v>
      </c>
      <c r="P41" s="21"/>
      <c r="Q41" s="160">
        <v>143296</v>
      </c>
      <c r="R41" s="21"/>
      <c r="S41" s="160">
        <v>109760448</v>
      </c>
      <c r="T41" s="21"/>
      <c r="U41" s="160">
        <f t="shared" si="1"/>
        <v>109903744</v>
      </c>
      <c r="V41" s="21"/>
      <c r="W41" s="21"/>
      <c r="X41" s="160">
        <v>0</v>
      </c>
      <c r="Y41" s="21"/>
      <c r="Z41" s="160">
        <v>791424</v>
      </c>
      <c r="AA41" s="21"/>
      <c r="AB41" s="160">
        <v>27081855</v>
      </c>
      <c r="AC41" s="21"/>
      <c r="AD41" s="160">
        <f t="shared" si="2"/>
        <v>27873279</v>
      </c>
      <c r="AE41" s="21"/>
      <c r="AF41" s="160">
        <v>0</v>
      </c>
      <c r="AG41" s="21"/>
      <c r="AH41" s="160">
        <v>0</v>
      </c>
      <c r="AI41" s="21"/>
      <c r="AJ41" s="160">
        <v>0</v>
      </c>
      <c r="AK41" s="21"/>
      <c r="AL41" s="160">
        <f t="shared" si="3"/>
        <v>137777023</v>
      </c>
      <c r="AM41" s="21"/>
      <c r="AN41" s="10">
        <v>24</v>
      </c>
    </row>
    <row r="42" spans="1:40" ht="8.85" customHeight="1" x14ac:dyDescent="0.3">
      <c r="A42" s="10">
        <v>25</v>
      </c>
      <c r="B42" s="21"/>
      <c r="C42" s="10" t="s">
        <v>109</v>
      </c>
      <c r="D42" s="21"/>
      <c r="E42" s="21"/>
      <c r="F42" s="21"/>
      <c r="G42" s="160">
        <v>791000</v>
      </c>
      <c r="H42" s="21"/>
      <c r="I42" s="160">
        <v>1914933</v>
      </c>
      <c r="J42" s="21"/>
      <c r="K42" s="160">
        <v>0</v>
      </c>
      <c r="L42" s="21"/>
      <c r="M42" s="160">
        <f t="shared" si="0"/>
        <v>2705933</v>
      </c>
      <c r="N42" s="21"/>
      <c r="O42" s="160">
        <v>679230</v>
      </c>
      <c r="P42" s="21"/>
      <c r="Q42" s="160">
        <v>0</v>
      </c>
      <c r="R42" s="21"/>
      <c r="S42" s="160">
        <v>937174</v>
      </c>
      <c r="T42" s="21"/>
      <c r="U42" s="160">
        <f t="shared" si="1"/>
        <v>1616404</v>
      </c>
      <c r="V42" s="21"/>
      <c r="W42" s="21"/>
      <c r="X42" s="160">
        <v>226900</v>
      </c>
      <c r="Y42" s="21"/>
      <c r="Z42" s="160">
        <v>0</v>
      </c>
      <c r="AA42" s="21"/>
      <c r="AB42" s="160">
        <v>71629</v>
      </c>
      <c r="AC42" s="21"/>
      <c r="AD42" s="160">
        <f t="shared" si="2"/>
        <v>298529</v>
      </c>
      <c r="AE42" s="21"/>
      <c r="AF42" s="160">
        <v>0</v>
      </c>
      <c r="AG42" s="21"/>
      <c r="AH42" s="160">
        <v>791000</v>
      </c>
      <c r="AI42" s="21"/>
      <c r="AJ42" s="160">
        <v>0</v>
      </c>
      <c r="AK42" s="21"/>
      <c r="AL42" s="160">
        <f t="shared" si="3"/>
        <v>2705933</v>
      </c>
      <c r="AM42" s="21"/>
      <c r="AN42" s="10">
        <v>25</v>
      </c>
    </row>
    <row r="43" spans="1:40"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9"/>
    </row>
    <row r="44" spans="1:40" ht="8.85" customHeight="1" x14ac:dyDescent="0.3">
      <c r="A44" s="10">
        <v>26</v>
      </c>
      <c r="B44" s="21"/>
      <c r="C44" s="10" t="s">
        <v>110</v>
      </c>
      <c r="D44" s="21"/>
      <c r="E44" s="21"/>
      <c r="F44" s="21"/>
      <c r="G44" s="160">
        <v>0</v>
      </c>
      <c r="H44" s="21"/>
      <c r="I44" s="160">
        <v>0</v>
      </c>
      <c r="J44" s="21"/>
      <c r="K44" s="160">
        <v>0</v>
      </c>
      <c r="L44" s="21"/>
      <c r="M44" s="160">
        <f t="shared" si="0"/>
        <v>0</v>
      </c>
      <c r="N44" s="21"/>
      <c r="O44" s="160">
        <v>0</v>
      </c>
      <c r="P44" s="21"/>
      <c r="Q44" s="160">
        <v>0</v>
      </c>
      <c r="R44" s="21"/>
      <c r="S44" s="160">
        <v>0</v>
      </c>
      <c r="T44" s="21"/>
      <c r="U44" s="160">
        <f t="shared" si="1"/>
        <v>0</v>
      </c>
      <c r="V44" s="21"/>
      <c r="W44" s="21"/>
      <c r="X44" s="160">
        <v>0</v>
      </c>
      <c r="Y44" s="21"/>
      <c r="Z44" s="160">
        <v>0</v>
      </c>
      <c r="AA44" s="21"/>
      <c r="AB44" s="160">
        <v>0</v>
      </c>
      <c r="AC44" s="21"/>
      <c r="AD44" s="160">
        <f t="shared" si="2"/>
        <v>0</v>
      </c>
      <c r="AE44" s="21"/>
      <c r="AF44" s="160">
        <v>0</v>
      </c>
      <c r="AG44" s="21"/>
      <c r="AH44" s="160">
        <v>0</v>
      </c>
      <c r="AI44" s="21"/>
      <c r="AJ44" s="160">
        <v>0</v>
      </c>
      <c r="AK44" s="21"/>
      <c r="AL44" s="160">
        <f t="shared" si="3"/>
        <v>0</v>
      </c>
      <c r="AM44" s="21"/>
      <c r="AN44" s="10">
        <v>26</v>
      </c>
    </row>
    <row r="45" spans="1:40" ht="8.85" customHeight="1" x14ac:dyDescent="0.3">
      <c r="A45" s="10">
        <v>27</v>
      </c>
      <c r="B45" s="21"/>
      <c r="C45" s="10" t="s">
        <v>111</v>
      </c>
      <c r="D45" s="21"/>
      <c r="E45" s="21"/>
      <c r="F45" s="21"/>
      <c r="G45" s="160">
        <v>2990829</v>
      </c>
      <c r="H45" s="21"/>
      <c r="I45" s="160">
        <v>3795082</v>
      </c>
      <c r="J45" s="21"/>
      <c r="K45" s="160">
        <v>0</v>
      </c>
      <c r="L45" s="21"/>
      <c r="M45" s="160">
        <f t="shared" si="0"/>
        <v>6785911</v>
      </c>
      <c r="N45" s="21"/>
      <c r="O45" s="160">
        <v>2384434</v>
      </c>
      <c r="P45" s="21"/>
      <c r="Q45" s="160">
        <v>0</v>
      </c>
      <c r="R45" s="21"/>
      <c r="S45" s="160">
        <v>2334967</v>
      </c>
      <c r="T45" s="21"/>
      <c r="U45" s="160">
        <f t="shared" si="1"/>
        <v>4719401</v>
      </c>
      <c r="V45" s="21"/>
      <c r="W45" s="21"/>
      <c r="X45" s="160">
        <v>1249232</v>
      </c>
      <c r="Y45" s="21"/>
      <c r="Z45" s="160">
        <v>0</v>
      </c>
      <c r="AA45" s="21"/>
      <c r="AB45" s="160">
        <v>193344</v>
      </c>
      <c r="AC45" s="21"/>
      <c r="AD45" s="160">
        <f t="shared" si="2"/>
        <v>1442576</v>
      </c>
      <c r="AE45" s="21"/>
      <c r="AF45" s="160">
        <v>0</v>
      </c>
      <c r="AG45" s="21"/>
      <c r="AH45" s="160">
        <v>286900</v>
      </c>
      <c r="AI45" s="21"/>
      <c r="AJ45" s="160">
        <v>264986</v>
      </c>
      <c r="AK45" s="21"/>
      <c r="AL45" s="160">
        <f t="shared" si="3"/>
        <v>6713863</v>
      </c>
      <c r="AM45" s="21"/>
      <c r="AN45" s="10">
        <v>27</v>
      </c>
    </row>
    <row r="46" spans="1:40" ht="8.85" customHeight="1" x14ac:dyDescent="0.3">
      <c r="A46" s="10">
        <v>28</v>
      </c>
      <c r="B46" s="21"/>
      <c r="C46" s="10" t="s">
        <v>112</v>
      </c>
      <c r="D46" s="21"/>
      <c r="E46" s="21"/>
      <c r="F46" s="21"/>
      <c r="G46" s="160">
        <v>28771859</v>
      </c>
      <c r="H46" s="21"/>
      <c r="I46" s="160">
        <v>0</v>
      </c>
      <c r="J46" s="21"/>
      <c r="K46" s="160">
        <v>0</v>
      </c>
      <c r="L46" s="21"/>
      <c r="M46" s="160">
        <f t="shared" si="0"/>
        <v>28771859</v>
      </c>
      <c r="N46" s="21"/>
      <c r="O46" s="160">
        <v>2432824</v>
      </c>
      <c r="P46" s="21"/>
      <c r="Q46" s="160">
        <v>0</v>
      </c>
      <c r="R46" s="21"/>
      <c r="S46" s="160">
        <v>55553724</v>
      </c>
      <c r="T46" s="21"/>
      <c r="U46" s="160">
        <f t="shared" si="1"/>
        <v>57986548</v>
      </c>
      <c r="V46" s="21"/>
      <c r="W46" s="21"/>
      <c r="X46" s="160">
        <v>116683</v>
      </c>
      <c r="Y46" s="21"/>
      <c r="Z46" s="160">
        <v>0</v>
      </c>
      <c r="AA46" s="21"/>
      <c r="AB46" s="160">
        <v>12983460</v>
      </c>
      <c r="AC46" s="21"/>
      <c r="AD46" s="160">
        <f t="shared" si="2"/>
        <v>13100143</v>
      </c>
      <c r="AE46" s="21"/>
      <c r="AF46" s="160">
        <v>0</v>
      </c>
      <c r="AG46" s="21"/>
      <c r="AH46" s="160">
        <v>0</v>
      </c>
      <c r="AI46" s="21"/>
      <c r="AJ46" s="160">
        <v>654013</v>
      </c>
      <c r="AK46" s="21"/>
      <c r="AL46" s="160">
        <f t="shared" si="3"/>
        <v>71740704</v>
      </c>
      <c r="AM46" s="21"/>
      <c r="AN46" s="10">
        <v>28</v>
      </c>
    </row>
    <row r="47" spans="1:40" ht="8.85" customHeight="1" x14ac:dyDescent="0.3">
      <c r="A47" s="10">
        <v>29</v>
      </c>
      <c r="B47" s="21"/>
      <c r="C47" s="10" t="s">
        <v>113</v>
      </c>
      <c r="D47" s="21"/>
      <c r="E47" s="21"/>
      <c r="F47" s="21"/>
      <c r="G47" s="160">
        <v>16684961</v>
      </c>
      <c r="H47" s="21"/>
      <c r="I47" s="160">
        <v>1960992</v>
      </c>
      <c r="J47" s="21"/>
      <c r="K47" s="160">
        <v>0</v>
      </c>
      <c r="L47" s="21"/>
      <c r="M47" s="160">
        <f t="shared" si="0"/>
        <v>18645953</v>
      </c>
      <c r="N47" s="21"/>
      <c r="O47" s="160">
        <v>2240823</v>
      </c>
      <c r="P47" s="21"/>
      <c r="Q47" s="160">
        <v>0</v>
      </c>
      <c r="R47" s="21"/>
      <c r="S47" s="160">
        <v>304640</v>
      </c>
      <c r="T47" s="21"/>
      <c r="U47" s="160">
        <f t="shared" si="1"/>
        <v>2545463</v>
      </c>
      <c r="V47" s="21"/>
      <c r="W47" s="21"/>
      <c r="X47" s="160">
        <v>390721</v>
      </c>
      <c r="Y47" s="21"/>
      <c r="Z47" s="160">
        <v>0</v>
      </c>
      <c r="AA47" s="21"/>
      <c r="AB47" s="160">
        <v>341469</v>
      </c>
      <c r="AC47" s="21"/>
      <c r="AD47" s="160">
        <f t="shared" si="2"/>
        <v>732190</v>
      </c>
      <c r="AE47" s="21"/>
      <c r="AF47" s="160">
        <v>0</v>
      </c>
      <c r="AG47" s="21"/>
      <c r="AH47" s="160">
        <v>15216991</v>
      </c>
      <c r="AI47" s="21"/>
      <c r="AJ47" s="160">
        <v>151309</v>
      </c>
      <c r="AK47" s="21"/>
      <c r="AL47" s="160">
        <f t="shared" si="3"/>
        <v>18645953</v>
      </c>
      <c r="AM47" s="21"/>
      <c r="AN47" s="10">
        <v>29</v>
      </c>
    </row>
    <row r="48" spans="1:40" ht="8.85" customHeight="1" x14ac:dyDescent="0.3">
      <c r="A48" s="10">
        <v>30</v>
      </c>
      <c r="B48" s="21"/>
      <c r="C48" s="10" t="s">
        <v>114</v>
      </c>
      <c r="D48" s="21"/>
      <c r="E48" s="21"/>
      <c r="F48" s="21"/>
      <c r="G48" s="160">
        <v>96657407</v>
      </c>
      <c r="H48" s="21"/>
      <c r="I48" s="160">
        <v>0</v>
      </c>
      <c r="J48" s="21"/>
      <c r="K48" s="160">
        <v>1584853</v>
      </c>
      <c r="L48" s="21"/>
      <c r="M48" s="160">
        <f t="shared" si="0"/>
        <v>98242260</v>
      </c>
      <c r="N48" s="21"/>
      <c r="O48" s="160">
        <v>72150160</v>
      </c>
      <c r="P48" s="21"/>
      <c r="Q48" s="160">
        <v>13403595</v>
      </c>
      <c r="R48" s="21"/>
      <c r="S48" s="160">
        <v>62261312</v>
      </c>
      <c r="T48" s="21"/>
      <c r="U48" s="160">
        <f t="shared" si="1"/>
        <v>147815067</v>
      </c>
      <c r="V48" s="21"/>
      <c r="W48" s="21"/>
      <c r="X48" s="160">
        <v>10829599</v>
      </c>
      <c r="Y48" s="21"/>
      <c r="Z48" s="160">
        <v>3772087</v>
      </c>
      <c r="AA48" s="21"/>
      <c r="AB48" s="160">
        <v>17621264</v>
      </c>
      <c r="AC48" s="21"/>
      <c r="AD48" s="160">
        <f t="shared" si="2"/>
        <v>32222950</v>
      </c>
      <c r="AE48" s="21"/>
      <c r="AF48" s="160">
        <v>0</v>
      </c>
      <c r="AG48" s="21"/>
      <c r="AH48" s="160">
        <v>0</v>
      </c>
      <c r="AI48" s="21"/>
      <c r="AJ48" s="160">
        <v>759446</v>
      </c>
      <c r="AK48" s="21"/>
      <c r="AL48" s="160">
        <f t="shared" si="3"/>
        <v>180797463</v>
      </c>
      <c r="AM48" s="21"/>
      <c r="AN48" s="10">
        <v>30</v>
      </c>
    </row>
    <row r="49" spans="1:40"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9"/>
    </row>
    <row r="50" spans="1:40" ht="8.85" customHeight="1" x14ac:dyDescent="0.3">
      <c r="A50" s="10">
        <v>31</v>
      </c>
      <c r="B50" s="21"/>
      <c r="C50" s="10" t="s">
        <v>115</v>
      </c>
      <c r="D50" s="21"/>
      <c r="E50" s="21"/>
      <c r="F50" s="21"/>
      <c r="G50" s="160">
        <v>14740632</v>
      </c>
      <c r="H50" s="21"/>
      <c r="I50" s="160">
        <v>21814693</v>
      </c>
      <c r="J50" s="21"/>
      <c r="K50" s="160">
        <v>1641468</v>
      </c>
      <c r="L50" s="21"/>
      <c r="M50" s="160">
        <f t="shared" si="0"/>
        <v>38196793</v>
      </c>
      <c r="N50" s="21"/>
      <c r="O50" s="160">
        <v>9749037</v>
      </c>
      <c r="P50" s="21"/>
      <c r="Q50" s="160">
        <v>3110186</v>
      </c>
      <c r="R50" s="21"/>
      <c r="S50" s="160">
        <v>14574961</v>
      </c>
      <c r="T50" s="21"/>
      <c r="U50" s="160">
        <f t="shared" si="1"/>
        <v>27434184</v>
      </c>
      <c r="V50" s="21"/>
      <c r="W50" s="21"/>
      <c r="X50" s="160">
        <v>3283206</v>
      </c>
      <c r="Y50" s="21"/>
      <c r="Z50" s="160">
        <v>1546374</v>
      </c>
      <c r="AA50" s="21"/>
      <c r="AB50" s="160">
        <v>6636089</v>
      </c>
      <c r="AC50" s="21"/>
      <c r="AD50" s="160">
        <f t="shared" si="2"/>
        <v>11465669</v>
      </c>
      <c r="AE50" s="21"/>
      <c r="AF50" s="160">
        <v>0</v>
      </c>
      <c r="AG50" s="21"/>
      <c r="AH50" s="160">
        <v>0</v>
      </c>
      <c r="AI50" s="21"/>
      <c r="AJ50" s="160">
        <v>347818</v>
      </c>
      <c r="AK50" s="21"/>
      <c r="AL50" s="160">
        <f t="shared" si="3"/>
        <v>39247671</v>
      </c>
      <c r="AM50" s="21"/>
      <c r="AN50" s="10">
        <v>31</v>
      </c>
    </row>
    <row r="51" spans="1:40" ht="8.85" customHeight="1" x14ac:dyDescent="0.3">
      <c r="A51" s="10">
        <v>32</v>
      </c>
      <c r="B51" s="21"/>
      <c r="C51" s="10" t="s">
        <v>116</v>
      </c>
      <c r="D51" s="21"/>
      <c r="E51" s="21"/>
      <c r="F51" s="21"/>
      <c r="G51" s="160">
        <v>1555000</v>
      </c>
      <c r="H51" s="21"/>
      <c r="I51" s="160">
        <v>4715960</v>
      </c>
      <c r="J51" s="21"/>
      <c r="K51" s="160">
        <v>219241</v>
      </c>
      <c r="L51" s="21"/>
      <c r="M51" s="160">
        <f t="shared" si="0"/>
        <v>6490201</v>
      </c>
      <c r="N51" s="21"/>
      <c r="O51" s="160">
        <v>1693694</v>
      </c>
      <c r="P51" s="21"/>
      <c r="Q51" s="160">
        <v>15750</v>
      </c>
      <c r="R51" s="21"/>
      <c r="S51" s="160">
        <v>3168935</v>
      </c>
      <c r="T51" s="21"/>
      <c r="U51" s="160">
        <f t="shared" si="1"/>
        <v>4878379</v>
      </c>
      <c r="V51" s="21"/>
      <c r="W51" s="21"/>
      <c r="X51" s="160">
        <v>1009986</v>
      </c>
      <c r="Y51" s="21"/>
      <c r="Z51" s="160">
        <v>2587</v>
      </c>
      <c r="AA51" s="21"/>
      <c r="AB51" s="160">
        <v>642106</v>
      </c>
      <c r="AC51" s="21"/>
      <c r="AD51" s="160">
        <f t="shared" si="2"/>
        <v>1654679</v>
      </c>
      <c r="AE51" s="21"/>
      <c r="AF51" s="160">
        <v>0</v>
      </c>
      <c r="AG51" s="21"/>
      <c r="AH51" s="160">
        <v>0</v>
      </c>
      <c r="AI51" s="21"/>
      <c r="AJ51" s="160">
        <v>61160</v>
      </c>
      <c r="AK51" s="21"/>
      <c r="AL51" s="160">
        <f t="shared" si="3"/>
        <v>6594218</v>
      </c>
      <c r="AM51" s="21"/>
      <c r="AN51" s="10">
        <v>32</v>
      </c>
    </row>
    <row r="52" spans="1:40" ht="8.85" customHeight="1" x14ac:dyDescent="0.3">
      <c r="A52" s="10">
        <v>33</v>
      </c>
      <c r="B52" s="21"/>
      <c r="C52" s="10" t="s">
        <v>117</v>
      </c>
      <c r="D52" s="21"/>
      <c r="E52" s="21"/>
      <c r="F52" s="21"/>
      <c r="G52" s="160">
        <v>758</v>
      </c>
      <c r="H52" s="21"/>
      <c r="I52" s="160">
        <v>5844415</v>
      </c>
      <c r="J52" s="21"/>
      <c r="K52" s="160">
        <v>0</v>
      </c>
      <c r="L52" s="21"/>
      <c r="M52" s="160">
        <f t="shared" si="0"/>
        <v>5845173</v>
      </c>
      <c r="N52" s="21"/>
      <c r="O52" s="160">
        <v>1679022</v>
      </c>
      <c r="P52" s="21"/>
      <c r="Q52" s="160">
        <v>0</v>
      </c>
      <c r="R52" s="21"/>
      <c r="S52" s="160">
        <v>1812721</v>
      </c>
      <c r="T52" s="21"/>
      <c r="U52" s="160">
        <f t="shared" si="1"/>
        <v>3491743</v>
      </c>
      <c r="V52" s="21"/>
      <c r="W52" s="21"/>
      <c r="X52" s="160">
        <v>1826300</v>
      </c>
      <c r="Y52" s="21"/>
      <c r="Z52" s="160">
        <v>0</v>
      </c>
      <c r="AA52" s="21"/>
      <c r="AB52" s="160">
        <v>402432</v>
      </c>
      <c r="AC52" s="21"/>
      <c r="AD52" s="160">
        <f t="shared" si="2"/>
        <v>2228732</v>
      </c>
      <c r="AE52" s="21"/>
      <c r="AF52" s="160">
        <v>0</v>
      </c>
      <c r="AG52" s="21"/>
      <c r="AH52" s="160">
        <v>0</v>
      </c>
      <c r="AI52" s="21"/>
      <c r="AJ52" s="160">
        <v>0</v>
      </c>
      <c r="AK52" s="21"/>
      <c r="AL52" s="160">
        <f t="shared" si="3"/>
        <v>5720475</v>
      </c>
      <c r="AM52" s="21"/>
      <c r="AN52" s="10">
        <v>33</v>
      </c>
    </row>
    <row r="53" spans="1:40" ht="8.85" customHeight="1" x14ac:dyDescent="0.3">
      <c r="A53" s="10">
        <v>34</v>
      </c>
      <c r="B53" s="21"/>
      <c r="C53" s="10" t="s">
        <v>118</v>
      </c>
      <c r="D53" s="21"/>
      <c r="E53" s="21"/>
      <c r="F53" s="21"/>
      <c r="G53" s="160">
        <v>43964190</v>
      </c>
      <c r="H53" s="21"/>
      <c r="I53" s="160">
        <v>28162689</v>
      </c>
      <c r="J53" s="21"/>
      <c r="K53" s="160">
        <v>0</v>
      </c>
      <c r="L53" s="21"/>
      <c r="M53" s="160">
        <f t="shared" si="0"/>
        <v>72126879</v>
      </c>
      <c r="N53" s="21"/>
      <c r="O53" s="160">
        <v>9143179</v>
      </c>
      <c r="P53" s="21"/>
      <c r="Q53" s="160">
        <v>0</v>
      </c>
      <c r="R53" s="21"/>
      <c r="S53" s="160">
        <v>55994570</v>
      </c>
      <c r="T53" s="21"/>
      <c r="U53" s="160">
        <f t="shared" si="1"/>
        <v>65137749</v>
      </c>
      <c r="V53" s="21"/>
      <c r="W53" s="21"/>
      <c r="X53" s="160">
        <v>3902953</v>
      </c>
      <c r="Y53" s="21"/>
      <c r="Z53" s="160">
        <v>0</v>
      </c>
      <c r="AA53" s="21"/>
      <c r="AB53" s="160">
        <v>6083090</v>
      </c>
      <c r="AC53" s="21"/>
      <c r="AD53" s="160">
        <f t="shared" si="2"/>
        <v>9986043</v>
      </c>
      <c r="AE53" s="21"/>
      <c r="AF53" s="160">
        <v>0</v>
      </c>
      <c r="AG53" s="21"/>
      <c r="AH53" s="160">
        <v>0</v>
      </c>
      <c r="AI53" s="21"/>
      <c r="AJ53" s="160">
        <v>138898</v>
      </c>
      <c r="AK53" s="21"/>
      <c r="AL53" s="160">
        <f t="shared" si="3"/>
        <v>75262690</v>
      </c>
      <c r="AM53" s="21"/>
      <c r="AN53" s="10">
        <v>34</v>
      </c>
    </row>
    <row r="54" spans="1:40" ht="8.85" customHeight="1" x14ac:dyDescent="0.3">
      <c r="A54" s="10">
        <v>35</v>
      </c>
      <c r="B54" s="21"/>
      <c r="C54" s="10" t="s">
        <v>119</v>
      </c>
      <c r="D54" s="21"/>
      <c r="E54" s="21"/>
      <c r="F54" s="21"/>
      <c r="G54" s="160">
        <v>1243939</v>
      </c>
      <c r="H54" s="21"/>
      <c r="I54" s="160">
        <v>144600017</v>
      </c>
      <c r="J54" s="21"/>
      <c r="K54" s="160">
        <v>0</v>
      </c>
      <c r="L54" s="21"/>
      <c r="M54" s="160">
        <f t="shared" si="0"/>
        <v>145843956</v>
      </c>
      <c r="N54" s="21"/>
      <c r="O54" s="160">
        <v>27090525</v>
      </c>
      <c r="P54" s="21"/>
      <c r="Q54" s="160">
        <v>14938136</v>
      </c>
      <c r="R54" s="21"/>
      <c r="S54" s="160">
        <v>55848321</v>
      </c>
      <c r="T54" s="21"/>
      <c r="U54" s="160">
        <f t="shared" si="1"/>
        <v>97876982</v>
      </c>
      <c r="V54" s="21"/>
      <c r="W54" s="21"/>
      <c r="X54" s="160">
        <v>13298704</v>
      </c>
      <c r="Y54" s="21"/>
      <c r="Z54" s="160">
        <v>6328600</v>
      </c>
      <c r="AA54" s="21"/>
      <c r="AB54" s="160">
        <v>28145167</v>
      </c>
      <c r="AC54" s="21"/>
      <c r="AD54" s="160">
        <f t="shared" si="2"/>
        <v>47772471</v>
      </c>
      <c r="AE54" s="21"/>
      <c r="AF54" s="160">
        <v>0</v>
      </c>
      <c r="AG54" s="21"/>
      <c r="AH54" s="160">
        <v>0</v>
      </c>
      <c r="AI54" s="21"/>
      <c r="AJ54" s="160">
        <v>779447</v>
      </c>
      <c r="AK54" s="21"/>
      <c r="AL54" s="160">
        <f t="shared" si="3"/>
        <v>146428900</v>
      </c>
      <c r="AM54" s="21"/>
      <c r="AN54" s="10">
        <v>35</v>
      </c>
    </row>
    <row r="55" spans="1:40"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9"/>
    </row>
    <row r="56" spans="1:40" ht="8.85" customHeight="1" x14ac:dyDescent="0.3">
      <c r="A56" s="10">
        <v>36</v>
      </c>
      <c r="B56" s="21"/>
      <c r="C56" s="10" t="s">
        <v>120</v>
      </c>
      <c r="D56" s="21"/>
      <c r="E56" s="21"/>
      <c r="F56" s="21"/>
      <c r="G56" s="160">
        <v>0</v>
      </c>
      <c r="H56" s="21"/>
      <c r="I56" s="160">
        <v>3918932</v>
      </c>
      <c r="J56" s="21"/>
      <c r="K56" s="160">
        <v>0</v>
      </c>
      <c r="L56" s="21"/>
      <c r="M56" s="160">
        <f t="shared" si="0"/>
        <v>3918932</v>
      </c>
      <c r="N56" s="21"/>
      <c r="O56" s="160">
        <v>1967007</v>
      </c>
      <c r="P56" s="21"/>
      <c r="Q56" s="160">
        <v>0</v>
      </c>
      <c r="R56" s="21"/>
      <c r="S56" s="160">
        <v>493871</v>
      </c>
      <c r="T56" s="21"/>
      <c r="U56" s="160">
        <f t="shared" si="1"/>
        <v>2460878</v>
      </c>
      <c r="V56" s="21"/>
      <c r="W56" s="21"/>
      <c r="X56" s="160">
        <v>1288934</v>
      </c>
      <c r="Y56" s="21"/>
      <c r="Z56" s="160">
        <v>0</v>
      </c>
      <c r="AA56" s="21"/>
      <c r="AB56" s="160">
        <v>169120</v>
      </c>
      <c r="AC56" s="21"/>
      <c r="AD56" s="160">
        <f t="shared" si="2"/>
        <v>1458054</v>
      </c>
      <c r="AE56" s="21"/>
      <c r="AF56" s="160">
        <v>0</v>
      </c>
      <c r="AG56" s="21"/>
      <c r="AH56" s="160">
        <v>0</v>
      </c>
      <c r="AI56" s="21"/>
      <c r="AJ56" s="160">
        <v>0</v>
      </c>
      <c r="AK56" s="21"/>
      <c r="AL56" s="160">
        <f t="shared" si="3"/>
        <v>3918932</v>
      </c>
      <c r="AM56" s="21"/>
      <c r="AN56" s="10">
        <v>36</v>
      </c>
    </row>
    <row r="57" spans="1:40" ht="8.85" customHeight="1" x14ac:dyDescent="0.3">
      <c r="A57" s="10">
        <v>37</v>
      </c>
      <c r="B57" s="21"/>
      <c r="C57" s="10" t="s">
        <v>121</v>
      </c>
      <c r="D57" s="21"/>
      <c r="E57" s="21"/>
      <c r="F57" s="21"/>
      <c r="G57" s="160">
        <v>0</v>
      </c>
      <c r="H57" s="21"/>
      <c r="I57" s="160">
        <v>0</v>
      </c>
      <c r="J57" s="21"/>
      <c r="K57" s="160">
        <v>0</v>
      </c>
      <c r="L57" s="21"/>
      <c r="M57" s="160">
        <f t="shared" si="0"/>
        <v>0</v>
      </c>
      <c r="N57" s="21"/>
      <c r="O57" s="160">
        <v>0</v>
      </c>
      <c r="P57" s="21"/>
      <c r="Q57" s="160">
        <v>0</v>
      </c>
      <c r="R57" s="21"/>
      <c r="S57" s="160">
        <v>862300</v>
      </c>
      <c r="T57" s="21"/>
      <c r="U57" s="160">
        <f t="shared" si="1"/>
        <v>862300</v>
      </c>
      <c r="V57" s="21"/>
      <c r="W57" s="21"/>
      <c r="X57" s="160">
        <v>0</v>
      </c>
      <c r="Y57" s="21"/>
      <c r="Z57" s="160">
        <v>0</v>
      </c>
      <c r="AA57" s="21"/>
      <c r="AB57" s="160">
        <v>650194</v>
      </c>
      <c r="AC57" s="21"/>
      <c r="AD57" s="160">
        <f t="shared" si="2"/>
        <v>650194</v>
      </c>
      <c r="AE57" s="21"/>
      <c r="AF57" s="160">
        <v>0</v>
      </c>
      <c r="AG57" s="21"/>
      <c r="AH57" s="160">
        <v>0</v>
      </c>
      <c r="AI57" s="21"/>
      <c r="AJ57" s="160">
        <v>0</v>
      </c>
      <c r="AK57" s="21"/>
      <c r="AL57" s="160">
        <f t="shared" si="3"/>
        <v>1512494</v>
      </c>
      <c r="AM57" s="21"/>
      <c r="AN57" s="10">
        <v>37</v>
      </c>
    </row>
    <row r="58" spans="1:40" ht="8.85" customHeight="1" x14ac:dyDescent="0.3">
      <c r="A58" s="30">
        <v>38</v>
      </c>
      <c r="B58" s="21"/>
      <c r="C58" s="10" t="s">
        <v>122</v>
      </c>
      <c r="D58" s="21"/>
      <c r="E58" s="21"/>
      <c r="F58" s="21"/>
      <c r="G58" s="162">
        <v>29126747</v>
      </c>
      <c r="H58" s="21"/>
      <c r="I58" s="162">
        <v>0</v>
      </c>
      <c r="J58" s="21"/>
      <c r="K58" s="162">
        <v>0</v>
      </c>
      <c r="L58" s="21"/>
      <c r="M58" s="162">
        <f t="shared" si="0"/>
        <v>29126747</v>
      </c>
      <c r="N58" s="21"/>
      <c r="O58" s="162">
        <v>6278140</v>
      </c>
      <c r="P58" s="21"/>
      <c r="Q58" s="162">
        <v>0</v>
      </c>
      <c r="R58" s="21"/>
      <c r="S58" s="162">
        <v>30907025</v>
      </c>
      <c r="T58" s="21"/>
      <c r="U58" s="162">
        <f t="shared" si="1"/>
        <v>37185165</v>
      </c>
      <c r="V58" s="21"/>
      <c r="W58" s="21"/>
      <c r="X58" s="162">
        <v>2549740</v>
      </c>
      <c r="Y58" s="21"/>
      <c r="Z58" s="162">
        <v>0</v>
      </c>
      <c r="AA58" s="21"/>
      <c r="AB58" s="162">
        <v>938955</v>
      </c>
      <c r="AC58" s="21"/>
      <c r="AD58" s="162">
        <f t="shared" si="2"/>
        <v>3488695</v>
      </c>
      <c r="AE58" s="21"/>
      <c r="AF58" s="162">
        <v>0</v>
      </c>
      <c r="AG58" s="21"/>
      <c r="AH58" s="162">
        <v>0</v>
      </c>
      <c r="AI58" s="21"/>
      <c r="AJ58" s="162">
        <v>138734</v>
      </c>
      <c r="AK58" s="21"/>
      <c r="AL58" s="162">
        <f t="shared" si="3"/>
        <v>40812594</v>
      </c>
      <c r="AM58" s="21"/>
      <c r="AN58" s="30">
        <v>38</v>
      </c>
    </row>
    <row r="59" spans="1:40"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row>
    <row r="60" spans="1:40" ht="8.85" customHeight="1" x14ac:dyDescent="0.3">
      <c r="A60" s="30">
        <f>A58</f>
        <v>38</v>
      </c>
      <c r="B60" s="21"/>
      <c r="C60" s="18" t="s">
        <v>65</v>
      </c>
      <c r="D60" s="21"/>
      <c r="E60" s="21"/>
      <c r="F60" s="21"/>
      <c r="G60" s="163">
        <f>SUM(G14:G58)</f>
        <v>538976468</v>
      </c>
      <c r="H60" s="21"/>
      <c r="I60" s="163">
        <f>SUM(I14:I58)</f>
        <v>625719350</v>
      </c>
      <c r="J60" s="21"/>
      <c r="K60" s="163">
        <f>SUM(K14:K58)</f>
        <v>4269164</v>
      </c>
      <c r="L60" s="21"/>
      <c r="M60" s="163">
        <f>SUM(M14:M58)</f>
        <v>1168964982</v>
      </c>
      <c r="N60" s="21"/>
      <c r="O60" s="163">
        <f>SUM(O14:O58)</f>
        <v>288549103</v>
      </c>
      <c r="P60" s="21"/>
      <c r="Q60" s="163">
        <f>SUM(Q14:Q58)</f>
        <v>57408244</v>
      </c>
      <c r="R60" s="21"/>
      <c r="S60" s="163">
        <f>SUM(S14:S58)</f>
        <v>690303690</v>
      </c>
      <c r="T60" s="21"/>
      <c r="U60" s="163">
        <f>SUM(U14:U58)</f>
        <v>1036261037</v>
      </c>
      <c r="V60" s="21"/>
      <c r="W60" s="21"/>
      <c r="X60" s="163">
        <f>SUM(X14:X58)</f>
        <v>79869306</v>
      </c>
      <c r="Y60" s="21"/>
      <c r="Z60" s="163">
        <f>SUM(Z14:Z58)</f>
        <v>20612459</v>
      </c>
      <c r="AA60" s="21"/>
      <c r="AB60" s="163">
        <f>SUM(AB14:AB58)</f>
        <v>167695142</v>
      </c>
      <c r="AC60" s="21"/>
      <c r="AD60" s="163">
        <f>SUM(AD14:AD58)</f>
        <v>268176907</v>
      </c>
      <c r="AE60" s="21"/>
      <c r="AF60" s="163">
        <f>SUM(AF14:AF58)</f>
        <v>0</v>
      </c>
      <c r="AG60" s="21"/>
      <c r="AH60" s="163">
        <f>SUM(AH14:AH58)</f>
        <v>20154106</v>
      </c>
      <c r="AI60" s="21"/>
      <c r="AJ60" s="163">
        <f>SUM(AJ14:AJ58)</f>
        <v>8341133</v>
      </c>
      <c r="AK60" s="21"/>
      <c r="AL60" s="163">
        <f>SUM(AL14:AL58)</f>
        <v>1332933183</v>
      </c>
      <c r="AM60" s="21"/>
      <c r="AN60" s="30">
        <f>AN58</f>
        <v>38</v>
      </c>
    </row>
    <row r="61" spans="1:40"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row>
    <row r="62" spans="1:40"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row>
    <row r="63" spans="1:40"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row>
    <row r="64" spans="1:40"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row>
    <row r="65" spans="1:4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row>
    <row r="66" spans="1:4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row>
    <row r="67" spans="1:4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row>
    <row r="68" spans="1:4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row>
    <row r="69" spans="1:4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row>
    <row r="70" spans="1:42" ht="10.3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row>
    <row r="71" spans="1:4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row>
    <row r="72" spans="1:4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row>
    <row r="73" spans="1:4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row>
    <row r="74" spans="1:4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row>
    <row r="75" spans="1:42" s="168" customFormat="1" ht="10.5" customHeight="1" x14ac:dyDescent="0.3">
      <c r="A75" s="14" t="s">
        <v>629</v>
      </c>
      <c r="AP75" s="113" t="s">
        <v>630</v>
      </c>
    </row>
    <row r="76" spans="1:42" s="8" customFormat="1" ht="10.5" customHeight="1" x14ac:dyDescent="0.3">
      <c r="U76" s="11" t="s">
        <v>42</v>
      </c>
      <c r="X76" s="38" t="s">
        <v>43</v>
      </c>
      <c r="AN76" s="113" t="s">
        <v>620</v>
      </c>
    </row>
    <row r="77" spans="1:42" s="8" customFormat="1" ht="10.5" customHeight="1" x14ac:dyDescent="0.3">
      <c r="A77" s="12"/>
      <c r="U77" s="11" t="s">
        <v>621</v>
      </c>
      <c r="X77" s="38" t="s">
        <v>589</v>
      </c>
      <c r="AN77" s="113" t="s">
        <v>631</v>
      </c>
    </row>
    <row r="78" spans="1:42" s="8" customFormat="1" ht="10.5" customHeight="1" x14ac:dyDescent="0.3">
      <c r="A78" s="13"/>
      <c r="U78" s="11" t="s">
        <v>48</v>
      </c>
      <c r="X78" s="14" t="s">
        <v>49</v>
      </c>
    </row>
    <row r="79" spans="1:42" ht="6.75" customHeight="1" x14ac:dyDescent="0.3">
      <c r="A79" s="27"/>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row>
    <row r="80" spans="1:42" ht="9.6"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row>
    <row r="81" spans="1:40" ht="9.6" customHeight="1" x14ac:dyDescent="0.3">
      <c r="O81" s="16" t="s">
        <v>623</v>
      </c>
      <c r="P81" s="16"/>
      <c r="Q81" s="16"/>
      <c r="R81" s="16"/>
      <c r="S81" s="16"/>
      <c r="T81" s="16"/>
      <c r="U81" s="16"/>
      <c r="X81" s="16" t="s">
        <v>623</v>
      </c>
      <c r="Y81" s="16"/>
      <c r="Z81" s="16"/>
      <c r="AA81" s="16"/>
      <c r="AB81" s="16"/>
      <c r="AC81" s="16"/>
      <c r="AD81" s="16"/>
      <c r="AE81" s="16"/>
      <c r="AF81" s="16"/>
      <c r="AG81" s="16"/>
      <c r="AH81" s="16"/>
      <c r="AI81" s="16"/>
      <c r="AJ81" s="16"/>
      <c r="AK81" s="16"/>
      <c r="AL81" s="16"/>
    </row>
    <row r="82" spans="1:40" ht="7.5" customHeight="1" x14ac:dyDescent="0.3"/>
    <row r="83" spans="1:40" ht="9.6" customHeight="1" x14ac:dyDescent="0.3">
      <c r="G83" s="16" t="s">
        <v>624</v>
      </c>
      <c r="H83" s="16"/>
      <c r="I83" s="16"/>
      <c r="J83" s="16"/>
      <c r="K83" s="16"/>
      <c r="L83" s="16"/>
      <c r="M83" s="16"/>
      <c r="O83" s="16" t="s">
        <v>625</v>
      </c>
      <c r="P83" s="16"/>
      <c r="Q83" s="16"/>
      <c r="R83" s="16"/>
      <c r="S83" s="16"/>
      <c r="T83" s="16"/>
      <c r="U83" s="16"/>
      <c r="X83" s="16" t="s">
        <v>626</v>
      </c>
      <c r="Y83" s="16"/>
      <c r="Z83" s="16"/>
      <c r="AA83" s="16"/>
      <c r="AB83" s="16"/>
      <c r="AC83" s="16"/>
      <c r="AD83" s="16"/>
    </row>
    <row r="84" spans="1:40" ht="9.6" customHeight="1" x14ac:dyDescent="0.3">
      <c r="K84" s="18" t="s">
        <v>299</v>
      </c>
      <c r="AF84" s="18" t="s">
        <v>299</v>
      </c>
      <c r="AH84" s="18" t="s">
        <v>598</v>
      </c>
    </row>
    <row r="85" spans="1:40" ht="9.6" customHeight="1" x14ac:dyDescent="0.3">
      <c r="I85" s="18" t="s">
        <v>627</v>
      </c>
      <c r="K85" s="18" t="s">
        <v>595</v>
      </c>
      <c r="M85" s="18" t="s">
        <v>65</v>
      </c>
      <c r="Q85" s="18" t="s">
        <v>596</v>
      </c>
      <c r="S85" s="18" t="s">
        <v>597</v>
      </c>
      <c r="Z85" s="18" t="s">
        <v>596</v>
      </c>
      <c r="AB85" s="18" t="s">
        <v>597</v>
      </c>
      <c r="AF85" s="18" t="s">
        <v>599</v>
      </c>
      <c r="AH85" s="18" t="s">
        <v>61</v>
      </c>
      <c r="AL85" s="18" t="s">
        <v>65</v>
      </c>
    </row>
    <row r="86" spans="1:40" ht="9.6" customHeight="1" x14ac:dyDescent="0.3">
      <c r="A86" s="19" t="s">
        <v>71</v>
      </c>
      <c r="C86" s="19" t="s">
        <v>73</v>
      </c>
      <c r="G86" s="19" t="s">
        <v>628</v>
      </c>
      <c r="I86" s="19" t="s">
        <v>78</v>
      </c>
      <c r="K86" s="19" t="s">
        <v>605</v>
      </c>
      <c r="M86" s="19" t="s">
        <v>606</v>
      </c>
      <c r="O86" s="19" t="s">
        <v>377</v>
      </c>
      <c r="Q86" s="19" t="s">
        <v>607</v>
      </c>
      <c r="S86" s="19" t="s">
        <v>69</v>
      </c>
      <c r="U86" s="19" t="s">
        <v>65</v>
      </c>
      <c r="X86" s="19" t="s">
        <v>377</v>
      </c>
      <c r="Z86" s="19" t="s">
        <v>607</v>
      </c>
      <c r="AB86" s="19" t="s">
        <v>69</v>
      </c>
      <c r="AD86" s="19" t="s">
        <v>65</v>
      </c>
      <c r="AF86" s="19" t="s">
        <v>605</v>
      </c>
      <c r="AH86" s="19" t="s">
        <v>69</v>
      </c>
      <c r="AJ86" s="19" t="s">
        <v>327</v>
      </c>
      <c r="AL86" s="19" t="s">
        <v>609</v>
      </c>
      <c r="AN86" s="19" t="s">
        <v>71</v>
      </c>
    </row>
    <row r="87" spans="1:40" ht="7.5" customHeight="1" x14ac:dyDescent="0.3"/>
    <row r="88" spans="1:40" ht="8.85" customHeight="1" x14ac:dyDescent="0.3">
      <c r="B88" s="10" t="s">
        <v>284</v>
      </c>
    </row>
    <row r="89" spans="1:40" ht="8.85" customHeight="1" x14ac:dyDescent="0.3">
      <c r="A89" s="10">
        <v>1</v>
      </c>
      <c r="B89" s="21"/>
      <c r="C89" s="10" t="s">
        <v>125</v>
      </c>
      <c r="D89" s="21"/>
      <c r="E89" s="21"/>
      <c r="F89" s="21"/>
      <c r="G89" s="159">
        <v>0</v>
      </c>
      <c r="H89" s="21"/>
      <c r="I89" s="159">
        <v>6580806</v>
      </c>
      <c r="J89" s="21"/>
      <c r="K89" s="159">
        <v>0</v>
      </c>
      <c r="L89" s="21"/>
      <c r="M89" s="159">
        <f t="shared" ref="M89:M147" si="4">SUM(G89:K89)</f>
        <v>6580806</v>
      </c>
      <c r="N89" s="21"/>
      <c r="O89" s="159">
        <v>1446751</v>
      </c>
      <c r="P89" s="21"/>
      <c r="Q89" s="159">
        <v>0</v>
      </c>
      <c r="R89" s="21"/>
      <c r="S89" s="159">
        <v>810430</v>
      </c>
      <c r="T89" s="21"/>
      <c r="U89" s="159">
        <f t="shared" ref="U89:U147" si="5">SUM(O89:S89)</f>
        <v>2257181</v>
      </c>
      <c r="V89" s="21"/>
      <c r="W89" s="21"/>
      <c r="X89" s="159">
        <v>640448</v>
      </c>
      <c r="Y89" s="21"/>
      <c r="Z89" s="159">
        <v>0</v>
      </c>
      <c r="AA89" s="21"/>
      <c r="AB89" s="159">
        <v>348901</v>
      </c>
      <c r="AC89" s="21"/>
      <c r="AD89" s="159">
        <f t="shared" ref="AD89:AD147" si="6">SUM(X89:AB89)</f>
        <v>989349</v>
      </c>
      <c r="AE89" s="21"/>
      <c r="AF89" s="159">
        <v>0</v>
      </c>
      <c r="AG89" s="21"/>
      <c r="AH89" s="159">
        <v>0</v>
      </c>
      <c r="AI89" s="21"/>
      <c r="AJ89" s="159">
        <v>0</v>
      </c>
      <c r="AK89" s="21"/>
      <c r="AL89" s="159">
        <f t="shared" ref="AL89:AL147" si="7">(U89+AD89+AF89+AH89+AJ89)</f>
        <v>3246530</v>
      </c>
      <c r="AM89" s="21"/>
      <c r="AN89" s="10">
        <v>1</v>
      </c>
    </row>
    <row r="90" spans="1:40" ht="8.85" customHeight="1" x14ac:dyDescent="0.3">
      <c r="A90" s="10">
        <v>2</v>
      </c>
      <c r="B90" s="21"/>
      <c r="C90" s="10" t="s">
        <v>126</v>
      </c>
      <c r="D90" s="21"/>
      <c r="E90" s="21"/>
      <c r="F90" s="21"/>
      <c r="G90" s="160">
        <v>21102844</v>
      </c>
      <c r="H90" s="21"/>
      <c r="I90" s="160">
        <v>43505362</v>
      </c>
      <c r="J90" s="21"/>
      <c r="K90" s="160">
        <v>0</v>
      </c>
      <c r="L90" s="21"/>
      <c r="M90" s="160">
        <f t="shared" si="4"/>
        <v>64608206</v>
      </c>
      <c r="N90" s="21"/>
      <c r="O90" s="160">
        <v>20695559</v>
      </c>
      <c r="P90" s="21"/>
      <c r="Q90" s="160">
        <v>0</v>
      </c>
      <c r="R90" s="21"/>
      <c r="S90" s="160">
        <v>16244188</v>
      </c>
      <c r="T90" s="21"/>
      <c r="U90" s="160">
        <f t="shared" si="5"/>
        <v>36939747</v>
      </c>
      <c r="V90" s="21"/>
      <c r="W90" s="21"/>
      <c r="X90" s="160">
        <v>4430274</v>
      </c>
      <c r="Y90" s="21"/>
      <c r="Z90" s="160">
        <v>0</v>
      </c>
      <c r="AA90" s="21"/>
      <c r="AB90" s="160">
        <v>2542392</v>
      </c>
      <c r="AC90" s="21"/>
      <c r="AD90" s="160">
        <f t="shared" si="6"/>
        <v>6972666</v>
      </c>
      <c r="AE90" s="21"/>
      <c r="AF90" s="160">
        <v>0</v>
      </c>
      <c r="AG90" s="21"/>
      <c r="AH90" s="160">
        <v>0</v>
      </c>
      <c r="AI90" s="21"/>
      <c r="AJ90" s="160">
        <v>0</v>
      </c>
      <c r="AK90" s="21"/>
      <c r="AL90" s="160">
        <f t="shared" si="7"/>
        <v>43912413</v>
      </c>
      <c r="AM90" s="21"/>
      <c r="AN90" s="10">
        <v>2</v>
      </c>
    </row>
    <row r="91" spans="1:40" ht="8.85" customHeight="1" x14ac:dyDescent="0.3">
      <c r="A91" s="10">
        <v>3</v>
      </c>
      <c r="B91" s="21"/>
      <c r="C91" s="10" t="s">
        <v>127</v>
      </c>
      <c r="D91" s="21"/>
      <c r="E91" s="21"/>
      <c r="F91" s="21"/>
      <c r="G91" s="160">
        <v>0</v>
      </c>
      <c r="H91" s="21"/>
      <c r="I91" s="160">
        <v>1875472</v>
      </c>
      <c r="J91" s="21"/>
      <c r="K91" s="160">
        <v>0</v>
      </c>
      <c r="L91" s="21"/>
      <c r="M91" s="160">
        <f t="shared" si="4"/>
        <v>1875472</v>
      </c>
      <c r="N91" s="21"/>
      <c r="O91" s="160">
        <v>1291736</v>
      </c>
      <c r="P91" s="21"/>
      <c r="Q91" s="160">
        <v>0</v>
      </c>
      <c r="R91" s="21"/>
      <c r="S91" s="160">
        <v>251010</v>
      </c>
      <c r="T91" s="21"/>
      <c r="U91" s="160">
        <f t="shared" si="5"/>
        <v>1542746</v>
      </c>
      <c r="V91" s="21"/>
      <c r="W91" s="21"/>
      <c r="X91" s="160">
        <v>102221</v>
      </c>
      <c r="Y91" s="21"/>
      <c r="Z91" s="160">
        <v>0</v>
      </c>
      <c r="AA91" s="21"/>
      <c r="AB91" s="160">
        <v>230505</v>
      </c>
      <c r="AC91" s="21"/>
      <c r="AD91" s="160">
        <f t="shared" si="6"/>
        <v>332726</v>
      </c>
      <c r="AE91" s="21"/>
      <c r="AF91" s="160">
        <v>0</v>
      </c>
      <c r="AG91" s="21"/>
      <c r="AH91" s="160">
        <v>0</v>
      </c>
      <c r="AI91" s="21"/>
      <c r="AJ91" s="160">
        <v>0</v>
      </c>
      <c r="AK91" s="21"/>
      <c r="AL91" s="160">
        <f t="shared" si="7"/>
        <v>1875472</v>
      </c>
      <c r="AM91" s="21"/>
      <c r="AN91" s="10">
        <v>3</v>
      </c>
    </row>
    <row r="92" spans="1:40" ht="8.85" customHeight="1" x14ac:dyDescent="0.3">
      <c r="A92" s="10">
        <v>4</v>
      </c>
      <c r="B92" s="21"/>
      <c r="C92" s="10" t="s">
        <v>128</v>
      </c>
      <c r="D92" s="21"/>
      <c r="E92" s="21"/>
      <c r="F92" s="21"/>
      <c r="G92" s="160">
        <v>60338</v>
      </c>
      <c r="H92" s="21"/>
      <c r="I92" s="160">
        <v>0</v>
      </c>
      <c r="J92" s="21"/>
      <c r="K92" s="160">
        <v>0</v>
      </c>
      <c r="L92" s="21"/>
      <c r="M92" s="160">
        <f t="shared" si="4"/>
        <v>60338</v>
      </c>
      <c r="N92" s="21"/>
      <c r="O92" s="160">
        <v>486160</v>
      </c>
      <c r="P92" s="21"/>
      <c r="Q92" s="160">
        <v>0</v>
      </c>
      <c r="R92" s="21"/>
      <c r="S92" s="160">
        <v>0</v>
      </c>
      <c r="T92" s="21"/>
      <c r="U92" s="160">
        <f t="shared" si="5"/>
        <v>486160</v>
      </c>
      <c r="V92" s="21"/>
      <c r="W92" s="21"/>
      <c r="X92" s="160">
        <v>161441</v>
      </c>
      <c r="Y92" s="21"/>
      <c r="Z92" s="160">
        <v>0</v>
      </c>
      <c r="AA92" s="21"/>
      <c r="AB92" s="160">
        <v>0</v>
      </c>
      <c r="AC92" s="21"/>
      <c r="AD92" s="160">
        <f t="shared" si="6"/>
        <v>161441</v>
      </c>
      <c r="AE92" s="21"/>
      <c r="AF92" s="160">
        <v>0</v>
      </c>
      <c r="AG92" s="21"/>
      <c r="AH92" s="160">
        <v>0</v>
      </c>
      <c r="AI92" s="21"/>
      <c r="AJ92" s="160">
        <v>0</v>
      </c>
      <c r="AK92" s="21"/>
      <c r="AL92" s="160">
        <f t="shared" si="7"/>
        <v>647601</v>
      </c>
      <c r="AM92" s="21"/>
      <c r="AN92" s="10">
        <v>4</v>
      </c>
    </row>
    <row r="93" spans="1:40" ht="8.85" customHeight="1" x14ac:dyDescent="0.3">
      <c r="A93" s="10">
        <v>5</v>
      </c>
      <c r="B93" s="21"/>
      <c r="C93" s="10" t="s">
        <v>129</v>
      </c>
      <c r="D93" s="21"/>
      <c r="E93" s="21"/>
      <c r="F93" s="21"/>
      <c r="G93" s="160">
        <v>13529823</v>
      </c>
      <c r="H93" s="21"/>
      <c r="I93" s="160">
        <v>0</v>
      </c>
      <c r="J93" s="21"/>
      <c r="K93" s="160">
        <v>0</v>
      </c>
      <c r="L93" s="21"/>
      <c r="M93" s="160">
        <f t="shared" si="4"/>
        <v>13529823</v>
      </c>
      <c r="N93" s="21"/>
      <c r="O93" s="160">
        <v>9622909</v>
      </c>
      <c r="P93" s="21"/>
      <c r="Q93" s="160">
        <v>0</v>
      </c>
      <c r="R93" s="21"/>
      <c r="S93" s="160">
        <v>9527205</v>
      </c>
      <c r="T93" s="21"/>
      <c r="U93" s="160">
        <f t="shared" si="5"/>
        <v>19150114</v>
      </c>
      <c r="V93" s="21"/>
      <c r="W93" s="21"/>
      <c r="X93" s="160">
        <v>717426</v>
      </c>
      <c r="Y93" s="21"/>
      <c r="Z93" s="160">
        <v>0</v>
      </c>
      <c r="AA93" s="21"/>
      <c r="AB93" s="160">
        <v>365192</v>
      </c>
      <c r="AC93" s="21"/>
      <c r="AD93" s="160">
        <f t="shared" si="6"/>
        <v>1082618</v>
      </c>
      <c r="AE93" s="21"/>
      <c r="AF93" s="160">
        <v>0</v>
      </c>
      <c r="AG93" s="21"/>
      <c r="AH93" s="160">
        <v>0</v>
      </c>
      <c r="AI93" s="21"/>
      <c r="AJ93" s="160">
        <v>284867</v>
      </c>
      <c r="AK93" s="21"/>
      <c r="AL93" s="160">
        <f t="shared" si="7"/>
        <v>20517599</v>
      </c>
      <c r="AM93" s="21"/>
      <c r="AN93" s="10">
        <v>5</v>
      </c>
    </row>
    <row r="94" spans="1:40"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9"/>
    </row>
    <row r="95" spans="1:40" ht="8.85" customHeight="1" x14ac:dyDescent="0.3">
      <c r="A95" s="10">
        <v>6</v>
      </c>
      <c r="B95" s="21"/>
      <c r="C95" s="10" t="s">
        <v>130</v>
      </c>
      <c r="D95" s="21"/>
      <c r="E95" s="21"/>
      <c r="F95" s="21"/>
      <c r="G95" s="160">
        <v>415646</v>
      </c>
      <c r="H95" s="21"/>
      <c r="I95" s="160">
        <v>0</v>
      </c>
      <c r="J95" s="21"/>
      <c r="K95" s="160">
        <v>0</v>
      </c>
      <c r="L95" s="21"/>
      <c r="M95" s="160">
        <f t="shared" si="4"/>
        <v>415646</v>
      </c>
      <c r="N95" s="21"/>
      <c r="O95" s="160">
        <v>1302253</v>
      </c>
      <c r="P95" s="21"/>
      <c r="Q95" s="160">
        <v>0</v>
      </c>
      <c r="R95" s="21"/>
      <c r="S95" s="160">
        <v>1055000</v>
      </c>
      <c r="T95" s="21"/>
      <c r="U95" s="160">
        <f t="shared" si="5"/>
        <v>2357253</v>
      </c>
      <c r="V95" s="21"/>
      <c r="W95" s="21"/>
      <c r="X95" s="160">
        <v>565034</v>
      </c>
      <c r="Y95" s="21"/>
      <c r="Z95" s="160">
        <v>0</v>
      </c>
      <c r="AA95" s="21"/>
      <c r="AB95" s="160">
        <v>233923</v>
      </c>
      <c r="AC95" s="21"/>
      <c r="AD95" s="160">
        <f t="shared" si="6"/>
        <v>798957</v>
      </c>
      <c r="AE95" s="21"/>
      <c r="AF95" s="160">
        <v>0</v>
      </c>
      <c r="AG95" s="21"/>
      <c r="AH95" s="160">
        <v>0</v>
      </c>
      <c r="AI95" s="21"/>
      <c r="AJ95" s="160">
        <v>0</v>
      </c>
      <c r="AK95" s="21"/>
      <c r="AL95" s="160">
        <f t="shared" si="7"/>
        <v>3156210</v>
      </c>
      <c r="AM95" s="21"/>
      <c r="AN95" s="10">
        <v>6</v>
      </c>
    </row>
    <row r="96" spans="1:40" ht="8.85" customHeight="1" x14ac:dyDescent="0.3">
      <c r="A96" s="10">
        <v>7</v>
      </c>
      <c r="B96" s="21"/>
      <c r="C96" s="10" t="s">
        <v>131</v>
      </c>
      <c r="D96" s="21"/>
      <c r="E96" s="21"/>
      <c r="F96" s="21"/>
      <c r="G96" s="160">
        <v>26650000</v>
      </c>
      <c r="H96" s="21"/>
      <c r="I96" s="160">
        <v>94661096</v>
      </c>
      <c r="J96" s="21"/>
      <c r="K96" s="160">
        <v>0</v>
      </c>
      <c r="L96" s="21"/>
      <c r="M96" s="160">
        <f t="shared" si="4"/>
        <v>121311096</v>
      </c>
      <c r="N96" s="21"/>
      <c r="O96" s="160">
        <v>36593751</v>
      </c>
      <c r="P96" s="21"/>
      <c r="Q96" s="160">
        <v>6944645</v>
      </c>
      <c r="R96" s="21"/>
      <c r="S96" s="160">
        <v>34882532</v>
      </c>
      <c r="T96" s="21"/>
      <c r="U96" s="160">
        <f t="shared" si="5"/>
        <v>78420928</v>
      </c>
      <c r="V96" s="21"/>
      <c r="W96" s="21"/>
      <c r="X96" s="160">
        <v>18235935</v>
      </c>
      <c r="Y96" s="21"/>
      <c r="Z96" s="160">
        <v>243848</v>
      </c>
      <c r="AA96" s="21"/>
      <c r="AB96" s="160">
        <v>24380905</v>
      </c>
      <c r="AC96" s="21"/>
      <c r="AD96" s="160">
        <f t="shared" si="6"/>
        <v>42860688</v>
      </c>
      <c r="AE96" s="21"/>
      <c r="AF96" s="160">
        <v>0</v>
      </c>
      <c r="AG96" s="21"/>
      <c r="AH96" s="160">
        <v>0</v>
      </c>
      <c r="AI96" s="21"/>
      <c r="AJ96" s="160">
        <v>29480</v>
      </c>
      <c r="AK96" s="21"/>
      <c r="AL96" s="160">
        <f t="shared" si="7"/>
        <v>121311096</v>
      </c>
      <c r="AM96" s="21"/>
      <c r="AN96" s="10">
        <v>7</v>
      </c>
    </row>
    <row r="97" spans="1:40" ht="8.85" customHeight="1" x14ac:dyDescent="0.3">
      <c r="A97" s="10">
        <v>8</v>
      </c>
      <c r="B97" s="21"/>
      <c r="C97" s="10" t="s">
        <v>132</v>
      </c>
      <c r="D97" s="21"/>
      <c r="E97" s="21"/>
      <c r="F97" s="21"/>
      <c r="G97" s="160">
        <v>33919</v>
      </c>
      <c r="H97" s="21"/>
      <c r="I97" s="160">
        <v>7907861</v>
      </c>
      <c r="J97" s="21"/>
      <c r="K97" s="160">
        <v>0</v>
      </c>
      <c r="L97" s="21"/>
      <c r="M97" s="160">
        <f t="shared" si="4"/>
        <v>7941780</v>
      </c>
      <c r="N97" s="21"/>
      <c r="O97" s="160">
        <v>5324081</v>
      </c>
      <c r="P97" s="21"/>
      <c r="Q97" s="160">
        <v>275000</v>
      </c>
      <c r="R97" s="21"/>
      <c r="S97" s="160">
        <v>282677</v>
      </c>
      <c r="T97" s="21"/>
      <c r="U97" s="160">
        <f t="shared" si="5"/>
        <v>5881758</v>
      </c>
      <c r="V97" s="21"/>
      <c r="W97" s="21"/>
      <c r="X97" s="160">
        <v>2351329</v>
      </c>
      <c r="Y97" s="21"/>
      <c r="Z97" s="160">
        <v>123316</v>
      </c>
      <c r="AA97" s="21"/>
      <c r="AB97" s="160">
        <v>48550</v>
      </c>
      <c r="AC97" s="21"/>
      <c r="AD97" s="160">
        <f t="shared" si="6"/>
        <v>2523195</v>
      </c>
      <c r="AE97" s="21"/>
      <c r="AF97" s="160">
        <v>0</v>
      </c>
      <c r="AG97" s="21"/>
      <c r="AH97" s="160">
        <v>0</v>
      </c>
      <c r="AI97" s="21"/>
      <c r="AJ97" s="160">
        <v>0</v>
      </c>
      <c r="AK97" s="21"/>
      <c r="AL97" s="160">
        <f t="shared" si="7"/>
        <v>8404953</v>
      </c>
      <c r="AM97" s="21"/>
      <c r="AN97" s="10">
        <v>8</v>
      </c>
    </row>
    <row r="98" spans="1:40" ht="8.85" customHeight="1" x14ac:dyDescent="0.3">
      <c r="A98" s="10">
        <v>9</v>
      </c>
      <c r="B98" s="21"/>
      <c r="C98" s="10" t="s">
        <v>133</v>
      </c>
      <c r="D98" s="21"/>
      <c r="E98" s="21"/>
      <c r="F98" s="21"/>
      <c r="G98" s="160">
        <v>0</v>
      </c>
      <c r="H98" s="21"/>
      <c r="I98" s="160">
        <v>1246465</v>
      </c>
      <c r="J98" s="21"/>
      <c r="K98" s="160">
        <v>0</v>
      </c>
      <c r="L98" s="21"/>
      <c r="M98" s="160">
        <f t="shared" si="4"/>
        <v>1246465</v>
      </c>
      <c r="N98" s="21"/>
      <c r="O98" s="160">
        <v>1142099</v>
      </c>
      <c r="P98" s="21"/>
      <c r="Q98" s="160">
        <v>0</v>
      </c>
      <c r="R98" s="21"/>
      <c r="S98" s="160">
        <v>0</v>
      </c>
      <c r="T98" s="21"/>
      <c r="U98" s="160">
        <f t="shared" si="5"/>
        <v>1142099</v>
      </c>
      <c r="V98" s="21"/>
      <c r="W98" s="21"/>
      <c r="X98" s="160">
        <v>104366</v>
      </c>
      <c r="Y98" s="21"/>
      <c r="Z98" s="160">
        <v>0</v>
      </c>
      <c r="AA98" s="21"/>
      <c r="AB98" s="160">
        <v>0</v>
      </c>
      <c r="AC98" s="21"/>
      <c r="AD98" s="160">
        <f t="shared" si="6"/>
        <v>104366</v>
      </c>
      <c r="AE98" s="21"/>
      <c r="AF98" s="160">
        <v>0</v>
      </c>
      <c r="AG98" s="21"/>
      <c r="AH98" s="160">
        <v>0</v>
      </c>
      <c r="AI98" s="21"/>
      <c r="AJ98" s="160">
        <v>0</v>
      </c>
      <c r="AK98" s="21"/>
      <c r="AL98" s="160">
        <f t="shared" si="7"/>
        <v>1246465</v>
      </c>
      <c r="AM98" s="21"/>
      <c r="AN98" s="10">
        <v>9</v>
      </c>
    </row>
    <row r="99" spans="1:40" ht="8.85" customHeight="1" x14ac:dyDescent="0.3">
      <c r="A99" s="10">
        <v>10</v>
      </c>
      <c r="B99" s="21"/>
      <c r="C99" s="10" t="s">
        <v>134</v>
      </c>
      <c r="D99" s="21"/>
      <c r="E99" s="21"/>
      <c r="F99" s="21"/>
      <c r="G99" s="160">
        <v>0</v>
      </c>
      <c r="H99" s="21"/>
      <c r="I99" s="160">
        <v>0</v>
      </c>
      <c r="J99" s="21"/>
      <c r="K99" s="160">
        <v>0</v>
      </c>
      <c r="L99" s="21"/>
      <c r="M99" s="160">
        <f t="shared" si="4"/>
        <v>0</v>
      </c>
      <c r="N99" s="21"/>
      <c r="O99" s="160">
        <v>10761889</v>
      </c>
      <c r="P99" s="21"/>
      <c r="Q99" s="160">
        <v>0</v>
      </c>
      <c r="R99" s="21"/>
      <c r="S99" s="160">
        <v>1660523</v>
      </c>
      <c r="T99" s="21"/>
      <c r="U99" s="160">
        <f t="shared" si="5"/>
        <v>12422412</v>
      </c>
      <c r="V99" s="21"/>
      <c r="W99" s="21"/>
      <c r="X99" s="160">
        <v>3358060</v>
      </c>
      <c r="Y99" s="21"/>
      <c r="Z99" s="160">
        <v>0</v>
      </c>
      <c r="AA99" s="21"/>
      <c r="AB99" s="160">
        <v>86876</v>
      </c>
      <c r="AC99" s="21"/>
      <c r="AD99" s="160">
        <f t="shared" si="6"/>
        <v>3444936</v>
      </c>
      <c r="AE99" s="21"/>
      <c r="AF99" s="160">
        <v>0</v>
      </c>
      <c r="AG99" s="21"/>
      <c r="AH99" s="160">
        <v>0</v>
      </c>
      <c r="AI99" s="21"/>
      <c r="AJ99" s="160">
        <v>28025</v>
      </c>
      <c r="AK99" s="21"/>
      <c r="AL99" s="160">
        <f t="shared" si="7"/>
        <v>15895373</v>
      </c>
      <c r="AM99" s="21"/>
      <c r="AN99" s="10">
        <v>10</v>
      </c>
    </row>
    <row r="100" spans="1:40"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9"/>
    </row>
    <row r="101" spans="1:40" ht="8.85" customHeight="1" x14ac:dyDescent="0.3">
      <c r="A101" s="10">
        <v>11</v>
      </c>
      <c r="B101" s="21"/>
      <c r="C101" s="10" t="s">
        <v>135</v>
      </c>
      <c r="D101" s="21"/>
      <c r="E101" s="21"/>
      <c r="F101" s="21"/>
      <c r="G101" s="160">
        <v>0</v>
      </c>
      <c r="H101" s="21"/>
      <c r="I101" s="160">
        <v>222113</v>
      </c>
      <c r="J101" s="21"/>
      <c r="K101" s="160">
        <v>0</v>
      </c>
      <c r="L101" s="21"/>
      <c r="M101" s="160">
        <f t="shared" si="4"/>
        <v>222113</v>
      </c>
      <c r="N101" s="21"/>
      <c r="O101" s="160">
        <v>0</v>
      </c>
      <c r="P101" s="21"/>
      <c r="Q101" s="160">
        <v>0</v>
      </c>
      <c r="R101" s="21"/>
      <c r="S101" s="160">
        <v>150000</v>
      </c>
      <c r="T101" s="21"/>
      <c r="U101" s="160">
        <f t="shared" si="5"/>
        <v>150000</v>
      </c>
      <c r="V101" s="21"/>
      <c r="W101" s="21"/>
      <c r="X101" s="160">
        <v>0</v>
      </c>
      <c r="Y101" s="21"/>
      <c r="Z101" s="160">
        <v>0</v>
      </c>
      <c r="AA101" s="21"/>
      <c r="AB101" s="160">
        <v>72113</v>
      </c>
      <c r="AC101" s="21"/>
      <c r="AD101" s="160">
        <f t="shared" si="6"/>
        <v>72113</v>
      </c>
      <c r="AE101" s="21"/>
      <c r="AF101" s="160">
        <v>0</v>
      </c>
      <c r="AG101" s="21"/>
      <c r="AH101" s="160">
        <v>0</v>
      </c>
      <c r="AI101" s="21"/>
      <c r="AJ101" s="160">
        <v>0</v>
      </c>
      <c r="AK101" s="21"/>
      <c r="AL101" s="160">
        <f t="shared" si="7"/>
        <v>222113</v>
      </c>
      <c r="AM101" s="21"/>
      <c r="AN101" s="10">
        <v>11</v>
      </c>
    </row>
    <row r="102" spans="1:40" ht="8.85" customHeight="1" x14ac:dyDescent="0.3">
      <c r="A102" s="10">
        <v>12</v>
      </c>
      <c r="B102" s="21"/>
      <c r="C102" s="10" t="s">
        <v>136</v>
      </c>
      <c r="D102" s="21"/>
      <c r="E102" s="21"/>
      <c r="F102" s="21"/>
      <c r="G102" s="160">
        <v>0</v>
      </c>
      <c r="H102" s="21"/>
      <c r="I102" s="160">
        <v>5475856</v>
      </c>
      <c r="J102" s="21"/>
      <c r="K102" s="160">
        <v>0</v>
      </c>
      <c r="L102" s="21"/>
      <c r="M102" s="160">
        <f t="shared" si="4"/>
        <v>5475856</v>
      </c>
      <c r="N102" s="21"/>
      <c r="O102" s="160">
        <v>2701561</v>
      </c>
      <c r="P102" s="21"/>
      <c r="Q102" s="160">
        <v>0</v>
      </c>
      <c r="R102" s="21"/>
      <c r="S102" s="160">
        <v>838505</v>
      </c>
      <c r="T102" s="21"/>
      <c r="U102" s="160">
        <f t="shared" si="5"/>
        <v>3540066</v>
      </c>
      <c r="V102" s="21"/>
      <c r="W102" s="21"/>
      <c r="X102" s="160">
        <v>1414499</v>
      </c>
      <c r="Y102" s="21"/>
      <c r="Z102" s="160">
        <v>0</v>
      </c>
      <c r="AA102" s="21"/>
      <c r="AB102" s="160">
        <v>521291</v>
      </c>
      <c r="AC102" s="21"/>
      <c r="AD102" s="160">
        <f t="shared" si="6"/>
        <v>1935790</v>
      </c>
      <c r="AE102" s="21"/>
      <c r="AF102" s="160">
        <v>0</v>
      </c>
      <c r="AG102" s="21"/>
      <c r="AH102" s="160">
        <v>0</v>
      </c>
      <c r="AI102" s="21"/>
      <c r="AJ102" s="160">
        <v>0</v>
      </c>
      <c r="AK102" s="21"/>
      <c r="AL102" s="160">
        <f t="shared" si="7"/>
        <v>5475856</v>
      </c>
      <c r="AM102" s="21"/>
      <c r="AN102" s="10">
        <v>12</v>
      </c>
    </row>
    <row r="103" spans="1:40" ht="8.85" customHeight="1" x14ac:dyDescent="0.3">
      <c r="A103" s="10">
        <v>13</v>
      </c>
      <c r="B103" s="21"/>
      <c r="C103" s="10" t="s">
        <v>137</v>
      </c>
      <c r="D103" s="21"/>
      <c r="E103" s="21"/>
      <c r="F103" s="21"/>
      <c r="G103" s="160">
        <v>5862886</v>
      </c>
      <c r="H103" s="21"/>
      <c r="I103" s="160">
        <v>-7071691</v>
      </c>
      <c r="J103" s="21"/>
      <c r="K103" s="160">
        <v>0</v>
      </c>
      <c r="L103" s="21"/>
      <c r="M103" s="160">
        <f t="shared" si="4"/>
        <v>-1208805</v>
      </c>
      <c r="N103" s="21"/>
      <c r="O103" s="160">
        <v>1703659</v>
      </c>
      <c r="P103" s="21"/>
      <c r="Q103" s="160">
        <v>0</v>
      </c>
      <c r="R103" s="21"/>
      <c r="S103" s="160">
        <v>5995169</v>
      </c>
      <c r="T103" s="21"/>
      <c r="U103" s="160">
        <f t="shared" si="5"/>
        <v>7698828</v>
      </c>
      <c r="V103" s="21"/>
      <c r="W103" s="21"/>
      <c r="X103" s="160">
        <v>199824</v>
      </c>
      <c r="Y103" s="21"/>
      <c r="Z103" s="160">
        <v>0</v>
      </c>
      <c r="AA103" s="21"/>
      <c r="AB103" s="160">
        <v>365220</v>
      </c>
      <c r="AC103" s="21"/>
      <c r="AD103" s="160">
        <f t="shared" si="6"/>
        <v>565044</v>
      </c>
      <c r="AE103" s="21"/>
      <c r="AF103" s="160">
        <v>0</v>
      </c>
      <c r="AG103" s="21"/>
      <c r="AH103" s="160">
        <v>0</v>
      </c>
      <c r="AI103" s="21"/>
      <c r="AJ103" s="160">
        <v>193640</v>
      </c>
      <c r="AK103" s="21"/>
      <c r="AL103" s="160">
        <f t="shared" si="7"/>
        <v>8457512</v>
      </c>
      <c r="AM103" s="21"/>
      <c r="AN103" s="10">
        <v>13</v>
      </c>
    </row>
    <row r="104" spans="1:40" ht="8.85" customHeight="1" x14ac:dyDescent="0.3">
      <c r="A104" s="10">
        <v>14</v>
      </c>
      <c r="B104" s="21"/>
      <c r="C104" s="10" t="s">
        <v>138</v>
      </c>
      <c r="D104" s="21"/>
      <c r="E104" s="21"/>
      <c r="F104" s="21"/>
      <c r="G104" s="160">
        <v>0</v>
      </c>
      <c r="H104" s="21"/>
      <c r="I104" s="160">
        <v>1429144</v>
      </c>
      <c r="J104" s="21"/>
      <c r="K104" s="160">
        <v>0</v>
      </c>
      <c r="L104" s="21"/>
      <c r="M104" s="160">
        <f t="shared" si="4"/>
        <v>1429144</v>
      </c>
      <c r="N104" s="21"/>
      <c r="O104" s="160">
        <v>1106369</v>
      </c>
      <c r="P104" s="21"/>
      <c r="Q104" s="160">
        <v>0</v>
      </c>
      <c r="R104" s="21"/>
      <c r="S104" s="160">
        <v>136242</v>
      </c>
      <c r="T104" s="21"/>
      <c r="U104" s="160">
        <f t="shared" si="5"/>
        <v>1242611</v>
      </c>
      <c r="V104" s="21"/>
      <c r="W104" s="21"/>
      <c r="X104" s="160">
        <v>155761</v>
      </c>
      <c r="Y104" s="21"/>
      <c r="Z104" s="160">
        <v>0</v>
      </c>
      <c r="AA104" s="21"/>
      <c r="AB104" s="160">
        <v>30772</v>
      </c>
      <c r="AC104" s="21"/>
      <c r="AD104" s="160">
        <f t="shared" si="6"/>
        <v>186533</v>
      </c>
      <c r="AE104" s="21"/>
      <c r="AF104" s="160">
        <v>0</v>
      </c>
      <c r="AG104" s="21"/>
      <c r="AH104" s="160">
        <v>0</v>
      </c>
      <c r="AI104" s="21"/>
      <c r="AJ104" s="160">
        <v>0</v>
      </c>
      <c r="AK104" s="21"/>
      <c r="AL104" s="160">
        <f t="shared" si="7"/>
        <v>1429144</v>
      </c>
      <c r="AM104" s="21"/>
      <c r="AN104" s="10">
        <v>14</v>
      </c>
    </row>
    <row r="105" spans="1:40" ht="8.85" customHeight="1" x14ac:dyDescent="0.3">
      <c r="A105" s="10">
        <v>15</v>
      </c>
      <c r="B105" s="21"/>
      <c r="C105" s="10" t="s">
        <v>139</v>
      </c>
      <c r="D105" s="21"/>
      <c r="E105" s="21"/>
      <c r="F105" s="21"/>
      <c r="G105" s="160">
        <v>470849</v>
      </c>
      <c r="H105" s="21"/>
      <c r="I105" s="160">
        <v>0</v>
      </c>
      <c r="J105" s="21"/>
      <c r="K105" s="160">
        <v>0</v>
      </c>
      <c r="L105" s="21"/>
      <c r="M105" s="160">
        <f t="shared" si="4"/>
        <v>470849</v>
      </c>
      <c r="N105" s="21"/>
      <c r="O105" s="160">
        <v>2393893</v>
      </c>
      <c r="P105" s="21"/>
      <c r="Q105" s="160">
        <v>0</v>
      </c>
      <c r="R105" s="21"/>
      <c r="S105" s="160">
        <v>41000</v>
      </c>
      <c r="T105" s="21"/>
      <c r="U105" s="160">
        <f t="shared" si="5"/>
        <v>2434893</v>
      </c>
      <c r="V105" s="21"/>
      <c r="W105" s="21"/>
      <c r="X105" s="160">
        <v>1248192</v>
      </c>
      <c r="Y105" s="21"/>
      <c r="Z105" s="160">
        <v>0</v>
      </c>
      <c r="AA105" s="21"/>
      <c r="AB105" s="160">
        <v>144792</v>
      </c>
      <c r="AC105" s="21"/>
      <c r="AD105" s="160">
        <f t="shared" si="6"/>
        <v>1392984</v>
      </c>
      <c r="AE105" s="21"/>
      <c r="AF105" s="160">
        <v>0</v>
      </c>
      <c r="AG105" s="21"/>
      <c r="AH105" s="160">
        <v>0</v>
      </c>
      <c r="AI105" s="21"/>
      <c r="AJ105" s="160">
        <v>0</v>
      </c>
      <c r="AK105" s="21"/>
      <c r="AL105" s="160">
        <f t="shared" si="7"/>
        <v>3827877</v>
      </c>
      <c r="AM105" s="21"/>
      <c r="AN105" s="10">
        <v>15</v>
      </c>
    </row>
    <row r="106" spans="1:40"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9"/>
    </row>
    <row r="107" spans="1:40" ht="8.85" customHeight="1" x14ac:dyDescent="0.3">
      <c r="A107" s="10">
        <v>16</v>
      </c>
      <c r="B107" s="21"/>
      <c r="C107" s="10" t="s">
        <v>140</v>
      </c>
      <c r="D107" s="21"/>
      <c r="E107" s="21"/>
      <c r="F107" s="21"/>
      <c r="G107" s="160">
        <v>0</v>
      </c>
      <c r="H107" s="21"/>
      <c r="I107" s="160">
        <v>5680097</v>
      </c>
      <c r="J107" s="21"/>
      <c r="K107" s="160">
        <v>0</v>
      </c>
      <c r="L107" s="21"/>
      <c r="M107" s="160">
        <f t="shared" si="4"/>
        <v>5680097</v>
      </c>
      <c r="N107" s="21"/>
      <c r="O107" s="160">
        <v>1342248</v>
      </c>
      <c r="P107" s="21"/>
      <c r="Q107" s="160">
        <v>0</v>
      </c>
      <c r="R107" s="21"/>
      <c r="S107" s="160">
        <v>3187233</v>
      </c>
      <c r="T107" s="21"/>
      <c r="U107" s="160">
        <f t="shared" si="5"/>
        <v>4529481</v>
      </c>
      <c r="V107" s="21"/>
      <c r="W107" s="21"/>
      <c r="X107" s="160">
        <v>402071</v>
      </c>
      <c r="Y107" s="21"/>
      <c r="Z107" s="160">
        <v>0</v>
      </c>
      <c r="AA107" s="21"/>
      <c r="AB107" s="160">
        <v>1986581</v>
      </c>
      <c r="AC107" s="21"/>
      <c r="AD107" s="160">
        <f t="shared" si="6"/>
        <v>2388652</v>
      </c>
      <c r="AE107" s="21"/>
      <c r="AF107" s="160">
        <v>0</v>
      </c>
      <c r="AG107" s="21"/>
      <c r="AH107" s="160">
        <v>0</v>
      </c>
      <c r="AI107" s="21"/>
      <c r="AJ107" s="160">
        <v>0</v>
      </c>
      <c r="AK107" s="21"/>
      <c r="AL107" s="160">
        <f t="shared" si="7"/>
        <v>6918133</v>
      </c>
      <c r="AM107" s="21"/>
      <c r="AN107" s="10">
        <v>16</v>
      </c>
    </row>
    <row r="108" spans="1:40" ht="8.85" customHeight="1" x14ac:dyDescent="0.3">
      <c r="A108" s="10">
        <v>17</v>
      </c>
      <c r="B108" s="21"/>
      <c r="C108" s="10" t="s">
        <v>141</v>
      </c>
      <c r="D108" s="21"/>
      <c r="E108" s="21"/>
      <c r="F108" s="21"/>
      <c r="G108" s="160">
        <v>31290265</v>
      </c>
      <c r="H108" s="21"/>
      <c r="I108" s="160">
        <v>6037698</v>
      </c>
      <c r="J108" s="21"/>
      <c r="K108" s="160">
        <v>0</v>
      </c>
      <c r="L108" s="21"/>
      <c r="M108" s="160">
        <f t="shared" si="4"/>
        <v>37327963</v>
      </c>
      <c r="N108" s="21"/>
      <c r="O108" s="160">
        <v>9027330</v>
      </c>
      <c r="P108" s="21"/>
      <c r="Q108" s="160">
        <v>0</v>
      </c>
      <c r="R108" s="21"/>
      <c r="S108" s="160">
        <v>17817062</v>
      </c>
      <c r="T108" s="21"/>
      <c r="U108" s="160">
        <f t="shared" si="5"/>
        <v>26844392</v>
      </c>
      <c r="V108" s="21"/>
      <c r="W108" s="21"/>
      <c r="X108" s="160">
        <v>2134120</v>
      </c>
      <c r="Y108" s="21"/>
      <c r="Z108" s="160">
        <v>0</v>
      </c>
      <c r="AA108" s="21"/>
      <c r="AB108" s="160">
        <v>897158</v>
      </c>
      <c r="AC108" s="21"/>
      <c r="AD108" s="160">
        <f t="shared" si="6"/>
        <v>3031278</v>
      </c>
      <c r="AE108" s="21"/>
      <c r="AF108" s="160">
        <v>131967</v>
      </c>
      <c r="AG108" s="21"/>
      <c r="AH108" s="160">
        <v>0</v>
      </c>
      <c r="AI108" s="21"/>
      <c r="AJ108" s="160">
        <v>588423</v>
      </c>
      <c r="AK108" s="21"/>
      <c r="AL108" s="160">
        <f t="shared" si="7"/>
        <v>30596060</v>
      </c>
      <c r="AM108" s="21"/>
      <c r="AN108" s="10">
        <v>17</v>
      </c>
    </row>
    <row r="109" spans="1:40" ht="8.85" customHeight="1" x14ac:dyDescent="0.3">
      <c r="A109" s="10">
        <v>18</v>
      </c>
      <c r="B109" s="21"/>
      <c r="C109" s="10" t="s">
        <v>142</v>
      </c>
      <c r="D109" s="21"/>
      <c r="E109" s="21"/>
      <c r="F109" s="21"/>
      <c r="G109" s="160">
        <v>623469</v>
      </c>
      <c r="H109" s="21"/>
      <c r="I109" s="160">
        <v>4190237</v>
      </c>
      <c r="J109" s="21"/>
      <c r="K109" s="160">
        <v>0</v>
      </c>
      <c r="L109" s="21"/>
      <c r="M109" s="160">
        <f t="shared" si="4"/>
        <v>4813706</v>
      </c>
      <c r="N109" s="21"/>
      <c r="O109" s="160">
        <v>3357573</v>
      </c>
      <c r="P109" s="21"/>
      <c r="Q109" s="160">
        <v>0</v>
      </c>
      <c r="R109" s="21"/>
      <c r="S109" s="160">
        <v>254581</v>
      </c>
      <c r="T109" s="21"/>
      <c r="U109" s="160">
        <f t="shared" si="5"/>
        <v>3612154</v>
      </c>
      <c r="V109" s="21"/>
      <c r="W109" s="21"/>
      <c r="X109" s="160">
        <v>1031078</v>
      </c>
      <c r="Y109" s="21"/>
      <c r="Z109" s="160">
        <v>0</v>
      </c>
      <c r="AA109" s="21"/>
      <c r="AB109" s="160">
        <v>170474</v>
      </c>
      <c r="AC109" s="21"/>
      <c r="AD109" s="160">
        <f t="shared" si="6"/>
        <v>1201552</v>
      </c>
      <c r="AE109" s="21"/>
      <c r="AF109" s="160">
        <v>0</v>
      </c>
      <c r="AG109" s="21"/>
      <c r="AH109" s="160">
        <v>0</v>
      </c>
      <c r="AI109" s="21"/>
      <c r="AJ109" s="160">
        <v>0</v>
      </c>
      <c r="AK109" s="21"/>
      <c r="AL109" s="160">
        <f t="shared" si="7"/>
        <v>4813706</v>
      </c>
      <c r="AM109" s="21"/>
      <c r="AN109" s="10">
        <v>18</v>
      </c>
    </row>
    <row r="110" spans="1:40" ht="8.85" customHeight="1" x14ac:dyDescent="0.3">
      <c r="A110" s="10">
        <v>19</v>
      </c>
      <c r="B110" s="21"/>
      <c r="C110" s="10" t="s">
        <v>143</v>
      </c>
      <c r="D110" s="21"/>
      <c r="E110" s="21"/>
      <c r="F110" s="21"/>
      <c r="G110" s="160">
        <v>0</v>
      </c>
      <c r="H110" s="21"/>
      <c r="I110" s="160">
        <v>0</v>
      </c>
      <c r="J110" s="21"/>
      <c r="K110" s="160">
        <v>0</v>
      </c>
      <c r="L110" s="21"/>
      <c r="M110" s="160">
        <f t="shared" si="4"/>
        <v>0</v>
      </c>
      <c r="N110" s="21"/>
      <c r="O110" s="160">
        <v>0</v>
      </c>
      <c r="P110" s="21"/>
      <c r="Q110" s="160">
        <v>0</v>
      </c>
      <c r="R110" s="21"/>
      <c r="S110" s="160">
        <v>356449</v>
      </c>
      <c r="T110" s="21"/>
      <c r="U110" s="160">
        <f t="shared" si="5"/>
        <v>356449</v>
      </c>
      <c r="V110" s="21"/>
      <c r="W110" s="21"/>
      <c r="X110" s="160">
        <v>0</v>
      </c>
      <c r="Y110" s="21"/>
      <c r="Z110" s="160">
        <v>0</v>
      </c>
      <c r="AA110" s="21"/>
      <c r="AB110" s="160">
        <v>71592</v>
      </c>
      <c r="AC110" s="21"/>
      <c r="AD110" s="160">
        <f t="shared" si="6"/>
        <v>71592</v>
      </c>
      <c r="AE110" s="21"/>
      <c r="AF110" s="160">
        <v>0</v>
      </c>
      <c r="AG110" s="21"/>
      <c r="AH110" s="160">
        <v>0</v>
      </c>
      <c r="AI110" s="21"/>
      <c r="AJ110" s="160">
        <v>0</v>
      </c>
      <c r="AK110" s="21"/>
      <c r="AL110" s="160">
        <f t="shared" si="7"/>
        <v>428041</v>
      </c>
      <c r="AM110" s="21"/>
      <c r="AN110" s="10">
        <v>19</v>
      </c>
    </row>
    <row r="111" spans="1:40" ht="8.85" customHeight="1" x14ac:dyDescent="0.3">
      <c r="A111" s="10">
        <v>20</v>
      </c>
      <c r="B111" s="21"/>
      <c r="C111" s="10" t="s">
        <v>144</v>
      </c>
      <c r="D111" s="21"/>
      <c r="E111" s="21"/>
      <c r="F111" s="21"/>
      <c r="G111" s="160">
        <v>10731013</v>
      </c>
      <c r="H111" s="21"/>
      <c r="I111" s="160">
        <v>0</v>
      </c>
      <c r="J111" s="21"/>
      <c r="K111" s="160">
        <v>0</v>
      </c>
      <c r="L111" s="21"/>
      <c r="M111" s="160">
        <f t="shared" si="4"/>
        <v>10731013</v>
      </c>
      <c r="N111" s="21"/>
      <c r="O111" s="160">
        <v>185675</v>
      </c>
      <c r="P111" s="21"/>
      <c r="Q111" s="160">
        <v>0</v>
      </c>
      <c r="R111" s="21"/>
      <c r="S111" s="160">
        <v>5665121</v>
      </c>
      <c r="T111" s="21"/>
      <c r="U111" s="160">
        <f t="shared" si="5"/>
        <v>5850796</v>
      </c>
      <c r="V111" s="21"/>
      <c r="W111" s="21"/>
      <c r="X111" s="160">
        <v>257224</v>
      </c>
      <c r="Y111" s="21"/>
      <c r="Z111" s="160">
        <v>0</v>
      </c>
      <c r="AA111" s="21"/>
      <c r="AB111" s="160">
        <v>548266</v>
      </c>
      <c r="AC111" s="21"/>
      <c r="AD111" s="160">
        <f t="shared" si="6"/>
        <v>805490</v>
      </c>
      <c r="AE111" s="21"/>
      <c r="AF111" s="160">
        <v>0</v>
      </c>
      <c r="AG111" s="21"/>
      <c r="AH111" s="160">
        <v>0</v>
      </c>
      <c r="AI111" s="21"/>
      <c r="AJ111" s="160">
        <v>0</v>
      </c>
      <c r="AK111" s="21"/>
      <c r="AL111" s="160">
        <f t="shared" si="7"/>
        <v>6656286</v>
      </c>
      <c r="AM111" s="21"/>
      <c r="AN111" s="10">
        <v>20</v>
      </c>
    </row>
    <row r="112" spans="1:40"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9"/>
    </row>
    <row r="113" spans="1:40" ht="8.85" customHeight="1" x14ac:dyDescent="0.3">
      <c r="A113" s="10">
        <v>21</v>
      </c>
      <c r="B113" s="21"/>
      <c r="C113" s="10" t="s">
        <v>145</v>
      </c>
      <c r="D113" s="21"/>
      <c r="E113" s="21"/>
      <c r="F113" s="21"/>
      <c r="G113" s="160">
        <v>56001000</v>
      </c>
      <c r="H113" s="21"/>
      <c r="I113" s="160">
        <v>87121494</v>
      </c>
      <c r="J113" s="21"/>
      <c r="K113" s="160">
        <v>0</v>
      </c>
      <c r="L113" s="21"/>
      <c r="M113" s="160">
        <f t="shared" si="4"/>
        <v>143122494</v>
      </c>
      <c r="N113" s="21"/>
      <c r="O113" s="160">
        <v>67324091</v>
      </c>
      <c r="P113" s="21"/>
      <c r="Q113" s="160">
        <v>1865358</v>
      </c>
      <c r="R113" s="21"/>
      <c r="S113" s="160">
        <v>46770249</v>
      </c>
      <c r="T113" s="21"/>
      <c r="U113" s="160">
        <f t="shared" si="5"/>
        <v>115959698</v>
      </c>
      <c r="V113" s="21"/>
      <c r="W113" s="21"/>
      <c r="X113" s="160">
        <v>17375487</v>
      </c>
      <c r="Y113" s="21"/>
      <c r="Z113" s="160">
        <v>1030075</v>
      </c>
      <c r="AA113" s="21"/>
      <c r="AB113" s="160">
        <v>7709590</v>
      </c>
      <c r="AC113" s="21"/>
      <c r="AD113" s="160">
        <f t="shared" si="6"/>
        <v>26115152</v>
      </c>
      <c r="AE113" s="21"/>
      <c r="AF113" s="160">
        <v>0</v>
      </c>
      <c r="AG113" s="21"/>
      <c r="AH113" s="160">
        <v>0</v>
      </c>
      <c r="AI113" s="21"/>
      <c r="AJ113" s="160">
        <v>1047644</v>
      </c>
      <c r="AK113" s="21"/>
      <c r="AL113" s="160">
        <f t="shared" si="7"/>
        <v>143122494</v>
      </c>
      <c r="AM113" s="21"/>
      <c r="AN113" s="10">
        <v>21</v>
      </c>
    </row>
    <row r="114" spans="1:40" ht="8.85" customHeight="1" x14ac:dyDescent="0.3">
      <c r="A114" s="10">
        <v>22</v>
      </c>
      <c r="B114" s="21"/>
      <c r="C114" s="10" t="s">
        <v>146</v>
      </c>
      <c r="D114" s="21"/>
      <c r="E114" s="21"/>
      <c r="F114" s="21"/>
      <c r="G114" s="160">
        <v>206528</v>
      </c>
      <c r="H114" s="21"/>
      <c r="I114" s="160">
        <v>0</v>
      </c>
      <c r="J114" s="21"/>
      <c r="K114" s="160">
        <v>0</v>
      </c>
      <c r="L114" s="21"/>
      <c r="M114" s="160">
        <f t="shared" si="4"/>
        <v>206528</v>
      </c>
      <c r="N114" s="21"/>
      <c r="O114" s="160">
        <v>1447145</v>
      </c>
      <c r="P114" s="21"/>
      <c r="Q114" s="160">
        <v>0</v>
      </c>
      <c r="R114" s="21"/>
      <c r="S114" s="160">
        <v>95881</v>
      </c>
      <c r="T114" s="21"/>
      <c r="U114" s="160">
        <f t="shared" si="5"/>
        <v>1543026</v>
      </c>
      <c r="V114" s="21"/>
      <c r="W114" s="21"/>
      <c r="X114" s="160">
        <v>927283</v>
      </c>
      <c r="Y114" s="21"/>
      <c r="Z114" s="160">
        <v>0</v>
      </c>
      <c r="AA114" s="21"/>
      <c r="AB114" s="160">
        <v>155819</v>
      </c>
      <c r="AC114" s="21"/>
      <c r="AD114" s="160">
        <f t="shared" si="6"/>
        <v>1083102</v>
      </c>
      <c r="AE114" s="21"/>
      <c r="AF114" s="160">
        <v>0</v>
      </c>
      <c r="AG114" s="21"/>
      <c r="AH114" s="160">
        <v>0</v>
      </c>
      <c r="AI114" s="21"/>
      <c r="AJ114" s="160">
        <v>0</v>
      </c>
      <c r="AK114" s="21"/>
      <c r="AL114" s="160">
        <f t="shared" si="7"/>
        <v>2626128</v>
      </c>
      <c r="AM114" s="21"/>
      <c r="AN114" s="10">
        <v>22</v>
      </c>
    </row>
    <row r="115" spans="1:40" ht="8.85" customHeight="1" x14ac:dyDescent="0.3">
      <c r="A115" s="10">
        <v>23</v>
      </c>
      <c r="B115" s="21"/>
      <c r="C115" s="10" t="s">
        <v>147</v>
      </c>
      <c r="D115" s="21"/>
      <c r="E115" s="21"/>
      <c r="F115" s="21"/>
      <c r="G115" s="160">
        <v>0</v>
      </c>
      <c r="H115" s="21"/>
      <c r="I115" s="160">
        <v>0</v>
      </c>
      <c r="J115" s="21"/>
      <c r="K115" s="160">
        <v>0</v>
      </c>
      <c r="L115" s="21"/>
      <c r="M115" s="160">
        <f t="shared" si="4"/>
        <v>0</v>
      </c>
      <c r="N115" s="21"/>
      <c r="O115" s="160">
        <v>325583</v>
      </c>
      <c r="P115" s="21"/>
      <c r="Q115" s="160">
        <v>0</v>
      </c>
      <c r="R115" s="21"/>
      <c r="S115" s="160">
        <v>281510</v>
      </c>
      <c r="T115" s="21"/>
      <c r="U115" s="160">
        <f t="shared" si="5"/>
        <v>607093</v>
      </c>
      <c r="V115" s="21"/>
      <c r="W115" s="21"/>
      <c r="X115" s="160">
        <v>73917</v>
      </c>
      <c r="Y115" s="21"/>
      <c r="Z115" s="160">
        <v>0</v>
      </c>
      <c r="AA115" s="21"/>
      <c r="AB115" s="160">
        <v>95498</v>
      </c>
      <c r="AC115" s="21"/>
      <c r="AD115" s="160">
        <f t="shared" si="6"/>
        <v>169415</v>
      </c>
      <c r="AE115" s="21"/>
      <c r="AF115" s="160">
        <v>0</v>
      </c>
      <c r="AG115" s="21"/>
      <c r="AH115" s="160">
        <v>0</v>
      </c>
      <c r="AI115" s="21"/>
      <c r="AJ115" s="160">
        <v>0</v>
      </c>
      <c r="AK115" s="21"/>
      <c r="AL115" s="160">
        <f t="shared" si="7"/>
        <v>776508</v>
      </c>
      <c r="AM115" s="21"/>
      <c r="AN115" s="10">
        <v>23</v>
      </c>
    </row>
    <row r="116" spans="1:40" ht="8.85" customHeight="1" x14ac:dyDescent="0.3">
      <c r="A116" s="10">
        <v>24</v>
      </c>
      <c r="B116" s="21"/>
      <c r="C116" s="10" t="s">
        <v>148</v>
      </c>
      <c r="D116" s="21"/>
      <c r="E116" s="21"/>
      <c r="F116" s="21"/>
      <c r="G116" s="160">
        <v>15880678</v>
      </c>
      <c r="H116" s="21"/>
      <c r="I116" s="160">
        <v>348990</v>
      </c>
      <c r="J116" s="21"/>
      <c r="K116" s="160">
        <v>0</v>
      </c>
      <c r="L116" s="21"/>
      <c r="M116" s="160">
        <f t="shared" si="4"/>
        <v>16229668</v>
      </c>
      <c r="N116" s="21"/>
      <c r="O116" s="160">
        <v>19909216</v>
      </c>
      <c r="P116" s="21"/>
      <c r="Q116" s="160">
        <v>0</v>
      </c>
      <c r="R116" s="21"/>
      <c r="S116" s="160">
        <v>2065090</v>
      </c>
      <c r="T116" s="21"/>
      <c r="U116" s="160">
        <f t="shared" si="5"/>
        <v>21974306</v>
      </c>
      <c r="V116" s="21"/>
      <c r="W116" s="21"/>
      <c r="X116" s="160">
        <v>2711281</v>
      </c>
      <c r="Y116" s="21"/>
      <c r="Z116" s="160">
        <v>0</v>
      </c>
      <c r="AA116" s="21"/>
      <c r="AB116" s="160">
        <v>589603</v>
      </c>
      <c r="AC116" s="21"/>
      <c r="AD116" s="160">
        <f t="shared" si="6"/>
        <v>3300884</v>
      </c>
      <c r="AE116" s="21"/>
      <c r="AF116" s="160">
        <v>0</v>
      </c>
      <c r="AG116" s="21"/>
      <c r="AH116" s="160">
        <v>0</v>
      </c>
      <c r="AI116" s="21"/>
      <c r="AJ116" s="160">
        <v>0</v>
      </c>
      <c r="AK116" s="21"/>
      <c r="AL116" s="160">
        <f t="shared" si="7"/>
        <v>25275190</v>
      </c>
      <c r="AM116" s="21"/>
      <c r="AN116" s="10">
        <v>24</v>
      </c>
    </row>
    <row r="117" spans="1:40" ht="8.85" customHeight="1" x14ac:dyDescent="0.3">
      <c r="A117" s="10">
        <v>25</v>
      </c>
      <c r="B117" s="21"/>
      <c r="C117" s="10" t="s">
        <v>149</v>
      </c>
      <c r="D117" s="21"/>
      <c r="E117" s="21"/>
      <c r="F117" s="21"/>
      <c r="G117" s="160">
        <v>0</v>
      </c>
      <c r="H117" s="21"/>
      <c r="I117" s="160">
        <v>0</v>
      </c>
      <c r="J117" s="21"/>
      <c r="K117" s="160">
        <v>0</v>
      </c>
      <c r="L117" s="21"/>
      <c r="M117" s="160">
        <f t="shared" si="4"/>
        <v>0</v>
      </c>
      <c r="N117" s="21"/>
      <c r="O117" s="160">
        <v>1594643</v>
      </c>
      <c r="P117" s="21"/>
      <c r="Q117" s="160">
        <v>0</v>
      </c>
      <c r="R117" s="21"/>
      <c r="S117" s="160">
        <v>551180</v>
      </c>
      <c r="T117" s="21"/>
      <c r="U117" s="160">
        <f t="shared" si="5"/>
        <v>2145823</v>
      </c>
      <c r="V117" s="21"/>
      <c r="W117" s="21"/>
      <c r="X117" s="160">
        <v>881841</v>
      </c>
      <c r="Y117" s="21"/>
      <c r="Z117" s="160">
        <v>0</v>
      </c>
      <c r="AA117" s="21"/>
      <c r="AB117" s="160">
        <v>95835</v>
      </c>
      <c r="AC117" s="21"/>
      <c r="AD117" s="160">
        <f t="shared" si="6"/>
        <v>977676</v>
      </c>
      <c r="AE117" s="21"/>
      <c r="AF117" s="160">
        <v>0</v>
      </c>
      <c r="AG117" s="21"/>
      <c r="AH117" s="160">
        <v>0</v>
      </c>
      <c r="AI117" s="21"/>
      <c r="AJ117" s="160">
        <v>0</v>
      </c>
      <c r="AK117" s="21"/>
      <c r="AL117" s="160">
        <f t="shared" si="7"/>
        <v>3123499</v>
      </c>
      <c r="AM117" s="21"/>
      <c r="AN117" s="10">
        <v>25</v>
      </c>
    </row>
    <row r="118" spans="1:40"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9"/>
    </row>
    <row r="119" spans="1:40" ht="8.85" customHeight="1" x14ac:dyDescent="0.3">
      <c r="A119" s="10">
        <v>26</v>
      </c>
      <c r="B119" s="21"/>
      <c r="C119" s="10" t="s">
        <v>150</v>
      </c>
      <c r="D119" s="21"/>
      <c r="E119" s="21"/>
      <c r="F119" s="21"/>
      <c r="G119" s="160">
        <v>400776</v>
      </c>
      <c r="H119" s="21"/>
      <c r="I119" s="160">
        <v>2261154</v>
      </c>
      <c r="J119" s="21"/>
      <c r="K119" s="160">
        <v>0</v>
      </c>
      <c r="L119" s="21"/>
      <c r="M119" s="160">
        <f t="shared" si="4"/>
        <v>2661930</v>
      </c>
      <c r="N119" s="21"/>
      <c r="O119" s="160">
        <v>800000</v>
      </c>
      <c r="P119" s="21"/>
      <c r="Q119" s="160">
        <v>0</v>
      </c>
      <c r="R119" s="21"/>
      <c r="S119" s="160">
        <v>848441</v>
      </c>
      <c r="T119" s="21"/>
      <c r="U119" s="160">
        <f t="shared" si="5"/>
        <v>1648441</v>
      </c>
      <c r="V119" s="21"/>
      <c r="W119" s="21"/>
      <c r="X119" s="160">
        <v>425000</v>
      </c>
      <c r="Y119" s="21"/>
      <c r="Z119" s="160">
        <v>0</v>
      </c>
      <c r="AA119" s="21"/>
      <c r="AB119" s="160">
        <v>345931</v>
      </c>
      <c r="AC119" s="21"/>
      <c r="AD119" s="160">
        <f t="shared" si="6"/>
        <v>770931</v>
      </c>
      <c r="AE119" s="21"/>
      <c r="AF119" s="160">
        <v>0</v>
      </c>
      <c r="AG119" s="21"/>
      <c r="AH119" s="160">
        <v>0</v>
      </c>
      <c r="AI119" s="21"/>
      <c r="AJ119" s="160">
        <v>242558</v>
      </c>
      <c r="AK119" s="21"/>
      <c r="AL119" s="160">
        <f t="shared" si="7"/>
        <v>2661930</v>
      </c>
      <c r="AM119" s="21"/>
      <c r="AN119" s="10">
        <v>26</v>
      </c>
    </row>
    <row r="120" spans="1:40" ht="8.85" customHeight="1" x14ac:dyDescent="0.3">
      <c r="A120" s="10">
        <v>27</v>
      </c>
      <c r="B120" s="21"/>
      <c r="C120" s="10" t="s">
        <v>151</v>
      </c>
      <c r="D120" s="21"/>
      <c r="E120" s="21"/>
      <c r="F120" s="21"/>
      <c r="G120" s="160">
        <v>0</v>
      </c>
      <c r="H120" s="21"/>
      <c r="I120" s="160">
        <v>6490218</v>
      </c>
      <c r="J120" s="21"/>
      <c r="K120" s="160">
        <v>0</v>
      </c>
      <c r="L120" s="21"/>
      <c r="M120" s="160">
        <f t="shared" si="4"/>
        <v>6490218</v>
      </c>
      <c r="N120" s="21"/>
      <c r="O120" s="160">
        <v>2470361</v>
      </c>
      <c r="P120" s="21"/>
      <c r="Q120" s="160">
        <v>0</v>
      </c>
      <c r="R120" s="21"/>
      <c r="S120" s="160">
        <v>2675000</v>
      </c>
      <c r="T120" s="21"/>
      <c r="U120" s="160">
        <f t="shared" si="5"/>
        <v>5145361</v>
      </c>
      <c r="V120" s="21"/>
      <c r="W120" s="21"/>
      <c r="X120" s="160">
        <v>1020950</v>
      </c>
      <c r="Y120" s="21"/>
      <c r="Z120" s="160">
        <v>0</v>
      </c>
      <c r="AA120" s="21"/>
      <c r="AB120" s="160">
        <v>1283318</v>
      </c>
      <c r="AC120" s="21"/>
      <c r="AD120" s="160">
        <f t="shared" si="6"/>
        <v>2304268</v>
      </c>
      <c r="AE120" s="21"/>
      <c r="AF120" s="160">
        <v>0</v>
      </c>
      <c r="AG120" s="21"/>
      <c r="AH120" s="160">
        <v>0</v>
      </c>
      <c r="AI120" s="21"/>
      <c r="AJ120" s="160">
        <v>0</v>
      </c>
      <c r="AK120" s="21"/>
      <c r="AL120" s="160">
        <f t="shared" si="7"/>
        <v>7449629</v>
      </c>
      <c r="AM120" s="21"/>
      <c r="AN120" s="10">
        <v>27</v>
      </c>
    </row>
    <row r="121" spans="1:40" ht="8.85" customHeight="1" x14ac:dyDescent="0.3">
      <c r="A121" s="10">
        <v>28</v>
      </c>
      <c r="B121" s="21"/>
      <c r="C121" s="10" t="s">
        <v>152</v>
      </c>
      <c r="D121" s="21"/>
      <c r="E121" s="21"/>
      <c r="F121" s="21"/>
      <c r="G121" s="160">
        <v>7269716</v>
      </c>
      <c r="H121" s="21"/>
      <c r="I121" s="160">
        <v>3698840</v>
      </c>
      <c r="J121" s="21"/>
      <c r="K121" s="160">
        <v>0</v>
      </c>
      <c r="L121" s="21"/>
      <c r="M121" s="160">
        <f t="shared" si="4"/>
        <v>10968556</v>
      </c>
      <c r="N121" s="21"/>
      <c r="O121" s="160">
        <v>6549690</v>
      </c>
      <c r="P121" s="21"/>
      <c r="Q121" s="160">
        <v>0</v>
      </c>
      <c r="R121" s="21"/>
      <c r="S121" s="160">
        <v>3199569</v>
      </c>
      <c r="T121" s="21"/>
      <c r="U121" s="160">
        <f t="shared" si="5"/>
        <v>9749259</v>
      </c>
      <c r="V121" s="21"/>
      <c r="W121" s="21"/>
      <c r="X121" s="160">
        <v>952096</v>
      </c>
      <c r="Y121" s="21"/>
      <c r="Z121" s="160">
        <v>0</v>
      </c>
      <c r="AA121" s="21"/>
      <c r="AB121" s="160">
        <v>152283</v>
      </c>
      <c r="AC121" s="21"/>
      <c r="AD121" s="160">
        <f t="shared" si="6"/>
        <v>1104379</v>
      </c>
      <c r="AE121" s="21"/>
      <c r="AF121" s="160">
        <v>154648</v>
      </c>
      <c r="AG121" s="21"/>
      <c r="AH121" s="160">
        <v>0</v>
      </c>
      <c r="AI121" s="21"/>
      <c r="AJ121" s="160">
        <v>205870</v>
      </c>
      <c r="AK121" s="21"/>
      <c r="AL121" s="160">
        <f t="shared" si="7"/>
        <v>11214156</v>
      </c>
      <c r="AM121" s="21"/>
      <c r="AN121" s="10">
        <v>28</v>
      </c>
    </row>
    <row r="122" spans="1:40" ht="8.85" customHeight="1" x14ac:dyDescent="0.3">
      <c r="A122" s="10">
        <v>29</v>
      </c>
      <c r="B122" s="21"/>
      <c r="C122" s="10" t="s">
        <v>94</v>
      </c>
      <c r="D122" s="21"/>
      <c r="E122" s="21"/>
      <c r="F122" s="21"/>
      <c r="G122" s="160">
        <v>357462394</v>
      </c>
      <c r="H122" s="21"/>
      <c r="I122" s="160">
        <v>442490069</v>
      </c>
      <c r="J122" s="21"/>
      <c r="K122" s="160">
        <v>5478</v>
      </c>
      <c r="L122" s="21"/>
      <c r="M122" s="160">
        <f t="shared" si="4"/>
        <v>799957941</v>
      </c>
      <c r="N122" s="21"/>
      <c r="O122" s="160">
        <v>305111177</v>
      </c>
      <c r="P122" s="21"/>
      <c r="Q122" s="160">
        <v>80179580</v>
      </c>
      <c r="R122" s="21"/>
      <c r="S122" s="160">
        <v>228723947</v>
      </c>
      <c r="T122" s="21"/>
      <c r="U122" s="160">
        <f t="shared" si="5"/>
        <v>614014704</v>
      </c>
      <c r="V122" s="21"/>
      <c r="W122" s="21"/>
      <c r="X122" s="160">
        <v>88885468</v>
      </c>
      <c r="Y122" s="21"/>
      <c r="Z122" s="160">
        <v>23112582</v>
      </c>
      <c r="AA122" s="21"/>
      <c r="AB122" s="160">
        <v>63912382</v>
      </c>
      <c r="AC122" s="21"/>
      <c r="AD122" s="160">
        <f t="shared" si="6"/>
        <v>175910432</v>
      </c>
      <c r="AE122" s="21"/>
      <c r="AF122" s="160">
        <v>0</v>
      </c>
      <c r="AG122" s="21"/>
      <c r="AH122" s="160">
        <v>12038000</v>
      </c>
      <c r="AI122" s="21"/>
      <c r="AJ122" s="160">
        <v>3366524</v>
      </c>
      <c r="AK122" s="21"/>
      <c r="AL122" s="160">
        <f t="shared" si="7"/>
        <v>805329660</v>
      </c>
      <c r="AM122" s="21"/>
      <c r="AN122" s="10">
        <v>29</v>
      </c>
    </row>
    <row r="123" spans="1:40" ht="8.85" customHeight="1" x14ac:dyDescent="0.3">
      <c r="A123" s="10">
        <v>30</v>
      </c>
      <c r="B123" s="21"/>
      <c r="C123" s="10" t="s">
        <v>153</v>
      </c>
      <c r="D123" s="21"/>
      <c r="E123" s="21"/>
      <c r="F123" s="21"/>
      <c r="G123" s="160">
        <v>6184611</v>
      </c>
      <c r="H123" s="21"/>
      <c r="I123" s="160">
        <v>13480993</v>
      </c>
      <c r="J123" s="21"/>
      <c r="K123" s="160">
        <v>0</v>
      </c>
      <c r="L123" s="21"/>
      <c r="M123" s="160">
        <f t="shared" si="4"/>
        <v>19665604</v>
      </c>
      <c r="N123" s="21"/>
      <c r="O123" s="160">
        <v>7660168</v>
      </c>
      <c r="P123" s="21"/>
      <c r="Q123" s="160">
        <v>0</v>
      </c>
      <c r="R123" s="21"/>
      <c r="S123" s="160">
        <v>7607878</v>
      </c>
      <c r="T123" s="21"/>
      <c r="U123" s="160">
        <f t="shared" si="5"/>
        <v>15268046</v>
      </c>
      <c r="V123" s="21"/>
      <c r="W123" s="21"/>
      <c r="X123" s="160">
        <v>2977343</v>
      </c>
      <c r="Y123" s="21"/>
      <c r="Z123" s="160">
        <v>0</v>
      </c>
      <c r="AA123" s="21"/>
      <c r="AB123" s="160">
        <v>1416390</v>
      </c>
      <c r="AC123" s="21"/>
      <c r="AD123" s="160">
        <f t="shared" si="6"/>
        <v>4393733</v>
      </c>
      <c r="AE123" s="21"/>
      <c r="AF123" s="160">
        <v>0</v>
      </c>
      <c r="AG123" s="21"/>
      <c r="AH123" s="160">
        <v>0</v>
      </c>
      <c r="AI123" s="21"/>
      <c r="AJ123" s="160">
        <v>3825</v>
      </c>
      <c r="AK123" s="21"/>
      <c r="AL123" s="160">
        <f t="shared" si="7"/>
        <v>19665604</v>
      </c>
      <c r="AM123" s="21"/>
      <c r="AN123" s="10">
        <v>30</v>
      </c>
    </row>
    <row r="124" spans="1:40"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9"/>
    </row>
    <row r="125" spans="1:40" ht="8.85" customHeight="1" x14ac:dyDescent="0.3">
      <c r="A125" s="10">
        <v>31</v>
      </c>
      <c r="B125" s="21"/>
      <c r="C125" s="10" t="s">
        <v>154</v>
      </c>
      <c r="D125" s="21"/>
      <c r="E125" s="21"/>
      <c r="F125" s="21"/>
      <c r="G125" s="160">
        <v>16467000</v>
      </c>
      <c r="H125" s="21"/>
      <c r="I125" s="160">
        <v>2044896</v>
      </c>
      <c r="J125" s="21"/>
      <c r="K125" s="160">
        <v>0</v>
      </c>
      <c r="L125" s="21"/>
      <c r="M125" s="160">
        <f t="shared" si="4"/>
        <v>18511896</v>
      </c>
      <c r="N125" s="21"/>
      <c r="O125" s="160">
        <v>7741106</v>
      </c>
      <c r="P125" s="21"/>
      <c r="Q125" s="160">
        <v>0</v>
      </c>
      <c r="R125" s="21"/>
      <c r="S125" s="160">
        <v>10086464</v>
      </c>
      <c r="T125" s="21"/>
      <c r="U125" s="160">
        <f t="shared" si="5"/>
        <v>17827570</v>
      </c>
      <c r="V125" s="21"/>
      <c r="W125" s="21"/>
      <c r="X125" s="160">
        <v>177514</v>
      </c>
      <c r="Y125" s="21"/>
      <c r="Z125" s="160">
        <v>0</v>
      </c>
      <c r="AA125" s="21"/>
      <c r="AB125" s="160">
        <v>506812</v>
      </c>
      <c r="AC125" s="21"/>
      <c r="AD125" s="160">
        <f t="shared" si="6"/>
        <v>684326</v>
      </c>
      <c r="AE125" s="21"/>
      <c r="AF125" s="160">
        <v>0</v>
      </c>
      <c r="AG125" s="21"/>
      <c r="AH125" s="160">
        <v>0</v>
      </c>
      <c r="AI125" s="21"/>
      <c r="AJ125" s="160">
        <v>0</v>
      </c>
      <c r="AK125" s="21"/>
      <c r="AL125" s="160">
        <f t="shared" si="7"/>
        <v>18511896</v>
      </c>
      <c r="AM125" s="21"/>
      <c r="AN125" s="10">
        <v>31</v>
      </c>
    </row>
    <row r="126" spans="1:40" ht="8.85" customHeight="1" x14ac:dyDescent="0.3">
      <c r="A126" s="10">
        <v>32</v>
      </c>
      <c r="B126" s="21"/>
      <c r="C126" s="10" t="s">
        <v>155</v>
      </c>
      <c r="D126" s="21"/>
      <c r="E126" s="21"/>
      <c r="F126" s="21"/>
      <c r="G126" s="160">
        <v>188834</v>
      </c>
      <c r="H126" s="21"/>
      <c r="I126" s="160">
        <v>8771965</v>
      </c>
      <c r="J126" s="21"/>
      <c r="K126" s="160">
        <v>0</v>
      </c>
      <c r="L126" s="21"/>
      <c r="M126" s="160">
        <f t="shared" si="4"/>
        <v>8960799</v>
      </c>
      <c r="N126" s="21"/>
      <c r="O126" s="160">
        <v>4457032</v>
      </c>
      <c r="P126" s="21"/>
      <c r="Q126" s="160">
        <v>0</v>
      </c>
      <c r="R126" s="21"/>
      <c r="S126" s="160">
        <v>1599587</v>
      </c>
      <c r="T126" s="21"/>
      <c r="U126" s="160">
        <f t="shared" si="5"/>
        <v>6056619</v>
      </c>
      <c r="V126" s="21"/>
      <c r="W126" s="21"/>
      <c r="X126" s="160">
        <v>2772935</v>
      </c>
      <c r="Y126" s="21"/>
      <c r="Z126" s="160">
        <v>0</v>
      </c>
      <c r="AA126" s="21"/>
      <c r="AB126" s="160">
        <v>131245</v>
      </c>
      <c r="AC126" s="21"/>
      <c r="AD126" s="160">
        <f t="shared" si="6"/>
        <v>2904180</v>
      </c>
      <c r="AE126" s="21"/>
      <c r="AF126" s="160">
        <v>0</v>
      </c>
      <c r="AG126" s="21"/>
      <c r="AH126" s="160">
        <v>0</v>
      </c>
      <c r="AI126" s="21"/>
      <c r="AJ126" s="160">
        <v>0</v>
      </c>
      <c r="AK126" s="21"/>
      <c r="AL126" s="160">
        <f t="shared" si="7"/>
        <v>8960799</v>
      </c>
      <c r="AM126" s="21"/>
      <c r="AN126" s="10">
        <v>32</v>
      </c>
    </row>
    <row r="127" spans="1:40" ht="8.85" customHeight="1" x14ac:dyDescent="0.3">
      <c r="A127" s="10">
        <v>33</v>
      </c>
      <c r="B127" s="21"/>
      <c r="C127" s="10" t="s">
        <v>96</v>
      </c>
      <c r="D127" s="21"/>
      <c r="E127" s="21"/>
      <c r="F127" s="21"/>
      <c r="G127" s="160">
        <v>48525970</v>
      </c>
      <c r="H127" s="21"/>
      <c r="I127" s="160">
        <v>2053154</v>
      </c>
      <c r="J127" s="21"/>
      <c r="K127" s="160">
        <v>0</v>
      </c>
      <c r="L127" s="21"/>
      <c r="M127" s="160">
        <f t="shared" si="4"/>
        <v>50579124</v>
      </c>
      <c r="N127" s="21"/>
      <c r="O127" s="160">
        <v>1009296</v>
      </c>
      <c r="P127" s="21"/>
      <c r="Q127" s="160">
        <v>0</v>
      </c>
      <c r="R127" s="21"/>
      <c r="S127" s="160">
        <v>47759356</v>
      </c>
      <c r="T127" s="21"/>
      <c r="U127" s="160">
        <f t="shared" si="5"/>
        <v>48768652</v>
      </c>
      <c r="V127" s="21"/>
      <c r="W127" s="21"/>
      <c r="X127" s="160">
        <v>144308</v>
      </c>
      <c r="Y127" s="21"/>
      <c r="Z127" s="160">
        <v>0</v>
      </c>
      <c r="AA127" s="21"/>
      <c r="AB127" s="160">
        <v>1100073</v>
      </c>
      <c r="AC127" s="21"/>
      <c r="AD127" s="160">
        <f t="shared" si="6"/>
        <v>1244381</v>
      </c>
      <c r="AE127" s="21"/>
      <c r="AF127" s="160">
        <v>0</v>
      </c>
      <c r="AG127" s="21"/>
      <c r="AH127" s="160">
        <v>0</v>
      </c>
      <c r="AI127" s="21"/>
      <c r="AJ127" s="160">
        <v>566091</v>
      </c>
      <c r="AK127" s="21"/>
      <c r="AL127" s="160">
        <f t="shared" si="7"/>
        <v>50579124</v>
      </c>
      <c r="AM127" s="21"/>
      <c r="AN127" s="10">
        <v>33</v>
      </c>
    </row>
    <row r="128" spans="1:40" ht="8.85" customHeight="1" x14ac:dyDescent="0.3">
      <c r="A128" s="10">
        <v>34</v>
      </c>
      <c r="B128" s="21"/>
      <c r="C128" s="10" t="s">
        <v>156</v>
      </c>
      <c r="D128" s="21"/>
      <c r="E128" s="21"/>
      <c r="F128" s="21"/>
      <c r="G128" s="160">
        <v>604397</v>
      </c>
      <c r="H128" s="21"/>
      <c r="I128" s="160">
        <v>82293</v>
      </c>
      <c r="J128" s="21"/>
      <c r="K128" s="160">
        <v>0</v>
      </c>
      <c r="L128" s="21"/>
      <c r="M128" s="160">
        <f t="shared" si="4"/>
        <v>686690</v>
      </c>
      <c r="N128" s="21"/>
      <c r="O128" s="160">
        <v>12078539</v>
      </c>
      <c r="P128" s="21"/>
      <c r="Q128" s="160">
        <v>0</v>
      </c>
      <c r="R128" s="21"/>
      <c r="S128" s="160">
        <v>1745254</v>
      </c>
      <c r="T128" s="21"/>
      <c r="U128" s="160">
        <f t="shared" si="5"/>
        <v>13823793</v>
      </c>
      <c r="V128" s="21"/>
      <c r="W128" s="21"/>
      <c r="X128" s="160">
        <v>5827465</v>
      </c>
      <c r="Y128" s="21"/>
      <c r="Z128" s="160">
        <v>0</v>
      </c>
      <c r="AA128" s="21"/>
      <c r="AB128" s="160">
        <v>1267790</v>
      </c>
      <c r="AC128" s="21"/>
      <c r="AD128" s="160">
        <f t="shared" si="6"/>
        <v>7095255</v>
      </c>
      <c r="AE128" s="21"/>
      <c r="AF128" s="160">
        <v>0</v>
      </c>
      <c r="AG128" s="21"/>
      <c r="AH128" s="160">
        <v>0</v>
      </c>
      <c r="AI128" s="21"/>
      <c r="AJ128" s="160">
        <v>0</v>
      </c>
      <c r="AK128" s="21"/>
      <c r="AL128" s="160">
        <f t="shared" si="7"/>
        <v>20919048</v>
      </c>
      <c r="AM128" s="21"/>
      <c r="AN128" s="10">
        <v>34</v>
      </c>
    </row>
    <row r="129" spans="1:40" ht="8.85" customHeight="1" x14ac:dyDescent="0.3">
      <c r="A129" s="10">
        <v>35</v>
      </c>
      <c r="B129" s="21"/>
      <c r="C129" s="10" t="s">
        <v>157</v>
      </c>
      <c r="D129" s="21"/>
      <c r="E129" s="21"/>
      <c r="F129" s="21"/>
      <c r="G129" s="160">
        <v>0</v>
      </c>
      <c r="H129" s="21"/>
      <c r="I129" s="160">
        <v>1696243</v>
      </c>
      <c r="J129" s="21"/>
      <c r="K129" s="160">
        <v>0</v>
      </c>
      <c r="L129" s="21"/>
      <c r="M129" s="160">
        <f t="shared" si="4"/>
        <v>1696243</v>
      </c>
      <c r="N129" s="21"/>
      <c r="O129" s="160">
        <v>566401</v>
      </c>
      <c r="P129" s="21"/>
      <c r="Q129" s="160">
        <v>0</v>
      </c>
      <c r="R129" s="21"/>
      <c r="S129" s="160">
        <v>595080</v>
      </c>
      <c r="T129" s="21"/>
      <c r="U129" s="160">
        <f t="shared" si="5"/>
        <v>1161481</v>
      </c>
      <c r="V129" s="21"/>
      <c r="W129" s="21"/>
      <c r="X129" s="160">
        <v>322923</v>
      </c>
      <c r="Y129" s="21"/>
      <c r="Z129" s="160">
        <v>0</v>
      </c>
      <c r="AA129" s="21"/>
      <c r="AB129" s="160">
        <v>211839</v>
      </c>
      <c r="AC129" s="21"/>
      <c r="AD129" s="160">
        <f t="shared" si="6"/>
        <v>534762</v>
      </c>
      <c r="AE129" s="21"/>
      <c r="AF129" s="160">
        <v>0</v>
      </c>
      <c r="AG129" s="21"/>
      <c r="AH129" s="160">
        <v>0</v>
      </c>
      <c r="AI129" s="21"/>
      <c r="AJ129" s="160">
        <v>0</v>
      </c>
      <c r="AK129" s="21"/>
      <c r="AL129" s="160">
        <f t="shared" si="7"/>
        <v>1696243</v>
      </c>
      <c r="AM129" s="21"/>
      <c r="AN129" s="10">
        <v>35</v>
      </c>
    </row>
    <row r="130" spans="1:40"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row>
    <row r="131" spans="1:40" ht="8.85" customHeight="1" x14ac:dyDescent="0.3">
      <c r="A131" s="10">
        <v>36</v>
      </c>
      <c r="B131" s="21"/>
      <c r="C131" s="10" t="s">
        <v>158</v>
      </c>
      <c r="D131" s="21"/>
      <c r="E131" s="21"/>
      <c r="F131" s="21"/>
      <c r="G131" s="160">
        <v>5814878</v>
      </c>
      <c r="H131" s="21"/>
      <c r="I131" s="160">
        <v>3625623</v>
      </c>
      <c r="J131" s="21"/>
      <c r="K131" s="160">
        <v>0</v>
      </c>
      <c r="L131" s="21"/>
      <c r="M131" s="160">
        <f t="shared" si="4"/>
        <v>9440501</v>
      </c>
      <c r="N131" s="21"/>
      <c r="O131" s="160">
        <v>2418219</v>
      </c>
      <c r="P131" s="21"/>
      <c r="Q131" s="160">
        <v>0</v>
      </c>
      <c r="R131" s="21"/>
      <c r="S131" s="160">
        <v>5723998</v>
      </c>
      <c r="T131" s="21"/>
      <c r="U131" s="160">
        <f t="shared" si="5"/>
        <v>8142217</v>
      </c>
      <c r="V131" s="21"/>
      <c r="W131" s="21"/>
      <c r="X131" s="160">
        <v>1071132</v>
      </c>
      <c r="Y131" s="21"/>
      <c r="Z131" s="160">
        <v>0</v>
      </c>
      <c r="AA131" s="21"/>
      <c r="AB131" s="160">
        <v>112818</v>
      </c>
      <c r="AC131" s="21"/>
      <c r="AD131" s="160">
        <f t="shared" si="6"/>
        <v>1183950</v>
      </c>
      <c r="AE131" s="21"/>
      <c r="AF131" s="160">
        <v>0</v>
      </c>
      <c r="AG131" s="21"/>
      <c r="AH131" s="160">
        <v>0</v>
      </c>
      <c r="AI131" s="21"/>
      <c r="AJ131" s="160">
        <v>96158</v>
      </c>
      <c r="AK131" s="21"/>
      <c r="AL131" s="160">
        <f t="shared" si="7"/>
        <v>9422325</v>
      </c>
      <c r="AM131" s="21"/>
      <c r="AN131" s="10">
        <v>36</v>
      </c>
    </row>
    <row r="132" spans="1:40" ht="8.85" customHeight="1" x14ac:dyDescent="0.3">
      <c r="A132" s="10">
        <v>37</v>
      </c>
      <c r="B132" s="21"/>
      <c r="C132" s="10" t="s">
        <v>159</v>
      </c>
      <c r="D132" s="21"/>
      <c r="E132" s="21"/>
      <c r="F132" s="21"/>
      <c r="G132" s="160">
        <v>0</v>
      </c>
      <c r="H132" s="21"/>
      <c r="I132" s="160">
        <v>1565209</v>
      </c>
      <c r="J132" s="21"/>
      <c r="K132" s="160">
        <v>0</v>
      </c>
      <c r="L132" s="21"/>
      <c r="M132" s="160">
        <f t="shared" si="4"/>
        <v>1565209</v>
      </c>
      <c r="N132" s="21"/>
      <c r="O132" s="160">
        <v>576209</v>
      </c>
      <c r="P132" s="21"/>
      <c r="Q132" s="160">
        <v>0</v>
      </c>
      <c r="R132" s="21"/>
      <c r="S132" s="160">
        <v>989000</v>
      </c>
      <c r="T132" s="21"/>
      <c r="U132" s="160">
        <f t="shared" si="5"/>
        <v>1565209</v>
      </c>
      <c r="V132" s="21"/>
      <c r="W132" s="21"/>
      <c r="X132" s="160">
        <v>127505</v>
      </c>
      <c r="Y132" s="21"/>
      <c r="Z132" s="160">
        <v>0</v>
      </c>
      <c r="AA132" s="21"/>
      <c r="AB132" s="160">
        <v>122787</v>
      </c>
      <c r="AC132" s="21"/>
      <c r="AD132" s="160">
        <f t="shared" si="6"/>
        <v>250292</v>
      </c>
      <c r="AE132" s="21"/>
      <c r="AF132" s="160">
        <v>0</v>
      </c>
      <c r="AG132" s="21"/>
      <c r="AH132" s="160">
        <v>0</v>
      </c>
      <c r="AI132" s="21"/>
      <c r="AJ132" s="160">
        <v>0</v>
      </c>
      <c r="AK132" s="21"/>
      <c r="AL132" s="160">
        <f t="shared" si="7"/>
        <v>1815501</v>
      </c>
      <c r="AM132" s="21"/>
      <c r="AN132" s="10">
        <v>37</v>
      </c>
    </row>
    <row r="133" spans="1:40" ht="8.85" customHeight="1" x14ac:dyDescent="0.3">
      <c r="A133" s="10">
        <v>38</v>
      </c>
      <c r="B133" s="21"/>
      <c r="C133" s="10" t="s">
        <v>160</v>
      </c>
      <c r="D133" s="21"/>
      <c r="E133" s="21"/>
      <c r="F133" s="21"/>
      <c r="G133" s="160">
        <v>0</v>
      </c>
      <c r="H133" s="21"/>
      <c r="I133" s="160">
        <v>1255959</v>
      </c>
      <c r="J133" s="21"/>
      <c r="K133" s="160">
        <v>0</v>
      </c>
      <c r="L133" s="21"/>
      <c r="M133" s="160">
        <f t="shared" si="4"/>
        <v>1255959</v>
      </c>
      <c r="N133" s="21"/>
      <c r="O133" s="160">
        <v>807326</v>
      </c>
      <c r="P133" s="21"/>
      <c r="Q133" s="160">
        <v>0</v>
      </c>
      <c r="R133" s="21"/>
      <c r="S133" s="160">
        <v>4619</v>
      </c>
      <c r="T133" s="21"/>
      <c r="U133" s="160">
        <f t="shared" si="5"/>
        <v>811945</v>
      </c>
      <c r="V133" s="21"/>
      <c r="W133" s="21"/>
      <c r="X133" s="160">
        <v>442839</v>
      </c>
      <c r="Y133" s="21"/>
      <c r="Z133" s="160">
        <v>0</v>
      </c>
      <c r="AA133" s="21"/>
      <c r="AB133" s="160">
        <v>1175</v>
      </c>
      <c r="AC133" s="21"/>
      <c r="AD133" s="160">
        <f t="shared" si="6"/>
        <v>444014</v>
      </c>
      <c r="AE133" s="21"/>
      <c r="AF133" s="160">
        <v>0</v>
      </c>
      <c r="AG133" s="21"/>
      <c r="AH133" s="160">
        <v>0</v>
      </c>
      <c r="AI133" s="21"/>
      <c r="AJ133" s="160">
        <v>0</v>
      </c>
      <c r="AK133" s="21"/>
      <c r="AL133" s="160">
        <f t="shared" si="7"/>
        <v>1255959</v>
      </c>
      <c r="AM133" s="21"/>
      <c r="AN133" s="10">
        <v>38</v>
      </c>
    </row>
    <row r="134" spans="1:40" ht="8.85" customHeight="1" x14ac:dyDescent="0.3">
      <c r="A134" s="10">
        <v>39</v>
      </c>
      <c r="B134" s="21"/>
      <c r="C134" s="10" t="s">
        <v>161</v>
      </c>
      <c r="D134" s="21"/>
      <c r="E134" s="21"/>
      <c r="F134" s="21"/>
      <c r="G134" s="160">
        <v>140000</v>
      </c>
      <c r="H134" s="21"/>
      <c r="I134" s="160">
        <v>1758791</v>
      </c>
      <c r="J134" s="21"/>
      <c r="K134" s="160">
        <v>0</v>
      </c>
      <c r="L134" s="21"/>
      <c r="M134" s="160">
        <f t="shared" si="4"/>
        <v>1898791</v>
      </c>
      <c r="N134" s="21"/>
      <c r="O134" s="160">
        <v>1942682</v>
      </c>
      <c r="P134" s="21"/>
      <c r="Q134" s="160">
        <v>0</v>
      </c>
      <c r="R134" s="21"/>
      <c r="S134" s="160">
        <v>1413363</v>
      </c>
      <c r="T134" s="21"/>
      <c r="U134" s="160">
        <f t="shared" si="5"/>
        <v>3356045</v>
      </c>
      <c r="V134" s="21"/>
      <c r="W134" s="21"/>
      <c r="X134" s="160">
        <v>1349913</v>
      </c>
      <c r="Y134" s="21"/>
      <c r="Z134" s="160">
        <v>0</v>
      </c>
      <c r="AA134" s="21"/>
      <c r="AB134" s="160">
        <v>920961</v>
      </c>
      <c r="AC134" s="21"/>
      <c r="AD134" s="160">
        <f t="shared" si="6"/>
        <v>2270874</v>
      </c>
      <c r="AE134" s="21"/>
      <c r="AF134" s="160">
        <v>0</v>
      </c>
      <c r="AG134" s="21"/>
      <c r="AH134" s="160">
        <v>0</v>
      </c>
      <c r="AI134" s="21"/>
      <c r="AJ134" s="160">
        <v>0</v>
      </c>
      <c r="AK134" s="21"/>
      <c r="AL134" s="160">
        <f t="shared" si="7"/>
        <v>5626919</v>
      </c>
      <c r="AM134" s="21"/>
      <c r="AN134" s="10">
        <v>39</v>
      </c>
    </row>
    <row r="135" spans="1:40" ht="8.85" customHeight="1" x14ac:dyDescent="0.3">
      <c r="A135" s="10">
        <v>40</v>
      </c>
      <c r="B135" s="21"/>
      <c r="C135" s="10" t="s">
        <v>162</v>
      </c>
      <c r="D135" s="21"/>
      <c r="E135" s="21"/>
      <c r="F135" s="21"/>
      <c r="G135" s="164">
        <v>0</v>
      </c>
      <c r="H135" s="21"/>
      <c r="I135" s="164">
        <v>0</v>
      </c>
      <c r="J135" s="21"/>
      <c r="K135" s="164">
        <v>0</v>
      </c>
      <c r="L135" s="21"/>
      <c r="M135" s="164">
        <f t="shared" si="4"/>
        <v>0</v>
      </c>
      <c r="N135" s="21"/>
      <c r="O135" s="164">
        <v>811000</v>
      </c>
      <c r="P135" s="21"/>
      <c r="Q135" s="164">
        <v>0</v>
      </c>
      <c r="R135" s="21"/>
      <c r="S135" s="164">
        <v>982952</v>
      </c>
      <c r="T135" s="21"/>
      <c r="U135" s="164">
        <f t="shared" si="5"/>
        <v>1793952</v>
      </c>
      <c r="V135" s="21"/>
      <c r="W135" s="21"/>
      <c r="X135" s="164">
        <v>241803</v>
      </c>
      <c r="Y135" s="21"/>
      <c r="Z135" s="164">
        <v>0</v>
      </c>
      <c r="AA135" s="21"/>
      <c r="AB135" s="164">
        <v>536884</v>
      </c>
      <c r="AC135" s="21"/>
      <c r="AD135" s="164">
        <f t="shared" si="6"/>
        <v>778687</v>
      </c>
      <c r="AE135" s="21"/>
      <c r="AF135" s="164">
        <v>0</v>
      </c>
      <c r="AG135" s="21"/>
      <c r="AH135" s="164">
        <v>0</v>
      </c>
      <c r="AI135" s="21"/>
      <c r="AJ135" s="164">
        <v>0</v>
      </c>
      <c r="AK135" s="21"/>
      <c r="AL135" s="164">
        <f t="shared" si="7"/>
        <v>2572639</v>
      </c>
      <c r="AM135" s="21"/>
      <c r="AN135" s="10">
        <v>40</v>
      </c>
    </row>
    <row r="136" spans="1:40"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9"/>
    </row>
    <row r="137" spans="1:40" ht="8.85" customHeight="1" x14ac:dyDescent="0.3">
      <c r="A137" s="10">
        <v>41</v>
      </c>
      <c r="B137" s="21"/>
      <c r="C137" s="10" t="s">
        <v>163</v>
      </c>
      <c r="D137" s="21"/>
      <c r="E137" s="21"/>
      <c r="F137" s="21"/>
      <c r="G137" s="160">
        <v>2115133</v>
      </c>
      <c r="H137" s="21"/>
      <c r="I137" s="160">
        <v>0</v>
      </c>
      <c r="J137" s="21"/>
      <c r="K137" s="160">
        <v>0</v>
      </c>
      <c r="L137" s="21"/>
      <c r="M137" s="160">
        <f t="shared" si="4"/>
        <v>2115133</v>
      </c>
      <c r="N137" s="21"/>
      <c r="O137" s="160">
        <v>3811717</v>
      </c>
      <c r="P137" s="21"/>
      <c r="Q137" s="160">
        <v>0</v>
      </c>
      <c r="R137" s="21"/>
      <c r="S137" s="160">
        <v>3412134</v>
      </c>
      <c r="T137" s="21"/>
      <c r="U137" s="160">
        <f t="shared" si="5"/>
        <v>7223851</v>
      </c>
      <c r="V137" s="21"/>
      <c r="W137" s="21"/>
      <c r="X137" s="160">
        <v>1011227</v>
      </c>
      <c r="Y137" s="21"/>
      <c r="Z137" s="160">
        <v>0</v>
      </c>
      <c r="AA137" s="21"/>
      <c r="AB137" s="160">
        <v>1251223</v>
      </c>
      <c r="AC137" s="21"/>
      <c r="AD137" s="160">
        <f t="shared" si="6"/>
        <v>2262450</v>
      </c>
      <c r="AE137" s="21"/>
      <c r="AF137" s="160">
        <v>0</v>
      </c>
      <c r="AG137" s="21"/>
      <c r="AH137" s="160">
        <v>0</v>
      </c>
      <c r="AI137" s="21"/>
      <c r="AJ137" s="160">
        <v>0</v>
      </c>
      <c r="AK137" s="21"/>
      <c r="AL137" s="160">
        <f t="shared" si="7"/>
        <v>9486301</v>
      </c>
      <c r="AM137" s="21"/>
      <c r="AN137" s="10">
        <v>41</v>
      </c>
    </row>
    <row r="138" spans="1:40" ht="8.85" customHeight="1" x14ac:dyDescent="0.3">
      <c r="A138" s="10">
        <v>42</v>
      </c>
      <c r="B138" s="21"/>
      <c r="C138" s="10" t="s">
        <v>164</v>
      </c>
      <c r="D138" s="21"/>
      <c r="E138" s="21"/>
      <c r="F138" s="21"/>
      <c r="G138" s="160">
        <v>108167</v>
      </c>
      <c r="H138" s="21"/>
      <c r="I138" s="160">
        <v>18661920</v>
      </c>
      <c r="J138" s="21"/>
      <c r="K138" s="160">
        <v>0</v>
      </c>
      <c r="L138" s="21"/>
      <c r="M138" s="160">
        <f t="shared" si="4"/>
        <v>18770087</v>
      </c>
      <c r="N138" s="21"/>
      <c r="O138" s="160">
        <v>7604319</v>
      </c>
      <c r="P138" s="21"/>
      <c r="Q138" s="160">
        <v>0</v>
      </c>
      <c r="R138" s="21"/>
      <c r="S138" s="160">
        <v>4997006</v>
      </c>
      <c r="T138" s="21"/>
      <c r="U138" s="160">
        <f t="shared" si="5"/>
        <v>12601325</v>
      </c>
      <c r="V138" s="21"/>
      <c r="W138" s="21"/>
      <c r="X138" s="160">
        <v>2428761</v>
      </c>
      <c r="Y138" s="21"/>
      <c r="Z138" s="160">
        <v>0</v>
      </c>
      <c r="AA138" s="21"/>
      <c r="AB138" s="160">
        <v>3595374</v>
      </c>
      <c r="AC138" s="21"/>
      <c r="AD138" s="160">
        <f t="shared" si="6"/>
        <v>6024135</v>
      </c>
      <c r="AE138" s="21"/>
      <c r="AF138" s="160">
        <v>0</v>
      </c>
      <c r="AG138" s="21"/>
      <c r="AH138" s="160">
        <v>0</v>
      </c>
      <c r="AI138" s="21"/>
      <c r="AJ138" s="160">
        <v>58747</v>
      </c>
      <c r="AK138" s="21"/>
      <c r="AL138" s="160">
        <f t="shared" si="7"/>
        <v>18684207</v>
      </c>
      <c r="AM138" s="21"/>
      <c r="AN138" s="10">
        <v>42</v>
      </c>
    </row>
    <row r="139" spans="1:40" ht="8.85" customHeight="1" x14ac:dyDescent="0.3">
      <c r="A139" s="10">
        <v>43</v>
      </c>
      <c r="B139" s="21"/>
      <c r="C139" s="10" t="s">
        <v>165</v>
      </c>
      <c r="D139" s="21"/>
      <c r="E139" s="21"/>
      <c r="F139" s="21"/>
      <c r="G139" s="160">
        <v>15545000</v>
      </c>
      <c r="H139" s="21"/>
      <c r="I139" s="160">
        <v>82519854</v>
      </c>
      <c r="J139" s="21"/>
      <c r="K139" s="160">
        <v>0</v>
      </c>
      <c r="L139" s="21"/>
      <c r="M139" s="160">
        <f t="shared" si="4"/>
        <v>98064854</v>
      </c>
      <c r="N139" s="21"/>
      <c r="O139" s="160">
        <v>9710710</v>
      </c>
      <c r="P139" s="21"/>
      <c r="Q139" s="160">
        <v>2277077</v>
      </c>
      <c r="R139" s="21"/>
      <c r="S139" s="160">
        <v>61339053</v>
      </c>
      <c r="T139" s="21"/>
      <c r="U139" s="160">
        <f t="shared" si="5"/>
        <v>73326840</v>
      </c>
      <c r="V139" s="21"/>
      <c r="W139" s="21"/>
      <c r="X139" s="160">
        <v>449038</v>
      </c>
      <c r="Y139" s="21"/>
      <c r="Z139" s="160">
        <v>869157</v>
      </c>
      <c r="AA139" s="21"/>
      <c r="AB139" s="160">
        <v>23603080</v>
      </c>
      <c r="AC139" s="21"/>
      <c r="AD139" s="160">
        <f t="shared" si="6"/>
        <v>24921275</v>
      </c>
      <c r="AE139" s="21"/>
      <c r="AF139" s="160">
        <v>0</v>
      </c>
      <c r="AG139" s="21"/>
      <c r="AH139" s="160">
        <v>0</v>
      </c>
      <c r="AI139" s="21"/>
      <c r="AJ139" s="160">
        <v>267788</v>
      </c>
      <c r="AK139" s="21"/>
      <c r="AL139" s="160">
        <f t="shared" si="7"/>
        <v>98515903</v>
      </c>
      <c r="AM139" s="21"/>
      <c r="AN139" s="10">
        <v>43</v>
      </c>
    </row>
    <row r="140" spans="1:40" ht="8.85" customHeight="1" x14ac:dyDescent="0.3">
      <c r="A140" s="10">
        <v>44</v>
      </c>
      <c r="B140" s="21"/>
      <c r="C140" s="10" t="s">
        <v>166</v>
      </c>
      <c r="D140" s="21"/>
      <c r="E140" s="21"/>
      <c r="F140" s="21"/>
      <c r="G140" s="160">
        <v>18775463</v>
      </c>
      <c r="H140" s="21"/>
      <c r="I140" s="160">
        <v>0</v>
      </c>
      <c r="J140" s="21"/>
      <c r="K140" s="160">
        <v>0</v>
      </c>
      <c r="L140" s="21"/>
      <c r="M140" s="160">
        <f t="shared" si="4"/>
        <v>18775463</v>
      </c>
      <c r="N140" s="21"/>
      <c r="O140" s="160">
        <v>20804870</v>
      </c>
      <c r="P140" s="21"/>
      <c r="Q140" s="160">
        <v>0</v>
      </c>
      <c r="R140" s="21"/>
      <c r="S140" s="160">
        <v>0</v>
      </c>
      <c r="T140" s="21"/>
      <c r="U140" s="160">
        <f t="shared" si="5"/>
        <v>20804870</v>
      </c>
      <c r="V140" s="21"/>
      <c r="W140" s="21"/>
      <c r="X140" s="160">
        <v>1257667</v>
      </c>
      <c r="Y140" s="21"/>
      <c r="Z140" s="160">
        <v>0</v>
      </c>
      <c r="AA140" s="21"/>
      <c r="AB140" s="160">
        <v>3165072</v>
      </c>
      <c r="AC140" s="21"/>
      <c r="AD140" s="160">
        <f t="shared" si="6"/>
        <v>4422739</v>
      </c>
      <c r="AE140" s="21"/>
      <c r="AF140" s="160">
        <v>0</v>
      </c>
      <c r="AG140" s="21"/>
      <c r="AH140" s="160">
        <v>0</v>
      </c>
      <c r="AI140" s="21"/>
      <c r="AJ140" s="160">
        <v>0</v>
      </c>
      <c r="AK140" s="21"/>
      <c r="AL140" s="160">
        <f t="shared" si="7"/>
        <v>25227609</v>
      </c>
      <c r="AM140" s="21"/>
      <c r="AN140" s="10">
        <v>44</v>
      </c>
    </row>
    <row r="141" spans="1:40" ht="8.85" customHeight="1" x14ac:dyDescent="0.3">
      <c r="A141" s="10">
        <v>45</v>
      </c>
      <c r="B141" s="21"/>
      <c r="C141" s="10" t="s">
        <v>167</v>
      </c>
      <c r="D141" s="21"/>
      <c r="E141" s="21"/>
      <c r="F141" s="21"/>
      <c r="G141" s="160">
        <v>0</v>
      </c>
      <c r="H141" s="21"/>
      <c r="I141" s="160">
        <v>0</v>
      </c>
      <c r="J141" s="21"/>
      <c r="K141" s="160">
        <v>0</v>
      </c>
      <c r="L141" s="21"/>
      <c r="M141" s="160">
        <f t="shared" si="4"/>
        <v>0</v>
      </c>
      <c r="N141" s="21"/>
      <c r="O141" s="160">
        <v>0</v>
      </c>
      <c r="P141" s="21"/>
      <c r="Q141" s="160">
        <v>0</v>
      </c>
      <c r="R141" s="21"/>
      <c r="S141" s="160">
        <v>0</v>
      </c>
      <c r="T141" s="21"/>
      <c r="U141" s="160">
        <f t="shared" si="5"/>
        <v>0</v>
      </c>
      <c r="V141" s="21"/>
      <c r="W141" s="21"/>
      <c r="X141" s="160">
        <v>0</v>
      </c>
      <c r="Y141" s="21"/>
      <c r="Z141" s="160">
        <v>0</v>
      </c>
      <c r="AA141" s="21"/>
      <c r="AB141" s="160">
        <v>0</v>
      </c>
      <c r="AC141" s="21"/>
      <c r="AD141" s="160">
        <f t="shared" si="6"/>
        <v>0</v>
      </c>
      <c r="AE141" s="21"/>
      <c r="AF141" s="160">
        <v>0</v>
      </c>
      <c r="AG141" s="21"/>
      <c r="AH141" s="160">
        <v>0</v>
      </c>
      <c r="AI141" s="21"/>
      <c r="AJ141" s="160">
        <v>0</v>
      </c>
      <c r="AK141" s="21"/>
      <c r="AL141" s="160">
        <f t="shared" si="7"/>
        <v>0</v>
      </c>
      <c r="AM141" s="21"/>
      <c r="AN141" s="10">
        <v>45</v>
      </c>
    </row>
    <row r="142" spans="1:40"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9"/>
    </row>
    <row r="143" spans="1:40" ht="8.85" customHeight="1" x14ac:dyDescent="0.3">
      <c r="A143" s="10">
        <v>46</v>
      </c>
      <c r="B143" s="21"/>
      <c r="C143" s="10" t="s">
        <v>168</v>
      </c>
      <c r="D143" s="21"/>
      <c r="E143" s="21"/>
      <c r="F143" s="21"/>
      <c r="G143" s="160">
        <v>36118736</v>
      </c>
      <c r="H143" s="21"/>
      <c r="I143" s="160">
        <v>2040526</v>
      </c>
      <c r="J143" s="21"/>
      <c r="K143" s="160">
        <v>0</v>
      </c>
      <c r="L143" s="21"/>
      <c r="M143" s="160">
        <f t="shared" si="4"/>
        <v>38159262</v>
      </c>
      <c r="N143" s="21"/>
      <c r="O143" s="160">
        <v>23619099</v>
      </c>
      <c r="P143" s="21"/>
      <c r="Q143" s="160">
        <v>0</v>
      </c>
      <c r="R143" s="21"/>
      <c r="S143" s="160">
        <v>18570248</v>
      </c>
      <c r="T143" s="21"/>
      <c r="U143" s="160">
        <f t="shared" si="5"/>
        <v>42189347</v>
      </c>
      <c r="V143" s="21"/>
      <c r="W143" s="21"/>
      <c r="X143" s="160">
        <v>1730749</v>
      </c>
      <c r="Y143" s="21"/>
      <c r="Z143" s="160">
        <v>0</v>
      </c>
      <c r="AA143" s="21"/>
      <c r="AB143" s="160">
        <v>2003326</v>
      </c>
      <c r="AC143" s="21"/>
      <c r="AD143" s="160">
        <f t="shared" si="6"/>
        <v>3734075</v>
      </c>
      <c r="AE143" s="21"/>
      <c r="AF143" s="160">
        <v>0</v>
      </c>
      <c r="AG143" s="21"/>
      <c r="AH143" s="160">
        <v>0</v>
      </c>
      <c r="AI143" s="21"/>
      <c r="AJ143" s="160">
        <v>2102739</v>
      </c>
      <c r="AK143" s="21"/>
      <c r="AL143" s="160">
        <f t="shared" si="7"/>
        <v>48026161</v>
      </c>
      <c r="AM143" s="21"/>
      <c r="AN143" s="10">
        <v>46</v>
      </c>
    </row>
    <row r="144" spans="1:40" ht="8.85" customHeight="1" x14ac:dyDescent="0.3">
      <c r="A144" s="10">
        <v>47</v>
      </c>
      <c r="B144" s="21"/>
      <c r="C144" s="10" t="s">
        <v>169</v>
      </c>
      <c r="D144" s="21"/>
      <c r="E144" s="21"/>
      <c r="F144" s="21"/>
      <c r="G144" s="160">
        <v>13541170</v>
      </c>
      <c r="H144" s="21"/>
      <c r="I144" s="160">
        <v>18200749</v>
      </c>
      <c r="J144" s="21"/>
      <c r="K144" s="160">
        <v>0</v>
      </c>
      <c r="L144" s="21"/>
      <c r="M144" s="160">
        <f t="shared" si="4"/>
        <v>31741919</v>
      </c>
      <c r="N144" s="21"/>
      <c r="O144" s="160">
        <v>18998221</v>
      </c>
      <c r="P144" s="21"/>
      <c r="Q144" s="160">
        <v>0</v>
      </c>
      <c r="R144" s="21"/>
      <c r="S144" s="160">
        <v>7770611</v>
      </c>
      <c r="T144" s="21"/>
      <c r="U144" s="160">
        <f t="shared" si="5"/>
        <v>26768832</v>
      </c>
      <c r="V144" s="21"/>
      <c r="W144" s="21"/>
      <c r="X144" s="160">
        <v>3636215</v>
      </c>
      <c r="Y144" s="21"/>
      <c r="Z144" s="160">
        <v>0</v>
      </c>
      <c r="AA144" s="21"/>
      <c r="AB144" s="160">
        <v>1019478</v>
      </c>
      <c r="AC144" s="21"/>
      <c r="AD144" s="160">
        <f t="shared" si="6"/>
        <v>4655693</v>
      </c>
      <c r="AE144" s="21"/>
      <c r="AF144" s="160">
        <v>0</v>
      </c>
      <c r="AG144" s="21"/>
      <c r="AH144" s="160">
        <v>0</v>
      </c>
      <c r="AI144" s="21"/>
      <c r="AJ144" s="160">
        <v>317394</v>
      </c>
      <c r="AK144" s="21"/>
      <c r="AL144" s="160">
        <f t="shared" si="7"/>
        <v>31741919</v>
      </c>
      <c r="AM144" s="21"/>
      <c r="AN144" s="10">
        <v>47</v>
      </c>
    </row>
    <row r="145" spans="1:42" ht="8.85" customHeight="1" x14ac:dyDescent="0.3">
      <c r="A145" s="10">
        <v>48</v>
      </c>
      <c r="B145" s="21"/>
      <c r="C145" s="10" t="s">
        <v>170</v>
      </c>
      <c r="D145" s="21"/>
      <c r="E145" s="21"/>
      <c r="F145" s="21"/>
      <c r="G145" s="160">
        <v>0</v>
      </c>
      <c r="H145" s="21"/>
      <c r="I145" s="160">
        <v>0</v>
      </c>
      <c r="J145" s="21"/>
      <c r="K145" s="160">
        <v>0</v>
      </c>
      <c r="L145" s="21"/>
      <c r="M145" s="160">
        <f t="shared" si="4"/>
        <v>0</v>
      </c>
      <c r="N145" s="21"/>
      <c r="O145" s="160">
        <v>77083</v>
      </c>
      <c r="P145" s="21"/>
      <c r="Q145" s="160">
        <v>0</v>
      </c>
      <c r="R145" s="21"/>
      <c r="S145" s="160">
        <v>0</v>
      </c>
      <c r="T145" s="21"/>
      <c r="U145" s="160">
        <f t="shared" si="5"/>
        <v>77083</v>
      </c>
      <c r="V145" s="21"/>
      <c r="W145" s="21"/>
      <c r="X145" s="160">
        <v>35655</v>
      </c>
      <c r="Y145" s="21"/>
      <c r="Z145" s="160">
        <v>0</v>
      </c>
      <c r="AA145" s="21"/>
      <c r="AB145" s="160">
        <v>0</v>
      </c>
      <c r="AC145" s="21"/>
      <c r="AD145" s="160">
        <f t="shared" si="6"/>
        <v>35655</v>
      </c>
      <c r="AE145" s="21"/>
      <c r="AF145" s="160">
        <v>0</v>
      </c>
      <c r="AG145" s="21"/>
      <c r="AH145" s="160">
        <v>0</v>
      </c>
      <c r="AI145" s="21"/>
      <c r="AJ145" s="160">
        <v>23409</v>
      </c>
      <c r="AK145" s="21"/>
      <c r="AL145" s="160">
        <f t="shared" si="7"/>
        <v>136147</v>
      </c>
      <c r="AM145" s="21"/>
      <c r="AN145" s="10">
        <v>48</v>
      </c>
    </row>
    <row r="146" spans="1:42" ht="8.85" customHeight="1" x14ac:dyDescent="0.3">
      <c r="A146" s="10">
        <v>49</v>
      </c>
      <c r="B146" s="21"/>
      <c r="C146" s="10" t="s">
        <v>171</v>
      </c>
      <c r="D146" s="21"/>
      <c r="E146" s="21"/>
      <c r="F146" s="21"/>
      <c r="G146" s="160">
        <v>12341058</v>
      </c>
      <c r="H146" s="21"/>
      <c r="I146" s="160">
        <v>14650042</v>
      </c>
      <c r="J146" s="21"/>
      <c r="K146" s="160">
        <v>0</v>
      </c>
      <c r="L146" s="21"/>
      <c r="M146" s="160">
        <f t="shared" si="4"/>
        <v>26991100</v>
      </c>
      <c r="N146" s="21"/>
      <c r="O146" s="160">
        <v>2978237</v>
      </c>
      <c r="P146" s="21"/>
      <c r="Q146" s="160">
        <v>0</v>
      </c>
      <c r="R146" s="21"/>
      <c r="S146" s="160">
        <v>13071993</v>
      </c>
      <c r="T146" s="21"/>
      <c r="U146" s="160">
        <f t="shared" si="5"/>
        <v>16050230</v>
      </c>
      <c r="V146" s="21"/>
      <c r="W146" s="21"/>
      <c r="X146" s="160">
        <v>1843117</v>
      </c>
      <c r="Y146" s="21"/>
      <c r="Z146" s="160">
        <v>0</v>
      </c>
      <c r="AA146" s="21"/>
      <c r="AB146" s="160">
        <v>596317</v>
      </c>
      <c r="AC146" s="21"/>
      <c r="AD146" s="160">
        <f t="shared" si="6"/>
        <v>2439434</v>
      </c>
      <c r="AE146" s="21"/>
      <c r="AF146" s="160">
        <v>0</v>
      </c>
      <c r="AG146" s="21"/>
      <c r="AH146" s="160">
        <v>0</v>
      </c>
      <c r="AI146" s="21"/>
      <c r="AJ146" s="160">
        <v>981732</v>
      </c>
      <c r="AK146" s="21"/>
      <c r="AL146" s="160">
        <f t="shared" si="7"/>
        <v>19471396</v>
      </c>
      <c r="AM146" s="21"/>
      <c r="AN146" s="10">
        <v>49</v>
      </c>
    </row>
    <row r="147" spans="1:42" ht="8.85" customHeight="1" x14ac:dyDescent="0.3">
      <c r="A147" s="10">
        <v>50</v>
      </c>
      <c r="B147" s="21"/>
      <c r="C147" s="10" t="s">
        <v>172</v>
      </c>
      <c r="D147" s="21"/>
      <c r="E147" s="21"/>
      <c r="F147" s="21"/>
      <c r="G147" s="164">
        <v>0</v>
      </c>
      <c r="H147" s="21"/>
      <c r="I147" s="164">
        <v>0</v>
      </c>
      <c r="J147" s="21"/>
      <c r="K147" s="164">
        <v>0</v>
      </c>
      <c r="L147" s="21"/>
      <c r="M147" s="164">
        <f t="shared" si="4"/>
        <v>0</v>
      </c>
      <c r="N147" s="21"/>
      <c r="O147" s="164">
        <v>0</v>
      </c>
      <c r="P147" s="21"/>
      <c r="Q147" s="164">
        <v>0</v>
      </c>
      <c r="R147" s="21"/>
      <c r="S147" s="164">
        <v>0</v>
      </c>
      <c r="T147" s="21"/>
      <c r="U147" s="164">
        <f t="shared" si="5"/>
        <v>0</v>
      </c>
      <c r="V147" s="21"/>
      <c r="W147" s="21"/>
      <c r="X147" s="164">
        <v>0</v>
      </c>
      <c r="Y147" s="21"/>
      <c r="Z147" s="164">
        <v>0</v>
      </c>
      <c r="AA147" s="21"/>
      <c r="AB147" s="164">
        <v>0</v>
      </c>
      <c r="AC147" s="21"/>
      <c r="AD147" s="164">
        <f t="shared" si="6"/>
        <v>0</v>
      </c>
      <c r="AE147" s="21"/>
      <c r="AF147" s="164">
        <v>0</v>
      </c>
      <c r="AG147" s="21"/>
      <c r="AH147" s="164">
        <v>0</v>
      </c>
      <c r="AI147" s="21"/>
      <c r="AJ147" s="164">
        <v>0</v>
      </c>
      <c r="AK147" s="21"/>
      <c r="AL147" s="164">
        <f t="shared" si="7"/>
        <v>0</v>
      </c>
      <c r="AM147" s="21"/>
      <c r="AN147" s="10">
        <v>50</v>
      </c>
    </row>
    <row r="148" spans="1:42"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7"/>
      <c r="AM148" s="21"/>
      <c r="AN148" s="21"/>
    </row>
    <row r="149" spans="1:42"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row>
    <row r="150" spans="1:42" ht="8.8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row>
    <row r="151" spans="1:42" s="168" customFormat="1" ht="9.6" customHeight="1" x14ac:dyDescent="0.3">
      <c r="A151" s="14" t="s">
        <v>632</v>
      </c>
      <c r="AP151" s="113" t="s">
        <v>633</v>
      </c>
    </row>
    <row r="152" spans="1:42" s="8" customFormat="1" ht="10.5" customHeight="1" x14ac:dyDescent="0.3">
      <c r="U152" s="11" t="s">
        <v>42</v>
      </c>
      <c r="X152" s="38" t="s">
        <v>43</v>
      </c>
      <c r="AN152" s="113" t="s">
        <v>620</v>
      </c>
    </row>
    <row r="153" spans="1:42" s="8" customFormat="1" ht="8.85" customHeight="1" x14ac:dyDescent="0.3">
      <c r="A153" s="12"/>
      <c r="U153" s="11" t="s">
        <v>621</v>
      </c>
      <c r="X153" s="38" t="s">
        <v>589</v>
      </c>
      <c r="AN153" s="113" t="s">
        <v>634</v>
      </c>
    </row>
    <row r="154" spans="1:42" s="8" customFormat="1" ht="8.85" customHeight="1" x14ac:dyDescent="0.3">
      <c r="A154" s="13"/>
      <c r="U154" s="11" t="s">
        <v>48</v>
      </c>
      <c r="X154" s="14" t="s">
        <v>49</v>
      </c>
    </row>
    <row r="155" spans="1:42" ht="8.85" customHeight="1" x14ac:dyDescent="0.3">
      <c r="A155" s="131"/>
    </row>
    <row r="156" spans="1:42" ht="8.85" customHeight="1" x14ac:dyDescent="0.3"/>
    <row r="157" spans="1:42" ht="8.85" customHeight="1" x14ac:dyDescent="0.3">
      <c r="O157" s="16" t="s">
        <v>623</v>
      </c>
      <c r="P157" s="16"/>
      <c r="Q157" s="16"/>
      <c r="R157" s="16"/>
      <c r="S157" s="16"/>
      <c r="T157" s="16"/>
      <c r="U157" s="16"/>
      <c r="X157" s="16" t="s">
        <v>623</v>
      </c>
      <c r="Y157" s="16"/>
      <c r="Z157" s="16"/>
      <c r="AA157" s="16"/>
      <c r="AB157" s="16"/>
      <c r="AC157" s="16"/>
      <c r="AD157" s="16"/>
      <c r="AE157" s="16"/>
      <c r="AF157" s="16"/>
      <c r="AG157" s="16"/>
      <c r="AH157" s="16"/>
      <c r="AI157" s="16"/>
      <c r="AJ157" s="16"/>
      <c r="AK157" s="16"/>
      <c r="AL157" s="16"/>
    </row>
    <row r="158" spans="1:42" ht="8.85" customHeight="1" x14ac:dyDescent="0.3"/>
    <row r="159" spans="1:42" ht="8.85" customHeight="1" x14ac:dyDescent="0.3">
      <c r="G159" s="16" t="s">
        <v>624</v>
      </c>
      <c r="H159" s="16"/>
      <c r="I159" s="16"/>
      <c r="J159" s="16"/>
      <c r="K159" s="16"/>
      <c r="L159" s="16"/>
      <c r="M159" s="16"/>
      <c r="O159" s="16" t="s">
        <v>625</v>
      </c>
      <c r="P159" s="16"/>
      <c r="Q159" s="16"/>
      <c r="R159" s="16"/>
      <c r="S159" s="16"/>
      <c r="T159" s="16"/>
      <c r="U159" s="16"/>
      <c r="X159" s="16" t="s">
        <v>626</v>
      </c>
      <c r="Y159" s="16"/>
      <c r="Z159" s="16"/>
      <c r="AA159" s="16"/>
      <c r="AB159" s="16"/>
      <c r="AC159" s="16"/>
      <c r="AD159" s="16"/>
    </row>
    <row r="160" spans="1:42" ht="8.85" customHeight="1" x14ac:dyDescent="0.3">
      <c r="K160" s="18" t="s">
        <v>299</v>
      </c>
      <c r="AF160" s="18" t="s">
        <v>299</v>
      </c>
      <c r="AH160" s="18" t="s">
        <v>598</v>
      </c>
    </row>
    <row r="161" spans="1:40" ht="8.85" customHeight="1" x14ac:dyDescent="0.3">
      <c r="I161" s="18" t="s">
        <v>627</v>
      </c>
      <c r="K161" s="18" t="s">
        <v>595</v>
      </c>
      <c r="M161" s="18" t="s">
        <v>65</v>
      </c>
      <c r="Q161" s="18" t="s">
        <v>596</v>
      </c>
      <c r="S161" s="18" t="s">
        <v>597</v>
      </c>
      <c r="Z161" s="18" t="s">
        <v>596</v>
      </c>
      <c r="AB161" s="18" t="s">
        <v>597</v>
      </c>
      <c r="AF161" s="18" t="s">
        <v>599</v>
      </c>
      <c r="AH161" s="18" t="s">
        <v>61</v>
      </c>
      <c r="AL161" s="18" t="s">
        <v>65</v>
      </c>
    </row>
    <row r="162" spans="1:40" ht="8.85" customHeight="1" x14ac:dyDescent="0.3">
      <c r="A162" s="19" t="s">
        <v>71</v>
      </c>
      <c r="C162" s="19" t="s">
        <v>73</v>
      </c>
      <c r="G162" s="19" t="s">
        <v>628</v>
      </c>
      <c r="I162" s="19" t="s">
        <v>78</v>
      </c>
      <c r="K162" s="19" t="s">
        <v>605</v>
      </c>
      <c r="M162" s="19" t="s">
        <v>606</v>
      </c>
      <c r="O162" s="19" t="s">
        <v>377</v>
      </c>
      <c r="Q162" s="19" t="s">
        <v>607</v>
      </c>
      <c r="S162" s="19" t="s">
        <v>69</v>
      </c>
      <c r="U162" s="19" t="s">
        <v>65</v>
      </c>
      <c r="X162" s="19" t="s">
        <v>377</v>
      </c>
      <c r="Z162" s="19" t="s">
        <v>607</v>
      </c>
      <c r="AB162" s="19" t="s">
        <v>69</v>
      </c>
      <c r="AD162" s="19" t="s">
        <v>65</v>
      </c>
      <c r="AF162" s="19" t="s">
        <v>605</v>
      </c>
      <c r="AH162" s="19" t="s">
        <v>69</v>
      </c>
      <c r="AJ162" s="19" t="s">
        <v>327</v>
      </c>
      <c r="AL162" s="19" t="s">
        <v>609</v>
      </c>
      <c r="AN162" s="19" t="s">
        <v>71</v>
      </c>
    </row>
    <row r="163" spans="1:40" ht="8.85" customHeight="1" x14ac:dyDescent="0.3"/>
    <row r="164" spans="1:40" ht="8.85" customHeight="1" x14ac:dyDescent="0.3">
      <c r="B164" s="10" t="s">
        <v>284</v>
      </c>
    </row>
    <row r="165" spans="1:40" ht="8.85" customHeight="1" x14ac:dyDescent="0.3">
      <c r="A165" s="10">
        <v>51</v>
      </c>
      <c r="B165" s="21"/>
      <c r="C165" s="10" t="s">
        <v>174</v>
      </c>
      <c r="D165" s="21"/>
      <c r="E165" s="21"/>
      <c r="F165" s="21"/>
      <c r="G165" s="159">
        <v>4935810</v>
      </c>
      <c r="H165" s="21"/>
      <c r="I165" s="159">
        <v>0</v>
      </c>
      <c r="J165" s="21"/>
      <c r="K165" s="159">
        <v>0</v>
      </c>
      <c r="L165" s="21"/>
      <c r="M165" s="159">
        <f t="shared" ref="M165:M211" si="8">SUM(G165:K165)</f>
        <v>4935810</v>
      </c>
      <c r="N165" s="21"/>
      <c r="O165" s="159">
        <v>165000</v>
      </c>
      <c r="P165" s="21"/>
      <c r="Q165" s="159">
        <v>0</v>
      </c>
      <c r="R165" s="21"/>
      <c r="S165" s="159">
        <v>5584304</v>
      </c>
      <c r="T165" s="21"/>
      <c r="U165" s="159">
        <f t="shared" ref="U165:U211" si="9">SUM(O165:S165)</f>
        <v>5749304</v>
      </c>
      <c r="V165" s="21"/>
      <c r="W165" s="21"/>
      <c r="X165" s="159">
        <v>51804</v>
      </c>
      <c r="Y165" s="21"/>
      <c r="Z165" s="159">
        <v>0</v>
      </c>
      <c r="AA165" s="21"/>
      <c r="AB165" s="159">
        <v>219410</v>
      </c>
      <c r="AC165" s="21"/>
      <c r="AD165" s="159">
        <f t="shared" ref="AD165:AD211" si="10">SUM(X165:AB165)</f>
        <v>271214</v>
      </c>
      <c r="AE165" s="21"/>
      <c r="AF165" s="159">
        <v>0</v>
      </c>
      <c r="AG165" s="21"/>
      <c r="AH165" s="159">
        <v>0</v>
      </c>
      <c r="AI165" s="21"/>
      <c r="AJ165" s="159">
        <v>296140</v>
      </c>
      <c r="AK165" s="21"/>
      <c r="AL165" s="159">
        <f t="shared" ref="AL165:AL211" si="11">(U165+AD165+AF165+AH165+AJ165)</f>
        <v>6316658</v>
      </c>
      <c r="AM165" s="21"/>
      <c r="AN165" s="10">
        <v>51</v>
      </c>
    </row>
    <row r="166" spans="1:40" ht="8.85" customHeight="1" x14ac:dyDescent="0.3">
      <c r="A166" s="10">
        <v>52</v>
      </c>
      <c r="B166" s="21"/>
      <c r="C166" s="10" t="s">
        <v>175</v>
      </c>
      <c r="D166" s="21"/>
      <c r="E166" s="21"/>
      <c r="F166" s="21"/>
      <c r="G166" s="160">
        <v>0</v>
      </c>
      <c r="H166" s="21"/>
      <c r="I166" s="160">
        <v>0</v>
      </c>
      <c r="J166" s="21"/>
      <c r="K166" s="160">
        <v>0</v>
      </c>
      <c r="L166" s="21"/>
      <c r="M166" s="160">
        <f t="shared" si="8"/>
        <v>0</v>
      </c>
      <c r="N166" s="21"/>
      <c r="O166" s="160">
        <v>247508</v>
      </c>
      <c r="P166" s="21"/>
      <c r="Q166" s="160">
        <v>0</v>
      </c>
      <c r="R166" s="21"/>
      <c r="S166" s="160">
        <v>474907</v>
      </c>
      <c r="T166" s="21"/>
      <c r="U166" s="160">
        <f t="shared" si="9"/>
        <v>722415</v>
      </c>
      <c r="V166" s="21"/>
      <c r="W166" s="21"/>
      <c r="X166" s="160">
        <v>94835</v>
      </c>
      <c r="Y166" s="21"/>
      <c r="Z166" s="160">
        <v>0</v>
      </c>
      <c r="AA166" s="21"/>
      <c r="AB166" s="160">
        <v>111517</v>
      </c>
      <c r="AC166" s="21"/>
      <c r="AD166" s="160">
        <f t="shared" si="10"/>
        <v>206352</v>
      </c>
      <c r="AE166" s="21"/>
      <c r="AF166" s="160">
        <v>0</v>
      </c>
      <c r="AG166" s="21"/>
      <c r="AH166" s="160">
        <v>0</v>
      </c>
      <c r="AI166" s="21"/>
      <c r="AJ166" s="160">
        <v>0</v>
      </c>
      <c r="AK166" s="21"/>
      <c r="AL166" s="160">
        <f t="shared" si="11"/>
        <v>928767</v>
      </c>
      <c r="AM166" s="21"/>
      <c r="AN166" s="10">
        <v>52</v>
      </c>
    </row>
    <row r="167" spans="1:40" ht="8.85" customHeight="1" x14ac:dyDescent="0.3">
      <c r="A167" s="10">
        <v>53</v>
      </c>
      <c r="B167" s="21"/>
      <c r="C167" s="10" t="s">
        <v>176</v>
      </c>
      <c r="D167" s="21"/>
      <c r="E167" s="21"/>
      <c r="F167" s="21"/>
      <c r="G167" s="160">
        <v>129604417</v>
      </c>
      <c r="H167" s="21"/>
      <c r="I167" s="160">
        <v>198819740</v>
      </c>
      <c r="J167" s="21"/>
      <c r="K167" s="160">
        <v>0</v>
      </c>
      <c r="L167" s="21"/>
      <c r="M167" s="160">
        <f t="shared" si="8"/>
        <v>328424157</v>
      </c>
      <c r="N167" s="21"/>
      <c r="O167" s="160">
        <v>179533578</v>
      </c>
      <c r="P167" s="21"/>
      <c r="Q167" s="160">
        <v>8953460</v>
      </c>
      <c r="R167" s="21"/>
      <c r="S167" s="160">
        <v>65869842</v>
      </c>
      <c r="T167" s="21"/>
      <c r="U167" s="160">
        <f t="shared" si="9"/>
        <v>254356880</v>
      </c>
      <c r="V167" s="21"/>
      <c r="W167" s="21"/>
      <c r="X167" s="160">
        <v>43667855</v>
      </c>
      <c r="Y167" s="21"/>
      <c r="Z167" s="160">
        <v>4219886</v>
      </c>
      <c r="AA167" s="21"/>
      <c r="AB167" s="160">
        <v>8439209</v>
      </c>
      <c r="AC167" s="21"/>
      <c r="AD167" s="160">
        <f t="shared" si="10"/>
        <v>56326950</v>
      </c>
      <c r="AE167" s="21"/>
      <c r="AF167" s="160">
        <v>0</v>
      </c>
      <c r="AG167" s="21"/>
      <c r="AH167" s="160">
        <v>153487</v>
      </c>
      <c r="AI167" s="21"/>
      <c r="AJ167" s="160">
        <v>1843508</v>
      </c>
      <c r="AK167" s="21"/>
      <c r="AL167" s="160">
        <f t="shared" si="11"/>
        <v>312680825</v>
      </c>
      <c r="AM167" s="21"/>
      <c r="AN167" s="10">
        <v>53</v>
      </c>
    </row>
    <row r="168" spans="1:40" ht="8.85" customHeight="1" x14ac:dyDescent="0.3">
      <c r="A168" s="10">
        <v>54</v>
      </c>
      <c r="B168" s="21"/>
      <c r="C168" s="10" t="s">
        <v>177</v>
      </c>
      <c r="D168" s="21"/>
      <c r="E168" s="21"/>
      <c r="F168" s="21"/>
      <c r="G168" s="160">
        <v>0</v>
      </c>
      <c r="H168" s="21"/>
      <c r="I168" s="160">
        <v>0</v>
      </c>
      <c r="J168" s="21"/>
      <c r="K168" s="160">
        <v>0</v>
      </c>
      <c r="L168" s="21"/>
      <c r="M168" s="160">
        <f t="shared" si="8"/>
        <v>0</v>
      </c>
      <c r="N168" s="21"/>
      <c r="O168" s="160">
        <v>1965442</v>
      </c>
      <c r="P168" s="21"/>
      <c r="Q168" s="160">
        <v>0</v>
      </c>
      <c r="R168" s="21"/>
      <c r="S168" s="160">
        <v>730000</v>
      </c>
      <c r="T168" s="21"/>
      <c r="U168" s="160">
        <f t="shared" si="9"/>
        <v>2695442</v>
      </c>
      <c r="V168" s="21"/>
      <c r="W168" s="21"/>
      <c r="X168" s="160">
        <v>924738</v>
      </c>
      <c r="Y168" s="21"/>
      <c r="Z168" s="160">
        <v>0</v>
      </c>
      <c r="AA168" s="21"/>
      <c r="AB168" s="160">
        <v>1477494</v>
      </c>
      <c r="AC168" s="21"/>
      <c r="AD168" s="160">
        <f t="shared" si="10"/>
        <v>2402232</v>
      </c>
      <c r="AE168" s="21"/>
      <c r="AF168" s="160">
        <v>0</v>
      </c>
      <c r="AG168" s="21"/>
      <c r="AH168" s="160">
        <v>0</v>
      </c>
      <c r="AI168" s="21"/>
      <c r="AJ168" s="160">
        <v>0</v>
      </c>
      <c r="AK168" s="21"/>
      <c r="AL168" s="160">
        <f t="shared" si="11"/>
        <v>5097674</v>
      </c>
      <c r="AM168" s="21"/>
      <c r="AN168" s="10">
        <v>54</v>
      </c>
    </row>
    <row r="169" spans="1:40" ht="8.85" customHeight="1" x14ac:dyDescent="0.3">
      <c r="A169" s="10">
        <v>55</v>
      </c>
      <c r="B169" s="21"/>
      <c r="C169" s="10" t="s">
        <v>178</v>
      </c>
      <c r="D169" s="21"/>
      <c r="E169" s="21"/>
      <c r="F169" s="21"/>
      <c r="G169" s="160">
        <v>1999732</v>
      </c>
      <c r="H169" s="21"/>
      <c r="I169" s="160">
        <v>1296822</v>
      </c>
      <c r="J169" s="21"/>
      <c r="K169" s="160">
        <v>0</v>
      </c>
      <c r="L169" s="21"/>
      <c r="M169" s="160">
        <f t="shared" si="8"/>
        <v>3296554</v>
      </c>
      <c r="N169" s="21"/>
      <c r="O169" s="160">
        <v>2531367</v>
      </c>
      <c r="P169" s="21"/>
      <c r="Q169" s="160">
        <v>0</v>
      </c>
      <c r="R169" s="21"/>
      <c r="S169" s="160">
        <v>466000</v>
      </c>
      <c r="T169" s="21"/>
      <c r="U169" s="160">
        <f t="shared" si="9"/>
        <v>2997367</v>
      </c>
      <c r="V169" s="21"/>
      <c r="W169" s="21"/>
      <c r="X169" s="160">
        <v>279686</v>
      </c>
      <c r="Y169" s="21"/>
      <c r="Z169" s="160">
        <v>0</v>
      </c>
      <c r="AA169" s="21"/>
      <c r="AB169" s="160">
        <v>47723</v>
      </c>
      <c r="AC169" s="21"/>
      <c r="AD169" s="160">
        <f t="shared" si="10"/>
        <v>327409</v>
      </c>
      <c r="AE169" s="21"/>
      <c r="AF169" s="160">
        <v>0</v>
      </c>
      <c r="AG169" s="21"/>
      <c r="AH169" s="160">
        <v>0</v>
      </c>
      <c r="AI169" s="21"/>
      <c r="AJ169" s="160">
        <v>54036</v>
      </c>
      <c r="AK169" s="21"/>
      <c r="AL169" s="160">
        <f t="shared" si="11"/>
        <v>3378812</v>
      </c>
      <c r="AM169" s="21"/>
      <c r="AN169" s="10">
        <v>55</v>
      </c>
    </row>
    <row r="170" spans="1:40"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9"/>
    </row>
    <row r="171" spans="1:40" ht="8.85" customHeight="1" x14ac:dyDescent="0.3">
      <c r="A171" s="10">
        <v>56</v>
      </c>
      <c r="B171" s="21"/>
      <c r="C171" s="10" t="s">
        <v>179</v>
      </c>
      <c r="D171" s="21"/>
      <c r="E171" s="21"/>
      <c r="F171" s="21"/>
      <c r="G171" s="160">
        <v>0</v>
      </c>
      <c r="H171" s="21"/>
      <c r="I171" s="160">
        <v>1073942</v>
      </c>
      <c r="J171" s="21"/>
      <c r="K171" s="160">
        <v>0</v>
      </c>
      <c r="L171" s="21"/>
      <c r="M171" s="160">
        <f t="shared" si="8"/>
        <v>1073942</v>
      </c>
      <c r="N171" s="21"/>
      <c r="O171" s="160">
        <v>310000</v>
      </c>
      <c r="P171" s="21"/>
      <c r="Q171" s="160">
        <v>0</v>
      </c>
      <c r="R171" s="21"/>
      <c r="S171" s="160">
        <v>330316</v>
      </c>
      <c r="T171" s="21"/>
      <c r="U171" s="160">
        <f t="shared" si="9"/>
        <v>640316</v>
      </c>
      <c r="V171" s="21"/>
      <c r="W171" s="21"/>
      <c r="X171" s="160">
        <v>9300</v>
      </c>
      <c r="Y171" s="21"/>
      <c r="Z171" s="160">
        <v>0</v>
      </c>
      <c r="AA171" s="21"/>
      <c r="AB171" s="160">
        <v>424326</v>
      </c>
      <c r="AC171" s="21"/>
      <c r="AD171" s="160">
        <f t="shared" si="10"/>
        <v>433626</v>
      </c>
      <c r="AE171" s="21"/>
      <c r="AF171" s="160">
        <v>0</v>
      </c>
      <c r="AG171" s="21"/>
      <c r="AH171" s="160">
        <v>0</v>
      </c>
      <c r="AI171" s="21"/>
      <c r="AJ171" s="160">
        <v>0</v>
      </c>
      <c r="AK171" s="21"/>
      <c r="AL171" s="160">
        <f t="shared" si="11"/>
        <v>1073942</v>
      </c>
      <c r="AM171" s="21"/>
      <c r="AN171" s="10">
        <v>56</v>
      </c>
    </row>
    <row r="172" spans="1:40" ht="8.85" customHeight="1" x14ac:dyDescent="0.3">
      <c r="A172" s="10">
        <v>57</v>
      </c>
      <c r="B172" s="21"/>
      <c r="C172" s="10" t="s">
        <v>180</v>
      </c>
      <c r="D172" s="21"/>
      <c r="E172" s="21"/>
      <c r="F172" s="21"/>
      <c r="G172" s="160">
        <v>0</v>
      </c>
      <c r="H172" s="21"/>
      <c r="I172" s="160">
        <v>0</v>
      </c>
      <c r="J172" s="21"/>
      <c r="K172" s="160">
        <v>0</v>
      </c>
      <c r="L172" s="21"/>
      <c r="M172" s="160">
        <f t="shared" si="8"/>
        <v>0</v>
      </c>
      <c r="N172" s="21"/>
      <c r="O172" s="160">
        <v>0</v>
      </c>
      <c r="P172" s="21"/>
      <c r="Q172" s="160">
        <v>0</v>
      </c>
      <c r="R172" s="21"/>
      <c r="S172" s="160">
        <v>535000</v>
      </c>
      <c r="T172" s="21"/>
      <c r="U172" s="160">
        <f t="shared" si="9"/>
        <v>535000</v>
      </c>
      <c r="V172" s="21"/>
      <c r="W172" s="21"/>
      <c r="X172" s="160">
        <v>0</v>
      </c>
      <c r="Y172" s="21"/>
      <c r="Z172" s="160">
        <v>0</v>
      </c>
      <c r="AA172" s="21"/>
      <c r="AB172" s="160">
        <v>64274</v>
      </c>
      <c r="AC172" s="21"/>
      <c r="AD172" s="160">
        <f t="shared" si="10"/>
        <v>64274</v>
      </c>
      <c r="AE172" s="21"/>
      <c r="AF172" s="160">
        <v>0</v>
      </c>
      <c r="AG172" s="21"/>
      <c r="AH172" s="160">
        <v>0</v>
      </c>
      <c r="AI172" s="21"/>
      <c r="AJ172" s="160">
        <v>0</v>
      </c>
      <c r="AK172" s="21"/>
      <c r="AL172" s="160">
        <f t="shared" si="11"/>
        <v>599274</v>
      </c>
      <c r="AM172" s="21"/>
      <c r="AN172" s="10">
        <v>57</v>
      </c>
    </row>
    <row r="173" spans="1:40" ht="8.85" customHeight="1" x14ac:dyDescent="0.3">
      <c r="A173" s="10">
        <v>58</v>
      </c>
      <c r="B173" s="21"/>
      <c r="C173" s="10" t="s">
        <v>181</v>
      </c>
      <c r="D173" s="21"/>
      <c r="E173" s="21"/>
      <c r="F173" s="21"/>
      <c r="G173" s="160">
        <v>0</v>
      </c>
      <c r="H173" s="21"/>
      <c r="I173" s="160">
        <v>8073008</v>
      </c>
      <c r="J173" s="21"/>
      <c r="K173" s="160">
        <v>0</v>
      </c>
      <c r="L173" s="21"/>
      <c r="M173" s="160">
        <f t="shared" si="8"/>
        <v>8073008</v>
      </c>
      <c r="N173" s="21"/>
      <c r="O173" s="160">
        <v>3947409</v>
      </c>
      <c r="P173" s="21"/>
      <c r="Q173" s="160">
        <v>0</v>
      </c>
      <c r="R173" s="21"/>
      <c r="S173" s="160">
        <v>0</v>
      </c>
      <c r="T173" s="21"/>
      <c r="U173" s="160">
        <f t="shared" si="9"/>
        <v>3947409</v>
      </c>
      <c r="V173" s="21"/>
      <c r="W173" s="21"/>
      <c r="X173" s="160">
        <v>4125599</v>
      </c>
      <c r="Y173" s="21"/>
      <c r="Z173" s="160">
        <v>0</v>
      </c>
      <c r="AA173" s="21"/>
      <c r="AB173" s="160">
        <v>0</v>
      </c>
      <c r="AC173" s="21"/>
      <c r="AD173" s="160">
        <f t="shared" si="10"/>
        <v>4125599</v>
      </c>
      <c r="AE173" s="21"/>
      <c r="AF173" s="160">
        <v>0</v>
      </c>
      <c r="AG173" s="21"/>
      <c r="AH173" s="160">
        <v>0</v>
      </c>
      <c r="AI173" s="21"/>
      <c r="AJ173" s="160">
        <v>0</v>
      </c>
      <c r="AK173" s="21"/>
      <c r="AL173" s="160">
        <f t="shared" si="11"/>
        <v>8073008</v>
      </c>
      <c r="AM173" s="21"/>
      <c r="AN173" s="10">
        <v>58</v>
      </c>
    </row>
    <row r="174" spans="1:40" ht="8.85" customHeight="1" x14ac:dyDescent="0.3">
      <c r="A174" s="10">
        <v>59</v>
      </c>
      <c r="B174" s="21"/>
      <c r="C174" s="10" t="s">
        <v>182</v>
      </c>
      <c r="D174" s="21"/>
      <c r="E174" s="21"/>
      <c r="F174" s="21"/>
      <c r="G174" s="160">
        <v>11511749</v>
      </c>
      <c r="H174" s="21"/>
      <c r="I174" s="160">
        <v>288924</v>
      </c>
      <c r="J174" s="21"/>
      <c r="K174" s="160">
        <v>0</v>
      </c>
      <c r="L174" s="21"/>
      <c r="M174" s="160">
        <f t="shared" si="8"/>
        <v>11800673</v>
      </c>
      <c r="N174" s="21"/>
      <c r="O174" s="160">
        <v>7196542</v>
      </c>
      <c r="P174" s="21"/>
      <c r="Q174" s="160">
        <v>0</v>
      </c>
      <c r="R174" s="21"/>
      <c r="S174" s="160">
        <v>6019460</v>
      </c>
      <c r="T174" s="21"/>
      <c r="U174" s="160">
        <f t="shared" si="9"/>
        <v>13216002</v>
      </c>
      <c r="V174" s="21"/>
      <c r="W174" s="21"/>
      <c r="X174" s="160">
        <v>483879</v>
      </c>
      <c r="Y174" s="21"/>
      <c r="Z174" s="160">
        <v>0</v>
      </c>
      <c r="AA174" s="21"/>
      <c r="AB174" s="160">
        <v>318210</v>
      </c>
      <c r="AC174" s="21"/>
      <c r="AD174" s="160">
        <f t="shared" si="10"/>
        <v>802089</v>
      </c>
      <c r="AE174" s="21"/>
      <c r="AF174" s="160">
        <v>0</v>
      </c>
      <c r="AG174" s="21"/>
      <c r="AH174" s="160">
        <v>0</v>
      </c>
      <c r="AI174" s="21"/>
      <c r="AJ174" s="160">
        <v>249082</v>
      </c>
      <c r="AK174" s="21"/>
      <c r="AL174" s="160">
        <f t="shared" si="11"/>
        <v>14267173</v>
      </c>
      <c r="AM174" s="21"/>
      <c r="AN174" s="10">
        <v>59</v>
      </c>
    </row>
    <row r="175" spans="1:40" ht="8.85" customHeight="1" x14ac:dyDescent="0.3">
      <c r="A175" s="10">
        <v>60</v>
      </c>
      <c r="B175" s="21"/>
      <c r="C175" s="10" t="s">
        <v>183</v>
      </c>
      <c r="D175" s="21"/>
      <c r="E175" s="21"/>
      <c r="F175" s="21"/>
      <c r="G175" s="160">
        <v>0</v>
      </c>
      <c r="H175" s="21"/>
      <c r="I175" s="160">
        <v>0</v>
      </c>
      <c r="J175" s="21"/>
      <c r="K175" s="160">
        <v>0</v>
      </c>
      <c r="L175" s="21"/>
      <c r="M175" s="160">
        <f t="shared" si="8"/>
        <v>0</v>
      </c>
      <c r="N175" s="21"/>
      <c r="O175" s="160">
        <v>13185038</v>
      </c>
      <c r="P175" s="21"/>
      <c r="Q175" s="160">
        <v>0</v>
      </c>
      <c r="R175" s="21"/>
      <c r="S175" s="160">
        <v>11050790</v>
      </c>
      <c r="T175" s="21"/>
      <c r="U175" s="160">
        <f t="shared" si="9"/>
        <v>24235828</v>
      </c>
      <c r="V175" s="21"/>
      <c r="W175" s="21"/>
      <c r="X175" s="160">
        <v>6456347</v>
      </c>
      <c r="Y175" s="21"/>
      <c r="Z175" s="160">
        <v>0</v>
      </c>
      <c r="AA175" s="21"/>
      <c r="AB175" s="160">
        <v>741923</v>
      </c>
      <c r="AC175" s="21"/>
      <c r="AD175" s="160">
        <f t="shared" si="10"/>
        <v>7198270</v>
      </c>
      <c r="AE175" s="21"/>
      <c r="AF175" s="160">
        <v>0</v>
      </c>
      <c r="AG175" s="21"/>
      <c r="AH175" s="160">
        <v>0</v>
      </c>
      <c r="AI175" s="21"/>
      <c r="AJ175" s="160">
        <v>10330</v>
      </c>
      <c r="AK175" s="21"/>
      <c r="AL175" s="160">
        <f t="shared" si="11"/>
        <v>31444428</v>
      </c>
      <c r="AM175" s="21"/>
      <c r="AN175" s="10">
        <v>60</v>
      </c>
    </row>
    <row r="176" spans="1:40"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9"/>
    </row>
    <row r="177" spans="1:40" ht="8.85" customHeight="1" x14ac:dyDescent="0.3">
      <c r="A177" s="10">
        <v>61</v>
      </c>
      <c r="B177" s="21"/>
      <c r="C177" s="10" t="s">
        <v>184</v>
      </c>
      <c r="D177" s="21"/>
      <c r="E177" s="21"/>
      <c r="F177" s="21"/>
      <c r="G177" s="160">
        <v>5482000</v>
      </c>
      <c r="H177" s="21"/>
      <c r="I177" s="160">
        <v>3352425</v>
      </c>
      <c r="J177" s="21"/>
      <c r="K177" s="160">
        <v>0</v>
      </c>
      <c r="L177" s="21"/>
      <c r="M177" s="160">
        <f t="shared" si="8"/>
        <v>8834425</v>
      </c>
      <c r="N177" s="21"/>
      <c r="O177" s="160">
        <v>7057888</v>
      </c>
      <c r="P177" s="21"/>
      <c r="Q177" s="160">
        <v>0</v>
      </c>
      <c r="R177" s="21"/>
      <c r="S177" s="160">
        <v>935000</v>
      </c>
      <c r="T177" s="21"/>
      <c r="U177" s="160">
        <f t="shared" si="9"/>
        <v>7992888</v>
      </c>
      <c r="V177" s="21"/>
      <c r="W177" s="21"/>
      <c r="X177" s="160">
        <v>396411</v>
      </c>
      <c r="Y177" s="21"/>
      <c r="Z177" s="160">
        <v>0</v>
      </c>
      <c r="AA177" s="21"/>
      <c r="AB177" s="160">
        <v>378441</v>
      </c>
      <c r="AC177" s="21"/>
      <c r="AD177" s="160">
        <f t="shared" si="10"/>
        <v>774852</v>
      </c>
      <c r="AE177" s="21"/>
      <c r="AF177" s="160">
        <v>0</v>
      </c>
      <c r="AG177" s="21"/>
      <c r="AH177" s="160">
        <v>0</v>
      </c>
      <c r="AI177" s="21"/>
      <c r="AJ177" s="160">
        <v>65237</v>
      </c>
      <c r="AK177" s="21"/>
      <c r="AL177" s="160">
        <f t="shared" si="11"/>
        <v>8832977</v>
      </c>
      <c r="AM177" s="21"/>
      <c r="AN177" s="10">
        <v>61</v>
      </c>
    </row>
    <row r="178" spans="1:40" ht="8.85" customHeight="1" x14ac:dyDescent="0.3">
      <c r="A178" s="10">
        <v>62</v>
      </c>
      <c r="B178" s="21"/>
      <c r="C178" s="10" t="s">
        <v>185</v>
      </c>
      <c r="D178" s="21"/>
      <c r="E178" s="21"/>
      <c r="F178" s="21"/>
      <c r="G178" s="160">
        <v>0</v>
      </c>
      <c r="H178" s="21"/>
      <c r="I178" s="160">
        <v>0</v>
      </c>
      <c r="J178" s="21"/>
      <c r="K178" s="160">
        <v>0</v>
      </c>
      <c r="L178" s="21"/>
      <c r="M178" s="160">
        <f t="shared" si="8"/>
        <v>0</v>
      </c>
      <c r="N178" s="21"/>
      <c r="O178" s="160">
        <v>3681284</v>
      </c>
      <c r="P178" s="21"/>
      <c r="Q178" s="160">
        <v>0</v>
      </c>
      <c r="R178" s="21"/>
      <c r="S178" s="160">
        <v>1232818</v>
      </c>
      <c r="T178" s="21"/>
      <c r="U178" s="160">
        <f t="shared" si="9"/>
        <v>4914102</v>
      </c>
      <c r="V178" s="21"/>
      <c r="W178" s="21"/>
      <c r="X178" s="160">
        <v>1454934</v>
      </c>
      <c r="Y178" s="21"/>
      <c r="Z178" s="160">
        <v>0</v>
      </c>
      <c r="AA178" s="21"/>
      <c r="AB178" s="160">
        <v>161599</v>
      </c>
      <c r="AC178" s="21"/>
      <c r="AD178" s="160">
        <f t="shared" si="10"/>
        <v>1616533</v>
      </c>
      <c r="AE178" s="21"/>
      <c r="AF178" s="160">
        <v>0</v>
      </c>
      <c r="AG178" s="21"/>
      <c r="AH178" s="160">
        <v>0</v>
      </c>
      <c r="AI178" s="21"/>
      <c r="AJ178" s="160">
        <v>0</v>
      </c>
      <c r="AK178" s="21"/>
      <c r="AL178" s="160">
        <f t="shared" si="11"/>
        <v>6530635</v>
      </c>
      <c r="AM178" s="21"/>
      <c r="AN178" s="10">
        <v>62</v>
      </c>
    </row>
    <row r="179" spans="1:40" ht="8.85" customHeight="1" x14ac:dyDescent="0.3">
      <c r="A179" s="10">
        <v>63</v>
      </c>
      <c r="B179" s="21"/>
      <c r="C179" s="10" t="s">
        <v>186</v>
      </c>
      <c r="D179" s="21"/>
      <c r="E179" s="21"/>
      <c r="F179" s="21"/>
      <c r="G179" s="160">
        <v>458197</v>
      </c>
      <c r="H179" s="21"/>
      <c r="I179" s="160">
        <v>3996906</v>
      </c>
      <c r="J179" s="21"/>
      <c r="K179" s="160">
        <v>0</v>
      </c>
      <c r="L179" s="21"/>
      <c r="M179" s="160">
        <f t="shared" si="8"/>
        <v>4455103</v>
      </c>
      <c r="N179" s="21"/>
      <c r="O179" s="160">
        <v>244349</v>
      </c>
      <c r="P179" s="21"/>
      <c r="Q179" s="160">
        <v>0</v>
      </c>
      <c r="R179" s="21"/>
      <c r="S179" s="160">
        <v>2147334</v>
      </c>
      <c r="T179" s="21"/>
      <c r="U179" s="160">
        <f t="shared" si="9"/>
        <v>2391683</v>
      </c>
      <c r="V179" s="21"/>
      <c r="W179" s="21"/>
      <c r="X179" s="160">
        <v>1176945</v>
      </c>
      <c r="Y179" s="21"/>
      <c r="Z179" s="160">
        <v>0</v>
      </c>
      <c r="AA179" s="21"/>
      <c r="AB179" s="160">
        <v>636296</v>
      </c>
      <c r="AC179" s="21"/>
      <c r="AD179" s="160">
        <f t="shared" si="10"/>
        <v>1813241</v>
      </c>
      <c r="AE179" s="21"/>
      <c r="AF179" s="160">
        <v>0</v>
      </c>
      <c r="AG179" s="21"/>
      <c r="AH179" s="160">
        <v>0</v>
      </c>
      <c r="AI179" s="21"/>
      <c r="AJ179" s="160">
        <v>1255</v>
      </c>
      <c r="AK179" s="21"/>
      <c r="AL179" s="160">
        <f t="shared" si="11"/>
        <v>4206179</v>
      </c>
      <c r="AM179" s="21"/>
      <c r="AN179" s="10">
        <v>63</v>
      </c>
    </row>
    <row r="180" spans="1:40" ht="8.85" customHeight="1" x14ac:dyDescent="0.3">
      <c r="A180" s="10">
        <v>64</v>
      </c>
      <c r="B180" s="21"/>
      <c r="C180" s="10" t="s">
        <v>187</v>
      </c>
      <c r="D180" s="21"/>
      <c r="E180" s="21"/>
      <c r="F180" s="21"/>
      <c r="G180" s="160">
        <v>0</v>
      </c>
      <c r="H180" s="21"/>
      <c r="I180" s="160">
        <v>0</v>
      </c>
      <c r="J180" s="21"/>
      <c r="K180" s="160">
        <v>0</v>
      </c>
      <c r="L180" s="21"/>
      <c r="M180" s="160">
        <f t="shared" si="8"/>
        <v>0</v>
      </c>
      <c r="N180" s="21"/>
      <c r="O180" s="160">
        <v>1105000</v>
      </c>
      <c r="P180" s="21"/>
      <c r="Q180" s="160">
        <v>0</v>
      </c>
      <c r="R180" s="21"/>
      <c r="S180" s="160">
        <v>0</v>
      </c>
      <c r="T180" s="21"/>
      <c r="U180" s="160">
        <f t="shared" si="9"/>
        <v>1105000</v>
      </c>
      <c r="V180" s="21"/>
      <c r="W180" s="21"/>
      <c r="X180" s="160">
        <v>924219</v>
      </c>
      <c r="Y180" s="21"/>
      <c r="Z180" s="160">
        <v>0</v>
      </c>
      <c r="AA180" s="21"/>
      <c r="AB180" s="160">
        <v>0</v>
      </c>
      <c r="AC180" s="21"/>
      <c r="AD180" s="160">
        <f t="shared" si="10"/>
        <v>924219</v>
      </c>
      <c r="AE180" s="21"/>
      <c r="AF180" s="160">
        <v>0</v>
      </c>
      <c r="AG180" s="21"/>
      <c r="AH180" s="160">
        <v>0</v>
      </c>
      <c r="AI180" s="21"/>
      <c r="AJ180" s="160">
        <v>0</v>
      </c>
      <c r="AK180" s="21"/>
      <c r="AL180" s="160">
        <f t="shared" si="11"/>
        <v>2029219</v>
      </c>
      <c r="AM180" s="21"/>
      <c r="AN180" s="10">
        <v>64</v>
      </c>
    </row>
    <row r="181" spans="1:40" ht="8.85" customHeight="1" x14ac:dyDescent="0.3">
      <c r="A181" s="10">
        <v>65</v>
      </c>
      <c r="B181" s="21"/>
      <c r="C181" s="10" t="s">
        <v>188</v>
      </c>
      <c r="D181" s="21"/>
      <c r="E181" s="21"/>
      <c r="F181" s="21"/>
      <c r="G181" s="160">
        <v>0</v>
      </c>
      <c r="H181" s="21"/>
      <c r="I181" s="160">
        <v>0</v>
      </c>
      <c r="J181" s="21"/>
      <c r="K181" s="160">
        <v>0</v>
      </c>
      <c r="L181" s="21"/>
      <c r="M181" s="160">
        <f t="shared" si="8"/>
        <v>0</v>
      </c>
      <c r="N181" s="21"/>
      <c r="O181" s="160">
        <v>345946</v>
      </c>
      <c r="P181" s="21"/>
      <c r="Q181" s="160">
        <v>0</v>
      </c>
      <c r="R181" s="21"/>
      <c r="S181" s="160">
        <v>0</v>
      </c>
      <c r="T181" s="21"/>
      <c r="U181" s="160">
        <f t="shared" si="9"/>
        <v>345946</v>
      </c>
      <c r="V181" s="21"/>
      <c r="W181" s="21"/>
      <c r="X181" s="160">
        <v>68249</v>
      </c>
      <c r="Y181" s="21"/>
      <c r="Z181" s="160">
        <v>0</v>
      </c>
      <c r="AA181" s="21"/>
      <c r="AB181" s="160">
        <v>0</v>
      </c>
      <c r="AC181" s="21"/>
      <c r="AD181" s="160">
        <f t="shared" si="10"/>
        <v>68249</v>
      </c>
      <c r="AE181" s="21"/>
      <c r="AF181" s="160">
        <v>0</v>
      </c>
      <c r="AG181" s="21"/>
      <c r="AH181" s="160">
        <v>0</v>
      </c>
      <c r="AI181" s="21"/>
      <c r="AJ181" s="160">
        <v>0</v>
      </c>
      <c r="AK181" s="21"/>
      <c r="AL181" s="160">
        <f t="shared" si="11"/>
        <v>414195</v>
      </c>
      <c r="AM181" s="21"/>
      <c r="AN181" s="10">
        <v>65</v>
      </c>
    </row>
    <row r="182" spans="1:40"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9"/>
    </row>
    <row r="183" spans="1:40" ht="8.85" customHeight="1" x14ac:dyDescent="0.3">
      <c r="A183" s="10">
        <v>66</v>
      </c>
      <c r="B183" s="21"/>
      <c r="C183" s="10" t="s">
        <v>189</v>
      </c>
      <c r="D183" s="21"/>
      <c r="E183" s="21"/>
      <c r="F183" s="21"/>
      <c r="G183" s="160">
        <v>0</v>
      </c>
      <c r="H183" s="21"/>
      <c r="I183" s="160">
        <v>9379439</v>
      </c>
      <c r="J183" s="21"/>
      <c r="K183" s="160">
        <v>0</v>
      </c>
      <c r="L183" s="21"/>
      <c r="M183" s="160">
        <f t="shared" si="8"/>
        <v>9379439</v>
      </c>
      <c r="N183" s="21"/>
      <c r="O183" s="160">
        <v>6053755</v>
      </c>
      <c r="P183" s="21"/>
      <c r="Q183" s="160">
        <v>-22186</v>
      </c>
      <c r="R183" s="21"/>
      <c r="S183" s="160">
        <v>1422186</v>
      </c>
      <c r="T183" s="21"/>
      <c r="U183" s="160">
        <f t="shared" si="9"/>
        <v>7453755</v>
      </c>
      <c r="V183" s="21"/>
      <c r="W183" s="21"/>
      <c r="X183" s="160">
        <v>1487638</v>
      </c>
      <c r="Y183" s="21"/>
      <c r="Z183" s="160">
        <v>0</v>
      </c>
      <c r="AA183" s="21"/>
      <c r="AB183" s="160">
        <v>2021786</v>
      </c>
      <c r="AC183" s="21"/>
      <c r="AD183" s="160">
        <f t="shared" si="10"/>
        <v>3509424</v>
      </c>
      <c r="AE183" s="21"/>
      <c r="AF183" s="160">
        <v>0</v>
      </c>
      <c r="AG183" s="21"/>
      <c r="AH183" s="160">
        <v>0</v>
      </c>
      <c r="AI183" s="21"/>
      <c r="AJ183" s="160">
        <v>0</v>
      </c>
      <c r="AK183" s="21"/>
      <c r="AL183" s="160">
        <f t="shared" si="11"/>
        <v>10963179</v>
      </c>
      <c r="AM183" s="21"/>
      <c r="AN183" s="10">
        <v>66</v>
      </c>
    </row>
    <row r="184" spans="1:40" ht="8.85" customHeight="1" x14ac:dyDescent="0.3">
      <c r="A184" s="10">
        <v>67</v>
      </c>
      <c r="B184" s="21"/>
      <c r="C184" s="10" t="s">
        <v>190</v>
      </c>
      <c r="D184" s="21"/>
      <c r="E184" s="21"/>
      <c r="F184" s="21"/>
      <c r="G184" s="160">
        <v>0</v>
      </c>
      <c r="H184" s="21"/>
      <c r="I184" s="160">
        <v>6053538</v>
      </c>
      <c r="J184" s="21"/>
      <c r="K184" s="160">
        <v>0</v>
      </c>
      <c r="L184" s="21"/>
      <c r="M184" s="160">
        <f t="shared" si="8"/>
        <v>6053538</v>
      </c>
      <c r="N184" s="21"/>
      <c r="O184" s="160">
        <v>2719689</v>
      </c>
      <c r="P184" s="21"/>
      <c r="Q184" s="160">
        <v>0</v>
      </c>
      <c r="R184" s="21"/>
      <c r="S184" s="160">
        <v>1018209</v>
      </c>
      <c r="T184" s="21"/>
      <c r="U184" s="160">
        <f t="shared" si="9"/>
        <v>3737898</v>
      </c>
      <c r="V184" s="21"/>
      <c r="W184" s="21"/>
      <c r="X184" s="160">
        <v>1776691</v>
      </c>
      <c r="Y184" s="21"/>
      <c r="Z184" s="160">
        <v>0</v>
      </c>
      <c r="AA184" s="21"/>
      <c r="AB184" s="160">
        <v>538949</v>
      </c>
      <c r="AC184" s="21"/>
      <c r="AD184" s="160">
        <f t="shared" si="10"/>
        <v>2315640</v>
      </c>
      <c r="AE184" s="21"/>
      <c r="AF184" s="160">
        <v>0</v>
      </c>
      <c r="AG184" s="21"/>
      <c r="AH184" s="160">
        <v>0</v>
      </c>
      <c r="AI184" s="21"/>
      <c r="AJ184" s="160">
        <v>0</v>
      </c>
      <c r="AK184" s="21"/>
      <c r="AL184" s="160">
        <f t="shared" si="11"/>
        <v>6053538</v>
      </c>
      <c r="AM184" s="21"/>
      <c r="AN184" s="10">
        <v>67</v>
      </c>
    </row>
    <row r="185" spans="1:40" ht="8.85" customHeight="1" x14ac:dyDescent="0.3">
      <c r="A185" s="10">
        <v>68</v>
      </c>
      <c r="B185" s="21"/>
      <c r="C185" s="10" t="s">
        <v>191</v>
      </c>
      <c r="D185" s="21"/>
      <c r="E185" s="21"/>
      <c r="F185" s="21"/>
      <c r="G185" s="160">
        <v>78245</v>
      </c>
      <c r="H185" s="21"/>
      <c r="I185" s="160">
        <v>0</v>
      </c>
      <c r="J185" s="21"/>
      <c r="K185" s="160">
        <v>0</v>
      </c>
      <c r="L185" s="21"/>
      <c r="M185" s="160">
        <f t="shared" si="8"/>
        <v>78245</v>
      </c>
      <c r="N185" s="21"/>
      <c r="O185" s="160">
        <v>1153482</v>
      </c>
      <c r="P185" s="21"/>
      <c r="Q185" s="160">
        <v>0</v>
      </c>
      <c r="R185" s="21"/>
      <c r="S185" s="160">
        <v>258464</v>
      </c>
      <c r="T185" s="21"/>
      <c r="U185" s="160">
        <f t="shared" si="9"/>
        <v>1411946</v>
      </c>
      <c r="V185" s="21"/>
      <c r="W185" s="21"/>
      <c r="X185" s="160">
        <v>952367</v>
      </c>
      <c r="Y185" s="21"/>
      <c r="Z185" s="160">
        <v>0</v>
      </c>
      <c r="AA185" s="21"/>
      <c r="AB185" s="160">
        <v>452360</v>
      </c>
      <c r="AC185" s="21"/>
      <c r="AD185" s="160">
        <f t="shared" si="10"/>
        <v>1404727</v>
      </c>
      <c r="AE185" s="21"/>
      <c r="AF185" s="160">
        <v>0</v>
      </c>
      <c r="AG185" s="21"/>
      <c r="AH185" s="160">
        <v>0</v>
      </c>
      <c r="AI185" s="21"/>
      <c r="AJ185" s="160">
        <v>0</v>
      </c>
      <c r="AK185" s="21"/>
      <c r="AL185" s="160">
        <f t="shared" si="11"/>
        <v>2816673</v>
      </c>
      <c r="AM185" s="21"/>
      <c r="AN185" s="10">
        <v>68</v>
      </c>
    </row>
    <row r="186" spans="1:40" ht="8.85" customHeight="1" x14ac:dyDescent="0.3">
      <c r="A186" s="10">
        <v>69</v>
      </c>
      <c r="B186" s="21"/>
      <c r="C186" s="10" t="s">
        <v>192</v>
      </c>
      <c r="D186" s="21"/>
      <c r="E186" s="21"/>
      <c r="F186" s="21"/>
      <c r="G186" s="160">
        <v>74953</v>
      </c>
      <c r="H186" s="21"/>
      <c r="I186" s="160">
        <v>0</v>
      </c>
      <c r="J186" s="21"/>
      <c r="K186" s="160">
        <v>0</v>
      </c>
      <c r="L186" s="21"/>
      <c r="M186" s="160">
        <f t="shared" si="8"/>
        <v>74953</v>
      </c>
      <c r="N186" s="21"/>
      <c r="O186" s="160">
        <v>6657404</v>
      </c>
      <c r="P186" s="21"/>
      <c r="Q186" s="160">
        <v>0</v>
      </c>
      <c r="R186" s="21"/>
      <c r="S186" s="160">
        <v>1847006</v>
      </c>
      <c r="T186" s="21"/>
      <c r="U186" s="160">
        <f t="shared" si="9"/>
        <v>8504410</v>
      </c>
      <c r="V186" s="21"/>
      <c r="W186" s="21"/>
      <c r="X186" s="160">
        <v>2183883</v>
      </c>
      <c r="Y186" s="21"/>
      <c r="Z186" s="160">
        <v>0</v>
      </c>
      <c r="AA186" s="21"/>
      <c r="AB186" s="160">
        <v>206859</v>
      </c>
      <c r="AC186" s="21"/>
      <c r="AD186" s="160">
        <f t="shared" si="10"/>
        <v>2390742</v>
      </c>
      <c r="AE186" s="21"/>
      <c r="AF186" s="160">
        <v>0</v>
      </c>
      <c r="AG186" s="21"/>
      <c r="AH186" s="160">
        <v>0</v>
      </c>
      <c r="AI186" s="21"/>
      <c r="AJ186" s="160">
        <v>0</v>
      </c>
      <c r="AK186" s="21"/>
      <c r="AL186" s="160">
        <f t="shared" si="11"/>
        <v>10895152</v>
      </c>
      <c r="AM186" s="21"/>
      <c r="AN186" s="10">
        <v>69</v>
      </c>
    </row>
    <row r="187" spans="1:40" ht="8.85" customHeight="1" x14ac:dyDescent="0.3">
      <c r="A187" s="10">
        <v>70</v>
      </c>
      <c r="B187" s="21"/>
      <c r="C187" s="10" t="s">
        <v>193</v>
      </c>
      <c r="D187" s="21"/>
      <c r="E187" s="21"/>
      <c r="F187" s="21"/>
      <c r="G187" s="160">
        <v>15927000</v>
      </c>
      <c r="H187" s="21"/>
      <c r="I187" s="160">
        <v>0</v>
      </c>
      <c r="J187" s="21"/>
      <c r="K187" s="160">
        <v>0</v>
      </c>
      <c r="L187" s="21"/>
      <c r="M187" s="160">
        <f t="shared" si="8"/>
        <v>15927000</v>
      </c>
      <c r="N187" s="21"/>
      <c r="O187" s="160">
        <v>19885328</v>
      </c>
      <c r="P187" s="21"/>
      <c r="Q187" s="160">
        <v>0</v>
      </c>
      <c r="R187" s="21"/>
      <c r="S187" s="160">
        <v>1296733</v>
      </c>
      <c r="T187" s="21"/>
      <c r="U187" s="160">
        <f t="shared" si="9"/>
        <v>21182061</v>
      </c>
      <c r="V187" s="21"/>
      <c r="W187" s="21"/>
      <c r="X187" s="160">
        <v>2349678</v>
      </c>
      <c r="Y187" s="21"/>
      <c r="Z187" s="160">
        <v>0</v>
      </c>
      <c r="AA187" s="21"/>
      <c r="AB187" s="160">
        <v>1064134</v>
      </c>
      <c r="AC187" s="21"/>
      <c r="AD187" s="160">
        <f t="shared" si="10"/>
        <v>3413812</v>
      </c>
      <c r="AE187" s="21"/>
      <c r="AF187" s="160">
        <v>0</v>
      </c>
      <c r="AG187" s="21"/>
      <c r="AH187" s="160">
        <v>0</v>
      </c>
      <c r="AI187" s="21"/>
      <c r="AJ187" s="160">
        <v>180825</v>
      </c>
      <c r="AK187" s="21"/>
      <c r="AL187" s="160">
        <f t="shared" si="11"/>
        <v>24776698</v>
      </c>
      <c r="AM187" s="21"/>
      <c r="AN187" s="10">
        <v>70</v>
      </c>
    </row>
    <row r="188" spans="1:40"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9"/>
    </row>
    <row r="189" spans="1:40" ht="8.85" customHeight="1" x14ac:dyDescent="0.3">
      <c r="A189" s="10">
        <v>71</v>
      </c>
      <c r="B189" s="21"/>
      <c r="C189" s="10" t="s">
        <v>194</v>
      </c>
      <c r="D189" s="21"/>
      <c r="E189" s="21"/>
      <c r="F189" s="21"/>
      <c r="G189" s="160">
        <v>30051</v>
      </c>
      <c r="H189" s="21"/>
      <c r="I189" s="160">
        <v>0</v>
      </c>
      <c r="J189" s="21"/>
      <c r="K189" s="160">
        <v>0</v>
      </c>
      <c r="L189" s="21"/>
      <c r="M189" s="160">
        <f t="shared" si="8"/>
        <v>30051</v>
      </c>
      <c r="N189" s="21"/>
      <c r="O189" s="160">
        <v>1453792</v>
      </c>
      <c r="P189" s="21"/>
      <c r="Q189" s="160">
        <v>0</v>
      </c>
      <c r="R189" s="21"/>
      <c r="S189" s="160">
        <v>543860</v>
      </c>
      <c r="T189" s="21"/>
      <c r="U189" s="160">
        <f t="shared" si="9"/>
        <v>1997652</v>
      </c>
      <c r="V189" s="21"/>
      <c r="W189" s="21"/>
      <c r="X189" s="160">
        <v>118201</v>
      </c>
      <c r="Y189" s="21"/>
      <c r="Z189" s="160">
        <v>0</v>
      </c>
      <c r="AA189" s="21"/>
      <c r="AB189" s="160">
        <v>654749</v>
      </c>
      <c r="AC189" s="21"/>
      <c r="AD189" s="160">
        <f t="shared" si="10"/>
        <v>772950</v>
      </c>
      <c r="AE189" s="21"/>
      <c r="AF189" s="160">
        <v>0</v>
      </c>
      <c r="AG189" s="21"/>
      <c r="AH189" s="160">
        <v>0</v>
      </c>
      <c r="AI189" s="21"/>
      <c r="AJ189" s="160">
        <v>0</v>
      </c>
      <c r="AK189" s="21"/>
      <c r="AL189" s="160">
        <f t="shared" si="11"/>
        <v>2770602</v>
      </c>
      <c r="AM189" s="21"/>
      <c r="AN189" s="10">
        <v>71</v>
      </c>
    </row>
    <row r="190" spans="1:40" ht="8.85" customHeight="1" x14ac:dyDescent="0.3">
      <c r="A190" s="10">
        <v>72</v>
      </c>
      <c r="B190" s="21"/>
      <c r="C190" s="10" t="s">
        <v>195</v>
      </c>
      <c r="D190" s="21"/>
      <c r="E190" s="21"/>
      <c r="F190" s="21"/>
      <c r="G190" s="160">
        <v>41784486</v>
      </c>
      <c r="H190" s="21"/>
      <c r="I190" s="160">
        <v>0</v>
      </c>
      <c r="J190" s="21"/>
      <c r="K190" s="160">
        <v>0</v>
      </c>
      <c r="L190" s="21"/>
      <c r="M190" s="160">
        <f t="shared" si="8"/>
        <v>41784486</v>
      </c>
      <c r="N190" s="21"/>
      <c r="O190" s="160">
        <v>1866483</v>
      </c>
      <c r="P190" s="21"/>
      <c r="Q190" s="160">
        <v>0</v>
      </c>
      <c r="R190" s="21"/>
      <c r="S190" s="160">
        <v>46614589</v>
      </c>
      <c r="T190" s="21"/>
      <c r="U190" s="160">
        <f t="shared" si="9"/>
        <v>48481072</v>
      </c>
      <c r="V190" s="21"/>
      <c r="W190" s="21"/>
      <c r="X190" s="160">
        <v>174374</v>
      </c>
      <c r="Y190" s="21"/>
      <c r="Z190" s="160">
        <v>0</v>
      </c>
      <c r="AA190" s="21"/>
      <c r="AB190" s="160">
        <v>766816</v>
      </c>
      <c r="AC190" s="21"/>
      <c r="AD190" s="160">
        <f t="shared" si="10"/>
        <v>941190</v>
      </c>
      <c r="AE190" s="21"/>
      <c r="AF190" s="160">
        <v>0</v>
      </c>
      <c r="AG190" s="21"/>
      <c r="AH190" s="160">
        <v>0</v>
      </c>
      <c r="AI190" s="21"/>
      <c r="AJ190" s="160">
        <v>351514</v>
      </c>
      <c r="AK190" s="21"/>
      <c r="AL190" s="160">
        <f t="shared" si="11"/>
        <v>49773776</v>
      </c>
      <c r="AM190" s="21"/>
      <c r="AN190" s="10">
        <v>72</v>
      </c>
    </row>
    <row r="191" spans="1:40" ht="8.85" customHeight="1" x14ac:dyDescent="0.3">
      <c r="A191" s="10">
        <v>73</v>
      </c>
      <c r="B191" s="21"/>
      <c r="C191" s="10" t="s">
        <v>196</v>
      </c>
      <c r="D191" s="21"/>
      <c r="E191" s="21"/>
      <c r="F191" s="21"/>
      <c r="G191" s="160">
        <v>5487000</v>
      </c>
      <c r="H191" s="21"/>
      <c r="I191" s="160">
        <v>142007000</v>
      </c>
      <c r="J191" s="21"/>
      <c r="K191" s="160">
        <v>0</v>
      </c>
      <c r="L191" s="21"/>
      <c r="M191" s="160">
        <f t="shared" si="8"/>
        <v>147494000</v>
      </c>
      <c r="N191" s="21"/>
      <c r="O191" s="160">
        <v>72310000</v>
      </c>
      <c r="P191" s="21"/>
      <c r="Q191" s="160">
        <v>15024000</v>
      </c>
      <c r="R191" s="21"/>
      <c r="S191" s="160">
        <v>14359000</v>
      </c>
      <c r="T191" s="21"/>
      <c r="U191" s="160">
        <f t="shared" si="9"/>
        <v>101693000</v>
      </c>
      <c r="V191" s="21"/>
      <c r="W191" s="21"/>
      <c r="X191" s="160">
        <v>36355000</v>
      </c>
      <c r="Y191" s="21"/>
      <c r="Z191" s="160">
        <v>4369000</v>
      </c>
      <c r="AA191" s="21"/>
      <c r="AB191" s="160">
        <v>5172000</v>
      </c>
      <c r="AC191" s="21"/>
      <c r="AD191" s="160">
        <f t="shared" si="10"/>
        <v>45896000</v>
      </c>
      <c r="AE191" s="21"/>
      <c r="AF191" s="160">
        <v>0</v>
      </c>
      <c r="AG191" s="21"/>
      <c r="AH191" s="160">
        <v>0</v>
      </c>
      <c r="AI191" s="21"/>
      <c r="AJ191" s="160">
        <v>0</v>
      </c>
      <c r="AK191" s="21"/>
      <c r="AL191" s="160">
        <f t="shared" si="11"/>
        <v>147589000</v>
      </c>
      <c r="AM191" s="21"/>
      <c r="AN191" s="10">
        <v>73</v>
      </c>
    </row>
    <row r="192" spans="1:40" ht="8.85" customHeight="1" x14ac:dyDescent="0.3">
      <c r="A192" s="10">
        <v>74</v>
      </c>
      <c r="B192" s="21"/>
      <c r="C192" s="10" t="s">
        <v>197</v>
      </c>
      <c r="D192" s="21"/>
      <c r="E192" s="21"/>
      <c r="F192" s="21"/>
      <c r="G192" s="160">
        <v>0</v>
      </c>
      <c r="H192" s="21"/>
      <c r="I192" s="160">
        <v>6326633</v>
      </c>
      <c r="J192" s="21"/>
      <c r="K192" s="160">
        <v>0</v>
      </c>
      <c r="L192" s="21"/>
      <c r="M192" s="160">
        <f t="shared" si="8"/>
        <v>6326633</v>
      </c>
      <c r="N192" s="21"/>
      <c r="O192" s="160">
        <v>4245380</v>
      </c>
      <c r="P192" s="21"/>
      <c r="Q192" s="160">
        <v>0</v>
      </c>
      <c r="R192" s="21"/>
      <c r="S192" s="160">
        <v>66568</v>
      </c>
      <c r="T192" s="21"/>
      <c r="U192" s="160">
        <f t="shared" si="9"/>
        <v>4311948</v>
      </c>
      <c r="V192" s="21"/>
      <c r="W192" s="21"/>
      <c r="X192" s="160">
        <v>2050743</v>
      </c>
      <c r="Y192" s="21"/>
      <c r="Z192" s="160">
        <v>0</v>
      </c>
      <c r="AA192" s="21"/>
      <c r="AB192" s="160">
        <v>15493</v>
      </c>
      <c r="AC192" s="21"/>
      <c r="AD192" s="160">
        <f t="shared" si="10"/>
        <v>2066236</v>
      </c>
      <c r="AE192" s="21"/>
      <c r="AF192" s="160">
        <v>0</v>
      </c>
      <c r="AG192" s="21"/>
      <c r="AH192" s="160">
        <v>0</v>
      </c>
      <c r="AI192" s="21"/>
      <c r="AJ192" s="160">
        <v>0</v>
      </c>
      <c r="AK192" s="21"/>
      <c r="AL192" s="160">
        <f t="shared" si="11"/>
        <v>6378184</v>
      </c>
      <c r="AM192" s="21"/>
      <c r="AN192" s="10">
        <v>74</v>
      </c>
    </row>
    <row r="193" spans="1:40" ht="8.85" customHeight="1" x14ac:dyDescent="0.3">
      <c r="A193" s="10">
        <v>75</v>
      </c>
      <c r="B193" s="21"/>
      <c r="C193" s="10" t="s">
        <v>198</v>
      </c>
      <c r="D193" s="21"/>
      <c r="E193" s="21"/>
      <c r="F193" s="21"/>
      <c r="G193" s="160">
        <v>0</v>
      </c>
      <c r="H193" s="21"/>
      <c r="I193" s="160">
        <v>379150</v>
      </c>
      <c r="J193" s="21"/>
      <c r="K193" s="160">
        <v>0</v>
      </c>
      <c r="L193" s="21"/>
      <c r="M193" s="160">
        <f t="shared" si="8"/>
        <v>379150</v>
      </c>
      <c r="N193" s="21"/>
      <c r="O193" s="160">
        <v>330000</v>
      </c>
      <c r="P193" s="21"/>
      <c r="Q193" s="160">
        <v>0</v>
      </c>
      <c r="R193" s="21"/>
      <c r="S193" s="160">
        <v>0</v>
      </c>
      <c r="T193" s="21"/>
      <c r="U193" s="160">
        <f t="shared" si="9"/>
        <v>330000</v>
      </c>
      <c r="V193" s="21"/>
      <c r="W193" s="21"/>
      <c r="X193" s="160">
        <v>49150</v>
      </c>
      <c r="Y193" s="21"/>
      <c r="Z193" s="160">
        <v>0</v>
      </c>
      <c r="AA193" s="21"/>
      <c r="AB193" s="160">
        <v>0</v>
      </c>
      <c r="AC193" s="21"/>
      <c r="AD193" s="160">
        <f t="shared" si="10"/>
        <v>49150</v>
      </c>
      <c r="AE193" s="21"/>
      <c r="AF193" s="160">
        <v>0</v>
      </c>
      <c r="AG193" s="21"/>
      <c r="AH193" s="160">
        <v>0</v>
      </c>
      <c r="AI193" s="21"/>
      <c r="AJ193" s="160">
        <v>0</v>
      </c>
      <c r="AK193" s="21"/>
      <c r="AL193" s="160">
        <f t="shared" si="11"/>
        <v>379150</v>
      </c>
      <c r="AM193" s="21"/>
      <c r="AN193" s="10">
        <v>75</v>
      </c>
    </row>
    <row r="194" spans="1:40"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9"/>
    </row>
    <row r="195" spans="1:40" ht="8.85" customHeight="1" x14ac:dyDescent="0.3">
      <c r="A195" s="10">
        <v>76</v>
      </c>
      <c r="B195" s="21"/>
      <c r="C195" s="10" t="s">
        <v>114</v>
      </c>
      <c r="D195" s="21"/>
      <c r="E195" s="21"/>
      <c r="F195" s="21"/>
      <c r="G195" s="160">
        <v>2511799</v>
      </c>
      <c r="H195" s="21"/>
      <c r="I195" s="160">
        <v>0</v>
      </c>
      <c r="J195" s="21"/>
      <c r="K195" s="160">
        <v>0</v>
      </c>
      <c r="L195" s="21"/>
      <c r="M195" s="160">
        <f t="shared" si="8"/>
        <v>2511799</v>
      </c>
      <c r="N195" s="21"/>
      <c r="O195" s="160">
        <v>938100</v>
      </c>
      <c r="P195" s="21"/>
      <c r="Q195" s="160">
        <v>0</v>
      </c>
      <c r="R195" s="21"/>
      <c r="S195" s="160">
        <v>2166129</v>
      </c>
      <c r="T195" s="21"/>
      <c r="U195" s="160">
        <f t="shared" si="9"/>
        <v>3104229</v>
      </c>
      <c r="V195" s="21"/>
      <c r="W195" s="21"/>
      <c r="X195" s="160">
        <v>488726</v>
      </c>
      <c r="Y195" s="21"/>
      <c r="Z195" s="160">
        <v>0</v>
      </c>
      <c r="AA195" s="21"/>
      <c r="AB195" s="160">
        <v>138220</v>
      </c>
      <c r="AC195" s="21"/>
      <c r="AD195" s="160">
        <f t="shared" si="10"/>
        <v>626946</v>
      </c>
      <c r="AE195" s="21"/>
      <c r="AF195" s="160">
        <v>0</v>
      </c>
      <c r="AG195" s="21"/>
      <c r="AH195" s="160">
        <v>0</v>
      </c>
      <c r="AI195" s="21"/>
      <c r="AJ195" s="160">
        <v>100817</v>
      </c>
      <c r="AK195" s="21"/>
      <c r="AL195" s="160">
        <f t="shared" si="11"/>
        <v>3831992</v>
      </c>
      <c r="AM195" s="21"/>
      <c r="AN195" s="10">
        <v>76</v>
      </c>
    </row>
    <row r="196" spans="1:40" ht="8.85" customHeight="1" x14ac:dyDescent="0.3">
      <c r="A196" s="10">
        <v>77</v>
      </c>
      <c r="B196" s="21"/>
      <c r="C196" s="10" t="s">
        <v>115</v>
      </c>
      <c r="D196" s="21"/>
      <c r="E196" s="21"/>
      <c r="F196" s="21"/>
      <c r="G196" s="160">
        <v>379407</v>
      </c>
      <c r="H196" s="21"/>
      <c r="I196" s="160">
        <v>19962490</v>
      </c>
      <c r="J196" s="21"/>
      <c r="K196" s="160">
        <v>125371</v>
      </c>
      <c r="L196" s="21"/>
      <c r="M196" s="160">
        <f t="shared" si="8"/>
        <v>20467268</v>
      </c>
      <c r="N196" s="21"/>
      <c r="O196" s="160">
        <v>8546276</v>
      </c>
      <c r="P196" s="21"/>
      <c r="Q196" s="160">
        <v>0</v>
      </c>
      <c r="R196" s="21"/>
      <c r="S196" s="160">
        <v>4418122</v>
      </c>
      <c r="T196" s="21"/>
      <c r="U196" s="160">
        <f t="shared" si="9"/>
        <v>12964398</v>
      </c>
      <c r="V196" s="21"/>
      <c r="W196" s="21"/>
      <c r="X196" s="160">
        <v>3653582</v>
      </c>
      <c r="Y196" s="21"/>
      <c r="Z196" s="160">
        <v>0</v>
      </c>
      <c r="AA196" s="21"/>
      <c r="AB196" s="160">
        <v>3280938</v>
      </c>
      <c r="AC196" s="21"/>
      <c r="AD196" s="160">
        <f t="shared" si="10"/>
        <v>6934520</v>
      </c>
      <c r="AE196" s="21"/>
      <c r="AF196" s="160">
        <v>0</v>
      </c>
      <c r="AG196" s="21"/>
      <c r="AH196" s="160">
        <v>368943</v>
      </c>
      <c r="AI196" s="21"/>
      <c r="AJ196" s="160">
        <v>189608</v>
      </c>
      <c r="AK196" s="21"/>
      <c r="AL196" s="160">
        <f t="shared" si="11"/>
        <v>20457469</v>
      </c>
      <c r="AM196" s="21"/>
      <c r="AN196" s="10">
        <v>77</v>
      </c>
    </row>
    <row r="197" spans="1:40" ht="8.85" customHeight="1" x14ac:dyDescent="0.3">
      <c r="A197" s="10">
        <v>78</v>
      </c>
      <c r="B197" s="21"/>
      <c r="C197" s="10" t="s">
        <v>199</v>
      </c>
      <c r="D197" s="21"/>
      <c r="E197" s="21"/>
      <c r="F197" s="21"/>
      <c r="G197" s="160">
        <v>9755000</v>
      </c>
      <c r="H197" s="21"/>
      <c r="I197" s="160">
        <v>5084945</v>
      </c>
      <c r="J197" s="21"/>
      <c r="K197" s="160">
        <v>0</v>
      </c>
      <c r="L197" s="21"/>
      <c r="M197" s="160">
        <f t="shared" si="8"/>
        <v>14839945</v>
      </c>
      <c r="N197" s="21"/>
      <c r="O197" s="160">
        <v>2628438</v>
      </c>
      <c r="P197" s="21"/>
      <c r="Q197" s="160">
        <v>0</v>
      </c>
      <c r="R197" s="21"/>
      <c r="S197" s="160">
        <v>10268942</v>
      </c>
      <c r="T197" s="21"/>
      <c r="U197" s="160">
        <f t="shared" si="9"/>
        <v>12897380</v>
      </c>
      <c r="V197" s="21"/>
      <c r="W197" s="21"/>
      <c r="X197" s="160">
        <v>1046025</v>
      </c>
      <c r="Y197" s="21"/>
      <c r="Z197" s="160">
        <v>0</v>
      </c>
      <c r="AA197" s="21"/>
      <c r="AB197" s="160">
        <v>541941</v>
      </c>
      <c r="AC197" s="21"/>
      <c r="AD197" s="160">
        <f t="shared" si="10"/>
        <v>1587966</v>
      </c>
      <c r="AE197" s="21"/>
      <c r="AF197" s="160">
        <v>0</v>
      </c>
      <c r="AG197" s="21"/>
      <c r="AH197" s="160">
        <v>0</v>
      </c>
      <c r="AI197" s="21"/>
      <c r="AJ197" s="160">
        <v>218541</v>
      </c>
      <c r="AK197" s="21"/>
      <c r="AL197" s="160">
        <f t="shared" si="11"/>
        <v>14703887</v>
      </c>
      <c r="AM197" s="21"/>
      <c r="AN197" s="10">
        <v>78</v>
      </c>
    </row>
    <row r="198" spans="1:40" ht="8.85" customHeight="1" x14ac:dyDescent="0.3">
      <c r="A198" s="10">
        <v>79</v>
      </c>
      <c r="B198" s="21"/>
      <c r="C198" s="10" t="s">
        <v>200</v>
      </c>
      <c r="D198" s="21"/>
      <c r="E198" s="21"/>
      <c r="F198" s="21"/>
      <c r="G198" s="160">
        <v>0</v>
      </c>
      <c r="H198" s="21"/>
      <c r="I198" s="160">
        <v>15613150</v>
      </c>
      <c r="J198" s="21"/>
      <c r="K198" s="160">
        <v>0</v>
      </c>
      <c r="L198" s="21"/>
      <c r="M198" s="160">
        <f t="shared" si="8"/>
        <v>15613150</v>
      </c>
      <c r="N198" s="21"/>
      <c r="O198" s="160">
        <v>6255678</v>
      </c>
      <c r="P198" s="21"/>
      <c r="Q198" s="160">
        <v>0</v>
      </c>
      <c r="R198" s="21"/>
      <c r="S198" s="160">
        <v>4905000</v>
      </c>
      <c r="T198" s="21"/>
      <c r="U198" s="160">
        <f t="shared" si="9"/>
        <v>11160678</v>
      </c>
      <c r="V198" s="21"/>
      <c r="W198" s="21"/>
      <c r="X198" s="160">
        <v>3866210</v>
      </c>
      <c r="Y198" s="21"/>
      <c r="Z198" s="160">
        <v>0</v>
      </c>
      <c r="AA198" s="21"/>
      <c r="AB198" s="160">
        <v>579612</v>
      </c>
      <c r="AC198" s="21"/>
      <c r="AD198" s="160">
        <f t="shared" si="10"/>
        <v>4445822</v>
      </c>
      <c r="AE198" s="21"/>
      <c r="AF198" s="160">
        <v>0</v>
      </c>
      <c r="AG198" s="21"/>
      <c r="AH198" s="160">
        <v>0</v>
      </c>
      <c r="AI198" s="21"/>
      <c r="AJ198" s="160">
        <v>6650</v>
      </c>
      <c r="AK198" s="21"/>
      <c r="AL198" s="160">
        <f t="shared" si="11"/>
        <v>15613150</v>
      </c>
      <c r="AM198" s="21"/>
      <c r="AN198" s="10">
        <v>79</v>
      </c>
    </row>
    <row r="199" spans="1:40" ht="8.85" customHeight="1" x14ac:dyDescent="0.3">
      <c r="A199" s="10">
        <v>80</v>
      </c>
      <c r="B199" s="21"/>
      <c r="C199" s="10" t="s">
        <v>201</v>
      </c>
      <c r="D199" s="21"/>
      <c r="E199" s="21"/>
      <c r="F199" s="21"/>
      <c r="G199" s="160">
        <v>0</v>
      </c>
      <c r="H199" s="21"/>
      <c r="I199" s="160">
        <v>1787375</v>
      </c>
      <c r="J199" s="21"/>
      <c r="K199" s="160">
        <v>0</v>
      </c>
      <c r="L199" s="21"/>
      <c r="M199" s="160">
        <f t="shared" si="8"/>
        <v>1787375</v>
      </c>
      <c r="N199" s="21"/>
      <c r="O199" s="160">
        <v>1198962</v>
      </c>
      <c r="P199" s="21"/>
      <c r="Q199" s="160">
        <v>0</v>
      </c>
      <c r="R199" s="21"/>
      <c r="S199" s="160">
        <v>148265</v>
      </c>
      <c r="T199" s="21"/>
      <c r="U199" s="160">
        <f t="shared" si="9"/>
        <v>1347227</v>
      </c>
      <c r="V199" s="21"/>
      <c r="W199" s="21"/>
      <c r="X199" s="160">
        <v>423735</v>
      </c>
      <c r="Y199" s="21"/>
      <c r="Z199" s="160">
        <v>0</v>
      </c>
      <c r="AA199" s="21"/>
      <c r="AB199" s="160">
        <v>16413</v>
      </c>
      <c r="AC199" s="21"/>
      <c r="AD199" s="160">
        <f t="shared" si="10"/>
        <v>440148</v>
      </c>
      <c r="AE199" s="21"/>
      <c r="AF199" s="160">
        <v>0</v>
      </c>
      <c r="AG199" s="21"/>
      <c r="AH199" s="160">
        <v>0</v>
      </c>
      <c r="AI199" s="21"/>
      <c r="AJ199" s="160">
        <v>0</v>
      </c>
      <c r="AK199" s="21"/>
      <c r="AL199" s="160">
        <f t="shared" si="11"/>
        <v>1787375</v>
      </c>
      <c r="AM199" s="21"/>
      <c r="AN199" s="10">
        <v>80</v>
      </c>
    </row>
    <row r="200" spans="1:40"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9"/>
    </row>
    <row r="201" spans="1:40" ht="8.85" customHeight="1" x14ac:dyDescent="0.3">
      <c r="A201" s="10">
        <v>81</v>
      </c>
      <c r="B201" s="21"/>
      <c r="C201" s="10" t="s">
        <v>202</v>
      </c>
      <c r="D201" s="21"/>
      <c r="E201" s="21"/>
      <c r="F201" s="21"/>
      <c r="G201" s="160">
        <v>0</v>
      </c>
      <c r="H201" s="21"/>
      <c r="I201" s="160">
        <v>0</v>
      </c>
      <c r="J201" s="21"/>
      <c r="K201" s="160">
        <v>0</v>
      </c>
      <c r="L201" s="21"/>
      <c r="M201" s="160">
        <f t="shared" si="8"/>
        <v>0</v>
      </c>
      <c r="N201" s="21"/>
      <c r="O201" s="160">
        <v>3901424</v>
      </c>
      <c r="P201" s="21"/>
      <c r="Q201" s="160">
        <v>0</v>
      </c>
      <c r="R201" s="21"/>
      <c r="S201" s="160">
        <v>898620</v>
      </c>
      <c r="T201" s="21"/>
      <c r="U201" s="160">
        <f t="shared" si="9"/>
        <v>4800044</v>
      </c>
      <c r="V201" s="21"/>
      <c r="W201" s="21"/>
      <c r="X201" s="160">
        <v>77207</v>
      </c>
      <c r="Y201" s="21"/>
      <c r="Z201" s="160">
        <v>0</v>
      </c>
      <c r="AA201" s="21"/>
      <c r="AB201" s="160">
        <v>148405</v>
      </c>
      <c r="AC201" s="21"/>
      <c r="AD201" s="160">
        <f t="shared" si="10"/>
        <v>225612</v>
      </c>
      <c r="AE201" s="21"/>
      <c r="AF201" s="160">
        <v>0</v>
      </c>
      <c r="AG201" s="21"/>
      <c r="AH201" s="160">
        <v>0</v>
      </c>
      <c r="AI201" s="21"/>
      <c r="AJ201" s="160">
        <v>0</v>
      </c>
      <c r="AK201" s="21"/>
      <c r="AL201" s="160">
        <f t="shared" si="11"/>
        <v>5025656</v>
      </c>
      <c r="AM201" s="21"/>
      <c r="AN201" s="10">
        <v>81</v>
      </c>
    </row>
    <row r="202" spans="1:40" ht="8.85" customHeight="1" x14ac:dyDescent="0.3">
      <c r="A202" s="10">
        <v>82</v>
      </c>
      <c r="B202" s="21"/>
      <c r="C202" s="10" t="s">
        <v>203</v>
      </c>
      <c r="D202" s="21"/>
      <c r="E202" s="21"/>
      <c r="F202" s="21"/>
      <c r="G202" s="160">
        <v>2268601</v>
      </c>
      <c r="H202" s="21"/>
      <c r="I202" s="160">
        <v>6666974</v>
      </c>
      <c r="J202" s="21"/>
      <c r="K202" s="160">
        <v>0</v>
      </c>
      <c r="L202" s="21"/>
      <c r="M202" s="160">
        <f t="shared" si="8"/>
        <v>8935575</v>
      </c>
      <c r="N202" s="21"/>
      <c r="O202" s="160">
        <v>3271089</v>
      </c>
      <c r="P202" s="21"/>
      <c r="Q202" s="160">
        <v>0</v>
      </c>
      <c r="R202" s="21"/>
      <c r="S202" s="160">
        <v>1638102</v>
      </c>
      <c r="T202" s="21"/>
      <c r="U202" s="160">
        <f t="shared" si="9"/>
        <v>4909191</v>
      </c>
      <c r="V202" s="21"/>
      <c r="W202" s="21"/>
      <c r="X202" s="160">
        <v>723606</v>
      </c>
      <c r="Y202" s="21"/>
      <c r="Z202" s="160">
        <v>0</v>
      </c>
      <c r="AA202" s="21"/>
      <c r="AB202" s="160">
        <v>1493060</v>
      </c>
      <c r="AC202" s="21"/>
      <c r="AD202" s="160">
        <f t="shared" si="10"/>
        <v>2216666</v>
      </c>
      <c r="AE202" s="21"/>
      <c r="AF202" s="160">
        <v>0</v>
      </c>
      <c r="AG202" s="21"/>
      <c r="AH202" s="160">
        <v>0</v>
      </c>
      <c r="AI202" s="21"/>
      <c r="AJ202" s="160">
        <v>0</v>
      </c>
      <c r="AK202" s="21"/>
      <c r="AL202" s="160">
        <f t="shared" si="11"/>
        <v>7125857</v>
      </c>
      <c r="AM202" s="21"/>
      <c r="AN202" s="10">
        <v>82</v>
      </c>
    </row>
    <row r="203" spans="1:40" ht="8.85" customHeight="1" x14ac:dyDescent="0.3">
      <c r="A203" s="10">
        <v>83</v>
      </c>
      <c r="B203" s="21"/>
      <c r="C203" s="10" t="s">
        <v>204</v>
      </c>
      <c r="D203" s="21"/>
      <c r="E203" s="21"/>
      <c r="F203" s="21"/>
      <c r="G203" s="160">
        <v>487113</v>
      </c>
      <c r="H203" s="21"/>
      <c r="I203" s="160">
        <v>3344039</v>
      </c>
      <c r="J203" s="21"/>
      <c r="K203" s="160">
        <v>0</v>
      </c>
      <c r="L203" s="21"/>
      <c r="M203" s="160">
        <f t="shared" si="8"/>
        <v>3831152</v>
      </c>
      <c r="N203" s="21"/>
      <c r="O203" s="160">
        <v>1018612</v>
      </c>
      <c r="P203" s="21"/>
      <c r="Q203" s="160">
        <v>0</v>
      </c>
      <c r="R203" s="21"/>
      <c r="S203" s="160">
        <v>1142000</v>
      </c>
      <c r="T203" s="21"/>
      <c r="U203" s="160">
        <f t="shared" si="9"/>
        <v>2160612</v>
      </c>
      <c r="V203" s="21"/>
      <c r="W203" s="21"/>
      <c r="X203" s="160">
        <v>491552</v>
      </c>
      <c r="Y203" s="21"/>
      <c r="Z203" s="160">
        <v>0</v>
      </c>
      <c r="AA203" s="21"/>
      <c r="AB203" s="160">
        <v>1178988</v>
      </c>
      <c r="AC203" s="21"/>
      <c r="AD203" s="160">
        <f t="shared" si="10"/>
        <v>1670540</v>
      </c>
      <c r="AE203" s="21"/>
      <c r="AF203" s="160">
        <v>0</v>
      </c>
      <c r="AG203" s="21"/>
      <c r="AH203" s="160">
        <v>0</v>
      </c>
      <c r="AI203" s="21"/>
      <c r="AJ203" s="160">
        <v>0</v>
      </c>
      <c r="AK203" s="21"/>
      <c r="AL203" s="160">
        <f t="shared" si="11"/>
        <v>3831152</v>
      </c>
      <c r="AM203" s="21"/>
      <c r="AN203" s="10">
        <v>83</v>
      </c>
    </row>
    <row r="204" spans="1:40" ht="8.85" customHeight="1" x14ac:dyDescent="0.3">
      <c r="A204" s="10">
        <v>84</v>
      </c>
      <c r="B204" s="21"/>
      <c r="C204" s="10" t="s">
        <v>205</v>
      </c>
      <c r="D204" s="21"/>
      <c r="E204" s="21"/>
      <c r="F204" s="21"/>
      <c r="G204" s="160">
        <v>30442926</v>
      </c>
      <c r="H204" s="21"/>
      <c r="I204" s="160">
        <v>4871620</v>
      </c>
      <c r="J204" s="21"/>
      <c r="K204" s="160">
        <v>0</v>
      </c>
      <c r="L204" s="21"/>
      <c r="M204" s="160">
        <f t="shared" si="8"/>
        <v>35314546</v>
      </c>
      <c r="N204" s="21"/>
      <c r="O204" s="160">
        <v>13269387</v>
      </c>
      <c r="P204" s="21"/>
      <c r="Q204" s="160">
        <v>0</v>
      </c>
      <c r="R204" s="21"/>
      <c r="S204" s="160">
        <v>12716349</v>
      </c>
      <c r="T204" s="21"/>
      <c r="U204" s="160">
        <f t="shared" si="9"/>
        <v>25985736</v>
      </c>
      <c r="V204" s="21"/>
      <c r="W204" s="21"/>
      <c r="X204" s="160">
        <v>447928</v>
      </c>
      <c r="Y204" s="21"/>
      <c r="Z204" s="160">
        <v>0</v>
      </c>
      <c r="AA204" s="21"/>
      <c r="AB204" s="160">
        <v>154247</v>
      </c>
      <c r="AC204" s="21"/>
      <c r="AD204" s="160">
        <f t="shared" si="10"/>
        <v>602175</v>
      </c>
      <c r="AE204" s="21"/>
      <c r="AF204" s="160">
        <v>0</v>
      </c>
      <c r="AG204" s="21"/>
      <c r="AH204" s="160">
        <v>0</v>
      </c>
      <c r="AI204" s="21"/>
      <c r="AJ204" s="160">
        <v>0</v>
      </c>
      <c r="AK204" s="21"/>
      <c r="AL204" s="160">
        <f t="shared" si="11"/>
        <v>26587911</v>
      </c>
      <c r="AM204" s="21"/>
      <c r="AN204" s="10">
        <v>84</v>
      </c>
    </row>
    <row r="205" spans="1:40" ht="8.85" customHeight="1" x14ac:dyDescent="0.3">
      <c r="A205" s="10">
        <v>85</v>
      </c>
      <c r="B205" s="21"/>
      <c r="C205" s="10" t="s">
        <v>206</v>
      </c>
      <c r="D205" s="21"/>
      <c r="E205" s="21"/>
      <c r="F205" s="21"/>
      <c r="G205" s="160">
        <v>8674599</v>
      </c>
      <c r="H205" s="21"/>
      <c r="I205" s="160">
        <v>42088557</v>
      </c>
      <c r="J205" s="21"/>
      <c r="K205" s="160">
        <v>0</v>
      </c>
      <c r="L205" s="21"/>
      <c r="M205" s="160">
        <f t="shared" si="8"/>
        <v>50763156</v>
      </c>
      <c r="N205" s="21"/>
      <c r="O205" s="160">
        <v>20598573</v>
      </c>
      <c r="P205" s="21"/>
      <c r="Q205" s="160">
        <v>3455859</v>
      </c>
      <c r="R205" s="21"/>
      <c r="S205" s="160">
        <v>15218568</v>
      </c>
      <c r="T205" s="21"/>
      <c r="U205" s="160">
        <f t="shared" si="9"/>
        <v>39273000</v>
      </c>
      <c r="V205" s="21"/>
      <c r="W205" s="21"/>
      <c r="X205" s="160">
        <v>7064233</v>
      </c>
      <c r="Y205" s="21"/>
      <c r="Z205" s="160">
        <v>1562266</v>
      </c>
      <c r="AA205" s="21"/>
      <c r="AB205" s="160">
        <v>2668243</v>
      </c>
      <c r="AC205" s="21"/>
      <c r="AD205" s="160">
        <f t="shared" si="10"/>
        <v>11294742</v>
      </c>
      <c r="AE205" s="21"/>
      <c r="AF205" s="160">
        <v>0</v>
      </c>
      <c r="AG205" s="21"/>
      <c r="AH205" s="160">
        <v>0</v>
      </c>
      <c r="AI205" s="21"/>
      <c r="AJ205" s="160">
        <v>195414</v>
      </c>
      <c r="AK205" s="21"/>
      <c r="AL205" s="160">
        <f t="shared" si="11"/>
        <v>50763156</v>
      </c>
      <c r="AM205" s="21"/>
      <c r="AN205" s="10">
        <v>85</v>
      </c>
    </row>
    <row r="206" spans="1:40"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8.85" customHeight="1" x14ac:dyDescent="0.3">
      <c r="A207" s="10">
        <v>86</v>
      </c>
      <c r="B207" s="21"/>
      <c r="C207" s="10" t="s">
        <v>207</v>
      </c>
      <c r="D207" s="21"/>
      <c r="E207" s="21"/>
      <c r="F207" s="21"/>
      <c r="G207" s="160">
        <v>0</v>
      </c>
      <c r="H207" s="21"/>
      <c r="I207" s="160">
        <v>0</v>
      </c>
      <c r="J207" s="21"/>
      <c r="K207" s="160">
        <v>0</v>
      </c>
      <c r="L207" s="21"/>
      <c r="M207" s="160">
        <f t="shared" si="8"/>
        <v>0</v>
      </c>
      <c r="N207" s="21"/>
      <c r="O207" s="160">
        <v>19993432</v>
      </c>
      <c r="P207" s="21"/>
      <c r="Q207" s="160">
        <v>0</v>
      </c>
      <c r="R207" s="21"/>
      <c r="S207" s="160">
        <v>10847593</v>
      </c>
      <c r="T207" s="21"/>
      <c r="U207" s="160">
        <f t="shared" si="9"/>
        <v>30841025</v>
      </c>
      <c r="V207" s="21"/>
      <c r="W207" s="21"/>
      <c r="X207" s="160">
        <v>10857962</v>
      </c>
      <c r="Y207" s="21"/>
      <c r="Z207" s="160">
        <v>0</v>
      </c>
      <c r="AA207" s="21"/>
      <c r="AB207" s="160">
        <v>4736656</v>
      </c>
      <c r="AC207" s="21"/>
      <c r="AD207" s="160">
        <f t="shared" si="10"/>
        <v>15594618</v>
      </c>
      <c r="AE207" s="21"/>
      <c r="AF207" s="160">
        <v>0</v>
      </c>
      <c r="AG207" s="21"/>
      <c r="AH207" s="160">
        <v>0</v>
      </c>
      <c r="AI207" s="21"/>
      <c r="AJ207" s="160">
        <v>0</v>
      </c>
      <c r="AK207" s="21"/>
      <c r="AL207" s="160">
        <f t="shared" si="11"/>
        <v>46435643</v>
      </c>
      <c r="AM207" s="21"/>
      <c r="AN207" s="10">
        <v>86</v>
      </c>
    </row>
    <row r="208" spans="1:40" ht="8.85" customHeight="1" x14ac:dyDescent="0.3">
      <c r="A208" s="10">
        <v>87</v>
      </c>
      <c r="B208" s="21"/>
      <c r="C208" s="10" t="s">
        <v>208</v>
      </c>
      <c r="D208" s="21"/>
      <c r="E208" s="21"/>
      <c r="F208" s="21"/>
      <c r="G208" s="160">
        <v>9455000</v>
      </c>
      <c r="H208" s="21"/>
      <c r="I208" s="160">
        <v>0</v>
      </c>
      <c r="J208" s="21"/>
      <c r="K208" s="160">
        <v>0</v>
      </c>
      <c r="L208" s="21"/>
      <c r="M208" s="160">
        <f t="shared" si="8"/>
        <v>9455000</v>
      </c>
      <c r="N208" s="21"/>
      <c r="O208" s="160">
        <v>150000</v>
      </c>
      <c r="P208" s="21"/>
      <c r="Q208" s="160">
        <v>0</v>
      </c>
      <c r="R208" s="21"/>
      <c r="S208" s="160">
        <v>9080000</v>
      </c>
      <c r="T208" s="21"/>
      <c r="U208" s="160">
        <f t="shared" si="9"/>
        <v>9230000</v>
      </c>
      <c r="V208" s="21"/>
      <c r="W208" s="21"/>
      <c r="X208" s="160">
        <v>85555</v>
      </c>
      <c r="Y208" s="21"/>
      <c r="Z208" s="160">
        <v>0</v>
      </c>
      <c r="AA208" s="21"/>
      <c r="AB208" s="160">
        <v>747198</v>
      </c>
      <c r="AC208" s="21"/>
      <c r="AD208" s="160">
        <f t="shared" si="10"/>
        <v>832753</v>
      </c>
      <c r="AE208" s="21"/>
      <c r="AF208" s="160">
        <v>0</v>
      </c>
      <c r="AG208" s="21"/>
      <c r="AH208" s="160">
        <v>0</v>
      </c>
      <c r="AI208" s="21"/>
      <c r="AJ208" s="160">
        <v>1557924</v>
      </c>
      <c r="AK208" s="21"/>
      <c r="AL208" s="160">
        <f t="shared" si="11"/>
        <v>11620677</v>
      </c>
      <c r="AM208" s="21"/>
      <c r="AN208" s="10">
        <v>87</v>
      </c>
    </row>
    <row r="209" spans="1:40" ht="8.85" customHeight="1" x14ac:dyDescent="0.3">
      <c r="A209" s="10">
        <v>88</v>
      </c>
      <c r="B209" s="21"/>
      <c r="C209" s="10" t="s">
        <v>209</v>
      </c>
      <c r="D209" s="21"/>
      <c r="E209" s="21"/>
      <c r="F209" s="21"/>
      <c r="G209" s="160">
        <v>0</v>
      </c>
      <c r="H209" s="21"/>
      <c r="I209" s="160">
        <v>0</v>
      </c>
      <c r="J209" s="21"/>
      <c r="K209" s="160">
        <v>0</v>
      </c>
      <c r="L209" s="21"/>
      <c r="M209" s="160">
        <f t="shared" si="8"/>
        <v>0</v>
      </c>
      <c r="N209" s="21"/>
      <c r="O209" s="160">
        <v>2434816</v>
      </c>
      <c r="P209" s="21"/>
      <c r="Q209" s="160">
        <v>0</v>
      </c>
      <c r="R209" s="21"/>
      <c r="S209" s="160">
        <v>61101</v>
      </c>
      <c r="T209" s="21"/>
      <c r="U209" s="160">
        <f t="shared" si="9"/>
        <v>2495917</v>
      </c>
      <c r="V209" s="21"/>
      <c r="W209" s="21"/>
      <c r="X209" s="160">
        <v>278370</v>
      </c>
      <c r="Y209" s="21"/>
      <c r="Z209" s="160">
        <v>0</v>
      </c>
      <c r="AA209" s="21"/>
      <c r="AB209" s="160">
        <v>7293</v>
      </c>
      <c r="AC209" s="21"/>
      <c r="AD209" s="160">
        <f t="shared" si="10"/>
        <v>285663</v>
      </c>
      <c r="AE209" s="21"/>
      <c r="AF209" s="160">
        <v>0</v>
      </c>
      <c r="AG209" s="21"/>
      <c r="AH209" s="160">
        <v>0</v>
      </c>
      <c r="AI209" s="21"/>
      <c r="AJ209" s="160">
        <v>0</v>
      </c>
      <c r="AK209" s="21"/>
      <c r="AL209" s="160">
        <f t="shared" si="11"/>
        <v>2781580</v>
      </c>
      <c r="AM209" s="21"/>
      <c r="AN209" s="10">
        <v>88</v>
      </c>
    </row>
    <row r="210" spans="1:40" ht="8.85" customHeight="1" x14ac:dyDescent="0.3">
      <c r="A210" s="10">
        <v>89</v>
      </c>
      <c r="B210" s="21"/>
      <c r="C210" s="10" t="s">
        <v>210</v>
      </c>
      <c r="D210" s="21"/>
      <c r="E210" s="21"/>
      <c r="F210" s="21"/>
      <c r="G210" s="160">
        <v>0</v>
      </c>
      <c r="H210" s="21"/>
      <c r="I210" s="160">
        <v>3182684</v>
      </c>
      <c r="J210" s="21"/>
      <c r="K210" s="160">
        <v>0</v>
      </c>
      <c r="L210" s="21"/>
      <c r="M210" s="160">
        <f t="shared" si="8"/>
        <v>3182684</v>
      </c>
      <c r="N210" s="21"/>
      <c r="O210" s="160">
        <v>787072</v>
      </c>
      <c r="P210" s="21"/>
      <c r="Q210" s="160">
        <v>0</v>
      </c>
      <c r="R210" s="21"/>
      <c r="S210" s="160">
        <v>1546927</v>
      </c>
      <c r="T210" s="21"/>
      <c r="U210" s="160">
        <f t="shared" si="9"/>
        <v>2333999</v>
      </c>
      <c r="V210" s="21"/>
      <c r="W210" s="21"/>
      <c r="X210" s="160">
        <v>54790</v>
      </c>
      <c r="Y210" s="21"/>
      <c r="Z210" s="160">
        <v>0</v>
      </c>
      <c r="AA210" s="21"/>
      <c r="AB210" s="160">
        <v>718895</v>
      </c>
      <c r="AC210" s="21"/>
      <c r="AD210" s="160">
        <f t="shared" si="10"/>
        <v>773685</v>
      </c>
      <c r="AE210" s="21"/>
      <c r="AF210" s="160">
        <v>0</v>
      </c>
      <c r="AG210" s="21"/>
      <c r="AH210" s="160">
        <v>0</v>
      </c>
      <c r="AI210" s="21"/>
      <c r="AJ210" s="160">
        <v>75000</v>
      </c>
      <c r="AK210" s="21"/>
      <c r="AL210" s="160">
        <f t="shared" si="11"/>
        <v>3182684</v>
      </c>
      <c r="AM210" s="21"/>
      <c r="AN210" s="10">
        <v>89</v>
      </c>
    </row>
    <row r="211" spans="1:40" ht="8.85" customHeight="1" x14ac:dyDescent="0.3">
      <c r="A211" s="10">
        <v>90</v>
      </c>
      <c r="B211" s="21"/>
      <c r="C211" s="10" t="s">
        <v>211</v>
      </c>
      <c r="D211" s="21"/>
      <c r="E211" s="21"/>
      <c r="F211" s="21"/>
      <c r="G211" s="164">
        <v>26906733</v>
      </c>
      <c r="H211" s="21"/>
      <c r="I211" s="164">
        <v>11760841</v>
      </c>
      <c r="J211" s="21"/>
      <c r="K211" s="164">
        <v>0</v>
      </c>
      <c r="L211" s="21"/>
      <c r="M211" s="164">
        <f t="shared" si="8"/>
        <v>38667574</v>
      </c>
      <c r="N211" s="21"/>
      <c r="O211" s="164">
        <v>30680480</v>
      </c>
      <c r="P211" s="21"/>
      <c r="Q211" s="164">
        <v>230000</v>
      </c>
      <c r="R211" s="21"/>
      <c r="S211" s="164">
        <v>892241</v>
      </c>
      <c r="T211" s="21"/>
      <c r="U211" s="164">
        <f t="shared" si="9"/>
        <v>31802721</v>
      </c>
      <c r="V211" s="21"/>
      <c r="W211" s="21"/>
      <c r="X211" s="164">
        <v>5549418</v>
      </c>
      <c r="Y211" s="21"/>
      <c r="Z211" s="164">
        <v>208081</v>
      </c>
      <c r="AA211" s="21"/>
      <c r="AB211" s="164">
        <v>470572</v>
      </c>
      <c r="AC211" s="21"/>
      <c r="AD211" s="164">
        <f t="shared" si="10"/>
        <v>6228071</v>
      </c>
      <c r="AE211" s="21"/>
      <c r="AF211" s="164">
        <v>0</v>
      </c>
      <c r="AG211" s="21"/>
      <c r="AH211" s="164">
        <v>0</v>
      </c>
      <c r="AI211" s="21"/>
      <c r="AJ211" s="164">
        <v>636782</v>
      </c>
      <c r="AK211" s="21"/>
      <c r="AL211" s="164">
        <f t="shared" si="11"/>
        <v>38667574</v>
      </c>
      <c r="AM211" s="21"/>
      <c r="AN211" s="10">
        <v>90</v>
      </c>
    </row>
    <row r="212" spans="1:40"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9"/>
    </row>
    <row r="213" spans="1:40" ht="8.85" customHeight="1" x14ac:dyDescent="0.3">
      <c r="A213" s="10">
        <v>91</v>
      </c>
      <c r="B213" s="21"/>
      <c r="C213" s="10" t="s">
        <v>212</v>
      </c>
      <c r="D213" s="21"/>
      <c r="E213" s="21"/>
      <c r="F213" s="21"/>
      <c r="G213" s="160">
        <v>406256</v>
      </c>
      <c r="H213" s="21"/>
      <c r="I213" s="160">
        <v>2847375</v>
      </c>
      <c r="J213" s="21"/>
      <c r="K213" s="160">
        <v>0</v>
      </c>
      <c r="L213" s="21"/>
      <c r="M213" s="160">
        <f>SUM(G213:K213)</f>
        <v>3253631</v>
      </c>
      <c r="N213" s="21"/>
      <c r="O213" s="160">
        <v>1576629</v>
      </c>
      <c r="P213" s="21"/>
      <c r="Q213" s="160">
        <v>0</v>
      </c>
      <c r="R213" s="21"/>
      <c r="S213" s="160">
        <v>732008</v>
      </c>
      <c r="T213" s="21"/>
      <c r="U213" s="160">
        <f>SUM(O213:S213)</f>
        <v>2308637</v>
      </c>
      <c r="V213" s="21"/>
      <c r="W213" s="21"/>
      <c r="X213" s="160">
        <v>573939</v>
      </c>
      <c r="Y213" s="21"/>
      <c r="Z213" s="160">
        <v>0</v>
      </c>
      <c r="AA213" s="21"/>
      <c r="AB213" s="160">
        <v>371055</v>
      </c>
      <c r="AC213" s="21"/>
      <c r="AD213" s="160">
        <f>SUM(X213:AB213)</f>
        <v>944994</v>
      </c>
      <c r="AE213" s="21"/>
      <c r="AF213" s="160">
        <v>0</v>
      </c>
      <c r="AG213" s="21"/>
      <c r="AH213" s="160">
        <v>0</v>
      </c>
      <c r="AI213" s="21"/>
      <c r="AJ213" s="160">
        <v>0</v>
      </c>
      <c r="AK213" s="21"/>
      <c r="AL213" s="160">
        <f>(U213+AD213+AF213+AH213+AJ213)</f>
        <v>3253631</v>
      </c>
      <c r="AM213" s="21"/>
      <c r="AN213" s="10">
        <v>91</v>
      </c>
    </row>
    <row r="214" spans="1:40" ht="8.85" customHeight="1" x14ac:dyDescent="0.3">
      <c r="A214" s="10">
        <v>92</v>
      </c>
      <c r="B214" s="21"/>
      <c r="C214" s="10" t="s">
        <v>213</v>
      </c>
      <c r="D214" s="21"/>
      <c r="E214" s="21"/>
      <c r="F214" s="21"/>
      <c r="G214" s="160">
        <v>0</v>
      </c>
      <c r="H214" s="21"/>
      <c r="I214" s="160">
        <v>0</v>
      </c>
      <c r="J214" s="21"/>
      <c r="K214" s="160">
        <v>0</v>
      </c>
      <c r="L214" s="21"/>
      <c r="M214" s="160">
        <f>SUM(G214:K214)</f>
        <v>0</v>
      </c>
      <c r="N214" s="21"/>
      <c r="O214" s="160">
        <v>302869</v>
      </c>
      <c r="P214" s="21"/>
      <c r="Q214" s="160">
        <v>0</v>
      </c>
      <c r="R214" s="21"/>
      <c r="S214" s="160">
        <v>641632</v>
      </c>
      <c r="T214" s="21"/>
      <c r="U214" s="160">
        <f>SUM(O214:S214)</f>
        <v>944501</v>
      </c>
      <c r="V214" s="21"/>
      <c r="W214" s="21"/>
      <c r="X214" s="160">
        <v>1065925</v>
      </c>
      <c r="Y214" s="21"/>
      <c r="Z214" s="160">
        <v>0</v>
      </c>
      <c r="AA214" s="21"/>
      <c r="AB214" s="160">
        <v>404997</v>
      </c>
      <c r="AC214" s="21"/>
      <c r="AD214" s="160">
        <f>SUM(X214:AB214)</f>
        <v>1470922</v>
      </c>
      <c r="AE214" s="21"/>
      <c r="AF214" s="160">
        <v>0</v>
      </c>
      <c r="AG214" s="21"/>
      <c r="AH214" s="160">
        <v>0</v>
      </c>
      <c r="AI214" s="21"/>
      <c r="AJ214" s="160">
        <v>0</v>
      </c>
      <c r="AK214" s="21"/>
      <c r="AL214" s="160">
        <f>(U214+AD214+AF214+AH214+AJ214)</f>
        <v>2415423</v>
      </c>
      <c r="AM214" s="21"/>
      <c r="AN214" s="10">
        <v>92</v>
      </c>
    </row>
    <row r="215" spans="1:40" ht="8.85" customHeight="1" x14ac:dyDescent="0.3">
      <c r="A215" s="10">
        <v>93</v>
      </c>
      <c r="B215" s="21"/>
      <c r="C215" s="10" t="s">
        <v>214</v>
      </c>
      <c r="D215" s="21"/>
      <c r="E215" s="21"/>
      <c r="F215" s="21"/>
      <c r="G215" s="160">
        <v>601160</v>
      </c>
      <c r="H215" s="21"/>
      <c r="I215" s="160">
        <v>5677601</v>
      </c>
      <c r="J215" s="21"/>
      <c r="K215" s="160">
        <v>0</v>
      </c>
      <c r="L215" s="21"/>
      <c r="M215" s="160">
        <f>SUM(G215:K215)</f>
        <v>6278761</v>
      </c>
      <c r="N215" s="21"/>
      <c r="O215" s="160">
        <v>2120000</v>
      </c>
      <c r="P215" s="21"/>
      <c r="Q215" s="160">
        <v>0</v>
      </c>
      <c r="R215" s="21"/>
      <c r="S215" s="160">
        <v>1481910</v>
      </c>
      <c r="T215" s="21"/>
      <c r="U215" s="160">
        <f>SUM(O215:S215)</f>
        <v>3601910</v>
      </c>
      <c r="V215" s="21"/>
      <c r="W215" s="21"/>
      <c r="X215" s="160">
        <v>2581233</v>
      </c>
      <c r="Y215" s="21"/>
      <c r="Z215" s="160">
        <v>0</v>
      </c>
      <c r="AA215" s="21"/>
      <c r="AB215" s="160">
        <v>95618</v>
      </c>
      <c r="AC215" s="21"/>
      <c r="AD215" s="160">
        <f>SUM(X215:AB215)</f>
        <v>2676851</v>
      </c>
      <c r="AE215" s="21"/>
      <c r="AF215" s="160">
        <v>0</v>
      </c>
      <c r="AG215" s="21"/>
      <c r="AH215" s="160">
        <v>0</v>
      </c>
      <c r="AI215" s="21"/>
      <c r="AJ215" s="160">
        <v>0</v>
      </c>
      <c r="AK215" s="21"/>
      <c r="AL215" s="160">
        <f>(U215+AD215+AF215+AH215+AJ215)</f>
        <v>6278761</v>
      </c>
      <c r="AM215" s="21"/>
      <c r="AN215" s="10">
        <v>93</v>
      </c>
    </row>
    <row r="216" spans="1:40" ht="8.85" customHeight="1" x14ac:dyDescent="0.3">
      <c r="A216" s="10">
        <v>94</v>
      </c>
      <c r="B216" s="21"/>
      <c r="C216" s="10" t="s">
        <v>215</v>
      </c>
      <c r="D216" s="21"/>
      <c r="E216" s="21"/>
      <c r="F216" s="21"/>
      <c r="G216" s="160">
        <v>26365882</v>
      </c>
      <c r="H216" s="21"/>
      <c r="I216" s="160">
        <v>9926916</v>
      </c>
      <c r="J216" s="21"/>
      <c r="K216" s="160">
        <v>0</v>
      </c>
      <c r="L216" s="21"/>
      <c r="M216" s="160">
        <f>SUM(G216:K216)</f>
        <v>36292798</v>
      </c>
      <c r="N216" s="21"/>
      <c r="O216" s="160">
        <v>9179181</v>
      </c>
      <c r="P216" s="21"/>
      <c r="Q216" s="160">
        <v>0</v>
      </c>
      <c r="R216" s="21"/>
      <c r="S216" s="160">
        <v>18313022</v>
      </c>
      <c r="T216" s="21"/>
      <c r="U216" s="160">
        <f>SUM(O216:S216)</f>
        <v>27492203</v>
      </c>
      <c r="V216" s="21"/>
      <c r="W216" s="21"/>
      <c r="X216" s="160">
        <v>747735</v>
      </c>
      <c r="Y216" s="21"/>
      <c r="Z216" s="160">
        <v>0</v>
      </c>
      <c r="AA216" s="21"/>
      <c r="AB216" s="160">
        <v>891340</v>
      </c>
      <c r="AC216" s="21"/>
      <c r="AD216" s="160">
        <f>SUM(X216:AB216)</f>
        <v>1639075</v>
      </c>
      <c r="AE216" s="21"/>
      <c r="AF216" s="160">
        <v>0</v>
      </c>
      <c r="AG216" s="21"/>
      <c r="AH216" s="160">
        <v>7161520</v>
      </c>
      <c r="AI216" s="21"/>
      <c r="AJ216" s="160">
        <v>0</v>
      </c>
      <c r="AK216" s="21"/>
      <c r="AL216" s="160">
        <f>(U216+AD216+AF216+AH216+AJ216)</f>
        <v>36292798</v>
      </c>
      <c r="AM216" s="21"/>
      <c r="AN216" s="10">
        <v>94</v>
      </c>
    </row>
    <row r="217" spans="1:40" ht="8.85" customHeight="1" x14ac:dyDescent="0.3">
      <c r="A217" s="30">
        <v>95</v>
      </c>
      <c r="B217" s="21"/>
      <c r="C217" s="10" t="s">
        <v>216</v>
      </c>
      <c r="D217" s="21"/>
      <c r="E217" s="21"/>
      <c r="F217" s="21"/>
      <c r="G217" s="162">
        <v>287706</v>
      </c>
      <c r="H217" s="21"/>
      <c r="I217" s="162">
        <v>11407498</v>
      </c>
      <c r="J217" s="21"/>
      <c r="K217" s="162">
        <v>0</v>
      </c>
      <c r="L217" s="21"/>
      <c r="M217" s="162">
        <f>SUM(G217:K217)</f>
        <v>11695204</v>
      </c>
      <c r="N217" s="21"/>
      <c r="O217" s="162">
        <v>4705000</v>
      </c>
      <c r="P217" s="21"/>
      <c r="Q217" s="162">
        <v>0</v>
      </c>
      <c r="R217" s="21"/>
      <c r="S217" s="162">
        <v>3091757</v>
      </c>
      <c r="T217" s="21"/>
      <c r="U217" s="162">
        <f>SUM(O217:S217)</f>
        <v>7796757</v>
      </c>
      <c r="V217" s="21"/>
      <c r="W217" s="21"/>
      <c r="X217" s="162">
        <v>2882277</v>
      </c>
      <c r="Y217" s="21"/>
      <c r="Z217" s="162">
        <v>0</v>
      </c>
      <c r="AA217" s="21"/>
      <c r="AB217" s="162">
        <v>1006187</v>
      </c>
      <c r="AC217" s="21"/>
      <c r="AD217" s="162">
        <f>SUM(X217:AB217)</f>
        <v>3888464</v>
      </c>
      <c r="AE217" s="21"/>
      <c r="AF217" s="162">
        <v>0</v>
      </c>
      <c r="AG217" s="21"/>
      <c r="AH217" s="162">
        <v>0</v>
      </c>
      <c r="AI217" s="21"/>
      <c r="AJ217" s="162">
        <v>75918</v>
      </c>
      <c r="AK217" s="21"/>
      <c r="AL217" s="162">
        <f>(U217+AD217+AF217+AH217+AJ217)</f>
        <v>11761139</v>
      </c>
      <c r="AM217" s="21"/>
      <c r="AN217" s="30">
        <v>95</v>
      </c>
    </row>
    <row r="218" spans="1:40"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8.85" customHeight="1" x14ac:dyDescent="0.3">
      <c r="A219" s="30">
        <f>A217</f>
        <v>95</v>
      </c>
      <c r="B219" s="21"/>
      <c r="C219" s="18" t="s">
        <v>65</v>
      </c>
      <c r="D219" s="21"/>
      <c r="E219" s="21"/>
      <c r="F219" s="21"/>
      <c r="G219" s="163">
        <f>SUM(G89:G217)</f>
        <v>1060378383</v>
      </c>
      <c r="H219" s="21"/>
      <c r="I219" s="163">
        <f>SUM(I89:I217)</f>
        <v>1411829090</v>
      </c>
      <c r="J219" s="21"/>
      <c r="K219" s="163">
        <f>SUM(K89:K217)</f>
        <v>130849</v>
      </c>
      <c r="L219" s="21"/>
      <c r="M219" s="163">
        <f>SUM(M89:M217)</f>
        <v>2472338322</v>
      </c>
      <c r="N219" s="21"/>
      <c r="O219" s="163">
        <f>SUM(O89:O217)</f>
        <v>1115437318</v>
      </c>
      <c r="P219" s="21"/>
      <c r="Q219" s="163">
        <f>SUM(Q89:Q217)</f>
        <v>119182793</v>
      </c>
      <c r="R219" s="21"/>
      <c r="S219" s="163">
        <f>SUM(S89:S217)</f>
        <v>835045064</v>
      </c>
      <c r="T219" s="21"/>
      <c r="U219" s="163">
        <f>SUM(U89:U217)</f>
        <v>2069665175</v>
      </c>
      <c r="V219" s="21"/>
      <c r="W219" s="21"/>
      <c r="X219" s="163">
        <f>SUM(X89:X217)</f>
        <v>329183269</v>
      </c>
      <c r="Y219" s="21"/>
      <c r="Z219" s="163">
        <f>SUM(Z89:Z217)</f>
        <v>35738211</v>
      </c>
      <c r="AA219" s="21"/>
      <c r="AB219" s="163">
        <f>SUM(AB89:AB217)</f>
        <v>192511852</v>
      </c>
      <c r="AC219" s="21"/>
      <c r="AD219" s="163">
        <f>SUM(AD89:AD217)</f>
        <v>557433332</v>
      </c>
      <c r="AE219" s="21"/>
      <c r="AF219" s="163">
        <f>SUM(AF89:AF217)</f>
        <v>286615</v>
      </c>
      <c r="AG219" s="21"/>
      <c r="AH219" s="163">
        <f>SUM(AH89:AH217)</f>
        <v>19721950</v>
      </c>
      <c r="AI219" s="21"/>
      <c r="AJ219" s="163">
        <f>SUM(AJ89:AJ217)</f>
        <v>16513495</v>
      </c>
      <c r="AK219" s="21"/>
      <c r="AL219" s="163">
        <f>SUM(AL89:AL217)</f>
        <v>2663620567</v>
      </c>
      <c r="AM219" s="21"/>
      <c r="AN219" s="30">
        <f>AN217</f>
        <v>95</v>
      </c>
    </row>
    <row r="220" spans="1:40"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2" ht="12.15" hidden="1"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2" ht="10.3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2" s="168" customFormat="1" ht="11.4" customHeight="1" x14ac:dyDescent="0.3">
      <c r="A227" s="14" t="s">
        <v>635</v>
      </c>
      <c r="AP227" s="113" t="s">
        <v>636</v>
      </c>
    </row>
    <row r="228" spans="1:42" s="8" customFormat="1" ht="10.5" customHeight="1" x14ac:dyDescent="0.3">
      <c r="U228" s="11" t="s">
        <v>42</v>
      </c>
      <c r="X228" s="38" t="s">
        <v>43</v>
      </c>
      <c r="AN228" s="113" t="s">
        <v>620</v>
      </c>
    </row>
    <row r="229" spans="1:42" s="8" customFormat="1" ht="10.5" customHeight="1" x14ac:dyDescent="0.3">
      <c r="A229" s="12"/>
      <c r="U229" s="11" t="s">
        <v>621</v>
      </c>
      <c r="X229" s="38" t="s">
        <v>589</v>
      </c>
      <c r="AN229" s="113" t="s">
        <v>637</v>
      </c>
    </row>
    <row r="230" spans="1:42" s="8" customFormat="1" ht="10.5" customHeight="1" x14ac:dyDescent="0.3">
      <c r="A230" s="13"/>
      <c r="U230" s="11" t="s">
        <v>48</v>
      </c>
      <c r="X230" s="14" t="s">
        <v>49</v>
      </c>
    </row>
    <row r="231" spans="1:42" ht="9.6" customHeight="1" x14ac:dyDescent="0.3">
      <c r="A231" s="131"/>
    </row>
    <row r="232" spans="1:42" ht="9.6" customHeight="1" x14ac:dyDescent="0.3"/>
    <row r="233" spans="1:42" ht="9.6" customHeight="1" x14ac:dyDescent="0.3">
      <c r="O233" s="16" t="s">
        <v>623</v>
      </c>
      <c r="P233" s="16"/>
      <c r="Q233" s="16"/>
      <c r="R233" s="16"/>
      <c r="S233" s="16"/>
      <c r="T233" s="16"/>
      <c r="U233" s="16"/>
      <c r="X233" s="16" t="s">
        <v>623</v>
      </c>
      <c r="Y233" s="16"/>
      <c r="Z233" s="16"/>
      <c r="AA233" s="16"/>
      <c r="AB233" s="16"/>
      <c r="AC233" s="16"/>
      <c r="AD233" s="16"/>
      <c r="AE233" s="16"/>
      <c r="AF233" s="16"/>
      <c r="AG233" s="16"/>
      <c r="AH233" s="16"/>
      <c r="AI233" s="16"/>
      <c r="AJ233" s="16"/>
      <c r="AK233" s="16"/>
      <c r="AL233" s="16"/>
    </row>
    <row r="234" spans="1:42" ht="9.6" customHeight="1" x14ac:dyDescent="0.3"/>
    <row r="235" spans="1:42" ht="9.6" customHeight="1" x14ac:dyDescent="0.3">
      <c r="G235" s="16" t="s">
        <v>624</v>
      </c>
      <c r="H235" s="16"/>
      <c r="I235" s="16"/>
      <c r="J235" s="16"/>
      <c r="K235" s="16"/>
      <c r="L235" s="16"/>
      <c r="M235" s="16"/>
      <c r="O235" s="16" t="s">
        <v>625</v>
      </c>
      <c r="P235" s="16"/>
      <c r="Q235" s="16"/>
      <c r="R235" s="16"/>
      <c r="S235" s="16"/>
      <c r="T235" s="16"/>
      <c r="U235" s="16"/>
      <c r="X235" s="16" t="s">
        <v>626</v>
      </c>
      <c r="Y235" s="16"/>
      <c r="Z235" s="16"/>
      <c r="AA235" s="16"/>
      <c r="AB235" s="16"/>
      <c r="AC235" s="16"/>
      <c r="AD235" s="16"/>
    </row>
    <row r="236" spans="1:42" ht="9.6" customHeight="1" x14ac:dyDescent="0.3">
      <c r="K236" s="18" t="s">
        <v>299</v>
      </c>
      <c r="AF236" s="18" t="s">
        <v>299</v>
      </c>
      <c r="AH236" s="18" t="s">
        <v>598</v>
      </c>
    </row>
    <row r="237" spans="1:42" ht="9.6" customHeight="1" x14ac:dyDescent="0.3">
      <c r="I237" s="18" t="s">
        <v>627</v>
      </c>
      <c r="K237" s="18" t="s">
        <v>595</v>
      </c>
      <c r="M237" s="18" t="s">
        <v>65</v>
      </c>
      <c r="Q237" s="18" t="s">
        <v>596</v>
      </c>
      <c r="S237" s="18" t="s">
        <v>597</v>
      </c>
      <c r="Z237" s="18" t="s">
        <v>596</v>
      </c>
      <c r="AB237" s="18" t="s">
        <v>597</v>
      </c>
      <c r="AF237" s="18" t="s">
        <v>599</v>
      </c>
      <c r="AH237" s="18" t="s">
        <v>61</v>
      </c>
      <c r="AL237" s="18" t="s">
        <v>65</v>
      </c>
    </row>
    <row r="238" spans="1:42" ht="9.6" customHeight="1" x14ac:dyDescent="0.3">
      <c r="A238" s="19" t="s">
        <v>71</v>
      </c>
      <c r="C238" s="19" t="s">
        <v>73</v>
      </c>
      <c r="G238" s="19" t="s">
        <v>628</v>
      </c>
      <c r="I238" s="19" t="s">
        <v>78</v>
      </c>
      <c r="K238" s="19" t="s">
        <v>605</v>
      </c>
      <c r="M238" s="19" t="s">
        <v>606</v>
      </c>
      <c r="O238" s="19" t="s">
        <v>377</v>
      </c>
      <c r="Q238" s="19" t="s">
        <v>607</v>
      </c>
      <c r="S238" s="19" t="s">
        <v>69</v>
      </c>
      <c r="U238" s="19" t="s">
        <v>65</v>
      </c>
      <c r="X238" s="19" t="s">
        <v>377</v>
      </c>
      <c r="Z238" s="19" t="s">
        <v>607</v>
      </c>
      <c r="AB238" s="19" t="s">
        <v>69</v>
      </c>
      <c r="AD238" s="19" t="s">
        <v>65</v>
      </c>
      <c r="AF238" s="19" t="s">
        <v>605</v>
      </c>
      <c r="AH238" s="19" t="s">
        <v>69</v>
      </c>
      <c r="AJ238" s="19" t="s">
        <v>327</v>
      </c>
      <c r="AL238" s="19" t="s">
        <v>609</v>
      </c>
      <c r="AN238" s="19" t="s">
        <v>71</v>
      </c>
    </row>
    <row r="239" spans="1:42" ht="8.85" customHeight="1" x14ac:dyDescent="0.3"/>
    <row r="240" spans="1:42" ht="8.85" customHeight="1" x14ac:dyDescent="0.3">
      <c r="B240" s="10" t="s">
        <v>289</v>
      </c>
    </row>
    <row r="241" spans="1:40" ht="8.85" customHeight="1" x14ac:dyDescent="0.3">
      <c r="A241" s="10">
        <v>1</v>
      </c>
      <c r="B241" s="18"/>
      <c r="C241" s="10" t="s">
        <v>218</v>
      </c>
      <c r="D241" s="21"/>
      <c r="E241" s="21"/>
      <c r="F241" s="21"/>
      <c r="G241" s="159">
        <v>1973521</v>
      </c>
      <c r="H241" s="21"/>
      <c r="I241" s="159">
        <v>3498306</v>
      </c>
      <c r="J241" s="21"/>
      <c r="K241" s="159">
        <v>0</v>
      </c>
      <c r="L241" s="21"/>
      <c r="M241" s="159">
        <f t="shared" ref="M241:M272" si="12">SUM(G241:K241)</f>
        <v>5471827</v>
      </c>
      <c r="N241" s="21"/>
      <c r="O241" s="159">
        <v>0</v>
      </c>
      <c r="P241" s="21"/>
      <c r="Q241" s="159">
        <v>0</v>
      </c>
      <c r="R241" s="21"/>
      <c r="S241" s="159">
        <v>4944827</v>
      </c>
      <c r="T241" s="21"/>
      <c r="U241" s="159">
        <f t="shared" ref="U241:U272" si="13">SUM(O241:S241)</f>
        <v>4944827</v>
      </c>
      <c r="V241" s="21"/>
      <c r="W241" s="21"/>
      <c r="X241" s="159">
        <v>0</v>
      </c>
      <c r="Y241" s="21"/>
      <c r="Z241" s="159">
        <v>0</v>
      </c>
      <c r="AA241" s="21"/>
      <c r="AB241" s="159">
        <v>406771</v>
      </c>
      <c r="AC241" s="21"/>
      <c r="AD241" s="159">
        <f t="shared" ref="AD241:AD272" si="14">SUM(X241:AB241)</f>
        <v>406771</v>
      </c>
      <c r="AE241" s="21"/>
      <c r="AF241" s="159">
        <v>0</v>
      </c>
      <c r="AG241" s="21"/>
      <c r="AH241" s="159">
        <v>0</v>
      </c>
      <c r="AI241" s="21"/>
      <c r="AJ241" s="159">
        <v>55400</v>
      </c>
      <c r="AK241" s="21"/>
      <c r="AL241" s="159">
        <f t="shared" ref="AL241:AL272" si="15">(U241+AD241+AF241+AH241+AJ241)</f>
        <v>5406998</v>
      </c>
      <c r="AM241" s="21"/>
      <c r="AN241" s="10">
        <v>1</v>
      </c>
    </row>
    <row r="242" spans="1:40" ht="8.85" customHeight="1" x14ac:dyDescent="0.3">
      <c r="A242" s="10">
        <v>2</v>
      </c>
      <c r="B242" s="18"/>
      <c r="C242" s="10" t="s">
        <v>219</v>
      </c>
      <c r="D242" s="21"/>
      <c r="E242" s="21"/>
      <c r="F242" s="21"/>
      <c r="G242" s="160">
        <v>0</v>
      </c>
      <c r="H242" s="21"/>
      <c r="I242" s="160">
        <v>0</v>
      </c>
      <c r="J242" s="21"/>
      <c r="K242" s="160">
        <v>0</v>
      </c>
      <c r="L242" s="21"/>
      <c r="M242" s="160">
        <f t="shared" si="12"/>
        <v>0</v>
      </c>
      <c r="N242" s="21"/>
      <c r="O242" s="160">
        <v>0</v>
      </c>
      <c r="P242" s="21"/>
      <c r="Q242" s="160">
        <v>0</v>
      </c>
      <c r="R242" s="21"/>
      <c r="S242" s="160">
        <v>389000</v>
      </c>
      <c r="T242" s="21"/>
      <c r="U242" s="160">
        <f t="shared" si="13"/>
        <v>389000</v>
      </c>
      <c r="V242" s="21"/>
      <c r="W242" s="21"/>
      <c r="X242" s="160">
        <v>0</v>
      </c>
      <c r="Y242" s="21"/>
      <c r="Z242" s="160">
        <v>0</v>
      </c>
      <c r="AA242" s="21"/>
      <c r="AB242" s="160">
        <v>162044</v>
      </c>
      <c r="AC242" s="21"/>
      <c r="AD242" s="160">
        <f t="shared" si="14"/>
        <v>162044</v>
      </c>
      <c r="AE242" s="21"/>
      <c r="AF242" s="160">
        <v>0</v>
      </c>
      <c r="AG242" s="21"/>
      <c r="AH242" s="160">
        <v>0</v>
      </c>
      <c r="AI242" s="21"/>
      <c r="AJ242" s="160">
        <v>0</v>
      </c>
      <c r="AK242" s="21"/>
      <c r="AL242" s="160">
        <f t="shared" si="15"/>
        <v>551044</v>
      </c>
      <c r="AM242" s="21"/>
      <c r="AN242" s="10">
        <v>2</v>
      </c>
    </row>
    <row r="243" spans="1:40" ht="8.85" customHeight="1" x14ac:dyDescent="0.3">
      <c r="A243" s="10">
        <v>3</v>
      </c>
      <c r="B243" s="18"/>
      <c r="C243" s="10" t="s">
        <v>134</v>
      </c>
      <c r="D243" s="21"/>
      <c r="E243" s="21"/>
      <c r="F243" s="21"/>
      <c r="G243" s="160">
        <v>555097</v>
      </c>
      <c r="H243" s="21"/>
      <c r="I243" s="160">
        <v>0</v>
      </c>
      <c r="J243" s="21"/>
      <c r="K243" s="160">
        <v>0</v>
      </c>
      <c r="L243" s="21"/>
      <c r="M243" s="160">
        <f t="shared" si="12"/>
        <v>555097</v>
      </c>
      <c r="N243" s="21"/>
      <c r="O243" s="160">
        <v>0</v>
      </c>
      <c r="P243" s="21"/>
      <c r="Q243" s="160">
        <v>0</v>
      </c>
      <c r="R243" s="21"/>
      <c r="S243" s="160">
        <v>818755</v>
      </c>
      <c r="T243" s="21"/>
      <c r="U243" s="160">
        <f t="shared" si="13"/>
        <v>818755</v>
      </c>
      <c r="V243" s="21"/>
      <c r="W243" s="21"/>
      <c r="X243" s="160">
        <v>0</v>
      </c>
      <c r="Y243" s="21"/>
      <c r="Z243" s="160">
        <v>0</v>
      </c>
      <c r="AA243" s="21"/>
      <c r="AB243" s="160">
        <v>122664</v>
      </c>
      <c r="AC243" s="21"/>
      <c r="AD243" s="160">
        <f t="shared" si="14"/>
        <v>122664</v>
      </c>
      <c r="AE243" s="21"/>
      <c r="AF243" s="160">
        <v>0</v>
      </c>
      <c r="AG243" s="21"/>
      <c r="AH243" s="160">
        <v>0</v>
      </c>
      <c r="AI243" s="21"/>
      <c r="AJ243" s="160">
        <v>0</v>
      </c>
      <c r="AK243" s="21"/>
      <c r="AL243" s="160">
        <f t="shared" si="15"/>
        <v>941419</v>
      </c>
      <c r="AM243" s="21"/>
      <c r="AN243" s="10">
        <v>3</v>
      </c>
    </row>
    <row r="244" spans="1:40" ht="8.85" customHeight="1" x14ac:dyDescent="0.3">
      <c r="A244" s="10">
        <v>4</v>
      </c>
      <c r="B244" s="18"/>
      <c r="C244" s="10" t="s">
        <v>220</v>
      </c>
      <c r="D244" s="21"/>
      <c r="E244" s="21"/>
      <c r="F244" s="21"/>
      <c r="G244" s="160">
        <v>0</v>
      </c>
      <c r="H244" s="21"/>
      <c r="I244" s="160">
        <v>0</v>
      </c>
      <c r="J244" s="21"/>
      <c r="K244" s="160">
        <v>0</v>
      </c>
      <c r="L244" s="21"/>
      <c r="M244" s="160">
        <f t="shared" si="12"/>
        <v>0</v>
      </c>
      <c r="N244" s="21"/>
      <c r="O244" s="160">
        <v>0</v>
      </c>
      <c r="P244" s="21"/>
      <c r="Q244" s="160">
        <v>0</v>
      </c>
      <c r="R244" s="21"/>
      <c r="S244" s="160">
        <v>40988</v>
      </c>
      <c r="T244" s="21"/>
      <c r="U244" s="160">
        <f t="shared" si="13"/>
        <v>40988</v>
      </c>
      <c r="V244" s="21"/>
      <c r="W244" s="21"/>
      <c r="X244" s="160">
        <v>0</v>
      </c>
      <c r="Y244" s="21"/>
      <c r="Z244" s="160">
        <v>0</v>
      </c>
      <c r="AA244" s="21"/>
      <c r="AB244" s="160">
        <v>80488</v>
      </c>
      <c r="AC244" s="21"/>
      <c r="AD244" s="160">
        <f t="shared" si="14"/>
        <v>80488</v>
      </c>
      <c r="AE244" s="21"/>
      <c r="AF244" s="160">
        <v>0</v>
      </c>
      <c r="AG244" s="21"/>
      <c r="AH244" s="160">
        <v>0</v>
      </c>
      <c r="AI244" s="21"/>
      <c r="AJ244" s="160">
        <v>0</v>
      </c>
      <c r="AK244" s="21"/>
      <c r="AL244" s="160">
        <f t="shared" si="15"/>
        <v>121476</v>
      </c>
      <c r="AM244" s="21"/>
      <c r="AN244" s="10">
        <v>4</v>
      </c>
    </row>
    <row r="245" spans="1:40" ht="8.85" customHeight="1" x14ac:dyDescent="0.3">
      <c r="A245" s="10">
        <v>5</v>
      </c>
      <c r="B245" s="18"/>
      <c r="C245" s="10" t="s">
        <v>221</v>
      </c>
      <c r="D245" s="21"/>
      <c r="E245" s="21"/>
      <c r="F245" s="21"/>
      <c r="G245" s="160">
        <v>440000</v>
      </c>
      <c r="H245" s="21"/>
      <c r="I245" s="160">
        <v>582846</v>
      </c>
      <c r="J245" s="21"/>
      <c r="K245" s="160">
        <v>0</v>
      </c>
      <c r="L245" s="21"/>
      <c r="M245" s="160">
        <f t="shared" si="12"/>
        <v>1022846</v>
      </c>
      <c r="N245" s="21"/>
      <c r="O245" s="160">
        <v>0</v>
      </c>
      <c r="P245" s="21"/>
      <c r="Q245" s="160">
        <v>0</v>
      </c>
      <c r="R245" s="21"/>
      <c r="S245" s="160">
        <v>551186</v>
      </c>
      <c r="T245" s="21"/>
      <c r="U245" s="160">
        <f t="shared" si="13"/>
        <v>551186</v>
      </c>
      <c r="V245" s="21"/>
      <c r="W245" s="21"/>
      <c r="X245" s="160">
        <v>0</v>
      </c>
      <c r="Y245" s="21"/>
      <c r="Z245" s="160">
        <v>0</v>
      </c>
      <c r="AA245" s="21"/>
      <c r="AB245" s="160">
        <v>31660</v>
      </c>
      <c r="AC245" s="21"/>
      <c r="AD245" s="160">
        <f t="shared" si="14"/>
        <v>31660</v>
      </c>
      <c r="AE245" s="21"/>
      <c r="AF245" s="160">
        <v>0</v>
      </c>
      <c r="AG245" s="21"/>
      <c r="AH245" s="160">
        <v>440000</v>
      </c>
      <c r="AI245" s="21"/>
      <c r="AJ245" s="160">
        <v>0</v>
      </c>
      <c r="AK245" s="21"/>
      <c r="AL245" s="160">
        <f t="shared" si="15"/>
        <v>1022846</v>
      </c>
      <c r="AM245" s="21"/>
      <c r="AN245" s="10">
        <v>5</v>
      </c>
    </row>
    <row r="246" spans="1:40"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9"/>
    </row>
    <row r="247" spans="1:40" ht="8.85" customHeight="1" x14ac:dyDescent="0.3">
      <c r="A247" s="10">
        <v>6</v>
      </c>
      <c r="B247" s="18"/>
      <c r="C247" s="10" t="s">
        <v>222</v>
      </c>
      <c r="D247" s="21"/>
      <c r="E247" s="21"/>
      <c r="F247" s="21"/>
      <c r="G247" s="160">
        <v>1550000</v>
      </c>
      <c r="H247" s="21"/>
      <c r="I247" s="160">
        <v>2792023</v>
      </c>
      <c r="J247" s="21"/>
      <c r="K247" s="160">
        <v>0</v>
      </c>
      <c r="L247" s="21"/>
      <c r="M247" s="160">
        <f t="shared" si="12"/>
        <v>4342023</v>
      </c>
      <c r="N247" s="21"/>
      <c r="O247" s="160">
        <v>0</v>
      </c>
      <c r="P247" s="21"/>
      <c r="Q247" s="160">
        <v>0</v>
      </c>
      <c r="R247" s="21"/>
      <c r="S247" s="160">
        <v>3483703</v>
      </c>
      <c r="T247" s="21"/>
      <c r="U247" s="160">
        <f t="shared" si="13"/>
        <v>3483703</v>
      </c>
      <c r="V247" s="21"/>
      <c r="W247" s="21"/>
      <c r="X247" s="160">
        <v>0</v>
      </c>
      <c r="Y247" s="21"/>
      <c r="Z247" s="160">
        <v>0</v>
      </c>
      <c r="AA247" s="21"/>
      <c r="AB247" s="160">
        <v>1492007</v>
      </c>
      <c r="AC247" s="21"/>
      <c r="AD247" s="160">
        <f t="shared" si="14"/>
        <v>1492007</v>
      </c>
      <c r="AE247" s="21"/>
      <c r="AF247" s="160">
        <v>0</v>
      </c>
      <c r="AG247" s="21"/>
      <c r="AH247" s="160">
        <v>0</v>
      </c>
      <c r="AI247" s="21"/>
      <c r="AJ247" s="160">
        <v>0</v>
      </c>
      <c r="AK247" s="21"/>
      <c r="AL247" s="160">
        <f t="shared" si="15"/>
        <v>4975710</v>
      </c>
      <c r="AM247" s="21"/>
      <c r="AN247" s="10">
        <v>6</v>
      </c>
    </row>
    <row r="248" spans="1:40" ht="8.85" customHeight="1" x14ac:dyDescent="0.3">
      <c r="A248" s="10">
        <v>7</v>
      </c>
      <c r="B248" s="18"/>
      <c r="C248" s="10" t="s">
        <v>223</v>
      </c>
      <c r="D248" s="21"/>
      <c r="E248" s="21"/>
      <c r="F248" s="21"/>
      <c r="G248" s="160">
        <v>67000</v>
      </c>
      <c r="H248" s="21"/>
      <c r="I248" s="160">
        <v>0</v>
      </c>
      <c r="J248" s="21"/>
      <c r="K248" s="160">
        <v>0</v>
      </c>
      <c r="L248" s="21"/>
      <c r="M248" s="160">
        <f t="shared" si="12"/>
        <v>67000</v>
      </c>
      <c r="N248" s="21"/>
      <c r="O248" s="160">
        <v>0</v>
      </c>
      <c r="P248" s="21"/>
      <c r="Q248" s="160">
        <v>0</v>
      </c>
      <c r="R248" s="21"/>
      <c r="S248" s="160">
        <v>95754</v>
      </c>
      <c r="T248" s="21"/>
      <c r="U248" s="160">
        <f t="shared" si="13"/>
        <v>95754</v>
      </c>
      <c r="V248" s="21"/>
      <c r="W248" s="21"/>
      <c r="X248" s="160">
        <v>0</v>
      </c>
      <c r="Y248" s="21"/>
      <c r="Z248" s="160">
        <v>0</v>
      </c>
      <c r="AA248" s="21"/>
      <c r="AB248" s="160">
        <v>4748</v>
      </c>
      <c r="AC248" s="21"/>
      <c r="AD248" s="160">
        <f t="shared" si="14"/>
        <v>4748</v>
      </c>
      <c r="AE248" s="21"/>
      <c r="AF248" s="160">
        <v>0</v>
      </c>
      <c r="AG248" s="21"/>
      <c r="AH248" s="160">
        <v>0</v>
      </c>
      <c r="AI248" s="21"/>
      <c r="AJ248" s="160">
        <v>0</v>
      </c>
      <c r="AK248" s="21"/>
      <c r="AL248" s="160">
        <f t="shared" si="15"/>
        <v>100502</v>
      </c>
      <c r="AM248" s="21"/>
      <c r="AN248" s="10">
        <v>7</v>
      </c>
    </row>
    <row r="249" spans="1:40" ht="8.85" customHeight="1" x14ac:dyDescent="0.3">
      <c r="A249" s="10">
        <v>8</v>
      </c>
      <c r="B249" s="18"/>
      <c r="C249" s="10" t="s">
        <v>224</v>
      </c>
      <c r="D249" s="21"/>
      <c r="E249" s="21"/>
      <c r="F249" s="21"/>
      <c r="G249" s="160">
        <v>0</v>
      </c>
      <c r="H249" s="21"/>
      <c r="I249" s="160">
        <v>463741</v>
      </c>
      <c r="J249" s="21"/>
      <c r="K249" s="160">
        <v>0</v>
      </c>
      <c r="L249" s="21"/>
      <c r="M249" s="160">
        <f t="shared" si="12"/>
        <v>463741</v>
      </c>
      <c r="N249" s="21"/>
      <c r="O249" s="160">
        <v>0</v>
      </c>
      <c r="P249" s="21"/>
      <c r="Q249" s="160">
        <v>71963</v>
      </c>
      <c r="R249" s="21"/>
      <c r="S249" s="160">
        <v>291995</v>
      </c>
      <c r="T249" s="21"/>
      <c r="U249" s="160">
        <f t="shared" si="13"/>
        <v>363958</v>
      </c>
      <c r="V249" s="21"/>
      <c r="W249" s="21"/>
      <c r="X249" s="160">
        <v>0</v>
      </c>
      <c r="Y249" s="21"/>
      <c r="Z249" s="160">
        <v>22282</v>
      </c>
      <c r="AA249" s="21"/>
      <c r="AB249" s="160">
        <v>77501</v>
      </c>
      <c r="AC249" s="21"/>
      <c r="AD249" s="160">
        <f t="shared" si="14"/>
        <v>99783</v>
      </c>
      <c r="AE249" s="21"/>
      <c r="AF249" s="160">
        <v>0</v>
      </c>
      <c r="AG249" s="21"/>
      <c r="AH249" s="160">
        <v>0</v>
      </c>
      <c r="AI249" s="21"/>
      <c r="AJ249" s="160">
        <v>0</v>
      </c>
      <c r="AK249" s="21"/>
      <c r="AL249" s="160">
        <f t="shared" si="15"/>
        <v>463741</v>
      </c>
      <c r="AM249" s="21"/>
      <c r="AN249" s="10">
        <v>8</v>
      </c>
    </row>
    <row r="250" spans="1:40" ht="8.85" customHeight="1" x14ac:dyDescent="0.3">
      <c r="A250" s="10">
        <v>9</v>
      </c>
      <c r="B250" s="18"/>
      <c r="C250" s="10" t="s">
        <v>225</v>
      </c>
      <c r="D250" s="21"/>
      <c r="E250" s="21"/>
      <c r="F250" s="21"/>
      <c r="G250" s="160">
        <v>1319504</v>
      </c>
      <c r="H250" s="21"/>
      <c r="I250" s="160">
        <v>630983</v>
      </c>
      <c r="J250" s="21"/>
      <c r="K250" s="160">
        <v>0</v>
      </c>
      <c r="L250" s="21"/>
      <c r="M250" s="160">
        <f t="shared" si="12"/>
        <v>1950487</v>
      </c>
      <c r="N250" s="21"/>
      <c r="O250" s="160">
        <v>0</v>
      </c>
      <c r="P250" s="21"/>
      <c r="Q250" s="160">
        <v>0</v>
      </c>
      <c r="R250" s="21"/>
      <c r="S250" s="160">
        <v>1811180</v>
      </c>
      <c r="T250" s="21"/>
      <c r="U250" s="160">
        <f t="shared" si="13"/>
        <v>1811180</v>
      </c>
      <c r="V250" s="21"/>
      <c r="W250" s="21"/>
      <c r="X250" s="160">
        <v>0</v>
      </c>
      <c r="Y250" s="21"/>
      <c r="Z250" s="160">
        <v>0</v>
      </c>
      <c r="AA250" s="21"/>
      <c r="AB250" s="160">
        <v>110776</v>
      </c>
      <c r="AC250" s="21"/>
      <c r="AD250" s="160">
        <f t="shared" si="14"/>
        <v>110776</v>
      </c>
      <c r="AE250" s="21"/>
      <c r="AF250" s="160">
        <v>0</v>
      </c>
      <c r="AG250" s="21"/>
      <c r="AH250" s="160">
        <v>0</v>
      </c>
      <c r="AI250" s="21"/>
      <c r="AJ250" s="160">
        <v>0</v>
      </c>
      <c r="AK250" s="21"/>
      <c r="AL250" s="160">
        <f t="shared" si="15"/>
        <v>1921956</v>
      </c>
      <c r="AM250" s="21"/>
      <c r="AN250" s="10">
        <v>9</v>
      </c>
    </row>
    <row r="251" spans="1:40" ht="8.85" customHeight="1" x14ac:dyDescent="0.3">
      <c r="A251" s="10">
        <v>10</v>
      </c>
      <c r="B251" s="18"/>
      <c r="C251" s="10" t="s">
        <v>226</v>
      </c>
      <c r="D251" s="21"/>
      <c r="E251" s="21"/>
      <c r="F251" s="21"/>
      <c r="G251" s="160">
        <v>0</v>
      </c>
      <c r="H251" s="21"/>
      <c r="I251" s="160">
        <v>0</v>
      </c>
      <c r="J251" s="21"/>
      <c r="K251" s="160">
        <v>0</v>
      </c>
      <c r="L251" s="21"/>
      <c r="M251" s="160">
        <f t="shared" si="12"/>
        <v>0</v>
      </c>
      <c r="N251" s="21"/>
      <c r="O251" s="160">
        <v>0</v>
      </c>
      <c r="P251" s="21"/>
      <c r="Q251" s="160">
        <v>0</v>
      </c>
      <c r="R251" s="21"/>
      <c r="S251" s="160">
        <v>52159</v>
      </c>
      <c r="T251" s="21"/>
      <c r="U251" s="160">
        <f t="shared" si="13"/>
        <v>52159</v>
      </c>
      <c r="V251" s="21"/>
      <c r="W251" s="21"/>
      <c r="X251" s="160">
        <v>0</v>
      </c>
      <c r="Y251" s="21"/>
      <c r="Z251" s="160">
        <v>0</v>
      </c>
      <c r="AA251" s="21"/>
      <c r="AB251" s="160">
        <v>10151</v>
      </c>
      <c r="AC251" s="21"/>
      <c r="AD251" s="160">
        <f t="shared" si="14"/>
        <v>10151</v>
      </c>
      <c r="AE251" s="21"/>
      <c r="AF251" s="160">
        <v>0</v>
      </c>
      <c r="AG251" s="21"/>
      <c r="AH251" s="160">
        <v>0</v>
      </c>
      <c r="AI251" s="21"/>
      <c r="AJ251" s="160">
        <v>0</v>
      </c>
      <c r="AK251" s="21"/>
      <c r="AL251" s="160">
        <f t="shared" si="15"/>
        <v>62310</v>
      </c>
      <c r="AM251" s="21"/>
      <c r="AN251" s="10">
        <v>10</v>
      </c>
    </row>
    <row r="252" spans="1:40"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9"/>
    </row>
    <row r="253" spans="1:40" ht="8.85" customHeight="1" x14ac:dyDescent="0.3">
      <c r="A253" s="10">
        <v>11</v>
      </c>
      <c r="B253" s="18"/>
      <c r="C253" s="10" t="s">
        <v>227</v>
      </c>
      <c r="D253" s="21"/>
      <c r="E253" s="21"/>
      <c r="F253" s="21"/>
      <c r="G253" s="160">
        <v>678920</v>
      </c>
      <c r="H253" s="21"/>
      <c r="I253" s="160">
        <v>0</v>
      </c>
      <c r="J253" s="21"/>
      <c r="K253" s="160">
        <v>0</v>
      </c>
      <c r="L253" s="21"/>
      <c r="M253" s="160">
        <f t="shared" si="12"/>
        <v>678920</v>
      </c>
      <c r="N253" s="21"/>
      <c r="O253" s="160">
        <v>0</v>
      </c>
      <c r="P253" s="21"/>
      <c r="Q253" s="160">
        <v>0</v>
      </c>
      <c r="R253" s="21"/>
      <c r="S253" s="160">
        <v>1514620</v>
      </c>
      <c r="T253" s="21"/>
      <c r="U253" s="160">
        <f t="shared" si="13"/>
        <v>1514620</v>
      </c>
      <c r="V253" s="21"/>
      <c r="W253" s="21"/>
      <c r="X253" s="160">
        <v>0</v>
      </c>
      <c r="Y253" s="21"/>
      <c r="Z253" s="160">
        <v>0</v>
      </c>
      <c r="AA253" s="21"/>
      <c r="AB253" s="160">
        <v>183657</v>
      </c>
      <c r="AC253" s="21"/>
      <c r="AD253" s="160">
        <f t="shared" si="14"/>
        <v>183657</v>
      </c>
      <c r="AE253" s="21"/>
      <c r="AF253" s="160">
        <v>0</v>
      </c>
      <c r="AG253" s="21"/>
      <c r="AH253" s="160">
        <v>0</v>
      </c>
      <c r="AI253" s="21"/>
      <c r="AJ253" s="160">
        <v>0</v>
      </c>
      <c r="AK253" s="21"/>
      <c r="AL253" s="160">
        <f t="shared" si="15"/>
        <v>1698277</v>
      </c>
      <c r="AM253" s="21"/>
      <c r="AN253" s="10">
        <v>11</v>
      </c>
    </row>
    <row r="254" spans="1:40" ht="8.85" customHeight="1" x14ac:dyDescent="0.3">
      <c r="A254" s="10">
        <v>12</v>
      </c>
      <c r="B254" s="18"/>
      <c r="C254" s="10" t="s">
        <v>228</v>
      </c>
      <c r="D254" s="21"/>
      <c r="E254" s="21"/>
      <c r="F254" s="21"/>
      <c r="G254" s="160">
        <v>0</v>
      </c>
      <c r="H254" s="21"/>
      <c r="I254" s="160">
        <v>168707</v>
      </c>
      <c r="J254" s="21"/>
      <c r="K254" s="160">
        <v>0</v>
      </c>
      <c r="L254" s="21"/>
      <c r="M254" s="160">
        <f t="shared" si="12"/>
        <v>168707</v>
      </c>
      <c r="N254" s="21"/>
      <c r="O254" s="160">
        <v>0</v>
      </c>
      <c r="P254" s="21"/>
      <c r="Q254" s="160">
        <v>0</v>
      </c>
      <c r="R254" s="21"/>
      <c r="S254" s="160">
        <v>147824</v>
      </c>
      <c r="T254" s="21"/>
      <c r="U254" s="160">
        <f t="shared" si="13"/>
        <v>147824</v>
      </c>
      <c r="V254" s="21"/>
      <c r="W254" s="21"/>
      <c r="X254" s="160">
        <v>0</v>
      </c>
      <c r="Y254" s="21"/>
      <c r="Z254" s="160">
        <v>0</v>
      </c>
      <c r="AA254" s="21"/>
      <c r="AB254" s="160">
        <v>20883</v>
      </c>
      <c r="AC254" s="21"/>
      <c r="AD254" s="160">
        <f t="shared" si="14"/>
        <v>20883</v>
      </c>
      <c r="AE254" s="21"/>
      <c r="AF254" s="160">
        <v>0</v>
      </c>
      <c r="AG254" s="21"/>
      <c r="AH254" s="160">
        <v>0</v>
      </c>
      <c r="AI254" s="21"/>
      <c r="AJ254" s="160">
        <v>0</v>
      </c>
      <c r="AK254" s="21"/>
      <c r="AL254" s="160">
        <f t="shared" si="15"/>
        <v>168707</v>
      </c>
      <c r="AM254" s="21"/>
      <c r="AN254" s="10">
        <v>12</v>
      </c>
    </row>
    <row r="255" spans="1:40" ht="8.85" customHeight="1" x14ac:dyDescent="0.3">
      <c r="A255" s="10">
        <v>13</v>
      </c>
      <c r="B255" s="18"/>
      <c r="C255" s="10" t="s">
        <v>229</v>
      </c>
      <c r="D255" s="21"/>
      <c r="E255" s="21"/>
      <c r="F255" s="21"/>
      <c r="G255" s="160">
        <v>0</v>
      </c>
      <c r="H255" s="21"/>
      <c r="I255" s="160">
        <v>0</v>
      </c>
      <c r="J255" s="21"/>
      <c r="K255" s="160">
        <v>0</v>
      </c>
      <c r="L255" s="21"/>
      <c r="M255" s="160">
        <f t="shared" si="12"/>
        <v>0</v>
      </c>
      <c r="N255" s="21"/>
      <c r="O255" s="160">
        <v>62082</v>
      </c>
      <c r="P255" s="21"/>
      <c r="Q255" s="160">
        <v>0</v>
      </c>
      <c r="R255" s="21"/>
      <c r="S255" s="160">
        <v>320665</v>
      </c>
      <c r="T255" s="21"/>
      <c r="U255" s="160">
        <f t="shared" si="13"/>
        <v>382747</v>
      </c>
      <c r="V255" s="21"/>
      <c r="W255" s="21"/>
      <c r="X255" s="160">
        <v>2349</v>
      </c>
      <c r="Y255" s="21"/>
      <c r="Z255" s="160">
        <v>0</v>
      </c>
      <c r="AA255" s="21"/>
      <c r="AB255" s="160">
        <v>346629</v>
      </c>
      <c r="AC255" s="21"/>
      <c r="AD255" s="160">
        <f t="shared" si="14"/>
        <v>348978</v>
      </c>
      <c r="AE255" s="21"/>
      <c r="AF255" s="160">
        <v>0</v>
      </c>
      <c r="AG255" s="21"/>
      <c r="AH255" s="160">
        <v>0</v>
      </c>
      <c r="AI255" s="21"/>
      <c r="AJ255" s="160">
        <v>0</v>
      </c>
      <c r="AK255" s="21"/>
      <c r="AL255" s="160">
        <f t="shared" si="15"/>
        <v>731725</v>
      </c>
      <c r="AM255" s="21"/>
      <c r="AN255" s="10">
        <v>13</v>
      </c>
    </row>
    <row r="256" spans="1:40" ht="8.85" customHeight="1" x14ac:dyDescent="0.3">
      <c r="A256" s="10">
        <v>14</v>
      </c>
      <c r="B256" s="18"/>
      <c r="C256" s="10" t="s">
        <v>148</v>
      </c>
      <c r="D256" s="21"/>
      <c r="E256" s="21"/>
      <c r="F256" s="21"/>
      <c r="G256" s="160">
        <v>0</v>
      </c>
      <c r="H256" s="21"/>
      <c r="I256" s="160">
        <v>0</v>
      </c>
      <c r="J256" s="21"/>
      <c r="K256" s="160">
        <v>0</v>
      </c>
      <c r="L256" s="21"/>
      <c r="M256" s="160">
        <f t="shared" si="12"/>
        <v>0</v>
      </c>
      <c r="N256" s="21"/>
      <c r="O256" s="160">
        <v>0</v>
      </c>
      <c r="P256" s="21"/>
      <c r="Q256" s="160">
        <v>0</v>
      </c>
      <c r="R256" s="21"/>
      <c r="S256" s="160">
        <v>1259818</v>
      </c>
      <c r="T256" s="21"/>
      <c r="U256" s="160">
        <f t="shared" si="13"/>
        <v>1259818</v>
      </c>
      <c r="V256" s="21"/>
      <c r="W256" s="21"/>
      <c r="X256" s="160">
        <v>0</v>
      </c>
      <c r="Y256" s="21"/>
      <c r="Z256" s="160">
        <v>0</v>
      </c>
      <c r="AA256" s="21"/>
      <c r="AB256" s="160">
        <v>289124</v>
      </c>
      <c r="AC256" s="21"/>
      <c r="AD256" s="160">
        <f t="shared" si="14"/>
        <v>289124</v>
      </c>
      <c r="AE256" s="21"/>
      <c r="AF256" s="160">
        <v>0</v>
      </c>
      <c r="AG256" s="21"/>
      <c r="AH256" s="160">
        <v>0</v>
      </c>
      <c r="AI256" s="21"/>
      <c r="AJ256" s="160">
        <v>0</v>
      </c>
      <c r="AK256" s="21"/>
      <c r="AL256" s="160">
        <f t="shared" si="15"/>
        <v>1548942</v>
      </c>
      <c r="AM256" s="21"/>
      <c r="AN256" s="10">
        <v>14</v>
      </c>
    </row>
    <row r="257" spans="1:40" ht="8.85" customHeight="1" x14ac:dyDescent="0.3">
      <c r="A257" s="10">
        <v>15</v>
      </c>
      <c r="B257" s="18"/>
      <c r="C257" s="10" t="s">
        <v>230</v>
      </c>
      <c r="D257" s="21"/>
      <c r="E257" s="21"/>
      <c r="F257" s="21"/>
      <c r="G257" s="160">
        <v>0</v>
      </c>
      <c r="H257" s="21"/>
      <c r="I257" s="160">
        <v>0</v>
      </c>
      <c r="J257" s="21"/>
      <c r="K257" s="160">
        <v>0</v>
      </c>
      <c r="L257" s="21"/>
      <c r="M257" s="160">
        <f t="shared" si="12"/>
        <v>0</v>
      </c>
      <c r="N257" s="21"/>
      <c r="O257" s="160">
        <v>0</v>
      </c>
      <c r="P257" s="21"/>
      <c r="Q257" s="160">
        <v>0</v>
      </c>
      <c r="R257" s="21"/>
      <c r="S257" s="160">
        <v>453188</v>
      </c>
      <c r="T257" s="21"/>
      <c r="U257" s="160">
        <f t="shared" si="13"/>
        <v>453188</v>
      </c>
      <c r="V257" s="21"/>
      <c r="W257" s="21"/>
      <c r="X257" s="160">
        <v>0</v>
      </c>
      <c r="Y257" s="21"/>
      <c r="Z257" s="160">
        <v>0</v>
      </c>
      <c r="AA257" s="21"/>
      <c r="AB257" s="160">
        <v>320293</v>
      </c>
      <c r="AC257" s="21"/>
      <c r="AD257" s="160">
        <f t="shared" si="14"/>
        <v>320293</v>
      </c>
      <c r="AE257" s="21"/>
      <c r="AF257" s="160">
        <v>0</v>
      </c>
      <c r="AG257" s="21"/>
      <c r="AH257" s="160">
        <v>0</v>
      </c>
      <c r="AI257" s="21"/>
      <c r="AJ257" s="160">
        <v>0</v>
      </c>
      <c r="AK257" s="21"/>
      <c r="AL257" s="160">
        <f t="shared" si="15"/>
        <v>773481</v>
      </c>
      <c r="AM257" s="21"/>
      <c r="AN257" s="10">
        <v>15</v>
      </c>
    </row>
    <row r="258" spans="1:40"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9"/>
    </row>
    <row r="259" spans="1:40" ht="8.85" customHeight="1" x14ac:dyDescent="0.3">
      <c r="A259" s="10">
        <v>16</v>
      </c>
      <c r="B259" s="18"/>
      <c r="C259" s="10" t="s">
        <v>231</v>
      </c>
      <c r="D259" s="21"/>
      <c r="E259" s="21"/>
      <c r="F259" s="21"/>
      <c r="G259" s="160">
        <v>0</v>
      </c>
      <c r="H259" s="21"/>
      <c r="I259" s="160">
        <v>0</v>
      </c>
      <c r="J259" s="21"/>
      <c r="K259" s="160">
        <v>0</v>
      </c>
      <c r="L259" s="21"/>
      <c r="M259" s="160">
        <f t="shared" si="12"/>
        <v>0</v>
      </c>
      <c r="N259" s="21"/>
      <c r="O259" s="160">
        <v>0</v>
      </c>
      <c r="P259" s="21"/>
      <c r="Q259" s="160">
        <v>0</v>
      </c>
      <c r="R259" s="21"/>
      <c r="S259" s="160">
        <v>1437781</v>
      </c>
      <c r="T259" s="21"/>
      <c r="U259" s="160">
        <f t="shared" si="13"/>
        <v>1437781</v>
      </c>
      <c r="V259" s="21"/>
      <c r="W259" s="21"/>
      <c r="X259" s="160">
        <v>0</v>
      </c>
      <c r="Y259" s="21"/>
      <c r="Z259" s="160">
        <v>0</v>
      </c>
      <c r="AA259" s="21"/>
      <c r="AB259" s="160">
        <v>319331</v>
      </c>
      <c r="AC259" s="21"/>
      <c r="AD259" s="160">
        <f t="shared" si="14"/>
        <v>319331</v>
      </c>
      <c r="AE259" s="21"/>
      <c r="AF259" s="160">
        <v>0</v>
      </c>
      <c r="AG259" s="21"/>
      <c r="AH259" s="160">
        <v>0</v>
      </c>
      <c r="AI259" s="21"/>
      <c r="AJ259" s="160">
        <v>0</v>
      </c>
      <c r="AK259" s="21"/>
      <c r="AL259" s="160">
        <f t="shared" si="15"/>
        <v>1757112</v>
      </c>
      <c r="AM259" s="21"/>
      <c r="AN259" s="10">
        <v>16</v>
      </c>
    </row>
    <row r="260" spans="1:40" ht="8.85" customHeight="1" x14ac:dyDescent="0.3">
      <c r="A260" s="10">
        <v>17</v>
      </c>
      <c r="B260" s="18"/>
      <c r="C260" s="10" t="s">
        <v>232</v>
      </c>
      <c r="D260" s="21"/>
      <c r="E260" s="21"/>
      <c r="F260" s="21"/>
      <c r="G260" s="160">
        <v>8483001</v>
      </c>
      <c r="H260" s="21"/>
      <c r="I260" s="160">
        <v>0</v>
      </c>
      <c r="J260" s="21"/>
      <c r="K260" s="160">
        <v>0</v>
      </c>
      <c r="L260" s="21"/>
      <c r="M260" s="160">
        <f t="shared" si="12"/>
        <v>8483001</v>
      </c>
      <c r="N260" s="21"/>
      <c r="O260" s="160">
        <v>0</v>
      </c>
      <c r="P260" s="21"/>
      <c r="Q260" s="160">
        <v>0</v>
      </c>
      <c r="R260" s="21"/>
      <c r="S260" s="160">
        <v>8492576</v>
      </c>
      <c r="T260" s="21"/>
      <c r="U260" s="160">
        <f t="shared" si="13"/>
        <v>8492576</v>
      </c>
      <c r="V260" s="21"/>
      <c r="W260" s="21"/>
      <c r="X260" s="160">
        <v>0</v>
      </c>
      <c r="Y260" s="21"/>
      <c r="Z260" s="160">
        <v>0</v>
      </c>
      <c r="AA260" s="21"/>
      <c r="AB260" s="160">
        <v>144456</v>
      </c>
      <c r="AC260" s="21"/>
      <c r="AD260" s="160">
        <f t="shared" si="14"/>
        <v>144456</v>
      </c>
      <c r="AE260" s="21"/>
      <c r="AF260" s="160">
        <v>0</v>
      </c>
      <c r="AG260" s="21"/>
      <c r="AH260" s="160">
        <v>0</v>
      </c>
      <c r="AI260" s="21"/>
      <c r="AJ260" s="160">
        <v>0</v>
      </c>
      <c r="AK260" s="21"/>
      <c r="AL260" s="160">
        <f t="shared" si="15"/>
        <v>8637032</v>
      </c>
      <c r="AM260" s="21"/>
      <c r="AN260" s="10">
        <v>17</v>
      </c>
    </row>
    <row r="261" spans="1:40" ht="8.85" customHeight="1" x14ac:dyDescent="0.3">
      <c r="A261" s="10">
        <v>18</v>
      </c>
      <c r="B261" s="18"/>
      <c r="C261" s="10" t="s">
        <v>233</v>
      </c>
      <c r="D261" s="21"/>
      <c r="E261" s="21"/>
      <c r="F261" s="21"/>
      <c r="G261" s="160">
        <v>5087915</v>
      </c>
      <c r="H261" s="21"/>
      <c r="I261" s="160">
        <v>6444494</v>
      </c>
      <c r="J261" s="21"/>
      <c r="K261" s="160">
        <v>0</v>
      </c>
      <c r="L261" s="21"/>
      <c r="M261" s="160">
        <f t="shared" si="12"/>
        <v>11532409</v>
      </c>
      <c r="N261" s="21"/>
      <c r="O261" s="160">
        <v>0</v>
      </c>
      <c r="P261" s="21"/>
      <c r="Q261" s="160">
        <v>0</v>
      </c>
      <c r="R261" s="21"/>
      <c r="S261" s="160">
        <v>5954670</v>
      </c>
      <c r="T261" s="21"/>
      <c r="U261" s="160">
        <f t="shared" si="13"/>
        <v>5954670</v>
      </c>
      <c r="V261" s="21"/>
      <c r="W261" s="21"/>
      <c r="X261" s="160">
        <v>0</v>
      </c>
      <c r="Y261" s="21"/>
      <c r="Z261" s="160">
        <v>0</v>
      </c>
      <c r="AA261" s="21"/>
      <c r="AB261" s="160">
        <v>489824</v>
      </c>
      <c r="AC261" s="21"/>
      <c r="AD261" s="160">
        <f t="shared" si="14"/>
        <v>489824</v>
      </c>
      <c r="AE261" s="21"/>
      <c r="AF261" s="160">
        <v>262569</v>
      </c>
      <c r="AG261" s="21"/>
      <c r="AH261" s="160">
        <v>0</v>
      </c>
      <c r="AI261" s="21"/>
      <c r="AJ261" s="160">
        <v>0</v>
      </c>
      <c r="AK261" s="21"/>
      <c r="AL261" s="160">
        <f t="shared" si="15"/>
        <v>6707063</v>
      </c>
      <c r="AM261" s="21"/>
      <c r="AN261" s="10">
        <v>18</v>
      </c>
    </row>
    <row r="262" spans="1:40" ht="8.85" customHeight="1" x14ac:dyDescent="0.3">
      <c r="A262" s="10">
        <v>19</v>
      </c>
      <c r="B262" s="18"/>
      <c r="C262" s="10" t="s">
        <v>234</v>
      </c>
      <c r="D262" s="21"/>
      <c r="E262" s="21"/>
      <c r="F262" s="21"/>
      <c r="G262" s="160">
        <v>14027217</v>
      </c>
      <c r="H262" s="21"/>
      <c r="I262" s="160">
        <v>4351377</v>
      </c>
      <c r="J262" s="21"/>
      <c r="K262" s="160">
        <v>0</v>
      </c>
      <c r="L262" s="21"/>
      <c r="M262" s="160">
        <f t="shared" si="12"/>
        <v>18378594</v>
      </c>
      <c r="N262" s="21"/>
      <c r="O262" s="160">
        <v>0</v>
      </c>
      <c r="P262" s="21"/>
      <c r="Q262" s="160">
        <v>0</v>
      </c>
      <c r="R262" s="21"/>
      <c r="S262" s="160">
        <v>11849960</v>
      </c>
      <c r="T262" s="21"/>
      <c r="U262" s="160">
        <f t="shared" si="13"/>
        <v>11849960</v>
      </c>
      <c r="V262" s="21"/>
      <c r="W262" s="21"/>
      <c r="X262" s="160">
        <v>0</v>
      </c>
      <c r="Y262" s="21"/>
      <c r="Z262" s="160">
        <v>0</v>
      </c>
      <c r="AA262" s="21"/>
      <c r="AB262" s="160">
        <v>1881415</v>
      </c>
      <c r="AC262" s="21"/>
      <c r="AD262" s="160">
        <f t="shared" si="14"/>
        <v>1881415</v>
      </c>
      <c r="AE262" s="21"/>
      <c r="AF262" s="160">
        <v>0</v>
      </c>
      <c r="AG262" s="21"/>
      <c r="AH262" s="160">
        <v>0</v>
      </c>
      <c r="AI262" s="21"/>
      <c r="AJ262" s="160">
        <v>507390</v>
      </c>
      <c r="AK262" s="21"/>
      <c r="AL262" s="160">
        <f t="shared" si="15"/>
        <v>14238765</v>
      </c>
      <c r="AM262" s="21"/>
      <c r="AN262" s="10">
        <v>19</v>
      </c>
    </row>
    <row r="263" spans="1:40" ht="8.85" customHeight="1" x14ac:dyDescent="0.3">
      <c r="A263" s="10">
        <v>20</v>
      </c>
      <c r="B263" s="18"/>
      <c r="C263" s="10" t="s">
        <v>235</v>
      </c>
      <c r="D263" s="21"/>
      <c r="E263" s="21"/>
      <c r="F263" s="21"/>
      <c r="G263" s="160">
        <v>0</v>
      </c>
      <c r="H263" s="21"/>
      <c r="I263" s="160">
        <v>130946</v>
      </c>
      <c r="J263" s="21"/>
      <c r="K263" s="160">
        <v>0</v>
      </c>
      <c r="L263" s="21"/>
      <c r="M263" s="160">
        <f t="shared" si="12"/>
        <v>130946</v>
      </c>
      <c r="N263" s="21"/>
      <c r="O263" s="160">
        <v>0</v>
      </c>
      <c r="P263" s="21"/>
      <c r="Q263" s="160">
        <v>0</v>
      </c>
      <c r="R263" s="21"/>
      <c r="S263" s="160">
        <v>102620</v>
      </c>
      <c r="T263" s="21"/>
      <c r="U263" s="160">
        <f t="shared" si="13"/>
        <v>102620</v>
      </c>
      <c r="V263" s="21"/>
      <c r="W263" s="21"/>
      <c r="X263" s="160">
        <v>0</v>
      </c>
      <c r="Y263" s="21"/>
      <c r="Z263" s="160">
        <v>0</v>
      </c>
      <c r="AA263" s="21"/>
      <c r="AB263" s="160">
        <v>28326</v>
      </c>
      <c r="AC263" s="21"/>
      <c r="AD263" s="160">
        <f t="shared" si="14"/>
        <v>28326</v>
      </c>
      <c r="AE263" s="21"/>
      <c r="AF263" s="160">
        <v>0</v>
      </c>
      <c r="AG263" s="21"/>
      <c r="AH263" s="160">
        <v>0</v>
      </c>
      <c r="AI263" s="21"/>
      <c r="AJ263" s="160">
        <v>0</v>
      </c>
      <c r="AK263" s="21"/>
      <c r="AL263" s="160">
        <f t="shared" si="15"/>
        <v>130946</v>
      </c>
      <c r="AM263" s="21"/>
      <c r="AN263" s="10">
        <v>20</v>
      </c>
    </row>
    <row r="264" spans="1:40"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9"/>
    </row>
    <row r="265" spans="1:40" ht="8.85" customHeight="1" x14ac:dyDescent="0.3">
      <c r="A265" s="10">
        <v>21</v>
      </c>
      <c r="B265" s="18"/>
      <c r="C265" s="10" t="s">
        <v>236</v>
      </c>
      <c r="D265" s="21"/>
      <c r="E265" s="21"/>
      <c r="F265" s="21"/>
      <c r="G265" s="160">
        <v>6580000</v>
      </c>
      <c r="H265" s="21"/>
      <c r="I265" s="160">
        <v>194264</v>
      </c>
      <c r="J265" s="21"/>
      <c r="K265" s="160">
        <v>0</v>
      </c>
      <c r="L265" s="21"/>
      <c r="M265" s="160">
        <f t="shared" si="12"/>
        <v>6774264</v>
      </c>
      <c r="N265" s="21"/>
      <c r="O265" s="160">
        <v>0</v>
      </c>
      <c r="P265" s="21"/>
      <c r="Q265" s="160">
        <v>0</v>
      </c>
      <c r="R265" s="21"/>
      <c r="S265" s="160">
        <v>6658193</v>
      </c>
      <c r="T265" s="21"/>
      <c r="U265" s="160">
        <f t="shared" si="13"/>
        <v>6658193</v>
      </c>
      <c r="V265" s="21"/>
      <c r="W265" s="21"/>
      <c r="X265" s="160">
        <v>0</v>
      </c>
      <c r="Y265" s="21"/>
      <c r="Z265" s="160">
        <v>0</v>
      </c>
      <c r="AA265" s="21"/>
      <c r="AB265" s="160">
        <v>116071</v>
      </c>
      <c r="AC265" s="21"/>
      <c r="AD265" s="160">
        <f t="shared" si="14"/>
        <v>116071</v>
      </c>
      <c r="AE265" s="21"/>
      <c r="AF265" s="160">
        <v>0</v>
      </c>
      <c r="AG265" s="21"/>
      <c r="AH265" s="160">
        <v>0</v>
      </c>
      <c r="AI265" s="21"/>
      <c r="AJ265" s="160">
        <v>0</v>
      </c>
      <c r="AK265" s="21"/>
      <c r="AL265" s="160">
        <f t="shared" si="15"/>
        <v>6774264</v>
      </c>
      <c r="AM265" s="21"/>
      <c r="AN265" s="10">
        <v>21</v>
      </c>
    </row>
    <row r="266" spans="1:40" ht="8.85" customHeight="1" x14ac:dyDescent="0.3">
      <c r="A266" s="10">
        <v>22</v>
      </c>
      <c r="B266" s="18"/>
      <c r="C266" s="10" t="s">
        <v>189</v>
      </c>
      <c r="D266" s="21"/>
      <c r="E266" s="21"/>
      <c r="F266" s="21"/>
      <c r="G266" s="160">
        <v>0</v>
      </c>
      <c r="H266" s="21"/>
      <c r="I266" s="160">
        <v>0</v>
      </c>
      <c r="J266" s="21"/>
      <c r="K266" s="160">
        <v>0</v>
      </c>
      <c r="L266" s="21"/>
      <c r="M266" s="160">
        <f t="shared" si="12"/>
        <v>0</v>
      </c>
      <c r="N266" s="21"/>
      <c r="O266" s="160">
        <v>0</v>
      </c>
      <c r="P266" s="21"/>
      <c r="Q266" s="160">
        <v>0</v>
      </c>
      <c r="R266" s="21"/>
      <c r="S266" s="160">
        <v>143350</v>
      </c>
      <c r="T266" s="21"/>
      <c r="U266" s="160">
        <f t="shared" si="13"/>
        <v>143350</v>
      </c>
      <c r="V266" s="21"/>
      <c r="W266" s="21"/>
      <c r="X266" s="160">
        <v>0</v>
      </c>
      <c r="Y266" s="21"/>
      <c r="Z266" s="160">
        <v>0</v>
      </c>
      <c r="AA266" s="21"/>
      <c r="AB266" s="160">
        <v>13850</v>
      </c>
      <c r="AC266" s="21"/>
      <c r="AD266" s="160">
        <f t="shared" si="14"/>
        <v>13850</v>
      </c>
      <c r="AE266" s="21"/>
      <c r="AF266" s="160">
        <v>0</v>
      </c>
      <c r="AG266" s="21"/>
      <c r="AH266" s="160">
        <v>0</v>
      </c>
      <c r="AI266" s="21"/>
      <c r="AJ266" s="160">
        <v>0</v>
      </c>
      <c r="AK266" s="21"/>
      <c r="AL266" s="160">
        <f t="shared" si="15"/>
        <v>157200</v>
      </c>
      <c r="AM266" s="21"/>
      <c r="AN266" s="10">
        <v>22</v>
      </c>
    </row>
    <row r="267" spans="1:40" ht="8.85" customHeight="1" x14ac:dyDescent="0.3">
      <c r="A267" s="10">
        <v>23</v>
      </c>
      <c r="B267" s="18"/>
      <c r="C267" s="10" t="s">
        <v>197</v>
      </c>
      <c r="D267" s="21"/>
      <c r="E267" s="21"/>
      <c r="F267" s="21"/>
      <c r="G267" s="160">
        <v>0</v>
      </c>
      <c r="H267" s="21"/>
      <c r="I267" s="160">
        <v>303252</v>
      </c>
      <c r="J267" s="21"/>
      <c r="K267" s="160">
        <v>0</v>
      </c>
      <c r="L267" s="21"/>
      <c r="M267" s="160">
        <f t="shared" si="12"/>
        <v>303252</v>
      </c>
      <c r="N267" s="21"/>
      <c r="O267" s="160">
        <v>0</v>
      </c>
      <c r="P267" s="21"/>
      <c r="Q267" s="160">
        <v>0</v>
      </c>
      <c r="R267" s="21"/>
      <c r="S267" s="160">
        <v>270509</v>
      </c>
      <c r="T267" s="21"/>
      <c r="U267" s="160">
        <f t="shared" si="13"/>
        <v>270509</v>
      </c>
      <c r="V267" s="21"/>
      <c r="W267" s="21"/>
      <c r="X267" s="160">
        <v>0</v>
      </c>
      <c r="Y267" s="21"/>
      <c r="Z267" s="160">
        <v>0</v>
      </c>
      <c r="AA267" s="21"/>
      <c r="AB267" s="160">
        <v>32743</v>
      </c>
      <c r="AC267" s="21"/>
      <c r="AD267" s="160">
        <f t="shared" si="14"/>
        <v>32743</v>
      </c>
      <c r="AE267" s="21"/>
      <c r="AF267" s="160">
        <v>0</v>
      </c>
      <c r="AG267" s="21"/>
      <c r="AH267" s="160">
        <v>0</v>
      </c>
      <c r="AI267" s="21"/>
      <c r="AJ267" s="160">
        <v>0</v>
      </c>
      <c r="AK267" s="21"/>
      <c r="AL267" s="160">
        <f t="shared" si="15"/>
        <v>303252</v>
      </c>
      <c r="AM267" s="21"/>
      <c r="AN267" s="10">
        <v>23</v>
      </c>
    </row>
    <row r="268" spans="1:40" ht="8.85" customHeight="1" x14ac:dyDescent="0.3">
      <c r="A268" s="10">
        <v>24</v>
      </c>
      <c r="B268" s="18"/>
      <c r="C268" s="37" t="s">
        <v>237</v>
      </c>
      <c r="D268" s="21"/>
      <c r="E268" s="21"/>
      <c r="F268" s="21"/>
      <c r="G268" s="160">
        <v>0</v>
      </c>
      <c r="H268" s="21"/>
      <c r="I268" s="160">
        <v>0</v>
      </c>
      <c r="J268" s="21"/>
      <c r="K268" s="160">
        <v>0</v>
      </c>
      <c r="L268" s="21"/>
      <c r="M268" s="160">
        <f t="shared" si="12"/>
        <v>0</v>
      </c>
      <c r="N268" s="21"/>
      <c r="O268" s="160">
        <v>0</v>
      </c>
      <c r="P268" s="21"/>
      <c r="Q268" s="160">
        <v>0</v>
      </c>
      <c r="R268" s="21"/>
      <c r="S268" s="160">
        <v>1054174</v>
      </c>
      <c r="T268" s="21"/>
      <c r="U268" s="160">
        <f t="shared" si="13"/>
        <v>1054174</v>
      </c>
      <c r="V268" s="21"/>
      <c r="W268" s="21"/>
      <c r="X268" s="160">
        <v>0</v>
      </c>
      <c r="Y268" s="21"/>
      <c r="Z268" s="160">
        <v>0</v>
      </c>
      <c r="AA268" s="21"/>
      <c r="AB268" s="160">
        <v>348367</v>
      </c>
      <c r="AC268" s="21"/>
      <c r="AD268" s="160">
        <f t="shared" si="14"/>
        <v>348367</v>
      </c>
      <c r="AE268" s="21"/>
      <c r="AF268" s="160">
        <v>0</v>
      </c>
      <c r="AG268" s="21"/>
      <c r="AH268" s="160">
        <v>0</v>
      </c>
      <c r="AI268" s="21"/>
      <c r="AJ268" s="160">
        <v>0</v>
      </c>
      <c r="AK268" s="21"/>
      <c r="AL268" s="160">
        <f t="shared" si="15"/>
        <v>1402541</v>
      </c>
      <c r="AM268" s="21"/>
      <c r="AN268" s="10">
        <v>24</v>
      </c>
    </row>
    <row r="269" spans="1:40" ht="8.85" customHeight="1" x14ac:dyDescent="0.3">
      <c r="A269" s="10">
        <v>25</v>
      </c>
      <c r="B269" s="18"/>
      <c r="C269" s="10" t="s">
        <v>238</v>
      </c>
      <c r="D269" s="21"/>
      <c r="E269" s="21"/>
      <c r="F269" s="21"/>
      <c r="G269" s="160">
        <v>0</v>
      </c>
      <c r="H269" s="21"/>
      <c r="I269" s="160">
        <v>98970</v>
      </c>
      <c r="J269" s="21"/>
      <c r="K269" s="160">
        <v>0</v>
      </c>
      <c r="L269" s="21"/>
      <c r="M269" s="160">
        <f t="shared" si="12"/>
        <v>98970</v>
      </c>
      <c r="N269" s="21"/>
      <c r="O269" s="160">
        <v>0</v>
      </c>
      <c r="P269" s="21"/>
      <c r="Q269" s="160">
        <v>0</v>
      </c>
      <c r="R269" s="21"/>
      <c r="S269" s="160">
        <v>80731</v>
      </c>
      <c r="T269" s="21"/>
      <c r="U269" s="160">
        <f t="shared" si="13"/>
        <v>80731</v>
      </c>
      <c r="V269" s="21"/>
      <c r="W269" s="21"/>
      <c r="X269" s="160">
        <v>0</v>
      </c>
      <c r="Y269" s="21"/>
      <c r="Z269" s="160">
        <v>0</v>
      </c>
      <c r="AA269" s="21"/>
      <c r="AB269" s="160">
        <v>18239</v>
      </c>
      <c r="AC269" s="21"/>
      <c r="AD269" s="160">
        <f t="shared" si="14"/>
        <v>18239</v>
      </c>
      <c r="AE269" s="21"/>
      <c r="AF269" s="160">
        <v>0</v>
      </c>
      <c r="AG269" s="21"/>
      <c r="AH269" s="160">
        <v>0</v>
      </c>
      <c r="AI269" s="21"/>
      <c r="AJ269" s="160">
        <v>0</v>
      </c>
      <c r="AK269" s="21"/>
      <c r="AL269" s="160">
        <f t="shared" si="15"/>
        <v>98970</v>
      </c>
      <c r="AM269" s="21"/>
      <c r="AN269" s="10">
        <v>25</v>
      </c>
    </row>
    <row r="270" spans="1:40"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9"/>
    </row>
    <row r="271" spans="1:40" ht="8.85" customHeight="1" x14ac:dyDescent="0.3">
      <c r="A271" s="10">
        <v>26</v>
      </c>
      <c r="B271" s="18"/>
      <c r="C271" s="10" t="s">
        <v>239</v>
      </c>
      <c r="D271" s="21"/>
      <c r="E271" s="21"/>
      <c r="F271" s="21"/>
      <c r="G271" s="160">
        <v>631689</v>
      </c>
      <c r="H271" s="21"/>
      <c r="I271" s="160">
        <v>-232923</v>
      </c>
      <c r="J271" s="21"/>
      <c r="K271" s="160">
        <v>0</v>
      </c>
      <c r="L271" s="21"/>
      <c r="M271" s="160">
        <f t="shared" si="12"/>
        <v>398766</v>
      </c>
      <c r="N271" s="21"/>
      <c r="O271" s="160">
        <v>0</v>
      </c>
      <c r="P271" s="21"/>
      <c r="Q271" s="160">
        <v>0</v>
      </c>
      <c r="R271" s="21"/>
      <c r="S271" s="160">
        <v>338760</v>
      </c>
      <c r="T271" s="21"/>
      <c r="U271" s="160">
        <f t="shared" si="13"/>
        <v>338760</v>
      </c>
      <c r="V271" s="21"/>
      <c r="W271" s="21"/>
      <c r="X271" s="160">
        <v>0</v>
      </c>
      <c r="Y271" s="21"/>
      <c r="Z271" s="160">
        <v>0</v>
      </c>
      <c r="AA271" s="21"/>
      <c r="AB271" s="160">
        <v>40506</v>
      </c>
      <c r="AC271" s="21"/>
      <c r="AD271" s="160">
        <f t="shared" si="14"/>
        <v>40506</v>
      </c>
      <c r="AE271" s="21"/>
      <c r="AF271" s="160">
        <v>0</v>
      </c>
      <c r="AG271" s="21"/>
      <c r="AH271" s="160">
        <v>0</v>
      </c>
      <c r="AI271" s="21"/>
      <c r="AJ271" s="160">
        <v>19500</v>
      </c>
      <c r="AK271" s="21"/>
      <c r="AL271" s="160">
        <f t="shared" si="15"/>
        <v>398766</v>
      </c>
      <c r="AM271" s="21"/>
      <c r="AN271" s="10">
        <v>26</v>
      </c>
    </row>
    <row r="272" spans="1:40" ht="8.85" customHeight="1" x14ac:dyDescent="0.3">
      <c r="A272" s="10">
        <v>27</v>
      </c>
      <c r="B272" s="18"/>
      <c r="C272" s="10" t="s">
        <v>240</v>
      </c>
      <c r="D272" s="21"/>
      <c r="E272" s="21"/>
      <c r="F272" s="21"/>
      <c r="G272" s="160">
        <v>3871152</v>
      </c>
      <c r="H272" s="21"/>
      <c r="I272" s="160">
        <v>0</v>
      </c>
      <c r="J272" s="21"/>
      <c r="K272" s="160">
        <v>0</v>
      </c>
      <c r="L272" s="21"/>
      <c r="M272" s="160">
        <f t="shared" si="12"/>
        <v>3871152</v>
      </c>
      <c r="N272" s="21"/>
      <c r="O272" s="160">
        <v>0</v>
      </c>
      <c r="P272" s="21"/>
      <c r="Q272" s="160">
        <v>0</v>
      </c>
      <c r="R272" s="21"/>
      <c r="S272" s="160">
        <v>4261838</v>
      </c>
      <c r="T272" s="21"/>
      <c r="U272" s="160">
        <f t="shared" si="13"/>
        <v>4261838</v>
      </c>
      <c r="V272" s="21"/>
      <c r="W272" s="21"/>
      <c r="X272" s="160">
        <v>0</v>
      </c>
      <c r="Y272" s="21"/>
      <c r="Z272" s="160">
        <v>0</v>
      </c>
      <c r="AA272" s="21"/>
      <c r="AB272" s="160">
        <v>92884</v>
      </c>
      <c r="AC272" s="21"/>
      <c r="AD272" s="160">
        <f t="shared" si="14"/>
        <v>92884</v>
      </c>
      <c r="AE272" s="21"/>
      <c r="AF272" s="160">
        <v>0</v>
      </c>
      <c r="AG272" s="21"/>
      <c r="AH272" s="160">
        <v>0</v>
      </c>
      <c r="AI272" s="21"/>
      <c r="AJ272" s="160">
        <v>0</v>
      </c>
      <c r="AK272" s="21"/>
      <c r="AL272" s="160">
        <f t="shared" si="15"/>
        <v>4354722</v>
      </c>
      <c r="AM272" s="21"/>
      <c r="AN272" s="10">
        <v>27</v>
      </c>
    </row>
    <row r="273" spans="1:40" ht="8.85" customHeight="1" x14ac:dyDescent="0.3">
      <c r="A273" s="10">
        <v>28</v>
      </c>
      <c r="B273" s="18"/>
      <c r="C273" s="10" t="s">
        <v>241</v>
      </c>
      <c r="D273" s="21"/>
      <c r="E273" s="21"/>
      <c r="F273" s="21"/>
      <c r="G273" s="160">
        <v>300000</v>
      </c>
      <c r="H273" s="21"/>
      <c r="I273" s="160">
        <v>0</v>
      </c>
      <c r="J273" s="21"/>
      <c r="K273" s="160">
        <v>105553</v>
      </c>
      <c r="L273" s="21"/>
      <c r="M273" s="160">
        <f>SUM(G273:K273)</f>
        <v>405553</v>
      </c>
      <c r="N273" s="21"/>
      <c r="O273" s="160">
        <v>0</v>
      </c>
      <c r="P273" s="21"/>
      <c r="Q273" s="160">
        <v>0</v>
      </c>
      <c r="R273" s="21"/>
      <c r="S273" s="160">
        <v>5970363</v>
      </c>
      <c r="T273" s="21"/>
      <c r="U273" s="160">
        <f>SUM(O273:S273)</f>
        <v>5970363</v>
      </c>
      <c r="V273" s="21"/>
      <c r="W273" s="21"/>
      <c r="X273" s="160">
        <v>0</v>
      </c>
      <c r="Y273" s="21"/>
      <c r="Z273" s="160">
        <v>0</v>
      </c>
      <c r="AA273" s="21"/>
      <c r="AB273" s="160">
        <v>146007</v>
      </c>
      <c r="AC273" s="21"/>
      <c r="AD273" s="160">
        <f>SUM(X273:AB273)</f>
        <v>146007</v>
      </c>
      <c r="AE273" s="21"/>
      <c r="AF273" s="160">
        <v>0</v>
      </c>
      <c r="AG273" s="21"/>
      <c r="AH273" s="160">
        <v>0</v>
      </c>
      <c r="AI273" s="21"/>
      <c r="AJ273" s="160">
        <v>0</v>
      </c>
      <c r="AK273" s="21"/>
      <c r="AL273" s="160">
        <f>(U273+AD273+AF273+AH273+AJ273)</f>
        <v>6116370</v>
      </c>
      <c r="AM273" s="21"/>
      <c r="AN273" s="10">
        <v>28</v>
      </c>
    </row>
    <row r="274" spans="1:40" ht="8.85" customHeight="1" x14ac:dyDescent="0.3">
      <c r="A274" s="10">
        <v>29</v>
      </c>
      <c r="B274" s="18"/>
      <c r="C274" s="10" t="s">
        <v>242</v>
      </c>
      <c r="D274" s="21"/>
      <c r="E274" s="21"/>
      <c r="F274" s="21"/>
      <c r="G274" s="160">
        <v>0</v>
      </c>
      <c r="H274" s="21"/>
      <c r="I274" s="160">
        <v>0</v>
      </c>
      <c r="J274" s="21"/>
      <c r="K274" s="160">
        <v>0</v>
      </c>
      <c r="L274" s="21"/>
      <c r="M274" s="160">
        <f>SUM(G274:K274)</f>
        <v>0</v>
      </c>
      <c r="N274" s="21"/>
      <c r="O274" s="160">
        <v>0</v>
      </c>
      <c r="P274" s="21"/>
      <c r="Q274" s="160">
        <v>0</v>
      </c>
      <c r="R274" s="21"/>
      <c r="S274" s="160">
        <v>0</v>
      </c>
      <c r="T274" s="21"/>
      <c r="U274" s="160">
        <f>SUM(O274:S274)</f>
        <v>0</v>
      </c>
      <c r="V274" s="21"/>
      <c r="W274" s="21"/>
      <c r="X274" s="160">
        <v>0</v>
      </c>
      <c r="Y274" s="21"/>
      <c r="Z274" s="160">
        <v>0</v>
      </c>
      <c r="AA274" s="21"/>
      <c r="AB274" s="160">
        <v>0</v>
      </c>
      <c r="AC274" s="21"/>
      <c r="AD274" s="160">
        <f>SUM(X274:AB274)</f>
        <v>0</v>
      </c>
      <c r="AE274" s="21"/>
      <c r="AF274" s="160">
        <v>0</v>
      </c>
      <c r="AG274" s="21"/>
      <c r="AH274" s="160">
        <v>0</v>
      </c>
      <c r="AI274" s="21"/>
      <c r="AJ274" s="160">
        <v>0</v>
      </c>
      <c r="AK274" s="21"/>
      <c r="AL274" s="160">
        <f>(U274+AD274+AF274+AH274+AJ274)</f>
        <v>0</v>
      </c>
      <c r="AM274" s="21"/>
      <c r="AN274" s="10">
        <v>29</v>
      </c>
    </row>
    <row r="275" spans="1:40" ht="8.85" customHeight="1" x14ac:dyDescent="0.3">
      <c r="A275" s="10">
        <v>30</v>
      </c>
      <c r="B275" s="18"/>
      <c r="C275" s="10" t="s">
        <v>243</v>
      </c>
      <c r="D275" s="21"/>
      <c r="E275" s="21"/>
      <c r="F275" s="21"/>
      <c r="G275" s="160">
        <v>0</v>
      </c>
      <c r="H275" s="21"/>
      <c r="I275" s="160">
        <v>104340</v>
      </c>
      <c r="J275" s="21"/>
      <c r="K275" s="160">
        <v>0</v>
      </c>
      <c r="L275" s="21"/>
      <c r="M275" s="160">
        <f>SUM(G275:K275)</f>
        <v>104340</v>
      </c>
      <c r="N275" s="21"/>
      <c r="O275" s="160">
        <v>0</v>
      </c>
      <c r="P275" s="21"/>
      <c r="Q275" s="160">
        <v>0</v>
      </c>
      <c r="R275" s="21"/>
      <c r="S275" s="160">
        <v>81217</v>
      </c>
      <c r="T275" s="21"/>
      <c r="U275" s="160">
        <f>SUM(O275:S275)</f>
        <v>81217</v>
      </c>
      <c r="V275" s="21"/>
      <c r="W275" s="21"/>
      <c r="X275" s="160">
        <v>0</v>
      </c>
      <c r="Y275" s="21"/>
      <c r="Z275" s="160">
        <v>0</v>
      </c>
      <c r="AA275" s="21"/>
      <c r="AB275" s="160">
        <v>23123</v>
      </c>
      <c r="AC275" s="21"/>
      <c r="AD275" s="160">
        <f>SUM(X275:AB275)</f>
        <v>23123</v>
      </c>
      <c r="AE275" s="21"/>
      <c r="AF275" s="160">
        <v>0</v>
      </c>
      <c r="AG275" s="21"/>
      <c r="AH275" s="160">
        <v>0</v>
      </c>
      <c r="AI275" s="21"/>
      <c r="AJ275" s="160">
        <v>0</v>
      </c>
      <c r="AK275" s="21"/>
      <c r="AL275" s="160">
        <f>(U275+AD275+AF275+AH275+AJ275)</f>
        <v>104340</v>
      </c>
      <c r="AM275" s="21"/>
      <c r="AN275" s="10">
        <v>30</v>
      </c>
    </row>
    <row r="276" spans="1:40"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9"/>
    </row>
    <row r="277" spans="1:40" ht="8.85" customHeight="1" x14ac:dyDescent="0.3">
      <c r="A277" s="10">
        <v>31</v>
      </c>
      <c r="B277" s="18"/>
      <c r="C277" s="10" t="s">
        <v>210</v>
      </c>
      <c r="D277" s="21"/>
      <c r="E277" s="21"/>
      <c r="F277" s="21"/>
      <c r="G277" s="160">
        <v>0</v>
      </c>
      <c r="H277" s="21"/>
      <c r="I277" s="160">
        <v>340608</v>
      </c>
      <c r="J277" s="21"/>
      <c r="K277" s="160">
        <v>0</v>
      </c>
      <c r="L277" s="21"/>
      <c r="M277" s="160">
        <f>SUM(G277:K277)</f>
        <v>340608</v>
      </c>
      <c r="N277" s="21"/>
      <c r="O277" s="160">
        <v>0</v>
      </c>
      <c r="P277" s="21"/>
      <c r="Q277" s="160">
        <v>0</v>
      </c>
      <c r="R277" s="21"/>
      <c r="S277" s="160">
        <v>306059</v>
      </c>
      <c r="T277" s="21"/>
      <c r="U277" s="160">
        <f>SUM(O277:S277)</f>
        <v>306059</v>
      </c>
      <c r="V277" s="21"/>
      <c r="W277" s="21"/>
      <c r="X277" s="160">
        <v>0</v>
      </c>
      <c r="Y277" s="21"/>
      <c r="Z277" s="160">
        <v>0</v>
      </c>
      <c r="AA277" s="21"/>
      <c r="AB277" s="160">
        <v>34549</v>
      </c>
      <c r="AC277" s="21"/>
      <c r="AD277" s="160">
        <f>SUM(X277:AB277)</f>
        <v>34549</v>
      </c>
      <c r="AE277" s="21"/>
      <c r="AF277" s="160">
        <v>0</v>
      </c>
      <c r="AG277" s="21"/>
      <c r="AH277" s="160">
        <v>0</v>
      </c>
      <c r="AI277" s="21"/>
      <c r="AJ277" s="160">
        <v>0</v>
      </c>
      <c r="AK277" s="21"/>
      <c r="AL277" s="160">
        <f>(U277+AD277+AF277+AH277+AJ277)</f>
        <v>340608</v>
      </c>
      <c r="AM277" s="21"/>
      <c r="AN277" s="10">
        <v>31</v>
      </c>
    </row>
    <row r="278" spans="1:40" ht="8.85" customHeight="1" x14ac:dyDescent="0.3">
      <c r="A278" s="10">
        <v>32</v>
      </c>
      <c r="B278" s="18"/>
      <c r="C278" s="10" t="s">
        <v>244</v>
      </c>
      <c r="D278" s="21"/>
      <c r="E278" s="21"/>
      <c r="F278" s="21"/>
      <c r="G278" s="160">
        <v>36404</v>
      </c>
      <c r="H278" s="21"/>
      <c r="I278" s="160">
        <v>4536921</v>
      </c>
      <c r="J278" s="21"/>
      <c r="K278" s="160">
        <v>0</v>
      </c>
      <c r="L278" s="21"/>
      <c r="M278" s="160">
        <f>SUM(G278:K278)</f>
        <v>4573325</v>
      </c>
      <c r="N278" s="21"/>
      <c r="O278" s="160">
        <v>0</v>
      </c>
      <c r="P278" s="21"/>
      <c r="Q278" s="160">
        <v>0</v>
      </c>
      <c r="R278" s="21"/>
      <c r="S278" s="160">
        <v>4144037</v>
      </c>
      <c r="T278" s="21"/>
      <c r="U278" s="160">
        <f>SUM(O278:S278)</f>
        <v>4144037</v>
      </c>
      <c r="V278" s="21"/>
      <c r="W278" s="21"/>
      <c r="X278" s="160">
        <v>0</v>
      </c>
      <c r="Y278" s="21"/>
      <c r="Z278" s="160">
        <v>0</v>
      </c>
      <c r="AA278" s="21"/>
      <c r="AB278" s="160">
        <v>1827148</v>
      </c>
      <c r="AC278" s="21"/>
      <c r="AD278" s="160">
        <f>SUM(X278:AB278)</f>
        <v>1827148</v>
      </c>
      <c r="AE278" s="21"/>
      <c r="AF278" s="160">
        <v>0</v>
      </c>
      <c r="AG278" s="21"/>
      <c r="AH278" s="160">
        <v>0</v>
      </c>
      <c r="AI278" s="21"/>
      <c r="AJ278" s="160">
        <v>0</v>
      </c>
      <c r="AK278" s="21"/>
      <c r="AL278" s="160">
        <f>(U278+AD278+AF278+AH278+AJ278)</f>
        <v>5971185</v>
      </c>
      <c r="AM278" s="21"/>
      <c r="AN278" s="10">
        <v>32</v>
      </c>
    </row>
    <row r="279" spans="1:40" ht="8.85" customHeight="1" x14ac:dyDescent="0.3">
      <c r="A279" s="10">
        <v>33</v>
      </c>
      <c r="B279" s="18"/>
      <c r="C279" s="10" t="s">
        <v>245</v>
      </c>
      <c r="D279" s="21"/>
      <c r="E279" s="21"/>
      <c r="F279" s="21"/>
      <c r="G279" s="160">
        <v>321000</v>
      </c>
      <c r="H279" s="21"/>
      <c r="I279" s="160">
        <v>0</v>
      </c>
      <c r="J279" s="21"/>
      <c r="K279" s="160">
        <v>0</v>
      </c>
      <c r="L279" s="21"/>
      <c r="M279" s="160">
        <f>SUM(G279:K279)</f>
        <v>321000</v>
      </c>
      <c r="N279" s="21"/>
      <c r="O279" s="160">
        <v>0</v>
      </c>
      <c r="P279" s="21"/>
      <c r="Q279" s="160">
        <v>0</v>
      </c>
      <c r="R279" s="21"/>
      <c r="S279" s="160">
        <v>725934</v>
      </c>
      <c r="T279" s="21"/>
      <c r="U279" s="160">
        <f>SUM(O279:S279)</f>
        <v>725934</v>
      </c>
      <c r="V279" s="21"/>
      <c r="W279" s="21"/>
      <c r="X279" s="160">
        <v>0</v>
      </c>
      <c r="Y279" s="21"/>
      <c r="Z279" s="160">
        <v>0</v>
      </c>
      <c r="AA279" s="21"/>
      <c r="AB279" s="160">
        <v>77008</v>
      </c>
      <c r="AC279" s="21"/>
      <c r="AD279" s="160">
        <f>SUM(X279:AB279)</f>
        <v>77008</v>
      </c>
      <c r="AE279" s="21"/>
      <c r="AF279" s="160">
        <v>64152</v>
      </c>
      <c r="AG279" s="21"/>
      <c r="AH279" s="160">
        <v>0</v>
      </c>
      <c r="AI279" s="21"/>
      <c r="AJ279" s="160">
        <v>0</v>
      </c>
      <c r="AK279" s="21"/>
      <c r="AL279" s="160">
        <f>(U279+AD279+AF279+AH279+AJ279)</f>
        <v>867094</v>
      </c>
      <c r="AM279" s="21"/>
      <c r="AN279" s="10">
        <v>33</v>
      </c>
    </row>
    <row r="280" spans="1:40" ht="8.85" customHeight="1" x14ac:dyDescent="0.3">
      <c r="A280" s="10">
        <v>34</v>
      </c>
      <c r="B280" s="18"/>
      <c r="C280" s="10" t="s">
        <v>246</v>
      </c>
      <c r="D280" s="21"/>
      <c r="E280" s="21"/>
      <c r="F280" s="21"/>
      <c r="G280" s="160">
        <v>0</v>
      </c>
      <c r="H280" s="21"/>
      <c r="I280" s="160">
        <v>967596</v>
      </c>
      <c r="J280" s="21"/>
      <c r="K280" s="160">
        <v>0</v>
      </c>
      <c r="L280" s="21"/>
      <c r="M280" s="160">
        <f>SUM(G280:K280)</f>
        <v>967596</v>
      </c>
      <c r="N280" s="21"/>
      <c r="O280" s="160">
        <v>0</v>
      </c>
      <c r="P280" s="21"/>
      <c r="Q280" s="160">
        <v>0</v>
      </c>
      <c r="R280" s="21"/>
      <c r="S280" s="160">
        <v>692349</v>
      </c>
      <c r="T280" s="21"/>
      <c r="U280" s="160">
        <f>SUM(O280:S280)</f>
        <v>692349</v>
      </c>
      <c r="V280" s="21"/>
      <c r="W280" s="21"/>
      <c r="X280" s="160">
        <v>0</v>
      </c>
      <c r="Y280" s="21"/>
      <c r="Z280" s="160">
        <v>0</v>
      </c>
      <c r="AA280" s="21"/>
      <c r="AB280" s="160">
        <v>275247</v>
      </c>
      <c r="AC280" s="21"/>
      <c r="AD280" s="160">
        <f>SUM(X280:AB280)</f>
        <v>275247</v>
      </c>
      <c r="AE280" s="21"/>
      <c r="AF280" s="160">
        <v>0</v>
      </c>
      <c r="AG280" s="21"/>
      <c r="AH280" s="160">
        <v>0</v>
      </c>
      <c r="AI280" s="21"/>
      <c r="AJ280" s="160">
        <v>0</v>
      </c>
      <c r="AK280" s="21"/>
      <c r="AL280" s="160">
        <f>(U280+AD280+AF280+AH280+AJ280)</f>
        <v>967596</v>
      </c>
      <c r="AM280" s="21"/>
      <c r="AN280" s="10">
        <v>34</v>
      </c>
    </row>
    <row r="281" spans="1:40" ht="8.85" customHeight="1" x14ac:dyDescent="0.3">
      <c r="A281" s="10">
        <v>35</v>
      </c>
      <c r="B281" s="18"/>
      <c r="C281" s="10" t="s">
        <v>247</v>
      </c>
      <c r="D281" s="21"/>
      <c r="E281" s="21"/>
      <c r="F281" s="21"/>
      <c r="G281" s="160">
        <v>0</v>
      </c>
      <c r="H281" s="21"/>
      <c r="I281" s="160">
        <v>410663</v>
      </c>
      <c r="J281" s="21"/>
      <c r="K281" s="160">
        <v>0</v>
      </c>
      <c r="L281" s="21"/>
      <c r="M281" s="160">
        <f>SUM(G281:K281)</f>
        <v>410663</v>
      </c>
      <c r="N281" s="21"/>
      <c r="O281" s="160">
        <v>11966</v>
      </c>
      <c r="P281" s="21"/>
      <c r="Q281" s="160">
        <v>0</v>
      </c>
      <c r="R281" s="21"/>
      <c r="S281" s="160">
        <v>276183</v>
      </c>
      <c r="T281" s="21"/>
      <c r="U281" s="160">
        <f>SUM(O281:S281)</f>
        <v>288149</v>
      </c>
      <c r="V281" s="21"/>
      <c r="W281" s="21"/>
      <c r="X281" s="160">
        <v>30639</v>
      </c>
      <c r="Y281" s="21"/>
      <c r="Z281" s="160">
        <v>0</v>
      </c>
      <c r="AA281" s="21"/>
      <c r="AB281" s="160">
        <v>91875</v>
      </c>
      <c r="AC281" s="21"/>
      <c r="AD281" s="160">
        <f>SUM(X281:AB281)</f>
        <v>122514</v>
      </c>
      <c r="AE281" s="21"/>
      <c r="AF281" s="160">
        <v>0</v>
      </c>
      <c r="AG281" s="21"/>
      <c r="AH281" s="160">
        <v>0</v>
      </c>
      <c r="AI281" s="21"/>
      <c r="AJ281" s="160">
        <v>0</v>
      </c>
      <c r="AK281" s="21"/>
      <c r="AL281" s="160">
        <f>(U281+AD281+AF281+AH281+AJ281)</f>
        <v>410663</v>
      </c>
      <c r="AM281" s="21"/>
      <c r="AN281" s="10">
        <v>35</v>
      </c>
    </row>
    <row r="282" spans="1:40" ht="8.85" customHeight="1" x14ac:dyDescent="0.3">
      <c r="B282" s="18"/>
      <c r="D282" s="21"/>
      <c r="E282" s="21"/>
      <c r="F282" s="21"/>
      <c r="G282" s="160"/>
      <c r="H282" s="21"/>
      <c r="I282" s="160"/>
      <c r="J282" s="21"/>
      <c r="K282" s="160"/>
      <c r="L282" s="21"/>
      <c r="M282" s="160"/>
      <c r="N282" s="21"/>
      <c r="O282" s="160"/>
      <c r="P282" s="21"/>
      <c r="Q282" s="160"/>
      <c r="R282" s="21"/>
      <c r="S282" s="160"/>
      <c r="T282" s="21"/>
      <c r="U282" s="160"/>
      <c r="V282" s="21"/>
      <c r="W282" s="21"/>
      <c r="X282" s="160"/>
      <c r="Y282" s="21"/>
      <c r="Z282" s="160"/>
      <c r="AA282" s="21"/>
      <c r="AB282" s="160"/>
      <c r="AC282" s="21"/>
      <c r="AD282" s="160"/>
      <c r="AE282" s="21"/>
      <c r="AF282" s="160"/>
      <c r="AG282" s="21"/>
      <c r="AH282" s="160"/>
      <c r="AI282" s="21"/>
      <c r="AJ282" s="160"/>
      <c r="AK282" s="21"/>
      <c r="AL282" s="160"/>
      <c r="AM282" s="21"/>
    </row>
    <row r="283" spans="1:40" ht="8.85" customHeight="1" x14ac:dyDescent="0.3">
      <c r="A283" s="10">
        <v>36</v>
      </c>
      <c r="B283" s="18"/>
      <c r="C283" s="10" t="s">
        <v>214</v>
      </c>
      <c r="D283" s="21"/>
      <c r="E283" s="21"/>
      <c r="F283" s="21"/>
      <c r="G283" s="160">
        <v>0</v>
      </c>
      <c r="H283" s="21"/>
      <c r="I283" s="160">
        <v>0</v>
      </c>
      <c r="J283" s="21"/>
      <c r="K283" s="160">
        <v>0</v>
      </c>
      <c r="L283" s="21"/>
      <c r="M283" s="160">
        <f>SUM(G283:K283)</f>
        <v>0</v>
      </c>
      <c r="N283" s="21"/>
      <c r="O283" s="160">
        <v>0</v>
      </c>
      <c r="P283" s="21"/>
      <c r="Q283" s="160">
        <v>0</v>
      </c>
      <c r="R283" s="21"/>
      <c r="S283" s="160">
        <v>0</v>
      </c>
      <c r="T283" s="21"/>
      <c r="U283" s="160">
        <f>SUM(O283:S283)</f>
        <v>0</v>
      </c>
      <c r="V283" s="21"/>
      <c r="W283" s="21"/>
      <c r="X283" s="160">
        <v>0</v>
      </c>
      <c r="Y283" s="21"/>
      <c r="Z283" s="160">
        <v>0</v>
      </c>
      <c r="AA283" s="21"/>
      <c r="AB283" s="160">
        <v>0</v>
      </c>
      <c r="AC283" s="21"/>
      <c r="AD283" s="160">
        <f>SUM(X283:AB283)</f>
        <v>0</v>
      </c>
      <c r="AE283" s="21"/>
      <c r="AF283" s="160">
        <v>0</v>
      </c>
      <c r="AG283" s="21"/>
      <c r="AH283" s="160">
        <v>0</v>
      </c>
      <c r="AI283" s="21"/>
      <c r="AJ283" s="160">
        <v>0</v>
      </c>
      <c r="AK283" s="21"/>
      <c r="AL283" s="160">
        <f>(U283+AD283+AF283+AH283+AJ283)</f>
        <v>0</v>
      </c>
      <c r="AM283" s="21"/>
      <c r="AN283" s="10">
        <v>36</v>
      </c>
    </row>
    <row r="284" spans="1:40" ht="8.85" customHeight="1" x14ac:dyDescent="0.3">
      <c r="A284" s="10">
        <v>37</v>
      </c>
      <c r="B284" s="18"/>
      <c r="C284" s="10" t="s">
        <v>248</v>
      </c>
      <c r="D284" s="21"/>
      <c r="E284" s="21"/>
      <c r="F284" s="21"/>
      <c r="G284" s="160">
        <v>0</v>
      </c>
      <c r="H284" s="21"/>
      <c r="I284" s="160">
        <v>189353</v>
      </c>
      <c r="J284" s="21"/>
      <c r="K284" s="160">
        <v>0</v>
      </c>
      <c r="L284" s="21"/>
      <c r="M284" s="160">
        <f>SUM(G284:K284)</f>
        <v>189353</v>
      </c>
      <c r="N284" s="21"/>
      <c r="O284" s="160">
        <v>0</v>
      </c>
      <c r="P284" s="21"/>
      <c r="Q284" s="160">
        <v>0</v>
      </c>
      <c r="R284" s="21"/>
      <c r="S284" s="160">
        <v>143579</v>
      </c>
      <c r="T284" s="21"/>
      <c r="U284" s="160">
        <f>SUM(O284:S284)</f>
        <v>143579</v>
      </c>
      <c r="V284" s="21"/>
      <c r="W284" s="21"/>
      <c r="X284" s="160">
        <v>0</v>
      </c>
      <c r="Y284" s="21"/>
      <c r="Z284" s="160">
        <v>0</v>
      </c>
      <c r="AA284" s="21"/>
      <c r="AB284" s="160">
        <v>45774</v>
      </c>
      <c r="AC284" s="21"/>
      <c r="AD284" s="160">
        <f>SUM(X284:AB284)</f>
        <v>45774</v>
      </c>
      <c r="AE284" s="21"/>
      <c r="AF284" s="160">
        <v>0</v>
      </c>
      <c r="AG284" s="21"/>
      <c r="AH284" s="160">
        <v>0</v>
      </c>
      <c r="AI284" s="21"/>
      <c r="AJ284" s="160">
        <v>0</v>
      </c>
      <c r="AK284" s="21"/>
      <c r="AL284" s="160">
        <f>(U284+AD284+AF284+AH284+AJ284)</f>
        <v>189353</v>
      </c>
      <c r="AM284" s="21"/>
      <c r="AN284" s="10">
        <v>37</v>
      </c>
    </row>
    <row r="285" spans="1:40" ht="8.85" customHeight="1" x14ac:dyDescent="0.3">
      <c r="A285" s="30">
        <v>38</v>
      </c>
      <c r="B285" s="18"/>
      <c r="C285" s="10" t="s">
        <v>249</v>
      </c>
      <c r="D285" s="21"/>
      <c r="E285" s="21"/>
      <c r="F285" s="21"/>
      <c r="G285" s="162">
        <v>237958</v>
      </c>
      <c r="H285" s="21"/>
      <c r="I285" s="162">
        <v>890486</v>
      </c>
      <c r="J285" s="21"/>
      <c r="K285" s="162">
        <v>0</v>
      </c>
      <c r="L285" s="21"/>
      <c r="M285" s="162">
        <f>SUM(G285:K285)</f>
        <v>1128444</v>
      </c>
      <c r="N285" s="21"/>
      <c r="O285" s="162">
        <v>0</v>
      </c>
      <c r="P285" s="21"/>
      <c r="Q285" s="162">
        <v>0</v>
      </c>
      <c r="R285" s="21"/>
      <c r="S285" s="162">
        <v>901504</v>
      </c>
      <c r="T285" s="21"/>
      <c r="U285" s="162">
        <f>SUM(O285:S285)</f>
        <v>901504</v>
      </c>
      <c r="V285" s="21"/>
      <c r="W285" s="21"/>
      <c r="X285" s="162">
        <v>0</v>
      </c>
      <c r="Y285" s="21"/>
      <c r="Z285" s="162">
        <v>0</v>
      </c>
      <c r="AA285" s="21"/>
      <c r="AB285" s="162">
        <v>226940</v>
      </c>
      <c r="AC285" s="21"/>
      <c r="AD285" s="162">
        <f>SUM(X285:AB285)</f>
        <v>226940</v>
      </c>
      <c r="AE285" s="21"/>
      <c r="AF285" s="162">
        <v>0</v>
      </c>
      <c r="AG285" s="21"/>
      <c r="AH285" s="162">
        <v>0</v>
      </c>
      <c r="AI285" s="21"/>
      <c r="AJ285" s="162">
        <v>0</v>
      </c>
      <c r="AK285" s="21"/>
      <c r="AL285" s="162">
        <f>(U285+AD285+AF285+AH285+AJ285)</f>
        <v>1128444</v>
      </c>
      <c r="AM285" s="21"/>
      <c r="AN285" s="30">
        <v>38</v>
      </c>
    </row>
    <row r="286" spans="1:40"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row>
    <row r="287" spans="1:40" ht="8.85" customHeight="1" x14ac:dyDescent="0.3">
      <c r="A287" s="30">
        <f>A285</f>
        <v>38</v>
      </c>
      <c r="B287" s="21"/>
      <c r="C287" s="18" t="s">
        <v>65</v>
      </c>
      <c r="D287" s="21"/>
      <c r="E287" s="21"/>
      <c r="F287" s="21"/>
      <c r="G287" s="163">
        <f>SUM(G241:G285)</f>
        <v>46160378</v>
      </c>
      <c r="H287" s="21"/>
      <c r="I287" s="163">
        <f>SUM(I241:I285)</f>
        <v>26866953</v>
      </c>
      <c r="J287" s="21"/>
      <c r="K287" s="163">
        <f>SUM(K241:K285)</f>
        <v>105553</v>
      </c>
      <c r="L287" s="21"/>
      <c r="M287" s="163">
        <f>SUM(M241:M285)</f>
        <v>73132884</v>
      </c>
      <c r="N287" s="21"/>
      <c r="O287" s="163">
        <f>SUM(O241:O285)</f>
        <v>74048</v>
      </c>
      <c r="P287" s="21"/>
      <c r="Q287" s="163">
        <f>SUM(Q241:Q285)</f>
        <v>71963</v>
      </c>
      <c r="R287" s="21"/>
      <c r="S287" s="163">
        <f>SUM(S241:S285)</f>
        <v>70062049</v>
      </c>
      <c r="T287" s="21"/>
      <c r="U287" s="163">
        <f>SUM(U241:U285)</f>
        <v>70208060</v>
      </c>
      <c r="V287" s="21"/>
      <c r="W287" s="21"/>
      <c r="X287" s="163">
        <f>SUM(X241:X285)</f>
        <v>32988</v>
      </c>
      <c r="Y287" s="21"/>
      <c r="Z287" s="163">
        <f>SUM(Z241:Z285)</f>
        <v>22282</v>
      </c>
      <c r="AA287" s="21"/>
      <c r="AB287" s="163">
        <f>SUM(AB241:AB285)</f>
        <v>9933079</v>
      </c>
      <c r="AC287" s="21"/>
      <c r="AD287" s="163">
        <f>SUM(AD241:AD285)</f>
        <v>9988349</v>
      </c>
      <c r="AE287" s="21"/>
      <c r="AF287" s="163">
        <f>SUM(AF241:AF285)</f>
        <v>326721</v>
      </c>
      <c r="AG287" s="21"/>
      <c r="AH287" s="163">
        <f>SUM(AH241:AH285)</f>
        <v>440000</v>
      </c>
      <c r="AI287" s="21"/>
      <c r="AJ287" s="163">
        <f>SUM(AJ241:AJ285)</f>
        <v>582290</v>
      </c>
      <c r="AK287" s="21"/>
      <c r="AL287" s="163">
        <f>SUM(AL241:AL285)</f>
        <v>81545420</v>
      </c>
      <c r="AM287" s="21"/>
      <c r="AN287" s="30">
        <f>AN285</f>
        <v>38</v>
      </c>
    </row>
    <row r="288" spans="1:40" ht="8.85" customHeight="1" x14ac:dyDescent="0.3">
      <c r="A288" s="166"/>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166"/>
    </row>
    <row r="289" spans="1:40" ht="14.25" customHeight="1" thickBot="1" x14ac:dyDescent="0.35">
      <c r="A289" s="42">
        <f>(A60+A219+A287)</f>
        <v>171</v>
      </c>
      <c r="B289" s="21"/>
      <c r="C289" s="18" t="s">
        <v>250</v>
      </c>
      <c r="D289" s="21"/>
      <c r="E289" s="21"/>
      <c r="F289" s="21"/>
      <c r="G289" s="167">
        <f>(G60+G219+G287)</f>
        <v>1645515229</v>
      </c>
      <c r="H289" s="21"/>
      <c r="I289" s="167">
        <f>(I60+I219+I287)</f>
        <v>2064415393</v>
      </c>
      <c r="J289" s="21"/>
      <c r="K289" s="167">
        <f>(K60+K219+K287)</f>
        <v>4505566</v>
      </c>
      <c r="L289" s="21"/>
      <c r="M289" s="167">
        <f>(M60+M219+M287)</f>
        <v>3714436188</v>
      </c>
      <c r="N289" s="21"/>
      <c r="O289" s="167">
        <f>(O60+O219+O287)</f>
        <v>1404060469</v>
      </c>
      <c r="P289" s="21"/>
      <c r="Q289" s="167">
        <f>(Q60+Q219+Q287)</f>
        <v>176663000</v>
      </c>
      <c r="R289" s="21"/>
      <c r="S289" s="167">
        <f>(S60+S219+S287)</f>
        <v>1595410803</v>
      </c>
      <c r="T289" s="21"/>
      <c r="U289" s="167">
        <f>(U60+U219+U287)</f>
        <v>3176134272</v>
      </c>
      <c r="V289" s="21"/>
      <c r="W289" s="21"/>
      <c r="X289" s="167">
        <f>(X60+X219+X287)</f>
        <v>409085563</v>
      </c>
      <c r="Y289" s="21"/>
      <c r="Z289" s="167">
        <f>(Z60+Z219+Z287)</f>
        <v>56372952</v>
      </c>
      <c r="AA289" s="21"/>
      <c r="AB289" s="167">
        <f>(AB60+AB219+AB287)</f>
        <v>370140073</v>
      </c>
      <c r="AC289" s="21"/>
      <c r="AD289" s="167">
        <f>(AD60+AD219+AD287)</f>
        <v>835598588</v>
      </c>
      <c r="AE289" s="21"/>
      <c r="AF289" s="167">
        <f>(AF60+AF219+AF287)</f>
        <v>613336</v>
      </c>
      <c r="AG289" s="21"/>
      <c r="AH289" s="167">
        <f>(AH60+AH219+AH287)</f>
        <v>40316056</v>
      </c>
      <c r="AI289" s="21"/>
      <c r="AJ289" s="167">
        <f>(AJ60+AJ219+AJ287)</f>
        <v>25436918</v>
      </c>
      <c r="AK289" s="21"/>
      <c r="AL289" s="167">
        <f>(AL60+AL219+AL287)</f>
        <v>4078099170</v>
      </c>
      <c r="AM289" s="21"/>
      <c r="AN289" s="42">
        <f>(AN60+AN219+AN287)</f>
        <v>171</v>
      </c>
    </row>
    <row r="290" spans="1:40" ht="6.7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row>
    <row r="291" spans="1:40" ht="9.6"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row>
    <row r="292" spans="1:40" ht="11.1"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row>
    <row r="293" spans="1:40" ht="6.6"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row>
    <row r="294" spans="1:40" ht="9.6"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row>
    <row r="295" spans="1:40" ht="9.6"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row>
    <row r="296" spans="1:40" ht="9.6"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row>
    <row r="297" spans="1:40" ht="9.6"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row>
    <row r="298" spans="1:40" ht="9.6"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row>
    <row r="299" spans="1:40" ht="1.6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row>
    <row r="300" spans="1:40" ht="9.4499999999999993"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row>
    <row r="301" spans="1:40" ht="9.4499999999999993"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row>
    <row r="302" spans="1:40" ht="9.4499999999999993"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row>
    <row r="303" spans="1:40" ht="9.6"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row>
    <row r="304" spans="1:40" ht="6.75"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row>
    <row r="305" spans="1:42" ht="12" customHeight="1" x14ac:dyDescent="0.3">
      <c r="A305" s="14" t="s">
        <v>638</v>
      </c>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P305" s="113" t="s">
        <v>639</v>
      </c>
    </row>
  </sheetData>
  <autoFilter ref="C292" xr:uid="{96A86D54-197C-4C85-A96C-5F8B3E92F443}"/>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ignoredErrors>
    <ignoredError sqref="A75 AP75 A15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7A6A-0F02-4A8D-8DDD-7B23055ACBEF}">
  <sheetPr transitionEvaluation="1"/>
  <dimension ref="A1:AO304"/>
  <sheetViews>
    <sheetView showGridLines="0" zoomScale="120" zoomScaleNormal="120" workbookViewId="0"/>
  </sheetViews>
  <sheetFormatPr defaultColWidth="11.5546875" defaultRowHeight="9.75" customHeight="1" x14ac:dyDescent="0.3"/>
  <cols>
    <col min="1" max="1" width="4.5546875" style="10" customWidth="1"/>
    <col min="2" max="2" width="1.6640625" style="10" customWidth="1"/>
    <col min="3" max="3" width="14.21875" style="10" bestFit="1" customWidth="1"/>
    <col min="4" max="4" width="1.44140625" style="10" customWidth="1"/>
    <col min="5" max="5" width="12.33203125" style="10" customWidth="1"/>
    <col min="6" max="6" width="1.109375" style="10" customWidth="1"/>
    <col min="7" max="7" width="10.33203125" style="10" customWidth="1"/>
    <col min="8" max="8" width="1.44140625" style="10" customWidth="1"/>
    <col min="9" max="9" width="11.77734375" style="10" customWidth="1"/>
    <col min="10" max="10" width="1.109375" style="10" customWidth="1"/>
    <col min="11" max="11" width="10.44140625" style="10" customWidth="1"/>
    <col min="12" max="12" width="1.44140625" style="10" customWidth="1"/>
    <col min="13" max="13" width="12.5546875" style="10" customWidth="1"/>
    <col min="14" max="14" width="1.109375" style="10" customWidth="1"/>
    <col min="15" max="15" width="12.33203125" style="10" customWidth="1"/>
    <col min="16" max="16" width="1.44140625" style="10" customWidth="1"/>
    <col min="17" max="17" width="11.21875" style="10" customWidth="1"/>
    <col min="18" max="18" width="1.44140625" style="10" customWidth="1"/>
    <col min="19" max="19" width="11.109375" style="10" customWidth="1"/>
    <col min="20" max="20" width="1.109375" style="10" customWidth="1"/>
    <col min="21" max="21" width="10.77734375" style="10" customWidth="1"/>
    <col min="22" max="22" width="0.88671875" style="10" customWidth="1"/>
    <col min="23" max="23" width="11.77734375" style="10" customWidth="1"/>
    <col min="24" max="24" width="1.44140625" style="10" customWidth="1"/>
    <col min="25" max="25" width="13.109375" style="10" customWidth="1"/>
    <col min="26" max="26" width="1.109375" style="10" customWidth="1"/>
    <col min="27" max="27" width="13.44140625" style="10" customWidth="1"/>
    <col min="28" max="28" width="0.6640625" style="10" customWidth="1"/>
    <col min="29" max="29" width="13.33203125" style="10" customWidth="1"/>
    <col min="30" max="30" width="0.5546875" style="10" customWidth="1"/>
    <col min="31" max="31" width="13.77734375" style="10" customWidth="1"/>
    <col min="32" max="32" width="0.6640625" style="10" customWidth="1"/>
    <col min="33" max="33" width="11.77734375" style="10" customWidth="1"/>
    <col min="34" max="34" width="0.5546875" style="10" customWidth="1"/>
    <col min="35" max="35" width="14" style="10" customWidth="1"/>
    <col min="36" max="36" width="0.77734375" style="10" customWidth="1"/>
    <col min="37" max="37" width="14.109375" style="10" customWidth="1"/>
    <col min="38" max="38" width="0.77734375" style="10" customWidth="1"/>
    <col min="39" max="39" width="1.44140625" style="10" customWidth="1"/>
    <col min="40" max="40" width="4.77734375" style="18" customWidth="1"/>
    <col min="41" max="41" width="71.44140625" style="10" customWidth="1"/>
    <col min="42" max="42" width="16.21875" style="10" customWidth="1"/>
    <col min="43" max="256" width="11.5546875" style="10"/>
    <col min="257" max="257" width="4.5546875" style="10" customWidth="1"/>
    <col min="258" max="258" width="1.6640625" style="10" customWidth="1"/>
    <col min="259" max="259" width="14.21875" style="10" bestFit="1" customWidth="1"/>
    <col min="260" max="260" width="1.44140625" style="10" customWidth="1"/>
    <col min="261" max="261" width="12.33203125" style="10" customWidth="1"/>
    <col min="262" max="262" width="1.109375" style="10" customWidth="1"/>
    <col min="263" max="263" width="10.33203125" style="10" customWidth="1"/>
    <col min="264" max="264" width="1.44140625" style="10" customWidth="1"/>
    <col min="265" max="265" width="11.77734375" style="10" customWidth="1"/>
    <col min="266" max="266" width="1.109375" style="10" customWidth="1"/>
    <col min="267" max="267" width="10.44140625" style="10" customWidth="1"/>
    <col min="268" max="268" width="1.44140625" style="10" customWidth="1"/>
    <col min="269" max="269" width="12.5546875" style="10" customWidth="1"/>
    <col min="270" max="270" width="1.109375" style="10" customWidth="1"/>
    <col min="271" max="271" width="12.33203125" style="10" customWidth="1"/>
    <col min="272" max="272" width="1.44140625" style="10" customWidth="1"/>
    <col min="273" max="273" width="11.21875" style="10" customWidth="1"/>
    <col min="274" max="274" width="1.44140625" style="10" customWidth="1"/>
    <col min="275" max="275" width="11.109375" style="10" customWidth="1"/>
    <col min="276" max="276" width="1.109375" style="10" customWidth="1"/>
    <col min="277" max="277" width="10.77734375" style="10" customWidth="1"/>
    <col min="278" max="278" width="0.88671875" style="10" customWidth="1"/>
    <col min="279" max="279" width="11.77734375" style="10" customWidth="1"/>
    <col min="280" max="280" width="1.44140625" style="10" customWidth="1"/>
    <col min="281" max="281" width="13.109375" style="10" customWidth="1"/>
    <col min="282" max="282" width="1.109375" style="10" customWidth="1"/>
    <col min="283" max="283" width="13.44140625" style="10" customWidth="1"/>
    <col min="284" max="284" width="0.6640625" style="10" customWidth="1"/>
    <col min="285" max="285" width="13.33203125" style="10" customWidth="1"/>
    <col min="286" max="286" width="0.5546875" style="10" customWidth="1"/>
    <col min="287" max="287" width="13.77734375" style="10" customWidth="1"/>
    <col min="288" max="288" width="0.6640625" style="10" customWidth="1"/>
    <col min="289" max="289" width="11.77734375" style="10" customWidth="1"/>
    <col min="290" max="290" width="0.5546875" style="10" customWidth="1"/>
    <col min="291" max="291" width="14" style="10" customWidth="1"/>
    <col min="292" max="292" width="0.77734375" style="10" customWidth="1"/>
    <col min="293" max="293" width="14.109375" style="10" customWidth="1"/>
    <col min="294" max="294" width="0.77734375" style="10" customWidth="1"/>
    <col min="295" max="295" width="1.44140625" style="10" customWidth="1"/>
    <col min="296" max="296" width="4.77734375" style="10" customWidth="1"/>
    <col min="297" max="297" width="71.44140625" style="10" customWidth="1"/>
    <col min="298" max="298" width="16.21875" style="10" customWidth="1"/>
    <col min="299" max="512" width="11.5546875" style="10"/>
    <col min="513" max="513" width="4.5546875" style="10" customWidth="1"/>
    <col min="514" max="514" width="1.6640625" style="10" customWidth="1"/>
    <col min="515" max="515" width="14.21875" style="10" bestFit="1" customWidth="1"/>
    <col min="516" max="516" width="1.44140625" style="10" customWidth="1"/>
    <col min="517" max="517" width="12.33203125" style="10" customWidth="1"/>
    <col min="518" max="518" width="1.109375" style="10" customWidth="1"/>
    <col min="519" max="519" width="10.33203125" style="10" customWidth="1"/>
    <col min="520" max="520" width="1.44140625" style="10" customWidth="1"/>
    <col min="521" max="521" width="11.77734375" style="10" customWidth="1"/>
    <col min="522" max="522" width="1.109375" style="10" customWidth="1"/>
    <col min="523" max="523" width="10.44140625" style="10" customWidth="1"/>
    <col min="524" max="524" width="1.44140625" style="10" customWidth="1"/>
    <col min="525" max="525" width="12.5546875" style="10" customWidth="1"/>
    <col min="526" max="526" width="1.109375" style="10" customWidth="1"/>
    <col min="527" max="527" width="12.33203125" style="10" customWidth="1"/>
    <col min="528" max="528" width="1.44140625" style="10" customWidth="1"/>
    <col min="529" max="529" width="11.21875" style="10" customWidth="1"/>
    <col min="530" max="530" width="1.44140625" style="10" customWidth="1"/>
    <col min="531" max="531" width="11.109375" style="10" customWidth="1"/>
    <col min="532" max="532" width="1.109375" style="10" customWidth="1"/>
    <col min="533" max="533" width="10.77734375" style="10" customWidth="1"/>
    <col min="534" max="534" width="0.88671875" style="10" customWidth="1"/>
    <col min="535" max="535" width="11.77734375" style="10" customWidth="1"/>
    <col min="536" max="536" width="1.44140625" style="10" customWidth="1"/>
    <col min="537" max="537" width="13.109375" style="10" customWidth="1"/>
    <col min="538" max="538" width="1.109375" style="10" customWidth="1"/>
    <col min="539" max="539" width="13.44140625" style="10" customWidth="1"/>
    <col min="540" max="540" width="0.6640625" style="10" customWidth="1"/>
    <col min="541" max="541" width="13.33203125" style="10" customWidth="1"/>
    <col min="542" max="542" width="0.5546875" style="10" customWidth="1"/>
    <col min="543" max="543" width="13.77734375" style="10" customWidth="1"/>
    <col min="544" max="544" width="0.6640625" style="10" customWidth="1"/>
    <col min="545" max="545" width="11.77734375" style="10" customWidth="1"/>
    <col min="546" max="546" width="0.5546875" style="10" customWidth="1"/>
    <col min="547" max="547" width="14" style="10" customWidth="1"/>
    <col min="548" max="548" width="0.77734375" style="10" customWidth="1"/>
    <col min="549" max="549" width="14.109375" style="10" customWidth="1"/>
    <col min="550" max="550" width="0.77734375" style="10" customWidth="1"/>
    <col min="551" max="551" width="1.44140625" style="10" customWidth="1"/>
    <col min="552" max="552" width="4.77734375" style="10" customWidth="1"/>
    <col min="553" max="553" width="71.44140625" style="10" customWidth="1"/>
    <col min="554" max="554" width="16.21875" style="10" customWidth="1"/>
    <col min="555" max="768" width="11.5546875" style="10"/>
    <col min="769" max="769" width="4.5546875" style="10" customWidth="1"/>
    <col min="770" max="770" width="1.6640625" style="10" customWidth="1"/>
    <col min="771" max="771" width="14.21875" style="10" bestFit="1" customWidth="1"/>
    <col min="772" max="772" width="1.44140625" style="10" customWidth="1"/>
    <col min="773" max="773" width="12.33203125" style="10" customWidth="1"/>
    <col min="774" max="774" width="1.109375" style="10" customWidth="1"/>
    <col min="775" max="775" width="10.33203125" style="10" customWidth="1"/>
    <col min="776" max="776" width="1.44140625" style="10" customWidth="1"/>
    <col min="777" max="777" width="11.77734375" style="10" customWidth="1"/>
    <col min="778" max="778" width="1.109375" style="10" customWidth="1"/>
    <col min="779" max="779" width="10.44140625" style="10" customWidth="1"/>
    <col min="780" max="780" width="1.44140625" style="10" customWidth="1"/>
    <col min="781" max="781" width="12.5546875" style="10" customWidth="1"/>
    <col min="782" max="782" width="1.109375" style="10" customWidth="1"/>
    <col min="783" max="783" width="12.33203125" style="10" customWidth="1"/>
    <col min="784" max="784" width="1.44140625" style="10" customWidth="1"/>
    <col min="785" max="785" width="11.21875" style="10" customWidth="1"/>
    <col min="786" max="786" width="1.44140625" style="10" customWidth="1"/>
    <col min="787" max="787" width="11.109375" style="10" customWidth="1"/>
    <col min="788" max="788" width="1.109375" style="10" customWidth="1"/>
    <col min="789" max="789" width="10.77734375" style="10" customWidth="1"/>
    <col min="790" max="790" width="0.88671875" style="10" customWidth="1"/>
    <col min="791" max="791" width="11.77734375" style="10" customWidth="1"/>
    <col min="792" max="792" width="1.44140625" style="10" customWidth="1"/>
    <col min="793" max="793" width="13.109375" style="10" customWidth="1"/>
    <col min="794" max="794" width="1.109375" style="10" customWidth="1"/>
    <col min="795" max="795" width="13.44140625" style="10" customWidth="1"/>
    <col min="796" max="796" width="0.6640625" style="10" customWidth="1"/>
    <col min="797" max="797" width="13.33203125" style="10" customWidth="1"/>
    <col min="798" max="798" width="0.5546875" style="10" customWidth="1"/>
    <col min="799" max="799" width="13.77734375" style="10" customWidth="1"/>
    <col min="800" max="800" width="0.6640625" style="10" customWidth="1"/>
    <col min="801" max="801" width="11.77734375" style="10" customWidth="1"/>
    <col min="802" max="802" width="0.5546875" style="10" customWidth="1"/>
    <col min="803" max="803" width="14" style="10" customWidth="1"/>
    <col min="804" max="804" width="0.77734375" style="10" customWidth="1"/>
    <col min="805" max="805" width="14.109375" style="10" customWidth="1"/>
    <col min="806" max="806" width="0.77734375" style="10" customWidth="1"/>
    <col min="807" max="807" width="1.44140625" style="10" customWidth="1"/>
    <col min="808" max="808" width="4.77734375" style="10" customWidth="1"/>
    <col min="809" max="809" width="71.44140625" style="10" customWidth="1"/>
    <col min="810" max="810" width="16.21875" style="10" customWidth="1"/>
    <col min="811" max="1024" width="11.5546875" style="10"/>
    <col min="1025" max="1025" width="4.5546875" style="10" customWidth="1"/>
    <col min="1026" max="1026" width="1.6640625" style="10" customWidth="1"/>
    <col min="1027" max="1027" width="14.21875" style="10" bestFit="1" customWidth="1"/>
    <col min="1028" max="1028" width="1.44140625" style="10" customWidth="1"/>
    <col min="1029" max="1029" width="12.33203125" style="10" customWidth="1"/>
    <col min="1030" max="1030" width="1.109375" style="10" customWidth="1"/>
    <col min="1031" max="1031" width="10.33203125" style="10" customWidth="1"/>
    <col min="1032" max="1032" width="1.44140625" style="10" customWidth="1"/>
    <col min="1033" max="1033" width="11.77734375" style="10" customWidth="1"/>
    <col min="1034" max="1034" width="1.109375" style="10" customWidth="1"/>
    <col min="1035" max="1035" width="10.44140625" style="10" customWidth="1"/>
    <col min="1036" max="1036" width="1.44140625" style="10" customWidth="1"/>
    <col min="1037" max="1037" width="12.5546875" style="10" customWidth="1"/>
    <col min="1038" max="1038" width="1.109375" style="10" customWidth="1"/>
    <col min="1039" max="1039" width="12.33203125" style="10" customWidth="1"/>
    <col min="1040" max="1040" width="1.44140625" style="10" customWidth="1"/>
    <col min="1041" max="1041" width="11.21875" style="10" customWidth="1"/>
    <col min="1042" max="1042" width="1.44140625" style="10" customWidth="1"/>
    <col min="1043" max="1043" width="11.109375" style="10" customWidth="1"/>
    <col min="1044" max="1044" width="1.109375" style="10" customWidth="1"/>
    <col min="1045" max="1045" width="10.77734375" style="10" customWidth="1"/>
    <col min="1046" max="1046" width="0.88671875" style="10" customWidth="1"/>
    <col min="1047" max="1047" width="11.77734375" style="10" customWidth="1"/>
    <col min="1048" max="1048" width="1.44140625" style="10" customWidth="1"/>
    <col min="1049" max="1049" width="13.109375" style="10" customWidth="1"/>
    <col min="1050" max="1050" width="1.109375" style="10" customWidth="1"/>
    <col min="1051" max="1051" width="13.44140625" style="10" customWidth="1"/>
    <col min="1052" max="1052" width="0.6640625" style="10" customWidth="1"/>
    <col min="1053" max="1053" width="13.33203125" style="10" customWidth="1"/>
    <col min="1054" max="1054" width="0.5546875" style="10" customWidth="1"/>
    <col min="1055" max="1055" width="13.77734375" style="10" customWidth="1"/>
    <col min="1056" max="1056" width="0.6640625" style="10" customWidth="1"/>
    <col min="1057" max="1057" width="11.77734375" style="10" customWidth="1"/>
    <col min="1058" max="1058" width="0.5546875" style="10" customWidth="1"/>
    <col min="1059" max="1059" width="14" style="10" customWidth="1"/>
    <col min="1060" max="1060" width="0.77734375" style="10" customWidth="1"/>
    <col min="1061" max="1061" width="14.109375" style="10" customWidth="1"/>
    <col min="1062" max="1062" width="0.77734375" style="10" customWidth="1"/>
    <col min="1063" max="1063" width="1.44140625" style="10" customWidth="1"/>
    <col min="1064" max="1064" width="4.77734375" style="10" customWidth="1"/>
    <col min="1065" max="1065" width="71.44140625" style="10" customWidth="1"/>
    <col min="1066" max="1066" width="16.21875" style="10" customWidth="1"/>
    <col min="1067" max="1280" width="11.5546875" style="10"/>
    <col min="1281" max="1281" width="4.5546875" style="10" customWidth="1"/>
    <col min="1282" max="1282" width="1.6640625" style="10" customWidth="1"/>
    <col min="1283" max="1283" width="14.21875" style="10" bestFit="1" customWidth="1"/>
    <col min="1284" max="1284" width="1.44140625" style="10" customWidth="1"/>
    <col min="1285" max="1285" width="12.33203125" style="10" customWidth="1"/>
    <col min="1286" max="1286" width="1.109375" style="10" customWidth="1"/>
    <col min="1287" max="1287" width="10.33203125" style="10" customWidth="1"/>
    <col min="1288" max="1288" width="1.44140625" style="10" customWidth="1"/>
    <col min="1289" max="1289" width="11.77734375" style="10" customWidth="1"/>
    <col min="1290" max="1290" width="1.109375" style="10" customWidth="1"/>
    <col min="1291" max="1291" width="10.44140625" style="10" customWidth="1"/>
    <col min="1292" max="1292" width="1.44140625" style="10" customWidth="1"/>
    <col min="1293" max="1293" width="12.5546875" style="10" customWidth="1"/>
    <col min="1294" max="1294" width="1.109375" style="10" customWidth="1"/>
    <col min="1295" max="1295" width="12.33203125" style="10" customWidth="1"/>
    <col min="1296" max="1296" width="1.44140625" style="10" customWidth="1"/>
    <col min="1297" max="1297" width="11.21875" style="10" customWidth="1"/>
    <col min="1298" max="1298" width="1.44140625" style="10" customWidth="1"/>
    <col min="1299" max="1299" width="11.109375" style="10" customWidth="1"/>
    <col min="1300" max="1300" width="1.109375" style="10" customWidth="1"/>
    <col min="1301" max="1301" width="10.77734375" style="10" customWidth="1"/>
    <col min="1302" max="1302" width="0.88671875" style="10" customWidth="1"/>
    <col min="1303" max="1303" width="11.77734375" style="10" customWidth="1"/>
    <col min="1304" max="1304" width="1.44140625" style="10" customWidth="1"/>
    <col min="1305" max="1305" width="13.109375" style="10" customWidth="1"/>
    <col min="1306" max="1306" width="1.109375" style="10" customWidth="1"/>
    <col min="1307" max="1307" width="13.44140625" style="10" customWidth="1"/>
    <col min="1308" max="1308" width="0.6640625" style="10" customWidth="1"/>
    <col min="1309" max="1309" width="13.33203125" style="10" customWidth="1"/>
    <col min="1310" max="1310" width="0.5546875" style="10" customWidth="1"/>
    <col min="1311" max="1311" width="13.77734375" style="10" customWidth="1"/>
    <col min="1312" max="1312" width="0.6640625" style="10" customWidth="1"/>
    <col min="1313" max="1313" width="11.77734375" style="10" customWidth="1"/>
    <col min="1314" max="1314" width="0.5546875" style="10" customWidth="1"/>
    <col min="1315" max="1315" width="14" style="10" customWidth="1"/>
    <col min="1316" max="1316" width="0.77734375" style="10" customWidth="1"/>
    <col min="1317" max="1317" width="14.109375" style="10" customWidth="1"/>
    <col min="1318" max="1318" width="0.77734375" style="10" customWidth="1"/>
    <col min="1319" max="1319" width="1.44140625" style="10" customWidth="1"/>
    <col min="1320" max="1320" width="4.77734375" style="10" customWidth="1"/>
    <col min="1321" max="1321" width="71.44140625" style="10" customWidth="1"/>
    <col min="1322" max="1322" width="16.21875" style="10" customWidth="1"/>
    <col min="1323" max="1536" width="11.5546875" style="10"/>
    <col min="1537" max="1537" width="4.5546875" style="10" customWidth="1"/>
    <col min="1538" max="1538" width="1.6640625" style="10" customWidth="1"/>
    <col min="1539" max="1539" width="14.21875" style="10" bestFit="1" customWidth="1"/>
    <col min="1540" max="1540" width="1.44140625" style="10" customWidth="1"/>
    <col min="1541" max="1541" width="12.33203125" style="10" customWidth="1"/>
    <col min="1542" max="1542" width="1.109375" style="10" customWidth="1"/>
    <col min="1543" max="1543" width="10.33203125" style="10" customWidth="1"/>
    <col min="1544" max="1544" width="1.44140625" style="10" customWidth="1"/>
    <col min="1545" max="1545" width="11.77734375" style="10" customWidth="1"/>
    <col min="1546" max="1546" width="1.109375" style="10" customWidth="1"/>
    <col min="1547" max="1547" width="10.44140625" style="10" customWidth="1"/>
    <col min="1548" max="1548" width="1.44140625" style="10" customWidth="1"/>
    <col min="1549" max="1549" width="12.5546875" style="10" customWidth="1"/>
    <col min="1550" max="1550" width="1.109375" style="10" customWidth="1"/>
    <col min="1551" max="1551" width="12.33203125" style="10" customWidth="1"/>
    <col min="1552" max="1552" width="1.44140625" style="10" customWidth="1"/>
    <col min="1553" max="1553" width="11.21875" style="10" customWidth="1"/>
    <col min="1554" max="1554" width="1.44140625" style="10" customWidth="1"/>
    <col min="1555" max="1555" width="11.109375" style="10" customWidth="1"/>
    <col min="1556" max="1556" width="1.109375" style="10" customWidth="1"/>
    <col min="1557" max="1557" width="10.77734375" style="10" customWidth="1"/>
    <col min="1558" max="1558" width="0.88671875" style="10" customWidth="1"/>
    <col min="1559" max="1559" width="11.77734375" style="10" customWidth="1"/>
    <col min="1560" max="1560" width="1.44140625" style="10" customWidth="1"/>
    <col min="1561" max="1561" width="13.109375" style="10" customWidth="1"/>
    <col min="1562" max="1562" width="1.109375" style="10" customWidth="1"/>
    <col min="1563" max="1563" width="13.44140625" style="10" customWidth="1"/>
    <col min="1564" max="1564" width="0.6640625" style="10" customWidth="1"/>
    <col min="1565" max="1565" width="13.33203125" style="10" customWidth="1"/>
    <col min="1566" max="1566" width="0.5546875" style="10" customWidth="1"/>
    <col min="1567" max="1567" width="13.77734375" style="10" customWidth="1"/>
    <col min="1568" max="1568" width="0.6640625" style="10" customWidth="1"/>
    <col min="1569" max="1569" width="11.77734375" style="10" customWidth="1"/>
    <col min="1570" max="1570" width="0.5546875" style="10" customWidth="1"/>
    <col min="1571" max="1571" width="14" style="10" customWidth="1"/>
    <col min="1572" max="1572" width="0.77734375" style="10" customWidth="1"/>
    <col min="1573" max="1573" width="14.109375" style="10" customWidth="1"/>
    <col min="1574" max="1574" width="0.77734375" style="10" customWidth="1"/>
    <col min="1575" max="1575" width="1.44140625" style="10" customWidth="1"/>
    <col min="1576" max="1576" width="4.77734375" style="10" customWidth="1"/>
    <col min="1577" max="1577" width="71.44140625" style="10" customWidth="1"/>
    <col min="1578" max="1578" width="16.21875" style="10" customWidth="1"/>
    <col min="1579" max="1792" width="11.5546875" style="10"/>
    <col min="1793" max="1793" width="4.5546875" style="10" customWidth="1"/>
    <col min="1794" max="1794" width="1.6640625" style="10" customWidth="1"/>
    <col min="1795" max="1795" width="14.21875" style="10" bestFit="1" customWidth="1"/>
    <col min="1796" max="1796" width="1.44140625" style="10" customWidth="1"/>
    <col min="1797" max="1797" width="12.33203125" style="10" customWidth="1"/>
    <col min="1798" max="1798" width="1.109375" style="10" customWidth="1"/>
    <col min="1799" max="1799" width="10.33203125" style="10" customWidth="1"/>
    <col min="1800" max="1800" width="1.44140625" style="10" customWidth="1"/>
    <col min="1801" max="1801" width="11.77734375" style="10" customWidth="1"/>
    <col min="1802" max="1802" width="1.109375" style="10" customWidth="1"/>
    <col min="1803" max="1803" width="10.44140625" style="10" customWidth="1"/>
    <col min="1804" max="1804" width="1.44140625" style="10" customWidth="1"/>
    <col min="1805" max="1805" width="12.5546875" style="10" customWidth="1"/>
    <col min="1806" max="1806" width="1.109375" style="10" customWidth="1"/>
    <col min="1807" max="1807" width="12.33203125" style="10" customWidth="1"/>
    <col min="1808" max="1808" width="1.44140625" style="10" customWidth="1"/>
    <col min="1809" max="1809" width="11.21875" style="10" customWidth="1"/>
    <col min="1810" max="1810" width="1.44140625" style="10" customWidth="1"/>
    <col min="1811" max="1811" width="11.109375" style="10" customWidth="1"/>
    <col min="1812" max="1812" width="1.109375" style="10" customWidth="1"/>
    <col min="1813" max="1813" width="10.77734375" style="10" customWidth="1"/>
    <col min="1814" max="1814" width="0.88671875" style="10" customWidth="1"/>
    <col min="1815" max="1815" width="11.77734375" style="10" customWidth="1"/>
    <col min="1816" max="1816" width="1.44140625" style="10" customWidth="1"/>
    <col min="1817" max="1817" width="13.109375" style="10" customWidth="1"/>
    <col min="1818" max="1818" width="1.109375" style="10" customWidth="1"/>
    <col min="1819" max="1819" width="13.44140625" style="10" customWidth="1"/>
    <col min="1820" max="1820" width="0.6640625" style="10" customWidth="1"/>
    <col min="1821" max="1821" width="13.33203125" style="10" customWidth="1"/>
    <col min="1822" max="1822" width="0.5546875" style="10" customWidth="1"/>
    <col min="1823" max="1823" width="13.77734375" style="10" customWidth="1"/>
    <col min="1824" max="1824" width="0.6640625" style="10" customWidth="1"/>
    <col min="1825" max="1825" width="11.77734375" style="10" customWidth="1"/>
    <col min="1826" max="1826" width="0.5546875" style="10" customWidth="1"/>
    <col min="1827" max="1827" width="14" style="10" customWidth="1"/>
    <col min="1828" max="1828" width="0.77734375" style="10" customWidth="1"/>
    <col min="1829" max="1829" width="14.109375" style="10" customWidth="1"/>
    <col min="1830" max="1830" width="0.77734375" style="10" customWidth="1"/>
    <col min="1831" max="1831" width="1.44140625" style="10" customWidth="1"/>
    <col min="1832" max="1832" width="4.77734375" style="10" customWidth="1"/>
    <col min="1833" max="1833" width="71.44140625" style="10" customWidth="1"/>
    <col min="1834" max="1834" width="16.21875" style="10" customWidth="1"/>
    <col min="1835" max="2048" width="11.5546875" style="10"/>
    <col min="2049" max="2049" width="4.5546875" style="10" customWidth="1"/>
    <col min="2050" max="2050" width="1.6640625" style="10" customWidth="1"/>
    <col min="2051" max="2051" width="14.21875" style="10" bestFit="1" customWidth="1"/>
    <col min="2052" max="2052" width="1.44140625" style="10" customWidth="1"/>
    <col min="2053" max="2053" width="12.33203125" style="10" customWidth="1"/>
    <col min="2054" max="2054" width="1.109375" style="10" customWidth="1"/>
    <col min="2055" max="2055" width="10.33203125" style="10" customWidth="1"/>
    <col min="2056" max="2056" width="1.44140625" style="10" customWidth="1"/>
    <col min="2057" max="2057" width="11.77734375" style="10" customWidth="1"/>
    <col min="2058" max="2058" width="1.109375" style="10" customWidth="1"/>
    <col min="2059" max="2059" width="10.44140625" style="10" customWidth="1"/>
    <col min="2060" max="2060" width="1.44140625" style="10" customWidth="1"/>
    <col min="2061" max="2061" width="12.5546875" style="10" customWidth="1"/>
    <col min="2062" max="2062" width="1.109375" style="10" customWidth="1"/>
    <col min="2063" max="2063" width="12.33203125" style="10" customWidth="1"/>
    <col min="2064" max="2064" width="1.44140625" style="10" customWidth="1"/>
    <col min="2065" max="2065" width="11.21875" style="10" customWidth="1"/>
    <col min="2066" max="2066" width="1.44140625" style="10" customWidth="1"/>
    <col min="2067" max="2067" width="11.109375" style="10" customWidth="1"/>
    <col min="2068" max="2068" width="1.109375" style="10" customWidth="1"/>
    <col min="2069" max="2069" width="10.77734375" style="10" customWidth="1"/>
    <col min="2070" max="2070" width="0.88671875" style="10" customWidth="1"/>
    <col min="2071" max="2071" width="11.77734375" style="10" customWidth="1"/>
    <col min="2072" max="2072" width="1.44140625" style="10" customWidth="1"/>
    <col min="2073" max="2073" width="13.109375" style="10" customWidth="1"/>
    <col min="2074" max="2074" width="1.109375" style="10" customWidth="1"/>
    <col min="2075" max="2075" width="13.44140625" style="10" customWidth="1"/>
    <col min="2076" max="2076" width="0.6640625" style="10" customWidth="1"/>
    <col min="2077" max="2077" width="13.33203125" style="10" customWidth="1"/>
    <col min="2078" max="2078" width="0.5546875" style="10" customWidth="1"/>
    <col min="2079" max="2079" width="13.77734375" style="10" customWidth="1"/>
    <col min="2080" max="2080" width="0.6640625" style="10" customWidth="1"/>
    <col min="2081" max="2081" width="11.77734375" style="10" customWidth="1"/>
    <col min="2082" max="2082" width="0.5546875" style="10" customWidth="1"/>
    <col min="2083" max="2083" width="14" style="10" customWidth="1"/>
    <col min="2084" max="2084" width="0.77734375" style="10" customWidth="1"/>
    <col min="2085" max="2085" width="14.109375" style="10" customWidth="1"/>
    <col min="2086" max="2086" width="0.77734375" style="10" customWidth="1"/>
    <col min="2087" max="2087" width="1.44140625" style="10" customWidth="1"/>
    <col min="2088" max="2088" width="4.77734375" style="10" customWidth="1"/>
    <col min="2089" max="2089" width="71.44140625" style="10" customWidth="1"/>
    <col min="2090" max="2090" width="16.21875" style="10" customWidth="1"/>
    <col min="2091" max="2304" width="11.5546875" style="10"/>
    <col min="2305" max="2305" width="4.5546875" style="10" customWidth="1"/>
    <col min="2306" max="2306" width="1.6640625" style="10" customWidth="1"/>
    <col min="2307" max="2307" width="14.21875" style="10" bestFit="1" customWidth="1"/>
    <col min="2308" max="2308" width="1.44140625" style="10" customWidth="1"/>
    <col min="2309" max="2309" width="12.33203125" style="10" customWidth="1"/>
    <col min="2310" max="2310" width="1.109375" style="10" customWidth="1"/>
    <col min="2311" max="2311" width="10.33203125" style="10" customWidth="1"/>
    <col min="2312" max="2312" width="1.44140625" style="10" customWidth="1"/>
    <col min="2313" max="2313" width="11.77734375" style="10" customWidth="1"/>
    <col min="2314" max="2314" width="1.109375" style="10" customWidth="1"/>
    <col min="2315" max="2315" width="10.44140625" style="10" customWidth="1"/>
    <col min="2316" max="2316" width="1.44140625" style="10" customWidth="1"/>
    <col min="2317" max="2317" width="12.5546875" style="10" customWidth="1"/>
    <col min="2318" max="2318" width="1.109375" style="10" customWidth="1"/>
    <col min="2319" max="2319" width="12.33203125" style="10" customWidth="1"/>
    <col min="2320" max="2320" width="1.44140625" style="10" customWidth="1"/>
    <col min="2321" max="2321" width="11.21875" style="10" customWidth="1"/>
    <col min="2322" max="2322" width="1.44140625" style="10" customWidth="1"/>
    <col min="2323" max="2323" width="11.109375" style="10" customWidth="1"/>
    <col min="2324" max="2324" width="1.109375" style="10" customWidth="1"/>
    <col min="2325" max="2325" width="10.77734375" style="10" customWidth="1"/>
    <col min="2326" max="2326" width="0.88671875" style="10" customWidth="1"/>
    <col min="2327" max="2327" width="11.77734375" style="10" customWidth="1"/>
    <col min="2328" max="2328" width="1.44140625" style="10" customWidth="1"/>
    <col min="2329" max="2329" width="13.109375" style="10" customWidth="1"/>
    <col min="2330" max="2330" width="1.109375" style="10" customWidth="1"/>
    <col min="2331" max="2331" width="13.44140625" style="10" customWidth="1"/>
    <col min="2332" max="2332" width="0.6640625" style="10" customWidth="1"/>
    <col min="2333" max="2333" width="13.33203125" style="10" customWidth="1"/>
    <col min="2334" max="2334" width="0.5546875" style="10" customWidth="1"/>
    <col min="2335" max="2335" width="13.77734375" style="10" customWidth="1"/>
    <col min="2336" max="2336" width="0.6640625" style="10" customWidth="1"/>
    <col min="2337" max="2337" width="11.77734375" style="10" customWidth="1"/>
    <col min="2338" max="2338" width="0.5546875" style="10" customWidth="1"/>
    <col min="2339" max="2339" width="14" style="10" customWidth="1"/>
    <col min="2340" max="2340" width="0.77734375" style="10" customWidth="1"/>
    <col min="2341" max="2341" width="14.109375" style="10" customWidth="1"/>
    <col min="2342" max="2342" width="0.77734375" style="10" customWidth="1"/>
    <col min="2343" max="2343" width="1.44140625" style="10" customWidth="1"/>
    <col min="2344" max="2344" width="4.77734375" style="10" customWidth="1"/>
    <col min="2345" max="2345" width="71.44140625" style="10" customWidth="1"/>
    <col min="2346" max="2346" width="16.21875" style="10" customWidth="1"/>
    <col min="2347" max="2560" width="11.5546875" style="10"/>
    <col min="2561" max="2561" width="4.5546875" style="10" customWidth="1"/>
    <col min="2562" max="2562" width="1.6640625" style="10" customWidth="1"/>
    <col min="2563" max="2563" width="14.21875" style="10" bestFit="1" customWidth="1"/>
    <col min="2564" max="2564" width="1.44140625" style="10" customWidth="1"/>
    <col min="2565" max="2565" width="12.33203125" style="10" customWidth="1"/>
    <col min="2566" max="2566" width="1.109375" style="10" customWidth="1"/>
    <col min="2567" max="2567" width="10.33203125" style="10" customWidth="1"/>
    <col min="2568" max="2568" width="1.44140625" style="10" customWidth="1"/>
    <col min="2569" max="2569" width="11.77734375" style="10" customWidth="1"/>
    <col min="2570" max="2570" width="1.109375" style="10" customWidth="1"/>
    <col min="2571" max="2571" width="10.44140625" style="10" customWidth="1"/>
    <col min="2572" max="2572" width="1.44140625" style="10" customWidth="1"/>
    <col min="2573" max="2573" width="12.5546875" style="10" customWidth="1"/>
    <col min="2574" max="2574" width="1.109375" style="10" customWidth="1"/>
    <col min="2575" max="2575" width="12.33203125" style="10" customWidth="1"/>
    <col min="2576" max="2576" width="1.44140625" style="10" customWidth="1"/>
    <col min="2577" max="2577" width="11.21875" style="10" customWidth="1"/>
    <col min="2578" max="2578" width="1.44140625" style="10" customWidth="1"/>
    <col min="2579" max="2579" width="11.109375" style="10" customWidth="1"/>
    <col min="2580" max="2580" width="1.109375" style="10" customWidth="1"/>
    <col min="2581" max="2581" width="10.77734375" style="10" customWidth="1"/>
    <col min="2582" max="2582" width="0.88671875" style="10" customWidth="1"/>
    <col min="2583" max="2583" width="11.77734375" style="10" customWidth="1"/>
    <col min="2584" max="2584" width="1.44140625" style="10" customWidth="1"/>
    <col min="2585" max="2585" width="13.109375" style="10" customWidth="1"/>
    <col min="2586" max="2586" width="1.109375" style="10" customWidth="1"/>
    <col min="2587" max="2587" width="13.44140625" style="10" customWidth="1"/>
    <col min="2588" max="2588" width="0.6640625" style="10" customWidth="1"/>
    <col min="2589" max="2589" width="13.33203125" style="10" customWidth="1"/>
    <col min="2590" max="2590" width="0.5546875" style="10" customWidth="1"/>
    <col min="2591" max="2591" width="13.77734375" style="10" customWidth="1"/>
    <col min="2592" max="2592" width="0.6640625" style="10" customWidth="1"/>
    <col min="2593" max="2593" width="11.77734375" style="10" customWidth="1"/>
    <col min="2594" max="2594" width="0.5546875" style="10" customWidth="1"/>
    <col min="2595" max="2595" width="14" style="10" customWidth="1"/>
    <col min="2596" max="2596" width="0.77734375" style="10" customWidth="1"/>
    <col min="2597" max="2597" width="14.109375" style="10" customWidth="1"/>
    <col min="2598" max="2598" width="0.77734375" style="10" customWidth="1"/>
    <col min="2599" max="2599" width="1.44140625" style="10" customWidth="1"/>
    <col min="2600" max="2600" width="4.77734375" style="10" customWidth="1"/>
    <col min="2601" max="2601" width="71.44140625" style="10" customWidth="1"/>
    <col min="2602" max="2602" width="16.21875" style="10" customWidth="1"/>
    <col min="2603" max="2816" width="11.5546875" style="10"/>
    <col min="2817" max="2817" width="4.5546875" style="10" customWidth="1"/>
    <col min="2818" max="2818" width="1.6640625" style="10" customWidth="1"/>
    <col min="2819" max="2819" width="14.21875" style="10" bestFit="1" customWidth="1"/>
    <col min="2820" max="2820" width="1.44140625" style="10" customWidth="1"/>
    <col min="2821" max="2821" width="12.33203125" style="10" customWidth="1"/>
    <col min="2822" max="2822" width="1.109375" style="10" customWidth="1"/>
    <col min="2823" max="2823" width="10.33203125" style="10" customWidth="1"/>
    <col min="2824" max="2824" width="1.44140625" style="10" customWidth="1"/>
    <col min="2825" max="2825" width="11.77734375" style="10" customWidth="1"/>
    <col min="2826" max="2826" width="1.109375" style="10" customWidth="1"/>
    <col min="2827" max="2827" width="10.44140625" style="10" customWidth="1"/>
    <col min="2828" max="2828" width="1.44140625" style="10" customWidth="1"/>
    <col min="2829" max="2829" width="12.5546875" style="10" customWidth="1"/>
    <col min="2830" max="2830" width="1.109375" style="10" customWidth="1"/>
    <col min="2831" max="2831" width="12.33203125" style="10" customWidth="1"/>
    <col min="2832" max="2832" width="1.44140625" style="10" customWidth="1"/>
    <col min="2833" max="2833" width="11.21875" style="10" customWidth="1"/>
    <col min="2834" max="2834" width="1.44140625" style="10" customWidth="1"/>
    <col min="2835" max="2835" width="11.109375" style="10" customWidth="1"/>
    <col min="2836" max="2836" width="1.109375" style="10" customWidth="1"/>
    <col min="2837" max="2837" width="10.77734375" style="10" customWidth="1"/>
    <col min="2838" max="2838" width="0.88671875" style="10" customWidth="1"/>
    <col min="2839" max="2839" width="11.77734375" style="10" customWidth="1"/>
    <col min="2840" max="2840" width="1.44140625" style="10" customWidth="1"/>
    <col min="2841" max="2841" width="13.109375" style="10" customWidth="1"/>
    <col min="2842" max="2842" width="1.109375" style="10" customWidth="1"/>
    <col min="2843" max="2843" width="13.44140625" style="10" customWidth="1"/>
    <col min="2844" max="2844" width="0.6640625" style="10" customWidth="1"/>
    <col min="2845" max="2845" width="13.33203125" style="10" customWidth="1"/>
    <col min="2846" max="2846" width="0.5546875" style="10" customWidth="1"/>
    <col min="2847" max="2847" width="13.77734375" style="10" customWidth="1"/>
    <col min="2848" max="2848" width="0.6640625" style="10" customWidth="1"/>
    <col min="2849" max="2849" width="11.77734375" style="10" customWidth="1"/>
    <col min="2850" max="2850" width="0.5546875" style="10" customWidth="1"/>
    <col min="2851" max="2851" width="14" style="10" customWidth="1"/>
    <col min="2852" max="2852" width="0.77734375" style="10" customWidth="1"/>
    <col min="2853" max="2853" width="14.109375" style="10" customWidth="1"/>
    <col min="2854" max="2854" width="0.77734375" style="10" customWidth="1"/>
    <col min="2855" max="2855" width="1.44140625" style="10" customWidth="1"/>
    <col min="2856" max="2856" width="4.77734375" style="10" customWidth="1"/>
    <col min="2857" max="2857" width="71.44140625" style="10" customWidth="1"/>
    <col min="2858" max="2858" width="16.21875" style="10" customWidth="1"/>
    <col min="2859" max="3072" width="11.5546875" style="10"/>
    <col min="3073" max="3073" width="4.5546875" style="10" customWidth="1"/>
    <col min="3074" max="3074" width="1.6640625" style="10" customWidth="1"/>
    <col min="3075" max="3075" width="14.21875" style="10" bestFit="1" customWidth="1"/>
    <col min="3076" max="3076" width="1.44140625" style="10" customWidth="1"/>
    <col min="3077" max="3077" width="12.33203125" style="10" customWidth="1"/>
    <col min="3078" max="3078" width="1.109375" style="10" customWidth="1"/>
    <col min="3079" max="3079" width="10.33203125" style="10" customWidth="1"/>
    <col min="3080" max="3080" width="1.44140625" style="10" customWidth="1"/>
    <col min="3081" max="3081" width="11.77734375" style="10" customWidth="1"/>
    <col min="3082" max="3082" width="1.109375" style="10" customWidth="1"/>
    <col min="3083" max="3083" width="10.44140625" style="10" customWidth="1"/>
    <col min="3084" max="3084" width="1.44140625" style="10" customWidth="1"/>
    <col min="3085" max="3085" width="12.5546875" style="10" customWidth="1"/>
    <col min="3086" max="3086" width="1.109375" style="10" customWidth="1"/>
    <col min="3087" max="3087" width="12.33203125" style="10" customWidth="1"/>
    <col min="3088" max="3088" width="1.44140625" style="10" customWidth="1"/>
    <col min="3089" max="3089" width="11.21875" style="10" customWidth="1"/>
    <col min="3090" max="3090" width="1.44140625" style="10" customWidth="1"/>
    <col min="3091" max="3091" width="11.109375" style="10" customWidth="1"/>
    <col min="3092" max="3092" width="1.109375" style="10" customWidth="1"/>
    <col min="3093" max="3093" width="10.77734375" style="10" customWidth="1"/>
    <col min="3094" max="3094" width="0.88671875" style="10" customWidth="1"/>
    <col min="3095" max="3095" width="11.77734375" style="10" customWidth="1"/>
    <col min="3096" max="3096" width="1.44140625" style="10" customWidth="1"/>
    <col min="3097" max="3097" width="13.109375" style="10" customWidth="1"/>
    <col min="3098" max="3098" width="1.109375" style="10" customWidth="1"/>
    <col min="3099" max="3099" width="13.44140625" style="10" customWidth="1"/>
    <col min="3100" max="3100" width="0.6640625" style="10" customWidth="1"/>
    <col min="3101" max="3101" width="13.33203125" style="10" customWidth="1"/>
    <col min="3102" max="3102" width="0.5546875" style="10" customWidth="1"/>
    <col min="3103" max="3103" width="13.77734375" style="10" customWidth="1"/>
    <col min="3104" max="3104" width="0.6640625" style="10" customWidth="1"/>
    <col min="3105" max="3105" width="11.77734375" style="10" customWidth="1"/>
    <col min="3106" max="3106" width="0.5546875" style="10" customWidth="1"/>
    <col min="3107" max="3107" width="14" style="10" customWidth="1"/>
    <col min="3108" max="3108" width="0.77734375" style="10" customWidth="1"/>
    <col min="3109" max="3109" width="14.109375" style="10" customWidth="1"/>
    <col min="3110" max="3110" width="0.77734375" style="10" customWidth="1"/>
    <col min="3111" max="3111" width="1.44140625" style="10" customWidth="1"/>
    <col min="3112" max="3112" width="4.77734375" style="10" customWidth="1"/>
    <col min="3113" max="3113" width="71.44140625" style="10" customWidth="1"/>
    <col min="3114" max="3114" width="16.21875" style="10" customWidth="1"/>
    <col min="3115" max="3328" width="11.5546875" style="10"/>
    <col min="3329" max="3329" width="4.5546875" style="10" customWidth="1"/>
    <col min="3330" max="3330" width="1.6640625" style="10" customWidth="1"/>
    <col min="3331" max="3331" width="14.21875" style="10" bestFit="1" customWidth="1"/>
    <col min="3332" max="3332" width="1.44140625" style="10" customWidth="1"/>
    <col min="3333" max="3333" width="12.33203125" style="10" customWidth="1"/>
    <col min="3334" max="3334" width="1.109375" style="10" customWidth="1"/>
    <col min="3335" max="3335" width="10.33203125" style="10" customWidth="1"/>
    <col min="3336" max="3336" width="1.44140625" style="10" customWidth="1"/>
    <col min="3337" max="3337" width="11.77734375" style="10" customWidth="1"/>
    <col min="3338" max="3338" width="1.109375" style="10" customWidth="1"/>
    <col min="3339" max="3339" width="10.44140625" style="10" customWidth="1"/>
    <col min="3340" max="3340" width="1.44140625" style="10" customWidth="1"/>
    <col min="3341" max="3341" width="12.5546875" style="10" customWidth="1"/>
    <col min="3342" max="3342" width="1.109375" style="10" customWidth="1"/>
    <col min="3343" max="3343" width="12.33203125" style="10" customWidth="1"/>
    <col min="3344" max="3344" width="1.44140625" style="10" customWidth="1"/>
    <col min="3345" max="3345" width="11.21875" style="10" customWidth="1"/>
    <col min="3346" max="3346" width="1.44140625" style="10" customWidth="1"/>
    <col min="3347" max="3347" width="11.109375" style="10" customWidth="1"/>
    <col min="3348" max="3348" width="1.109375" style="10" customWidth="1"/>
    <col min="3349" max="3349" width="10.77734375" style="10" customWidth="1"/>
    <col min="3350" max="3350" width="0.88671875" style="10" customWidth="1"/>
    <col min="3351" max="3351" width="11.77734375" style="10" customWidth="1"/>
    <col min="3352" max="3352" width="1.44140625" style="10" customWidth="1"/>
    <col min="3353" max="3353" width="13.109375" style="10" customWidth="1"/>
    <col min="3354" max="3354" width="1.109375" style="10" customWidth="1"/>
    <col min="3355" max="3355" width="13.44140625" style="10" customWidth="1"/>
    <col min="3356" max="3356" width="0.6640625" style="10" customWidth="1"/>
    <col min="3357" max="3357" width="13.33203125" style="10" customWidth="1"/>
    <col min="3358" max="3358" width="0.5546875" style="10" customWidth="1"/>
    <col min="3359" max="3359" width="13.77734375" style="10" customWidth="1"/>
    <col min="3360" max="3360" width="0.6640625" style="10" customWidth="1"/>
    <col min="3361" max="3361" width="11.77734375" style="10" customWidth="1"/>
    <col min="3362" max="3362" width="0.5546875" style="10" customWidth="1"/>
    <col min="3363" max="3363" width="14" style="10" customWidth="1"/>
    <col min="3364" max="3364" width="0.77734375" style="10" customWidth="1"/>
    <col min="3365" max="3365" width="14.109375" style="10" customWidth="1"/>
    <col min="3366" max="3366" width="0.77734375" style="10" customWidth="1"/>
    <col min="3367" max="3367" width="1.44140625" style="10" customWidth="1"/>
    <col min="3368" max="3368" width="4.77734375" style="10" customWidth="1"/>
    <col min="3369" max="3369" width="71.44140625" style="10" customWidth="1"/>
    <col min="3370" max="3370" width="16.21875" style="10" customWidth="1"/>
    <col min="3371" max="3584" width="11.5546875" style="10"/>
    <col min="3585" max="3585" width="4.5546875" style="10" customWidth="1"/>
    <col min="3586" max="3586" width="1.6640625" style="10" customWidth="1"/>
    <col min="3587" max="3587" width="14.21875" style="10" bestFit="1" customWidth="1"/>
    <col min="3588" max="3588" width="1.44140625" style="10" customWidth="1"/>
    <col min="3589" max="3589" width="12.33203125" style="10" customWidth="1"/>
    <col min="3590" max="3590" width="1.109375" style="10" customWidth="1"/>
    <col min="3591" max="3591" width="10.33203125" style="10" customWidth="1"/>
    <col min="3592" max="3592" width="1.44140625" style="10" customWidth="1"/>
    <col min="3593" max="3593" width="11.77734375" style="10" customWidth="1"/>
    <col min="3594" max="3594" width="1.109375" style="10" customWidth="1"/>
    <col min="3595" max="3595" width="10.44140625" style="10" customWidth="1"/>
    <col min="3596" max="3596" width="1.44140625" style="10" customWidth="1"/>
    <col min="3597" max="3597" width="12.5546875" style="10" customWidth="1"/>
    <col min="3598" max="3598" width="1.109375" style="10" customWidth="1"/>
    <col min="3599" max="3599" width="12.33203125" style="10" customWidth="1"/>
    <col min="3600" max="3600" width="1.44140625" style="10" customWidth="1"/>
    <col min="3601" max="3601" width="11.21875" style="10" customWidth="1"/>
    <col min="3602" max="3602" width="1.44140625" style="10" customWidth="1"/>
    <col min="3603" max="3603" width="11.109375" style="10" customWidth="1"/>
    <col min="3604" max="3604" width="1.109375" style="10" customWidth="1"/>
    <col min="3605" max="3605" width="10.77734375" style="10" customWidth="1"/>
    <col min="3606" max="3606" width="0.88671875" style="10" customWidth="1"/>
    <col min="3607" max="3607" width="11.77734375" style="10" customWidth="1"/>
    <col min="3608" max="3608" width="1.44140625" style="10" customWidth="1"/>
    <col min="3609" max="3609" width="13.109375" style="10" customWidth="1"/>
    <col min="3610" max="3610" width="1.109375" style="10" customWidth="1"/>
    <col min="3611" max="3611" width="13.44140625" style="10" customWidth="1"/>
    <col min="3612" max="3612" width="0.6640625" style="10" customWidth="1"/>
    <col min="3613" max="3613" width="13.33203125" style="10" customWidth="1"/>
    <col min="3614" max="3614" width="0.5546875" style="10" customWidth="1"/>
    <col min="3615" max="3615" width="13.77734375" style="10" customWidth="1"/>
    <col min="3616" max="3616" width="0.6640625" style="10" customWidth="1"/>
    <col min="3617" max="3617" width="11.77734375" style="10" customWidth="1"/>
    <col min="3618" max="3618" width="0.5546875" style="10" customWidth="1"/>
    <col min="3619" max="3619" width="14" style="10" customWidth="1"/>
    <col min="3620" max="3620" width="0.77734375" style="10" customWidth="1"/>
    <col min="3621" max="3621" width="14.109375" style="10" customWidth="1"/>
    <col min="3622" max="3622" width="0.77734375" style="10" customWidth="1"/>
    <col min="3623" max="3623" width="1.44140625" style="10" customWidth="1"/>
    <col min="3624" max="3624" width="4.77734375" style="10" customWidth="1"/>
    <col min="3625" max="3625" width="71.44140625" style="10" customWidth="1"/>
    <col min="3626" max="3626" width="16.21875" style="10" customWidth="1"/>
    <col min="3627" max="3840" width="11.5546875" style="10"/>
    <col min="3841" max="3841" width="4.5546875" style="10" customWidth="1"/>
    <col min="3842" max="3842" width="1.6640625" style="10" customWidth="1"/>
    <col min="3843" max="3843" width="14.21875" style="10" bestFit="1" customWidth="1"/>
    <col min="3844" max="3844" width="1.44140625" style="10" customWidth="1"/>
    <col min="3845" max="3845" width="12.33203125" style="10" customWidth="1"/>
    <col min="3846" max="3846" width="1.109375" style="10" customWidth="1"/>
    <col min="3847" max="3847" width="10.33203125" style="10" customWidth="1"/>
    <col min="3848" max="3848" width="1.44140625" style="10" customWidth="1"/>
    <col min="3849" max="3849" width="11.77734375" style="10" customWidth="1"/>
    <col min="3850" max="3850" width="1.109375" style="10" customWidth="1"/>
    <col min="3851" max="3851" width="10.44140625" style="10" customWidth="1"/>
    <col min="3852" max="3852" width="1.44140625" style="10" customWidth="1"/>
    <col min="3853" max="3853" width="12.5546875" style="10" customWidth="1"/>
    <col min="3854" max="3854" width="1.109375" style="10" customWidth="1"/>
    <col min="3855" max="3855" width="12.33203125" style="10" customWidth="1"/>
    <col min="3856" max="3856" width="1.44140625" style="10" customWidth="1"/>
    <col min="3857" max="3857" width="11.21875" style="10" customWidth="1"/>
    <col min="3858" max="3858" width="1.44140625" style="10" customWidth="1"/>
    <col min="3859" max="3859" width="11.109375" style="10" customWidth="1"/>
    <col min="3860" max="3860" width="1.109375" style="10" customWidth="1"/>
    <col min="3861" max="3861" width="10.77734375" style="10" customWidth="1"/>
    <col min="3862" max="3862" width="0.88671875" style="10" customWidth="1"/>
    <col min="3863" max="3863" width="11.77734375" style="10" customWidth="1"/>
    <col min="3864" max="3864" width="1.44140625" style="10" customWidth="1"/>
    <col min="3865" max="3865" width="13.109375" style="10" customWidth="1"/>
    <col min="3866" max="3866" width="1.109375" style="10" customWidth="1"/>
    <col min="3867" max="3867" width="13.44140625" style="10" customWidth="1"/>
    <col min="3868" max="3868" width="0.6640625" style="10" customWidth="1"/>
    <col min="3869" max="3869" width="13.33203125" style="10" customWidth="1"/>
    <col min="3870" max="3870" width="0.5546875" style="10" customWidth="1"/>
    <col min="3871" max="3871" width="13.77734375" style="10" customWidth="1"/>
    <col min="3872" max="3872" width="0.6640625" style="10" customWidth="1"/>
    <col min="3873" max="3873" width="11.77734375" style="10" customWidth="1"/>
    <col min="3874" max="3874" width="0.5546875" style="10" customWidth="1"/>
    <col min="3875" max="3875" width="14" style="10" customWidth="1"/>
    <col min="3876" max="3876" width="0.77734375" style="10" customWidth="1"/>
    <col min="3877" max="3877" width="14.109375" style="10" customWidth="1"/>
    <col min="3878" max="3878" width="0.77734375" style="10" customWidth="1"/>
    <col min="3879" max="3879" width="1.44140625" style="10" customWidth="1"/>
    <col min="3880" max="3880" width="4.77734375" style="10" customWidth="1"/>
    <col min="3881" max="3881" width="71.44140625" style="10" customWidth="1"/>
    <col min="3882" max="3882" width="16.21875" style="10" customWidth="1"/>
    <col min="3883" max="4096" width="11.5546875" style="10"/>
    <col min="4097" max="4097" width="4.5546875" style="10" customWidth="1"/>
    <col min="4098" max="4098" width="1.6640625" style="10" customWidth="1"/>
    <col min="4099" max="4099" width="14.21875" style="10" bestFit="1" customWidth="1"/>
    <col min="4100" max="4100" width="1.44140625" style="10" customWidth="1"/>
    <col min="4101" max="4101" width="12.33203125" style="10" customWidth="1"/>
    <col min="4102" max="4102" width="1.109375" style="10" customWidth="1"/>
    <col min="4103" max="4103" width="10.33203125" style="10" customWidth="1"/>
    <col min="4104" max="4104" width="1.44140625" style="10" customWidth="1"/>
    <col min="4105" max="4105" width="11.77734375" style="10" customWidth="1"/>
    <col min="4106" max="4106" width="1.109375" style="10" customWidth="1"/>
    <col min="4107" max="4107" width="10.44140625" style="10" customWidth="1"/>
    <col min="4108" max="4108" width="1.44140625" style="10" customWidth="1"/>
    <col min="4109" max="4109" width="12.5546875" style="10" customWidth="1"/>
    <col min="4110" max="4110" width="1.109375" style="10" customWidth="1"/>
    <col min="4111" max="4111" width="12.33203125" style="10" customWidth="1"/>
    <col min="4112" max="4112" width="1.44140625" style="10" customWidth="1"/>
    <col min="4113" max="4113" width="11.21875" style="10" customWidth="1"/>
    <col min="4114" max="4114" width="1.44140625" style="10" customWidth="1"/>
    <col min="4115" max="4115" width="11.109375" style="10" customWidth="1"/>
    <col min="4116" max="4116" width="1.109375" style="10" customWidth="1"/>
    <col min="4117" max="4117" width="10.77734375" style="10" customWidth="1"/>
    <col min="4118" max="4118" width="0.88671875" style="10" customWidth="1"/>
    <col min="4119" max="4119" width="11.77734375" style="10" customWidth="1"/>
    <col min="4120" max="4120" width="1.44140625" style="10" customWidth="1"/>
    <col min="4121" max="4121" width="13.109375" style="10" customWidth="1"/>
    <col min="4122" max="4122" width="1.109375" style="10" customWidth="1"/>
    <col min="4123" max="4123" width="13.44140625" style="10" customWidth="1"/>
    <col min="4124" max="4124" width="0.6640625" style="10" customWidth="1"/>
    <col min="4125" max="4125" width="13.33203125" style="10" customWidth="1"/>
    <col min="4126" max="4126" width="0.5546875" style="10" customWidth="1"/>
    <col min="4127" max="4127" width="13.77734375" style="10" customWidth="1"/>
    <col min="4128" max="4128" width="0.6640625" style="10" customWidth="1"/>
    <col min="4129" max="4129" width="11.77734375" style="10" customWidth="1"/>
    <col min="4130" max="4130" width="0.5546875" style="10" customWidth="1"/>
    <col min="4131" max="4131" width="14" style="10" customWidth="1"/>
    <col min="4132" max="4132" width="0.77734375" style="10" customWidth="1"/>
    <col min="4133" max="4133" width="14.109375" style="10" customWidth="1"/>
    <col min="4134" max="4134" width="0.77734375" style="10" customWidth="1"/>
    <col min="4135" max="4135" width="1.44140625" style="10" customWidth="1"/>
    <col min="4136" max="4136" width="4.77734375" style="10" customWidth="1"/>
    <col min="4137" max="4137" width="71.44140625" style="10" customWidth="1"/>
    <col min="4138" max="4138" width="16.21875" style="10" customWidth="1"/>
    <col min="4139" max="4352" width="11.5546875" style="10"/>
    <col min="4353" max="4353" width="4.5546875" style="10" customWidth="1"/>
    <col min="4354" max="4354" width="1.6640625" style="10" customWidth="1"/>
    <col min="4355" max="4355" width="14.21875" style="10" bestFit="1" customWidth="1"/>
    <col min="4356" max="4356" width="1.44140625" style="10" customWidth="1"/>
    <col min="4357" max="4357" width="12.33203125" style="10" customWidth="1"/>
    <col min="4358" max="4358" width="1.109375" style="10" customWidth="1"/>
    <col min="4359" max="4359" width="10.33203125" style="10" customWidth="1"/>
    <col min="4360" max="4360" width="1.44140625" style="10" customWidth="1"/>
    <col min="4361" max="4361" width="11.77734375" style="10" customWidth="1"/>
    <col min="4362" max="4362" width="1.109375" style="10" customWidth="1"/>
    <col min="4363" max="4363" width="10.44140625" style="10" customWidth="1"/>
    <col min="4364" max="4364" width="1.44140625" style="10" customWidth="1"/>
    <col min="4365" max="4365" width="12.5546875" style="10" customWidth="1"/>
    <col min="4366" max="4366" width="1.109375" style="10" customWidth="1"/>
    <col min="4367" max="4367" width="12.33203125" style="10" customWidth="1"/>
    <col min="4368" max="4368" width="1.44140625" style="10" customWidth="1"/>
    <col min="4369" max="4369" width="11.21875" style="10" customWidth="1"/>
    <col min="4370" max="4370" width="1.44140625" style="10" customWidth="1"/>
    <col min="4371" max="4371" width="11.109375" style="10" customWidth="1"/>
    <col min="4372" max="4372" width="1.109375" style="10" customWidth="1"/>
    <col min="4373" max="4373" width="10.77734375" style="10" customWidth="1"/>
    <col min="4374" max="4374" width="0.88671875" style="10" customWidth="1"/>
    <col min="4375" max="4375" width="11.77734375" style="10" customWidth="1"/>
    <col min="4376" max="4376" width="1.44140625" style="10" customWidth="1"/>
    <col min="4377" max="4377" width="13.109375" style="10" customWidth="1"/>
    <col min="4378" max="4378" width="1.109375" style="10" customWidth="1"/>
    <col min="4379" max="4379" width="13.44140625" style="10" customWidth="1"/>
    <col min="4380" max="4380" width="0.6640625" style="10" customWidth="1"/>
    <col min="4381" max="4381" width="13.33203125" style="10" customWidth="1"/>
    <col min="4382" max="4382" width="0.5546875" style="10" customWidth="1"/>
    <col min="4383" max="4383" width="13.77734375" style="10" customWidth="1"/>
    <col min="4384" max="4384" width="0.6640625" style="10" customWidth="1"/>
    <col min="4385" max="4385" width="11.77734375" style="10" customWidth="1"/>
    <col min="4386" max="4386" width="0.5546875" style="10" customWidth="1"/>
    <col min="4387" max="4387" width="14" style="10" customWidth="1"/>
    <col min="4388" max="4388" width="0.77734375" style="10" customWidth="1"/>
    <col min="4389" max="4389" width="14.109375" style="10" customWidth="1"/>
    <col min="4390" max="4390" width="0.77734375" style="10" customWidth="1"/>
    <col min="4391" max="4391" width="1.44140625" style="10" customWidth="1"/>
    <col min="4392" max="4392" width="4.77734375" style="10" customWidth="1"/>
    <col min="4393" max="4393" width="71.44140625" style="10" customWidth="1"/>
    <col min="4394" max="4394" width="16.21875" style="10" customWidth="1"/>
    <col min="4395" max="4608" width="11.5546875" style="10"/>
    <col min="4609" max="4609" width="4.5546875" style="10" customWidth="1"/>
    <col min="4610" max="4610" width="1.6640625" style="10" customWidth="1"/>
    <col min="4611" max="4611" width="14.21875" style="10" bestFit="1" customWidth="1"/>
    <col min="4612" max="4612" width="1.44140625" style="10" customWidth="1"/>
    <col min="4613" max="4613" width="12.33203125" style="10" customWidth="1"/>
    <col min="4614" max="4614" width="1.109375" style="10" customWidth="1"/>
    <col min="4615" max="4615" width="10.33203125" style="10" customWidth="1"/>
    <col min="4616" max="4616" width="1.44140625" style="10" customWidth="1"/>
    <col min="4617" max="4617" width="11.77734375" style="10" customWidth="1"/>
    <col min="4618" max="4618" width="1.109375" style="10" customWidth="1"/>
    <col min="4619" max="4619" width="10.44140625" style="10" customWidth="1"/>
    <col min="4620" max="4620" width="1.44140625" style="10" customWidth="1"/>
    <col min="4621" max="4621" width="12.5546875" style="10" customWidth="1"/>
    <col min="4622" max="4622" width="1.109375" style="10" customWidth="1"/>
    <col min="4623" max="4623" width="12.33203125" style="10" customWidth="1"/>
    <col min="4624" max="4624" width="1.44140625" style="10" customWidth="1"/>
    <col min="4625" max="4625" width="11.21875" style="10" customWidth="1"/>
    <col min="4626" max="4626" width="1.44140625" style="10" customWidth="1"/>
    <col min="4627" max="4627" width="11.109375" style="10" customWidth="1"/>
    <col min="4628" max="4628" width="1.109375" style="10" customWidth="1"/>
    <col min="4629" max="4629" width="10.77734375" style="10" customWidth="1"/>
    <col min="4630" max="4630" width="0.88671875" style="10" customWidth="1"/>
    <col min="4631" max="4631" width="11.77734375" style="10" customWidth="1"/>
    <col min="4632" max="4632" width="1.44140625" style="10" customWidth="1"/>
    <col min="4633" max="4633" width="13.109375" style="10" customWidth="1"/>
    <col min="4634" max="4634" width="1.109375" style="10" customWidth="1"/>
    <col min="4635" max="4635" width="13.44140625" style="10" customWidth="1"/>
    <col min="4636" max="4636" width="0.6640625" style="10" customWidth="1"/>
    <col min="4637" max="4637" width="13.33203125" style="10" customWidth="1"/>
    <col min="4638" max="4638" width="0.5546875" style="10" customWidth="1"/>
    <col min="4639" max="4639" width="13.77734375" style="10" customWidth="1"/>
    <col min="4640" max="4640" width="0.6640625" style="10" customWidth="1"/>
    <col min="4641" max="4641" width="11.77734375" style="10" customWidth="1"/>
    <col min="4642" max="4642" width="0.5546875" style="10" customWidth="1"/>
    <col min="4643" max="4643" width="14" style="10" customWidth="1"/>
    <col min="4644" max="4644" width="0.77734375" style="10" customWidth="1"/>
    <col min="4645" max="4645" width="14.109375" style="10" customWidth="1"/>
    <col min="4646" max="4646" width="0.77734375" style="10" customWidth="1"/>
    <col min="4647" max="4647" width="1.44140625" style="10" customWidth="1"/>
    <col min="4648" max="4648" width="4.77734375" style="10" customWidth="1"/>
    <col min="4649" max="4649" width="71.44140625" style="10" customWidth="1"/>
    <col min="4650" max="4650" width="16.21875" style="10" customWidth="1"/>
    <col min="4651" max="4864" width="11.5546875" style="10"/>
    <col min="4865" max="4865" width="4.5546875" style="10" customWidth="1"/>
    <col min="4866" max="4866" width="1.6640625" style="10" customWidth="1"/>
    <col min="4867" max="4867" width="14.21875" style="10" bestFit="1" customWidth="1"/>
    <col min="4868" max="4868" width="1.44140625" style="10" customWidth="1"/>
    <col min="4869" max="4869" width="12.33203125" style="10" customWidth="1"/>
    <col min="4870" max="4870" width="1.109375" style="10" customWidth="1"/>
    <col min="4871" max="4871" width="10.33203125" style="10" customWidth="1"/>
    <col min="4872" max="4872" width="1.44140625" style="10" customWidth="1"/>
    <col min="4873" max="4873" width="11.77734375" style="10" customWidth="1"/>
    <col min="4874" max="4874" width="1.109375" style="10" customWidth="1"/>
    <col min="4875" max="4875" width="10.44140625" style="10" customWidth="1"/>
    <col min="4876" max="4876" width="1.44140625" style="10" customWidth="1"/>
    <col min="4877" max="4877" width="12.5546875" style="10" customWidth="1"/>
    <col min="4878" max="4878" width="1.109375" style="10" customWidth="1"/>
    <col min="4879" max="4879" width="12.33203125" style="10" customWidth="1"/>
    <col min="4880" max="4880" width="1.44140625" style="10" customWidth="1"/>
    <col min="4881" max="4881" width="11.21875" style="10" customWidth="1"/>
    <col min="4882" max="4882" width="1.44140625" style="10" customWidth="1"/>
    <col min="4883" max="4883" width="11.109375" style="10" customWidth="1"/>
    <col min="4884" max="4884" width="1.109375" style="10" customWidth="1"/>
    <col min="4885" max="4885" width="10.77734375" style="10" customWidth="1"/>
    <col min="4886" max="4886" width="0.88671875" style="10" customWidth="1"/>
    <col min="4887" max="4887" width="11.77734375" style="10" customWidth="1"/>
    <col min="4888" max="4888" width="1.44140625" style="10" customWidth="1"/>
    <col min="4889" max="4889" width="13.109375" style="10" customWidth="1"/>
    <col min="4890" max="4890" width="1.109375" style="10" customWidth="1"/>
    <col min="4891" max="4891" width="13.44140625" style="10" customWidth="1"/>
    <col min="4892" max="4892" width="0.6640625" style="10" customWidth="1"/>
    <col min="4893" max="4893" width="13.33203125" style="10" customWidth="1"/>
    <col min="4894" max="4894" width="0.5546875" style="10" customWidth="1"/>
    <col min="4895" max="4895" width="13.77734375" style="10" customWidth="1"/>
    <col min="4896" max="4896" width="0.6640625" style="10" customWidth="1"/>
    <col min="4897" max="4897" width="11.77734375" style="10" customWidth="1"/>
    <col min="4898" max="4898" width="0.5546875" style="10" customWidth="1"/>
    <col min="4899" max="4899" width="14" style="10" customWidth="1"/>
    <col min="4900" max="4900" width="0.77734375" style="10" customWidth="1"/>
    <col min="4901" max="4901" width="14.109375" style="10" customWidth="1"/>
    <col min="4902" max="4902" width="0.77734375" style="10" customWidth="1"/>
    <col min="4903" max="4903" width="1.44140625" style="10" customWidth="1"/>
    <col min="4904" max="4904" width="4.77734375" style="10" customWidth="1"/>
    <col min="4905" max="4905" width="71.44140625" style="10" customWidth="1"/>
    <col min="4906" max="4906" width="16.21875" style="10" customWidth="1"/>
    <col min="4907" max="5120" width="11.5546875" style="10"/>
    <col min="5121" max="5121" width="4.5546875" style="10" customWidth="1"/>
    <col min="5122" max="5122" width="1.6640625" style="10" customWidth="1"/>
    <col min="5123" max="5123" width="14.21875" style="10" bestFit="1" customWidth="1"/>
    <col min="5124" max="5124" width="1.44140625" style="10" customWidth="1"/>
    <col min="5125" max="5125" width="12.33203125" style="10" customWidth="1"/>
    <col min="5126" max="5126" width="1.109375" style="10" customWidth="1"/>
    <col min="5127" max="5127" width="10.33203125" style="10" customWidth="1"/>
    <col min="5128" max="5128" width="1.44140625" style="10" customWidth="1"/>
    <col min="5129" max="5129" width="11.77734375" style="10" customWidth="1"/>
    <col min="5130" max="5130" width="1.109375" style="10" customWidth="1"/>
    <col min="5131" max="5131" width="10.44140625" style="10" customWidth="1"/>
    <col min="5132" max="5132" width="1.44140625" style="10" customWidth="1"/>
    <col min="5133" max="5133" width="12.5546875" style="10" customWidth="1"/>
    <col min="5134" max="5134" width="1.109375" style="10" customWidth="1"/>
    <col min="5135" max="5135" width="12.33203125" style="10" customWidth="1"/>
    <col min="5136" max="5136" width="1.44140625" style="10" customWidth="1"/>
    <col min="5137" max="5137" width="11.21875" style="10" customWidth="1"/>
    <col min="5138" max="5138" width="1.44140625" style="10" customWidth="1"/>
    <col min="5139" max="5139" width="11.109375" style="10" customWidth="1"/>
    <col min="5140" max="5140" width="1.109375" style="10" customWidth="1"/>
    <col min="5141" max="5141" width="10.77734375" style="10" customWidth="1"/>
    <col min="5142" max="5142" width="0.88671875" style="10" customWidth="1"/>
    <col min="5143" max="5143" width="11.77734375" style="10" customWidth="1"/>
    <col min="5144" max="5144" width="1.44140625" style="10" customWidth="1"/>
    <col min="5145" max="5145" width="13.109375" style="10" customWidth="1"/>
    <col min="5146" max="5146" width="1.109375" style="10" customWidth="1"/>
    <col min="5147" max="5147" width="13.44140625" style="10" customWidth="1"/>
    <col min="5148" max="5148" width="0.6640625" style="10" customWidth="1"/>
    <col min="5149" max="5149" width="13.33203125" style="10" customWidth="1"/>
    <col min="5150" max="5150" width="0.5546875" style="10" customWidth="1"/>
    <col min="5151" max="5151" width="13.77734375" style="10" customWidth="1"/>
    <col min="5152" max="5152" width="0.6640625" style="10" customWidth="1"/>
    <col min="5153" max="5153" width="11.77734375" style="10" customWidth="1"/>
    <col min="5154" max="5154" width="0.5546875" style="10" customWidth="1"/>
    <col min="5155" max="5155" width="14" style="10" customWidth="1"/>
    <col min="5156" max="5156" width="0.77734375" style="10" customWidth="1"/>
    <col min="5157" max="5157" width="14.109375" style="10" customWidth="1"/>
    <col min="5158" max="5158" width="0.77734375" style="10" customWidth="1"/>
    <col min="5159" max="5159" width="1.44140625" style="10" customWidth="1"/>
    <col min="5160" max="5160" width="4.77734375" style="10" customWidth="1"/>
    <col min="5161" max="5161" width="71.44140625" style="10" customWidth="1"/>
    <col min="5162" max="5162" width="16.21875" style="10" customWidth="1"/>
    <col min="5163" max="5376" width="11.5546875" style="10"/>
    <col min="5377" max="5377" width="4.5546875" style="10" customWidth="1"/>
    <col min="5378" max="5378" width="1.6640625" style="10" customWidth="1"/>
    <col min="5379" max="5379" width="14.21875" style="10" bestFit="1" customWidth="1"/>
    <col min="5380" max="5380" width="1.44140625" style="10" customWidth="1"/>
    <col min="5381" max="5381" width="12.33203125" style="10" customWidth="1"/>
    <col min="5382" max="5382" width="1.109375" style="10" customWidth="1"/>
    <col min="5383" max="5383" width="10.33203125" style="10" customWidth="1"/>
    <col min="5384" max="5384" width="1.44140625" style="10" customWidth="1"/>
    <col min="5385" max="5385" width="11.77734375" style="10" customWidth="1"/>
    <col min="5386" max="5386" width="1.109375" style="10" customWidth="1"/>
    <col min="5387" max="5387" width="10.44140625" style="10" customWidth="1"/>
    <col min="5388" max="5388" width="1.44140625" style="10" customWidth="1"/>
    <col min="5389" max="5389" width="12.5546875" style="10" customWidth="1"/>
    <col min="5390" max="5390" width="1.109375" style="10" customWidth="1"/>
    <col min="5391" max="5391" width="12.33203125" style="10" customWidth="1"/>
    <col min="5392" max="5392" width="1.44140625" style="10" customWidth="1"/>
    <col min="5393" max="5393" width="11.21875" style="10" customWidth="1"/>
    <col min="5394" max="5394" width="1.44140625" style="10" customWidth="1"/>
    <col min="5395" max="5395" width="11.109375" style="10" customWidth="1"/>
    <col min="5396" max="5396" width="1.109375" style="10" customWidth="1"/>
    <col min="5397" max="5397" width="10.77734375" style="10" customWidth="1"/>
    <col min="5398" max="5398" width="0.88671875" style="10" customWidth="1"/>
    <col min="5399" max="5399" width="11.77734375" style="10" customWidth="1"/>
    <col min="5400" max="5400" width="1.44140625" style="10" customWidth="1"/>
    <col min="5401" max="5401" width="13.109375" style="10" customWidth="1"/>
    <col min="5402" max="5402" width="1.109375" style="10" customWidth="1"/>
    <col min="5403" max="5403" width="13.44140625" style="10" customWidth="1"/>
    <col min="5404" max="5404" width="0.6640625" style="10" customWidth="1"/>
    <col min="5405" max="5405" width="13.33203125" style="10" customWidth="1"/>
    <col min="5406" max="5406" width="0.5546875" style="10" customWidth="1"/>
    <col min="5407" max="5407" width="13.77734375" style="10" customWidth="1"/>
    <col min="5408" max="5408" width="0.6640625" style="10" customWidth="1"/>
    <col min="5409" max="5409" width="11.77734375" style="10" customWidth="1"/>
    <col min="5410" max="5410" width="0.5546875" style="10" customWidth="1"/>
    <col min="5411" max="5411" width="14" style="10" customWidth="1"/>
    <col min="5412" max="5412" width="0.77734375" style="10" customWidth="1"/>
    <col min="5413" max="5413" width="14.109375" style="10" customWidth="1"/>
    <col min="5414" max="5414" width="0.77734375" style="10" customWidth="1"/>
    <col min="5415" max="5415" width="1.44140625" style="10" customWidth="1"/>
    <col min="5416" max="5416" width="4.77734375" style="10" customWidth="1"/>
    <col min="5417" max="5417" width="71.44140625" style="10" customWidth="1"/>
    <col min="5418" max="5418" width="16.21875" style="10" customWidth="1"/>
    <col min="5419" max="5632" width="11.5546875" style="10"/>
    <col min="5633" max="5633" width="4.5546875" style="10" customWidth="1"/>
    <col min="5634" max="5634" width="1.6640625" style="10" customWidth="1"/>
    <col min="5635" max="5635" width="14.21875" style="10" bestFit="1" customWidth="1"/>
    <col min="5636" max="5636" width="1.44140625" style="10" customWidth="1"/>
    <col min="5637" max="5637" width="12.33203125" style="10" customWidth="1"/>
    <col min="5638" max="5638" width="1.109375" style="10" customWidth="1"/>
    <col min="5639" max="5639" width="10.33203125" style="10" customWidth="1"/>
    <col min="5640" max="5640" width="1.44140625" style="10" customWidth="1"/>
    <col min="5641" max="5641" width="11.77734375" style="10" customWidth="1"/>
    <col min="5642" max="5642" width="1.109375" style="10" customWidth="1"/>
    <col min="5643" max="5643" width="10.44140625" style="10" customWidth="1"/>
    <col min="5644" max="5644" width="1.44140625" style="10" customWidth="1"/>
    <col min="5645" max="5645" width="12.5546875" style="10" customWidth="1"/>
    <col min="5646" max="5646" width="1.109375" style="10" customWidth="1"/>
    <col min="5647" max="5647" width="12.33203125" style="10" customWidth="1"/>
    <col min="5648" max="5648" width="1.44140625" style="10" customWidth="1"/>
    <col min="5649" max="5649" width="11.21875" style="10" customWidth="1"/>
    <col min="5650" max="5650" width="1.44140625" style="10" customWidth="1"/>
    <col min="5651" max="5651" width="11.109375" style="10" customWidth="1"/>
    <col min="5652" max="5652" width="1.109375" style="10" customWidth="1"/>
    <col min="5653" max="5653" width="10.77734375" style="10" customWidth="1"/>
    <col min="5654" max="5654" width="0.88671875" style="10" customWidth="1"/>
    <col min="5655" max="5655" width="11.77734375" style="10" customWidth="1"/>
    <col min="5656" max="5656" width="1.44140625" style="10" customWidth="1"/>
    <col min="5657" max="5657" width="13.109375" style="10" customWidth="1"/>
    <col min="5658" max="5658" width="1.109375" style="10" customWidth="1"/>
    <col min="5659" max="5659" width="13.44140625" style="10" customWidth="1"/>
    <col min="5660" max="5660" width="0.6640625" style="10" customWidth="1"/>
    <col min="5661" max="5661" width="13.33203125" style="10" customWidth="1"/>
    <col min="5662" max="5662" width="0.5546875" style="10" customWidth="1"/>
    <col min="5663" max="5663" width="13.77734375" style="10" customWidth="1"/>
    <col min="5664" max="5664" width="0.6640625" style="10" customWidth="1"/>
    <col min="5665" max="5665" width="11.77734375" style="10" customWidth="1"/>
    <col min="5666" max="5666" width="0.5546875" style="10" customWidth="1"/>
    <col min="5667" max="5667" width="14" style="10" customWidth="1"/>
    <col min="5668" max="5668" width="0.77734375" style="10" customWidth="1"/>
    <col min="5669" max="5669" width="14.109375" style="10" customWidth="1"/>
    <col min="5670" max="5670" width="0.77734375" style="10" customWidth="1"/>
    <col min="5671" max="5671" width="1.44140625" style="10" customWidth="1"/>
    <col min="5672" max="5672" width="4.77734375" style="10" customWidth="1"/>
    <col min="5673" max="5673" width="71.44140625" style="10" customWidth="1"/>
    <col min="5674" max="5674" width="16.21875" style="10" customWidth="1"/>
    <col min="5675" max="5888" width="11.5546875" style="10"/>
    <col min="5889" max="5889" width="4.5546875" style="10" customWidth="1"/>
    <col min="5890" max="5890" width="1.6640625" style="10" customWidth="1"/>
    <col min="5891" max="5891" width="14.21875" style="10" bestFit="1" customWidth="1"/>
    <col min="5892" max="5892" width="1.44140625" style="10" customWidth="1"/>
    <col min="5893" max="5893" width="12.33203125" style="10" customWidth="1"/>
    <col min="5894" max="5894" width="1.109375" style="10" customWidth="1"/>
    <col min="5895" max="5895" width="10.33203125" style="10" customWidth="1"/>
    <col min="5896" max="5896" width="1.44140625" style="10" customWidth="1"/>
    <col min="5897" max="5897" width="11.77734375" style="10" customWidth="1"/>
    <col min="5898" max="5898" width="1.109375" style="10" customWidth="1"/>
    <col min="5899" max="5899" width="10.44140625" style="10" customWidth="1"/>
    <col min="5900" max="5900" width="1.44140625" style="10" customWidth="1"/>
    <col min="5901" max="5901" width="12.5546875" style="10" customWidth="1"/>
    <col min="5902" max="5902" width="1.109375" style="10" customWidth="1"/>
    <col min="5903" max="5903" width="12.33203125" style="10" customWidth="1"/>
    <col min="5904" max="5904" width="1.44140625" style="10" customWidth="1"/>
    <col min="5905" max="5905" width="11.21875" style="10" customWidth="1"/>
    <col min="5906" max="5906" width="1.44140625" style="10" customWidth="1"/>
    <col min="5907" max="5907" width="11.109375" style="10" customWidth="1"/>
    <col min="5908" max="5908" width="1.109375" style="10" customWidth="1"/>
    <col min="5909" max="5909" width="10.77734375" style="10" customWidth="1"/>
    <col min="5910" max="5910" width="0.88671875" style="10" customWidth="1"/>
    <col min="5911" max="5911" width="11.77734375" style="10" customWidth="1"/>
    <col min="5912" max="5912" width="1.44140625" style="10" customWidth="1"/>
    <col min="5913" max="5913" width="13.109375" style="10" customWidth="1"/>
    <col min="5914" max="5914" width="1.109375" style="10" customWidth="1"/>
    <col min="5915" max="5915" width="13.44140625" style="10" customWidth="1"/>
    <col min="5916" max="5916" width="0.6640625" style="10" customWidth="1"/>
    <col min="5917" max="5917" width="13.33203125" style="10" customWidth="1"/>
    <col min="5918" max="5918" width="0.5546875" style="10" customWidth="1"/>
    <col min="5919" max="5919" width="13.77734375" style="10" customWidth="1"/>
    <col min="5920" max="5920" width="0.6640625" style="10" customWidth="1"/>
    <col min="5921" max="5921" width="11.77734375" style="10" customWidth="1"/>
    <col min="5922" max="5922" width="0.5546875" style="10" customWidth="1"/>
    <col min="5923" max="5923" width="14" style="10" customWidth="1"/>
    <col min="5924" max="5924" width="0.77734375" style="10" customWidth="1"/>
    <col min="5925" max="5925" width="14.109375" style="10" customWidth="1"/>
    <col min="5926" max="5926" width="0.77734375" style="10" customWidth="1"/>
    <col min="5927" max="5927" width="1.44140625" style="10" customWidth="1"/>
    <col min="5928" max="5928" width="4.77734375" style="10" customWidth="1"/>
    <col min="5929" max="5929" width="71.44140625" style="10" customWidth="1"/>
    <col min="5930" max="5930" width="16.21875" style="10" customWidth="1"/>
    <col min="5931" max="6144" width="11.5546875" style="10"/>
    <col min="6145" max="6145" width="4.5546875" style="10" customWidth="1"/>
    <col min="6146" max="6146" width="1.6640625" style="10" customWidth="1"/>
    <col min="6147" max="6147" width="14.21875" style="10" bestFit="1" customWidth="1"/>
    <col min="6148" max="6148" width="1.44140625" style="10" customWidth="1"/>
    <col min="6149" max="6149" width="12.33203125" style="10" customWidth="1"/>
    <col min="6150" max="6150" width="1.109375" style="10" customWidth="1"/>
    <col min="6151" max="6151" width="10.33203125" style="10" customWidth="1"/>
    <col min="6152" max="6152" width="1.44140625" style="10" customWidth="1"/>
    <col min="6153" max="6153" width="11.77734375" style="10" customWidth="1"/>
    <col min="6154" max="6154" width="1.109375" style="10" customWidth="1"/>
    <col min="6155" max="6155" width="10.44140625" style="10" customWidth="1"/>
    <col min="6156" max="6156" width="1.44140625" style="10" customWidth="1"/>
    <col min="6157" max="6157" width="12.5546875" style="10" customWidth="1"/>
    <col min="6158" max="6158" width="1.109375" style="10" customWidth="1"/>
    <col min="6159" max="6159" width="12.33203125" style="10" customWidth="1"/>
    <col min="6160" max="6160" width="1.44140625" style="10" customWidth="1"/>
    <col min="6161" max="6161" width="11.21875" style="10" customWidth="1"/>
    <col min="6162" max="6162" width="1.44140625" style="10" customWidth="1"/>
    <col min="6163" max="6163" width="11.109375" style="10" customWidth="1"/>
    <col min="6164" max="6164" width="1.109375" style="10" customWidth="1"/>
    <col min="6165" max="6165" width="10.77734375" style="10" customWidth="1"/>
    <col min="6166" max="6166" width="0.88671875" style="10" customWidth="1"/>
    <col min="6167" max="6167" width="11.77734375" style="10" customWidth="1"/>
    <col min="6168" max="6168" width="1.44140625" style="10" customWidth="1"/>
    <col min="6169" max="6169" width="13.109375" style="10" customWidth="1"/>
    <col min="6170" max="6170" width="1.109375" style="10" customWidth="1"/>
    <col min="6171" max="6171" width="13.44140625" style="10" customWidth="1"/>
    <col min="6172" max="6172" width="0.6640625" style="10" customWidth="1"/>
    <col min="6173" max="6173" width="13.33203125" style="10" customWidth="1"/>
    <col min="6174" max="6174" width="0.5546875" style="10" customWidth="1"/>
    <col min="6175" max="6175" width="13.77734375" style="10" customWidth="1"/>
    <col min="6176" max="6176" width="0.6640625" style="10" customWidth="1"/>
    <col min="6177" max="6177" width="11.77734375" style="10" customWidth="1"/>
    <col min="6178" max="6178" width="0.5546875" style="10" customWidth="1"/>
    <col min="6179" max="6179" width="14" style="10" customWidth="1"/>
    <col min="6180" max="6180" width="0.77734375" style="10" customWidth="1"/>
    <col min="6181" max="6181" width="14.109375" style="10" customWidth="1"/>
    <col min="6182" max="6182" width="0.77734375" style="10" customWidth="1"/>
    <col min="6183" max="6183" width="1.44140625" style="10" customWidth="1"/>
    <col min="6184" max="6184" width="4.77734375" style="10" customWidth="1"/>
    <col min="6185" max="6185" width="71.44140625" style="10" customWidth="1"/>
    <col min="6186" max="6186" width="16.21875" style="10" customWidth="1"/>
    <col min="6187" max="6400" width="11.5546875" style="10"/>
    <col min="6401" max="6401" width="4.5546875" style="10" customWidth="1"/>
    <col min="6402" max="6402" width="1.6640625" style="10" customWidth="1"/>
    <col min="6403" max="6403" width="14.21875" style="10" bestFit="1" customWidth="1"/>
    <col min="6404" max="6404" width="1.44140625" style="10" customWidth="1"/>
    <col min="6405" max="6405" width="12.33203125" style="10" customWidth="1"/>
    <col min="6406" max="6406" width="1.109375" style="10" customWidth="1"/>
    <col min="6407" max="6407" width="10.33203125" style="10" customWidth="1"/>
    <col min="6408" max="6408" width="1.44140625" style="10" customWidth="1"/>
    <col min="6409" max="6409" width="11.77734375" style="10" customWidth="1"/>
    <col min="6410" max="6410" width="1.109375" style="10" customWidth="1"/>
    <col min="6411" max="6411" width="10.44140625" style="10" customWidth="1"/>
    <col min="6412" max="6412" width="1.44140625" style="10" customWidth="1"/>
    <col min="6413" max="6413" width="12.5546875" style="10" customWidth="1"/>
    <col min="6414" max="6414" width="1.109375" style="10" customWidth="1"/>
    <col min="6415" max="6415" width="12.33203125" style="10" customWidth="1"/>
    <col min="6416" max="6416" width="1.44140625" style="10" customWidth="1"/>
    <col min="6417" max="6417" width="11.21875" style="10" customWidth="1"/>
    <col min="6418" max="6418" width="1.44140625" style="10" customWidth="1"/>
    <col min="6419" max="6419" width="11.109375" style="10" customWidth="1"/>
    <col min="6420" max="6420" width="1.109375" style="10" customWidth="1"/>
    <col min="6421" max="6421" width="10.77734375" style="10" customWidth="1"/>
    <col min="6422" max="6422" width="0.88671875" style="10" customWidth="1"/>
    <col min="6423" max="6423" width="11.77734375" style="10" customWidth="1"/>
    <col min="6424" max="6424" width="1.44140625" style="10" customWidth="1"/>
    <col min="6425" max="6425" width="13.109375" style="10" customWidth="1"/>
    <col min="6426" max="6426" width="1.109375" style="10" customWidth="1"/>
    <col min="6427" max="6427" width="13.44140625" style="10" customWidth="1"/>
    <col min="6428" max="6428" width="0.6640625" style="10" customWidth="1"/>
    <col min="6429" max="6429" width="13.33203125" style="10" customWidth="1"/>
    <col min="6430" max="6430" width="0.5546875" style="10" customWidth="1"/>
    <col min="6431" max="6431" width="13.77734375" style="10" customWidth="1"/>
    <col min="6432" max="6432" width="0.6640625" style="10" customWidth="1"/>
    <col min="6433" max="6433" width="11.77734375" style="10" customWidth="1"/>
    <col min="6434" max="6434" width="0.5546875" style="10" customWidth="1"/>
    <col min="6435" max="6435" width="14" style="10" customWidth="1"/>
    <col min="6436" max="6436" width="0.77734375" style="10" customWidth="1"/>
    <col min="6437" max="6437" width="14.109375" style="10" customWidth="1"/>
    <col min="6438" max="6438" width="0.77734375" style="10" customWidth="1"/>
    <col min="6439" max="6439" width="1.44140625" style="10" customWidth="1"/>
    <col min="6440" max="6440" width="4.77734375" style="10" customWidth="1"/>
    <col min="6441" max="6441" width="71.44140625" style="10" customWidth="1"/>
    <col min="6442" max="6442" width="16.21875" style="10" customWidth="1"/>
    <col min="6443" max="6656" width="11.5546875" style="10"/>
    <col min="6657" max="6657" width="4.5546875" style="10" customWidth="1"/>
    <col min="6658" max="6658" width="1.6640625" style="10" customWidth="1"/>
    <col min="6659" max="6659" width="14.21875" style="10" bestFit="1" customWidth="1"/>
    <col min="6660" max="6660" width="1.44140625" style="10" customWidth="1"/>
    <col min="6661" max="6661" width="12.33203125" style="10" customWidth="1"/>
    <col min="6662" max="6662" width="1.109375" style="10" customWidth="1"/>
    <col min="6663" max="6663" width="10.33203125" style="10" customWidth="1"/>
    <col min="6664" max="6664" width="1.44140625" style="10" customWidth="1"/>
    <col min="6665" max="6665" width="11.77734375" style="10" customWidth="1"/>
    <col min="6666" max="6666" width="1.109375" style="10" customWidth="1"/>
    <col min="6667" max="6667" width="10.44140625" style="10" customWidth="1"/>
    <col min="6668" max="6668" width="1.44140625" style="10" customWidth="1"/>
    <col min="6669" max="6669" width="12.5546875" style="10" customWidth="1"/>
    <col min="6670" max="6670" width="1.109375" style="10" customWidth="1"/>
    <col min="6671" max="6671" width="12.33203125" style="10" customWidth="1"/>
    <col min="6672" max="6672" width="1.44140625" style="10" customWidth="1"/>
    <col min="6673" max="6673" width="11.21875" style="10" customWidth="1"/>
    <col min="6674" max="6674" width="1.44140625" style="10" customWidth="1"/>
    <col min="6675" max="6675" width="11.109375" style="10" customWidth="1"/>
    <col min="6676" max="6676" width="1.109375" style="10" customWidth="1"/>
    <col min="6677" max="6677" width="10.77734375" style="10" customWidth="1"/>
    <col min="6678" max="6678" width="0.88671875" style="10" customWidth="1"/>
    <col min="6679" max="6679" width="11.77734375" style="10" customWidth="1"/>
    <col min="6680" max="6680" width="1.44140625" style="10" customWidth="1"/>
    <col min="6681" max="6681" width="13.109375" style="10" customWidth="1"/>
    <col min="6682" max="6682" width="1.109375" style="10" customWidth="1"/>
    <col min="6683" max="6683" width="13.44140625" style="10" customWidth="1"/>
    <col min="6684" max="6684" width="0.6640625" style="10" customWidth="1"/>
    <col min="6685" max="6685" width="13.33203125" style="10" customWidth="1"/>
    <col min="6686" max="6686" width="0.5546875" style="10" customWidth="1"/>
    <col min="6687" max="6687" width="13.77734375" style="10" customWidth="1"/>
    <col min="6688" max="6688" width="0.6640625" style="10" customWidth="1"/>
    <col min="6689" max="6689" width="11.77734375" style="10" customWidth="1"/>
    <col min="6690" max="6690" width="0.5546875" style="10" customWidth="1"/>
    <col min="6691" max="6691" width="14" style="10" customWidth="1"/>
    <col min="6692" max="6692" width="0.77734375" style="10" customWidth="1"/>
    <col min="6693" max="6693" width="14.109375" style="10" customWidth="1"/>
    <col min="6694" max="6694" width="0.77734375" style="10" customWidth="1"/>
    <col min="6695" max="6695" width="1.44140625" style="10" customWidth="1"/>
    <col min="6696" max="6696" width="4.77734375" style="10" customWidth="1"/>
    <col min="6697" max="6697" width="71.44140625" style="10" customWidth="1"/>
    <col min="6698" max="6698" width="16.21875" style="10" customWidth="1"/>
    <col min="6699" max="6912" width="11.5546875" style="10"/>
    <col min="6913" max="6913" width="4.5546875" style="10" customWidth="1"/>
    <col min="6914" max="6914" width="1.6640625" style="10" customWidth="1"/>
    <col min="6915" max="6915" width="14.21875" style="10" bestFit="1" customWidth="1"/>
    <col min="6916" max="6916" width="1.44140625" style="10" customWidth="1"/>
    <col min="6917" max="6917" width="12.33203125" style="10" customWidth="1"/>
    <col min="6918" max="6918" width="1.109375" style="10" customWidth="1"/>
    <col min="6919" max="6919" width="10.33203125" style="10" customWidth="1"/>
    <col min="6920" max="6920" width="1.44140625" style="10" customWidth="1"/>
    <col min="6921" max="6921" width="11.77734375" style="10" customWidth="1"/>
    <col min="6922" max="6922" width="1.109375" style="10" customWidth="1"/>
    <col min="6923" max="6923" width="10.44140625" style="10" customWidth="1"/>
    <col min="6924" max="6924" width="1.44140625" style="10" customWidth="1"/>
    <col min="6925" max="6925" width="12.5546875" style="10" customWidth="1"/>
    <col min="6926" max="6926" width="1.109375" style="10" customWidth="1"/>
    <col min="6927" max="6927" width="12.33203125" style="10" customWidth="1"/>
    <col min="6928" max="6928" width="1.44140625" style="10" customWidth="1"/>
    <col min="6929" max="6929" width="11.21875" style="10" customWidth="1"/>
    <col min="6930" max="6930" width="1.44140625" style="10" customWidth="1"/>
    <col min="6931" max="6931" width="11.109375" style="10" customWidth="1"/>
    <col min="6932" max="6932" width="1.109375" style="10" customWidth="1"/>
    <col min="6933" max="6933" width="10.77734375" style="10" customWidth="1"/>
    <col min="6934" max="6934" width="0.88671875" style="10" customWidth="1"/>
    <col min="6935" max="6935" width="11.77734375" style="10" customWidth="1"/>
    <col min="6936" max="6936" width="1.44140625" style="10" customWidth="1"/>
    <col min="6937" max="6937" width="13.109375" style="10" customWidth="1"/>
    <col min="6938" max="6938" width="1.109375" style="10" customWidth="1"/>
    <col min="6939" max="6939" width="13.44140625" style="10" customWidth="1"/>
    <col min="6940" max="6940" width="0.6640625" style="10" customWidth="1"/>
    <col min="6941" max="6941" width="13.33203125" style="10" customWidth="1"/>
    <col min="6942" max="6942" width="0.5546875" style="10" customWidth="1"/>
    <col min="6943" max="6943" width="13.77734375" style="10" customWidth="1"/>
    <col min="6944" max="6944" width="0.6640625" style="10" customWidth="1"/>
    <col min="6945" max="6945" width="11.77734375" style="10" customWidth="1"/>
    <col min="6946" max="6946" width="0.5546875" style="10" customWidth="1"/>
    <col min="6947" max="6947" width="14" style="10" customWidth="1"/>
    <col min="6948" max="6948" width="0.77734375" style="10" customWidth="1"/>
    <col min="6949" max="6949" width="14.109375" style="10" customWidth="1"/>
    <col min="6950" max="6950" width="0.77734375" style="10" customWidth="1"/>
    <col min="6951" max="6951" width="1.44140625" style="10" customWidth="1"/>
    <col min="6952" max="6952" width="4.77734375" style="10" customWidth="1"/>
    <col min="6953" max="6953" width="71.44140625" style="10" customWidth="1"/>
    <col min="6954" max="6954" width="16.21875" style="10" customWidth="1"/>
    <col min="6955" max="7168" width="11.5546875" style="10"/>
    <col min="7169" max="7169" width="4.5546875" style="10" customWidth="1"/>
    <col min="7170" max="7170" width="1.6640625" style="10" customWidth="1"/>
    <col min="7171" max="7171" width="14.21875" style="10" bestFit="1" customWidth="1"/>
    <col min="7172" max="7172" width="1.44140625" style="10" customWidth="1"/>
    <col min="7173" max="7173" width="12.33203125" style="10" customWidth="1"/>
    <col min="7174" max="7174" width="1.109375" style="10" customWidth="1"/>
    <col min="7175" max="7175" width="10.33203125" style="10" customWidth="1"/>
    <col min="7176" max="7176" width="1.44140625" style="10" customWidth="1"/>
    <col min="7177" max="7177" width="11.77734375" style="10" customWidth="1"/>
    <col min="7178" max="7178" width="1.109375" style="10" customWidth="1"/>
    <col min="7179" max="7179" width="10.44140625" style="10" customWidth="1"/>
    <col min="7180" max="7180" width="1.44140625" style="10" customWidth="1"/>
    <col min="7181" max="7181" width="12.5546875" style="10" customWidth="1"/>
    <col min="7182" max="7182" width="1.109375" style="10" customWidth="1"/>
    <col min="7183" max="7183" width="12.33203125" style="10" customWidth="1"/>
    <col min="7184" max="7184" width="1.44140625" style="10" customWidth="1"/>
    <col min="7185" max="7185" width="11.21875" style="10" customWidth="1"/>
    <col min="7186" max="7186" width="1.44140625" style="10" customWidth="1"/>
    <col min="7187" max="7187" width="11.109375" style="10" customWidth="1"/>
    <col min="7188" max="7188" width="1.109375" style="10" customWidth="1"/>
    <col min="7189" max="7189" width="10.77734375" style="10" customWidth="1"/>
    <col min="7190" max="7190" width="0.88671875" style="10" customWidth="1"/>
    <col min="7191" max="7191" width="11.77734375" style="10" customWidth="1"/>
    <col min="7192" max="7192" width="1.44140625" style="10" customWidth="1"/>
    <col min="7193" max="7193" width="13.109375" style="10" customWidth="1"/>
    <col min="7194" max="7194" width="1.109375" style="10" customWidth="1"/>
    <col min="7195" max="7195" width="13.44140625" style="10" customWidth="1"/>
    <col min="7196" max="7196" width="0.6640625" style="10" customWidth="1"/>
    <col min="7197" max="7197" width="13.33203125" style="10" customWidth="1"/>
    <col min="7198" max="7198" width="0.5546875" style="10" customWidth="1"/>
    <col min="7199" max="7199" width="13.77734375" style="10" customWidth="1"/>
    <col min="7200" max="7200" width="0.6640625" style="10" customWidth="1"/>
    <col min="7201" max="7201" width="11.77734375" style="10" customWidth="1"/>
    <col min="7202" max="7202" width="0.5546875" style="10" customWidth="1"/>
    <col min="7203" max="7203" width="14" style="10" customWidth="1"/>
    <col min="7204" max="7204" width="0.77734375" style="10" customWidth="1"/>
    <col min="7205" max="7205" width="14.109375" style="10" customWidth="1"/>
    <col min="7206" max="7206" width="0.77734375" style="10" customWidth="1"/>
    <col min="7207" max="7207" width="1.44140625" style="10" customWidth="1"/>
    <col min="7208" max="7208" width="4.77734375" style="10" customWidth="1"/>
    <col min="7209" max="7209" width="71.44140625" style="10" customWidth="1"/>
    <col min="7210" max="7210" width="16.21875" style="10" customWidth="1"/>
    <col min="7211" max="7424" width="11.5546875" style="10"/>
    <col min="7425" max="7425" width="4.5546875" style="10" customWidth="1"/>
    <col min="7426" max="7426" width="1.6640625" style="10" customWidth="1"/>
    <col min="7427" max="7427" width="14.21875" style="10" bestFit="1" customWidth="1"/>
    <col min="7428" max="7428" width="1.44140625" style="10" customWidth="1"/>
    <col min="7429" max="7429" width="12.33203125" style="10" customWidth="1"/>
    <col min="7430" max="7430" width="1.109375" style="10" customWidth="1"/>
    <col min="7431" max="7431" width="10.33203125" style="10" customWidth="1"/>
    <col min="7432" max="7432" width="1.44140625" style="10" customWidth="1"/>
    <col min="7433" max="7433" width="11.77734375" style="10" customWidth="1"/>
    <col min="7434" max="7434" width="1.109375" style="10" customWidth="1"/>
    <col min="7435" max="7435" width="10.44140625" style="10" customWidth="1"/>
    <col min="7436" max="7436" width="1.44140625" style="10" customWidth="1"/>
    <col min="7437" max="7437" width="12.5546875" style="10" customWidth="1"/>
    <col min="7438" max="7438" width="1.109375" style="10" customWidth="1"/>
    <col min="7439" max="7439" width="12.33203125" style="10" customWidth="1"/>
    <col min="7440" max="7440" width="1.44140625" style="10" customWidth="1"/>
    <col min="7441" max="7441" width="11.21875" style="10" customWidth="1"/>
    <col min="7442" max="7442" width="1.44140625" style="10" customWidth="1"/>
    <col min="7443" max="7443" width="11.109375" style="10" customWidth="1"/>
    <col min="7444" max="7444" width="1.109375" style="10" customWidth="1"/>
    <col min="7445" max="7445" width="10.77734375" style="10" customWidth="1"/>
    <col min="7446" max="7446" width="0.88671875" style="10" customWidth="1"/>
    <col min="7447" max="7447" width="11.77734375" style="10" customWidth="1"/>
    <col min="7448" max="7448" width="1.44140625" style="10" customWidth="1"/>
    <col min="7449" max="7449" width="13.109375" style="10" customWidth="1"/>
    <col min="7450" max="7450" width="1.109375" style="10" customWidth="1"/>
    <col min="7451" max="7451" width="13.44140625" style="10" customWidth="1"/>
    <col min="7452" max="7452" width="0.6640625" style="10" customWidth="1"/>
    <col min="7453" max="7453" width="13.33203125" style="10" customWidth="1"/>
    <col min="7454" max="7454" width="0.5546875" style="10" customWidth="1"/>
    <col min="7455" max="7455" width="13.77734375" style="10" customWidth="1"/>
    <col min="7456" max="7456" width="0.6640625" style="10" customWidth="1"/>
    <col min="7457" max="7457" width="11.77734375" style="10" customWidth="1"/>
    <col min="7458" max="7458" width="0.5546875" style="10" customWidth="1"/>
    <col min="7459" max="7459" width="14" style="10" customWidth="1"/>
    <col min="7460" max="7460" width="0.77734375" style="10" customWidth="1"/>
    <col min="7461" max="7461" width="14.109375" style="10" customWidth="1"/>
    <col min="7462" max="7462" width="0.77734375" style="10" customWidth="1"/>
    <col min="7463" max="7463" width="1.44140625" style="10" customWidth="1"/>
    <col min="7464" max="7464" width="4.77734375" style="10" customWidth="1"/>
    <col min="7465" max="7465" width="71.44140625" style="10" customWidth="1"/>
    <col min="7466" max="7466" width="16.21875" style="10" customWidth="1"/>
    <col min="7467" max="7680" width="11.5546875" style="10"/>
    <col min="7681" max="7681" width="4.5546875" style="10" customWidth="1"/>
    <col min="7682" max="7682" width="1.6640625" style="10" customWidth="1"/>
    <col min="7683" max="7683" width="14.21875" style="10" bestFit="1" customWidth="1"/>
    <col min="7684" max="7684" width="1.44140625" style="10" customWidth="1"/>
    <col min="7685" max="7685" width="12.33203125" style="10" customWidth="1"/>
    <col min="7686" max="7686" width="1.109375" style="10" customWidth="1"/>
    <col min="7687" max="7687" width="10.33203125" style="10" customWidth="1"/>
    <col min="7688" max="7688" width="1.44140625" style="10" customWidth="1"/>
    <col min="7689" max="7689" width="11.77734375" style="10" customWidth="1"/>
    <col min="7690" max="7690" width="1.109375" style="10" customWidth="1"/>
    <col min="7691" max="7691" width="10.44140625" style="10" customWidth="1"/>
    <col min="7692" max="7692" width="1.44140625" style="10" customWidth="1"/>
    <col min="7693" max="7693" width="12.5546875" style="10" customWidth="1"/>
    <col min="7694" max="7694" width="1.109375" style="10" customWidth="1"/>
    <col min="7695" max="7695" width="12.33203125" style="10" customWidth="1"/>
    <col min="7696" max="7696" width="1.44140625" style="10" customWidth="1"/>
    <col min="7697" max="7697" width="11.21875" style="10" customWidth="1"/>
    <col min="7698" max="7698" width="1.44140625" style="10" customWidth="1"/>
    <col min="7699" max="7699" width="11.109375" style="10" customWidth="1"/>
    <col min="7700" max="7700" width="1.109375" style="10" customWidth="1"/>
    <col min="7701" max="7701" width="10.77734375" style="10" customWidth="1"/>
    <col min="7702" max="7702" width="0.88671875" style="10" customWidth="1"/>
    <col min="7703" max="7703" width="11.77734375" style="10" customWidth="1"/>
    <col min="7704" max="7704" width="1.44140625" style="10" customWidth="1"/>
    <col min="7705" max="7705" width="13.109375" style="10" customWidth="1"/>
    <col min="7706" max="7706" width="1.109375" style="10" customWidth="1"/>
    <col min="7707" max="7707" width="13.44140625" style="10" customWidth="1"/>
    <col min="7708" max="7708" width="0.6640625" style="10" customWidth="1"/>
    <col min="7709" max="7709" width="13.33203125" style="10" customWidth="1"/>
    <col min="7710" max="7710" width="0.5546875" style="10" customWidth="1"/>
    <col min="7711" max="7711" width="13.77734375" style="10" customWidth="1"/>
    <col min="7712" max="7712" width="0.6640625" style="10" customWidth="1"/>
    <col min="7713" max="7713" width="11.77734375" style="10" customWidth="1"/>
    <col min="7714" max="7714" width="0.5546875" style="10" customWidth="1"/>
    <col min="7715" max="7715" width="14" style="10" customWidth="1"/>
    <col min="7716" max="7716" width="0.77734375" style="10" customWidth="1"/>
    <col min="7717" max="7717" width="14.109375" style="10" customWidth="1"/>
    <col min="7718" max="7718" width="0.77734375" style="10" customWidth="1"/>
    <col min="7719" max="7719" width="1.44140625" style="10" customWidth="1"/>
    <col min="7720" max="7720" width="4.77734375" style="10" customWidth="1"/>
    <col min="7721" max="7721" width="71.44140625" style="10" customWidth="1"/>
    <col min="7722" max="7722" width="16.21875" style="10" customWidth="1"/>
    <col min="7723" max="7936" width="11.5546875" style="10"/>
    <col min="7937" max="7937" width="4.5546875" style="10" customWidth="1"/>
    <col min="7938" max="7938" width="1.6640625" style="10" customWidth="1"/>
    <col min="7939" max="7939" width="14.21875" style="10" bestFit="1" customWidth="1"/>
    <col min="7940" max="7940" width="1.44140625" style="10" customWidth="1"/>
    <col min="7941" max="7941" width="12.33203125" style="10" customWidth="1"/>
    <col min="7942" max="7942" width="1.109375" style="10" customWidth="1"/>
    <col min="7943" max="7943" width="10.33203125" style="10" customWidth="1"/>
    <col min="7944" max="7944" width="1.44140625" style="10" customWidth="1"/>
    <col min="7945" max="7945" width="11.77734375" style="10" customWidth="1"/>
    <col min="7946" max="7946" width="1.109375" style="10" customWidth="1"/>
    <col min="7947" max="7947" width="10.44140625" style="10" customWidth="1"/>
    <col min="7948" max="7948" width="1.44140625" style="10" customWidth="1"/>
    <col min="7949" max="7949" width="12.5546875" style="10" customWidth="1"/>
    <col min="7950" max="7950" width="1.109375" style="10" customWidth="1"/>
    <col min="7951" max="7951" width="12.33203125" style="10" customWidth="1"/>
    <col min="7952" max="7952" width="1.44140625" style="10" customWidth="1"/>
    <col min="7953" max="7953" width="11.21875" style="10" customWidth="1"/>
    <col min="7954" max="7954" width="1.44140625" style="10" customWidth="1"/>
    <col min="7955" max="7955" width="11.109375" style="10" customWidth="1"/>
    <col min="7956" max="7956" width="1.109375" style="10" customWidth="1"/>
    <col min="7957" max="7957" width="10.77734375" style="10" customWidth="1"/>
    <col min="7958" max="7958" width="0.88671875" style="10" customWidth="1"/>
    <col min="7959" max="7959" width="11.77734375" style="10" customWidth="1"/>
    <col min="7960" max="7960" width="1.44140625" style="10" customWidth="1"/>
    <col min="7961" max="7961" width="13.109375" style="10" customWidth="1"/>
    <col min="7962" max="7962" width="1.109375" style="10" customWidth="1"/>
    <col min="7963" max="7963" width="13.44140625" style="10" customWidth="1"/>
    <col min="7964" max="7964" width="0.6640625" style="10" customWidth="1"/>
    <col min="7965" max="7965" width="13.33203125" style="10" customWidth="1"/>
    <col min="7966" max="7966" width="0.5546875" style="10" customWidth="1"/>
    <col min="7967" max="7967" width="13.77734375" style="10" customWidth="1"/>
    <col min="7968" max="7968" width="0.6640625" style="10" customWidth="1"/>
    <col min="7969" max="7969" width="11.77734375" style="10" customWidth="1"/>
    <col min="7970" max="7970" width="0.5546875" style="10" customWidth="1"/>
    <col min="7971" max="7971" width="14" style="10" customWidth="1"/>
    <col min="7972" max="7972" width="0.77734375" style="10" customWidth="1"/>
    <col min="7973" max="7973" width="14.109375" style="10" customWidth="1"/>
    <col min="7974" max="7974" width="0.77734375" style="10" customWidth="1"/>
    <col min="7975" max="7975" width="1.44140625" style="10" customWidth="1"/>
    <col min="7976" max="7976" width="4.77734375" style="10" customWidth="1"/>
    <col min="7977" max="7977" width="71.44140625" style="10" customWidth="1"/>
    <col min="7978" max="7978" width="16.21875" style="10" customWidth="1"/>
    <col min="7979" max="8192" width="11.5546875" style="10"/>
    <col min="8193" max="8193" width="4.5546875" style="10" customWidth="1"/>
    <col min="8194" max="8194" width="1.6640625" style="10" customWidth="1"/>
    <col min="8195" max="8195" width="14.21875" style="10" bestFit="1" customWidth="1"/>
    <col min="8196" max="8196" width="1.44140625" style="10" customWidth="1"/>
    <col min="8197" max="8197" width="12.33203125" style="10" customWidth="1"/>
    <col min="8198" max="8198" width="1.109375" style="10" customWidth="1"/>
    <col min="8199" max="8199" width="10.33203125" style="10" customWidth="1"/>
    <col min="8200" max="8200" width="1.44140625" style="10" customWidth="1"/>
    <col min="8201" max="8201" width="11.77734375" style="10" customWidth="1"/>
    <col min="8202" max="8202" width="1.109375" style="10" customWidth="1"/>
    <col min="8203" max="8203" width="10.44140625" style="10" customWidth="1"/>
    <col min="8204" max="8204" width="1.44140625" style="10" customWidth="1"/>
    <col min="8205" max="8205" width="12.5546875" style="10" customWidth="1"/>
    <col min="8206" max="8206" width="1.109375" style="10" customWidth="1"/>
    <col min="8207" max="8207" width="12.33203125" style="10" customWidth="1"/>
    <col min="8208" max="8208" width="1.44140625" style="10" customWidth="1"/>
    <col min="8209" max="8209" width="11.21875" style="10" customWidth="1"/>
    <col min="8210" max="8210" width="1.44140625" style="10" customWidth="1"/>
    <col min="8211" max="8211" width="11.109375" style="10" customWidth="1"/>
    <col min="8212" max="8212" width="1.109375" style="10" customWidth="1"/>
    <col min="8213" max="8213" width="10.77734375" style="10" customWidth="1"/>
    <col min="8214" max="8214" width="0.88671875" style="10" customWidth="1"/>
    <col min="8215" max="8215" width="11.77734375" style="10" customWidth="1"/>
    <col min="8216" max="8216" width="1.44140625" style="10" customWidth="1"/>
    <col min="8217" max="8217" width="13.109375" style="10" customWidth="1"/>
    <col min="8218" max="8218" width="1.109375" style="10" customWidth="1"/>
    <col min="8219" max="8219" width="13.44140625" style="10" customWidth="1"/>
    <col min="8220" max="8220" width="0.6640625" style="10" customWidth="1"/>
    <col min="8221" max="8221" width="13.33203125" style="10" customWidth="1"/>
    <col min="8222" max="8222" width="0.5546875" style="10" customWidth="1"/>
    <col min="8223" max="8223" width="13.77734375" style="10" customWidth="1"/>
    <col min="8224" max="8224" width="0.6640625" style="10" customWidth="1"/>
    <col min="8225" max="8225" width="11.77734375" style="10" customWidth="1"/>
    <col min="8226" max="8226" width="0.5546875" style="10" customWidth="1"/>
    <col min="8227" max="8227" width="14" style="10" customWidth="1"/>
    <col min="8228" max="8228" width="0.77734375" style="10" customWidth="1"/>
    <col min="8229" max="8229" width="14.109375" style="10" customWidth="1"/>
    <col min="8230" max="8230" width="0.77734375" style="10" customWidth="1"/>
    <col min="8231" max="8231" width="1.44140625" style="10" customWidth="1"/>
    <col min="8232" max="8232" width="4.77734375" style="10" customWidth="1"/>
    <col min="8233" max="8233" width="71.44140625" style="10" customWidth="1"/>
    <col min="8234" max="8234" width="16.21875" style="10" customWidth="1"/>
    <col min="8235" max="8448" width="11.5546875" style="10"/>
    <col min="8449" max="8449" width="4.5546875" style="10" customWidth="1"/>
    <col min="8450" max="8450" width="1.6640625" style="10" customWidth="1"/>
    <col min="8451" max="8451" width="14.21875" style="10" bestFit="1" customWidth="1"/>
    <col min="8452" max="8452" width="1.44140625" style="10" customWidth="1"/>
    <col min="8453" max="8453" width="12.33203125" style="10" customWidth="1"/>
    <col min="8454" max="8454" width="1.109375" style="10" customWidth="1"/>
    <col min="8455" max="8455" width="10.33203125" style="10" customWidth="1"/>
    <col min="8456" max="8456" width="1.44140625" style="10" customWidth="1"/>
    <col min="8457" max="8457" width="11.77734375" style="10" customWidth="1"/>
    <col min="8458" max="8458" width="1.109375" style="10" customWidth="1"/>
    <col min="8459" max="8459" width="10.44140625" style="10" customWidth="1"/>
    <col min="8460" max="8460" width="1.44140625" style="10" customWidth="1"/>
    <col min="8461" max="8461" width="12.5546875" style="10" customWidth="1"/>
    <col min="8462" max="8462" width="1.109375" style="10" customWidth="1"/>
    <col min="8463" max="8463" width="12.33203125" style="10" customWidth="1"/>
    <col min="8464" max="8464" width="1.44140625" style="10" customWidth="1"/>
    <col min="8465" max="8465" width="11.21875" style="10" customWidth="1"/>
    <col min="8466" max="8466" width="1.44140625" style="10" customWidth="1"/>
    <col min="8467" max="8467" width="11.109375" style="10" customWidth="1"/>
    <col min="8468" max="8468" width="1.109375" style="10" customWidth="1"/>
    <col min="8469" max="8469" width="10.77734375" style="10" customWidth="1"/>
    <col min="8470" max="8470" width="0.88671875" style="10" customWidth="1"/>
    <col min="8471" max="8471" width="11.77734375" style="10" customWidth="1"/>
    <col min="8472" max="8472" width="1.44140625" style="10" customWidth="1"/>
    <col min="8473" max="8473" width="13.109375" style="10" customWidth="1"/>
    <col min="8474" max="8474" width="1.109375" style="10" customWidth="1"/>
    <col min="8475" max="8475" width="13.44140625" style="10" customWidth="1"/>
    <col min="8476" max="8476" width="0.6640625" style="10" customWidth="1"/>
    <col min="8477" max="8477" width="13.33203125" style="10" customWidth="1"/>
    <col min="8478" max="8478" width="0.5546875" style="10" customWidth="1"/>
    <col min="8479" max="8479" width="13.77734375" style="10" customWidth="1"/>
    <col min="8480" max="8480" width="0.6640625" style="10" customWidth="1"/>
    <col min="8481" max="8481" width="11.77734375" style="10" customWidth="1"/>
    <col min="8482" max="8482" width="0.5546875" style="10" customWidth="1"/>
    <col min="8483" max="8483" width="14" style="10" customWidth="1"/>
    <col min="8484" max="8484" width="0.77734375" style="10" customWidth="1"/>
    <col min="8485" max="8485" width="14.109375" style="10" customWidth="1"/>
    <col min="8486" max="8486" width="0.77734375" style="10" customWidth="1"/>
    <col min="8487" max="8487" width="1.44140625" style="10" customWidth="1"/>
    <col min="8488" max="8488" width="4.77734375" style="10" customWidth="1"/>
    <col min="8489" max="8489" width="71.44140625" style="10" customWidth="1"/>
    <col min="8490" max="8490" width="16.21875" style="10" customWidth="1"/>
    <col min="8491" max="8704" width="11.5546875" style="10"/>
    <col min="8705" max="8705" width="4.5546875" style="10" customWidth="1"/>
    <col min="8706" max="8706" width="1.6640625" style="10" customWidth="1"/>
    <col min="8707" max="8707" width="14.21875" style="10" bestFit="1" customWidth="1"/>
    <col min="8708" max="8708" width="1.44140625" style="10" customWidth="1"/>
    <col min="8709" max="8709" width="12.33203125" style="10" customWidth="1"/>
    <col min="8710" max="8710" width="1.109375" style="10" customWidth="1"/>
    <col min="8711" max="8711" width="10.33203125" style="10" customWidth="1"/>
    <col min="8712" max="8712" width="1.44140625" style="10" customWidth="1"/>
    <col min="8713" max="8713" width="11.77734375" style="10" customWidth="1"/>
    <col min="8714" max="8714" width="1.109375" style="10" customWidth="1"/>
    <col min="8715" max="8715" width="10.44140625" style="10" customWidth="1"/>
    <col min="8716" max="8716" width="1.44140625" style="10" customWidth="1"/>
    <col min="8717" max="8717" width="12.5546875" style="10" customWidth="1"/>
    <col min="8718" max="8718" width="1.109375" style="10" customWidth="1"/>
    <col min="8719" max="8719" width="12.33203125" style="10" customWidth="1"/>
    <col min="8720" max="8720" width="1.44140625" style="10" customWidth="1"/>
    <col min="8721" max="8721" width="11.21875" style="10" customWidth="1"/>
    <col min="8722" max="8722" width="1.44140625" style="10" customWidth="1"/>
    <col min="8723" max="8723" width="11.109375" style="10" customWidth="1"/>
    <col min="8724" max="8724" width="1.109375" style="10" customWidth="1"/>
    <col min="8725" max="8725" width="10.77734375" style="10" customWidth="1"/>
    <col min="8726" max="8726" width="0.88671875" style="10" customWidth="1"/>
    <col min="8727" max="8727" width="11.77734375" style="10" customWidth="1"/>
    <col min="8728" max="8728" width="1.44140625" style="10" customWidth="1"/>
    <col min="8729" max="8729" width="13.109375" style="10" customWidth="1"/>
    <col min="8730" max="8730" width="1.109375" style="10" customWidth="1"/>
    <col min="8731" max="8731" width="13.44140625" style="10" customWidth="1"/>
    <col min="8732" max="8732" width="0.6640625" style="10" customWidth="1"/>
    <col min="8733" max="8733" width="13.33203125" style="10" customWidth="1"/>
    <col min="8734" max="8734" width="0.5546875" style="10" customWidth="1"/>
    <col min="8735" max="8735" width="13.77734375" style="10" customWidth="1"/>
    <col min="8736" max="8736" width="0.6640625" style="10" customWidth="1"/>
    <col min="8737" max="8737" width="11.77734375" style="10" customWidth="1"/>
    <col min="8738" max="8738" width="0.5546875" style="10" customWidth="1"/>
    <col min="8739" max="8739" width="14" style="10" customWidth="1"/>
    <col min="8740" max="8740" width="0.77734375" style="10" customWidth="1"/>
    <col min="8741" max="8741" width="14.109375" style="10" customWidth="1"/>
    <col min="8742" max="8742" width="0.77734375" style="10" customWidth="1"/>
    <col min="8743" max="8743" width="1.44140625" style="10" customWidth="1"/>
    <col min="8744" max="8744" width="4.77734375" style="10" customWidth="1"/>
    <col min="8745" max="8745" width="71.44140625" style="10" customWidth="1"/>
    <col min="8746" max="8746" width="16.21875" style="10" customWidth="1"/>
    <col min="8747" max="8960" width="11.5546875" style="10"/>
    <col min="8961" max="8961" width="4.5546875" style="10" customWidth="1"/>
    <col min="8962" max="8962" width="1.6640625" style="10" customWidth="1"/>
    <col min="8963" max="8963" width="14.21875" style="10" bestFit="1" customWidth="1"/>
    <col min="8964" max="8964" width="1.44140625" style="10" customWidth="1"/>
    <col min="8965" max="8965" width="12.33203125" style="10" customWidth="1"/>
    <col min="8966" max="8966" width="1.109375" style="10" customWidth="1"/>
    <col min="8967" max="8967" width="10.33203125" style="10" customWidth="1"/>
    <col min="8968" max="8968" width="1.44140625" style="10" customWidth="1"/>
    <col min="8969" max="8969" width="11.77734375" style="10" customWidth="1"/>
    <col min="8970" max="8970" width="1.109375" style="10" customWidth="1"/>
    <col min="8971" max="8971" width="10.44140625" style="10" customWidth="1"/>
    <col min="8972" max="8972" width="1.44140625" style="10" customWidth="1"/>
    <col min="8973" max="8973" width="12.5546875" style="10" customWidth="1"/>
    <col min="8974" max="8974" width="1.109375" style="10" customWidth="1"/>
    <col min="8975" max="8975" width="12.33203125" style="10" customWidth="1"/>
    <col min="8976" max="8976" width="1.44140625" style="10" customWidth="1"/>
    <col min="8977" max="8977" width="11.21875" style="10" customWidth="1"/>
    <col min="8978" max="8978" width="1.44140625" style="10" customWidth="1"/>
    <col min="8979" max="8979" width="11.109375" style="10" customWidth="1"/>
    <col min="8980" max="8980" width="1.109375" style="10" customWidth="1"/>
    <col min="8981" max="8981" width="10.77734375" style="10" customWidth="1"/>
    <col min="8982" max="8982" width="0.88671875" style="10" customWidth="1"/>
    <col min="8983" max="8983" width="11.77734375" style="10" customWidth="1"/>
    <col min="8984" max="8984" width="1.44140625" style="10" customWidth="1"/>
    <col min="8985" max="8985" width="13.109375" style="10" customWidth="1"/>
    <col min="8986" max="8986" width="1.109375" style="10" customWidth="1"/>
    <col min="8987" max="8987" width="13.44140625" style="10" customWidth="1"/>
    <col min="8988" max="8988" width="0.6640625" style="10" customWidth="1"/>
    <col min="8989" max="8989" width="13.33203125" style="10" customWidth="1"/>
    <col min="8990" max="8990" width="0.5546875" style="10" customWidth="1"/>
    <col min="8991" max="8991" width="13.77734375" style="10" customWidth="1"/>
    <col min="8992" max="8992" width="0.6640625" style="10" customWidth="1"/>
    <col min="8993" max="8993" width="11.77734375" style="10" customWidth="1"/>
    <col min="8994" max="8994" width="0.5546875" style="10" customWidth="1"/>
    <col min="8995" max="8995" width="14" style="10" customWidth="1"/>
    <col min="8996" max="8996" width="0.77734375" style="10" customWidth="1"/>
    <col min="8997" max="8997" width="14.109375" style="10" customWidth="1"/>
    <col min="8998" max="8998" width="0.77734375" style="10" customWidth="1"/>
    <col min="8999" max="8999" width="1.44140625" style="10" customWidth="1"/>
    <col min="9000" max="9000" width="4.77734375" style="10" customWidth="1"/>
    <col min="9001" max="9001" width="71.44140625" style="10" customWidth="1"/>
    <col min="9002" max="9002" width="16.21875" style="10" customWidth="1"/>
    <col min="9003" max="9216" width="11.5546875" style="10"/>
    <col min="9217" max="9217" width="4.5546875" style="10" customWidth="1"/>
    <col min="9218" max="9218" width="1.6640625" style="10" customWidth="1"/>
    <col min="9219" max="9219" width="14.21875" style="10" bestFit="1" customWidth="1"/>
    <col min="9220" max="9220" width="1.44140625" style="10" customWidth="1"/>
    <col min="9221" max="9221" width="12.33203125" style="10" customWidth="1"/>
    <col min="9222" max="9222" width="1.109375" style="10" customWidth="1"/>
    <col min="9223" max="9223" width="10.33203125" style="10" customWidth="1"/>
    <col min="9224" max="9224" width="1.44140625" style="10" customWidth="1"/>
    <col min="9225" max="9225" width="11.77734375" style="10" customWidth="1"/>
    <col min="9226" max="9226" width="1.109375" style="10" customWidth="1"/>
    <col min="9227" max="9227" width="10.44140625" style="10" customWidth="1"/>
    <col min="9228" max="9228" width="1.44140625" style="10" customWidth="1"/>
    <col min="9229" max="9229" width="12.5546875" style="10" customWidth="1"/>
    <col min="9230" max="9230" width="1.109375" style="10" customWidth="1"/>
    <col min="9231" max="9231" width="12.33203125" style="10" customWidth="1"/>
    <col min="9232" max="9232" width="1.44140625" style="10" customWidth="1"/>
    <col min="9233" max="9233" width="11.21875" style="10" customWidth="1"/>
    <col min="9234" max="9234" width="1.44140625" style="10" customWidth="1"/>
    <col min="9235" max="9235" width="11.109375" style="10" customWidth="1"/>
    <col min="9236" max="9236" width="1.109375" style="10" customWidth="1"/>
    <col min="9237" max="9237" width="10.77734375" style="10" customWidth="1"/>
    <col min="9238" max="9238" width="0.88671875" style="10" customWidth="1"/>
    <col min="9239" max="9239" width="11.77734375" style="10" customWidth="1"/>
    <col min="9240" max="9240" width="1.44140625" style="10" customWidth="1"/>
    <col min="9241" max="9241" width="13.109375" style="10" customWidth="1"/>
    <col min="9242" max="9242" width="1.109375" style="10" customWidth="1"/>
    <col min="9243" max="9243" width="13.44140625" style="10" customWidth="1"/>
    <col min="9244" max="9244" width="0.6640625" style="10" customWidth="1"/>
    <col min="9245" max="9245" width="13.33203125" style="10" customWidth="1"/>
    <col min="9246" max="9246" width="0.5546875" style="10" customWidth="1"/>
    <col min="9247" max="9247" width="13.77734375" style="10" customWidth="1"/>
    <col min="9248" max="9248" width="0.6640625" style="10" customWidth="1"/>
    <col min="9249" max="9249" width="11.77734375" style="10" customWidth="1"/>
    <col min="9250" max="9250" width="0.5546875" style="10" customWidth="1"/>
    <col min="9251" max="9251" width="14" style="10" customWidth="1"/>
    <col min="9252" max="9252" width="0.77734375" style="10" customWidth="1"/>
    <col min="9253" max="9253" width="14.109375" style="10" customWidth="1"/>
    <col min="9254" max="9254" width="0.77734375" style="10" customWidth="1"/>
    <col min="9255" max="9255" width="1.44140625" style="10" customWidth="1"/>
    <col min="9256" max="9256" width="4.77734375" style="10" customWidth="1"/>
    <col min="9257" max="9257" width="71.44140625" style="10" customWidth="1"/>
    <col min="9258" max="9258" width="16.21875" style="10" customWidth="1"/>
    <col min="9259" max="9472" width="11.5546875" style="10"/>
    <col min="9473" max="9473" width="4.5546875" style="10" customWidth="1"/>
    <col min="9474" max="9474" width="1.6640625" style="10" customWidth="1"/>
    <col min="9475" max="9475" width="14.21875" style="10" bestFit="1" customWidth="1"/>
    <col min="9476" max="9476" width="1.44140625" style="10" customWidth="1"/>
    <col min="9477" max="9477" width="12.33203125" style="10" customWidth="1"/>
    <col min="9478" max="9478" width="1.109375" style="10" customWidth="1"/>
    <col min="9479" max="9479" width="10.33203125" style="10" customWidth="1"/>
    <col min="9480" max="9480" width="1.44140625" style="10" customWidth="1"/>
    <col min="9481" max="9481" width="11.77734375" style="10" customWidth="1"/>
    <col min="9482" max="9482" width="1.109375" style="10" customWidth="1"/>
    <col min="9483" max="9483" width="10.44140625" style="10" customWidth="1"/>
    <col min="9484" max="9484" width="1.44140625" style="10" customWidth="1"/>
    <col min="9485" max="9485" width="12.5546875" style="10" customWidth="1"/>
    <col min="9486" max="9486" width="1.109375" style="10" customWidth="1"/>
    <col min="9487" max="9487" width="12.33203125" style="10" customWidth="1"/>
    <col min="9488" max="9488" width="1.44140625" style="10" customWidth="1"/>
    <col min="9489" max="9489" width="11.21875" style="10" customWidth="1"/>
    <col min="9490" max="9490" width="1.44140625" style="10" customWidth="1"/>
    <col min="9491" max="9491" width="11.109375" style="10" customWidth="1"/>
    <col min="9492" max="9492" width="1.109375" style="10" customWidth="1"/>
    <col min="9493" max="9493" width="10.77734375" style="10" customWidth="1"/>
    <col min="9494" max="9494" width="0.88671875" style="10" customWidth="1"/>
    <col min="9495" max="9495" width="11.77734375" style="10" customWidth="1"/>
    <col min="9496" max="9496" width="1.44140625" style="10" customWidth="1"/>
    <col min="9497" max="9497" width="13.109375" style="10" customWidth="1"/>
    <col min="9498" max="9498" width="1.109375" style="10" customWidth="1"/>
    <col min="9499" max="9499" width="13.44140625" style="10" customWidth="1"/>
    <col min="9500" max="9500" width="0.6640625" style="10" customWidth="1"/>
    <col min="9501" max="9501" width="13.33203125" style="10" customWidth="1"/>
    <col min="9502" max="9502" width="0.5546875" style="10" customWidth="1"/>
    <col min="9503" max="9503" width="13.77734375" style="10" customWidth="1"/>
    <col min="9504" max="9504" width="0.6640625" style="10" customWidth="1"/>
    <col min="9505" max="9505" width="11.77734375" style="10" customWidth="1"/>
    <col min="9506" max="9506" width="0.5546875" style="10" customWidth="1"/>
    <col min="9507" max="9507" width="14" style="10" customWidth="1"/>
    <col min="9508" max="9508" width="0.77734375" style="10" customWidth="1"/>
    <col min="9509" max="9509" width="14.109375" style="10" customWidth="1"/>
    <col min="9510" max="9510" width="0.77734375" style="10" customWidth="1"/>
    <col min="9511" max="9511" width="1.44140625" style="10" customWidth="1"/>
    <col min="9512" max="9512" width="4.77734375" style="10" customWidth="1"/>
    <col min="9513" max="9513" width="71.44140625" style="10" customWidth="1"/>
    <col min="9514" max="9514" width="16.21875" style="10" customWidth="1"/>
    <col min="9515" max="9728" width="11.5546875" style="10"/>
    <col min="9729" max="9729" width="4.5546875" style="10" customWidth="1"/>
    <col min="9730" max="9730" width="1.6640625" style="10" customWidth="1"/>
    <col min="9731" max="9731" width="14.21875" style="10" bestFit="1" customWidth="1"/>
    <col min="9732" max="9732" width="1.44140625" style="10" customWidth="1"/>
    <col min="9733" max="9733" width="12.33203125" style="10" customWidth="1"/>
    <col min="9734" max="9734" width="1.109375" style="10" customWidth="1"/>
    <col min="9735" max="9735" width="10.33203125" style="10" customWidth="1"/>
    <col min="9736" max="9736" width="1.44140625" style="10" customWidth="1"/>
    <col min="9737" max="9737" width="11.77734375" style="10" customWidth="1"/>
    <col min="9738" max="9738" width="1.109375" style="10" customWidth="1"/>
    <col min="9739" max="9739" width="10.44140625" style="10" customWidth="1"/>
    <col min="9740" max="9740" width="1.44140625" style="10" customWidth="1"/>
    <col min="9741" max="9741" width="12.5546875" style="10" customWidth="1"/>
    <col min="9742" max="9742" width="1.109375" style="10" customWidth="1"/>
    <col min="9743" max="9743" width="12.33203125" style="10" customWidth="1"/>
    <col min="9744" max="9744" width="1.44140625" style="10" customWidth="1"/>
    <col min="9745" max="9745" width="11.21875" style="10" customWidth="1"/>
    <col min="9746" max="9746" width="1.44140625" style="10" customWidth="1"/>
    <col min="9747" max="9747" width="11.109375" style="10" customWidth="1"/>
    <col min="9748" max="9748" width="1.109375" style="10" customWidth="1"/>
    <col min="9749" max="9749" width="10.77734375" style="10" customWidth="1"/>
    <col min="9750" max="9750" width="0.88671875" style="10" customWidth="1"/>
    <col min="9751" max="9751" width="11.77734375" style="10" customWidth="1"/>
    <col min="9752" max="9752" width="1.44140625" style="10" customWidth="1"/>
    <col min="9753" max="9753" width="13.109375" style="10" customWidth="1"/>
    <col min="9754" max="9754" width="1.109375" style="10" customWidth="1"/>
    <col min="9755" max="9755" width="13.44140625" style="10" customWidth="1"/>
    <col min="9756" max="9756" width="0.6640625" style="10" customWidth="1"/>
    <col min="9757" max="9757" width="13.33203125" style="10" customWidth="1"/>
    <col min="9758" max="9758" width="0.5546875" style="10" customWidth="1"/>
    <col min="9759" max="9759" width="13.77734375" style="10" customWidth="1"/>
    <col min="9760" max="9760" width="0.6640625" style="10" customWidth="1"/>
    <col min="9761" max="9761" width="11.77734375" style="10" customWidth="1"/>
    <col min="9762" max="9762" width="0.5546875" style="10" customWidth="1"/>
    <col min="9763" max="9763" width="14" style="10" customWidth="1"/>
    <col min="9764" max="9764" width="0.77734375" style="10" customWidth="1"/>
    <col min="9765" max="9765" width="14.109375" style="10" customWidth="1"/>
    <col min="9766" max="9766" width="0.77734375" style="10" customWidth="1"/>
    <col min="9767" max="9767" width="1.44140625" style="10" customWidth="1"/>
    <col min="9768" max="9768" width="4.77734375" style="10" customWidth="1"/>
    <col min="9769" max="9769" width="71.44140625" style="10" customWidth="1"/>
    <col min="9770" max="9770" width="16.21875" style="10" customWidth="1"/>
    <col min="9771" max="9984" width="11.5546875" style="10"/>
    <col min="9985" max="9985" width="4.5546875" style="10" customWidth="1"/>
    <col min="9986" max="9986" width="1.6640625" style="10" customWidth="1"/>
    <col min="9987" max="9987" width="14.21875" style="10" bestFit="1" customWidth="1"/>
    <col min="9988" max="9988" width="1.44140625" style="10" customWidth="1"/>
    <col min="9989" max="9989" width="12.33203125" style="10" customWidth="1"/>
    <col min="9990" max="9990" width="1.109375" style="10" customWidth="1"/>
    <col min="9991" max="9991" width="10.33203125" style="10" customWidth="1"/>
    <col min="9992" max="9992" width="1.44140625" style="10" customWidth="1"/>
    <col min="9993" max="9993" width="11.77734375" style="10" customWidth="1"/>
    <col min="9994" max="9994" width="1.109375" style="10" customWidth="1"/>
    <col min="9995" max="9995" width="10.44140625" style="10" customWidth="1"/>
    <col min="9996" max="9996" width="1.44140625" style="10" customWidth="1"/>
    <col min="9997" max="9997" width="12.5546875" style="10" customWidth="1"/>
    <col min="9998" max="9998" width="1.109375" style="10" customWidth="1"/>
    <col min="9999" max="9999" width="12.33203125" style="10" customWidth="1"/>
    <col min="10000" max="10000" width="1.44140625" style="10" customWidth="1"/>
    <col min="10001" max="10001" width="11.21875" style="10" customWidth="1"/>
    <col min="10002" max="10002" width="1.44140625" style="10" customWidth="1"/>
    <col min="10003" max="10003" width="11.109375" style="10" customWidth="1"/>
    <col min="10004" max="10004" width="1.109375" style="10" customWidth="1"/>
    <col min="10005" max="10005" width="10.77734375" style="10" customWidth="1"/>
    <col min="10006" max="10006" width="0.88671875" style="10" customWidth="1"/>
    <col min="10007" max="10007" width="11.77734375" style="10" customWidth="1"/>
    <col min="10008" max="10008" width="1.44140625" style="10" customWidth="1"/>
    <col min="10009" max="10009" width="13.109375" style="10" customWidth="1"/>
    <col min="10010" max="10010" width="1.109375" style="10" customWidth="1"/>
    <col min="10011" max="10011" width="13.44140625" style="10" customWidth="1"/>
    <col min="10012" max="10012" width="0.6640625" style="10" customWidth="1"/>
    <col min="10013" max="10013" width="13.33203125" style="10" customWidth="1"/>
    <col min="10014" max="10014" width="0.5546875" style="10" customWidth="1"/>
    <col min="10015" max="10015" width="13.77734375" style="10" customWidth="1"/>
    <col min="10016" max="10016" width="0.6640625" style="10" customWidth="1"/>
    <col min="10017" max="10017" width="11.77734375" style="10" customWidth="1"/>
    <col min="10018" max="10018" width="0.5546875" style="10" customWidth="1"/>
    <col min="10019" max="10019" width="14" style="10" customWidth="1"/>
    <col min="10020" max="10020" width="0.77734375" style="10" customWidth="1"/>
    <col min="10021" max="10021" width="14.109375" style="10" customWidth="1"/>
    <col min="10022" max="10022" width="0.77734375" style="10" customWidth="1"/>
    <col min="10023" max="10023" width="1.44140625" style="10" customWidth="1"/>
    <col min="10024" max="10024" width="4.77734375" style="10" customWidth="1"/>
    <col min="10025" max="10025" width="71.44140625" style="10" customWidth="1"/>
    <col min="10026" max="10026" width="16.21875" style="10" customWidth="1"/>
    <col min="10027" max="10240" width="11.5546875" style="10"/>
    <col min="10241" max="10241" width="4.5546875" style="10" customWidth="1"/>
    <col min="10242" max="10242" width="1.6640625" style="10" customWidth="1"/>
    <col min="10243" max="10243" width="14.21875" style="10" bestFit="1" customWidth="1"/>
    <col min="10244" max="10244" width="1.44140625" style="10" customWidth="1"/>
    <col min="10245" max="10245" width="12.33203125" style="10" customWidth="1"/>
    <col min="10246" max="10246" width="1.109375" style="10" customWidth="1"/>
    <col min="10247" max="10247" width="10.33203125" style="10" customWidth="1"/>
    <col min="10248" max="10248" width="1.44140625" style="10" customWidth="1"/>
    <col min="10249" max="10249" width="11.77734375" style="10" customWidth="1"/>
    <col min="10250" max="10250" width="1.109375" style="10" customWidth="1"/>
    <col min="10251" max="10251" width="10.44140625" style="10" customWidth="1"/>
    <col min="10252" max="10252" width="1.44140625" style="10" customWidth="1"/>
    <col min="10253" max="10253" width="12.5546875" style="10" customWidth="1"/>
    <col min="10254" max="10254" width="1.109375" style="10" customWidth="1"/>
    <col min="10255" max="10255" width="12.33203125" style="10" customWidth="1"/>
    <col min="10256" max="10256" width="1.44140625" style="10" customWidth="1"/>
    <col min="10257" max="10257" width="11.21875" style="10" customWidth="1"/>
    <col min="10258" max="10258" width="1.44140625" style="10" customWidth="1"/>
    <col min="10259" max="10259" width="11.109375" style="10" customWidth="1"/>
    <col min="10260" max="10260" width="1.109375" style="10" customWidth="1"/>
    <col min="10261" max="10261" width="10.77734375" style="10" customWidth="1"/>
    <col min="10262" max="10262" width="0.88671875" style="10" customWidth="1"/>
    <col min="10263" max="10263" width="11.77734375" style="10" customWidth="1"/>
    <col min="10264" max="10264" width="1.44140625" style="10" customWidth="1"/>
    <col min="10265" max="10265" width="13.109375" style="10" customWidth="1"/>
    <col min="10266" max="10266" width="1.109375" style="10" customWidth="1"/>
    <col min="10267" max="10267" width="13.44140625" style="10" customWidth="1"/>
    <col min="10268" max="10268" width="0.6640625" style="10" customWidth="1"/>
    <col min="10269" max="10269" width="13.33203125" style="10" customWidth="1"/>
    <col min="10270" max="10270" width="0.5546875" style="10" customWidth="1"/>
    <col min="10271" max="10271" width="13.77734375" style="10" customWidth="1"/>
    <col min="10272" max="10272" width="0.6640625" style="10" customWidth="1"/>
    <col min="10273" max="10273" width="11.77734375" style="10" customWidth="1"/>
    <col min="10274" max="10274" width="0.5546875" style="10" customWidth="1"/>
    <col min="10275" max="10275" width="14" style="10" customWidth="1"/>
    <col min="10276" max="10276" width="0.77734375" style="10" customWidth="1"/>
    <col min="10277" max="10277" width="14.109375" style="10" customWidth="1"/>
    <col min="10278" max="10278" width="0.77734375" style="10" customWidth="1"/>
    <col min="10279" max="10279" width="1.44140625" style="10" customWidth="1"/>
    <col min="10280" max="10280" width="4.77734375" style="10" customWidth="1"/>
    <col min="10281" max="10281" width="71.44140625" style="10" customWidth="1"/>
    <col min="10282" max="10282" width="16.21875" style="10" customWidth="1"/>
    <col min="10283" max="10496" width="11.5546875" style="10"/>
    <col min="10497" max="10497" width="4.5546875" style="10" customWidth="1"/>
    <col min="10498" max="10498" width="1.6640625" style="10" customWidth="1"/>
    <col min="10499" max="10499" width="14.21875" style="10" bestFit="1" customWidth="1"/>
    <col min="10500" max="10500" width="1.44140625" style="10" customWidth="1"/>
    <col min="10501" max="10501" width="12.33203125" style="10" customWidth="1"/>
    <col min="10502" max="10502" width="1.109375" style="10" customWidth="1"/>
    <col min="10503" max="10503" width="10.33203125" style="10" customWidth="1"/>
    <col min="10504" max="10504" width="1.44140625" style="10" customWidth="1"/>
    <col min="10505" max="10505" width="11.77734375" style="10" customWidth="1"/>
    <col min="10506" max="10506" width="1.109375" style="10" customWidth="1"/>
    <col min="10507" max="10507" width="10.44140625" style="10" customWidth="1"/>
    <col min="10508" max="10508" width="1.44140625" style="10" customWidth="1"/>
    <col min="10509" max="10509" width="12.5546875" style="10" customWidth="1"/>
    <col min="10510" max="10510" width="1.109375" style="10" customWidth="1"/>
    <col min="10511" max="10511" width="12.33203125" style="10" customWidth="1"/>
    <col min="10512" max="10512" width="1.44140625" style="10" customWidth="1"/>
    <col min="10513" max="10513" width="11.21875" style="10" customWidth="1"/>
    <col min="10514" max="10514" width="1.44140625" style="10" customWidth="1"/>
    <col min="10515" max="10515" width="11.109375" style="10" customWidth="1"/>
    <col min="10516" max="10516" width="1.109375" style="10" customWidth="1"/>
    <col min="10517" max="10517" width="10.77734375" style="10" customWidth="1"/>
    <col min="10518" max="10518" width="0.88671875" style="10" customWidth="1"/>
    <col min="10519" max="10519" width="11.77734375" style="10" customWidth="1"/>
    <col min="10520" max="10520" width="1.44140625" style="10" customWidth="1"/>
    <col min="10521" max="10521" width="13.109375" style="10" customWidth="1"/>
    <col min="10522" max="10522" width="1.109375" style="10" customWidth="1"/>
    <col min="10523" max="10523" width="13.44140625" style="10" customWidth="1"/>
    <col min="10524" max="10524" width="0.6640625" style="10" customWidth="1"/>
    <col min="10525" max="10525" width="13.33203125" style="10" customWidth="1"/>
    <col min="10526" max="10526" width="0.5546875" style="10" customWidth="1"/>
    <col min="10527" max="10527" width="13.77734375" style="10" customWidth="1"/>
    <col min="10528" max="10528" width="0.6640625" style="10" customWidth="1"/>
    <col min="10529" max="10529" width="11.77734375" style="10" customWidth="1"/>
    <col min="10530" max="10530" width="0.5546875" style="10" customWidth="1"/>
    <col min="10531" max="10531" width="14" style="10" customWidth="1"/>
    <col min="10532" max="10532" width="0.77734375" style="10" customWidth="1"/>
    <col min="10533" max="10533" width="14.109375" style="10" customWidth="1"/>
    <col min="10534" max="10534" width="0.77734375" style="10" customWidth="1"/>
    <col min="10535" max="10535" width="1.44140625" style="10" customWidth="1"/>
    <col min="10536" max="10536" width="4.77734375" style="10" customWidth="1"/>
    <col min="10537" max="10537" width="71.44140625" style="10" customWidth="1"/>
    <col min="10538" max="10538" width="16.21875" style="10" customWidth="1"/>
    <col min="10539" max="10752" width="11.5546875" style="10"/>
    <col min="10753" max="10753" width="4.5546875" style="10" customWidth="1"/>
    <col min="10754" max="10754" width="1.6640625" style="10" customWidth="1"/>
    <col min="10755" max="10755" width="14.21875" style="10" bestFit="1" customWidth="1"/>
    <col min="10756" max="10756" width="1.44140625" style="10" customWidth="1"/>
    <col min="10757" max="10757" width="12.33203125" style="10" customWidth="1"/>
    <col min="10758" max="10758" width="1.109375" style="10" customWidth="1"/>
    <col min="10759" max="10759" width="10.33203125" style="10" customWidth="1"/>
    <col min="10760" max="10760" width="1.44140625" style="10" customWidth="1"/>
    <col min="10761" max="10761" width="11.77734375" style="10" customWidth="1"/>
    <col min="10762" max="10762" width="1.109375" style="10" customWidth="1"/>
    <col min="10763" max="10763" width="10.44140625" style="10" customWidth="1"/>
    <col min="10764" max="10764" width="1.44140625" style="10" customWidth="1"/>
    <col min="10765" max="10765" width="12.5546875" style="10" customWidth="1"/>
    <col min="10766" max="10766" width="1.109375" style="10" customWidth="1"/>
    <col min="10767" max="10767" width="12.33203125" style="10" customWidth="1"/>
    <col min="10768" max="10768" width="1.44140625" style="10" customWidth="1"/>
    <col min="10769" max="10769" width="11.21875" style="10" customWidth="1"/>
    <col min="10770" max="10770" width="1.44140625" style="10" customWidth="1"/>
    <col min="10771" max="10771" width="11.109375" style="10" customWidth="1"/>
    <col min="10772" max="10772" width="1.109375" style="10" customWidth="1"/>
    <col min="10773" max="10773" width="10.77734375" style="10" customWidth="1"/>
    <col min="10774" max="10774" width="0.88671875" style="10" customWidth="1"/>
    <col min="10775" max="10775" width="11.77734375" style="10" customWidth="1"/>
    <col min="10776" max="10776" width="1.44140625" style="10" customWidth="1"/>
    <col min="10777" max="10777" width="13.109375" style="10" customWidth="1"/>
    <col min="10778" max="10778" width="1.109375" style="10" customWidth="1"/>
    <col min="10779" max="10779" width="13.44140625" style="10" customWidth="1"/>
    <col min="10780" max="10780" width="0.6640625" style="10" customWidth="1"/>
    <col min="10781" max="10781" width="13.33203125" style="10" customWidth="1"/>
    <col min="10782" max="10782" width="0.5546875" style="10" customWidth="1"/>
    <col min="10783" max="10783" width="13.77734375" style="10" customWidth="1"/>
    <col min="10784" max="10784" width="0.6640625" style="10" customWidth="1"/>
    <col min="10785" max="10785" width="11.77734375" style="10" customWidth="1"/>
    <col min="10786" max="10786" width="0.5546875" style="10" customWidth="1"/>
    <col min="10787" max="10787" width="14" style="10" customWidth="1"/>
    <col min="10788" max="10788" width="0.77734375" style="10" customWidth="1"/>
    <col min="10789" max="10789" width="14.109375" style="10" customWidth="1"/>
    <col min="10790" max="10790" width="0.77734375" style="10" customWidth="1"/>
    <col min="10791" max="10791" width="1.44140625" style="10" customWidth="1"/>
    <col min="10792" max="10792" width="4.77734375" style="10" customWidth="1"/>
    <col min="10793" max="10793" width="71.44140625" style="10" customWidth="1"/>
    <col min="10794" max="10794" width="16.21875" style="10" customWidth="1"/>
    <col min="10795" max="11008" width="11.5546875" style="10"/>
    <col min="11009" max="11009" width="4.5546875" style="10" customWidth="1"/>
    <col min="11010" max="11010" width="1.6640625" style="10" customWidth="1"/>
    <col min="11011" max="11011" width="14.21875" style="10" bestFit="1" customWidth="1"/>
    <col min="11012" max="11012" width="1.44140625" style="10" customWidth="1"/>
    <col min="11013" max="11013" width="12.33203125" style="10" customWidth="1"/>
    <col min="11014" max="11014" width="1.109375" style="10" customWidth="1"/>
    <col min="11015" max="11015" width="10.33203125" style="10" customWidth="1"/>
    <col min="11016" max="11016" width="1.44140625" style="10" customWidth="1"/>
    <col min="11017" max="11017" width="11.77734375" style="10" customWidth="1"/>
    <col min="11018" max="11018" width="1.109375" style="10" customWidth="1"/>
    <col min="11019" max="11019" width="10.44140625" style="10" customWidth="1"/>
    <col min="11020" max="11020" width="1.44140625" style="10" customWidth="1"/>
    <col min="11021" max="11021" width="12.5546875" style="10" customWidth="1"/>
    <col min="11022" max="11022" width="1.109375" style="10" customWidth="1"/>
    <col min="11023" max="11023" width="12.33203125" style="10" customWidth="1"/>
    <col min="11024" max="11024" width="1.44140625" style="10" customWidth="1"/>
    <col min="11025" max="11025" width="11.21875" style="10" customWidth="1"/>
    <col min="11026" max="11026" width="1.44140625" style="10" customWidth="1"/>
    <col min="11027" max="11027" width="11.109375" style="10" customWidth="1"/>
    <col min="11028" max="11028" width="1.109375" style="10" customWidth="1"/>
    <col min="11029" max="11029" width="10.77734375" style="10" customWidth="1"/>
    <col min="11030" max="11030" width="0.88671875" style="10" customWidth="1"/>
    <col min="11031" max="11031" width="11.77734375" style="10" customWidth="1"/>
    <col min="11032" max="11032" width="1.44140625" style="10" customWidth="1"/>
    <col min="11033" max="11033" width="13.109375" style="10" customWidth="1"/>
    <col min="11034" max="11034" width="1.109375" style="10" customWidth="1"/>
    <col min="11035" max="11035" width="13.44140625" style="10" customWidth="1"/>
    <col min="11036" max="11036" width="0.6640625" style="10" customWidth="1"/>
    <col min="11037" max="11037" width="13.33203125" style="10" customWidth="1"/>
    <col min="11038" max="11038" width="0.5546875" style="10" customWidth="1"/>
    <col min="11039" max="11039" width="13.77734375" style="10" customWidth="1"/>
    <col min="11040" max="11040" width="0.6640625" style="10" customWidth="1"/>
    <col min="11041" max="11041" width="11.77734375" style="10" customWidth="1"/>
    <col min="11042" max="11042" width="0.5546875" style="10" customWidth="1"/>
    <col min="11043" max="11043" width="14" style="10" customWidth="1"/>
    <col min="11044" max="11044" width="0.77734375" style="10" customWidth="1"/>
    <col min="11045" max="11045" width="14.109375" style="10" customWidth="1"/>
    <col min="11046" max="11046" width="0.77734375" style="10" customWidth="1"/>
    <col min="11047" max="11047" width="1.44140625" style="10" customWidth="1"/>
    <col min="11048" max="11048" width="4.77734375" style="10" customWidth="1"/>
    <col min="11049" max="11049" width="71.44140625" style="10" customWidth="1"/>
    <col min="11050" max="11050" width="16.21875" style="10" customWidth="1"/>
    <col min="11051" max="11264" width="11.5546875" style="10"/>
    <col min="11265" max="11265" width="4.5546875" style="10" customWidth="1"/>
    <col min="11266" max="11266" width="1.6640625" style="10" customWidth="1"/>
    <col min="11267" max="11267" width="14.21875" style="10" bestFit="1" customWidth="1"/>
    <col min="11268" max="11268" width="1.44140625" style="10" customWidth="1"/>
    <col min="11269" max="11269" width="12.33203125" style="10" customWidth="1"/>
    <col min="11270" max="11270" width="1.109375" style="10" customWidth="1"/>
    <col min="11271" max="11271" width="10.33203125" style="10" customWidth="1"/>
    <col min="11272" max="11272" width="1.44140625" style="10" customWidth="1"/>
    <col min="11273" max="11273" width="11.77734375" style="10" customWidth="1"/>
    <col min="11274" max="11274" width="1.109375" style="10" customWidth="1"/>
    <col min="11275" max="11275" width="10.44140625" style="10" customWidth="1"/>
    <col min="11276" max="11276" width="1.44140625" style="10" customWidth="1"/>
    <col min="11277" max="11277" width="12.5546875" style="10" customWidth="1"/>
    <col min="11278" max="11278" width="1.109375" style="10" customWidth="1"/>
    <col min="11279" max="11279" width="12.33203125" style="10" customWidth="1"/>
    <col min="11280" max="11280" width="1.44140625" style="10" customWidth="1"/>
    <col min="11281" max="11281" width="11.21875" style="10" customWidth="1"/>
    <col min="11282" max="11282" width="1.44140625" style="10" customWidth="1"/>
    <col min="11283" max="11283" width="11.109375" style="10" customWidth="1"/>
    <col min="11284" max="11284" width="1.109375" style="10" customWidth="1"/>
    <col min="11285" max="11285" width="10.77734375" style="10" customWidth="1"/>
    <col min="11286" max="11286" width="0.88671875" style="10" customWidth="1"/>
    <col min="11287" max="11287" width="11.77734375" style="10" customWidth="1"/>
    <col min="11288" max="11288" width="1.44140625" style="10" customWidth="1"/>
    <col min="11289" max="11289" width="13.109375" style="10" customWidth="1"/>
    <col min="11290" max="11290" width="1.109375" style="10" customWidth="1"/>
    <col min="11291" max="11291" width="13.44140625" style="10" customWidth="1"/>
    <col min="11292" max="11292" width="0.6640625" style="10" customWidth="1"/>
    <col min="11293" max="11293" width="13.33203125" style="10" customWidth="1"/>
    <col min="11294" max="11294" width="0.5546875" style="10" customWidth="1"/>
    <col min="11295" max="11295" width="13.77734375" style="10" customWidth="1"/>
    <col min="11296" max="11296" width="0.6640625" style="10" customWidth="1"/>
    <col min="11297" max="11297" width="11.77734375" style="10" customWidth="1"/>
    <col min="11298" max="11298" width="0.5546875" style="10" customWidth="1"/>
    <col min="11299" max="11299" width="14" style="10" customWidth="1"/>
    <col min="11300" max="11300" width="0.77734375" style="10" customWidth="1"/>
    <col min="11301" max="11301" width="14.109375" style="10" customWidth="1"/>
    <col min="11302" max="11302" width="0.77734375" style="10" customWidth="1"/>
    <col min="11303" max="11303" width="1.44140625" style="10" customWidth="1"/>
    <col min="11304" max="11304" width="4.77734375" style="10" customWidth="1"/>
    <col min="11305" max="11305" width="71.44140625" style="10" customWidth="1"/>
    <col min="11306" max="11306" width="16.21875" style="10" customWidth="1"/>
    <col min="11307" max="11520" width="11.5546875" style="10"/>
    <col min="11521" max="11521" width="4.5546875" style="10" customWidth="1"/>
    <col min="11522" max="11522" width="1.6640625" style="10" customWidth="1"/>
    <col min="11523" max="11523" width="14.21875" style="10" bestFit="1" customWidth="1"/>
    <col min="11524" max="11524" width="1.44140625" style="10" customWidth="1"/>
    <col min="11525" max="11525" width="12.33203125" style="10" customWidth="1"/>
    <col min="11526" max="11526" width="1.109375" style="10" customWidth="1"/>
    <col min="11527" max="11527" width="10.33203125" style="10" customWidth="1"/>
    <col min="11528" max="11528" width="1.44140625" style="10" customWidth="1"/>
    <col min="11529" max="11529" width="11.77734375" style="10" customWidth="1"/>
    <col min="11530" max="11530" width="1.109375" style="10" customWidth="1"/>
    <col min="11531" max="11531" width="10.44140625" style="10" customWidth="1"/>
    <col min="11532" max="11532" width="1.44140625" style="10" customWidth="1"/>
    <col min="11533" max="11533" width="12.5546875" style="10" customWidth="1"/>
    <col min="11534" max="11534" width="1.109375" style="10" customWidth="1"/>
    <col min="11535" max="11535" width="12.33203125" style="10" customWidth="1"/>
    <col min="11536" max="11536" width="1.44140625" style="10" customWidth="1"/>
    <col min="11537" max="11537" width="11.21875" style="10" customWidth="1"/>
    <col min="11538" max="11538" width="1.44140625" style="10" customWidth="1"/>
    <col min="11539" max="11539" width="11.109375" style="10" customWidth="1"/>
    <col min="11540" max="11540" width="1.109375" style="10" customWidth="1"/>
    <col min="11541" max="11541" width="10.77734375" style="10" customWidth="1"/>
    <col min="11542" max="11542" width="0.88671875" style="10" customWidth="1"/>
    <col min="11543" max="11543" width="11.77734375" style="10" customWidth="1"/>
    <col min="11544" max="11544" width="1.44140625" style="10" customWidth="1"/>
    <col min="11545" max="11545" width="13.109375" style="10" customWidth="1"/>
    <col min="11546" max="11546" width="1.109375" style="10" customWidth="1"/>
    <col min="11547" max="11547" width="13.44140625" style="10" customWidth="1"/>
    <col min="11548" max="11548" width="0.6640625" style="10" customWidth="1"/>
    <col min="11549" max="11549" width="13.33203125" style="10" customWidth="1"/>
    <col min="11550" max="11550" width="0.5546875" style="10" customWidth="1"/>
    <col min="11551" max="11551" width="13.77734375" style="10" customWidth="1"/>
    <col min="11552" max="11552" width="0.6640625" style="10" customWidth="1"/>
    <col min="11553" max="11553" width="11.77734375" style="10" customWidth="1"/>
    <col min="11554" max="11554" width="0.5546875" style="10" customWidth="1"/>
    <col min="11555" max="11555" width="14" style="10" customWidth="1"/>
    <col min="11556" max="11556" width="0.77734375" style="10" customWidth="1"/>
    <col min="11557" max="11557" width="14.109375" style="10" customWidth="1"/>
    <col min="11558" max="11558" width="0.77734375" style="10" customWidth="1"/>
    <col min="11559" max="11559" width="1.44140625" style="10" customWidth="1"/>
    <col min="11560" max="11560" width="4.77734375" style="10" customWidth="1"/>
    <col min="11561" max="11561" width="71.44140625" style="10" customWidth="1"/>
    <col min="11562" max="11562" width="16.21875" style="10" customWidth="1"/>
    <col min="11563" max="11776" width="11.5546875" style="10"/>
    <col min="11777" max="11777" width="4.5546875" style="10" customWidth="1"/>
    <col min="11778" max="11778" width="1.6640625" style="10" customWidth="1"/>
    <col min="11779" max="11779" width="14.21875" style="10" bestFit="1" customWidth="1"/>
    <col min="11780" max="11780" width="1.44140625" style="10" customWidth="1"/>
    <col min="11781" max="11781" width="12.33203125" style="10" customWidth="1"/>
    <col min="11782" max="11782" width="1.109375" style="10" customWidth="1"/>
    <col min="11783" max="11783" width="10.33203125" style="10" customWidth="1"/>
    <col min="11784" max="11784" width="1.44140625" style="10" customWidth="1"/>
    <col min="11785" max="11785" width="11.77734375" style="10" customWidth="1"/>
    <col min="11786" max="11786" width="1.109375" style="10" customWidth="1"/>
    <col min="11787" max="11787" width="10.44140625" style="10" customWidth="1"/>
    <col min="11788" max="11788" width="1.44140625" style="10" customWidth="1"/>
    <col min="11789" max="11789" width="12.5546875" style="10" customWidth="1"/>
    <col min="11790" max="11790" width="1.109375" style="10" customWidth="1"/>
    <col min="11791" max="11791" width="12.33203125" style="10" customWidth="1"/>
    <col min="11792" max="11792" width="1.44140625" style="10" customWidth="1"/>
    <col min="11793" max="11793" width="11.21875" style="10" customWidth="1"/>
    <col min="11794" max="11794" width="1.44140625" style="10" customWidth="1"/>
    <col min="11795" max="11795" width="11.109375" style="10" customWidth="1"/>
    <col min="11796" max="11796" width="1.109375" style="10" customWidth="1"/>
    <col min="11797" max="11797" width="10.77734375" style="10" customWidth="1"/>
    <col min="11798" max="11798" width="0.88671875" style="10" customWidth="1"/>
    <col min="11799" max="11799" width="11.77734375" style="10" customWidth="1"/>
    <col min="11800" max="11800" width="1.44140625" style="10" customWidth="1"/>
    <col min="11801" max="11801" width="13.109375" style="10" customWidth="1"/>
    <col min="11802" max="11802" width="1.109375" style="10" customWidth="1"/>
    <col min="11803" max="11803" width="13.44140625" style="10" customWidth="1"/>
    <col min="11804" max="11804" width="0.6640625" style="10" customWidth="1"/>
    <col min="11805" max="11805" width="13.33203125" style="10" customWidth="1"/>
    <col min="11806" max="11806" width="0.5546875" style="10" customWidth="1"/>
    <col min="11807" max="11807" width="13.77734375" style="10" customWidth="1"/>
    <col min="11808" max="11808" width="0.6640625" style="10" customWidth="1"/>
    <col min="11809" max="11809" width="11.77734375" style="10" customWidth="1"/>
    <col min="11810" max="11810" width="0.5546875" style="10" customWidth="1"/>
    <col min="11811" max="11811" width="14" style="10" customWidth="1"/>
    <col min="11812" max="11812" width="0.77734375" style="10" customWidth="1"/>
    <col min="11813" max="11813" width="14.109375" style="10" customWidth="1"/>
    <col min="11814" max="11814" width="0.77734375" style="10" customWidth="1"/>
    <col min="11815" max="11815" width="1.44140625" style="10" customWidth="1"/>
    <col min="11816" max="11816" width="4.77734375" style="10" customWidth="1"/>
    <col min="11817" max="11817" width="71.44140625" style="10" customWidth="1"/>
    <col min="11818" max="11818" width="16.21875" style="10" customWidth="1"/>
    <col min="11819" max="12032" width="11.5546875" style="10"/>
    <col min="12033" max="12033" width="4.5546875" style="10" customWidth="1"/>
    <col min="12034" max="12034" width="1.6640625" style="10" customWidth="1"/>
    <col min="12035" max="12035" width="14.21875" style="10" bestFit="1" customWidth="1"/>
    <col min="12036" max="12036" width="1.44140625" style="10" customWidth="1"/>
    <col min="12037" max="12037" width="12.33203125" style="10" customWidth="1"/>
    <col min="12038" max="12038" width="1.109375" style="10" customWidth="1"/>
    <col min="12039" max="12039" width="10.33203125" style="10" customWidth="1"/>
    <col min="12040" max="12040" width="1.44140625" style="10" customWidth="1"/>
    <col min="12041" max="12041" width="11.77734375" style="10" customWidth="1"/>
    <col min="12042" max="12042" width="1.109375" style="10" customWidth="1"/>
    <col min="12043" max="12043" width="10.44140625" style="10" customWidth="1"/>
    <col min="12044" max="12044" width="1.44140625" style="10" customWidth="1"/>
    <col min="12045" max="12045" width="12.5546875" style="10" customWidth="1"/>
    <col min="12046" max="12046" width="1.109375" style="10" customWidth="1"/>
    <col min="12047" max="12047" width="12.33203125" style="10" customWidth="1"/>
    <col min="12048" max="12048" width="1.44140625" style="10" customWidth="1"/>
    <col min="12049" max="12049" width="11.21875" style="10" customWidth="1"/>
    <col min="12050" max="12050" width="1.44140625" style="10" customWidth="1"/>
    <col min="12051" max="12051" width="11.109375" style="10" customWidth="1"/>
    <col min="12052" max="12052" width="1.109375" style="10" customWidth="1"/>
    <col min="12053" max="12053" width="10.77734375" style="10" customWidth="1"/>
    <col min="12054" max="12054" width="0.88671875" style="10" customWidth="1"/>
    <col min="12055" max="12055" width="11.77734375" style="10" customWidth="1"/>
    <col min="12056" max="12056" width="1.44140625" style="10" customWidth="1"/>
    <col min="12057" max="12057" width="13.109375" style="10" customWidth="1"/>
    <col min="12058" max="12058" width="1.109375" style="10" customWidth="1"/>
    <col min="12059" max="12059" width="13.44140625" style="10" customWidth="1"/>
    <col min="12060" max="12060" width="0.6640625" style="10" customWidth="1"/>
    <col min="12061" max="12061" width="13.33203125" style="10" customWidth="1"/>
    <col min="12062" max="12062" width="0.5546875" style="10" customWidth="1"/>
    <col min="12063" max="12063" width="13.77734375" style="10" customWidth="1"/>
    <col min="12064" max="12064" width="0.6640625" style="10" customWidth="1"/>
    <col min="12065" max="12065" width="11.77734375" style="10" customWidth="1"/>
    <col min="12066" max="12066" width="0.5546875" style="10" customWidth="1"/>
    <col min="12067" max="12067" width="14" style="10" customWidth="1"/>
    <col min="12068" max="12068" width="0.77734375" style="10" customWidth="1"/>
    <col min="12069" max="12069" width="14.109375" style="10" customWidth="1"/>
    <col min="12070" max="12070" width="0.77734375" style="10" customWidth="1"/>
    <col min="12071" max="12071" width="1.44140625" style="10" customWidth="1"/>
    <col min="12072" max="12072" width="4.77734375" style="10" customWidth="1"/>
    <col min="12073" max="12073" width="71.44140625" style="10" customWidth="1"/>
    <col min="12074" max="12074" width="16.21875" style="10" customWidth="1"/>
    <col min="12075" max="12288" width="11.5546875" style="10"/>
    <col min="12289" max="12289" width="4.5546875" style="10" customWidth="1"/>
    <col min="12290" max="12290" width="1.6640625" style="10" customWidth="1"/>
    <col min="12291" max="12291" width="14.21875" style="10" bestFit="1" customWidth="1"/>
    <col min="12292" max="12292" width="1.44140625" style="10" customWidth="1"/>
    <col min="12293" max="12293" width="12.33203125" style="10" customWidth="1"/>
    <col min="12294" max="12294" width="1.109375" style="10" customWidth="1"/>
    <col min="12295" max="12295" width="10.33203125" style="10" customWidth="1"/>
    <col min="12296" max="12296" width="1.44140625" style="10" customWidth="1"/>
    <col min="12297" max="12297" width="11.77734375" style="10" customWidth="1"/>
    <col min="12298" max="12298" width="1.109375" style="10" customWidth="1"/>
    <col min="12299" max="12299" width="10.44140625" style="10" customWidth="1"/>
    <col min="12300" max="12300" width="1.44140625" style="10" customWidth="1"/>
    <col min="12301" max="12301" width="12.5546875" style="10" customWidth="1"/>
    <col min="12302" max="12302" width="1.109375" style="10" customWidth="1"/>
    <col min="12303" max="12303" width="12.33203125" style="10" customWidth="1"/>
    <col min="12304" max="12304" width="1.44140625" style="10" customWidth="1"/>
    <col min="12305" max="12305" width="11.21875" style="10" customWidth="1"/>
    <col min="12306" max="12306" width="1.44140625" style="10" customWidth="1"/>
    <col min="12307" max="12307" width="11.109375" style="10" customWidth="1"/>
    <col min="12308" max="12308" width="1.109375" style="10" customWidth="1"/>
    <col min="12309" max="12309" width="10.77734375" style="10" customWidth="1"/>
    <col min="12310" max="12310" width="0.88671875" style="10" customWidth="1"/>
    <col min="12311" max="12311" width="11.77734375" style="10" customWidth="1"/>
    <col min="12312" max="12312" width="1.44140625" style="10" customWidth="1"/>
    <col min="12313" max="12313" width="13.109375" style="10" customWidth="1"/>
    <col min="12314" max="12314" width="1.109375" style="10" customWidth="1"/>
    <col min="12315" max="12315" width="13.44140625" style="10" customWidth="1"/>
    <col min="12316" max="12316" width="0.6640625" style="10" customWidth="1"/>
    <col min="12317" max="12317" width="13.33203125" style="10" customWidth="1"/>
    <col min="12318" max="12318" width="0.5546875" style="10" customWidth="1"/>
    <col min="12319" max="12319" width="13.77734375" style="10" customWidth="1"/>
    <col min="12320" max="12320" width="0.6640625" style="10" customWidth="1"/>
    <col min="12321" max="12321" width="11.77734375" style="10" customWidth="1"/>
    <col min="12322" max="12322" width="0.5546875" style="10" customWidth="1"/>
    <col min="12323" max="12323" width="14" style="10" customWidth="1"/>
    <col min="12324" max="12324" width="0.77734375" style="10" customWidth="1"/>
    <col min="12325" max="12325" width="14.109375" style="10" customWidth="1"/>
    <col min="12326" max="12326" width="0.77734375" style="10" customWidth="1"/>
    <col min="12327" max="12327" width="1.44140625" style="10" customWidth="1"/>
    <col min="12328" max="12328" width="4.77734375" style="10" customWidth="1"/>
    <col min="12329" max="12329" width="71.44140625" style="10" customWidth="1"/>
    <col min="12330" max="12330" width="16.21875" style="10" customWidth="1"/>
    <col min="12331" max="12544" width="11.5546875" style="10"/>
    <col min="12545" max="12545" width="4.5546875" style="10" customWidth="1"/>
    <col min="12546" max="12546" width="1.6640625" style="10" customWidth="1"/>
    <col min="12547" max="12547" width="14.21875" style="10" bestFit="1" customWidth="1"/>
    <col min="12548" max="12548" width="1.44140625" style="10" customWidth="1"/>
    <col min="12549" max="12549" width="12.33203125" style="10" customWidth="1"/>
    <col min="12550" max="12550" width="1.109375" style="10" customWidth="1"/>
    <col min="12551" max="12551" width="10.33203125" style="10" customWidth="1"/>
    <col min="12552" max="12552" width="1.44140625" style="10" customWidth="1"/>
    <col min="12553" max="12553" width="11.77734375" style="10" customWidth="1"/>
    <col min="12554" max="12554" width="1.109375" style="10" customWidth="1"/>
    <col min="12555" max="12555" width="10.44140625" style="10" customWidth="1"/>
    <col min="12556" max="12556" width="1.44140625" style="10" customWidth="1"/>
    <col min="12557" max="12557" width="12.5546875" style="10" customWidth="1"/>
    <col min="12558" max="12558" width="1.109375" style="10" customWidth="1"/>
    <col min="12559" max="12559" width="12.33203125" style="10" customWidth="1"/>
    <col min="12560" max="12560" width="1.44140625" style="10" customWidth="1"/>
    <col min="12561" max="12561" width="11.21875" style="10" customWidth="1"/>
    <col min="12562" max="12562" width="1.44140625" style="10" customWidth="1"/>
    <col min="12563" max="12563" width="11.109375" style="10" customWidth="1"/>
    <col min="12564" max="12564" width="1.109375" style="10" customWidth="1"/>
    <col min="12565" max="12565" width="10.77734375" style="10" customWidth="1"/>
    <col min="12566" max="12566" width="0.88671875" style="10" customWidth="1"/>
    <col min="12567" max="12567" width="11.77734375" style="10" customWidth="1"/>
    <col min="12568" max="12568" width="1.44140625" style="10" customWidth="1"/>
    <col min="12569" max="12569" width="13.109375" style="10" customWidth="1"/>
    <col min="12570" max="12570" width="1.109375" style="10" customWidth="1"/>
    <col min="12571" max="12571" width="13.44140625" style="10" customWidth="1"/>
    <col min="12572" max="12572" width="0.6640625" style="10" customWidth="1"/>
    <col min="12573" max="12573" width="13.33203125" style="10" customWidth="1"/>
    <col min="12574" max="12574" width="0.5546875" style="10" customWidth="1"/>
    <col min="12575" max="12575" width="13.77734375" style="10" customWidth="1"/>
    <col min="12576" max="12576" width="0.6640625" style="10" customWidth="1"/>
    <col min="12577" max="12577" width="11.77734375" style="10" customWidth="1"/>
    <col min="12578" max="12578" width="0.5546875" style="10" customWidth="1"/>
    <col min="12579" max="12579" width="14" style="10" customWidth="1"/>
    <col min="12580" max="12580" width="0.77734375" style="10" customWidth="1"/>
    <col min="12581" max="12581" width="14.109375" style="10" customWidth="1"/>
    <col min="12582" max="12582" width="0.77734375" style="10" customWidth="1"/>
    <col min="12583" max="12583" width="1.44140625" style="10" customWidth="1"/>
    <col min="12584" max="12584" width="4.77734375" style="10" customWidth="1"/>
    <col min="12585" max="12585" width="71.44140625" style="10" customWidth="1"/>
    <col min="12586" max="12586" width="16.21875" style="10" customWidth="1"/>
    <col min="12587" max="12800" width="11.5546875" style="10"/>
    <col min="12801" max="12801" width="4.5546875" style="10" customWidth="1"/>
    <col min="12802" max="12802" width="1.6640625" style="10" customWidth="1"/>
    <col min="12803" max="12803" width="14.21875" style="10" bestFit="1" customWidth="1"/>
    <col min="12804" max="12804" width="1.44140625" style="10" customWidth="1"/>
    <col min="12805" max="12805" width="12.33203125" style="10" customWidth="1"/>
    <col min="12806" max="12806" width="1.109375" style="10" customWidth="1"/>
    <col min="12807" max="12807" width="10.33203125" style="10" customWidth="1"/>
    <col min="12808" max="12808" width="1.44140625" style="10" customWidth="1"/>
    <col min="12809" max="12809" width="11.77734375" style="10" customWidth="1"/>
    <col min="12810" max="12810" width="1.109375" style="10" customWidth="1"/>
    <col min="12811" max="12811" width="10.44140625" style="10" customWidth="1"/>
    <col min="12812" max="12812" width="1.44140625" style="10" customWidth="1"/>
    <col min="12813" max="12813" width="12.5546875" style="10" customWidth="1"/>
    <col min="12814" max="12814" width="1.109375" style="10" customWidth="1"/>
    <col min="12815" max="12815" width="12.33203125" style="10" customWidth="1"/>
    <col min="12816" max="12816" width="1.44140625" style="10" customWidth="1"/>
    <col min="12817" max="12817" width="11.21875" style="10" customWidth="1"/>
    <col min="12818" max="12818" width="1.44140625" style="10" customWidth="1"/>
    <col min="12819" max="12819" width="11.109375" style="10" customWidth="1"/>
    <col min="12820" max="12820" width="1.109375" style="10" customWidth="1"/>
    <col min="12821" max="12821" width="10.77734375" style="10" customWidth="1"/>
    <col min="12822" max="12822" width="0.88671875" style="10" customWidth="1"/>
    <col min="12823" max="12823" width="11.77734375" style="10" customWidth="1"/>
    <col min="12824" max="12824" width="1.44140625" style="10" customWidth="1"/>
    <col min="12825" max="12825" width="13.109375" style="10" customWidth="1"/>
    <col min="12826" max="12826" width="1.109375" style="10" customWidth="1"/>
    <col min="12827" max="12827" width="13.44140625" style="10" customWidth="1"/>
    <col min="12828" max="12828" width="0.6640625" style="10" customWidth="1"/>
    <col min="12829" max="12829" width="13.33203125" style="10" customWidth="1"/>
    <col min="12830" max="12830" width="0.5546875" style="10" customWidth="1"/>
    <col min="12831" max="12831" width="13.77734375" style="10" customWidth="1"/>
    <col min="12832" max="12832" width="0.6640625" style="10" customWidth="1"/>
    <col min="12833" max="12833" width="11.77734375" style="10" customWidth="1"/>
    <col min="12834" max="12834" width="0.5546875" style="10" customWidth="1"/>
    <col min="12835" max="12835" width="14" style="10" customWidth="1"/>
    <col min="12836" max="12836" width="0.77734375" style="10" customWidth="1"/>
    <col min="12837" max="12837" width="14.109375" style="10" customWidth="1"/>
    <col min="12838" max="12838" width="0.77734375" style="10" customWidth="1"/>
    <col min="12839" max="12839" width="1.44140625" style="10" customWidth="1"/>
    <col min="12840" max="12840" width="4.77734375" style="10" customWidth="1"/>
    <col min="12841" max="12841" width="71.44140625" style="10" customWidth="1"/>
    <col min="12842" max="12842" width="16.21875" style="10" customWidth="1"/>
    <col min="12843" max="13056" width="11.5546875" style="10"/>
    <col min="13057" max="13057" width="4.5546875" style="10" customWidth="1"/>
    <col min="13058" max="13058" width="1.6640625" style="10" customWidth="1"/>
    <col min="13059" max="13059" width="14.21875" style="10" bestFit="1" customWidth="1"/>
    <col min="13060" max="13060" width="1.44140625" style="10" customWidth="1"/>
    <col min="13061" max="13061" width="12.33203125" style="10" customWidth="1"/>
    <col min="13062" max="13062" width="1.109375" style="10" customWidth="1"/>
    <col min="13063" max="13063" width="10.33203125" style="10" customWidth="1"/>
    <col min="13064" max="13064" width="1.44140625" style="10" customWidth="1"/>
    <col min="13065" max="13065" width="11.77734375" style="10" customWidth="1"/>
    <col min="13066" max="13066" width="1.109375" style="10" customWidth="1"/>
    <col min="13067" max="13067" width="10.44140625" style="10" customWidth="1"/>
    <col min="13068" max="13068" width="1.44140625" style="10" customWidth="1"/>
    <col min="13069" max="13069" width="12.5546875" style="10" customWidth="1"/>
    <col min="13070" max="13070" width="1.109375" style="10" customWidth="1"/>
    <col min="13071" max="13071" width="12.33203125" style="10" customWidth="1"/>
    <col min="13072" max="13072" width="1.44140625" style="10" customWidth="1"/>
    <col min="13073" max="13073" width="11.21875" style="10" customWidth="1"/>
    <col min="13074" max="13074" width="1.44140625" style="10" customWidth="1"/>
    <col min="13075" max="13075" width="11.109375" style="10" customWidth="1"/>
    <col min="13076" max="13076" width="1.109375" style="10" customWidth="1"/>
    <col min="13077" max="13077" width="10.77734375" style="10" customWidth="1"/>
    <col min="13078" max="13078" width="0.88671875" style="10" customWidth="1"/>
    <col min="13079" max="13079" width="11.77734375" style="10" customWidth="1"/>
    <col min="13080" max="13080" width="1.44140625" style="10" customWidth="1"/>
    <col min="13081" max="13081" width="13.109375" style="10" customWidth="1"/>
    <col min="13082" max="13082" width="1.109375" style="10" customWidth="1"/>
    <col min="13083" max="13083" width="13.44140625" style="10" customWidth="1"/>
    <col min="13084" max="13084" width="0.6640625" style="10" customWidth="1"/>
    <col min="13085" max="13085" width="13.33203125" style="10" customWidth="1"/>
    <col min="13086" max="13086" width="0.5546875" style="10" customWidth="1"/>
    <col min="13087" max="13087" width="13.77734375" style="10" customWidth="1"/>
    <col min="13088" max="13088" width="0.6640625" style="10" customWidth="1"/>
    <col min="13089" max="13089" width="11.77734375" style="10" customWidth="1"/>
    <col min="13090" max="13090" width="0.5546875" style="10" customWidth="1"/>
    <col min="13091" max="13091" width="14" style="10" customWidth="1"/>
    <col min="13092" max="13092" width="0.77734375" style="10" customWidth="1"/>
    <col min="13093" max="13093" width="14.109375" style="10" customWidth="1"/>
    <col min="13094" max="13094" width="0.77734375" style="10" customWidth="1"/>
    <col min="13095" max="13095" width="1.44140625" style="10" customWidth="1"/>
    <col min="13096" max="13096" width="4.77734375" style="10" customWidth="1"/>
    <col min="13097" max="13097" width="71.44140625" style="10" customWidth="1"/>
    <col min="13098" max="13098" width="16.21875" style="10" customWidth="1"/>
    <col min="13099" max="13312" width="11.5546875" style="10"/>
    <col min="13313" max="13313" width="4.5546875" style="10" customWidth="1"/>
    <col min="13314" max="13314" width="1.6640625" style="10" customWidth="1"/>
    <col min="13315" max="13315" width="14.21875" style="10" bestFit="1" customWidth="1"/>
    <col min="13316" max="13316" width="1.44140625" style="10" customWidth="1"/>
    <col min="13317" max="13317" width="12.33203125" style="10" customWidth="1"/>
    <col min="13318" max="13318" width="1.109375" style="10" customWidth="1"/>
    <col min="13319" max="13319" width="10.33203125" style="10" customWidth="1"/>
    <col min="13320" max="13320" width="1.44140625" style="10" customWidth="1"/>
    <col min="13321" max="13321" width="11.77734375" style="10" customWidth="1"/>
    <col min="13322" max="13322" width="1.109375" style="10" customWidth="1"/>
    <col min="13323" max="13323" width="10.44140625" style="10" customWidth="1"/>
    <col min="13324" max="13324" width="1.44140625" style="10" customWidth="1"/>
    <col min="13325" max="13325" width="12.5546875" style="10" customWidth="1"/>
    <col min="13326" max="13326" width="1.109375" style="10" customWidth="1"/>
    <col min="13327" max="13327" width="12.33203125" style="10" customWidth="1"/>
    <col min="13328" max="13328" width="1.44140625" style="10" customWidth="1"/>
    <col min="13329" max="13329" width="11.21875" style="10" customWidth="1"/>
    <col min="13330" max="13330" width="1.44140625" style="10" customWidth="1"/>
    <col min="13331" max="13331" width="11.109375" style="10" customWidth="1"/>
    <col min="13332" max="13332" width="1.109375" style="10" customWidth="1"/>
    <col min="13333" max="13333" width="10.77734375" style="10" customWidth="1"/>
    <col min="13334" max="13334" width="0.88671875" style="10" customWidth="1"/>
    <col min="13335" max="13335" width="11.77734375" style="10" customWidth="1"/>
    <col min="13336" max="13336" width="1.44140625" style="10" customWidth="1"/>
    <col min="13337" max="13337" width="13.109375" style="10" customWidth="1"/>
    <col min="13338" max="13338" width="1.109375" style="10" customWidth="1"/>
    <col min="13339" max="13339" width="13.44140625" style="10" customWidth="1"/>
    <col min="13340" max="13340" width="0.6640625" style="10" customWidth="1"/>
    <col min="13341" max="13341" width="13.33203125" style="10" customWidth="1"/>
    <col min="13342" max="13342" width="0.5546875" style="10" customWidth="1"/>
    <col min="13343" max="13343" width="13.77734375" style="10" customWidth="1"/>
    <col min="13344" max="13344" width="0.6640625" style="10" customWidth="1"/>
    <col min="13345" max="13345" width="11.77734375" style="10" customWidth="1"/>
    <col min="13346" max="13346" width="0.5546875" style="10" customWidth="1"/>
    <col min="13347" max="13347" width="14" style="10" customWidth="1"/>
    <col min="13348" max="13348" width="0.77734375" style="10" customWidth="1"/>
    <col min="13349" max="13349" width="14.109375" style="10" customWidth="1"/>
    <col min="13350" max="13350" width="0.77734375" style="10" customWidth="1"/>
    <col min="13351" max="13351" width="1.44140625" style="10" customWidth="1"/>
    <col min="13352" max="13352" width="4.77734375" style="10" customWidth="1"/>
    <col min="13353" max="13353" width="71.44140625" style="10" customWidth="1"/>
    <col min="13354" max="13354" width="16.21875" style="10" customWidth="1"/>
    <col min="13355" max="13568" width="11.5546875" style="10"/>
    <col min="13569" max="13569" width="4.5546875" style="10" customWidth="1"/>
    <col min="13570" max="13570" width="1.6640625" style="10" customWidth="1"/>
    <col min="13571" max="13571" width="14.21875" style="10" bestFit="1" customWidth="1"/>
    <col min="13572" max="13572" width="1.44140625" style="10" customWidth="1"/>
    <col min="13573" max="13573" width="12.33203125" style="10" customWidth="1"/>
    <col min="13574" max="13574" width="1.109375" style="10" customWidth="1"/>
    <col min="13575" max="13575" width="10.33203125" style="10" customWidth="1"/>
    <col min="13576" max="13576" width="1.44140625" style="10" customWidth="1"/>
    <col min="13577" max="13577" width="11.77734375" style="10" customWidth="1"/>
    <col min="13578" max="13578" width="1.109375" style="10" customWidth="1"/>
    <col min="13579" max="13579" width="10.44140625" style="10" customWidth="1"/>
    <col min="13580" max="13580" width="1.44140625" style="10" customWidth="1"/>
    <col min="13581" max="13581" width="12.5546875" style="10" customWidth="1"/>
    <col min="13582" max="13582" width="1.109375" style="10" customWidth="1"/>
    <col min="13583" max="13583" width="12.33203125" style="10" customWidth="1"/>
    <col min="13584" max="13584" width="1.44140625" style="10" customWidth="1"/>
    <col min="13585" max="13585" width="11.21875" style="10" customWidth="1"/>
    <col min="13586" max="13586" width="1.44140625" style="10" customWidth="1"/>
    <col min="13587" max="13587" width="11.109375" style="10" customWidth="1"/>
    <col min="13588" max="13588" width="1.109375" style="10" customWidth="1"/>
    <col min="13589" max="13589" width="10.77734375" style="10" customWidth="1"/>
    <col min="13590" max="13590" width="0.88671875" style="10" customWidth="1"/>
    <col min="13591" max="13591" width="11.77734375" style="10" customWidth="1"/>
    <col min="13592" max="13592" width="1.44140625" style="10" customWidth="1"/>
    <col min="13593" max="13593" width="13.109375" style="10" customWidth="1"/>
    <col min="13594" max="13594" width="1.109375" style="10" customWidth="1"/>
    <col min="13595" max="13595" width="13.44140625" style="10" customWidth="1"/>
    <col min="13596" max="13596" width="0.6640625" style="10" customWidth="1"/>
    <col min="13597" max="13597" width="13.33203125" style="10" customWidth="1"/>
    <col min="13598" max="13598" width="0.5546875" style="10" customWidth="1"/>
    <col min="13599" max="13599" width="13.77734375" style="10" customWidth="1"/>
    <col min="13600" max="13600" width="0.6640625" style="10" customWidth="1"/>
    <col min="13601" max="13601" width="11.77734375" style="10" customWidth="1"/>
    <col min="13602" max="13602" width="0.5546875" style="10" customWidth="1"/>
    <col min="13603" max="13603" width="14" style="10" customWidth="1"/>
    <col min="13604" max="13604" width="0.77734375" style="10" customWidth="1"/>
    <col min="13605" max="13605" width="14.109375" style="10" customWidth="1"/>
    <col min="13606" max="13606" width="0.77734375" style="10" customWidth="1"/>
    <col min="13607" max="13607" width="1.44140625" style="10" customWidth="1"/>
    <col min="13608" max="13608" width="4.77734375" style="10" customWidth="1"/>
    <col min="13609" max="13609" width="71.44140625" style="10" customWidth="1"/>
    <col min="13610" max="13610" width="16.21875" style="10" customWidth="1"/>
    <col min="13611" max="13824" width="11.5546875" style="10"/>
    <col min="13825" max="13825" width="4.5546875" style="10" customWidth="1"/>
    <col min="13826" max="13826" width="1.6640625" style="10" customWidth="1"/>
    <col min="13827" max="13827" width="14.21875" style="10" bestFit="1" customWidth="1"/>
    <col min="13828" max="13828" width="1.44140625" style="10" customWidth="1"/>
    <col min="13829" max="13829" width="12.33203125" style="10" customWidth="1"/>
    <col min="13830" max="13830" width="1.109375" style="10" customWidth="1"/>
    <col min="13831" max="13831" width="10.33203125" style="10" customWidth="1"/>
    <col min="13832" max="13832" width="1.44140625" style="10" customWidth="1"/>
    <col min="13833" max="13833" width="11.77734375" style="10" customWidth="1"/>
    <col min="13834" max="13834" width="1.109375" style="10" customWidth="1"/>
    <col min="13835" max="13835" width="10.44140625" style="10" customWidth="1"/>
    <col min="13836" max="13836" width="1.44140625" style="10" customWidth="1"/>
    <col min="13837" max="13837" width="12.5546875" style="10" customWidth="1"/>
    <col min="13838" max="13838" width="1.109375" style="10" customWidth="1"/>
    <col min="13839" max="13839" width="12.33203125" style="10" customWidth="1"/>
    <col min="13840" max="13840" width="1.44140625" style="10" customWidth="1"/>
    <col min="13841" max="13841" width="11.21875" style="10" customWidth="1"/>
    <col min="13842" max="13842" width="1.44140625" style="10" customWidth="1"/>
    <col min="13843" max="13843" width="11.109375" style="10" customWidth="1"/>
    <col min="13844" max="13844" width="1.109375" style="10" customWidth="1"/>
    <col min="13845" max="13845" width="10.77734375" style="10" customWidth="1"/>
    <col min="13846" max="13846" width="0.88671875" style="10" customWidth="1"/>
    <col min="13847" max="13847" width="11.77734375" style="10" customWidth="1"/>
    <col min="13848" max="13848" width="1.44140625" style="10" customWidth="1"/>
    <col min="13849" max="13849" width="13.109375" style="10" customWidth="1"/>
    <col min="13850" max="13850" width="1.109375" style="10" customWidth="1"/>
    <col min="13851" max="13851" width="13.44140625" style="10" customWidth="1"/>
    <col min="13852" max="13852" width="0.6640625" style="10" customWidth="1"/>
    <col min="13853" max="13853" width="13.33203125" style="10" customWidth="1"/>
    <col min="13854" max="13854" width="0.5546875" style="10" customWidth="1"/>
    <col min="13855" max="13855" width="13.77734375" style="10" customWidth="1"/>
    <col min="13856" max="13856" width="0.6640625" style="10" customWidth="1"/>
    <col min="13857" max="13857" width="11.77734375" style="10" customWidth="1"/>
    <col min="13858" max="13858" width="0.5546875" style="10" customWidth="1"/>
    <col min="13859" max="13859" width="14" style="10" customWidth="1"/>
    <col min="13860" max="13860" width="0.77734375" style="10" customWidth="1"/>
    <col min="13861" max="13861" width="14.109375" style="10" customWidth="1"/>
    <col min="13862" max="13862" width="0.77734375" style="10" customWidth="1"/>
    <col min="13863" max="13863" width="1.44140625" style="10" customWidth="1"/>
    <col min="13864" max="13864" width="4.77734375" style="10" customWidth="1"/>
    <col min="13865" max="13865" width="71.44140625" style="10" customWidth="1"/>
    <col min="13866" max="13866" width="16.21875" style="10" customWidth="1"/>
    <col min="13867" max="14080" width="11.5546875" style="10"/>
    <col min="14081" max="14081" width="4.5546875" style="10" customWidth="1"/>
    <col min="14082" max="14082" width="1.6640625" style="10" customWidth="1"/>
    <col min="14083" max="14083" width="14.21875" style="10" bestFit="1" customWidth="1"/>
    <col min="14084" max="14084" width="1.44140625" style="10" customWidth="1"/>
    <col min="14085" max="14085" width="12.33203125" style="10" customWidth="1"/>
    <col min="14086" max="14086" width="1.109375" style="10" customWidth="1"/>
    <col min="14087" max="14087" width="10.33203125" style="10" customWidth="1"/>
    <col min="14088" max="14088" width="1.44140625" style="10" customWidth="1"/>
    <col min="14089" max="14089" width="11.77734375" style="10" customWidth="1"/>
    <col min="14090" max="14090" width="1.109375" style="10" customWidth="1"/>
    <col min="14091" max="14091" width="10.44140625" style="10" customWidth="1"/>
    <col min="14092" max="14092" width="1.44140625" style="10" customWidth="1"/>
    <col min="14093" max="14093" width="12.5546875" style="10" customWidth="1"/>
    <col min="14094" max="14094" width="1.109375" style="10" customWidth="1"/>
    <col min="14095" max="14095" width="12.33203125" style="10" customWidth="1"/>
    <col min="14096" max="14096" width="1.44140625" style="10" customWidth="1"/>
    <col min="14097" max="14097" width="11.21875" style="10" customWidth="1"/>
    <col min="14098" max="14098" width="1.44140625" style="10" customWidth="1"/>
    <col min="14099" max="14099" width="11.109375" style="10" customWidth="1"/>
    <col min="14100" max="14100" width="1.109375" style="10" customWidth="1"/>
    <col min="14101" max="14101" width="10.77734375" style="10" customWidth="1"/>
    <col min="14102" max="14102" width="0.88671875" style="10" customWidth="1"/>
    <col min="14103" max="14103" width="11.77734375" style="10" customWidth="1"/>
    <col min="14104" max="14104" width="1.44140625" style="10" customWidth="1"/>
    <col min="14105" max="14105" width="13.109375" style="10" customWidth="1"/>
    <col min="14106" max="14106" width="1.109375" style="10" customWidth="1"/>
    <col min="14107" max="14107" width="13.44140625" style="10" customWidth="1"/>
    <col min="14108" max="14108" width="0.6640625" style="10" customWidth="1"/>
    <col min="14109" max="14109" width="13.33203125" style="10" customWidth="1"/>
    <col min="14110" max="14110" width="0.5546875" style="10" customWidth="1"/>
    <col min="14111" max="14111" width="13.77734375" style="10" customWidth="1"/>
    <col min="14112" max="14112" width="0.6640625" style="10" customWidth="1"/>
    <col min="14113" max="14113" width="11.77734375" style="10" customWidth="1"/>
    <col min="14114" max="14114" width="0.5546875" style="10" customWidth="1"/>
    <col min="14115" max="14115" width="14" style="10" customWidth="1"/>
    <col min="14116" max="14116" width="0.77734375" style="10" customWidth="1"/>
    <col min="14117" max="14117" width="14.109375" style="10" customWidth="1"/>
    <col min="14118" max="14118" width="0.77734375" style="10" customWidth="1"/>
    <col min="14119" max="14119" width="1.44140625" style="10" customWidth="1"/>
    <col min="14120" max="14120" width="4.77734375" style="10" customWidth="1"/>
    <col min="14121" max="14121" width="71.44140625" style="10" customWidth="1"/>
    <col min="14122" max="14122" width="16.21875" style="10" customWidth="1"/>
    <col min="14123" max="14336" width="11.5546875" style="10"/>
    <col min="14337" max="14337" width="4.5546875" style="10" customWidth="1"/>
    <col min="14338" max="14338" width="1.6640625" style="10" customWidth="1"/>
    <col min="14339" max="14339" width="14.21875" style="10" bestFit="1" customWidth="1"/>
    <col min="14340" max="14340" width="1.44140625" style="10" customWidth="1"/>
    <col min="14341" max="14341" width="12.33203125" style="10" customWidth="1"/>
    <col min="14342" max="14342" width="1.109375" style="10" customWidth="1"/>
    <col min="14343" max="14343" width="10.33203125" style="10" customWidth="1"/>
    <col min="14344" max="14344" width="1.44140625" style="10" customWidth="1"/>
    <col min="14345" max="14345" width="11.77734375" style="10" customWidth="1"/>
    <col min="14346" max="14346" width="1.109375" style="10" customWidth="1"/>
    <col min="14347" max="14347" width="10.44140625" style="10" customWidth="1"/>
    <col min="14348" max="14348" width="1.44140625" style="10" customWidth="1"/>
    <col min="14349" max="14349" width="12.5546875" style="10" customWidth="1"/>
    <col min="14350" max="14350" width="1.109375" style="10" customWidth="1"/>
    <col min="14351" max="14351" width="12.33203125" style="10" customWidth="1"/>
    <col min="14352" max="14352" width="1.44140625" style="10" customWidth="1"/>
    <col min="14353" max="14353" width="11.21875" style="10" customWidth="1"/>
    <col min="14354" max="14354" width="1.44140625" style="10" customWidth="1"/>
    <col min="14355" max="14355" width="11.109375" style="10" customWidth="1"/>
    <col min="14356" max="14356" width="1.109375" style="10" customWidth="1"/>
    <col min="14357" max="14357" width="10.77734375" style="10" customWidth="1"/>
    <col min="14358" max="14358" width="0.88671875" style="10" customWidth="1"/>
    <col min="14359" max="14359" width="11.77734375" style="10" customWidth="1"/>
    <col min="14360" max="14360" width="1.44140625" style="10" customWidth="1"/>
    <col min="14361" max="14361" width="13.109375" style="10" customWidth="1"/>
    <col min="14362" max="14362" width="1.109375" style="10" customWidth="1"/>
    <col min="14363" max="14363" width="13.44140625" style="10" customWidth="1"/>
    <col min="14364" max="14364" width="0.6640625" style="10" customWidth="1"/>
    <col min="14365" max="14365" width="13.33203125" style="10" customWidth="1"/>
    <col min="14366" max="14366" width="0.5546875" style="10" customWidth="1"/>
    <col min="14367" max="14367" width="13.77734375" style="10" customWidth="1"/>
    <col min="14368" max="14368" width="0.6640625" style="10" customWidth="1"/>
    <col min="14369" max="14369" width="11.77734375" style="10" customWidth="1"/>
    <col min="14370" max="14370" width="0.5546875" style="10" customWidth="1"/>
    <col min="14371" max="14371" width="14" style="10" customWidth="1"/>
    <col min="14372" max="14372" width="0.77734375" style="10" customWidth="1"/>
    <col min="14373" max="14373" width="14.109375" style="10" customWidth="1"/>
    <col min="14374" max="14374" width="0.77734375" style="10" customWidth="1"/>
    <col min="14375" max="14375" width="1.44140625" style="10" customWidth="1"/>
    <col min="14376" max="14376" width="4.77734375" style="10" customWidth="1"/>
    <col min="14377" max="14377" width="71.44140625" style="10" customWidth="1"/>
    <col min="14378" max="14378" width="16.21875" style="10" customWidth="1"/>
    <col min="14379" max="14592" width="11.5546875" style="10"/>
    <col min="14593" max="14593" width="4.5546875" style="10" customWidth="1"/>
    <col min="14594" max="14594" width="1.6640625" style="10" customWidth="1"/>
    <col min="14595" max="14595" width="14.21875" style="10" bestFit="1" customWidth="1"/>
    <col min="14596" max="14596" width="1.44140625" style="10" customWidth="1"/>
    <col min="14597" max="14597" width="12.33203125" style="10" customWidth="1"/>
    <col min="14598" max="14598" width="1.109375" style="10" customWidth="1"/>
    <col min="14599" max="14599" width="10.33203125" style="10" customWidth="1"/>
    <col min="14600" max="14600" width="1.44140625" style="10" customWidth="1"/>
    <col min="14601" max="14601" width="11.77734375" style="10" customWidth="1"/>
    <col min="14602" max="14602" width="1.109375" style="10" customWidth="1"/>
    <col min="14603" max="14603" width="10.44140625" style="10" customWidth="1"/>
    <col min="14604" max="14604" width="1.44140625" style="10" customWidth="1"/>
    <col min="14605" max="14605" width="12.5546875" style="10" customWidth="1"/>
    <col min="14606" max="14606" width="1.109375" style="10" customWidth="1"/>
    <col min="14607" max="14607" width="12.33203125" style="10" customWidth="1"/>
    <col min="14608" max="14608" width="1.44140625" style="10" customWidth="1"/>
    <col min="14609" max="14609" width="11.21875" style="10" customWidth="1"/>
    <col min="14610" max="14610" width="1.44140625" style="10" customWidth="1"/>
    <col min="14611" max="14611" width="11.109375" style="10" customWidth="1"/>
    <col min="14612" max="14612" width="1.109375" style="10" customWidth="1"/>
    <col min="14613" max="14613" width="10.77734375" style="10" customWidth="1"/>
    <col min="14614" max="14614" width="0.88671875" style="10" customWidth="1"/>
    <col min="14615" max="14615" width="11.77734375" style="10" customWidth="1"/>
    <col min="14616" max="14616" width="1.44140625" style="10" customWidth="1"/>
    <col min="14617" max="14617" width="13.109375" style="10" customWidth="1"/>
    <col min="14618" max="14618" width="1.109375" style="10" customWidth="1"/>
    <col min="14619" max="14619" width="13.44140625" style="10" customWidth="1"/>
    <col min="14620" max="14620" width="0.6640625" style="10" customWidth="1"/>
    <col min="14621" max="14621" width="13.33203125" style="10" customWidth="1"/>
    <col min="14622" max="14622" width="0.5546875" style="10" customWidth="1"/>
    <col min="14623" max="14623" width="13.77734375" style="10" customWidth="1"/>
    <col min="14624" max="14624" width="0.6640625" style="10" customWidth="1"/>
    <col min="14625" max="14625" width="11.77734375" style="10" customWidth="1"/>
    <col min="14626" max="14626" width="0.5546875" style="10" customWidth="1"/>
    <col min="14627" max="14627" width="14" style="10" customWidth="1"/>
    <col min="14628" max="14628" width="0.77734375" style="10" customWidth="1"/>
    <col min="14629" max="14629" width="14.109375" style="10" customWidth="1"/>
    <col min="14630" max="14630" width="0.77734375" style="10" customWidth="1"/>
    <col min="14631" max="14631" width="1.44140625" style="10" customWidth="1"/>
    <col min="14632" max="14632" width="4.77734375" style="10" customWidth="1"/>
    <col min="14633" max="14633" width="71.44140625" style="10" customWidth="1"/>
    <col min="14634" max="14634" width="16.21875" style="10" customWidth="1"/>
    <col min="14635" max="14848" width="11.5546875" style="10"/>
    <col min="14849" max="14849" width="4.5546875" style="10" customWidth="1"/>
    <col min="14850" max="14850" width="1.6640625" style="10" customWidth="1"/>
    <col min="14851" max="14851" width="14.21875" style="10" bestFit="1" customWidth="1"/>
    <col min="14852" max="14852" width="1.44140625" style="10" customWidth="1"/>
    <col min="14853" max="14853" width="12.33203125" style="10" customWidth="1"/>
    <col min="14854" max="14854" width="1.109375" style="10" customWidth="1"/>
    <col min="14855" max="14855" width="10.33203125" style="10" customWidth="1"/>
    <col min="14856" max="14856" width="1.44140625" style="10" customWidth="1"/>
    <col min="14857" max="14857" width="11.77734375" style="10" customWidth="1"/>
    <col min="14858" max="14858" width="1.109375" style="10" customWidth="1"/>
    <col min="14859" max="14859" width="10.44140625" style="10" customWidth="1"/>
    <col min="14860" max="14860" width="1.44140625" style="10" customWidth="1"/>
    <col min="14861" max="14861" width="12.5546875" style="10" customWidth="1"/>
    <col min="14862" max="14862" width="1.109375" style="10" customWidth="1"/>
    <col min="14863" max="14863" width="12.33203125" style="10" customWidth="1"/>
    <col min="14864" max="14864" width="1.44140625" style="10" customWidth="1"/>
    <col min="14865" max="14865" width="11.21875" style="10" customWidth="1"/>
    <col min="14866" max="14866" width="1.44140625" style="10" customWidth="1"/>
    <col min="14867" max="14867" width="11.109375" style="10" customWidth="1"/>
    <col min="14868" max="14868" width="1.109375" style="10" customWidth="1"/>
    <col min="14869" max="14869" width="10.77734375" style="10" customWidth="1"/>
    <col min="14870" max="14870" width="0.88671875" style="10" customWidth="1"/>
    <col min="14871" max="14871" width="11.77734375" style="10" customWidth="1"/>
    <col min="14872" max="14872" width="1.44140625" style="10" customWidth="1"/>
    <col min="14873" max="14873" width="13.109375" style="10" customWidth="1"/>
    <col min="14874" max="14874" width="1.109375" style="10" customWidth="1"/>
    <col min="14875" max="14875" width="13.44140625" style="10" customWidth="1"/>
    <col min="14876" max="14876" width="0.6640625" style="10" customWidth="1"/>
    <col min="14877" max="14877" width="13.33203125" style="10" customWidth="1"/>
    <col min="14878" max="14878" width="0.5546875" style="10" customWidth="1"/>
    <col min="14879" max="14879" width="13.77734375" style="10" customWidth="1"/>
    <col min="14880" max="14880" width="0.6640625" style="10" customWidth="1"/>
    <col min="14881" max="14881" width="11.77734375" style="10" customWidth="1"/>
    <col min="14882" max="14882" width="0.5546875" style="10" customWidth="1"/>
    <col min="14883" max="14883" width="14" style="10" customWidth="1"/>
    <col min="14884" max="14884" width="0.77734375" style="10" customWidth="1"/>
    <col min="14885" max="14885" width="14.109375" style="10" customWidth="1"/>
    <col min="14886" max="14886" width="0.77734375" style="10" customWidth="1"/>
    <col min="14887" max="14887" width="1.44140625" style="10" customWidth="1"/>
    <col min="14888" max="14888" width="4.77734375" style="10" customWidth="1"/>
    <col min="14889" max="14889" width="71.44140625" style="10" customWidth="1"/>
    <col min="14890" max="14890" width="16.21875" style="10" customWidth="1"/>
    <col min="14891" max="15104" width="11.5546875" style="10"/>
    <col min="15105" max="15105" width="4.5546875" style="10" customWidth="1"/>
    <col min="15106" max="15106" width="1.6640625" style="10" customWidth="1"/>
    <col min="15107" max="15107" width="14.21875" style="10" bestFit="1" customWidth="1"/>
    <col min="15108" max="15108" width="1.44140625" style="10" customWidth="1"/>
    <col min="15109" max="15109" width="12.33203125" style="10" customWidth="1"/>
    <col min="15110" max="15110" width="1.109375" style="10" customWidth="1"/>
    <col min="15111" max="15111" width="10.33203125" style="10" customWidth="1"/>
    <col min="15112" max="15112" width="1.44140625" style="10" customWidth="1"/>
    <col min="15113" max="15113" width="11.77734375" style="10" customWidth="1"/>
    <col min="15114" max="15114" width="1.109375" style="10" customWidth="1"/>
    <col min="15115" max="15115" width="10.44140625" style="10" customWidth="1"/>
    <col min="15116" max="15116" width="1.44140625" style="10" customWidth="1"/>
    <col min="15117" max="15117" width="12.5546875" style="10" customWidth="1"/>
    <col min="15118" max="15118" width="1.109375" style="10" customWidth="1"/>
    <col min="15119" max="15119" width="12.33203125" style="10" customWidth="1"/>
    <col min="15120" max="15120" width="1.44140625" style="10" customWidth="1"/>
    <col min="15121" max="15121" width="11.21875" style="10" customWidth="1"/>
    <col min="15122" max="15122" width="1.44140625" style="10" customWidth="1"/>
    <col min="15123" max="15123" width="11.109375" style="10" customWidth="1"/>
    <col min="15124" max="15124" width="1.109375" style="10" customWidth="1"/>
    <col min="15125" max="15125" width="10.77734375" style="10" customWidth="1"/>
    <col min="15126" max="15126" width="0.88671875" style="10" customWidth="1"/>
    <col min="15127" max="15127" width="11.77734375" style="10" customWidth="1"/>
    <col min="15128" max="15128" width="1.44140625" style="10" customWidth="1"/>
    <col min="15129" max="15129" width="13.109375" style="10" customWidth="1"/>
    <col min="15130" max="15130" width="1.109375" style="10" customWidth="1"/>
    <col min="15131" max="15131" width="13.44140625" style="10" customWidth="1"/>
    <col min="15132" max="15132" width="0.6640625" style="10" customWidth="1"/>
    <col min="15133" max="15133" width="13.33203125" style="10" customWidth="1"/>
    <col min="15134" max="15134" width="0.5546875" style="10" customWidth="1"/>
    <col min="15135" max="15135" width="13.77734375" style="10" customWidth="1"/>
    <col min="15136" max="15136" width="0.6640625" style="10" customWidth="1"/>
    <col min="15137" max="15137" width="11.77734375" style="10" customWidth="1"/>
    <col min="15138" max="15138" width="0.5546875" style="10" customWidth="1"/>
    <col min="15139" max="15139" width="14" style="10" customWidth="1"/>
    <col min="15140" max="15140" width="0.77734375" style="10" customWidth="1"/>
    <col min="15141" max="15141" width="14.109375" style="10" customWidth="1"/>
    <col min="15142" max="15142" width="0.77734375" style="10" customWidth="1"/>
    <col min="15143" max="15143" width="1.44140625" style="10" customWidth="1"/>
    <col min="15144" max="15144" width="4.77734375" style="10" customWidth="1"/>
    <col min="15145" max="15145" width="71.44140625" style="10" customWidth="1"/>
    <col min="15146" max="15146" width="16.21875" style="10" customWidth="1"/>
    <col min="15147" max="15360" width="11.5546875" style="10"/>
    <col min="15361" max="15361" width="4.5546875" style="10" customWidth="1"/>
    <col min="15362" max="15362" width="1.6640625" style="10" customWidth="1"/>
    <col min="15363" max="15363" width="14.21875" style="10" bestFit="1" customWidth="1"/>
    <col min="15364" max="15364" width="1.44140625" style="10" customWidth="1"/>
    <col min="15365" max="15365" width="12.33203125" style="10" customWidth="1"/>
    <col min="15366" max="15366" width="1.109375" style="10" customWidth="1"/>
    <col min="15367" max="15367" width="10.33203125" style="10" customWidth="1"/>
    <col min="15368" max="15368" width="1.44140625" style="10" customWidth="1"/>
    <col min="15369" max="15369" width="11.77734375" style="10" customWidth="1"/>
    <col min="15370" max="15370" width="1.109375" style="10" customWidth="1"/>
    <col min="15371" max="15371" width="10.44140625" style="10" customWidth="1"/>
    <col min="15372" max="15372" width="1.44140625" style="10" customWidth="1"/>
    <col min="15373" max="15373" width="12.5546875" style="10" customWidth="1"/>
    <col min="15374" max="15374" width="1.109375" style="10" customWidth="1"/>
    <col min="15375" max="15375" width="12.33203125" style="10" customWidth="1"/>
    <col min="15376" max="15376" width="1.44140625" style="10" customWidth="1"/>
    <col min="15377" max="15377" width="11.21875" style="10" customWidth="1"/>
    <col min="15378" max="15378" width="1.44140625" style="10" customWidth="1"/>
    <col min="15379" max="15379" width="11.109375" style="10" customWidth="1"/>
    <col min="15380" max="15380" width="1.109375" style="10" customWidth="1"/>
    <col min="15381" max="15381" width="10.77734375" style="10" customWidth="1"/>
    <col min="15382" max="15382" width="0.88671875" style="10" customWidth="1"/>
    <col min="15383" max="15383" width="11.77734375" style="10" customWidth="1"/>
    <col min="15384" max="15384" width="1.44140625" style="10" customWidth="1"/>
    <col min="15385" max="15385" width="13.109375" style="10" customWidth="1"/>
    <col min="15386" max="15386" width="1.109375" style="10" customWidth="1"/>
    <col min="15387" max="15387" width="13.44140625" style="10" customWidth="1"/>
    <col min="15388" max="15388" width="0.6640625" style="10" customWidth="1"/>
    <col min="15389" max="15389" width="13.33203125" style="10" customWidth="1"/>
    <col min="15390" max="15390" width="0.5546875" style="10" customWidth="1"/>
    <col min="15391" max="15391" width="13.77734375" style="10" customWidth="1"/>
    <col min="15392" max="15392" width="0.6640625" style="10" customWidth="1"/>
    <col min="15393" max="15393" width="11.77734375" style="10" customWidth="1"/>
    <col min="15394" max="15394" width="0.5546875" style="10" customWidth="1"/>
    <col min="15395" max="15395" width="14" style="10" customWidth="1"/>
    <col min="15396" max="15396" width="0.77734375" style="10" customWidth="1"/>
    <col min="15397" max="15397" width="14.109375" style="10" customWidth="1"/>
    <col min="15398" max="15398" width="0.77734375" style="10" customWidth="1"/>
    <col min="15399" max="15399" width="1.44140625" style="10" customWidth="1"/>
    <col min="15400" max="15400" width="4.77734375" style="10" customWidth="1"/>
    <col min="15401" max="15401" width="71.44140625" style="10" customWidth="1"/>
    <col min="15402" max="15402" width="16.21875" style="10" customWidth="1"/>
    <col min="15403" max="15616" width="11.5546875" style="10"/>
    <col min="15617" max="15617" width="4.5546875" style="10" customWidth="1"/>
    <col min="15618" max="15618" width="1.6640625" style="10" customWidth="1"/>
    <col min="15619" max="15619" width="14.21875" style="10" bestFit="1" customWidth="1"/>
    <col min="15620" max="15620" width="1.44140625" style="10" customWidth="1"/>
    <col min="15621" max="15621" width="12.33203125" style="10" customWidth="1"/>
    <col min="15622" max="15622" width="1.109375" style="10" customWidth="1"/>
    <col min="15623" max="15623" width="10.33203125" style="10" customWidth="1"/>
    <col min="15624" max="15624" width="1.44140625" style="10" customWidth="1"/>
    <col min="15625" max="15625" width="11.77734375" style="10" customWidth="1"/>
    <col min="15626" max="15626" width="1.109375" style="10" customWidth="1"/>
    <col min="15627" max="15627" width="10.44140625" style="10" customWidth="1"/>
    <col min="15628" max="15628" width="1.44140625" style="10" customWidth="1"/>
    <col min="15629" max="15629" width="12.5546875" style="10" customWidth="1"/>
    <col min="15630" max="15630" width="1.109375" style="10" customWidth="1"/>
    <col min="15631" max="15631" width="12.33203125" style="10" customWidth="1"/>
    <col min="15632" max="15632" width="1.44140625" style="10" customWidth="1"/>
    <col min="15633" max="15633" width="11.21875" style="10" customWidth="1"/>
    <col min="15634" max="15634" width="1.44140625" style="10" customWidth="1"/>
    <col min="15635" max="15635" width="11.109375" style="10" customWidth="1"/>
    <col min="15636" max="15636" width="1.109375" style="10" customWidth="1"/>
    <col min="15637" max="15637" width="10.77734375" style="10" customWidth="1"/>
    <col min="15638" max="15638" width="0.88671875" style="10" customWidth="1"/>
    <col min="15639" max="15639" width="11.77734375" style="10" customWidth="1"/>
    <col min="15640" max="15640" width="1.44140625" style="10" customWidth="1"/>
    <col min="15641" max="15641" width="13.109375" style="10" customWidth="1"/>
    <col min="15642" max="15642" width="1.109375" style="10" customWidth="1"/>
    <col min="15643" max="15643" width="13.44140625" style="10" customWidth="1"/>
    <col min="15644" max="15644" width="0.6640625" style="10" customWidth="1"/>
    <col min="15645" max="15645" width="13.33203125" style="10" customWidth="1"/>
    <col min="15646" max="15646" width="0.5546875" style="10" customWidth="1"/>
    <col min="15647" max="15647" width="13.77734375" style="10" customWidth="1"/>
    <col min="15648" max="15648" width="0.6640625" style="10" customWidth="1"/>
    <col min="15649" max="15649" width="11.77734375" style="10" customWidth="1"/>
    <col min="15650" max="15650" width="0.5546875" style="10" customWidth="1"/>
    <col min="15651" max="15651" width="14" style="10" customWidth="1"/>
    <col min="15652" max="15652" width="0.77734375" style="10" customWidth="1"/>
    <col min="15653" max="15653" width="14.109375" style="10" customWidth="1"/>
    <col min="15654" max="15654" width="0.77734375" style="10" customWidth="1"/>
    <col min="15655" max="15655" width="1.44140625" style="10" customWidth="1"/>
    <col min="15656" max="15656" width="4.77734375" style="10" customWidth="1"/>
    <col min="15657" max="15657" width="71.44140625" style="10" customWidth="1"/>
    <col min="15658" max="15658" width="16.21875" style="10" customWidth="1"/>
    <col min="15659" max="15872" width="11.5546875" style="10"/>
    <col min="15873" max="15873" width="4.5546875" style="10" customWidth="1"/>
    <col min="15874" max="15874" width="1.6640625" style="10" customWidth="1"/>
    <col min="15875" max="15875" width="14.21875" style="10" bestFit="1" customWidth="1"/>
    <col min="15876" max="15876" width="1.44140625" style="10" customWidth="1"/>
    <col min="15877" max="15877" width="12.33203125" style="10" customWidth="1"/>
    <col min="15878" max="15878" width="1.109375" style="10" customWidth="1"/>
    <col min="15879" max="15879" width="10.33203125" style="10" customWidth="1"/>
    <col min="15880" max="15880" width="1.44140625" style="10" customWidth="1"/>
    <col min="15881" max="15881" width="11.77734375" style="10" customWidth="1"/>
    <col min="15882" max="15882" width="1.109375" style="10" customWidth="1"/>
    <col min="15883" max="15883" width="10.44140625" style="10" customWidth="1"/>
    <col min="15884" max="15884" width="1.44140625" style="10" customWidth="1"/>
    <col min="15885" max="15885" width="12.5546875" style="10" customWidth="1"/>
    <col min="15886" max="15886" width="1.109375" style="10" customWidth="1"/>
    <col min="15887" max="15887" width="12.33203125" style="10" customWidth="1"/>
    <col min="15888" max="15888" width="1.44140625" style="10" customWidth="1"/>
    <col min="15889" max="15889" width="11.21875" style="10" customWidth="1"/>
    <col min="15890" max="15890" width="1.44140625" style="10" customWidth="1"/>
    <col min="15891" max="15891" width="11.109375" style="10" customWidth="1"/>
    <col min="15892" max="15892" width="1.109375" style="10" customWidth="1"/>
    <col min="15893" max="15893" width="10.77734375" style="10" customWidth="1"/>
    <col min="15894" max="15894" width="0.88671875" style="10" customWidth="1"/>
    <col min="15895" max="15895" width="11.77734375" style="10" customWidth="1"/>
    <col min="15896" max="15896" width="1.44140625" style="10" customWidth="1"/>
    <col min="15897" max="15897" width="13.109375" style="10" customWidth="1"/>
    <col min="15898" max="15898" width="1.109375" style="10" customWidth="1"/>
    <col min="15899" max="15899" width="13.44140625" style="10" customWidth="1"/>
    <col min="15900" max="15900" width="0.6640625" style="10" customWidth="1"/>
    <col min="15901" max="15901" width="13.33203125" style="10" customWidth="1"/>
    <col min="15902" max="15902" width="0.5546875" style="10" customWidth="1"/>
    <col min="15903" max="15903" width="13.77734375" style="10" customWidth="1"/>
    <col min="15904" max="15904" width="0.6640625" style="10" customWidth="1"/>
    <col min="15905" max="15905" width="11.77734375" style="10" customWidth="1"/>
    <col min="15906" max="15906" width="0.5546875" style="10" customWidth="1"/>
    <col min="15907" max="15907" width="14" style="10" customWidth="1"/>
    <col min="15908" max="15908" width="0.77734375" style="10" customWidth="1"/>
    <col min="15909" max="15909" width="14.109375" style="10" customWidth="1"/>
    <col min="15910" max="15910" width="0.77734375" style="10" customWidth="1"/>
    <col min="15911" max="15911" width="1.44140625" style="10" customWidth="1"/>
    <col min="15912" max="15912" width="4.77734375" style="10" customWidth="1"/>
    <col min="15913" max="15913" width="71.44140625" style="10" customWidth="1"/>
    <col min="15914" max="15914" width="16.21875" style="10" customWidth="1"/>
    <col min="15915" max="16128" width="11.5546875" style="10"/>
    <col min="16129" max="16129" width="4.5546875" style="10" customWidth="1"/>
    <col min="16130" max="16130" width="1.6640625" style="10" customWidth="1"/>
    <col min="16131" max="16131" width="14.21875" style="10" bestFit="1" customWidth="1"/>
    <col min="16132" max="16132" width="1.44140625" style="10" customWidth="1"/>
    <col min="16133" max="16133" width="12.33203125" style="10" customWidth="1"/>
    <col min="16134" max="16134" width="1.109375" style="10" customWidth="1"/>
    <col min="16135" max="16135" width="10.33203125" style="10" customWidth="1"/>
    <col min="16136" max="16136" width="1.44140625" style="10" customWidth="1"/>
    <col min="16137" max="16137" width="11.77734375" style="10" customWidth="1"/>
    <col min="16138" max="16138" width="1.109375" style="10" customWidth="1"/>
    <col min="16139" max="16139" width="10.44140625" style="10" customWidth="1"/>
    <col min="16140" max="16140" width="1.44140625" style="10" customWidth="1"/>
    <col min="16141" max="16141" width="12.5546875" style="10" customWidth="1"/>
    <col min="16142" max="16142" width="1.109375" style="10" customWidth="1"/>
    <col min="16143" max="16143" width="12.33203125" style="10" customWidth="1"/>
    <col min="16144" max="16144" width="1.44140625" style="10" customWidth="1"/>
    <col min="16145" max="16145" width="11.21875" style="10" customWidth="1"/>
    <col min="16146" max="16146" width="1.44140625" style="10" customWidth="1"/>
    <col min="16147" max="16147" width="11.109375" style="10" customWidth="1"/>
    <col min="16148" max="16148" width="1.109375" style="10" customWidth="1"/>
    <col min="16149" max="16149" width="10.77734375" style="10" customWidth="1"/>
    <col min="16150" max="16150" width="0.88671875" style="10" customWidth="1"/>
    <col min="16151" max="16151" width="11.77734375" style="10" customWidth="1"/>
    <col min="16152" max="16152" width="1.44140625" style="10" customWidth="1"/>
    <col min="16153" max="16153" width="13.109375" style="10" customWidth="1"/>
    <col min="16154" max="16154" width="1.109375" style="10" customWidth="1"/>
    <col min="16155" max="16155" width="13.44140625" style="10" customWidth="1"/>
    <col min="16156" max="16156" width="0.6640625" style="10" customWidth="1"/>
    <col min="16157" max="16157" width="13.33203125" style="10" customWidth="1"/>
    <col min="16158" max="16158" width="0.5546875" style="10" customWidth="1"/>
    <col min="16159" max="16159" width="13.77734375" style="10" customWidth="1"/>
    <col min="16160" max="16160" width="0.6640625" style="10" customWidth="1"/>
    <col min="16161" max="16161" width="11.77734375" style="10" customWidth="1"/>
    <col min="16162" max="16162" width="0.5546875" style="10" customWidth="1"/>
    <col min="16163" max="16163" width="14" style="10" customWidth="1"/>
    <col min="16164" max="16164" width="0.77734375" style="10" customWidth="1"/>
    <col min="16165" max="16165" width="14.109375" style="10" customWidth="1"/>
    <col min="16166" max="16166" width="0.77734375" style="10" customWidth="1"/>
    <col min="16167" max="16167" width="1.44140625" style="10" customWidth="1"/>
    <col min="16168" max="16168" width="4.77734375" style="10" customWidth="1"/>
    <col min="16169" max="16169" width="71.44140625" style="10" customWidth="1"/>
    <col min="16170" max="16170" width="16.21875" style="10" customWidth="1"/>
    <col min="16171" max="16384" width="11.5546875" style="10"/>
  </cols>
  <sheetData>
    <row r="1" spans="1:40" s="8" customFormat="1" ht="10.65" customHeight="1" x14ac:dyDescent="0.3">
      <c r="Y1" s="11" t="s">
        <v>42</v>
      </c>
      <c r="AA1" s="38" t="s">
        <v>478</v>
      </c>
      <c r="AM1" s="11"/>
      <c r="AN1" s="113" t="s">
        <v>640</v>
      </c>
    </row>
    <row r="2" spans="1:40" s="8" customFormat="1" ht="10.65" customHeight="1" x14ac:dyDescent="0.3">
      <c r="Y2" s="11" t="s">
        <v>641</v>
      </c>
      <c r="AA2" s="38" t="s">
        <v>642</v>
      </c>
      <c r="AM2" s="11"/>
      <c r="AN2" s="11" t="s">
        <v>622</v>
      </c>
    </row>
    <row r="3" spans="1:40" s="8" customFormat="1" ht="10.65" customHeight="1" x14ac:dyDescent="0.3">
      <c r="Y3" s="11" t="s">
        <v>48</v>
      </c>
      <c r="AA3" s="169" t="s">
        <v>49</v>
      </c>
      <c r="AN3" s="116"/>
    </row>
    <row r="4" spans="1:40" ht="10.199999999999999" customHeight="1" x14ac:dyDescent="0.3"/>
    <row r="5" spans="1:40" ht="9.6" customHeight="1" x14ac:dyDescent="0.3">
      <c r="M5" s="16" t="s">
        <v>643</v>
      </c>
      <c r="N5" s="16"/>
      <c r="O5" s="16"/>
      <c r="P5" s="16"/>
      <c r="Q5" s="16"/>
      <c r="R5" s="16"/>
      <c r="S5" s="16"/>
      <c r="T5" s="16"/>
      <c r="U5" s="16"/>
      <c r="V5" s="16"/>
      <c r="W5" s="16"/>
      <c r="AA5" s="16" t="s">
        <v>644</v>
      </c>
      <c r="AB5" s="16"/>
      <c r="AC5" s="16"/>
      <c r="AD5" s="16"/>
      <c r="AE5" s="16"/>
      <c r="AF5" s="16"/>
      <c r="AG5" s="16"/>
      <c r="AH5" s="16"/>
      <c r="AI5" s="16"/>
    </row>
    <row r="6" spans="1:40" ht="9.6" customHeight="1" x14ac:dyDescent="0.3"/>
    <row r="7" spans="1:40" ht="9.6" customHeight="1" x14ac:dyDescent="0.3">
      <c r="E7" s="17" t="s">
        <v>645</v>
      </c>
      <c r="F7" s="17"/>
      <c r="G7" s="17"/>
      <c r="I7" s="17" t="s">
        <v>646</v>
      </c>
      <c r="J7" s="17"/>
      <c r="K7" s="17"/>
      <c r="L7" s="17"/>
      <c r="O7" s="17" t="s">
        <v>647</v>
      </c>
      <c r="P7" s="17"/>
      <c r="Q7" s="17"/>
      <c r="R7" s="17"/>
      <c r="S7" s="17"/>
      <c r="T7" s="17"/>
      <c r="U7" s="17"/>
    </row>
    <row r="8" spans="1:40" ht="9.6" customHeight="1" x14ac:dyDescent="0.3">
      <c r="E8" s="16" t="s">
        <v>648</v>
      </c>
      <c r="F8" s="16"/>
      <c r="G8" s="16"/>
      <c r="I8" s="16" t="s">
        <v>649</v>
      </c>
      <c r="J8" s="16"/>
      <c r="K8" s="16"/>
      <c r="L8" s="17"/>
      <c r="O8" s="16" t="s">
        <v>650</v>
      </c>
      <c r="P8" s="16"/>
      <c r="Q8" s="16"/>
      <c r="R8" s="16"/>
      <c r="S8" s="16"/>
      <c r="T8" s="16"/>
      <c r="U8" s="16"/>
    </row>
    <row r="9" spans="1:40" ht="9.6" customHeight="1" x14ac:dyDescent="0.3">
      <c r="O9" s="18" t="s">
        <v>651</v>
      </c>
      <c r="Q9" s="18"/>
      <c r="S9" s="18"/>
      <c r="U9" s="18" t="s">
        <v>652</v>
      </c>
      <c r="AA9" s="18" t="s">
        <v>61</v>
      </c>
    </row>
    <row r="10" spans="1:40" ht="9.6" customHeight="1" x14ac:dyDescent="0.3">
      <c r="E10" s="18" t="s">
        <v>653</v>
      </c>
      <c r="I10" s="18" t="s">
        <v>653</v>
      </c>
      <c r="O10" s="18" t="s">
        <v>654</v>
      </c>
      <c r="Q10" s="18" t="s">
        <v>655</v>
      </c>
      <c r="S10" s="18" t="s">
        <v>652</v>
      </c>
      <c r="U10" s="18" t="s">
        <v>310</v>
      </c>
      <c r="W10" s="18" t="s">
        <v>262</v>
      </c>
      <c r="Y10" s="18" t="s">
        <v>656</v>
      </c>
      <c r="AA10" s="18" t="s">
        <v>657</v>
      </c>
      <c r="AE10" s="18" t="s">
        <v>658</v>
      </c>
      <c r="AG10" s="18" t="s">
        <v>327</v>
      </c>
      <c r="AI10" s="18" t="s">
        <v>65</v>
      </c>
      <c r="AK10" s="18" t="s">
        <v>656</v>
      </c>
    </row>
    <row r="11" spans="1:40" ht="9.6" customHeight="1" x14ac:dyDescent="0.3">
      <c r="A11" s="19" t="s">
        <v>71</v>
      </c>
      <c r="C11" s="19" t="s">
        <v>73</v>
      </c>
      <c r="E11" s="19" t="s">
        <v>659</v>
      </c>
      <c r="G11" s="19" t="s">
        <v>278</v>
      </c>
      <c r="I11" s="19" t="s">
        <v>659</v>
      </c>
      <c r="K11" s="19" t="s">
        <v>278</v>
      </c>
      <c r="M11" s="19" t="s">
        <v>660</v>
      </c>
      <c r="O11" s="19" t="s">
        <v>661</v>
      </c>
      <c r="Q11" s="19" t="s">
        <v>605</v>
      </c>
      <c r="S11" s="19" t="s">
        <v>397</v>
      </c>
      <c r="U11" s="19" t="s">
        <v>69</v>
      </c>
      <c r="W11" s="19" t="s">
        <v>50</v>
      </c>
      <c r="Y11" s="19" t="s">
        <v>662</v>
      </c>
      <c r="AA11" s="19" t="s">
        <v>304</v>
      </c>
      <c r="AC11" s="19" t="s">
        <v>663</v>
      </c>
      <c r="AE11" s="19" t="s">
        <v>304</v>
      </c>
      <c r="AG11" s="19" t="s">
        <v>304</v>
      </c>
      <c r="AI11" s="19" t="s">
        <v>304</v>
      </c>
      <c r="AK11" s="19" t="s">
        <v>664</v>
      </c>
      <c r="AN11" s="19" t="s">
        <v>71</v>
      </c>
    </row>
    <row r="12" spans="1:40" ht="8.85" customHeight="1" x14ac:dyDescent="0.3"/>
    <row r="13" spans="1:40" ht="8.85" customHeight="1" x14ac:dyDescent="0.3">
      <c r="B13" s="10" t="s">
        <v>281</v>
      </c>
    </row>
    <row r="14" spans="1:40" ht="8.85" customHeight="1" x14ac:dyDescent="0.3">
      <c r="A14" s="10">
        <v>1</v>
      </c>
      <c r="B14" s="18"/>
      <c r="C14" s="10" t="s">
        <v>84</v>
      </c>
      <c r="E14" s="159">
        <v>0</v>
      </c>
      <c r="G14" s="159">
        <v>0</v>
      </c>
      <c r="I14" s="159">
        <v>12148937</v>
      </c>
      <c r="K14" s="159">
        <v>0</v>
      </c>
      <c r="M14" s="159">
        <v>22775222</v>
      </c>
      <c r="O14" s="159">
        <v>22495350</v>
      </c>
      <c r="Q14" s="159">
        <v>0</v>
      </c>
      <c r="S14" s="159">
        <v>127489</v>
      </c>
      <c r="U14" s="159">
        <v>0</v>
      </c>
      <c r="W14" s="159">
        <v>50976</v>
      </c>
      <c r="Y14" s="159">
        <f t="shared" ref="Y14:Y29" si="0">SUM(M14:W14)</f>
        <v>45449037</v>
      </c>
      <c r="AA14" s="159">
        <v>27361562</v>
      </c>
      <c r="AC14" s="159">
        <v>4748834</v>
      </c>
      <c r="AE14" s="159">
        <v>649474</v>
      </c>
      <c r="AG14" s="159">
        <v>0</v>
      </c>
      <c r="AI14" s="159">
        <f t="shared" ref="AI14:AI29" si="1">SUM(AA14:AG14)</f>
        <v>32759870</v>
      </c>
      <c r="AK14" s="159">
        <f>(Y14-AI14)</f>
        <v>12689167</v>
      </c>
      <c r="AN14" s="18">
        <v>1</v>
      </c>
    </row>
    <row r="15" spans="1:40" ht="8.85" customHeight="1" x14ac:dyDescent="0.3">
      <c r="A15" s="10">
        <v>2</v>
      </c>
      <c r="B15" s="18"/>
      <c r="C15" s="10" t="s">
        <v>85</v>
      </c>
      <c r="E15" s="160">
        <v>0</v>
      </c>
      <c r="G15" s="160">
        <v>0</v>
      </c>
      <c r="I15" s="160">
        <v>0</v>
      </c>
      <c r="K15" s="160">
        <v>0</v>
      </c>
      <c r="M15" s="160">
        <v>12694</v>
      </c>
      <c r="O15" s="160">
        <v>29506</v>
      </c>
      <c r="Q15" s="160">
        <v>0</v>
      </c>
      <c r="S15" s="160">
        <v>149087</v>
      </c>
      <c r="U15" s="160">
        <v>202429</v>
      </c>
      <c r="W15" s="160">
        <v>26742</v>
      </c>
      <c r="Y15" s="160">
        <f t="shared" si="0"/>
        <v>420458</v>
      </c>
      <c r="AA15" s="160">
        <v>450474</v>
      </c>
      <c r="AC15" s="160">
        <v>55298</v>
      </c>
      <c r="AE15" s="160">
        <v>0</v>
      </c>
      <c r="AG15" s="160">
        <v>682</v>
      </c>
      <c r="AI15" s="160">
        <f t="shared" si="1"/>
        <v>506454</v>
      </c>
      <c r="AK15" s="160">
        <f>(Y15-AI15)</f>
        <v>-85996</v>
      </c>
      <c r="AN15" s="18">
        <v>2</v>
      </c>
    </row>
    <row r="16" spans="1:40" ht="8.85" customHeight="1" x14ac:dyDescent="0.3">
      <c r="A16" s="10">
        <v>3</v>
      </c>
      <c r="B16" s="132"/>
      <c r="C16" s="10" t="s">
        <v>86</v>
      </c>
      <c r="E16" s="160">
        <v>0</v>
      </c>
      <c r="G16" s="160">
        <v>0</v>
      </c>
      <c r="I16" s="160">
        <v>0</v>
      </c>
      <c r="K16" s="160">
        <v>0</v>
      </c>
      <c r="M16" s="160">
        <v>2306286</v>
      </c>
      <c r="O16" s="160">
        <v>0</v>
      </c>
      <c r="Q16" s="160">
        <v>0</v>
      </c>
      <c r="S16" s="160">
        <v>0</v>
      </c>
      <c r="U16" s="160">
        <v>0</v>
      </c>
      <c r="W16" s="160">
        <v>31260</v>
      </c>
      <c r="Y16" s="160">
        <f t="shared" si="0"/>
        <v>2337546</v>
      </c>
      <c r="AA16" s="160">
        <v>1740044</v>
      </c>
      <c r="AC16" s="160">
        <v>448616</v>
      </c>
      <c r="AE16" s="160">
        <v>295384</v>
      </c>
      <c r="AG16" s="160">
        <v>0</v>
      </c>
      <c r="AI16" s="160">
        <f t="shared" si="1"/>
        <v>2484044</v>
      </c>
      <c r="AK16" s="160">
        <f>(Y16-AI16)</f>
        <v>-146498</v>
      </c>
      <c r="AN16" s="18">
        <v>3</v>
      </c>
    </row>
    <row r="17" spans="1:40" ht="8.85" customHeight="1" x14ac:dyDescent="0.3">
      <c r="A17" s="10">
        <v>4</v>
      </c>
      <c r="B17" s="18"/>
      <c r="C17" s="10" t="s">
        <v>87</v>
      </c>
      <c r="E17" s="160">
        <v>0</v>
      </c>
      <c r="G17" s="160">
        <v>0</v>
      </c>
      <c r="I17" s="160">
        <v>1744416</v>
      </c>
      <c r="K17" s="160">
        <v>0</v>
      </c>
      <c r="M17" s="160">
        <v>54713828</v>
      </c>
      <c r="O17" s="160">
        <v>-3211036</v>
      </c>
      <c r="Q17" s="160">
        <v>846384</v>
      </c>
      <c r="S17" s="160">
        <v>2052025</v>
      </c>
      <c r="U17" s="160">
        <v>5208511</v>
      </c>
      <c r="W17" s="160">
        <v>828391</v>
      </c>
      <c r="Y17" s="160">
        <f t="shared" si="0"/>
        <v>60438103</v>
      </c>
      <c r="AA17" s="160">
        <v>51696061</v>
      </c>
      <c r="AC17" s="160">
        <v>3871104</v>
      </c>
      <c r="AE17" s="160">
        <v>1352823</v>
      </c>
      <c r="AG17" s="160">
        <v>1899686</v>
      </c>
      <c r="AI17" s="160">
        <f t="shared" si="1"/>
        <v>58819674</v>
      </c>
      <c r="AK17" s="160">
        <f>(Y17-AI17)</f>
        <v>1618429</v>
      </c>
      <c r="AN17" s="18">
        <v>4</v>
      </c>
    </row>
    <row r="18" spans="1:40" ht="8.85" customHeight="1" x14ac:dyDescent="0.3">
      <c r="A18" s="10">
        <v>5</v>
      </c>
      <c r="B18" s="132"/>
      <c r="C18" s="10" t="s">
        <v>88</v>
      </c>
      <c r="E18" s="160">
        <v>2074683</v>
      </c>
      <c r="G18" s="160">
        <v>0</v>
      </c>
      <c r="I18" s="160">
        <v>296459</v>
      </c>
      <c r="K18" s="160">
        <v>0</v>
      </c>
      <c r="M18" s="160">
        <v>110990949</v>
      </c>
      <c r="O18" s="160">
        <v>0</v>
      </c>
      <c r="Q18" s="160">
        <v>310045</v>
      </c>
      <c r="S18" s="160">
        <v>475297</v>
      </c>
      <c r="U18" s="160">
        <v>81969</v>
      </c>
      <c r="W18" s="160">
        <v>1033004</v>
      </c>
      <c r="Y18" s="160">
        <f t="shared" si="0"/>
        <v>112891264</v>
      </c>
      <c r="AA18" s="160">
        <v>58002848</v>
      </c>
      <c r="AC18" s="160">
        <v>29997490</v>
      </c>
      <c r="AE18" s="160">
        <v>16460396</v>
      </c>
      <c r="AG18" s="160">
        <v>1049646</v>
      </c>
      <c r="AI18" s="160">
        <f t="shared" si="1"/>
        <v>105510380</v>
      </c>
      <c r="AK18" s="160">
        <f>(Y18-AI18)</f>
        <v>7380884</v>
      </c>
      <c r="AN18" s="18">
        <v>5</v>
      </c>
    </row>
    <row r="19" spans="1:40" ht="8.85" customHeight="1" x14ac:dyDescent="0.3">
      <c r="A19" s="41"/>
      <c r="AN19" s="170"/>
    </row>
    <row r="20" spans="1:40" ht="8.85" customHeight="1" x14ac:dyDescent="0.3">
      <c r="A20" s="10">
        <v>6</v>
      </c>
      <c r="B20" s="132"/>
      <c r="C20" s="10" t="s">
        <v>89</v>
      </c>
      <c r="E20" s="160">
        <v>0</v>
      </c>
      <c r="G20" s="160">
        <v>0</v>
      </c>
      <c r="I20" s="160">
        <v>613858</v>
      </c>
      <c r="K20" s="160">
        <v>0</v>
      </c>
      <c r="M20" s="160">
        <v>5021140</v>
      </c>
      <c r="O20" s="160">
        <v>0</v>
      </c>
      <c r="Q20" s="160">
        <v>0</v>
      </c>
      <c r="S20" s="160">
        <v>0</v>
      </c>
      <c r="U20" s="160">
        <v>0</v>
      </c>
      <c r="W20" s="160">
        <v>94915</v>
      </c>
      <c r="Y20" s="160">
        <f t="shared" si="0"/>
        <v>5116055</v>
      </c>
      <c r="AA20" s="160">
        <v>3100202</v>
      </c>
      <c r="AC20" s="160">
        <v>466597</v>
      </c>
      <c r="AE20" s="160">
        <v>70506</v>
      </c>
      <c r="AG20" s="160">
        <v>887638</v>
      </c>
      <c r="AI20" s="160">
        <f t="shared" si="1"/>
        <v>4524943</v>
      </c>
      <c r="AK20" s="160">
        <f>(Y20-AI20)</f>
        <v>591112</v>
      </c>
      <c r="AN20" s="18">
        <v>6</v>
      </c>
    </row>
    <row r="21" spans="1:40" ht="8.85" customHeight="1" x14ac:dyDescent="0.3">
      <c r="A21" s="10">
        <v>7</v>
      </c>
      <c r="B21" s="132"/>
      <c r="C21" s="10" t="s">
        <v>90</v>
      </c>
      <c r="E21" s="160">
        <v>0</v>
      </c>
      <c r="G21" s="160">
        <v>0</v>
      </c>
      <c r="I21" s="160">
        <v>0</v>
      </c>
      <c r="K21" s="160">
        <v>0</v>
      </c>
      <c r="M21" s="160">
        <v>3944639</v>
      </c>
      <c r="O21" s="160">
        <v>-358361</v>
      </c>
      <c r="Q21" s="160">
        <v>0</v>
      </c>
      <c r="S21" s="160">
        <v>0</v>
      </c>
      <c r="U21" s="160">
        <v>0</v>
      </c>
      <c r="W21" s="160">
        <v>17994</v>
      </c>
      <c r="Y21" s="160">
        <f t="shared" si="0"/>
        <v>3604272</v>
      </c>
      <c r="AA21" s="160">
        <v>2382429</v>
      </c>
      <c r="AC21" s="160">
        <v>991131</v>
      </c>
      <c r="AE21" s="160">
        <v>138579</v>
      </c>
      <c r="AG21" s="160">
        <v>0</v>
      </c>
      <c r="AI21" s="160">
        <f t="shared" si="1"/>
        <v>3512139</v>
      </c>
      <c r="AK21" s="160">
        <f>(Y21-AI21)</f>
        <v>92133</v>
      </c>
      <c r="AN21" s="18">
        <v>7</v>
      </c>
    </row>
    <row r="22" spans="1:40" ht="8.85" customHeight="1" x14ac:dyDescent="0.3">
      <c r="A22" s="10">
        <v>8</v>
      </c>
      <c r="B22" s="18"/>
      <c r="C22" s="10" t="s">
        <v>91</v>
      </c>
      <c r="E22" s="160">
        <v>0</v>
      </c>
      <c r="G22" s="160">
        <v>0</v>
      </c>
      <c r="I22" s="160">
        <v>0</v>
      </c>
      <c r="K22" s="160">
        <v>0</v>
      </c>
      <c r="M22" s="160">
        <v>152859983</v>
      </c>
      <c r="O22" s="160">
        <v>-15353000</v>
      </c>
      <c r="Q22" s="160">
        <v>0</v>
      </c>
      <c r="S22" s="160">
        <v>41321</v>
      </c>
      <c r="U22" s="160">
        <v>3205949</v>
      </c>
      <c r="W22" s="160">
        <v>1514108</v>
      </c>
      <c r="Y22" s="160">
        <f t="shared" si="0"/>
        <v>142268361</v>
      </c>
      <c r="AA22" s="160">
        <v>134402407</v>
      </c>
      <c r="AC22" s="160">
        <v>14591551</v>
      </c>
      <c r="AE22" s="160">
        <v>1753446</v>
      </c>
      <c r="AG22" s="160">
        <v>2649377</v>
      </c>
      <c r="AI22" s="160">
        <f t="shared" si="1"/>
        <v>153396781</v>
      </c>
      <c r="AK22" s="160">
        <f>(Y22-AI22)</f>
        <v>-11128420</v>
      </c>
      <c r="AN22" s="18">
        <v>8</v>
      </c>
    </row>
    <row r="23" spans="1:40" ht="8.85" customHeight="1" x14ac:dyDescent="0.3">
      <c r="A23" s="10">
        <v>9</v>
      </c>
      <c r="B23" s="132"/>
      <c r="C23" s="10" t="s">
        <v>93</v>
      </c>
      <c r="E23" s="160">
        <v>0</v>
      </c>
      <c r="G23" s="160">
        <v>0</v>
      </c>
      <c r="I23" s="160">
        <v>0</v>
      </c>
      <c r="K23" s="160">
        <v>0</v>
      </c>
      <c r="M23" s="160">
        <v>0</v>
      </c>
      <c r="O23" s="160">
        <v>0</v>
      </c>
      <c r="Q23" s="160">
        <v>0</v>
      </c>
      <c r="S23" s="160">
        <v>0</v>
      </c>
      <c r="U23" s="160">
        <v>0</v>
      </c>
      <c r="W23" s="160">
        <v>0</v>
      </c>
      <c r="Y23" s="160">
        <f t="shared" si="0"/>
        <v>0</v>
      </c>
      <c r="AA23" s="160">
        <v>0</v>
      </c>
      <c r="AC23" s="160">
        <v>0</v>
      </c>
      <c r="AE23" s="160">
        <v>0</v>
      </c>
      <c r="AG23" s="160">
        <v>0</v>
      </c>
      <c r="AI23" s="160">
        <f t="shared" si="1"/>
        <v>0</v>
      </c>
      <c r="AK23" s="160">
        <f>(Y23-AI23)</f>
        <v>0</v>
      </c>
      <c r="AN23" s="18">
        <v>9</v>
      </c>
    </row>
    <row r="24" spans="1:40" ht="8.85" customHeight="1" x14ac:dyDescent="0.3">
      <c r="A24" s="10">
        <v>10</v>
      </c>
      <c r="B24" s="18"/>
      <c r="C24" s="10" t="s">
        <v>94</v>
      </c>
      <c r="E24" s="160">
        <v>0</v>
      </c>
      <c r="G24" s="160">
        <v>0</v>
      </c>
      <c r="I24" s="160">
        <v>0</v>
      </c>
      <c r="K24" s="160">
        <v>0</v>
      </c>
      <c r="M24" s="160">
        <v>9332167</v>
      </c>
      <c r="O24" s="160">
        <v>0</v>
      </c>
      <c r="Q24" s="160">
        <v>758432</v>
      </c>
      <c r="S24" s="160">
        <v>0</v>
      </c>
      <c r="U24" s="160">
        <v>0</v>
      </c>
      <c r="W24" s="160">
        <v>9033</v>
      </c>
      <c r="Y24" s="160">
        <f t="shared" si="0"/>
        <v>10099632</v>
      </c>
      <c r="AA24" s="160">
        <v>9044782</v>
      </c>
      <c r="AC24" s="160">
        <v>2127957</v>
      </c>
      <c r="AE24" s="160">
        <v>717721</v>
      </c>
      <c r="AG24" s="160">
        <v>0</v>
      </c>
      <c r="AI24" s="160">
        <f t="shared" si="1"/>
        <v>11890460</v>
      </c>
      <c r="AK24" s="160">
        <f>(Y24-AI24)</f>
        <v>-1790828</v>
      </c>
      <c r="AN24" s="18">
        <v>10</v>
      </c>
    </row>
    <row r="25" spans="1:40" ht="8.85" customHeight="1" x14ac:dyDescent="0.3">
      <c r="A25" s="41"/>
      <c r="AN25" s="170"/>
    </row>
    <row r="26" spans="1:40" ht="8.85" customHeight="1" x14ac:dyDescent="0.3">
      <c r="A26" s="10">
        <v>11</v>
      </c>
      <c r="B26" s="18"/>
      <c r="C26" s="10" t="s">
        <v>95</v>
      </c>
      <c r="E26" s="160">
        <v>0</v>
      </c>
      <c r="G26" s="160">
        <v>247140</v>
      </c>
      <c r="I26" s="160">
        <v>1581253</v>
      </c>
      <c r="K26" s="160">
        <v>0</v>
      </c>
      <c r="M26" s="160">
        <v>4154578</v>
      </c>
      <c r="O26" s="160">
        <v>0</v>
      </c>
      <c r="Q26" s="160">
        <v>0</v>
      </c>
      <c r="S26" s="160">
        <v>0</v>
      </c>
      <c r="U26" s="160">
        <v>3150</v>
      </c>
      <c r="W26" s="160">
        <v>26241</v>
      </c>
      <c r="Y26" s="160">
        <f t="shared" si="0"/>
        <v>4183969</v>
      </c>
      <c r="AA26" s="160">
        <v>1885934</v>
      </c>
      <c r="AC26" s="160">
        <v>1233406</v>
      </c>
      <c r="AE26" s="160">
        <v>236499</v>
      </c>
      <c r="AG26" s="160">
        <v>0</v>
      </c>
      <c r="AI26" s="160">
        <f t="shared" si="1"/>
        <v>3355839</v>
      </c>
      <c r="AK26" s="160">
        <f>(Y26-AI26)</f>
        <v>828130</v>
      </c>
      <c r="AN26" s="18">
        <v>11</v>
      </c>
    </row>
    <row r="27" spans="1:40" ht="8.85" customHeight="1" x14ac:dyDescent="0.3">
      <c r="A27" s="10">
        <v>12</v>
      </c>
      <c r="B27" s="132"/>
      <c r="C27" s="10" t="s">
        <v>96</v>
      </c>
      <c r="E27" s="160">
        <v>0</v>
      </c>
      <c r="G27" s="160">
        <v>0</v>
      </c>
      <c r="I27" s="160">
        <v>0</v>
      </c>
      <c r="K27" s="160">
        <v>0</v>
      </c>
      <c r="M27" s="160">
        <v>18006446</v>
      </c>
      <c r="O27" s="160">
        <v>-1839393</v>
      </c>
      <c r="Q27" s="160">
        <v>0</v>
      </c>
      <c r="S27" s="160">
        <v>9017</v>
      </c>
      <c r="U27" s="160">
        <v>58614</v>
      </c>
      <c r="W27" s="160">
        <v>16030</v>
      </c>
      <c r="Y27" s="160">
        <f t="shared" si="0"/>
        <v>16250714</v>
      </c>
      <c r="AA27" s="160">
        <v>13057475</v>
      </c>
      <c r="AC27" s="160">
        <v>1166741</v>
      </c>
      <c r="AE27" s="160">
        <v>173096</v>
      </c>
      <c r="AG27" s="160">
        <v>0</v>
      </c>
      <c r="AI27" s="160">
        <f t="shared" si="1"/>
        <v>14397312</v>
      </c>
      <c r="AK27" s="160">
        <f>(Y27-AI27)</f>
        <v>1853402</v>
      </c>
      <c r="AN27" s="18">
        <v>12</v>
      </c>
    </row>
    <row r="28" spans="1:40" ht="8.85" customHeight="1" x14ac:dyDescent="0.3">
      <c r="A28" s="10">
        <v>13</v>
      </c>
      <c r="B28" s="18"/>
      <c r="C28" s="10" t="s">
        <v>97</v>
      </c>
      <c r="E28" s="160">
        <v>0</v>
      </c>
      <c r="G28" s="160">
        <v>0</v>
      </c>
      <c r="I28" s="160">
        <v>0</v>
      </c>
      <c r="K28" s="160">
        <v>0</v>
      </c>
      <c r="M28" s="160">
        <v>9857658</v>
      </c>
      <c r="O28" s="160">
        <v>0</v>
      </c>
      <c r="Q28" s="160">
        <v>0</v>
      </c>
      <c r="S28" s="160">
        <v>1077704</v>
      </c>
      <c r="U28" s="160">
        <v>2693962</v>
      </c>
      <c r="W28" s="160">
        <v>2607416</v>
      </c>
      <c r="Y28" s="160">
        <f t="shared" si="0"/>
        <v>16236740</v>
      </c>
      <c r="AA28" s="160">
        <v>10152027</v>
      </c>
      <c r="AC28" s="160">
        <v>3284776</v>
      </c>
      <c r="AE28" s="160">
        <v>649383</v>
      </c>
      <c r="AG28" s="160">
        <v>48825</v>
      </c>
      <c r="AI28" s="160">
        <f t="shared" si="1"/>
        <v>14135011</v>
      </c>
      <c r="AK28" s="160">
        <f>(Y28-AI28)</f>
        <v>2101729</v>
      </c>
      <c r="AN28" s="18">
        <v>13</v>
      </c>
    </row>
    <row r="29" spans="1:40" ht="8.85" customHeight="1" x14ac:dyDescent="0.3">
      <c r="A29" s="10">
        <v>14</v>
      </c>
      <c r="B29" s="132"/>
      <c r="C29" s="10" t="s">
        <v>98</v>
      </c>
      <c r="E29" s="160">
        <v>0</v>
      </c>
      <c r="G29" s="160">
        <v>0</v>
      </c>
      <c r="I29" s="160">
        <v>44643</v>
      </c>
      <c r="K29" s="160">
        <v>0</v>
      </c>
      <c r="M29" s="160">
        <v>2930886</v>
      </c>
      <c r="O29" s="160">
        <v>0</v>
      </c>
      <c r="Q29" s="160">
        <v>0</v>
      </c>
      <c r="S29" s="160">
        <v>0</v>
      </c>
      <c r="U29" s="160">
        <v>0</v>
      </c>
      <c r="W29" s="160">
        <v>895</v>
      </c>
      <c r="Y29" s="160">
        <f t="shared" si="0"/>
        <v>2931781</v>
      </c>
      <c r="AA29" s="160">
        <v>2449509</v>
      </c>
      <c r="AC29" s="160">
        <v>334735</v>
      </c>
      <c r="AE29" s="160">
        <v>0</v>
      </c>
      <c r="AG29" s="160">
        <v>24295</v>
      </c>
      <c r="AI29" s="160">
        <f t="shared" si="1"/>
        <v>2808539</v>
      </c>
      <c r="AK29" s="160">
        <f>(Y29-AI29)</f>
        <v>123242</v>
      </c>
      <c r="AN29" s="18">
        <v>14</v>
      </c>
    </row>
    <row r="30" spans="1:40" ht="8.85" customHeight="1" x14ac:dyDescent="0.3">
      <c r="A30" s="10">
        <v>15</v>
      </c>
      <c r="B30" s="18"/>
      <c r="C30" s="10" t="s">
        <v>99</v>
      </c>
      <c r="E30" s="160">
        <v>0</v>
      </c>
      <c r="G30" s="160">
        <v>0</v>
      </c>
      <c r="I30" s="160">
        <v>4698431</v>
      </c>
      <c r="K30" s="160">
        <v>0</v>
      </c>
      <c r="M30" s="160">
        <v>13390062</v>
      </c>
      <c r="O30" s="160">
        <v>0</v>
      </c>
      <c r="Q30" s="160">
        <v>0</v>
      </c>
      <c r="S30" s="160">
        <v>2881818</v>
      </c>
      <c r="U30" s="160">
        <v>2731784</v>
      </c>
      <c r="W30" s="160">
        <v>573165</v>
      </c>
      <c r="Y30" s="160">
        <f>SUM(M30:W30)</f>
        <v>19576829</v>
      </c>
      <c r="AA30" s="160">
        <v>17031500</v>
      </c>
      <c r="AC30" s="160">
        <v>5749325</v>
      </c>
      <c r="AE30" s="160">
        <v>2232906</v>
      </c>
      <c r="AG30" s="160">
        <v>278205</v>
      </c>
      <c r="AI30" s="160">
        <f>SUM(AA30:AG30)</f>
        <v>25291936</v>
      </c>
      <c r="AK30" s="160">
        <f>(Y30-AI30)</f>
        <v>-5715107</v>
      </c>
      <c r="AN30" s="18">
        <v>15</v>
      </c>
    </row>
    <row r="31" spans="1:40" ht="8.85" customHeight="1" x14ac:dyDescent="0.3">
      <c r="A31" s="41"/>
      <c r="AN31" s="170"/>
    </row>
    <row r="32" spans="1:40" ht="8.85" customHeight="1" x14ac:dyDescent="0.3">
      <c r="A32" s="10">
        <v>16</v>
      </c>
      <c r="B32" s="18"/>
      <c r="C32" s="10" t="s">
        <v>100</v>
      </c>
      <c r="E32" s="160">
        <v>0</v>
      </c>
      <c r="G32" s="160">
        <v>0</v>
      </c>
      <c r="I32" s="160">
        <v>67923</v>
      </c>
      <c r="K32" s="160">
        <v>0</v>
      </c>
      <c r="M32" s="160">
        <v>80417046</v>
      </c>
      <c r="O32" s="160">
        <v>-3419827</v>
      </c>
      <c r="Q32" s="160">
        <v>0</v>
      </c>
      <c r="S32" s="160">
        <v>1479422</v>
      </c>
      <c r="U32" s="160">
        <v>2255937</v>
      </c>
      <c r="W32" s="160">
        <v>947228</v>
      </c>
      <c r="Y32" s="160">
        <f>SUM(M32:W32)</f>
        <v>81679806</v>
      </c>
      <c r="AA32" s="160">
        <v>66832468</v>
      </c>
      <c r="AC32" s="160">
        <v>8014541</v>
      </c>
      <c r="AE32" s="160">
        <v>726511</v>
      </c>
      <c r="AG32" s="160">
        <v>0</v>
      </c>
      <c r="AI32" s="160">
        <f>SUM(AA32:AG32)</f>
        <v>75573520</v>
      </c>
      <c r="AK32" s="160">
        <f>(Y32-AI32)</f>
        <v>6106286</v>
      </c>
      <c r="AN32" s="18">
        <v>16</v>
      </c>
    </row>
    <row r="33" spans="1:40" ht="8.85" customHeight="1" x14ac:dyDescent="0.3">
      <c r="A33" s="10">
        <v>17</v>
      </c>
      <c r="B33" s="132"/>
      <c r="C33" s="10" t="s">
        <v>101</v>
      </c>
      <c r="E33" s="160">
        <v>0</v>
      </c>
      <c r="G33" s="160">
        <v>0</v>
      </c>
      <c r="I33" s="160">
        <v>0</v>
      </c>
      <c r="K33" s="160">
        <v>0</v>
      </c>
      <c r="M33" s="160">
        <v>0</v>
      </c>
      <c r="O33" s="160">
        <v>0</v>
      </c>
      <c r="Q33" s="160">
        <v>0</v>
      </c>
      <c r="S33" s="160">
        <v>0</v>
      </c>
      <c r="U33" s="160">
        <v>0</v>
      </c>
      <c r="W33" s="160">
        <v>0</v>
      </c>
      <c r="Y33" s="160">
        <f>SUM(M33:W33)</f>
        <v>0</v>
      </c>
      <c r="AA33" s="160">
        <v>0</v>
      </c>
      <c r="AC33" s="160">
        <v>0</v>
      </c>
      <c r="AE33" s="160">
        <v>0</v>
      </c>
      <c r="AG33" s="160">
        <v>0</v>
      </c>
      <c r="AI33" s="160">
        <f>SUM(AA33:AG33)</f>
        <v>0</v>
      </c>
      <c r="AK33" s="160">
        <f>(Y33-AI33)</f>
        <v>0</v>
      </c>
      <c r="AN33" s="18">
        <v>17</v>
      </c>
    </row>
    <row r="34" spans="1:40" ht="8.85" customHeight="1" x14ac:dyDescent="0.3">
      <c r="A34" s="10">
        <v>18</v>
      </c>
      <c r="B34" s="18"/>
      <c r="C34" s="10" t="s">
        <v>102</v>
      </c>
      <c r="E34" s="160">
        <v>0</v>
      </c>
      <c r="G34" s="160">
        <v>0</v>
      </c>
      <c r="I34" s="160">
        <v>0</v>
      </c>
      <c r="K34" s="160">
        <v>0</v>
      </c>
      <c r="M34" s="160">
        <v>5409092</v>
      </c>
      <c r="O34" s="160">
        <v>115152</v>
      </c>
      <c r="Q34" s="160">
        <v>0</v>
      </c>
      <c r="S34" s="160">
        <v>0</v>
      </c>
      <c r="U34" s="160">
        <v>0</v>
      </c>
      <c r="W34" s="160">
        <v>10389</v>
      </c>
      <c r="Y34" s="160">
        <f>SUM(M34:W34)</f>
        <v>5534633</v>
      </c>
      <c r="AA34" s="160">
        <v>4385729</v>
      </c>
      <c r="AC34" s="160">
        <v>390407</v>
      </c>
      <c r="AE34" s="160">
        <v>147373</v>
      </c>
      <c r="AG34" s="160">
        <v>0</v>
      </c>
      <c r="AI34" s="160">
        <f>SUM(AA34:AG34)</f>
        <v>4923509</v>
      </c>
      <c r="AK34" s="160">
        <f>(Y34-AI34)</f>
        <v>611124</v>
      </c>
      <c r="AN34" s="18">
        <v>18</v>
      </c>
    </row>
    <row r="35" spans="1:40" ht="8.85" customHeight="1" x14ac:dyDescent="0.3">
      <c r="A35" s="10">
        <v>19</v>
      </c>
      <c r="B35" s="132"/>
      <c r="C35" s="10" t="s">
        <v>103</v>
      </c>
      <c r="E35" s="160">
        <v>0</v>
      </c>
      <c r="G35" s="160">
        <v>0</v>
      </c>
      <c r="I35" s="160">
        <v>0</v>
      </c>
      <c r="K35" s="160">
        <v>0</v>
      </c>
      <c r="M35" s="160">
        <v>43023098</v>
      </c>
      <c r="O35" s="160">
        <v>-125319</v>
      </c>
      <c r="Q35" s="160">
        <v>77800</v>
      </c>
      <c r="S35" s="160">
        <v>2212014</v>
      </c>
      <c r="U35" s="160">
        <v>6221687</v>
      </c>
      <c r="W35" s="160">
        <v>1049064</v>
      </c>
      <c r="Y35" s="160">
        <f>SUM(M35:W35)</f>
        <v>52458344</v>
      </c>
      <c r="AA35" s="160">
        <v>32714495</v>
      </c>
      <c r="AC35" s="160">
        <v>16586568</v>
      </c>
      <c r="AE35" s="160">
        <v>1754299</v>
      </c>
      <c r="AG35" s="160">
        <v>213716</v>
      </c>
      <c r="AI35" s="160">
        <f>SUM(AA35:AG35)</f>
        <v>51269078</v>
      </c>
      <c r="AK35" s="160">
        <f>(Y35-AI35)</f>
        <v>1189266</v>
      </c>
      <c r="AN35" s="18">
        <v>19</v>
      </c>
    </row>
    <row r="36" spans="1:40" ht="8.85" customHeight="1" x14ac:dyDescent="0.3">
      <c r="A36" s="10">
        <v>20</v>
      </c>
      <c r="B36" s="132"/>
      <c r="C36" s="10" t="s">
        <v>104</v>
      </c>
      <c r="E36" s="160">
        <v>0</v>
      </c>
      <c r="G36" s="160">
        <v>0</v>
      </c>
      <c r="I36" s="160">
        <v>0</v>
      </c>
      <c r="K36" s="160">
        <v>0</v>
      </c>
      <c r="M36" s="160">
        <v>69760788</v>
      </c>
      <c r="O36" s="160">
        <v>-1839393</v>
      </c>
      <c r="Q36" s="160">
        <v>0</v>
      </c>
      <c r="S36" s="160">
        <v>5172</v>
      </c>
      <c r="U36" s="160">
        <v>296474</v>
      </c>
      <c r="W36" s="160">
        <v>153992</v>
      </c>
      <c r="Y36" s="160">
        <f>SUM(M36:W36)</f>
        <v>68377033</v>
      </c>
      <c r="AA36" s="160">
        <v>55590989</v>
      </c>
      <c r="AC36" s="160">
        <v>7395213</v>
      </c>
      <c r="AE36" s="160">
        <v>1446224</v>
      </c>
      <c r="AG36" s="160">
        <v>2424436</v>
      </c>
      <c r="AI36" s="160">
        <f>SUM(AA36:AG36)</f>
        <v>66856862</v>
      </c>
      <c r="AK36" s="160">
        <f>(Y36-AI36)</f>
        <v>1520171</v>
      </c>
      <c r="AN36" s="18">
        <v>20</v>
      </c>
    </row>
    <row r="37" spans="1:40" ht="8.85" customHeight="1" x14ac:dyDescent="0.3">
      <c r="A37" s="41"/>
      <c r="AN37" s="170"/>
    </row>
    <row r="38" spans="1:40" ht="8.85" customHeight="1" x14ac:dyDescent="0.3">
      <c r="A38" s="10">
        <v>21</v>
      </c>
      <c r="B38" s="18"/>
      <c r="C38" s="10" t="s">
        <v>105</v>
      </c>
      <c r="E38" s="160">
        <v>0</v>
      </c>
      <c r="G38" s="160">
        <v>0</v>
      </c>
      <c r="I38" s="160">
        <v>0</v>
      </c>
      <c r="K38" s="160">
        <v>0</v>
      </c>
      <c r="M38" s="160">
        <v>8019498</v>
      </c>
      <c r="O38" s="160">
        <v>0</v>
      </c>
      <c r="Q38" s="160">
        <v>0</v>
      </c>
      <c r="S38" s="160">
        <v>0</v>
      </c>
      <c r="U38" s="160">
        <v>0</v>
      </c>
      <c r="W38" s="160">
        <v>110487</v>
      </c>
      <c r="Y38" s="160">
        <f>SUM(M38:W38)</f>
        <v>8129985</v>
      </c>
      <c r="AA38" s="160">
        <v>4124684</v>
      </c>
      <c r="AC38" s="160">
        <v>751793</v>
      </c>
      <c r="AE38" s="160">
        <v>376638</v>
      </c>
      <c r="AG38" s="160">
        <v>1866539</v>
      </c>
      <c r="AI38" s="160">
        <f>SUM(AA38:AG38)</f>
        <v>7119654</v>
      </c>
      <c r="AK38" s="160">
        <f>(Y38-AI38)</f>
        <v>1010331</v>
      </c>
      <c r="AN38" s="18">
        <v>21</v>
      </c>
    </row>
    <row r="39" spans="1:40" ht="8.85" customHeight="1" x14ac:dyDescent="0.3">
      <c r="A39" s="10">
        <v>22</v>
      </c>
      <c r="B39" s="18"/>
      <c r="C39" s="10" t="s">
        <v>106</v>
      </c>
      <c r="E39" s="160">
        <v>0</v>
      </c>
      <c r="G39" s="160">
        <v>0</v>
      </c>
      <c r="I39" s="160">
        <v>0</v>
      </c>
      <c r="K39" s="160">
        <v>0</v>
      </c>
      <c r="M39" s="160">
        <v>27673984</v>
      </c>
      <c r="O39" s="160">
        <v>0</v>
      </c>
      <c r="Q39" s="160">
        <v>0</v>
      </c>
      <c r="S39" s="160">
        <v>335086</v>
      </c>
      <c r="U39" s="160">
        <v>186925</v>
      </c>
      <c r="W39" s="160">
        <v>25512</v>
      </c>
      <c r="Y39" s="160">
        <f>SUM(M39:W39)</f>
        <v>28221507</v>
      </c>
      <c r="AA39" s="160">
        <v>22845103</v>
      </c>
      <c r="AC39" s="160">
        <v>1654563</v>
      </c>
      <c r="AE39" s="160">
        <v>149201</v>
      </c>
      <c r="AG39" s="160">
        <v>60316</v>
      </c>
      <c r="AI39" s="160">
        <f>SUM(AA39:AG39)</f>
        <v>24709183</v>
      </c>
      <c r="AK39" s="160">
        <f>(Y39-AI39)</f>
        <v>3512324</v>
      </c>
      <c r="AN39" s="18">
        <v>22</v>
      </c>
    </row>
    <row r="40" spans="1:40" ht="8.85" customHeight="1" x14ac:dyDescent="0.3">
      <c r="A40" s="10">
        <v>23</v>
      </c>
      <c r="B40" s="18"/>
      <c r="C40" s="10" t="s">
        <v>107</v>
      </c>
      <c r="E40" s="160">
        <v>0</v>
      </c>
      <c r="G40" s="160">
        <v>0</v>
      </c>
      <c r="I40" s="160">
        <v>7260982</v>
      </c>
      <c r="K40" s="160">
        <v>0</v>
      </c>
      <c r="M40" s="160">
        <v>126217223</v>
      </c>
      <c r="O40" s="160">
        <v>-9500000</v>
      </c>
      <c r="Q40" s="160">
        <v>0</v>
      </c>
      <c r="S40" s="160">
        <v>0</v>
      </c>
      <c r="U40" s="160">
        <v>0</v>
      </c>
      <c r="W40" s="160">
        <v>4196920</v>
      </c>
      <c r="Y40" s="160">
        <f>SUM(M40:W40)</f>
        <v>120914143</v>
      </c>
      <c r="AA40" s="160">
        <v>71906198</v>
      </c>
      <c r="AC40" s="160">
        <v>21644382</v>
      </c>
      <c r="AE40" s="160">
        <v>6092264</v>
      </c>
      <c r="AG40" s="160">
        <v>22137</v>
      </c>
      <c r="AI40" s="160">
        <f>SUM(AA40:AG40)</f>
        <v>99664981</v>
      </c>
      <c r="AK40" s="160">
        <f>(Y40-AI40)</f>
        <v>21249162</v>
      </c>
      <c r="AN40" s="18">
        <v>23</v>
      </c>
    </row>
    <row r="41" spans="1:40" ht="8.85" customHeight="1" x14ac:dyDescent="0.3">
      <c r="A41" s="10">
        <v>24</v>
      </c>
      <c r="B41" s="18"/>
      <c r="C41" s="10" t="s">
        <v>108</v>
      </c>
      <c r="E41" s="160">
        <v>0</v>
      </c>
      <c r="G41" s="160">
        <v>0</v>
      </c>
      <c r="I41" s="160">
        <v>20432915</v>
      </c>
      <c r="K41" s="160">
        <v>0</v>
      </c>
      <c r="M41" s="160">
        <v>148315893</v>
      </c>
      <c r="O41" s="160">
        <v>-15900000</v>
      </c>
      <c r="Q41" s="160">
        <v>0</v>
      </c>
      <c r="S41" s="160">
        <v>0</v>
      </c>
      <c r="U41" s="160">
        <v>0</v>
      </c>
      <c r="W41" s="160">
        <v>7516503</v>
      </c>
      <c r="Y41" s="160">
        <f>SUM(M41:W41)</f>
        <v>139932396</v>
      </c>
      <c r="AA41" s="160">
        <v>68929509</v>
      </c>
      <c r="AC41" s="160">
        <v>28697410</v>
      </c>
      <c r="AE41" s="160">
        <v>13754557</v>
      </c>
      <c r="AG41" s="160">
        <v>13816</v>
      </c>
      <c r="AI41" s="160">
        <f>SUM(AA41:AG41)</f>
        <v>111395292</v>
      </c>
      <c r="AK41" s="160">
        <f>(Y41-AI41)</f>
        <v>28537104</v>
      </c>
      <c r="AN41" s="18">
        <v>24</v>
      </c>
    </row>
    <row r="42" spans="1:40" ht="8.85" customHeight="1" x14ac:dyDescent="0.3">
      <c r="A42" s="10">
        <v>25</v>
      </c>
      <c r="B42" s="132"/>
      <c r="C42" s="10" t="s">
        <v>109</v>
      </c>
      <c r="E42" s="160">
        <v>0</v>
      </c>
      <c r="G42" s="160">
        <v>0</v>
      </c>
      <c r="I42" s="160">
        <v>2645</v>
      </c>
      <c r="K42" s="160">
        <v>0</v>
      </c>
      <c r="M42" s="160">
        <v>2591906</v>
      </c>
      <c r="O42" s="160">
        <v>0</v>
      </c>
      <c r="Q42" s="160">
        <v>0</v>
      </c>
      <c r="S42" s="160">
        <v>0</v>
      </c>
      <c r="U42" s="160">
        <v>0</v>
      </c>
      <c r="W42" s="160">
        <v>232656</v>
      </c>
      <c r="Y42" s="160">
        <f>SUM(M42:W42)</f>
        <v>2824562</v>
      </c>
      <c r="AA42" s="160">
        <v>2304693</v>
      </c>
      <c r="AC42" s="160">
        <v>669117</v>
      </c>
      <c r="AE42" s="160">
        <v>183711</v>
      </c>
      <c r="AG42" s="160">
        <v>20971</v>
      </c>
      <c r="AI42" s="160">
        <f>SUM(AA42:AG42)</f>
        <v>3178492</v>
      </c>
      <c r="AK42" s="160">
        <f>(Y42-AI42)</f>
        <v>-353930</v>
      </c>
      <c r="AN42" s="18">
        <v>25</v>
      </c>
    </row>
    <row r="43" spans="1:40" ht="8.85" customHeight="1" x14ac:dyDescent="0.3">
      <c r="A43" s="41"/>
      <c r="AN43" s="170"/>
    </row>
    <row r="44" spans="1:40" ht="8.85" customHeight="1" x14ac:dyDescent="0.3">
      <c r="A44" s="10">
        <v>26</v>
      </c>
      <c r="B44" s="132"/>
      <c r="C44" s="10" t="s">
        <v>110</v>
      </c>
      <c r="E44" s="160">
        <v>0</v>
      </c>
      <c r="G44" s="160">
        <v>0</v>
      </c>
      <c r="I44" s="160">
        <v>0</v>
      </c>
      <c r="K44" s="160">
        <v>0</v>
      </c>
      <c r="M44" s="160">
        <v>0</v>
      </c>
      <c r="O44" s="160">
        <v>0</v>
      </c>
      <c r="Q44" s="160">
        <v>0</v>
      </c>
      <c r="S44" s="160">
        <v>0</v>
      </c>
      <c r="U44" s="160">
        <v>0</v>
      </c>
      <c r="W44" s="160">
        <v>0</v>
      </c>
      <c r="Y44" s="160">
        <f>SUM(M44:W44)</f>
        <v>0</v>
      </c>
      <c r="AA44" s="160">
        <v>0</v>
      </c>
      <c r="AC44" s="160">
        <v>0</v>
      </c>
      <c r="AE44" s="160">
        <v>0</v>
      </c>
      <c r="AG44" s="160">
        <v>0</v>
      </c>
      <c r="AI44" s="160">
        <f>SUM(AA44:AG44)</f>
        <v>0</v>
      </c>
      <c r="AK44" s="160">
        <f>(Y44-AI44)</f>
        <v>0</v>
      </c>
      <c r="AN44" s="18">
        <v>26</v>
      </c>
    </row>
    <row r="45" spans="1:40" ht="8.85" customHeight="1" x14ac:dyDescent="0.3">
      <c r="A45" s="10">
        <v>27</v>
      </c>
      <c r="B45" s="18"/>
      <c r="C45" s="10" t="s">
        <v>111</v>
      </c>
      <c r="E45" s="160">
        <v>0</v>
      </c>
      <c r="G45" s="160">
        <v>0</v>
      </c>
      <c r="I45" s="160">
        <v>0</v>
      </c>
      <c r="K45" s="160">
        <v>0</v>
      </c>
      <c r="M45" s="160">
        <v>1794133</v>
      </c>
      <c r="O45" s="160">
        <v>-200000</v>
      </c>
      <c r="Q45" s="160">
        <v>0</v>
      </c>
      <c r="S45" s="160">
        <v>0</v>
      </c>
      <c r="U45" s="160">
        <v>0</v>
      </c>
      <c r="W45" s="160">
        <v>98685</v>
      </c>
      <c r="Y45" s="160">
        <f>SUM(M45:W45)</f>
        <v>1692818</v>
      </c>
      <c r="AA45" s="160">
        <v>687945</v>
      </c>
      <c r="AC45" s="160">
        <v>695769</v>
      </c>
      <c r="AE45" s="160">
        <v>288702</v>
      </c>
      <c r="AG45" s="160">
        <v>0</v>
      </c>
      <c r="AI45" s="160">
        <f>SUM(AA45:AG45)</f>
        <v>1672416</v>
      </c>
      <c r="AK45" s="160">
        <f>(Y45-AI45)</f>
        <v>20402</v>
      </c>
      <c r="AN45" s="18">
        <v>27</v>
      </c>
    </row>
    <row r="46" spans="1:40" ht="8.85" customHeight="1" x14ac:dyDescent="0.3">
      <c r="A46" s="10">
        <v>28</v>
      </c>
      <c r="B46" s="132"/>
      <c r="C46" s="10" t="s">
        <v>112</v>
      </c>
      <c r="E46" s="160">
        <v>0</v>
      </c>
      <c r="G46" s="160">
        <v>0</v>
      </c>
      <c r="I46" s="160">
        <v>2837855</v>
      </c>
      <c r="K46" s="160">
        <v>0</v>
      </c>
      <c r="M46" s="160">
        <v>49019586</v>
      </c>
      <c r="O46" s="160">
        <v>-8111157</v>
      </c>
      <c r="Q46" s="160">
        <v>0</v>
      </c>
      <c r="S46" s="160">
        <v>0</v>
      </c>
      <c r="U46" s="160">
        <v>0</v>
      </c>
      <c r="W46" s="160">
        <v>378389</v>
      </c>
      <c r="Y46" s="160">
        <f>SUM(M46:W46)</f>
        <v>41286818</v>
      </c>
      <c r="AA46" s="160">
        <v>19929122</v>
      </c>
      <c r="AC46" s="160">
        <v>9826798</v>
      </c>
      <c r="AE46" s="160">
        <v>4727737</v>
      </c>
      <c r="AG46" s="160">
        <v>334190</v>
      </c>
      <c r="AI46" s="160">
        <f>SUM(AA46:AG46)</f>
        <v>34817847</v>
      </c>
      <c r="AK46" s="160">
        <f>(Y46-AI46)</f>
        <v>6468971</v>
      </c>
      <c r="AN46" s="18">
        <v>28</v>
      </c>
    </row>
    <row r="47" spans="1:40" ht="8.85" customHeight="1" x14ac:dyDescent="0.3">
      <c r="A47" s="10">
        <v>29</v>
      </c>
      <c r="B47" s="18"/>
      <c r="C47" s="10" t="s">
        <v>113</v>
      </c>
      <c r="E47" s="160">
        <v>0</v>
      </c>
      <c r="G47" s="160">
        <v>0</v>
      </c>
      <c r="I47" s="160">
        <v>1902995</v>
      </c>
      <c r="K47" s="160">
        <v>0</v>
      </c>
      <c r="M47" s="160">
        <v>25174037</v>
      </c>
      <c r="O47" s="160">
        <v>-1573580</v>
      </c>
      <c r="Q47" s="160">
        <v>4720</v>
      </c>
      <c r="S47" s="160">
        <v>393928</v>
      </c>
      <c r="U47" s="160">
        <v>1285456</v>
      </c>
      <c r="W47" s="160">
        <v>2202</v>
      </c>
      <c r="Y47" s="160">
        <f>SUM(M47:W47)</f>
        <v>25286763</v>
      </c>
      <c r="AA47" s="160">
        <v>21661388</v>
      </c>
      <c r="AC47" s="160">
        <v>1465457</v>
      </c>
      <c r="AE47" s="160">
        <v>39300</v>
      </c>
      <c r="AG47" s="160">
        <v>0</v>
      </c>
      <c r="AI47" s="160">
        <f>SUM(AA47:AG47)</f>
        <v>23166145</v>
      </c>
      <c r="AK47" s="160">
        <f>(Y47-AI47)</f>
        <v>2120618</v>
      </c>
      <c r="AN47" s="18">
        <v>29</v>
      </c>
    </row>
    <row r="48" spans="1:40" ht="8.85" customHeight="1" x14ac:dyDescent="0.3">
      <c r="A48" s="10">
        <v>30</v>
      </c>
      <c r="B48" s="132"/>
      <c r="C48" s="10" t="s">
        <v>114</v>
      </c>
      <c r="E48" s="160">
        <v>0</v>
      </c>
      <c r="G48" s="160">
        <v>0</v>
      </c>
      <c r="I48" s="160">
        <v>11779263</v>
      </c>
      <c r="K48" s="160">
        <v>0</v>
      </c>
      <c r="M48" s="160">
        <v>338892095</v>
      </c>
      <c r="O48" s="160">
        <v>-5557026</v>
      </c>
      <c r="Q48" s="160">
        <v>0</v>
      </c>
      <c r="S48" s="160">
        <v>0</v>
      </c>
      <c r="U48" s="160">
        <v>0</v>
      </c>
      <c r="W48" s="160">
        <v>3197700</v>
      </c>
      <c r="Y48" s="160">
        <f>SUM(M48:W48)</f>
        <v>336532769</v>
      </c>
      <c r="AA48" s="160">
        <v>240720603</v>
      </c>
      <c r="AC48" s="160">
        <v>63661895</v>
      </c>
      <c r="AE48" s="160">
        <v>30956114</v>
      </c>
      <c r="AG48" s="160">
        <v>0</v>
      </c>
      <c r="AI48" s="160">
        <f>SUM(AA48:AG48)</f>
        <v>335338612</v>
      </c>
      <c r="AK48" s="160">
        <f>(Y48-AI48)</f>
        <v>1194157</v>
      </c>
      <c r="AN48" s="18">
        <v>30</v>
      </c>
    </row>
    <row r="49" spans="1:40" ht="8.85" customHeight="1" x14ac:dyDescent="0.3">
      <c r="A49" s="41"/>
      <c r="AN49" s="170"/>
    </row>
    <row r="50" spans="1:40" ht="8.85" customHeight="1" x14ac:dyDescent="0.3">
      <c r="A50" s="10">
        <v>31</v>
      </c>
      <c r="B50" s="18"/>
      <c r="C50" s="10" t="s">
        <v>115</v>
      </c>
      <c r="E50" s="160">
        <v>0</v>
      </c>
      <c r="G50" s="160">
        <v>0</v>
      </c>
      <c r="I50" s="160">
        <v>0</v>
      </c>
      <c r="K50" s="160">
        <v>0</v>
      </c>
      <c r="M50" s="160">
        <v>5264158</v>
      </c>
      <c r="O50" s="160">
        <v>2787448</v>
      </c>
      <c r="Q50" s="160">
        <v>75379</v>
      </c>
      <c r="S50" s="160">
        <v>4355471</v>
      </c>
      <c r="U50" s="160">
        <v>7177716</v>
      </c>
      <c r="W50" s="160">
        <v>923159</v>
      </c>
      <c r="Y50" s="160">
        <f>SUM(M50:W50)</f>
        <v>20583331</v>
      </c>
      <c r="AA50" s="160">
        <v>14877451</v>
      </c>
      <c r="AC50" s="160">
        <v>4610749</v>
      </c>
      <c r="AE50" s="160">
        <v>657548</v>
      </c>
      <c r="AG50" s="160">
        <v>0</v>
      </c>
      <c r="AI50" s="160">
        <f>SUM(AA50:AG50)</f>
        <v>20145748</v>
      </c>
      <c r="AK50" s="160">
        <f>(Y50-AI50)</f>
        <v>437583</v>
      </c>
      <c r="AN50" s="18">
        <v>31</v>
      </c>
    </row>
    <row r="51" spans="1:40" ht="8.85" customHeight="1" x14ac:dyDescent="0.3">
      <c r="A51" s="10">
        <v>32</v>
      </c>
      <c r="B51" s="132"/>
      <c r="C51" s="10" t="s">
        <v>116</v>
      </c>
      <c r="E51" s="160">
        <v>0</v>
      </c>
      <c r="G51" s="160">
        <v>0</v>
      </c>
      <c r="I51" s="160">
        <v>51600</v>
      </c>
      <c r="K51" s="160">
        <v>0</v>
      </c>
      <c r="M51" s="160">
        <v>52643317</v>
      </c>
      <c r="O51" s="160">
        <v>-1455296</v>
      </c>
      <c r="Q51" s="160">
        <v>0</v>
      </c>
      <c r="S51" s="160">
        <v>0</v>
      </c>
      <c r="U51" s="160">
        <v>0</v>
      </c>
      <c r="W51" s="160">
        <v>638175</v>
      </c>
      <c r="Y51" s="160">
        <f>SUM(M51:W51)</f>
        <v>51826196</v>
      </c>
      <c r="AA51" s="160">
        <v>41271498</v>
      </c>
      <c r="AC51" s="160">
        <v>4032084</v>
      </c>
      <c r="AE51" s="160">
        <v>742260</v>
      </c>
      <c r="AG51" s="160">
        <v>635094</v>
      </c>
      <c r="AI51" s="160">
        <f>SUM(AA51:AG51)</f>
        <v>46680936</v>
      </c>
      <c r="AK51" s="160">
        <f>(Y51-AI51)</f>
        <v>5145260</v>
      </c>
      <c r="AN51" s="18">
        <v>32</v>
      </c>
    </row>
    <row r="52" spans="1:40" ht="8.85" customHeight="1" x14ac:dyDescent="0.3">
      <c r="A52" s="10">
        <v>33</v>
      </c>
      <c r="B52" s="18"/>
      <c r="C52" s="10" t="s">
        <v>117</v>
      </c>
      <c r="E52" s="160">
        <v>0</v>
      </c>
      <c r="G52" s="160">
        <v>0</v>
      </c>
      <c r="I52" s="160">
        <v>48159</v>
      </c>
      <c r="K52" s="160">
        <v>0</v>
      </c>
      <c r="M52" s="160">
        <v>9015852</v>
      </c>
      <c r="O52" s="160">
        <v>14901</v>
      </c>
      <c r="Q52" s="160">
        <v>0</v>
      </c>
      <c r="S52" s="160">
        <v>0</v>
      </c>
      <c r="U52" s="160">
        <v>64614</v>
      </c>
      <c r="W52" s="160">
        <v>333229</v>
      </c>
      <c r="Y52" s="160">
        <f>SUM(M52:W52)</f>
        <v>9428596</v>
      </c>
      <c r="AA52" s="160">
        <v>4839504</v>
      </c>
      <c r="AC52" s="160">
        <v>2641577</v>
      </c>
      <c r="AE52" s="160">
        <v>285711</v>
      </c>
      <c r="AG52" s="160">
        <v>1275</v>
      </c>
      <c r="AI52" s="160">
        <f>SUM(AA52:AG52)</f>
        <v>7768067</v>
      </c>
      <c r="AK52" s="160">
        <f>(Y52-AI52)</f>
        <v>1660529</v>
      </c>
      <c r="AN52" s="18">
        <v>33</v>
      </c>
    </row>
    <row r="53" spans="1:40" ht="8.85" customHeight="1" x14ac:dyDescent="0.3">
      <c r="A53" s="10">
        <v>34</v>
      </c>
      <c r="B53" s="18"/>
      <c r="C53" s="10" t="s">
        <v>118</v>
      </c>
      <c r="E53" s="160">
        <v>0</v>
      </c>
      <c r="G53" s="160">
        <v>0</v>
      </c>
      <c r="I53" s="160">
        <v>20340</v>
      </c>
      <c r="K53" s="160">
        <v>0</v>
      </c>
      <c r="M53" s="160">
        <v>62343407</v>
      </c>
      <c r="O53" s="160">
        <v>525503</v>
      </c>
      <c r="Q53" s="160">
        <v>0</v>
      </c>
      <c r="S53" s="160">
        <v>297824</v>
      </c>
      <c r="U53" s="160">
        <v>1218004</v>
      </c>
      <c r="W53" s="160">
        <v>695680</v>
      </c>
      <c r="Y53" s="160">
        <f>SUM(M53:W53)</f>
        <v>65080418</v>
      </c>
      <c r="AA53" s="160">
        <v>29459764</v>
      </c>
      <c r="AC53" s="160">
        <v>17080178</v>
      </c>
      <c r="AE53" s="160">
        <v>13566531</v>
      </c>
      <c r="AG53" s="160">
        <v>29725</v>
      </c>
      <c r="AI53" s="160">
        <f>SUM(AA53:AG53)</f>
        <v>60136198</v>
      </c>
      <c r="AK53" s="160">
        <f>(Y53-AI53)</f>
        <v>4944220</v>
      </c>
      <c r="AN53" s="18">
        <v>34</v>
      </c>
    </row>
    <row r="54" spans="1:40" ht="8.85" customHeight="1" x14ac:dyDescent="0.3">
      <c r="A54" s="10">
        <v>35</v>
      </c>
      <c r="B54" s="18"/>
      <c r="C54" s="10" t="s">
        <v>119</v>
      </c>
      <c r="E54" s="160">
        <v>6597744</v>
      </c>
      <c r="G54" s="160">
        <v>0</v>
      </c>
      <c r="I54" s="160">
        <v>459539</v>
      </c>
      <c r="K54" s="160">
        <v>0</v>
      </c>
      <c r="M54" s="160">
        <v>134985748</v>
      </c>
      <c r="O54" s="160">
        <v>-689415</v>
      </c>
      <c r="Q54" s="160">
        <v>0</v>
      </c>
      <c r="S54" s="160">
        <v>0</v>
      </c>
      <c r="U54" s="160">
        <v>0</v>
      </c>
      <c r="W54" s="160">
        <v>1673596</v>
      </c>
      <c r="Y54" s="160">
        <f>SUM(M54:W54)</f>
        <v>135969929</v>
      </c>
      <c r="AA54" s="160">
        <v>95837709</v>
      </c>
      <c r="AC54" s="160">
        <v>29074321</v>
      </c>
      <c r="AE54" s="160">
        <v>6513664</v>
      </c>
      <c r="AG54" s="160">
        <v>0</v>
      </c>
      <c r="AI54" s="160">
        <f>SUM(AA54:AG54)</f>
        <v>131425694</v>
      </c>
      <c r="AK54" s="160">
        <f>(Y54-AI54)</f>
        <v>4544235</v>
      </c>
      <c r="AN54" s="18">
        <v>35</v>
      </c>
    </row>
    <row r="55" spans="1:40" ht="8.85" customHeight="1" x14ac:dyDescent="0.3">
      <c r="A55" s="41"/>
      <c r="AN55" s="170"/>
    </row>
    <row r="56" spans="1:40" ht="8.85" customHeight="1" x14ac:dyDescent="0.3">
      <c r="A56" s="10">
        <v>36</v>
      </c>
      <c r="B56" s="132"/>
      <c r="C56" s="10" t="s">
        <v>120</v>
      </c>
      <c r="E56" s="160">
        <v>0</v>
      </c>
      <c r="G56" s="160">
        <v>0</v>
      </c>
      <c r="I56" s="160">
        <v>44052</v>
      </c>
      <c r="K56" s="160">
        <v>0</v>
      </c>
      <c r="M56" s="160">
        <v>10559958</v>
      </c>
      <c r="O56" s="160">
        <v>-1233178</v>
      </c>
      <c r="Q56" s="160">
        <v>0</v>
      </c>
      <c r="S56" s="160">
        <v>27761</v>
      </c>
      <c r="U56" s="160">
        <v>0</v>
      </c>
      <c r="W56" s="160">
        <v>119783</v>
      </c>
      <c r="Y56" s="160">
        <f>SUM(M56:W56)</f>
        <v>9474324</v>
      </c>
      <c r="AA56" s="160">
        <v>4899510</v>
      </c>
      <c r="AC56" s="160">
        <v>3161586</v>
      </c>
      <c r="AE56" s="160">
        <v>1098635</v>
      </c>
      <c r="AG56" s="160">
        <v>0</v>
      </c>
      <c r="AI56" s="160">
        <f>SUM(AA56:AG56)</f>
        <v>9159731</v>
      </c>
      <c r="AK56" s="160">
        <f>(Y56-AI56)</f>
        <v>314593</v>
      </c>
      <c r="AN56" s="18">
        <v>36</v>
      </c>
    </row>
    <row r="57" spans="1:40" ht="8.85" customHeight="1" x14ac:dyDescent="0.3">
      <c r="A57" s="10">
        <v>37</v>
      </c>
      <c r="B57" s="18"/>
      <c r="C57" s="10" t="s">
        <v>121</v>
      </c>
      <c r="E57" s="160">
        <v>0</v>
      </c>
      <c r="G57" s="160">
        <v>0</v>
      </c>
      <c r="I57" s="160">
        <v>0</v>
      </c>
      <c r="K57" s="160">
        <v>0</v>
      </c>
      <c r="M57" s="160">
        <v>6807640</v>
      </c>
      <c r="O57" s="160">
        <v>71796</v>
      </c>
      <c r="Q57" s="160">
        <v>0</v>
      </c>
      <c r="S57" s="160">
        <v>0</v>
      </c>
      <c r="U57" s="160">
        <v>0</v>
      </c>
      <c r="W57" s="160">
        <v>355500</v>
      </c>
      <c r="Y57" s="160">
        <f>SUM(M57:W57)</f>
        <v>7234936</v>
      </c>
      <c r="AA57" s="160">
        <v>6109243</v>
      </c>
      <c r="AC57" s="160">
        <v>822598</v>
      </c>
      <c r="AE57" s="160">
        <v>102863</v>
      </c>
      <c r="AG57" s="160">
        <v>0</v>
      </c>
      <c r="AI57" s="160">
        <f>SUM(AA57:AG57)</f>
        <v>7034704</v>
      </c>
      <c r="AK57" s="160">
        <f>(Y57-AI57)</f>
        <v>200232</v>
      </c>
      <c r="AN57" s="18">
        <v>37</v>
      </c>
    </row>
    <row r="58" spans="1:40" ht="8.85" customHeight="1" x14ac:dyDescent="0.3">
      <c r="A58" s="30">
        <v>38</v>
      </c>
      <c r="B58" s="18"/>
      <c r="C58" s="10" t="s">
        <v>122</v>
      </c>
      <c r="E58" s="162">
        <v>0</v>
      </c>
      <c r="G58" s="162">
        <v>0</v>
      </c>
      <c r="I58" s="162">
        <v>79796</v>
      </c>
      <c r="K58" s="162">
        <v>0</v>
      </c>
      <c r="M58" s="162">
        <v>32263276</v>
      </c>
      <c r="O58" s="162">
        <v>-1500000</v>
      </c>
      <c r="Q58" s="162">
        <v>0</v>
      </c>
      <c r="S58" s="162">
        <v>0</v>
      </c>
      <c r="U58" s="162">
        <v>132972</v>
      </c>
      <c r="W58" s="162">
        <v>117749</v>
      </c>
      <c r="Y58" s="162">
        <f>SUM(M58:W58)</f>
        <v>31013997</v>
      </c>
      <c r="AA58" s="162">
        <v>18609292</v>
      </c>
      <c r="AC58" s="162">
        <v>6700828</v>
      </c>
      <c r="AE58" s="162">
        <v>6208980</v>
      </c>
      <c r="AG58" s="162">
        <v>6789</v>
      </c>
      <c r="AI58" s="162">
        <f>SUM(AA58:AG58)</f>
        <v>31525889</v>
      </c>
      <c r="AK58" s="162">
        <f>(Y58-AI58)</f>
        <v>-511892</v>
      </c>
      <c r="AN58" s="111">
        <v>38</v>
      </c>
    </row>
    <row r="59" spans="1:40" ht="8.85" customHeight="1" x14ac:dyDescent="0.3"/>
    <row r="60" spans="1:40" ht="8.85" customHeight="1" x14ac:dyDescent="0.3">
      <c r="A60" s="30">
        <f>A58</f>
        <v>38</v>
      </c>
      <c r="C60" s="18" t="s">
        <v>65</v>
      </c>
      <c r="E60" s="163">
        <f>SUM(E14:E58)</f>
        <v>8672427</v>
      </c>
      <c r="G60" s="163">
        <f>SUM(G14:G58)</f>
        <v>247140</v>
      </c>
      <c r="I60" s="163">
        <f>SUM(I14:I58)</f>
        <v>66116061</v>
      </c>
      <c r="K60" s="163">
        <f>SUM(K14:K58)</f>
        <v>0</v>
      </c>
      <c r="M60" s="163">
        <f>SUM(M14:M58)</f>
        <v>1650488273</v>
      </c>
      <c r="O60" s="163">
        <f>SUM(O14:O58)</f>
        <v>-45826325</v>
      </c>
      <c r="Q60" s="163">
        <f>SUM(Q14:Q58)</f>
        <v>2072760</v>
      </c>
      <c r="S60" s="163">
        <f>SUM(S14:S58)</f>
        <v>15920436</v>
      </c>
      <c r="U60" s="163">
        <f>SUM(U14:U58)</f>
        <v>33026153</v>
      </c>
      <c r="W60" s="163">
        <f>SUM(W14:W58)</f>
        <v>29606768</v>
      </c>
      <c r="Y60" s="163">
        <f>SUM(Y14:Y58)</f>
        <v>1685288065</v>
      </c>
      <c r="AA60" s="163">
        <f>SUM(AA14:AA58)</f>
        <v>1161294151</v>
      </c>
      <c r="AC60" s="163">
        <f>SUM(AC14:AC58)</f>
        <v>298645395</v>
      </c>
      <c r="AE60" s="163">
        <f>SUM(AE14:AE58)</f>
        <v>114549036</v>
      </c>
      <c r="AG60" s="163">
        <f>SUM(AG14:AG58)</f>
        <v>12467358</v>
      </c>
      <c r="AI60" s="163">
        <f>SUM(AI14:AI58)</f>
        <v>1586955940</v>
      </c>
      <c r="AK60" s="163">
        <f>SUM(AK14:AK58)</f>
        <v>98332125</v>
      </c>
      <c r="AN60" s="111">
        <f>AN58</f>
        <v>38</v>
      </c>
    </row>
    <row r="61" spans="1:40" ht="8.85" customHeight="1" x14ac:dyDescent="0.3"/>
    <row r="62" spans="1:40" ht="8.85" customHeight="1" x14ac:dyDescent="0.3"/>
    <row r="63" spans="1:40" ht="8.85" customHeight="1" x14ac:dyDescent="0.3"/>
    <row r="64" spans="1:40" ht="8.85" customHeight="1" x14ac:dyDescent="0.3"/>
    <row r="65" spans="1:41" ht="8.85" customHeight="1" x14ac:dyDescent="0.3"/>
    <row r="66" spans="1:41" ht="8.85" customHeight="1" x14ac:dyDescent="0.3"/>
    <row r="67" spans="1:41" ht="8.85" customHeight="1" x14ac:dyDescent="0.3"/>
    <row r="68" spans="1:41" ht="8.85" customHeight="1" x14ac:dyDescent="0.3"/>
    <row r="69" spans="1:41" ht="8.85" customHeight="1" x14ac:dyDescent="0.3"/>
    <row r="70" spans="1:41" ht="8.85" customHeight="1" x14ac:dyDescent="0.3"/>
    <row r="71" spans="1:41" ht="7.65" customHeight="1" x14ac:dyDescent="0.3"/>
    <row r="72" spans="1:41" ht="8.85" hidden="1" customHeight="1" x14ac:dyDescent="0.3"/>
    <row r="73" spans="1:41" ht="8.85" customHeight="1" x14ac:dyDescent="0.3"/>
    <row r="74" spans="1:41" ht="8.85" customHeight="1" x14ac:dyDescent="0.3"/>
    <row r="75" spans="1:41" s="8" customFormat="1" ht="11.25" customHeight="1" x14ac:dyDescent="0.3">
      <c r="A75" s="122">
        <v>148</v>
      </c>
      <c r="AN75" s="113"/>
      <c r="AO75" s="113">
        <v>149</v>
      </c>
    </row>
    <row r="76" spans="1:41" s="8" customFormat="1" ht="10.5" customHeight="1" x14ac:dyDescent="0.3">
      <c r="Y76" s="11" t="s">
        <v>42</v>
      </c>
      <c r="AA76" s="38" t="s">
        <v>478</v>
      </c>
      <c r="AN76" s="113" t="s">
        <v>640</v>
      </c>
    </row>
    <row r="77" spans="1:41" s="8" customFormat="1" ht="10.5" customHeight="1" x14ac:dyDescent="0.3">
      <c r="Y77" s="11" t="s">
        <v>641</v>
      </c>
      <c r="AA77" s="38" t="s">
        <v>642</v>
      </c>
      <c r="AN77" s="11" t="s">
        <v>631</v>
      </c>
    </row>
    <row r="78" spans="1:41" s="8" customFormat="1" ht="10.5" customHeight="1" x14ac:dyDescent="0.3">
      <c r="Y78" s="11" t="s">
        <v>48</v>
      </c>
      <c r="AA78" s="169" t="s">
        <v>49</v>
      </c>
      <c r="AN78" s="116"/>
    </row>
    <row r="80" spans="1:41" ht="9.75" customHeight="1" x14ac:dyDescent="0.3">
      <c r="M80" s="16" t="s">
        <v>643</v>
      </c>
      <c r="N80" s="16"/>
      <c r="O80" s="16"/>
      <c r="P80" s="16"/>
      <c r="Q80" s="16"/>
      <c r="R80" s="16"/>
      <c r="S80" s="16"/>
      <c r="T80" s="16"/>
      <c r="U80" s="16"/>
      <c r="V80" s="16"/>
      <c r="W80" s="16"/>
      <c r="AA80" s="16" t="s">
        <v>644</v>
      </c>
      <c r="AB80" s="16"/>
      <c r="AC80" s="16"/>
      <c r="AD80" s="16"/>
      <c r="AE80" s="16"/>
      <c r="AF80" s="16"/>
      <c r="AG80" s="16"/>
      <c r="AH80" s="16"/>
      <c r="AI80" s="16"/>
    </row>
    <row r="82" spans="1:40" ht="9.75" customHeight="1" x14ac:dyDescent="0.3">
      <c r="E82" s="17" t="s">
        <v>645</v>
      </c>
      <c r="F82" s="17"/>
      <c r="G82" s="17"/>
      <c r="I82" s="17" t="s">
        <v>646</v>
      </c>
      <c r="J82" s="17"/>
      <c r="K82" s="17"/>
      <c r="L82" s="17"/>
      <c r="O82" s="17" t="s">
        <v>647</v>
      </c>
      <c r="P82" s="17"/>
      <c r="Q82" s="17"/>
      <c r="R82" s="17"/>
      <c r="S82" s="17"/>
      <c r="T82" s="17"/>
      <c r="U82" s="17"/>
    </row>
    <row r="83" spans="1:40" ht="9.75" customHeight="1" x14ac:dyDescent="0.3">
      <c r="E83" s="16" t="s">
        <v>648</v>
      </c>
      <c r="F83" s="16"/>
      <c r="G83" s="16"/>
      <c r="I83" s="16" t="s">
        <v>649</v>
      </c>
      <c r="J83" s="16"/>
      <c r="K83" s="16"/>
      <c r="L83" s="17"/>
      <c r="O83" s="16" t="s">
        <v>650</v>
      </c>
      <c r="P83" s="16"/>
      <c r="Q83" s="16"/>
      <c r="R83" s="16"/>
      <c r="S83" s="16"/>
      <c r="T83" s="16"/>
      <c r="U83" s="16"/>
    </row>
    <row r="84" spans="1:40" ht="11.25" customHeight="1" x14ac:dyDescent="0.3">
      <c r="O84" s="18" t="s">
        <v>651</v>
      </c>
      <c r="Q84" s="18"/>
      <c r="S84" s="18"/>
      <c r="U84" s="18" t="s">
        <v>652</v>
      </c>
      <c r="AA84" s="18" t="s">
        <v>61</v>
      </c>
    </row>
    <row r="85" spans="1:40" ht="9.75" customHeight="1" x14ac:dyDescent="0.3">
      <c r="E85" s="18" t="s">
        <v>653</v>
      </c>
      <c r="I85" s="18" t="s">
        <v>653</v>
      </c>
      <c r="O85" s="18" t="s">
        <v>654</v>
      </c>
      <c r="Q85" s="18" t="s">
        <v>655</v>
      </c>
      <c r="S85" s="18" t="s">
        <v>652</v>
      </c>
      <c r="U85" s="18" t="s">
        <v>310</v>
      </c>
      <c r="W85" s="18" t="s">
        <v>262</v>
      </c>
      <c r="Y85" s="18" t="s">
        <v>656</v>
      </c>
      <c r="AA85" s="18" t="s">
        <v>657</v>
      </c>
      <c r="AE85" s="18" t="s">
        <v>658</v>
      </c>
      <c r="AG85" s="18" t="s">
        <v>327</v>
      </c>
      <c r="AI85" s="18" t="s">
        <v>65</v>
      </c>
      <c r="AK85" s="18" t="s">
        <v>656</v>
      </c>
    </row>
    <row r="86" spans="1:40" ht="9.75" customHeight="1" x14ac:dyDescent="0.3">
      <c r="A86" s="19" t="s">
        <v>71</v>
      </c>
      <c r="C86" s="19" t="s">
        <v>73</v>
      </c>
      <c r="E86" s="19" t="s">
        <v>659</v>
      </c>
      <c r="G86" s="19" t="s">
        <v>278</v>
      </c>
      <c r="I86" s="19" t="s">
        <v>659</v>
      </c>
      <c r="K86" s="19" t="s">
        <v>278</v>
      </c>
      <c r="M86" s="19" t="s">
        <v>660</v>
      </c>
      <c r="O86" s="19" t="s">
        <v>661</v>
      </c>
      <c r="Q86" s="19" t="s">
        <v>605</v>
      </c>
      <c r="S86" s="19" t="s">
        <v>397</v>
      </c>
      <c r="U86" s="19" t="s">
        <v>69</v>
      </c>
      <c r="W86" s="19" t="s">
        <v>50</v>
      </c>
      <c r="Y86" s="19" t="s">
        <v>662</v>
      </c>
      <c r="AA86" s="19" t="s">
        <v>304</v>
      </c>
      <c r="AC86" s="19" t="s">
        <v>663</v>
      </c>
      <c r="AE86" s="19" t="s">
        <v>304</v>
      </c>
      <c r="AG86" s="19" t="s">
        <v>304</v>
      </c>
      <c r="AI86" s="19" t="s">
        <v>304</v>
      </c>
      <c r="AK86" s="19" t="s">
        <v>664</v>
      </c>
      <c r="AN86" s="19" t="s">
        <v>71</v>
      </c>
    </row>
    <row r="87" spans="1:40" ht="8.85" customHeight="1" x14ac:dyDescent="0.3"/>
    <row r="88" spans="1:40" ht="8.85" customHeight="1" x14ac:dyDescent="0.3">
      <c r="B88" s="10" t="s">
        <v>284</v>
      </c>
    </row>
    <row r="89" spans="1:40" ht="8.85" customHeight="1" x14ac:dyDescent="0.3">
      <c r="A89" s="10">
        <v>1</v>
      </c>
      <c r="B89" s="18"/>
      <c r="C89" s="10" t="s">
        <v>125</v>
      </c>
      <c r="E89" s="159">
        <v>0</v>
      </c>
      <c r="G89" s="159">
        <v>0</v>
      </c>
      <c r="I89" s="159">
        <v>0</v>
      </c>
      <c r="K89" s="159">
        <v>0</v>
      </c>
      <c r="M89" s="159">
        <v>710382</v>
      </c>
      <c r="O89" s="159">
        <v>160275</v>
      </c>
      <c r="Q89" s="159">
        <v>0</v>
      </c>
      <c r="S89" s="159">
        <v>0</v>
      </c>
      <c r="U89" s="159">
        <v>0</v>
      </c>
      <c r="W89" s="159">
        <v>93</v>
      </c>
      <c r="Y89" s="159">
        <f t="shared" ref="Y89:Y104" si="2">SUM(M89:W89)</f>
        <v>870750</v>
      </c>
      <c r="AA89" s="159">
        <v>784002</v>
      </c>
      <c r="AC89" s="159">
        <v>310465</v>
      </c>
      <c r="AE89" s="159">
        <v>0</v>
      </c>
      <c r="AG89" s="159">
        <v>0</v>
      </c>
      <c r="AI89" s="159">
        <f t="shared" ref="AI89:AI104" si="3">SUM(AA89:AG89)</f>
        <v>1094467</v>
      </c>
      <c r="AK89" s="159">
        <f>(Y89-AI89)</f>
        <v>-223717</v>
      </c>
      <c r="AN89" s="18">
        <v>1</v>
      </c>
    </row>
    <row r="90" spans="1:40" ht="8.85" customHeight="1" x14ac:dyDescent="0.3">
      <c r="A90" s="10">
        <v>2</v>
      </c>
      <c r="B90" s="18"/>
      <c r="C90" s="10" t="s">
        <v>126</v>
      </c>
      <c r="E90" s="160">
        <v>0</v>
      </c>
      <c r="G90" s="160">
        <v>0</v>
      </c>
      <c r="I90" s="160">
        <v>0</v>
      </c>
      <c r="K90" s="160">
        <v>0</v>
      </c>
      <c r="M90" s="160">
        <v>0</v>
      </c>
      <c r="O90" s="160">
        <v>0</v>
      </c>
      <c r="Q90" s="160">
        <v>0</v>
      </c>
      <c r="S90" s="160">
        <v>0</v>
      </c>
      <c r="U90" s="160">
        <v>0</v>
      </c>
      <c r="W90" s="160">
        <v>0</v>
      </c>
      <c r="Y90" s="160">
        <f t="shared" si="2"/>
        <v>0</v>
      </c>
      <c r="AA90" s="160">
        <v>0</v>
      </c>
      <c r="AC90" s="160">
        <v>0</v>
      </c>
      <c r="AE90" s="160">
        <v>0</v>
      </c>
      <c r="AG90" s="160">
        <v>0</v>
      </c>
      <c r="AI90" s="160">
        <f t="shared" si="3"/>
        <v>0</v>
      </c>
      <c r="AK90" s="160">
        <f>(Y90-AI90)</f>
        <v>0</v>
      </c>
      <c r="AN90" s="18">
        <v>2</v>
      </c>
    </row>
    <row r="91" spans="1:40" ht="8.85" customHeight="1" x14ac:dyDescent="0.3">
      <c r="A91" s="10">
        <v>3</v>
      </c>
      <c r="B91" s="18"/>
      <c r="C91" s="10" t="s">
        <v>127</v>
      </c>
      <c r="E91" s="160">
        <v>0</v>
      </c>
      <c r="G91" s="160">
        <v>0</v>
      </c>
      <c r="I91" s="160">
        <v>0</v>
      </c>
      <c r="K91" s="160">
        <v>0</v>
      </c>
      <c r="M91" s="160">
        <v>4951389</v>
      </c>
      <c r="O91" s="160">
        <v>0</v>
      </c>
      <c r="Q91" s="160">
        <v>0</v>
      </c>
      <c r="S91" s="160">
        <v>0</v>
      </c>
      <c r="U91" s="160">
        <v>0</v>
      </c>
      <c r="W91" s="160">
        <v>8420</v>
      </c>
      <c r="Y91" s="160">
        <f t="shared" si="2"/>
        <v>4959809</v>
      </c>
      <c r="AA91" s="160">
        <v>3858548</v>
      </c>
      <c r="AC91" s="160">
        <v>1176766</v>
      </c>
      <c r="AE91" s="160">
        <v>122163</v>
      </c>
      <c r="AG91" s="160">
        <v>0</v>
      </c>
      <c r="AI91" s="160">
        <f t="shared" si="3"/>
        <v>5157477</v>
      </c>
      <c r="AK91" s="160">
        <f>(Y91-AI91)</f>
        <v>-197668</v>
      </c>
      <c r="AN91" s="18">
        <v>3</v>
      </c>
    </row>
    <row r="92" spans="1:40" ht="8.85" customHeight="1" x14ac:dyDescent="0.3">
      <c r="A92" s="10">
        <v>4</v>
      </c>
      <c r="B92" s="18"/>
      <c r="C92" s="10" t="s">
        <v>128</v>
      </c>
      <c r="E92" s="160">
        <v>0</v>
      </c>
      <c r="G92" s="160">
        <v>0</v>
      </c>
      <c r="I92" s="160">
        <v>0</v>
      </c>
      <c r="K92" s="160">
        <v>0</v>
      </c>
      <c r="M92" s="160">
        <v>526156</v>
      </c>
      <c r="O92" s="160">
        <v>350275</v>
      </c>
      <c r="Q92" s="160">
        <v>0</v>
      </c>
      <c r="S92" s="160">
        <v>0</v>
      </c>
      <c r="U92" s="160">
        <v>0</v>
      </c>
      <c r="W92" s="160">
        <v>0</v>
      </c>
      <c r="Y92" s="160">
        <f t="shared" si="2"/>
        <v>876431</v>
      </c>
      <c r="AA92" s="160">
        <v>483529</v>
      </c>
      <c r="AC92" s="160">
        <v>203180</v>
      </c>
      <c r="AE92" s="160">
        <v>45166</v>
      </c>
      <c r="AG92" s="160">
        <v>0</v>
      </c>
      <c r="AI92" s="160">
        <f t="shared" si="3"/>
        <v>731875</v>
      </c>
      <c r="AK92" s="160">
        <f>(Y92-AI92)</f>
        <v>144556</v>
      </c>
      <c r="AN92" s="18">
        <v>4</v>
      </c>
    </row>
    <row r="93" spans="1:40" ht="8.85" customHeight="1" x14ac:dyDescent="0.3">
      <c r="A93" s="10">
        <v>5</v>
      </c>
      <c r="B93" s="18"/>
      <c r="C93" s="10" t="s">
        <v>129</v>
      </c>
      <c r="E93" s="160">
        <v>0</v>
      </c>
      <c r="G93" s="160">
        <v>0</v>
      </c>
      <c r="I93" s="160">
        <v>0</v>
      </c>
      <c r="K93" s="160">
        <v>0</v>
      </c>
      <c r="M93" s="160">
        <v>4109122</v>
      </c>
      <c r="O93" s="160">
        <v>0</v>
      </c>
      <c r="Q93" s="160">
        <v>0</v>
      </c>
      <c r="S93" s="160">
        <v>0</v>
      </c>
      <c r="U93" s="160">
        <v>0</v>
      </c>
      <c r="W93" s="160">
        <v>657464</v>
      </c>
      <c r="Y93" s="160">
        <f t="shared" si="2"/>
        <v>4766586</v>
      </c>
      <c r="AA93" s="160">
        <v>2594948</v>
      </c>
      <c r="AC93" s="160">
        <v>1130651</v>
      </c>
      <c r="AE93" s="160">
        <v>443605</v>
      </c>
      <c r="AG93" s="160">
        <v>0</v>
      </c>
      <c r="AI93" s="160">
        <f t="shared" si="3"/>
        <v>4169204</v>
      </c>
      <c r="AK93" s="160">
        <f>(Y93-AI93)</f>
        <v>597382</v>
      </c>
      <c r="AN93" s="18">
        <v>5</v>
      </c>
    </row>
    <row r="94" spans="1:40" ht="8.85" customHeight="1" x14ac:dyDescent="0.3">
      <c r="A94" s="41"/>
      <c r="AN94" s="170"/>
    </row>
    <row r="95" spans="1:40" ht="8.85" customHeight="1" x14ac:dyDescent="0.3">
      <c r="A95" s="10">
        <v>6</v>
      </c>
      <c r="B95" s="18"/>
      <c r="C95" s="10" t="s">
        <v>130</v>
      </c>
      <c r="E95" s="160">
        <v>0</v>
      </c>
      <c r="G95" s="160">
        <v>0</v>
      </c>
      <c r="I95" s="160">
        <v>0</v>
      </c>
      <c r="K95" s="160">
        <v>0</v>
      </c>
      <c r="M95" s="160">
        <v>170277</v>
      </c>
      <c r="O95" s="160">
        <v>0</v>
      </c>
      <c r="Q95" s="160">
        <v>0</v>
      </c>
      <c r="S95" s="160">
        <v>0</v>
      </c>
      <c r="U95" s="160">
        <v>0</v>
      </c>
      <c r="W95" s="160">
        <v>0</v>
      </c>
      <c r="Y95" s="160">
        <f t="shared" si="2"/>
        <v>170277</v>
      </c>
      <c r="AA95" s="160">
        <v>169206</v>
      </c>
      <c r="AC95" s="160">
        <v>114246</v>
      </c>
      <c r="AE95" s="160">
        <v>0</v>
      </c>
      <c r="AG95" s="160">
        <v>0</v>
      </c>
      <c r="AI95" s="160">
        <f t="shared" si="3"/>
        <v>283452</v>
      </c>
      <c r="AK95" s="160">
        <f>(Y95-AI95)</f>
        <v>-113175</v>
      </c>
      <c r="AN95" s="18">
        <v>6</v>
      </c>
    </row>
    <row r="96" spans="1:40" ht="8.85" customHeight="1" x14ac:dyDescent="0.3">
      <c r="A96" s="10">
        <v>7</v>
      </c>
      <c r="B96" s="18"/>
      <c r="C96" s="10" t="s">
        <v>131</v>
      </c>
      <c r="E96" s="160">
        <v>0</v>
      </c>
      <c r="G96" s="160">
        <v>0</v>
      </c>
      <c r="I96" s="160">
        <v>47808764</v>
      </c>
      <c r="K96" s="160">
        <v>0</v>
      </c>
      <c r="M96" s="160">
        <v>107869288</v>
      </c>
      <c r="O96" s="160">
        <v>0</v>
      </c>
      <c r="Q96" s="160">
        <v>0</v>
      </c>
      <c r="S96" s="160">
        <v>0</v>
      </c>
      <c r="U96" s="160">
        <v>0</v>
      </c>
      <c r="W96" s="160">
        <v>2536199</v>
      </c>
      <c r="Y96" s="160">
        <f t="shared" si="2"/>
        <v>110405487</v>
      </c>
      <c r="AA96" s="160">
        <v>60457661</v>
      </c>
      <c r="AC96" s="160">
        <v>19181668</v>
      </c>
      <c r="AE96" s="160">
        <v>8077064</v>
      </c>
      <c r="AG96" s="160">
        <v>7285615</v>
      </c>
      <c r="AI96" s="160">
        <f t="shared" si="3"/>
        <v>95002008</v>
      </c>
      <c r="AK96" s="160">
        <f>(Y96-AI96)</f>
        <v>15403479</v>
      </c>
      <c r="AN96" s="18">
        <v>7</v>
      </c>
    </row>
    <row r="97" spans="1:40" ht="8.85" customHeight="1" x14ac:dyDescent="0.3">
      <c r="A97" s="10">
        <v>8</v>
      </c>
      <c r="B97" s="18"/>
      <c r="C97" s="10" t="s">
        <v>132</v>
      </c>
      <c r="E97" s="160">
        <v>0</v>
      </c>
      <c r="G97" s="160">
        <v>0</v>
      </c>
      <c r="I97" s="160">
        <v>134080</v>
      </c>
      <c r="K97" s="160">
        <v>0</v>
      </c>
      <c r="M97" s="160">
        <v>0</v>
      </c>
      <c r="O97" s="160">
        <v>0</v>
      </c>
      <c r="Q97" s="160">
        <v>0</v>
      </c>
      <c r="S97" s="160">
        <v>0</v>
      </c>
      <c r="U97" s="160">
        <v>0</v>
      </c>
      <c r="W97" s="160">
        <v>0</v>
      </c>
      <c r="Y97" s="160">
        <f t="shared" si="2"/>
        <v>0</v>
      </c>
      <c r="AA97" s="160">
        <v>0</v>
      </c>
      <c r="AC97" s="160">
        <v>0</v>
      </c>
      <c r="AE97" s="160">
        <v>0</v>
      </c>
      <c r="AG97" s="160">
        <v>0</v>
      </c>
      <c r="AI97" s="160">
        <f t="shared" si="3"/>
        <v>0</v>
      </c>
      <c r="AK97" s="160">
        <f>(Y97-AI97)</f>
        <v>0</v>
      </c>
      <c r="AN97" s="18">
        <v>8</v>
      </c>
    </row>
    <row r="98" spans="1:40" ht="8.85" customHeight="1" x14ac:dyDescent="0.3">
      <c r="A98" s="10">
        <v>9</v>
      </c>
      <c r="B98" s="18"/>
      <c r="C98" s="10" t="s">
        <v>133</v>
      </c>
      <c r="E98" s="160">
        <v>0</v>
      </c>
      <c r="G98" s="160">
        <v>0</v>
      </c>
      <c r="I98" s="160">
        <v>0</v>
      </c>
      <c r="K98" s="160">
        <v>0</v>
      </c>
      <c r="M98" s="160">
        <v>1195230</v>
      </c>
      <c r="O98" s="160">
        <v>0</v>
      </c>
      <c r="Q98" s="160">
        <v>0</v>
      </c>
      <c r="S98" s="160">
        <v>0</v>
      </c>
      <c r="U98" s="160">
        <v>0</v>
      </c>
      <c r="W98" s="160">
        <v>7471</v>
      </c>
      <c r="Y98" s="160">
        <f t="shared" si="2"/>
        <v>1202701</v>
      </c>
      <c r="AA98" s="160">
        <v>1173573</v>
      </c>
      <c r="AC98" s="160">
        <v>454758</v>
      </c>
      <c r="AE98" s="160">
        <v>0</v>
      </c>
      <c r="AG98" s="160">
        <v>0</v>
      </c>
      <c r="AI98" s="160">
        <f t="shared" si="3"/>
        <v>1628331</v>
      </c>
      <c r="AK98" s="160">
        <f>(Y98-AI98)</f>
        <v>-425630</v>
      </c>
      <c r="AN98" s="18">
        <v>9</v>
      </c>
    </row>
    <row r="99" spans="1:40" ht="8.85" customHeight="1" x14ac:dyDescent="0.3">
      <c r="A99" s="10">
        <v>10</v>
      </c>
      <c r="B99" s="18"/>
      <c r="C99" s="10" t="s">
        <v>134</v>
      </c>
      <c r="E99" s="160">
        <v>0</v>
      </c>
      <c r="G99" s="160">
        <v>0</v>
      </c>
      <c r="I99" s="160">
        <v>0</v>
      </c>
      <c r="K99" s="160">
        <v>0</v>
      </c>
      <c r="M99" s="160">
        <v>6282862</v>
      </c>
      <c r="O99" s="160">
        <v>686116</v>
      </c>
      <c r="Q99" s="160">
        <v>0</v>
      </c>
      <c r="S99" s="160">
        <v>0</v>
      </c>
      <c r="U99" s="160">
        <v>616342</v>
      </c>
      <c r="W99" s="160">
        <v>73871</v>
      </c>
      <c r="Y99" s="160">
        <f t="shared" si="2"/>
        <v>7659191</v>
      </c>
      <c r="AA99" s="160">
        <v>8089302</v>
      </c>
      <c r="AC99" s="160">
        <v>329745</v>
      </c>
      <c r="AE99" s="160">
        <v>0</v>
      </c>
      <c r="AG99" s="160">
        <v>3483</v>
      </c>
      <c r="AI99" s="160">
        <f t="shared" si="3"/>
        <v>8422530</v>
      </c>
      <c r="AK99" s="160">
        <f>(Y99-AI99)</f>
        <v>-763339</v>
      </c>
      <c r="AN99" s="18">
        <v>10</v>
      </c>
    </row>
    <row r="100" spans="1:40" ht="8.85" customHeight="1" x14ac:dyDescent="0.3">
      <c r="A100" s="41"/>
      <c r="AN100" s="170"/>
    </row>
    <row r="101" spans="1:40" ht="8.85" customHeight="1" x14ac:dyDescent="0.3">
      <c r="A101" s="10">
        <v>11</v>
      </c>
      <c r="B101" s="18"/>
      <c r="C101" s="10" t="s">
        <v>135</v>
      </c>
      <c r="E101" s="160">
        <v>0</v>
      </c>
      <c r="G101" s="160">
        <v>0</v>
      </c>
      <c r="I101" s="160">
        <v>0</v>
      </c>
      <c r="K101" s="160">
        <v>0</v>
      </c>
      <c r="M101" s="160">
        <v>637965</v>
      </c>
      <c r="O101" s="160">
        <v>704732</v>
      </c>
      <c r="Q101" s="160">
        <v>0</v>
      </c>
      <c r="S101" s="160">
        <v>0</v>
      </c>
      <c r="U101" s="160">
        <v>0</v>
      </c>
      <c r="W101" s="160">
        <v>3517</v>
      </c>
      <c r="Y101" s="160">
        <f t="shared" si="2"/>
        <v>1346214</v>
      </c>
      <c r="AA101" s="160">
        <v>667499</v>
      </c>
      <c r="AC101" s="160">
        <v>704149</v>
      </c>
      <c r="AE101" s="160">
        <v>200844</v>
      </c>
      <c r="AG101" s="160">
        <v>0</v>
      </c>
      <c r="AI101" s="160">
        <f t="shared" si="3"/>
        <v>1572492</v>
      </c>
      <c r="AK101" s="160">
        <f>(Y101-AI101)</f>
        <v>-226278</v>
      </c>
      <c r="AN101" s="18">
        <v>11</v>
      </c>
    </row>
    <row r="102" spans="1:40" ht="8.85" customHeight="1" x14ac:dyDescent="0.3">
      <c r="A102" s="10">
        <v>12</v>
      </c>
      <c r="B102" s="18"/>
      <c r="C102" s="10" t="s">
        <v>136</v>
      </c>
      <c r="E102" s="160">
        <v>0</v>
      </c>
      <c r="G102" s="160">
        <v>0</v>
      </c>
      <c r="I102" s="160">
        <v>0</v>
      </c>
      <c r="K102" s="160">
        <v>0</v>
      </c>
      <c r="M102" s="160">
        <v>0</v>
      </c>
      <c r="O102" s="160">
        <v>0</v>
      </c>
      <c r="Q102" s="160">
        <v>0</v>
      </c>
      <c r="S102" s="160">
        <v>0</v>
      </c>
      <c r="U102" s="160">
        <v>0</v>
      </c>
      <c r="W102" s="160">
        <v>0</v>
      </c>
      <c r="Y102" s="160">
        <f t="shared" si="2"/>
        <v>0</v>
      </c>
      <c r="AA102" s="160">
        <v>0</v>
      </c>
      <c r="AC102" s="160">
        <v>0</v>
      </c>
      <c r="AE102" s="160">
        <v>0</v>
      </c>
      <c r="AG102" s="160">
        <v>0</v>
      </c>
      <c r="AI102" s="160">
        <f t="shared" si="3"/>
        <v>0</v>
      </c>
      <c r="AK102" s="160">
        <f>(Y102-AI102)</f>
        <v>0</v>
      </c>
      <c r="AN102" s="18">
        <v>12</v>
      </c>
    </row>
    <row r="103" spans="1:40" ht="8.85" customHeight="1" x14ac:dyDescent="0.3">
      <c r="A103" s="10">
        <v>13</v>
      </c>
      <c r="B103" s="18"/>
      <c r="C103" s="10" t="s">
        <v>137</v>
      </c>
      <c r="E103" s="160">
        <v>0</v>
      </c>
      <c r="G103" s="160">
        <v>0</v>
      </c>
      <c r="I103" s="160">
        <v>0</v>
      </c>
      <c r="K103" s="160">
        <v>0</v>
      </c>
      <c r="M103" s="160">
        <v>0</v>
      </c>
      <c r="O103" s="160">
        <v>0</v>
      </c>
      <c r="Q103" s="160">
        <v>0</v>
      </c>
      <c r="S103" s="160">
        <v>2565</v>
      </c>
      <c r="U103" s="160">
        <v>0</v>
      </c>
      <c r="W103" s="160">
        <v>-625</v>
      </c>
      <c r="Y103" s="160">
        <f t="shared" si="2"/>
        <v>1940</v>
      </c>
      <c r="AA103" s="160">
        <v>36388</v>
      </c>
      <c r="AC103" s="160">
        <v>0</v>
      </c>
      <c r="AE103" s="160">
        <v>0</v>
      </c>
      <c r="AG103" s="160">
        <v>0</v>
      </c>
      <c r="AI103" s="160">
        <f t="shared" si="3"/>
        <v>36388</v>
      </c>
      <c r="AK103" s="160">
        <f>(Y103-AI103)</f>
        <v>-34448</v>
      </c>
      <c r="AN103" s="18">
        <v>13</v>
      </c>
    </row>
    <row r="104" spans="1:40" ht="8.85" customHeight="1" x14ac:dyDescent="0.3">
      <c r="A104" s="10">
        <v>14</v>
      </c>
      <c r="B104" s="18"/>
      <c r="C104" s="10" t="s">
        <v>138</v>
      </c>
      <c r="E104" s="160">
        <v>0</v>
      </c>
      <c r="G104" s="160">
        <v>0</v>
      </c>
      <c r="I104" s="160">
        <v>0</v>
      </c>
      <c r="K104" s="160">
        <v>0</v>
      </c>
      <c r="M104" s="160">
        <v>7451712</v>
      </c>
      <c r="O104" s="160">
        <v>1179932</v>
      </c>
      <c r="Q104" s="160">
        <v>0</v>
      </c>
      <c r="S104" s="160">
        <v>0</v>
      </c>
      <c r="U104" s="160">
        <v>0</v>
      </c>
      <c r="W104" s="160">
        <v>77213</v>
      </c>
      <c r="Y104" s="160">
        <f t="shared" si="2"/>
        <v>8708857</v>
      </c>
      <c r="AA104" s="160">
        <v>7588265</v>
      </c>
      <c r="AC104" s="160">
        <v>3528338</v>
      </c>
      <c r="AE104" s="160">
        <v>177523</v>
      </c>
      <c r="AG104" s="160">
        <v>0</v>
      </c>
      <c r="AI104" s="160">
        <f t="shared" si="3"/>
        <v>11294126</v>
      </c>
      <c r="AK104" s="160">
        <f>(Y104-AI104)</f>
        <v>-2585269</v>
      </c>
      <c r="AN104" s="18">
        <v>14</v>
      </c>
    </row>
    <row r="105" spans="1:40" ht="8.85" customHeight="1" x14ac:dyDescent="0.3">
      <c r="A105" s="10">
        <v>15</v>
      </c>
      <c r="B105" s="18"/>
      <c r="C105" s="10" t="s">
        <v>139</v>
      </c>
      <c r="E105" s="160">
        <v>0</v>
      </c>
      <c r="G105" s="160">
        <v>0</v>
      </c>
      <c r="I105" s="160">
        <v>0</v>
      </c>
      <c r="K105" s="160">
        <v>0</v>
      </c>
      <c r="M105" s="160">
        <v>1859766</v>
      </c>
      <c r="O105" s="160">
        <v>13270</v>
      </c>
      <c r="Q105" s="160">
        <v>0</v>
      </c>
      <c r="S105" s="160">
        <v>0</v>
      </c>
      <c r="U105" s="160">
        <v>0</v>
      </c>
      <c r="W105" s="160">
        <v>12052</v>
      </c>
      <c r="Y105" s="160">
        <f>SUM(M105:W105)</f>
        <v>1885088</v>
      </c>
      <c r="AA105" s="160">
        <v>1463804</v>
      </c>
      <c r="AC105" s="160">
        <v>894773</v>
      </c>
      <c r="AE105" s="160">
        <v>276277</v>
      </c>
      <c r="AG105" s="160">
        <v>0</v>
      </c>
      <c r="AI105" s="160">
        <f>SUM(AA105:AG105)</f>
        <v>2634854</v>
      </c>
      <c r="AK105" s="160">
        <f>(Y105-AI105)</f>
        <v>-749766</v>
      </c>
      <c r="AN105" s="18">
        <v>15</v>
      </c>
    </row>
    <row r="106" spans="1:40" ht="8.85" customHeight="1" x14ac:dyDescent="0.3">
      <c r="A106" s="41"/>
      <c r="AN106" s="170"/>
    </row>
    <row r="107" spans="1:40" ht="8.85" customHeight="1" x14ac:dyDescent="0.3">
      <c r="A107" s="10">
        <v>16</v>
      </c>
      <c r="B107" s="18"/>
      <c r="C107" s="10" t="s">
        <v>140</v>
      </c>
      <c r="E107" s="160">
        <v>0</v>
      </c>
      <c r="G107" s="160">
        <v>0</v>
      </c>
      <c r="I107" s="160">
        <v>110394</v>
      </c>
      <c r="K107" s="160">
        <v>0</v>
      </c>
      <c r="M107" s="160">
        <v>0</v>
      </c>
      <c r="O107" s="160">
        <v>0</v>
      </c>
      <c r="Q107" s="160">
        <v>0</v>
      </c>
      <c r="S107" s="160">
        <v>0</v>
      </c>
      <c r="U107" s="160">
        <v>0</v>
      </c>
      <c r="W107" s="160">
        <v>0</v>
      </c>
      <c r="Y107" s="160">
        <f>SUM(M107:W107)</f>
        <v>0</v>
      </c>
      <c r="AA107" s="160">
        <v>0</v>
      </c>
      <c r="AC107" s="160">
        <v>0</v>
      </c>
      <c r="AE107" s="160">
        <v>0</v>
      </c>
      <c r="AG107" s="160">
        <v>0</v>
      </c>
      <c r="AI107" s="160">
        <f>SUM(AA107:AG107)</f>
        <v>0</v>
      </c>
      <c r="AK107" s="160">
        <f>(Y107-AI107)</f>
        <v>0</v>
      </c>
      <c r="AN107" s="18">
        <v>16</v>
      </c>
    </row>
    <row r="108" spans="1:40" ht="8.85" customHeight="1" x14ac:dyDescent="0.3">
      <c r="A108" s="10">
        <v>17</v>
      </c>
      <c r="B108" s="18"/>
      <c r="C108" s="10" t="s">
        <v>141</v>
      </c>
      <c r="E108" s="160">
        <v>0</v>
      </c>
      <c r="G108" s="160">
        <v>0</v>
      </c>
      <c r="I108" s="160">
        <v>0</v>
      </c>
      <c r="K108" s="160">
        <v>0</v>
      </c>
      <c r="M108" s="160">
        <v>2911698</v>
      </c>
      <c r="O108" s="160">
        <v>641069</v>
      </c>
      <c r="Q108" s="160">
        <v>0</v>
      </c>
      <c r="S108" s="160">
        <v>0</v>
      </c>
      <c r="U108" s="160">
        <v>32240</v>
      </c>
      <c r="W108" s="160">
        <v>2287584</v>
      </c>
      <c r="Y108" s="160">
        <f>SUM(M108:W108)</f>
        <v>5872591</v>
      </c>
      <c r="AA108" s="160">
        <v>2948927</v>
      </c>
      <c r="AC108" s="160">
        <v>1465316</v>
      </c>
      <c r="AE108" s="160">
        <v>1337768</v>
      </c>
      <c r="AG108" s="160">
        <v>334654</v>
      </c>
      <c r="AI108" s="160">
        <f>SUM(AA108:AG108)</f>
        <v>6086665</v>
      </c>
      <c r="AK108" s="160">
        <f>(Y108-AI108)</f>
        <v>-214074</v>
      </c>
      <c r="AN108" s="18">
        <v>17</v>
      </c>
    </row>
    <row r="109" spans="1:40" ht="8.85" customHeight="1" x14ac:dyDescent="0.3">
      <c r="A109" s="10">
        <v>18</v>
      </c>
      <c r="B109" s="18"/>
      <c r="C109" s="10" t="s">
        <v>142</v>
      </c>
      <c r="E109" s="160">
        <v>0</v>
      </c>
      <c r="G109" s="160">
        <v>0</v>
      </c>
      <c r="I109" s="160">
        <v>289556</v>
      </c>
      <c r="K109" s="160">
        <v>0</v>
      </c>
      <c r="M109" s="160">
        <v>2977573</v>
      </c>
      <c r="O109" s="160">
        <v>872963</v>
      </c>
      <c r="Q109" s="160">
        <v>0</v>
      </c>
      <c r="S109" s="160">
        <v>0</v>
      </c>
      <c r="U109" s="160">
        <v>0</v>
      </c>
      <c r="W109" s="160">
        <v>200715</v>
      </c>
      <c r="Y109" s="160">
        <f>SUM(M109:W109)</f>
        <v>4051251</v>
      </c>
      <c r="AA109" s="160">
        <v>2262782</v>
      </c>
      <c r="AC109" s="160">
        <v>1451475</v>
      </c>
      <c r="AE109" s="160">
        <v>666429</v>
      </c>
      <c r="AG109" s="160">
        <v>0</v>
      </c>
      <c r="AI109" s="160">
        <f>SUM(AA109:AG109)</f>
        <v>4380686</v>
      </c>
      <c r="AK109" s="160">
        <f>(Y109-AI109)</f>
        <v>-329435</v>
      </c>
      <c r="AN109" s="18">
        <v>18</v>
      </c>
    </row>
    <row r="110" spans="1:40" ht="8.85" customHeight="1" x14ac:dyDescent="0.3">
      <c r="A110" s="10">
        <v>19</v>
      </c>
      <c r="B110" s="18"/>
      <c r="C110" s="10" t="s">
        <v>143</v>
      </c>
      <c r="E110" s="160">
        <v>0</v>
      </c>
      <c r="G110" s="160">
        <v>0</v>
      </c>
      <c r="I110" s="160">
        <v>0</v>
      </c>
      <c r="K110" s="160">
        <v>0</v>
      </c>
      <c r="M110" s="160">
        <v>114216</v>
      </c>
      <c r="O110" s="160">
        <v>696102</v>
      </c>
      <c r="Q110" s="160">
        <v>0</v>
      </c>
      <c r="S110" s="160">
        <v>0</v>
      </c>
      <c r="U110" s="160">
        <v>0</v>
      </c>
      <c r="W110" s="160">
        <v>0</v>
      </c>
      <c r="Y110" s="160">
        <f>SUM(M110:W110)</f>
        <v>810318</v>
      </c>
      <c r="AA110" s="160">
        <v>591213</v>
      </c>
      <c r="AC110" s="160">
        <v>271560</v>
      </c>
      <c r="AE110" s="160">
        <v>0</v>
      </c>
      <c r="AG110" s="160">
        <v>0</v>
      </c>
      <c r="AI110" s="160">
        <f>SUM(AA110:AG110)</f>
        <v>862773</v>
      </c>
      <c r="AK110" s="160">
        <f>(Y110-AI110)</f>
        <v>-52455</v>
      </c>
      <c r="AN110" s="18">
        <v>19</v>
      </c>
    </row>
    <row r="111" spans="1:40" ht="8.85" customHeight="1" x14ac:dyDescent="0.3">
      <c r="A111" s="10">
        <v>20</v>
      </c>
      <c r="B111" s="18"/>
      <c r="C111" s="10" t="s">
        <v>144</v>
      </c>
      <c r="E111" s="160">
        <v>0</v>
      </c>
      <c r="G111" s="160">
        <v>0</v>
      </c>
      <c r="I111" s="160">
        <v>0</v>
      </c>
      <c r="K111" s="160">
        <v>0</v>
      </c>
      <c r="M111" s="160">
        <v>0</v>
      </c>
      <c r="O111" s="160">
        <v>0</v>
      </c>
      <c r="Q111" s="160">
        <v>0</v>
      </c>
      <c r="S111" s="160">
        <v>0</v>
      </c>
      <c r="U111" s="160">
        <v>0</v>
      </c>
      <c r="W111" s="160">
        <v>0</v>
      </c>
      <c r="Y111" s="160">
        <f>SUM(M111:W111)</f>
        <v>0</v>
      </c>
      <c r="AA111" s="160">
        <v>0</v>
      </c>
      <c r="AC111" s="160">
        <v>0</v>
      </c>
      <c r="AE111" s="160">
        <v>0</v>
      </c>
      <c r="AG111" s="160">
        <v>0</v>
      </c>
      <c r="AI111" s="160">
        <f>SUM(AA111:AG111)</f>
        <v>0</v>
      </c>
      <c r="AK111" s="160">
        <f>(Y111-AI111)</f>
        <v>0</v>
      </c>
      <c r="AN111" s="18">
        <v>20</v>
      </c>
    </row>
    <row r="112" spans="1:40" ht="8.85" customHeight="1" x14ac:dyDescent="0.3">
      <c r="A112" s="41"/>
      <c r="AN112" s="170"/>
    </row>
    <row r="113" spans="1:40" ht="8.85" customHeight="1" x14ac:dyDescent="0.3">
      <c r="A113" s="10">
        <v>21</v>
      </c>
      <c r="B113" s="18"/>
      <c r="C113" s="10" t="s">
        <v>145</v>
      </c>
      <c r="E113" s="160">
        <v>0</v>
      </c>
      <c r="G113" s="160">
        <v>0</v>
      </c>
      <c r="I113" s="160">
        <v>1008195</v>
      </c>
      <c r="K113" s="160">
        <v>715650</v>
      </c>
      <c r="M113" s="160">
        <v>112432781</v>
      </c>
      <c r="O113" s="160">
        <v>154400</v>
      </c>
      <c r="Q113" s="160">
        <v>0</v>
      </c>
      <c r="S113" s="160">
        <v>0</v>
      </c>
      <c r="U113" s="160">
        <v>1221519</v>
      </c>
      <c r="W113" s="160">
        <v>2099070</v>
      </c>
      <c r="Y113" s="160">
        <f>SUM(M113:W113)</f>
        <v>115907770</v>
      </c>
      <c r="AA113" s="160">
        <v>61611800</v>
      </c>
      <c r="AC113" s="160">
        <v>33533941</v>
      </c>
      <c r="AE113" s="160">
        <v>823377</v>
      </c>
      <c r="AG113" s="160">
        <v>669109</v>
      </c>
      <c r="AI113" s="160">
        <f>SUM(AA113:AG113)</f>
        <v>96638227</v>
      </c>
      <c r="AK113" s="160">
        <f>(Y113-AI113)</f>
        <v>19269543</v>
      </c>
      <c r="AN113" s="18">
        <v>21</v>
      </c>
    </row>
    <row r="114" spans="1:40" ht="8.85" customHeight="1" x14ac:dyDescent="0.3">
      <c r="A114" s="10">
        <v>22</v>
      </c>
      <c r="B114" s="18"/>
      <c r="C114" s="10" t="s">
        <v>146</v>
      </c>
      <c r="E114" s="160">
        <v>0</v>
      </c>
      <c r="G114" s="160">
        <v>0</v>
      </c>
      <c r="I114" s="160">
        <v>0</v>
      </c>
      <c r="K114" s="160">
        <v>0</v>
      </c>
      <c r="M114" s="160">
        <v>726584</v>
      </c>
      <c r="O114" s="160">
        <v>200000</v>
      </c>
      <c r="Q114" s="160">
        <v>0</v>
      </c>
      <c r="S114" s="160">
        <v>0</v>
      </c>
      <c r="U114" s="160">
        <v>0</v>
      </c>
      <c r="W114" s="160">
        <v>159754</v>
      </c>
      <c r="Y114" s="160">
        <f>SUM(M114:W114)</f>
        <v>1086338</v>
      </c>
      <c r="AA114" s="160">
        <v>546637</v>
      </c>
      <c r="AC114" s="160">
        <v>330581</v>
      </c>
      <c r="AE114" s="160">
        <v>19778</v>
      </c>
      <c r="AG114" s="160">
        <v>0</v>
      </c>
      <c r="AI114" s="160">
        <f>SUM(AA114:AG114)</f>
        <v>896996</v>
      </c>
      <c r="AK114" s="160">
        <f>(Y114-AI114)</f>
        <v>189342</v>
      </c>
      <c r="AN114" s="18">
        <v>22</v>
      </c>
    </row>
    <row r="115" spans="1:40" ht="8.85" customHeight="1" x14ac:dyDescent="0.3">
      <c r="A115" s="10">
        <v>23</v>
      </c>
      <c r="B115" s="18"/>
      <c r="C115" s="10" t="s">
        <v>147</v>
      </c>
      <c r="E115" s="160">
        <v>0</v>
      </c>
      <c r="G115" s="160">
        <v>0</v>
      </c>
      <c r="I115" s="160">
        <v>0</v>
      </c>
      <c r="K115" s="160">
        <v>0</v>
      </c>
      <c r="M115" s="160">
        <v>0</v>
      </c>
      <c r="O115" s="160">
        <v>0</v>
      </c>
      <c r="Q115" s="160">
        <v>0</v>
      </c>
      <c r="S115" s="160">
        <v>0</v>
      </c>
      <c r="U115" s="160">
        <v>0</v>
      </c>
      <c r="W115" s="160">
        <v>0</v>
      </c>
      <c r="Y115" s="160">
        <f>SUM(M115:W115)</f>
        <v>0</v>
      </c>
      <c r="AA115" s="160">
        <v>0</v>
      </c>
      <c r="AC115" s="160">
        <v>0</v>
      </c>
      <c r="AE115" s="160">
        <v>0</v>
      </c>
      <c r="AG115" s="160">
        <v>0</v>
      </c>
      <c r="AI115" s="160">
        <f>SUM(AA115:AG115)</f>
        <v>0</v>
      </c>
      <c r="AK115" s="160">
        <f>(Y115-AI115)</f>
        <v>0</v>
      </c>
      <c r="AN115" s="18">
        <v>23</v>
      </c>
    </row>
    <row r="116" spans="1:40" ht="8.85" customHeight="1" x14ac:dyDescent="0.3">
      <c r="A116" s="10">
        <v>24</v>
      </c>
      <c r="B116" s="18"/>
      <c r="C116" s="10" t="s">
        <v>148</v>
      </c>
      <c r="E116" s="160">
        <v>0</v>
      </c>
      <c r="G116" s="160">
        <v>0</v>
      </c>
      <c r="I116" s="160">
        <v>0</v>
      </c>
      <c r="K116" s="160">
        <v>0</v>
      </c>
      <c r="M116" s="160">
        <v>1785098</v>
      </c>
      <c r="O116" s="160">
        <v>590916</v>
      </c>
      <c r="Q116" s="160">
        <v>0</v>
      </c>
      <c r="S116" s="160">
        <v>13030</v>
      </c>
      <c r="U116" s="160">
        <v>0</v>
      </c>
      <c r="W116" s="160">
        <v>15</v>
      </c>
      <c r="Y116" s="160">
        <f>SUM(M116:W116)</f>
        <v>2389059</v>
      </c>
      <c r="AA116" s="160">
        <v>2799839</v>
      </c>
      <c r="AC116" s="160">
        <v>1561612</v>
      </c>
      <c r="AE116" s="160">
        <v>84944</v>
      </c>
      <c r="AG116" s="160">
        <v>0</v>
      </c>
      <c r="AI116" s="160">
        <f>SUM(AA116:AG116)</f>
        <v>4446395</v>
      </c>
      <c r="AK116" s="160">
        <f>(Y116-AI116)</f>
        <v>-2057336</v>
      </c>
      <c r="AN116" s="18">
        <v>24</v>
      </c>
    </row>
    <row r="117" spans="1:40" ht="8.85" customHeight="1" x14ac:dyDescent="0.3">
      <c r="A117" s="10">
        <v>25</v>
      </c>
      <c r="B117" s="18"/>
      <c r="C117" s="10" t="s">
        <v>149</v>
      </c>
      <c r="E117" s="160">
        <v>0</v>
      </c>
      <c r="G117" s="160">
        <v>0</v>
      </c>
      <c r="I117" s="160">
        <v>0</v>
      </c>
      <c r="K117" s="160">
        <v>0</v>
      </c>
      <c r="M117" s="160">
        <v>443416</v>
      </c>
      <c r="O117" s="160">
        <v>143847</v>
      </c>
      <c r="Q117" s="160">
        <v>0</v>
      </c>
      <c r="S117" s="160">
        <v>0</v>
      </c>
      <c r="U117" s="160">
        <v>0</v>
      </c>
      <c r="W117" s="160">
        <v>280</v>
      </c>
      <c r="Y117" s="160">
        <f>SUM(M117:W117)</f>
        <v>587543</v>
      </c>
      <c r="AA117" s="160">
        <v>412935</v>
      </c>
      <c r="AC117" s="160">
        <v>347483</v>
      </c>
      <c r="AE117" s="160">
        <v>66112</v>
      </c>
      <c r="AG117" s="160">
        <v>0</v>
      </c>
      <c r="AI117" s="160">
        <f>SUM(AA117:AG117)</f>
        <v>826530</v>
      </c>
      <c r="AK117" s="160">
        <f>(Y117-AI117)</f>
        <v>-238987</v>
      </c>
      <c r="AN117" s="18">
        <v>25</v>
      </c>
    </row>
    <row r="118" spans="1:40" ht="8.85" customHeight="1" x14ac:dyDescent="0.3">
      <c r="A118" s="41"/>
      <c r="AN118" s="170"/>
    </row>
    <row r="119" spans="1:40" ht="8.85" customHeight="1" x14ac:dyDescent="0.3">
      <c r="A119" s="10">
        <v>26</v>
      </c>
      <c r="B119" s="18"/>
      <c r="C119" s="10" t="s">
        <v>150</v>
      </c>
      <c r="E119" s="160">
        <v>0</v>
      </c>
      <c r="G119" s="160">
        <v>0</v>
      </c>
      <c r="I119" s="160">
        <v>0</v>
      </c>
      <c r="K119" s="160">
        <v>0</v>
      </c>
      <c r="M119" s="160">
        <v>2415953</v>
      </c>
      <c r="O119" s="160">
        <v>0</v>
      </c>
      <c r="Q119" s="160">
        <v>0</v>
      </c>
      <c r="S119" s="160">
        <v>0</v>
      </c>
      <c r="U119" s="160">
        <v>0</v>
      </c>
      <c r="W119" s="160">
        <v>79150</v>
      </c>
      <c r="Y119" s="160">
        <f>SUM(M119:W119)</f>
        <v>2495103</v>
      </c>
      <c r="AA119" s="160">
        <v>2484940</v>
      </c>
      <c r="AC119" s="160">
        <v>1064344</v>
      </c>
      <c r="AE119" s="160">
        <v>108283</v>
      </c>
      <c r="AG119" s="160">
        <v>109007</v>
      </c>
      <c r="AI119" s="160">
        <f>SUM(AA119:AG119)</f>
        <v>3766574</v>
      </c>
      <c r="AK119" s="160">
        <f>(Y119-AI119)</f>
        <v>-1271471</v>
      </c>
      <c r="AN119" s="18">
        <v>26</v>
      </c>
    </row>
    <row r="120" spans="1:40" ht="8.85" customHeight="1" x14ac:dyDescent="0.3">
      <c r="A120" s="10">
        <v>27</v>
      </c>
      <c r="B120" s="18"/>
      <c r="C120" s="10" t="s">
        <v>151</v>
      </c>
      <c r="E120" s="160">
        <v>0</v>
      </c>
      <c r="G120" s="160">
        <v>0</v>
      </c>
      <c r="I120" s="160">
        <v>0</v>
      </c>
      <c r="K120" s="160">
        <v>0</v>
      </c>
      <c r="M120" s="160">
        <v>4229491</v>
      </c>
      <c r="O120" s="160">
        <v>0</v>
      </c>
      <c r="Q120" s="160">
        <v>0</v>
      </c>
      <c r="S120" s="160">
        <v>53866</v>
      </c>
      <c r="U120" s="160">
        <v>0</v>
      </c>
      <c r="W120" s="160">
        <v>530111</v>
      </c>
      <c r="Y120" s="160">
        <f>SUM(M120:W120)</f>
        <v>4813468</v>
      </c>
      <c r="AA120" s="160">
        <v>3853846</v>
      </c>
      <c r="AC120" s="160">
        <v>1430933</v>
      </c>
      <c r="AE120" s="160">
        <v>133825</v>
      </c>
      <c r="AG120" s="160">
        <v>7916</v>
      </c>
      <c r="AI120" s="160">
        <f>SUM(AA120:AG120)</f>
        <v>5426520</v>
      </c>
      <c r="AK120" s="160">
        <f>(Y120-AI120)</f>
        <v>-613052</v>
      </c>
      <c r="AN120" s="18">
        <v>27</v>
      </c>
    </row>
    <row r="121" spans="1:40" ht="8.85" customHeight="1" x14ac:dyDescent="0.3">
      <c r="A121" s="10">
        <v>28</v>
      </c>
      <c r="B121" s="18"/>
      <c r="C121" s="10" t="s">
        <v>152</v>
      </c>
      <c r="E121" s="160">
        <v>0</v>
      </c>
      <c r="G121" s="160">
        <v>0</v>
      </c>
      <c r="I121" s="160">
        <v>0</v>
      </c>
      <c r="K121" s="160">
        <v>0</v>
      </c>
      <c r="M121" s="160">
        <v>249049</v>
      </c>
      <c r="O121" s="160">
        <v>0</v>
      </c>
      <c r="Q121" s="160">
        <v>32833</v>
      </c>
      <c r="S121" s="160">
        <v>26771</v>
      </c>
      <c r="U121" s="160">
        <v>30000</v>
      </c>
      <c r="W121" s="160">
        <v>620</v>
      </c>
      <c r="Y121" s="160">
        <f>SUM(M121:W121)</f>
        <v>339273</v>
      </c>
      <c r="AA121" s="160">
        <v>295648</v>
      </c>
      <c r="AC121" s="160">
        <v>510181</v>
      </c>
      <c r="AE121" s="160">
        <v>19448</v>
      </c>
      <c r="AG121" s="160">
        <v>0</v>
      </c>
      <c r="AI121" s="160">
        <f>SUM(AA121:AG121)</f>
        <v>825277</v>
      </c>
      <c r="AK121" s="160">
        <f>(Y121-AI121)</f>
        <v>-486004</v>
      </c>
      <c r="AN121" s="18">
        <v>28</v>
      </c>
    </row>
    <row r="122" spans="1:40" ht="8.85" customHeight="1" x14ac:dyDescent="0.3">
      <c r="A122" s="10">
        <v>29</v>
      </c>
      <c r="B122" s="18"/>
      <c r="C122" s="10" t="s">
        <v>94</v>
      </c>
      <c r="E122" s="160">
        <v>0</v>
      </c>
      <c r="G122" s="160">
        <v>0</v>
      </c>
      <c r="I122" s="160">
        <v>91643323</v>
      </c>
      <c r="K122" s="160">
        <v>0</v>
      </c>
      <c r="M122" s="160">
        <v>220265431</v>
      </c>
      <c r="O122" s="160">
        <v>75680921</v>
      </c>
      <c r="Q122" s="160">
        <v>0</v>
      </c>
      <c r="S122" s="160">
        <v>37986853</v>
      </c>
      <c r="U122" s="160">
        <v>0</v>
      </c>
      <c r="W122" s="160">
        <v>35561045</v>
      </c>
      <c r="Y122" s="160">
        <f>SUM(M122:W122)</f>
        <v>369494250</v>
      </c>
      <c r="AA122" s="160">
        <v>206230386</v>
      </c>
      <c r="AC122" s="160">
        <v>73673625</v>
      </c>
      <c r="AE122" s="160">
        <v>19458780</v>
      </c>
      <c r="AG122" s="160">
        <v>993208</v>
      </c>
      <c r="AI122" s="160">
        <f>SUM(AA122:AG122)</f>
        <v>300355999</v>
      </c>
      <c r="AK122" s="160">
        <f>(Y122-AI122)</f>
        <v>69138251</v>
      </c>
      <c r="AN122" s="18">
        <v>29</v>
      </c>
    </row>
    <row r="123" spans="1:40" ht="8.85" customHeight="1" x14ac:dyDescent="0.3">
      <c r="A123" s="10">
        <v>30</v>
      </c>
      <c r="B123" s="18"/>
      <c r="C123" s="10" t="s">
        <v>153</v>
      </c>
      <c r="E123" s="160">
        <v>452478</v>
      </c>
      <c r="G123" s="160">
        <v>0</v>
      </c>
      <c r="I123" s="160">
        <v>0</v>
      </c>
      <c r="K123" s="160">
        <v>0</v>
      </c>
      <c r="M123" s="160">
        <v>922885</v>
      </c>
      <c r="O123" s="160">
        <v>-1581314</v>
      </c>
      <c r="Q123" s="160">
        <v>0</v>
      </c>
      <c r="S123" s="160">
        <v>17851</v>
      </c>
      <c r="U123" s="160">
        <v>322624</v>
      </c>
      <c r="W123" s="160">
        <v>2416</v>
      </c>
      <c r="Y123" s="160">
        <f>SUM(M123:W123)</f>
        <v>-315538</v>
      </c>
      <c r="AA123" s="160">
        <v>930394</v>
      </c>
      <c r="AC123" s="160">
        <v>193340</v>
      </c>
      <c r="AE123" s="160">
        <v>28510</v>
      </c>
      <c r="AG123" s="160">
        <v>92000</v>
      </c>
      <c r="AI123" s="160">
        <f>SUM(AA123:AG123)</f>
        <v>1244244</v>
      </c>
      <c r="AK123" s="160">
        <f>(Y123-AI123)</f>
        <v>-1559782</v>
      </c>
      <c r="AN123" s="18">
        <v>30</v>
      </c>
    </row>
    <row r="124" spans="1:40" ht="8.85" customHeight="1" x14ac:dyDescent="0.3">
      <c r="A124" s="41"/>
      <c r="AN124" s="170"/>
    </row>
    <row r="125" spans="1:40" ht="8.85" customHeight="1" x14ac:dyDescent="0.3">
      <c r="A125" s="10">
        <v>31</v>
      </c>
      <c r="B125" s="18"/>
      <c r="C125" s="10" t="s">
        <v>154</v>
      </c>
      <c r="E125" s="160">
        <v>0</v>
      </c>
      <c r="G125" s="160">
        <v>0</v>
      </c>
      <c r="I125" s="160">
        <v>0</v>
      </c>
      <c r="K125" s="160">
        <v>0</v>
      </c>
      <c r="M125" s="160">
        <v>0</v>
      </c>
      <c r="O125" s="160">
        <v>0</v>
      </c>
      <c r="Q125" s="160">
        <v>0</v>
      </c>
      <c r="S125" s="160">
        <v>0</v>
      </c>
      <c r="U125" s="160">
        <v>0</v>
      </c>
      <c r="W125" s="160">
        <v>0</v>
      </c>
      <c r="Y125" s="160">
        <f>SUM(M125:W125)</f>
        <v>0</v>
      </c>
      <c r="AA125" s="160">
        <v>0</v>
      </c>
      <c r="AC125" s="160">
        <v>0</v>
      </c>
      <c r="AE125" s="160">
        <v>0</v>
      </c>
      <c r="AG125" s="160">
        <v>0</v>
      </c>
      <c r="AI125" s="160">
        <f>SUM(AA125:AG125)</f>
        <v>0</v>
      </c>
      <c r="AK125" s="160">
        <f>(Y125-AI125)</f>
        <v>0</v>
      </c>
      <c r="AN125" s="18">
        <v>31</v>
      </c>
    </row>
    <row r="126" spans="1:40" ht="8.85" customHeight="1" x14ac:dyDescent="0.3">
      <c r="A126" s="10">
        <v>32</v>
      </c>
      <c r="B126" s="18"/>
      <c r="C126" s="10" t="s">
        <v>155</v>
      </c>
      <c r="E126" s="160">
        <v>0</v>
      </c>
      <c r="G126" s="160">
        <v>0</v>
      </c>
      <c r="I126" s="160">
        <v>249531</v>
      </c>
      <c r="K126" s="160">
        <v>0</v>
      </c>
      <c r="M126" s="160">
        <v>312123</v>
      </c>
      <c r="O126" s="160">
        <v>0</v>
      </c>
      <c r="Q126" s="160">
        <v>0</v>
      </c>
      <c r="S126" s="160">
        <v>0</v>
      </c>
      <c r="U126" s="160">
        <v>0</v>
      </c>
      <c r="W126" s="160">
        <v>159264</v>
      </c>
      <c r="Y126" s="160">
        <f>SUM(M126:W126)</f>
        <v>471387</v>
      </c>
      <c r="AA126" s="160">
        <v>488444</v>
      </c>
      <c r="AC126" s="160">
        <v>156774</v>
      </c>
      <c r="AE126" s="160">
        <v>294850</v>
      </c>
      <c r="AG126" s="160">
        <v>0</v>
      </c>
      <c r="AI126" s="160">
        <f>SUM(AA126:AG126)</f>
        <v>940068</v>
      </c>
      <c r="AK126" s="160">
        <f>(Y126-AI126)</f>
        <v>-468681</v>
      </c>
      <c r="AN126" s="18">
        <v>32</v>
      </c>
    </row>
    <row r="127" spans="1:40" ht="8.85" customHeight="1" x14ac:dyDescent="0.3">
      <c r="A127" s="10">
        <v>33</v>
      </c>
      <c r="B127" s="18"/>
      <c r="C127" s="10" t="s">
        <v>96</v>
      </c>
      <c r="E127" s="160">
        <v>0</v>
      </c>
      <c r="G127" s="160">
        <v>0</v>
      </c>
      <c r="I127" s="160">
        <v>0</v>
      </c>
      <c r="K127" s="160">
        <v>673221</v>
      </c>
      <c r="M127" s="160">
        <v>71220</v>
      </c>
      <c r="O127" s="160">
        <v>15000</v>
      </c>
      <c r="Q127" s="160">
        <v>0</v>
      </c>
      <c r="S127" s="160">
        <v>0</v>
      </c>
      <c r="U127" s="160">
        <v>0</v>
      </c>
      <c r="W127" s="160">
        <v>0</v>
      </c>
      <c r="Y127" s="160">
        <f>SUM(M127:W127)</f>
        <v>86220</v>
      </c>
      <c r="AA127" s="160">
        <v>23303</v>
      </c>
      <c r="AC127" s="160">
        <v>32845</v>
      </c>
      <c r="AE127" s="160">
        <v>0</v>
      </c>
      <c r="AG127" s="160">
        <v>0</v>
      </c>
      <c r="AI127" s="160">
        <f>SUM(AA127:AG127)</f>
        <v>56148</v>
      </c>
      <c r="AK127" s="160">
        <f>(Y127-AI127)</f>
        <v>30072</v>
      </c>
      <c r="AN127" s="18">
        <v>33</v>
      </c>
    </row>
    <row r="128" spans="1:40" ht="8.85" customHeight="1" x14ac:dyDescent="0.3">
      <c r="A128" s="10">
        <v>34</v>
      </c>
      <c r="B128" s="18"/>
      <c r="C128" s="10" t="s">
        <v>156</v>
      </c>
      <c r="E128" s="160">
        <v>0</v>
      </c>
      <c r="G128" s="160">
        <v>0</v>
      </c>
      <c r="I128" s="160">
        <v>92991</v>
      </c>
      <c r="K128" s="160">
        <v>149503</v>
      </c>
      <c r="M128" s="160">
        <v>0</v>
      </c>
      <c r="O128" s="160">
        <v>0</v>
      </c>
      <c r="Q128" s="160">
        <v>0</v>
      </c>
      <c r="S128" s="160">
        <v>0</v>
      </c>
      <c r="U128" s="160">
        <v>0</v>
      </c>
      <c r="W128" s="160">
        <v>0</v>
      </c>
      <c r="Y128" s="160">
        <f>SUM(M128:W128)</f>
        <v>0</v>
      </c>
      <c r="AA128" s="160">
        <v>0</v>
      </c>
      <c r="AC128" s="160">
        <v>0</v>
      </c>
      <c r="AE128" s="160">
        <v>0</v>
      </c>
      <c r="AG128" s="160">
        <v>0</v>
      </c>
      <c r="AI128" s="160">
        <f>SUM(AA128:AG128)</f>
        <v>0</v>
      </c>
      <c r="AK128" s="160">
        <f>(Y128-AI128)</f>
        <v>0</v>
      </c>
      <c r="AN128" s="18">
        <v>34</v>
      </c>
    </row>
    <row r="129" spans="1:40" ht="8.85" customHeight="1" x14ac:dyDescent="0.3">
      <c r="A129" s="10">
        <v>35</v>
      </c>
      <c r="B129" s="18"/>
      <c r="C129" s="10" t="s">
        <v>157</v>
      </c>
      <c r="E129" s="160">
        <v>0</v>
      </c>
      <c r="G129" s="160">
        <v>0</v>
      </c>
      <c r="I129" s="160">
        <v>0</v>
      </c>
      <c r="K129" s="160">
        <v>0</v>
      </c>
      <c r="M129" s="160">
        <v>685490</v>
      </c>
      <c r="O129" s="160">
        <v>958665</v>
      </c>
      <c r="Q129" s="160">
        <v>0</v>
      </c>
      <c r="S129" s="160">
        <v>0</v>
      </c>
      <c r="U129" s="160">
        <v>14247</v>
      </c>
      <c r="W129" s="160">
        <v>70154</v>
      </c>
      <c r="Y129" s="160">
        <f>SUM(M129:W129)</f>
        <v>1728556</v>
      </c>
      <c r="AA129" s="160">
        <v>1147955</v>
      </c>
      <c r="AC129" s="160">
        <v>598452</v>
      </c>
      <c r="AE129" s="160">
        <v>185852</v>
      </c>
      <c r="AG129" s="160">
        <v>0</v>
      </c>
      <c r="AI129" s="160">
        <f>SUM(AA129:AG129)</f>
        <v>1932259</v>
      </c>
      <c r="AK129" s="160">
        <f>(Y129-AI129)</f>
        <v>-203703</v>
      </c>
      <c r="AN129" s="18">
        <v>35</v>
      </c>
    </row>
    <row r="130" spans="1:40" ht="8.85" customHeight="1" x14ac:dyDescent="0.3"/>
    <row r="131" spans="1:40" ht="8.85" customHeight="1" x14ac:dyDescent="0.3">
      <c r="A131" s="10">
        <v>36</v>
      </c>
      <c r="B131" s="18"/>
      <c r="C131" s="10" t="s">
        <v>158</v>
      </c>
      <c r="E131" s="160">
        <v>0</v>
      </c>
      <c r="G131" s="160">
        <v>0</v>
      </c>
      <c r="I131" s="160">
        <v>0</v>
      </c>
      <c r="K131" s="160">
        <v>0</v>
      </c>
      <c r="M131" s="160">
        <v>4898386</v>
      </c>
      <c r="O131" s="160">
        <v>11267</v>
      </c>
      <c r="Q131" s="160">
        <v>0</v>
      </c>
      <c r="S131" s="160">
        <v>0</v>
      </c>
      <c r="U131" s="160">
        <v>0</v>
      </c>
      <c r="W131" s="160">
        <v>59745</v>
      </c>
      <c r="Y131" s="160">
        <f>SUM(M131:W131)</f>
        <v>4969398</v>
      </c>
      <c r="AA131" s="160">
        <v>3544708</v>
      </c>
      <c r="AC131" s="160">
        <v>1135504</v>
      </c>
      <c r="AE131" s="160">
        <v>155445</v>
      </c>
      <c r="AG131" s="160">
        <v>0</v>
      </c>
      <c r="AI131" s="160">
        <f>SUM(AA131:AG131)</f>
        <v>4835657</v>
      </c>
      <c r="AK131" s="160">
        <f>(Y131-AI131)</f>
        <v>133741</v>
      </c>
      <c r="AN131" s="18">
        <v>36</v>
      </c>
    </row>
    <row r="132" spans="1:40" ht="8.85" customHeight="1" x14ac:dyDescent="0.3">
      <c r="A132" s="10">
        <v>37</v>
      </c>
      <c r="B132" s="18"/>
      <c r="C132" s="10" t="s">
        <v>159</v>
      </c>
      <c r="E132" s="160">
        <v>0</v>
      </c>
      <c r="G132" s="160">
        <v>0</v>
      </c>
      <c r="I132" s="160">
        <v>0</v>
      </c>
      <c r="K132" s="160">
        <v>0</v>
      </c>
      <c r="M132" s="160">
        <v>15652485</v>
      </c>
      <c r="O132" s="160">
        <v>0</v>
      </c>
      <c r="Q132" s="160">
        <v>0</v>
      </c>
      <c r="S132" s="160">
        <v>0</v>
      </c>
      <c r="U132" s="160">
        <v>44850</v>
      </c>
      <c r="W132" s="160">
        <v>497319</v>
      </c>
      <c r="Y132" s="160">
        <f>SUM(M132:W132)</f>
        <v>16194654</v>
      </c>
      <c r="AA132" s="160">
        <v>5691986</v>
      </c>
      <c r="AC132" s="160">
        <v>2884465</v>
      </c>
      <c r="AE132" s="160">
        <v>6237078</v>
      </c>
      <c r="AG132" s="160">
        <v>81275</v>
      </c>
      <c r="AI132" s="160">
        <f>SUM(AA132:AG132)</f>
        <v>14894804</v>
      </c>
      <c r="AK132" s="160">
        <f>(Y132-AI132)</f>
        <v>1299850</v>
      </c>
      <c r="AN132" s="18">
        <v>37</v>
      </c>
    </row>
    <row r="133" spans="1:40" ht="8.85" customHeight="1" x14ac:dyDescent="0.3">
      <c r="A133" s="10">
        <v>38</v>
      </c>
      <c r="B133" s="18"/>
      <c r="C133" s="10" t="s">
        <v>160</v>
      </c>
      <c r="E133" s="160">
        <v>0</v>
      </c>
      <c r="G133" s="160">
        <v>0</v>
      </c>
      <c r="I133" s="160">
        <v>56320</v>
      </c>
      <c r="K133" s="160">
        <v>0</v>
      </c>
      <c r="M133" s="160">
        <v>227863</v>
      </c>
      <c r="O133" s="160">
        <v>0</v>
      </c>
      <c r="Q133" s="160">
        <v>0</v>
      </c>
      <c r="S133" s="160">
        <v>0</v>
      </c>
      <c r="U133" s="160">
        <v>0</v>
      </c>
      <c r="W133" s="160">
        <v>0</v>
      </c>
      <c r="Y133" s="160">
        <f>SUM(M133:W133)</f>
        <v>227863</v>
      </c>
      <c r="AA133" s="160">
        <v>255149</v>
      </c>
      <c r="AC133" s="160">
        <v>95816</v>
      </c>
      <c r="AE133" s="160">
        <v>1219</v>
      </c>
      <c r="AG133" s="160">
        <v>0</v>
      </c>
      <c r="AI133" s="160">
        <f>SUM(AA133:AG133)</f>
        <v>352184</v>
      </c>
      <c r="AK133" s="160">
        <f>(Y133-AI133)</f>
        <v>-124321</v>
      </c>
      <c r="AN133" s="18">
        <v>38</v>
      </c>
    </row>
    <row r="134" spans="1:40" ht="8.85" customHeight="1" x14ac:dyDescent="0.3">
      <c r="A134" s="10">
        <v>39</v>
      </c>
      <c r="B134" s="18"/>
      <c r="C134" s="10" t="s">
        <v>161</v>
      </c>
      <c r="E134" s="160">
        <v>0</v>
      </c>
      <c r="G134" s="160">
        <v>0</v>
      </c>
      <c r="I134" s="160">
        <v>0</v>
      </c>
      <c r="K134" s="160">
        <v>0</v>
      </c>
      <c r="M134" s="160">
        <v>5000</v>
      </c>
      <c r="O134" s="160">
        <v>0</v>
      </c>
      <c r="Q134" s="160">
        <v>0</v>
      </c>
      <c r="S134" s="160">
        <v>19371</v>
      </c>
      <c r="U134" s="160">
        <v>163309</v>
      </c>
      <c r="W134" s="160">
        <v>0</v>
      </c>
      <c r="Y134" s="160">
        <f>SUM(M134:W134)</f>
        <v>187680</v>
      </c>
      <c r="AA134" s="160">
        <v>187680</v>
      </c>
      <c r="AC134" s="160">
        <v>0</v>
      </c>
      <c r="AE134" s="160">
        <v>0</v>
      </c>
      <c r="AG134" s="160">
        <v>0</v>
      </c>
      <c r="AI134" s="160">
        <f>SUM(AA134:AG134)</f>
        <v>187680</v>
      </c>
      <c r="AK134" s="160">
        <f>(Y134-AI134)</f>
        <v>0</v>
      </c>
      <c r="AN134" s="18">
        <v>39</v>
      </c>
    </row>
    <row r="135" spans="1:40" ht="8.85" customHeight="1" x14ac:dyDescent="0.3">
      <c r="A135" s="10">
        <v>40</v>
      </c>
      <c r="B135" s="18"/>
      <c r="C135" s="10" t="s">
        <v>162</v>
      </c>
      <c r="E135" s="164">
        <v>0</v>
      </c>
      <c r="G135" s="164">
        <v>0</v>
      </c>
      <c r="I135" s="164">
        <v>0</v>
      </c>
      <c r="K135" s="164">
        <v>0</v>
      </c>
      <c r="M135" s="164">
        <v>5894351</v>
      </c>
      <c r="O135" s="164">
        <v>0</v>
      </c>
      <c r="Q135" s="164">
        <v>0</v>
      </c>
      <c r="S135" s="164">
        <v>0</v>
      </c>
      <c r="U135" s="164">
        <v>0</v>
      </c>
      <c r="W135" s="164">
        <v>98132</v>
      </c>
      <c r="Y135" s="164">
        <f>SUM(M135:W135)</f>
        <v>5992483</v>
      </c>
      <c r="AA135" s="164">
        <v>3706022</v>
      </c>
      <c r="AC135" s="164">
        <v>1364750</v>
      </c>
      <c r="AE135" s="164">
        <v>842317</v>
      </c>
      <c r="AG135" s="164">
        <v>0</v>
      </c>
      <c r="AI135" s="164">
        <f>SUM(AA135:AG135)</f>
        <v>5913089</v>
      </c>
      <c r="AK135" s="164">
        <f>(Y135-AI135)</f>
        <v>79394</v>
      </c>
      <c r="AN135" s="18">
        <v>40</v>
      </c>
    </row>
    <row r="136" spans="1:40" ht="8.85" customHeight="1" x14ac:dyDescent="0.3">
      <c r="A136" s="41"/>
      <c r="AN136" s="170"/>
    </row>
    <row r="137" spans="1:40" ht="8.85" customHeight="1" x14ac:dyDescent="0.3">
      <c r="A137" s="10">
        <v>41</v>
      </c>
      <c r="B137" s="18"/>
      <c r="C137" s="10" t="s">
        <v>163</v>
      </c>
      <c r="E137" s="160">
        <v>0</v>
      </c>
      <c r="G137" s="160">
        <v>0</v>
      </c>
      <c r="I137" s="160">
        <v>118594</v>
      </c>
      <c r="K137" s="160">
        <v>0</v>
      </c>
      <c r="M137" s="160">
        <v>0</v>
      </c>
      <c r="O137" s="160">
        <v>0</v>
      </c>
      <c r="Q137" s="160">
        <v>0</v>
      </c>
      <c r="S137" s="160">
        <v>0</v>
      </c>
      <c r="U137" s="160">
        <v>2775</v>
      </c>
      <c r="W137" s="160">
        <v>108325</v>
      </c>
      <c r="Y137" s="160">
        <f>SUM(M137:W137)</f>
        <v>111100</v>
      </c>
      <c r="AA137" s="160">
        <v>85825</v>
      </c>
      <c r="AC137" s="160">
        <v>0</v>
      </c>
      <c r="AE137" s="160">
        <v>0</v>
      </c>
      <c r="AG137" s="160">
        <v>59726</v>
      </c>
      <c r="AI137" s="160">
        <f>SUM(AA137:AG137)</f>
        <v>145551</v>
      </c>
      <c r="AK137" s="160">
        <f>(Y137-AI137)</f>
        <v>-34451</v>
      </c>
      <c r="AN137" s="18">
        <v>41</v>
      </c>
    </row>
    <row r="138" spans="1:40" ht="8.85" customHeight="1" x14ac:dyDescent="0.3">
      <c r="A138" s="10">
        <v>42</v>
      </c>
      <c r="B138" s="18"/>
      <c r="C138" s="10" t="s">
        <v>164</v>
      </c>
      <c r="E138" s="160">
        <v>0</v>
      </c>
      <c r="G138" s="160">
        <v>0</v>
      </c>
      <c r="I138" s="160">
        <v>36497</v>
      </c>
      <c r="K138" s="160">
        <v>110100</v>
      </c>
      <c r="M138" s="160">
        <v>27022238</v>
      </c>
      <c r="O138" s="160">
        <v>168676</v>
      </c>
      <c r="Q138" s="160">
        <v>0</v>
      </c>
      <c r="S138" s="160">
        <v>192993</v>
      </c>
      <c r="U138" s="160">
        <v>0</v>
      </c>
      <c r="W138" s="160">
        <v>762899</v>
      </c>
      <c r="Y138" s="160">
        <f>SUM(M138:W138)</f>
        <v>28146806</v>
      </c>
      <c r="AA138" s="160">
        <v>20065606</v>
      </c>
      <c r="AC138" s="160">
        <v>11531979</v>
      </c>
      <c r="AE138" s="160">
        <v>454491</v>
      </c>
      <c r="AG138" s="160">
        <v>598032</v>
      </c>
      <c r="AI138" s="160">
        <f>SUM(AA138:AG138)</f>
        <v>32650108</v>
      </c>
      <c r="AK138" s="160">
        <f>(Y138-AI138)</f>
        <v>-4503302</v>
      </c>
      <c r="AN138" s="18">
        <v>42</v>
      </c>
    </row>
    <row r="139" spans="1:40" ht="8.85" customHeight="1" x14ac:dyDescent="0.3">
      <c r="A139" s="10">
        <v>43</v>
      </c>
      <c r="B139" s="18"/>
      <c r="C139" s="10" t="s">
        <v>165</v>
      </c>
      <c r="E139" s="160">
        <v>0</v>
      </c>
      <c r="G139" s="160">
        <v>0</v>
      </c>
      <c r="I139" s="160">
        <v>5822773</v>
      </c>
      <c r="K139" s="160">
        <v>1926750</v>
      </c>
      <c r="M139" s="160">
        <v>126870757</v>
      </c>
      <c r="O139" s="160">
        <v>0</v>
      </c>
      <c r="Q139" s="160">
        <v>0</v>
      </c>
      <c r="S139" s="160">
        <v>0</v>
      </c>
      <c r="U139" s="160">
        <v>0</v>
      </c>
      <c r="W139" s="160">
        <v>32907928</v>
      </c>
      <c r="Y139" s="160">
        <f>SUM(M139:W139)</f>
        <v>159778685</v>
      </c>
      <c r="AA139" s="160">
        <v>69202142</v>
      </c>
      <c r="AC139" s="160">
        <v>32625014</v>
      </c>
      <c r="AE139" s="160">
        <v>14005423</v>
      </c>
      <c r="AG139" s="160">
        <v>0</v>
      </c>
      <c r="AI139" s="160">
        <f>SUM(AA139:AG139)</f>
        <v>115832579</v>
      </c>
      <c r="AK139" s="160">
        <f>(Y139-AI139)</f>
        <v>43946106</v>
      </c>
      <c r="AN139" s="18">
        <v>43</v>
      </c>
    </row>
    <row r="140" spans="1:40" ht="8.85" customHeight="1" x14ac:dyDescent="0.3">
      <c r="A140" s="10">
        <v>44</v>
      </c>
      <c r="B140" s="18"/>
      <c r="C140" s="10" t="s">
        <v>166</v>
      </c>
      <c r="E140" s="160">
        <v>0</v>
      </c>
      <c r="G140" s="160">
        <v>0</v>
      </c>
      <c r="I140" s="160">
        <v>0</v>
      </c>
      <c r="K140" s="160">
        <v>0</v>
      </c>
      <c r="M140" s="160">
        <v>0</v>
      </c>
      <c r="O140" s="160">
        <v>0</v>
      </c>
      <c r="Q140" s="160">
        <v>0</v>
      </c>
      <c r="S140" s="160">
        <v>0</v>
      </c>
      <c r="U140" s="160">
        <v>0</v>
      </c>
      <c r="W140" s="160">
        <v>0</v>
      </c>
      <c r="Y140" s="160">
        <f>SUM(M140:W140)</f>
        <v>0</v>
      </c>
      <c r="AA140" s="160">
        <v>0</v>
      </c>
      <c r="AC140" s="160">
        <v>0</v>
      </c>
      <c r="AE140" s="160">
        <v>0</v>
      </c>
      <c r="AG140" s="160">
        <v>0</v>
      </c>
      <c r="AI140" s="160">
        <f>SUM(AA140:AG140)</f>
        <v>0</v>
      </c>
      <c r="AK140" s="160">
        <f>(Y140-AI140)</f>
        <v>0</v>
      </c>
      <c r="AN140" s="18">
        <v>44</v>
      </c>
    </row>
    <row r="141" spans="1:40" ht="8.85" customHeight="1" x14ac:dyDescent="0.3">
      <c r="A141" s="10">
        <v>45</v>
      </c>
      <c r="B141" s="18"/>
      <c r="C141" s="10" t="s">
        <v>167</v>
      </c>
      <c r="E141" s="160">
        <v>0</v>
      </c>
      <c r="G141" s="160">
        <v>0</v>
      </c>
      <c r="I141" s="160">
        <v>0</v>
      </c>
      <c r="K141" s="160">
        <v>0</v>
      </c>
      <c r="M141" s="160">
        <v>41268</v>
      </c>
      <c r="O141" s="160">
        <v>0</v>
      </c>
      <c r="Q141" s="160">
        <v>0</v>
      </c>
      <c r="S141" s="160">
        <v>0</v>
      </c>
      <c r="U141" s="160">
        <v>0</v>
      </c>
      <c r="W141" s="160">
        <v>17</v>
      </c>
      <c r="Y141" s="160">
        <f>SUM(M141:W141)</f>
        <v>41285</v>
      </c>
      <c r="AA141" s="160">
        <v>21456</v>
      </c>
      <c r="AC141" s="160">
        <v>23971</v>
      </c>
      <c r="AE141" s="160">
        <v>5427</v>
      </c>
      <c r="AG141" s="160">
        <v>0</v>
      </c>
      <c r="AI141" s="160">
        <f>SUM(AA141:AG141)</f>
        <v>50854</v>
      </c>
      <c r="AK141" s="160">
        <f>(Y141-AI141)</f>
        <v>-9569</v>
      </c>
      <c r="AN141" s="18">
        <v>45</v>
      </c>
    </row>
    <row r="142" spans="1:40" ht="8.85" customHeight="1" x14ac:dyDescent="0.3">
      <c r="A142" s="41"/>
      <c r="AN142" s="170"/>
    </row>
    <row r="143" spans="1:40" ht="8.85" customHeight="1" x14ac:dyDescent="0.3">
      <c r="A143" s="10">
        <v>46</v>
      </c>
      <c r="B143" s="18"/>
      <c r="C143" s="10" t="s">
        <v>168</v>
      </c>
      <c r="E143" s="160">
        <v>0</v>
      </c>
      <c r="G143" s="160">
        <v>0</v>
      </c>
      <c r="I143" s="160">
        <v>0</v>
      </c>
      <c r="K143" s="160">
        <v>1051693</v>
      </c>
      <c r="M143" s="160">
        <v>6928468</v>
      </c>
      <c r="O143" s="160">
        <v>2643632</v>
      </c>
      <c r="Q143" s="160">
        <v>0</v>
      </c>
      <c r="S143" s="160">
        <v>0</v>
      </c>
      <c r="U143" s="160">
        <v>0</v>
      </c>
      <c r="W143" s="160">
        <v>4871</v>
      </c>
      <c r="Y143" s="160">
        <f>SUM(M143:W143)</f>
        <v>9576971</v>
      </c>
      <c r="AA143" s="160">
        <v>7000817</v>
      </c>
      <c r="AC143" s="160">
        <v>672254</v>
      </c>
      <c r="AE143" s="160">
        <v>544602</v>
      </c>
      <c r="AG143" s="160">
        <v>0</v>
      </c>
      <c r="AI143" s="160">
        <f>SUM(AA143:AG143)</f>
        <v>8217673</v>
      </c>
      <c r="AK143" s="160">
        <f>(Y143-AI143)</f>
        <v>1359298</v>
      </c>
      <c r="AN143" s="18">
        <v>46</v>
      </c>
    </row>
    <row r="144" spans="1:40" ht="8.85" customHeight="1" x14ac:dyDescent="0.3">
      <c r="A144" s="10">
        <v>47</v>
      </c>
      <c r="B144" s="18"/>
      <c r="C144" s="10" t="s">
        <v>169</v>
      </c>
      <c r="E144" s="160">
        <v>0</v>
      </c>
      <c r="G144" s="160">
        <v>0</v>
      </c>
      <c r="I144" s="160">
        <v>637885</v>
      </c>
      <c r="K144" s="160">
        <v>0</v>
      </c>
      <c r="M144" s="160">
        <v>19005274</v>
      </c>
      <c r="O144" s="160">
        <v>0</v>
      </c>
      <c r="Q144" s="160">
        <v>0</v>
      </c>
      <c r="S144" s="160">
        <v>0</v>
      </c>
      <c r="U144" s="160">
        <v>0</v>
      </c>
      <c r="W144" s="160">
        <v>2946294</v>
      </c>
      <c r="Y144" s="160">
        <f>SUM(M144:W144)</f>
        <v>21951568</v>
      </c>
      <c r="AA144" s="160">
        <v>13410884</v>
      </c>
      <c r="AC144" s="160">
        <v>8069956</v>
      </c>
      <c r="AE144" s="160">
        <v>864355</v>
      </c>
      <c r="AG144" s="160">
        <v>0</v>
      </c>
      <c r="AI144" s="160">
        <f>SUM(AA144:AG144)</f>
        <v>22345195</v>
      </c>
      <c r="AK144" s="160">
        <f>(Y144-AI144)</f>
        <v>-393627</v>
      </c>
      <c r="AN144" s="18">
        <v>47</v>
      </c>
    </row>
    <row r="145" spans="1:41" ht="8.85" customHeight="1" x14ac:dyDescent="0.3">
      <c r="A145" s="10">
        <v>48</v>
      </c>
      <c r="B145" s="18"/>
      <c r="C145" s="10" t="s">
        <v>170</v>
      </c>
      <c r="E145" s="160">
        <v>0</v>
      </c>
      <c r="G145" s="160">
        <v>0</v>
      </c>
      <c r="I145" s="160">
        <v>68782</v>
      </c>
      <c r="K145" s="160">
        <v>0</v>
      </c>
      <c r="M145" s="160">
        <v>121920</v>
      </c>
      <c r="O145" s="160">
        <v>0</v>
      </c>
      <c r="Q145" s="160">
        <v>0</v>
      </c>
      <c r="S145" s="160">
        <v>0</v>
      </c>
      <c r="U145" s="160">
        <v>0</v>
      </c>
      <c r="W145" s="160">
        <v>38</v>
      </c>
      <c r="Y145" s="160">
        <f>SUM(M145:W145)</f>
        <v>121958</v>
      </c>
      <c r="AA145" s="160">
        <v>171780</v>
      </c>
      <c r="AC145" s="160">
        <v>12651</v>
      </c>
      <c r="AE145" s="160">
        <v>0</v>
      </c>
      <c r="AG145" s="160">
        <v>0</v>
      </c>
      <c r="AI145" s="160">
        <f>SUM(AA145:AG145)</f>
        <v>184431</v>
      </c>
      <c r="AK145" s="160">
        <f>(Y145-AI145)</f>
        <v>-62473</v>
      </c>
      <c r="AN145" s="18">
        <v>48</v>
      </c>
    </row>
    <row r="146" spans="1:41" ht="8.85" customHeight="1" x14ac:dyDescent="0.3">
      <c r="A146" s="10">
        <v>49</v>
      </c>
      <c r="B146" s="18"/>
      <c r="C146" s="10" t="s">
        <v>171</v>
      </c>
      <c r="E146" s="160">
        <v>0</v>
      </c>
      <c r="G146" s="160">
        <v>0</v>
      </c>
      <c r="I146" s="160">
        <v>0</v>
      </c>
      <c r="K146" s="160">
        <v>0</v>
      </c>
      <c r="M146" s="160">
        <v>7322683</v>
      </c>
      <c r="O146" s="160">
        <v>145698</v>
      </c>
      <c r="Q146" s="160">
        <v>0</v>
      </c>
      <c r="S146" s="160">
        <v>0</v>
      </c>
      <c r="U146" s="160">
        <v>0</v>
      </c>
      <c r="W146" s="160">
        <v>328323</v>
      </c>
      <c r="Y146" s="160">
        <f>SUM(M146:W146)</f>
        <v>7796704</v>
      </c>
      <c r="AA146" s="160">
        <v>4592015</v>
      </c>
      <c r="AC146" s="160">
        <v>1510949</v>
      </c>
      <c r="AE146" s="160">
        <v>691025</v>
      </c>
      <c r="AG146" s="160">
        <v>231114</v>
      </c>
      <c r="AI146" s="160">
        <f>SUM(AA146:AG146)</f>
        <v>7025103</v>
      </c>
      <c r="AK146" s="160">
        <f>(Y146-AI146)</f>
        <v>771601</v>
      </c>
      <c r="AN146" s="18">
        <v>49</v>
      </c>
    </row>
    <row r="147" spans="1:41" ht="8.85" customHeight="1" x14ac:dyDescent="0.3">
      <c r="A147" s="10">
        <v>50</v>
      </c>
      <c r="B147" s="18"/>
      <c r="C147" s="10" t="s">
        <v>172</v>
      </c>
      <c r="E147" s="164">
        <v>0</v>
      </c>
      <c r="G147" s="164">
        <v>0</v>
      </c>
      <c r="I147" s="164">
        <v>0</v>
      </c>
      <c r="K147" s="164">
        <v>0</v>
      </c>
      <c r="M147" s="164">
        <v>0</v>
      </c>
      <c r="O147" s="164">
        <v>0</v>
      </c>
      <c r="Q147" s="164">
        <v>0</v>
      </c>
      <c r="S147" s="164">
        <v>0</v>
      </c>
      <c r="U147" s="164">
        <v>0</v>
      </c>
      <c r="W147" s="164">
        <v>0</v>
      </c>
      <c r="Y147" s="164">
        <f>SUM(M147:W147)</f>
        <v>0</v>
      </c>
      <c r="AA147" s="164">
        <v>0</v>
      </c>
      <c r="AC147" s="164">
        <v>0</v>
      </c>
      <c r="AE147" s="164">
        <v>0</v>
      </c>
      <c r="AG147" s="164">
        <v>0</v>
      </c>
      <c r="AI147" s="164">
        <f>SUM(AA147:AG147)</f>
        <v>0</v>
      </c>
      <c r="AK147" s="164">
        <f>(Y147-AI147)</f>
        <v>0</v>
      </c>
      <c r="AN147" s="18">
        <v>50</v>
      </c>
    </row>
    <row r="148" spans="1:41" ht="7.5" customHeight="1" x14ac:dyDescent="0.3"/>
    <row r="149" spans="1:41" ht="6.75" customHeight="1" x14ac:dyDescent="0.3"/>
    <row r="150" spans="1:41" ht="0.6" customHeight="1" x14ac:dyDescent="0.3"/>
    <row r="151" spans="1:41" s="8" customFormat="1" ht="11.25" customHeight="1" x14ac:dyDescent="0.3">
      <c r="A151" s="122">
        <v>150</v>
      </c>
      <c r="AN151" s="113"/>
      <c r="AO151" s="113">
        <v>151</v>
      </c>
    </row>
    <row r="152" spans="1:41" s="8" customFormat="1" ht="10.5" customHeight="1" x14ac:dyDescent="0.3">
      <c r="Y152" s="11" t="s">
        <v>42</v>
      </c>
      <c r="AA152" s="38" t="s">
        <v>478</v>
      </c>
      <c r="AN152" s="113" t="s">
        <v>640</v>
      </c>
    </row>
    <row r="153" spans="1:41" s="8" customFormat="1" ht="10.5" customHeight="1" x14ac:dyDescent="0.3">
      <c r="Y153" s="11" t="s">
        <v>641</v>
      </c>
      <c r="AA153" s="38" t="s">
        <v>642</v>
      </c>
      <c r="AN153" s="11" t="s">
        <v>634</v>
      </c>
    </row>
    <row r="154" spans="1:41" s="8" customFormat="1" ht="10.5" customHeight="1" x14ac:dyDescent="0.3">
      <c r="Y154" s="11" t="s">
        <v>48</v>
      </c>
      <c r="AA154" s="169" t="s">
        <v>49</v>
      </c>
      <c r="AN154" s="116"/>
    </row>
    <row r="156" spans="1:41" ht="9.75" customHeight="1" x14ac:dyDescent="0.3">
      <c r="M156" s="16" t="s">
        <v>643</v>
      </c>
      <c r="N156" s="16"/>
      <c r="O156" s="16"/>
      <c r="P156" s="16"/>
      <c r="Q156" s="16"/>
      <c r="R156" s="16"/>
      <c r="S156" s="16"/>
      <c r="T156" s="16"/>
      <c r="U156" s="16"/>
      <c r="V156" s="16"/>
      <c r="W156" s="16"/>
      <c r="AA156" s="16" t="s">
        <v>644</v>
      </c>
      <c r="AB156" s="16"/>
      <c r="AC156" s="16"/>
      <c r="AD156" s="16"/>
      <c r="AE156" s="16"/>
      <c r="AF156" s="16"/>
      <c r="AG156" s="16"/>
      <c r="AH156" s="16"/>
      <c r="AI156" s="16"/>
    </row>
    <row r="158" spans="1:41" ht="9.75" customHeight="1" x14ac:dyDescent="0.3">
      <c r="E158" s="17" t="s">
        <v>645</v>
      </c>
      <c r="F158" s="17"/>
      <c r="G158" s="17"/>
      <c r="I158" s="17" t="s">
        <v>646</v>
      </c>
      <c r="J158" s="17"/>
      <c r="K158" s="17"/>
      <c r="L158" s="17"/>
      <c r="O158" s="17" t="s">
        <v>647</v>
      </c>
      <c r="P158" s="17"/>
      <c r="Q158" s="17"/>
      <c r="R158" s="17"/>
      <c r="S158" s="17"/>
      <c r="T158" s="17"/>
      <c r="U158" s="17"/>
    </row>
    <row r="159" spans="1:41" ht="9.75" customHeight="1" x14ac:dyDescent="0.3">
      <c r="E159" s="16" t="s">
        <v>648</v>
      </c>
      <c r="F159" s="16"/>
      <c r="G159" s="16"/>
      <c r="I159" s="16" t="s">
        <v>649</v>
      </c>
      <c r="J159" s="16"/>
      <c r="K159" s="16"/>
      <c r="L159" s="17"/>
      <c r="O159" s="16" t="s">
        <v>650</v>
      </c>
      <c r="P159" s="16"/>
      <c r="Q159" s="16"/>
      <c r="R159" s="16"/>
      <c r="S159" s="16"/>
      <c r="T159" s="16"/>
      <c r="U159" s="16"/>
    </row>
    <row r="160" spans="1:41" ht="11.25" customHeight="1" x14ac:dyDescent="0.3">
      <c r="O160" s="18" t="s">
        <v>651</v>
      </c>
      <c r="Q160" s="18"/>
      <c r="S160" s="18"/>
      <c r="U160" s="18" t="s">
        <v>652</v>
      </c>
      <c r="AA160" s="18" t="s">
        <v>61</v>
      </c>
    </row>
    <row r="161" spans="1:40" ht="9.75" customHeight="1" x14ac:dyDescent="0.3">
      <c r="E161" s="18" t="s">
        <v>653</v>
      </c>
      <c r="I161" s="18" t="s">
        <v>653</v>
      </c>
      <c r="O161" s="18" t="s">
        <v>654</v>
      </c>
      <c r="Q161" s="18" t="s">
        <v>655</v>
      </c>
      <c r="S161" s="18" t="s">
        <v>652</v>
      </c>
      <c r="U161" s="18" t="s">
        <v>310</v>
      </c>
      <c r="W161" s="18" t="s">
        <v>262</v>
      </c>
      <c r="Y161" s="18" t="s">
        <v>656</v>
      </c>
      <c r="AA161" s="18" t="s">
        <v>657</v>
      </c>
      <c r="AE161" s="18" t="s">
        <v>658</v>
      </c>
      <c r="AG161" s="18" t="s">
        <v>327</v>
      </c>
      <c r="AI161" s="18" t="s">
        <v>65</v>
      </c>
      <c r="AK161" s="18" t="s">
        <v>656</v>
      </c>
    </row>
    <row r="162" spans="1:40" ht="9.75" customHeight="1" x14ac:dyDescent="0.3">
      <c r="A162" s="19" t="s">
        <v>71</v>
      </c>
      <c r="C162" s="19" t="s">
        <v>73</v>
      </c>
      <c r="E162" s="19" t="s">
        <v>659</v>
      </c>
      <c r="G162" s="19" t="s">
        <v>278</v>
      </c>
      <c r="I162" s="19" t="s">
        <v>659</v>
      </c>
      <c r="K162" s="19" t="s">
        <v>278</v>
      </c>
      <c r="M162" s="19" t="s">
        <v>660</v>
      </c>
      <c r="O162" s="19" t="s">
        <v>661</v>
      </c>
      <c r="Q162" s="19" t="s">
        <v>605</v>
      </c>
      <c r="S162" s="19" t="s">
        <v>397</v>
      </c>
      <c r="U162" s="19" t="s">
        <v>69</v>
      </c>
      <c r="W162" s="19" t="s">
        <v>50</v>
      </c>
      <c r="Y162" s="19" t="s">
        <v>662</v>
      </c>
      <c r="AA162" s="19" t="s">
        <v>304</v>
      </c>
      <c r="AC162" s="19" t="s">
        <v>663</v>
      </c>
      <c r="AE162" s="19" t="s">
        <v>304</v>
      </c>
      <c r="AG162" s="19" t="s">
        <v>304</v>
      </c>
      <c r="AI162" s="19" t="s">
        <v>304</v>
      </c>
      <c r="AK162" s="19" t="s">
        <v>664</v>
      </c>
      <c r="AN162" s="19" t="s">
        <v>71</v>
      </c>
    </row>
    <row r="163" spans="1:40" ht="8.85" customHeight="1" x14ac:dyDescent="0.3"/>
    <row r="164" spans="1:40" ht="8.85" customHeight="1" x14ac:dyDescent="0.3">
      <c r="B164" s="10" t="s">
        <v>284</v>
      </c>
    </row>
    <row r="165" spans="1:40" ht="8.85" customHeight="1" x14ac:dyDescent="0.3">
      <c r="A165" s="10">
        <v>51</v>
      </c>
      <c r="B165" s="18"/>
      <c r="C165" s="10" t="s">
        <v>174</v>
      </c>
      <c r="E165" s="159">
        <v>0</v>
      </c>
      <c r="G165" s="159">
        <v>0</v>
      </c>
      <c r="I165" s="159">
        <v>0</v>
      </c>
      <c r="K165" s="159">
        <v>0</v>
      </c>
      <c r="M165" s="159">
        <v>25730</v>
      </c>
      <c r="O165" s="159">
        <v>0</v>
      </c>
      <c r="Q165" s="159">
        <v>0</v>
      </c>
      <c r="S165" s="159">
        <v>0</v>
      </c>
      <c r="U165" s="159">
        <v>0</v>
      </c>
      <c r="W165" s="159">
        <v>11</v>
      </c>
      <c r="Y165" s="159">
        <f t="shared" ref="Y165:Y180" si="4">SUM(M165:W165)</f>
        <v>25741</v>
      </c>
      <c r="AA165" s="159">
        <v>19475</v>
      </c>
      <c r="AC165" s="159">
        <v>52848</v>
      </c>
      <c r="AE165" s="159">
        <v>2244</v>
      </c>
      <c r="AG165" s="159">
        <v>0</v>
      </c>
      <c r="AI165" s="159">
        <f t="shared" ref="AI165:AI180" si="5">SUM(AA165:AG165)</f>
        <v>74567</v>
      </c>
      <c r="AK165" s="159">
        <f>(Y165-AI165)</f>
        <v>-48826</v>
      </c>
      <c r="AN165" s="18">
        <v>51</v>
      </c>
    </row>
    <row r="166" spans="1:40" ht="8.85" customHeight="1" x14ac:dyDescent="0.3">
      <c r="A166" s="10">
        <v>52</v>
      </c>
      <c r="B166" s="18"/>
      <c r="C166" s="10" t="s">
        <v>175</v>
      </c>
      <c r="E166" s="160">
        <v>0</v>
      </c>
      <c r="G166" s="160">
        <v>0</v>
      </c>
      <c r="I166" s="160">
        <v>0</v>
      </c>
      <c r="K166" s="160">
        <v>0</v>
      </c>
      <c r="M166" s="160">
        <v>4155560</v>
      </c>
      <c r="O166" s="160">
        <v>0</v>
      </c>
      <c r="Q166" s="160">
        <v>0</v>
      </c>
      <c r="S166" s="160">
        <v>0</v>
      </c>
      <c r="U166" s="160">
        <v>0</v>
      </c>
      <c r="W166" s="160">
        <v>630548</v>
      </c>
      <c r="Y166" s="160">
        <f t="shared" si="4"/>
        <v>4786108</v>
      </c>
      <c r="AA166" s="160">
        <v>2743621</v>
      </c>
      <c r="AC166" s="160">
        <v>3087591</v>
      </c>
      <c r="AE166" s="160">
        <v>387547</v>
      </c>
      <c r="AG166" s="160">
        <v>280000</v>
      </c>
      <c r="AI166" s="160">
        <f t="shared" si="5"/>
        <v>6498759</v>
      </c>
      <c r="AK166" s="160">
        <f>(Y166-AI166)</f>
        <v>-1712651</v>
      </c>
      <c r="AN166" s="18">
        <v>52</v>
      </c>
    </row>
    <row r="167" spans="1:40" ht="8.85" customHeight="1" x14ac:dyDescent="0.3">
      <c r="A167" s="10">
        <v>53</v>
      </c>
      <c r="B167" s="18"/>
      <c r="C167" s="10" t="s">
        <v>176</v>
      </c>
      <c r="E167" s="160">
        <v>0</v>
      </c>
      <c r="G167" s="160">
        <v>0</v>
      </c>
      <c r="I167" s="160">
        <v>1458130</v>
      </c>
      <c r="K167" s="160">
        <v>0</v>
      </c>
      <c r="M167" s="160">
        <v>8714008</v>
      </c>
      <c r="O167" s="160">
        <v>85799862</v>
      </c>
      <c r="Q167" s="160">
        <v>0</v>
      </c>
      <c r="S167" s="160">
        <v>12759205</v>
      </c>
      <c r="U167" s="160">
        <v>9125311</v>
      </c>
      <c r="W167" s="160">
        <v>0</v>
      </c>
      <c r="Y167" s="160">
        <f t="shared" si="4"/>
        <v>116398386</v>
      </c>
      <c r="AA167" s="160">
        <v>113395732</v>
      </c>
      <c r="AC167" s="160">
        <v>3492042</v>
      </c>
      <c r="AE167" s="160">
        <v>10950882</v>
      </c>
      <c r="AG167" s="160">
        <v>0</v>
      </c>
      <c r="AI167" s="160">
        <f t="shared" si="5"/>
        <v>127838656</v>
      </c>
      <c r="AK167" s="160">
        <f>(Y167-AI167)</f>
        <v>-11440270</v>
      </c>
      <c r="AN167" s="18">
        <v>53</v>
      </c>
    </row>
    <row r="168" spans="1:40" ht="8.85" customHeight="1" x14ac:dyDescent="0.3">
      <c r="A168" s="10">
        <v>54</v>
      </c>
      <c r="B168" s="18"/>
      <c r="C168" s="10" t="s">
        <v>177</v>
      </c>
      <c r="E168" s="160">
        <v>0</v>
      </c>
      <c r="G168" s="160">
        <v>0</v>
      </c>
      <c r="I168" s="160">
        <v>0</v>
      </c>
      <c r="K168" s="160">
        <v>0</v>
      </c>
      <c r="M168" s="160">
        <v>2656900</v>
      </c>
      <c r="O168" s="160">
        <v>0</v>
      </c>
      <c r="Q168" s="160">
        <v>0</v>
      </c>
      <c r="S168" s="160">
        <v>4000</v>
      </c>
      <c r="U168" s="160">
        <v>0</v>
      </c>
      <c r="W168" s="160">
        <v>2051</v>
      </c>
      <c r="Y168" s="160">
        <f t="shared" si="4"/>
        <v>2662951</v>
      </c>
      <c r="AA168" s="160">
        <v>2776562</v>
      </c>
      <c r="AC168" s="160">
        <v>746699</v>
      </c>
      <c r="AE168" s="160">
        <v>0</v>
      </c>
      <c r="AG168" s="160">
        <v>0</v>
      </c>
      <c r="AI168" s="160">
        <f t="shared" si="5"/>
        <v>3523261</v>
      </c>
      <c r="AK168" s="160">
        <f>(Y168-AI168)</f>
        <v>-860310</v>
      </c>
      <c r="AN168" s="18">
        <v>54</v>
      </c>
    </row>
    <row r="169" spans="1:40" ht="8.85" customHeight="1" x14ac:dyDescent="0.3">
      <c r="A169" s="10">
        <v>55</v>
      </c>
      <c r="B169" s="18"/>
      <c r="C169" s="10" t="s">
        <v>178</v>
      </c>
      <c r="E169" s="160">
        <v>0</v>
      </c>
      <c r="G169" s="160">
        <v>0</v>
      </c>
      <c r="I169" s="160">
        <v>0</v>
      </c>
      <c r="K169" s="160">
        <v>0</v>
      </c>
      <c r="M169" s="160">
        <v>0</v>
      </c>
      <c r="O169" s="160">
        <v>0</v>
      </c>
      <c r="Q169" s="160">
        <v>0</v>
      </c>
      <c r="S169" s="160">
        <v>0</v>
      </c>
      <c r="U169" s="160">
        <v>0</v>
      </c>
      <c r="W169" s="160">
        <v>0</v>
      </c>
      <c r="Y169" s="160">
        <f t="shared" si="4"/>
        <v>0</v>
      </c>
      <c r="AA169" s="160">
        <v>0</v>
      </c>
      <c r="AC169" s="160">
        <v>0</v>
      </c>
      <c r="AE169" s="160">
        <v>0</v>
      </c>
      <c r="AG169" s="160">
        <v>0</v>
      </c>
      <c r="AI169" s="160">
        <f t="shared" si="5"/>
        <v>0</v>
      </c>
      <c r="AK169" s="160">
        <f>(Y169-AI169)</f>
        <v>0</v>
      </c>
      <c r="AN169" s="18">
        <v>55</v>
      </c>
    </row>
    <row r="170" spans="1:40" ht="8.85" customHeight="1" x14ac:dyDescent="0.3">
      <c r="A170" s="41"/>
      <c r="AN170" s="170"/>
    </row>
    <row r="171" spans="1:40" ht="8.85" customHeight="1" x14ac:dyDescent="0.3">
      <c r="A171" s="10">
        <v>56</v>
      </c>
      <c r="B171" s="18"/>
      <c r="C171" s="10" t="s">
        <v>179</v>
      </c>
      <c r="E171" s="160">
        <v>0</v>
      </c>
      <c r="G171" s="160">
        <v>0</v>
      </c>
      <c r="I171" s="160">
        <v>0</v>
      </c>
      <c r="K171" s="160">
        <v>0</v>
      </c>
      <c r="M171" s="160">
        <v>0</v>
      </c>
      <c r="O171" s="160">
        <v>0</v>
      </c>
      <c r="Q171" s="160">
        <v>0</v>
      </c>
      <c r="S171" s="160">
        <v>0</v>
      </c>
      <c r="U171" s="160">
        <v>0</v>
      </c>
      <c r="W171" s="160">
        <v>0</v>
      </c>
      <c r="Y171" s="160">
        <f t="shared" si="4"/>
        <v>0</v>
      </c>
      <c r="AA171" s="160">
        <v>0</v>
      </c>
      <c r="AC171" s="160">
        <v>0</v>
      </c>
      <c r="AE171" s="160">
        <v>0</v>
      </c>
      <c r="AG171" s="160">
        <v>0</v>
      </c>
      <c r="AI171" s="160">
        <f t="shared" si="5"/>
        <v>0</v>
      </c>
      <c r="AK171" s="160">
        <f>(Y171-AI171)</f>
        <v>0</v>
      </c>
      <c r="AN171" s="18">
        <v>56</v>
      </c>
    </row>
    <row r="172" spans="1:40" ht="8.85" customHeight="1" x14ac:dyDescent="0.3">
      <c r="A172" s="10">
        <v>57</v>
      </c>
      <c r="B172" s="18"/>
      <c r="C172" s="10" t="s">
        <v>180</v>
      </c>
      <c r="E172" s="160">
        <v>0</v>
      </c>
      <c r="G172" s="160">
        <v>0</v>
      </c>
      <c r="I172" s="160">
        <v>0</v>
      </c>
      <c r="K172" s="160">
        <v>0</v>
      </c>
      <c r="M172" s="160">
        <v>0</v>
      </c>
      <c r="O172" s="160">
        <v>0</v>
      </c>
      <c r="Q172" s="160">
        <v>0</v>
      </c>
      <c r="S172" s="160">
        <v>0</v>
      </c>
      <c r="U172" s="160">
        <v>0</v>
      </c>
      <c r="W172" s="160">
        <v>0</v>
      </c>
      <c r="Y172" s="160">
        <f t="shared" si="4"/>
        <v>0</v>
      </c>
      <c r="AA172" s="160">
        <v>0</v>
      </c>
      <c r="AC172" s="160">
        <v>0</v>
      </c>
      <c r="AE172" s="160">
        <v>0</v>
      </c>
      <c r="AG172" s="160">
        <v>0</v>
      </c>
      <c r="AI172" s="160">
        <f t="shared" si="5"/>
        <v>0</v>
      </c>
      <c r="AK172" s="160">
        <f>(Y172-AI172)</f>
        <v>0</v>
      </c>
      <c r="AN172" s="18">
        <v>57</v>
      </c>
    </row>
    <row r="173" spans="1:40" ht="8.85" customHeight="1" x14ac:dyDescent="0.3">
      <c r="A173" s="10">
        <v>58</v>
      </c>
      <c r="B173" s="18"/>
      <c r="C173" s="10" t="s">
        <v>181</v>
      </c>
      <c r="E173" s="160">
        <v>0</v>
      </c>
      <c r="G173" s="160">
        <v>0</v>
      </c>
      <c r="I173" s="160">
        <v>60000</v>
      </c>
      <c r="K173" s="160">
        <v>0</v>
      </c>
      <c r="M173" s="160">
        <v>0</v>
      </c>
      <c r="O173" s="160">
        <v>0</v>
      </c>
      <c r="Q173" s="160">
        <v>0</v>
      </c>
      <c r="S173" s="160">
        <v>0</v>
      </c>
      <c r="U173" s="160">
        <v>0</v>
      </c>
      <c r="W173" s="160">
        <v>0</v>
      </c>
      <c r="Y173" s="160">
        <f t="shared" si="4"/>
        <v>0</v>
      </c>
      <c r="AA173" s="160">
        <v>0</v>
      </c>
      <c r="AC173" s="160">
        <v>0</v>
      </c>
      <c r="AE173" s="160">
        <v>0</v>
      </c>
      <c r="AG173" s="160">
        <v>0</v>
      </c>
      <c r="AI173" s="160">
        <f t="shared" si="5"/>
        <v>0</v>
      </c>
      <c r="AK173" s="160">
        <f>(Y173-AI173)</f>
        <v>0</v>
      </c>
      <c r="AN173" s="18">
        <v>58</v>
      </c>
    </row>
    <row r="174" spans="1:40" ht="8.85" customHeight="1" x14ac:dyDescent="0.3">
      <c r="A174" s="10">
        <v>59</v>
      </c>
      <c r="B174" s="18"/>
      <c r="C174" s="10" t="s">
        <v>182</v>
      </c>
      <c r="E174" s="160">
        <v>0</v>
      </c>
      <c r="G174" s="160">
        <v>0</v>
      </c>
      <c r="I174" s="160">
        <v>0</v>
      </c>
      <c r="K174" s="160">
        <v>0</v>
      </c>
      <c r="M174" s="160">
        <v>0</v>
      </c>
      <c r="O174" s="160">
        <v>0</v>
      </c>
      <c r="Q174" s="160">
        <v>0</v>
      </c>
      <c r="S174" s="160">
        <v>0</v>
      </c>
      <c r="U174" s="160">
        <v>0</v>
      </c>
      <c r="W174" s="160">
        <v>2280</v>
      </c>
      <c r="Y174" s="160">
        <f t="shared" si="4"/>
        <v>2280</v>
      </c>
      <c r="AA174" s="160">
        <v>105602</v>
      </c>
      <c r="AC174" s="160">
        <v>0</v>
      </c>
      <c r="AE174" s="160">
        <v>0</v>
      </c>
      <c r="AG174" s="160">
        <v>0</v>
      </c>
      <c r="AI174" s="160">
        <f t="shared" si="5"/>
        <v>105602</v>
      </c>
      <c r="AK174" s="160">
        <f>(Y174-AI174)</f>
        <v>-103322</v>
      </c>
      <c r="AN174" s="18">
        <v>59</v>
      </c>
    </row>
    <row r="175" spans="1:40" ht="8.85" customHeight="1" x14ac:dyDescent="0.3">
      <c r="A175" s="10">
        <v>60</v>
      </c>
      <c r="B175" s="18"/>
      <c r="C175" s="10" t="s">
        <v>183</v>
      </c>
      <c r="E175" s="160">
        <v>0</v>
      </c>
      <c r="G175" s="160">
        <v>0</v>
      </c>
      <c r="I175" s="160">
        <v>79800</v>
      </c>
      <c r="K175" s="160">
        <v>0</v>
      </c>
      <c r="M175" s="160">
        <v>4270245</v>
      </c>
      <c r="O175" s="160">
        <v>0</v>
      </c>
      <c r="Q175" s="160">
        <v>0</v>
      </c>
      <c r="S175" s="160">
        <v>0</v>
      </c>
      <c r="U175" s="160">
        <v>0</v>
      </c>
      <c r="W175" s="160">
        <v>196577</v>
      </c>
      <c r="Y175" s="160">
        <f t="shared" si="4"/>
        <v>4466822</v>
      </c>
      <c r="AA175" s="160">
        <v>3901205</v>
      </c>
      <c r="AC175" s="160">
        <v>900888</v>
      </c>
      <c r="AE175" s="160">
        <v>103278</v>
      </c>
      <c r="AG175" s="160">
        <v>5114</v>
      </c>
      <c r="AI175" s="160">
        <f t="shared" si="5"/>
        <v>4910485</v>
      </c>
      <c r="AK175" s="160">
        <f>(Y175-AI175)</f>
        <v>-443663</v>
      </c>
      <c r="AN175" s="18">
        <v>60</v>
      </c>
    </row>
    <row r="176" spans="1:40" ht="8.85" customHeight="1" x14ac:dyDescent="0.3">
      <c r="A176" s="41"/>
      <c r="AN176" s="170"/>
    </row>
    <row r="177" spans="1:40" ht="8.85" customHeight="1" x14ac:dyDescent="0.3">
      <c r="A177" s="10">
        <v>61</v>
      </c>
      <c r="B177" s="18"/>
      <c r="C177" s="10" t="s">
        <v>184</v>
      </c>
      <c r="E177" s="160">
        <v>0</v>
      </c>
      <c r="G177" s="160">
        <v>0</v>
      </c>
      <c r="I177" s="160">
        <v>50000</v>
      </c>
      <c r="K177" s="160">
        <v>0</v>
      </c>
      <c r="M177" s="160">
        <v>297002</v>
      </c>
      <c r="O177" s="160">
        <v>39788</v>
      </c>
      <c r="Q177" s="160">
        <v>0</v>
      </c>
      <c r="S177" s="160">
        <v>0</v>
      </c>
      <c r="U177" s="160">
        <v>0</v>
      </c>
      <c r="W177" s="160">
        <v>0</v>
      </c>
      <c r="Y177" s="160">
        <f t="shared" si="4"/>
        <v>336790</v>
      </c>
      <c r="AA177" s="160">
        <v>356004</v>
      </c>
      <c r="AC177" s="160">
        <v>215894</v>
      </c>
      <c r="AE177" s="160">
        <v>0</v>
      </c>
      <c r="AG177" s="160">
        <v>0</v>
      </c>
      <c r="AI177" s="160">
        <f t="shared" si="5"/>
        <v>571898</v>
      </c>
      <c r="AK177" s="160">
        <f>(Y177-AI177)</f>
        <v>-235108</v>
      </c>
      <c r="AN177" s="18">
        <v>61</v>
      </c>
    </row>
    <row r="178" spans="1:40" ht="8.85" customHeight="1" x14ac:dyDescent="0.3">
      <c r="A178" s="10">
        <v>62</v>
      </c>
      <c r="B178" s="18"/>
      <c r="C178" s="10" t="s">
        <v>185</v>
      </c>
      <c r="E178" s="160">
        <v>0</v>
      </c>
      <c r="G178" s="160">
        <v>0</v>
      </c>
      <c r="I178" s="160">
        <v>0</v>
      </c>
      <c r="K178" s="160">
        <v>0</v>
      </c>
      <c r="M178" s="160">
        <v>4558558</v>
      </c>
      <c r="O178" s="160">
        <v>0</v>
      </c>
      <c r="Q178" s="160">
        <v>0</v>
      </c>
      <c r="S178" s="160">
        <v>35892</v>
      </c>
      <c r="U178" s="160">
        <v>262268</v>
      </c>
      <c r="W178" s="160">
        <v>2531724</v>
      </c>
      <c r="Y178" s="160">
        <f t="shared" si="4"/>
        <v>7388442</v>
      </c>
      <c r="AA178" s="160">
        <v>3712481</v>
      </c>
      <c r="AC178" s="160">
        <v>1530279</v>
      </c>
      <c r="AE178" s="160">
        <v>311214</v>
      </c>
      <c r="AG178" s="160">
        <v>467785</v>
      </c>
      <c r="AI178" s="160">
        <f t="shared" si="5"/>
        <v>6021759</v>
      </c>
      <c r="AK178" s="160">
        <f>(Y178-AI178)</f>
        <v>1366683</v>
      </c>
      <c r="AN178" s="18">
        <v>62</v>
      </c>
    </row>
    <row r="179" spans="1:40" ht="8.85" customHeight="1" x14ac:dyDescent="0.3">
      <c r="A179" s="10">
        <v>63</v>
      </c>
      <c r="B179" s="18"/>
      <c r="C179" s="10" t="s">
        <v>186</v>
      </c>
      <c r="E179" s="160">
        <v>0</v>
      </c>
      <c r="G179" s="160">
        <v>0</v>
      </c>
      <c r="I179" s="160">
        <v>0</v>
      </c>
      <c r="K179" s="160">
        <v>0</v>
      </c>
      <c r="M179" s="160">
        <v>224988</v>
      </c>
      <c r="O179" s="160">
        <v>0</v>
      </c>
      <c r="Q179" s="160">
        <v>0</v>
      </c>
      <c r="S179" s="160">
        <v>0</v>
      </c>
      <c r="U179" s="160">
        <v>0</v>
      </c>
      <c r="W179" s="160">
        <v>0</v>
      </c>
      <c r="Y179" s="160">
        <f t="shared" si="4"/>
        <v>224988</v>
      </c>
      <c r="AA179" s="160">
        <v>163279</v>
      </c>
      <c r="AC179" s="160">
        <v>6645</v>
      </c>
      <c r="AE179" s="160">
        <v>0</v>
      </c>
      <c r="AG179" s="160">
        <v>0</v>
      </c>
      <c r="AI179" s="160">
        <f t="shared" si="5"/>
        <v>169924</v>
      </c>
      <c r="AK179" s="160">
        <f>(Y179-AI179)</f>
        <v>55064</v>
      </c>
      <c r="AN179" s="18">
        <v>63</v>
      </c>
    </row>
    <row r="180" spans="1:40" ht="8.85" customHeight="1" x14ac:dyDescent="0.3">
      <c r="A180" s="10">
        <v>64</v>
      </c>
      <c r="B180" s="18"/>
      <c r="C180" s="10" t="s">
        <v>187</v>
      </c>
      <c r="E180" s="160">
        <v>0</v>
      </c>
      <c r="G180" s="160">
        <v>0</v>
      </c>
      <c r="I180" s="160">
        <v>0</v>
      </c>
      <c r="K180" s="160">
        <v>0</v>
      </c>
      <c r="M180" s="160">
        <v>801945</v>
      </c>
      <c r="O180" s="160">
        <v>442792</v>
      </c>
      <c r="Q180" s="160">
        <v>0</v>
      </c>
      <c r="S180" s="160">
        <v>0</v>
      </c>
      <c r="U180" s="160">
        <v>0</v>
      </c>
      <c r="W180" s="160">
        <v>19495</v>
      </c>
      <c r="Y180" s="160">
        <f t="shared" si="4"/>
        <v>1264232</v>
      </c>
      <c r="AA180" s="160">
        <v>786368</v>
      </c>
      <c r="AC180" s="160">
        <v>291478</v>
      </c>
      <c r="AE180" s="160">
        <v>90699</v>
      </c>
      <c r="AG180" s="160">
        <v>44747</v>
      </c>
      <c r="AI180" s="160">
        <f t="shared" si="5"/>
        <v>1213292</v>
      </c>
      <c r="AK180" s="160">
        <f>(Y180-AI180)</f>
        <v>50940</v>
      </c>
      <c r="AN180" s="18">
        <v>64</v>
      </c>
    </row>
    <row r="181" spans="1:40" ht="8.85" customHeight="1" x14ac:dyDescent="0.3">
      <c r="A181" s="10">
        <v>65</v>
      </c>
      <c r="B181" s="18"/>
      <c r="C181" s="10" t="s">
        <v>188</v>
      </c>
      <c r="E181" s="160">
        <v>0</v>
      </c>
      <c r="G181" s="160">
        <v>0</v>
      </c>
      <c r="I181" s="160">
        <v>0</v>
      </c>
      <c r="K181" s="160">
        <v>0</v>
      </c>
      <c r="M181" s="160">
        <v>0</v>
      </c>
      <c r="O181" s="160">
        <v>0</v>
      </c>
      <c r="Q181" s="160">
        <v>0</v>
      </c>
      <c r="S181" s="160">
        <v>0</v>
      </c>
      <c r="U181" s="160">
        <v>0</v>
      </c>
      <c r="W181" s="160">
        <v>0</v>
      </c>
      <c r="Y181" s="160">
        <f>SUM(M181:W181)</f>
        <v>0</v>
      </c>
      <c r="AA181" s="160">
        <v>0</v>
      </c>
      <c r="AC181" s="160">
        <v>0</v>
      </c>
      <c r="AE181" s="160">
        <v>0</v>
      </c>
      <c r="AG181" s="160">
        <v>0</v>
      </c>
      <c r="AI181" s="160">
        <f>SUM(AA181:AG181)</f>
        <v>0</v>
      </c>
      <c r="AK181" s="160">
        <f>(Y181-AI181)</f>
        <v>0</v>
      </c>
      <c r="AN181" s="18">
        <v>65</v>
      </c>
    </row>
    <row r="182" spans="1:40" ht="8.85" customHeight="1" x14ac:dyDescent="0.3">
      <c r="A182" s="41"/>
      <c r="AN182" s="170"/>
    </row>
    <row r="183" spans="1:40" ht="8.85" customHeight="1" x14ac:dyDescent="0.3">
      <c r="A183" s="10">
        <v>66</v>
      </c>
      <c r="B183" s="18"/>
      <c r="C183" s="10" t="s">
        <v>189</v>
      </c>
      <c r="E183" s="160">
        <v>0</v>
      </c>
      <c r="G183" s="160">
        <v>0</v>
      </c>
      <c r="I183" s="160">
        <v>0</v>
      </c>
      <c r="K183" s="160">
        <v>0</v>
      </c>
      <c r="M183" s="160">
        <v>317851</v>
      </c>
      <c r="O183" s="160">
        <v>0</v>
      </c>
      <c r="Q183" s="160">
        <v>0</v>
      </c>
      <c r="S183" s="160">
        <v>6656</v>
      </c>
      <c r="U183" s="160">
        <v>669949</v>
      </c>
      <c r="W183" s="160">
        <v>0</v>
      </c>
      <c r="Y183" s="160">
        <f>SUM(M183:W183)</f>
        <v>994456</v>
      </c>
      <c r="AA183" s="160">
        <v>1102632</v>
      </c>
      <c r="AC183" s="160">
        <v>411167</v>
      </c>
      <c r="AE183" s="160">
        <v>0</v>
      </c>
      <c r="AG183" s="160">
        <v>8978</v>
      </c>
      <c r="AI183" s="160">
        <f>SUM(AA183:AG183)</f>
        <v>1522777</v>
      </c>
      <c r="AK183" s="160">
        <f>(Y183-AI183)</f>
        <v>-528321</v>
      </c>
      <c r="AN183" s="18">
        <v>66</v>
      </c>
    </row>
    <row r="184" spans="1:40" ht="8.85" customHeight="1" x14ac:dyDescent="0.3">
      <c r="A184" s="10">
        <v>67</v>
      </c>
      <c r="B184" s="18"/>
      <c r="C184" s="10" t="s">
        <v>190</v>
      </c>
      <c r="E184" s="160">
        <v>0</v>
      </c>
      <c r="G184" s="160">
        <v>0</v>
      </c>
      <c r="I184" s="160">
        <v>56100</v>
      </c>
      <c r="K184" s="160">
        <v>0</v>
      </c>
      <c r="M184" s="160">
        <v>0</v>
      </c>
      <c r="O184" s="160">
        <v>0</v>
      </c>
      <c r="Q184" s="160">
        <v>0</v>
      </c>
      <c r="S184" s="160">
        <v>0</v>
      </c>
      <c r="U184" s="160">
        <v>0</v>
      </c>
      <c r="W184" s="160">
        <v>0</v>
      </c>
      <c r="Y184" s="160">
        <f>SUM(M184:W184)</f>
        <v>0</v>
      </c>
      <c r="AA184" s="160">
        <v>0</v>
      </c>
      <c r="AC184" s="160">
        <v>0</v>
      </c>
      <c r="AE184" s="160">
        <v>0</v>
      </c>
      <c r="AG184" s="160">
        <v>0</v>
      </c>
      <c r="AI184" s="160">
        <f>SUM(AA184:AG184)</f>
        <v>0</v>
      </c>
      <c r="AK184" s="160">
        <f>(Y184-AI184)</f>
        <v>0</v>
      </c>
      <c r="AN184" s="18">
        <v>67</v>
      </c>
    </row>
    <row r="185" spans="1:40" ht="8.85" customHeight="1" x14ac:dyDescent="0.3">
      <c r="A185" s="10">
        <v>68</v>
      </c>
      <c r="B185" s="18"/>
      <c r="C185" s="10" t="s">
        <v>191</v>
      </c>
      <c r="E185" s="160">
        <v>0</v>
      </c>
      <c r="G185" s="160">
        <v>0</v>
      </c>
      <c r="I185" s="160">
        <v>0</v>
      </c>
      <c r="K185" s="160">
        <v>0</v>
      </c>
      <c r="M185" s="160">
        <v>120165</v>
      </c>
      <c r="O185" s="160">
        <v>0</v>
      </c>
      <c r="Q185" s="160">
        <v>0</v>
      </c>
      <c r="S185" s="160">
        <v>0</v>
      </c>
      <c r="U185" s="160">
        <v>0</v>
      </c>
      <c r="W185" s="160">
        <v>0</v>
      </c>
      <c r="Y185" s="160">
        <f>SUM(M185:W185)</f>
        <v>120165</v>
      </c>
      <c r="AA185" s="160">
        <v>84420</v>
      </c>
      <c r="AC185" s="160">
        <v>126338</v>
      </c>
      <c r="AE185" s="160">
        <v>0</v>
      </c>
      <c r="AG185" s="160">
        <v>0</v>
      </c>
      <c r="AI185" s="160">
        <f>SUM(AA185:AG185)</f>
        <v>210758</v>
      </c>
      <c r="AK185" s="160">
        <f>(Y185-AI185)</f>
        <v>-90593</v>
      </c>
      <c r="AN185" s="18">
        <v>68</v>
      </c>
    </row>
    <row r="186" spans="1:40" ht="8.85" customHeight="1" x14ac:dyDescent="0.3">
      <c r="A186" s="10">
        <v>69</v>
      </c>
      <c r="B186" s="18"/>
      <c r="C186" s="10" t="s">
        <v>192</v>
      </c>
      <c r="E186" s="160">
        <v>0</v>
      </c>
      <c r="G186" s="160">
        <v>0</v>
      </c>
      <c r="I186" s="160">
        <v>0</v>
      </c>
      <c r="K186" s="160">
        <v>0</v>
      </c>
      <c r="M186" s="160">
        <v>2857743</v>
      </c>
      <c r="O186" s="160">
        <v>0</v>
      </c>
      <c r="Q186" s="160">
        <v>0</v>
      </c>
      <c r="S186" s="160">
        <v>0</v>
      </c>
      <c r="U186" s="160">
        <v>0</v>
      </c>
      <c r="W186" s="160">
        <v>0</v>
      </c>
      <c r="Y186" s="160">
        <f>SUM(M186:W186)</f>
        <v>2857743</v>
      </c>
      <c r="AA186" s="160">
        <v>2869181</v>
      </c>
      <c r="AC186" s="160">
        <v>730031</v>
      </c>
      <c r="AE186" s="160">
        <v>0</v>
      </c>
      <c r="AG186" s="160">
        <v>6290121</v>
      </c>
      <c r="AI186" s="160">
        <f>SUM(AA186:AG186)</f>
        <v>9889333</v>
      </c>
      <c r="AK186" s="160">
        <f>(Y186-AI186)</f>
        <v>-7031590</v>
      </c>
      <c r="AN186" s="18">
        <v>69</v>
      </c>
    </row>
    <row r="187" spans="1:40" ht="8.85" customHeight="1" x14ac:dyDescent="0.3">
      <c r="A187" s="10">
        <v>70</v>
      </c>
      <c r="B187" s="18"/>
      <c r="C187" s="10" t="s">
        <v>193</v>
      </c>
      <c r="E187" s="160">
        <v>0</v>
      </c>
      <c r="G187" s="160">
        <v>0</v>
      </c>
      <c r="I187" s="160">
        <v>0</v>
      </c>
      <c r="K187" s="160">
        <v>0</v>
      </c>
      <c r="M187" s="160">
        <v>365525</v>
      </c>
      <c r="O187" s="160">
        <v>2016668</v>
      </c>
      <c r="Q187" s="160">
        <v>0</v>
      </c>
      <c r="S187" s="160">
        <v>0</v>
      </c>
      <c r="U187" s="160">
        <v>0</v>
      </c>
      <c r="W187" s="160">
        <v>225985</v>
      </c>
      <c r="Y187" s="160">
        <f>SUM(M187:W187)</f>
        <v>2608178</v>
      </c>
      <c r="AA187" s="160">
        <v>1065887</v>
      </c>
      <c r="AC187" s="160">
        <v>580062</v>
      </c>
      <c r="AE187" s="160">
        <v>558472</v>
      </c>
      <c r="AG187" s="160">
        <v>0</v>
      </c>
      <c r="AI187" s="160">
        <f>SUM(AA187:AG187)</f>
        <v>2204421</v>
      </c>
      <c r="AK187" s="160">
        <f>(Y187-AI187)</f>
        <v>403757</v>
      </c>
      <c r="AN187" s="18">
        <v>70</v>
      </c>
    </row>
    <row r="188" spans="1:40" ht="8.85" customHeight="1" x14ac:dyDescent="0.3">
      <c r="A188" s="41"/>
      <c r="AN188" s="170"/>
    </row>
    <row r="189" spans="1:40" ht="8.85" customHeight="1" x14ac:dyDescent="0.3">
      <c r="A189" s="10">
        <v>71</v>
      </c>
      <c r="B189" s="18"/>
      <c r="C189" s="10" t="s">
        <v>194</v>
      </c>
      <c r="E189" s="160">
        <v>0</v>
      </c>
      <c r="G189" s="160">
        <v>0</v>
      </c>
      <c r="I189" s="160">
        <v>0</v>
      </c>
      <c r="K189" s="160">
        <v>0</v>
      </c>
      <c r="M189" s="160">
        <v>1411</v>
      </c>
      <c r="O189" s="160">
        <v>0</v>
      </c>
      <c r="Q189" s="160">
        <v>0</v>
      </c>
      <c r="S189" s="160">
        <v>0</v>
      </c>
      <c r="U189" s="160">
        <v>0</v>
      </c>
      <c r="W189" s="160">
        <v>0</v>
      </c>
      <c r="Y189" s="160">
        <f>SUM(M189:W189)</f>
        <v>1411</v>
      </c>
      <c r="AA189" s="160">
        <v>14721</v>
      </c>
      <c r="AC189" s="160">
        <v>86965</v>
      </c>
      <c r="AE189" s="160">
        <v>95531</v>
      </c>
      <c r="AG189" s="160">
        <v>0</v>
      </c>
      <c r="AI189" s="160">
        <f>SUM(AA189:AG189)</f>
        <v>197217</v>
      </c>
      <c r="AK189" s="160">
        <f>(Y189-AI189)</f>
        <v>-195806</v>
      </c>
      <c r="AN189" s="18">
        <v>71</v>
      </c>
    </row>
    <row r="190" spans="1:40" ht="8.85" customHeight="1" x14ac:dyDescent="0.3">
      <c r="A190" s="10">
        <v>72</v>
      </c>
      <c r="B190" s="18"/>
      <c r="C190" s="10" t="s">
        <v>195</v>
      </c>
      <c r="E190" s="160">
        <v>0</v>
      </c>
      <c r="G190" s="160">
        <v>0</v>
      </c>
      <c r="I190" s="160">
        <v>366799</v>
      </c>
      <c r="K190" s="160">
        <v>0</v>
      </c>
      <c r="M190" s="160">
        <v>6414678</v>
      </c>
      <c r="O190" s="160">
        <v>-264532</v>
      </c>
      <c r="Q190" s="160">
        <v>0</v>
      </c>
      <c r="S190" s="160">
        <v>0</v>
      </c>
      <c r="U190" s="160">
        <v>0</v>
      </c>
      <c r="W190" s="160">
        <v>427408</v>
      </c>
      <c r="Y190" s="160">
        <f>SUM(M190:W190)</f>
        <v>6577554</v>
      </c>
      <c r="AA190" s="160">
        <v>4001982</v>
      </c>
      <c r="AC190" s="160">
        <v>888351</v>
      </c>
      <c r="AE190" s="160">
        <v>222850</v>
      </c>
      <c r="AG190" s="160">
        <v>0</v>
      </c>
      <c r="AI190" s="160">
        <f>SUM(AA190:AG190)</f>
        <v>5113183</v>
      </c>
      <c r="AK190" s="160">
        <f>(Y190-AI190)</f>
        <v>1464371</v>
      </c>
      <c r="AN190" s="18">
        <v>72</v>
      </c>
    </row>
    <row r="191" spans="1:40" ht="8.85" customHeight="1" x14ac:dyDescent="0.3">
      <c r="A191" s="10">
        <v>73</v>
      </c>
      <c r="B191" s="18"/>
      <c r="C191" s="10" t="s">
        <v>196</v>
      </c>
      <c r="E191" s="160">
        <v>0</v>
      </c>
      <c r="G191" s="160">
        <v>0</v>
      </c>
      <c r="I191" s="160">
        <v>2179000</v>
      </c>
      <c r="K191" s="160">
        <v>0</v>
      </c>
      <c r="M191" s="160">
        <v>0</v>
      </c>
      <c r="O191" s="160">
        <v>0</v>
      </c>
      <c r="Q191" s="160">
        <v>0</v>
      </c>
      <c r="S191" s="160">
        <v>0</v>
      </c>
      <c r="U191" s="160">
        <v>0</v>
      </c>
      <c r="W191" s="160">
        <v>0</v>
      </c>
      <c r="Y191" s="160">
        <f>SUM(M191:W191)</f>
        <v>0</v>
      </c>
      <c r="AA191" s="160">
        <v>0</v>
      </c>
      <c r="AC191" s="160">
        <v>0</v>
      </c>
      <c r="AE191" s="160">
        <v>0</v>
      </c>
      <c r="AG191" s="160">
        <v>0</v>
      </c>
      <c r="AI191" s="160">
        <f>SUM(AA191:AG191)</f>
        <v>0</v>
      </c>
      <c r="AK191" s="160">
        <f>(Y191-AI191)</f>
        <v>0</v>
      </c>
      <c r="AN191" s="18">
        <v>73</v>
      </c>
    </row>
    <row r="192" spans="1:40" ht="8.85" customHeight="1" x14ac:dyDescent="0.3">
      <c r="A192" s="10">
        <v>74</v>
      </c>
      <c r="B192" s="18"/>
      <c r="C192" s="10" t="s">
        <v>197</v>
      </c>
      <c r="E192" s="160">
        <v>0</v>
      </c>
      <c r="G192" s="160">
        <v>0</v>
      </c>
      <c r="I192" s="160">
        <v>138270</v>
      </c>
      <c r="K192" s="160">
        <v>0</v>
      </c>
      <c r="M192" s="160">
        <v>5210908</v>
      </c>
      <c r="O192" s="160">
        <v>146725</v>
      </c>
      <c r="Q192" s="160">
        <v>0</v>
      </c>
      <c r="S192" s="160">
        <v>285174</v>
      </c>
      <c r="U192" s="160">
        <v>0</v>
      </c>
      <c r="W192" s="160">
        <v>101524</v>
      </c>
      <c r="Y192" s="160">
        <f>SUM(M192:W192)</f>
        <v>5744331</v>
      </c>
      <c r="AA192" s="160">
        <v>4057516</v>
      </c>
      <c r="AC192" s="160">
        <v>1246824</v>
      </c>
      <c r="AE192" s="160">
        <v>323393</v>
      </c>
      <c r="AG192" s="160">
        <v>0</v>
      </c>
      <c r="AI192" s="160">
        <f>SUM(AA192:AG192)</f>
        <v>5627733</v>
      </c>
      <c r="AK192" s="160">
        <f>(Y192-AI192)</f>
        <v>116598</v>
      </c>
      <c r="AN192" s="18">
        <v>74</v>
      </c>
    </row>
    <row r="193" spans="1:40" ht="8.85" customHeight="1" x14ac:dyDescent="0.3">
      <c r="A193" s="10">
        <v>75</v>
      </c>
      <c r="B193" s="18"/>
      <c r="C193" s="10" t="s">
        <v>198</v>
      </c>
      <c r="E193" s="160">
        <v>0</v>
      </c>
      <c r="G193" s="160">
        <v>0</v>
      </c>
      <c r="I193" s="160">
        <v>0</v>
      </c>
      <c r="K193" s="160">
        <v>0</v>
      </c>
      <c r="M193" s="160">
        <v>0</v>
      </c>
      <c r="O193" s="160">
        <v>0</v>
      </c>
      <c r="Q193" s="160">
        <v>0</v>
      </c>
      <c r="S193" s="160">
        <v>0</v>
      </c>
      <c r="U193" s="160">
        <v>0</v>
      </c>
      <c r="W193" s="160">
        <v>0</v>
      </c>
      <c r="Y193" s="160">
        <f>SUM(M193:W193)</f>
        <v>0</v>
      </c>
      <c r="AA193" s="160">
        <v>0</v>
      </c>
      <c r="AC193" s="160">
        <v>0</v>
      </c>
      <c r="AE193" s="160">
        <v>0</v>
      </c>
      <c r="AG193" s="160">
        <v>0</v>
      </c>
      <c r="AI193" s="160">
        <f>SUM(AA193:AG193)</f>
        <v>0</v>
      </c>
      <c r="AK193" s="160">
        <f>(Y193-AI193)</f>
        <v>0</v>
      </c>
      <c r="AN193" s="18">
        <v>75</v>
      </c>
    </row>
    <row r="194" spans="1:40" ht="8.85" customHeight="1" x14ac:dyDescent="0.3">
      <c r="A194" s="41"/>
      <c r="AN194" s="170"/>
    </row>
    <row r="195" spans="1:40" ht="8.85" customHeight="1" x14ac:dyDescent="0.3">
      <c r="A195" s="10">
        <v>76</v>
      </c>
      <c r="B195" s="18"/>
      <c r="C195" s="10" t="s">
        <v>114</v>
      </c>
      <c r="E195" s="160">
        <v>0</v>
      </c>
      <c r="G195" s="160">
        <v>0</v>
      </c>
      <c r="I195" s="160">
        <v>0</v>
      </c>
      <c r="K195" s="160">
        <v>0</v>
      </c>
      <c r="M195" s="160">
        <v>0</v>
      </c>
      <c r="O195" s="160">
        <v>0</v>
      </c>
      <c r="Q195" s="160">
        <v>0</v>
      </c>
      <c r="S195" s="160">
        <v>0</v>
      </c>
      <c r="U195" s="160">
        <v>0</v>
      </c>
      <c r="W195" s="160">
        <v>0</v>
      </c>
      <c r="Y195" s="160">
        <f>SUM(M195:W195)</f>
        <v>0</v>
      </c>
      <c r="AA195" s="160">
        <v>0</v>
      </c>
      <c r="AC195" s="160">
        <v>0</v>
      </c>
      <c r="AE195" s="160">
        <v>0</v>
      </c>
      <c r="AG195" s="160">
        <v>0</v>
      </c>
      <c r="AI195" s="160">
        <f>SUM(AA195:AG195)</f>
        <v>0</v>
      </c>
      <c r="AK195" s="160">
        <f>(Y195-AI195)</f>
        <v>0</v>
      </c>
      <c r="AN195" s="18">
        <v>76</v>
      </c>
    </row>
    <row r="196" spans="1:40" ht="8.85" customHeight="1" x14ac:dyDescent="0.3">
      <c r="A196" s="10">
        <v>77</v>
      </c>
      <c r="B196" s="18"/>
      <c r="C196" s="10" t="s">
        <v>115</v>
      </c>
      <c r="E196" s="160">
        <v>0</v>
      </c>
      <c r="G196" s="160">
        <v>0</v>
      </c>
      <c r="I196" s="160">
        <v>538925</v>
      </c>
      <c r="K196" s="160">
        <v>0</v>
      </c>
      <c r="M196" s="160">
        <v>0</v>
      </c>
      <c r="O196" s="160">
        <v>0</v>
      </c>
      <c r="Q196" s="160">
        <v>0</v>
      </c>
      <c r="S196" s="160">
        <v>0</v>
      </c>
      <c r="U196" s="160">
        <v>0</v>
      </c>
      <c r="W196" s="160">
        <v>0</v>
      </c>
      <c r="Y196" s="160">
        <f>SUM(M196:W196)</f>
        <v>0</v>
      </c>
      <c r="AA196" s="160">
        <v>0</v>
      </c>
      <c r="AC196" s="160">
        <v>0</v>
      </c>
      <c r="AE196" s="160">
        <v>0</v>
      </c>
      <c r="AG196" s="160">
        <v>0</v>
      </c>
      <c r="AI196" s="160">
        <f>SUM(AA196:AG196)</f>
        <v>0</v>
      </c>
      <c r="AK196" s="160">
        <f>(Y196-AI196)</f>
        <v>0</v>
      </c>
      <c r="AN196" s="18">
        <v>77</v>
      </c>
    </row>
    <row r="197" spans="1:40" ht="8.85" customHeight="1" x14ac:dyDescent="0.3">
      <c r="A197" s="10">
        <v>78</v>
      </c>
      <c r="B197" s="18"/>
      <c r="C197" s="10" t="s">
        <v>199</v>
      </c>
      <c r="E197" s="160">
        <v>0</v>
      </c>
      <c r="G197" s="160">
        <v>0</v>
      </c>
      <c r="I197" s="160">
        <v>0</v>
      </c>
      <c r="K197" s="160">
        <v>0</v>
      </c>
      <c r="M197" s="160">
        <v>3697624</v>
      </c>
      <c r="O197" s="160">
        <v>0</v>
      </c>
      <c r="Q197" s="160">
        <v>1098909</v>
      </c>
      <c r="S197" s="160">
        <v>0</v>
      </c>
      <c r="U197" s="160">
        <v>0</v>
      </c>
      <c r="W197" s="160">
        <v>82017</v>
      </c>
      <c r="Y197" s="160">
        <f>SUM(M197:W197)</f>
        <v>4878550</v>
      </c>
      <c r="AA197" s="160">
        <v>2989994</v>
      </c>
      <c r="AC197" s="160">
        <v>1013800</v>
      </c>
      <c r="AE197" s="160">
        <v>127823</v>
      </c>
      <c r="AG197" s="160">
        <v>35618</v>
      </c>
      <c r="AI197" s="160">
        <f>SUM(AA197:AG197)</f>
        <v>4167235</v>
      </c>
      <c r="AK197" s="160">
        <f>(Y197-AI197)</f>
        <v>711315</v>
      </c>
      <c r="AN197" s="18">
        <v>78</v>
      </c>
    </row>
    <row r="198" spans="1:40" ht="8.85" customHeight="1" x14ac:dyDescent="0.3">
      <c r="A198" s="10">
        <v>79</v>
      </c>
      <c r="B198" s="18"/>
      <c r="C198" s="10" t="s">
        <v>200</v>
      </c>
      <c r="E198" s="160">
        <v>0</v>
      </c>
      <c r="G198" s="160">
        <v>0</v>
      </c>
      <c r="I198" s="160">
        <v>1395280</v>
      </c>
      <c r="K198" s="160">
        <v>1806396</v>
      </c>
      <c r="M198" s="160">
        <v>8652543</v>
      </c>
      <c r="O198" s="160">
        <v>0</v>
      </c>
      <c r="Q198" s="160">
        <v>0</v>
      </c>
      <c r="S198" s="160">
        <v>0</v>
      </c>
      <c r="U198" s="160">
        <v>6284</v>
      </c>
      <c r="W198" s="160">
        <v>4492283</v>
      </c>
      <c r="Y198" s="160">
        <f>SUM(M198:W198)</f>
        <v>13151110</v>
      </c>
      <c r="AA198" s="160">
        <v>4382371</v>
      </c>
      <c r="AC198" s="160">
        <v>1313581</v>
      </c>
      <c r="AE198" s="160">
        <v>530954</v>
      </c>
      <c r="AG198" s="160">
        <v>2900</v>
      </c>
      <c r="AI198" s="160">
        <f>SUM(AA198:AG198)</f>
        <v>6229806</v>
      </c>
      <c r="AK198" s="160">
        <f>(Y198-AI198)</f>
        <v>6921304</v>
      </c>
      <c r="AN198" s="18">
        <v>79</v>
      </c>
    </row>
    <row r="199" spans="1:40" ht="8.85" customHeight="1" x14ac:dyDescent="0.3">
      <c r="A199" s="10">
        <v>80</v>
      </c>
      <c r="B199" s="18"/>
      <c r="C199" s="10" t="s">
        <v>201</v>
      </c>
      <c r="E199" s="160">
        <v>0</v>
      </c>
      <c r="G199" s="160">
        <v>0</v>
      </c>
      <c r="I199" s="160">
        <v>0</v>
      </c>
      <c r="K199" s="160">
        <v>0</v>
      </c>
      <c r="M199" s="160">
        <v>3290967</v>
      </c>
      <c r="O199" s="160">
        <v>115506</v>
      </c>
      <c r="Q199" s="160">
        <v>0</v>
      </c>
      <c r="S199" s="160">
        <v>0</v>
      </c>
      <c r="U199" s="160">
        <v>0</v>
      </c>
      <c r="W199" s="160">
        <v>1974</v>
      </c>
      <c r="Y199" s="160">
        <f>SUM(M199:W199)</f>
        <v>3408447</v>
      </c>
      <c r="AA199" s="160">
        <v>2973429</v>
      </c>
      <c r="AC199" s="160">
        <v>1190197</v>
      </c>
      <c r="AE199" s="160">
        <v>245618</v>
      </c>
      <c r="AG199" s="160">
        <v>33691</v>
      </c>
      <c r="AI199" s="160">
        <f>SUM(AA199:AG199)</f>
        <v>4442935</v>
      </c>
      <c r="AK199" s="160">
        <f>(Y199-AI199)</f>
        <v>-1034488</v>
      </c>
      <c r="AN199" s="18">
        <v>80</v>
      </c>
    </row>
    <row r="200" spans="1:40" ht="8.85" customHeight="1" x14ac:dyDescent="0.3">
      <c r="A200" s="41"/>
      <c r="AN200" s="170"/>
    </row>
    <row r="201" spans="1:40" ht="8.85" customHeight="1" x14ac:dyDescent="0.3">
      <c r="A201" s="10">
        <v>81</v>
      </c>
      <c r="B201" s="18"/>
      <c r="C201" s="10" t="s">
        <v>202</v>
      </c>
      <c r="E201" s="160">
        <v>0</v>
      </c>
      <c r="G201" s="160">
        <v>0</v>
      </c>
      <c r="I201" s="160">
        <v>0</v>
      </c>
      <c r="K201" s="160">
        <v>0</v>
      </c>
      <c r="M201" s="160">
        <v>4832527</v>
      </c>
      <c r="O201" s="160">
        <v>0</v>
      </c>
      <c r="Q201" s="160">
        <v>0</v>
      </c>
      <c r="S201" s="160">
        <v>0</v>
      </c>
      <c r="U201" s="160">
        <v>0</v>
      </c>
      <c r="W201" s="160">
        <v>236337</v>
      </c>
      <c r="Y201" s="160">
        <f>SUM(M201:W201)</f>
        <v>5068864</v>
      </c>
      <c r="AA201" s="160">
        <v>3232786</v>
      </c>
      <c r="AC201" s="160">
        <v>1861057</v>
      </c>
      <c r="AE201" s="160">
        <v>256399</v>
      </c>
      <c r="AG201" s="160">
        <v>0</v>
      </c>
      <c r="AI201" s="160">
        <f>SUM(AA201:AG201)</f>
        <v>5350242</v>
      </c>
      <c r="AK201" s="160">
        <f>(Y201-AI201)</f>
        <v>-281378</v>
      </c>
      <c r="AN201" s="18">
        <v>81</v>
      </c>
    </row>
    <row r="202" spans="1:40" ht="8.85" customHeight="1" x14ac:dyDescent="0.3">
      <c r="A202" s="10">
        <v>82</v>
      </c>
      <c r="B202" s="18"/>
      <c r="C202" s="10" t="s">
        <v>203</v>
      </c>
      <c r="E202" s="160">
        <v>0</v>
      </c>
      <c r="G202" s="160">
        <v>0</v>
      </c>
      <c r="I202" s="160">
        <v>0</v>
      </c>
      <c r="K202" s="160">
        <v>0</v>
      </c>
      <c r="M202" s="160">
        <v>1986064</v>
      </c>
      <c r="O202" s="160">
        <v>1755</v>
      </c>
      <c r="Q202" s="160">
        <v>0</v>
      </c>
      <c r="S202" s="160">
        <v>0</v>
      </c>
      <c r="U202" s="160">
        <v>0</v>
      </c>
      <c r="W202" s="160">
        <v>569723</v>
      </c>
      <c r="Y202" s="160">
        <f>SUM(M202:W202)</f>
        <v>2557542</v>
      </c>
      <c r="AA202" s="160">
        <v>2493543</v>
      </c>
      <c r="AC202" s="160">
        <v>248121</v>
      </c>
      <c r="AE202" s="160">
        <v>11438</v>
      </c>
      <c r="AG202" s="160">
        <v>0</v>
      </c>
      <c r="AI202" s="160">
        <f>SUM(AA202:AG202)</f>
        <v>2753102</v>
      </c>
      <c r="AK202" s="160">
        <f>(Y202-AI202)</f>
        <v>-195560</v>
      </c>
      <c r="AN202" s="18">
        <v>82</v>
      </c>
    </row>
    <row r="203" spans="1:40" ht="8.85" customHeight="1" x14ac:dyDescent="0.3">
      <c r="A203" s="10">
        <v>83</v>
      </c>
      <c r="B203" s="18"/>
      <c r="C203" s="10" t="s">
        <v>204</v>
      </c>
      <c r="E203" s="160">
        <v>0</v>
      </c>
      <c r="G203" s="160">
        <v>0</v>
      </c>
      <c r="I203" s="160">
        <v>66133</v>
      </c>
      <c r="K203" s="160">
        <v>0</v>
      </c>
      <c r="M203" s="160">
        <v>2173737</v>
      </c>
      <c r="O203" s="160">
        <v>319661</v>
      </c>
      <c r="Q203" s="160">
        <v>0</v>
      </c>
      <c r="S203" s="160">
        <v>0</v>
      </c>
      <c r="U203" s="160">
        <v>0</v>
      </c>
      <c r="W203" s="160">
        <v>0</v>
      </c>
      <c r="Y203" s="160">
        <f>SUM(M203:W203)</f>
        <v>2493398</v>
      </c>
      <c r="AA203" s="160">
        <v>1470319</v>
      </c>
      <c r="AC203" s="160">
        <v>1515217</v>
      </c>
      <c r="AE203" s="160">
        <v>214832</v>
      </c>
      <c r="AG203" s="160">
        <v>0</v>
      </c>
      <c r="AI203" s="160">
        <f>SUM(AA203:AG203)</f>
        <v>3200368</v>
      </c>
      <c r="AK203" s="160">
        <f>(Y203-AI203)</f>
        <v>-706970</v>
      </c>
      <c r="AN203" s="18">
        <v>83</v>
      </c>
    </row>
    <row r="204" spans="1:40" ht="8.85" customHeight="1" x14ac:dyDescent="0.3">
      <c r="A204" s="10">
        <v>84</v>
      </c>
      <c r="B204" s="18"/>
      <c r="C204" s="10" t="s">
        <v>205</v>
      </c>
      <c r="E204" s="160">
        <v>0</v>
      </c>
      <c r="G204" s="160">
        <v>0</v>
      </c>
      <c r="I204" s="160">
        <v>0</v>
      </c>
      <c r="K204" s="160">
        <v>0</v>
      </c>
      <c r="M204" s="160">
        <v>950179</v>
      </c>
      <c r="O204" s="160">
        <v>0</v>
      </c>
      <c r="Q204" s="160">
        <v>0</v>
      </c>
      <c r="S204" s="160">
        <v>0</v>
      </c>
      <c r="U204" s="160">
        <v>0</v>
      </c>
      <c r="W204" s="160">
        <v>112661</v>
      </c>
      <c r="Y204" s="160">
        <f>SUM(M204:W204)</f>
        <v>1062840</v>
      </c>
      <c r="AA204" s="160">
        <v>1860802</v>
      </c>
      <c r="AC204" s="160">
        <v>1215204</v>
      </c>
      <c r="AE204" s="160">
        <v>1050430</v>
      </c>
      <c r="AG204" s="160">
        <v>0</v>
      </c>
      <c r="AI204" s="160">
        <f>SUM(AA204:AG204)</f>
        <v>4126436</v>
      </c>
      <c r="AK204" s="160">
        <f>(Y204-AI204)</f>
        <v>-3063596</v>
      </c>
      <c r="AN204" s="18">
        <v>84</v>
      </c>
    </row>
    <row r="205" spans="1:40" ht="8.85" customHeight="1" x14ac:dyDescent="0.3">
      <c r="A205" s="10">
        <v>85</v>
      </c>
      <c r="B205" s="18"/>
      <c r="C205" s="10" t="s">
        <v>206</v>
      </c>
      <c r="E205" s="160">
        <v>0</v>
      </c>
      <c r="G205" s="160">
        <v>0</v>
      </c>
      <c r="I205" s="160">
        <v>0</v>
      </c>
      <c r="K205" s="160">
        <v>0</v>
      </c>
      <c r="M205" s="160">
        <v>35557554</v>
      </c>
      <c r="O205" s="160">
        <v>-12461</v>
      </c>
      <c r="Q205" s="160">
        <v>0</v>
      </c>
      <c r="S205" s="160">
        <v>0</v>
      </c>
      <c r="U205" s="160">
        <v>479859</v>
      </c>
      <c r="W205" s="160">
        <v>1399747</v>
      </c>
      <c r="Y205" s="160">
        <f>SUM(M205:W205)</f>
        <v>37424699</v>
      </c>
      <c r="AA205" s="160">
        <v>21828822</v>
      </c>
      <c r="AC205" s="160">
        <v>12759990</v>
      </c>
      <c r="AE205" s="160">
        <v>4305263</v>
      </c>
      <c r="AG205" s="160">
        <v>654412</v>
      </c>
      <c r="AI205" s="160">
        <f>SUM(AA205:AG205)</f>
        <v>39548487</v>
      </c>
      <c r="AK205" s="160">
        <f>(Y205-AI205)</f>
        <v>-2123788</v>
      </c>
      <c r="AN205" s="18">
        <v>85</v>
      </c>
    </row>
    <row r="206" spans="1:40" ht="8.85" customHeight="1" x14ac:dyDescent="0.3"/>
    <row r="207" spans="1:40" ht="8.85" customHeight="1" x14ac:dyDescent="0.3">
      <c r="A207" s="10">
        <v>86</v>
      </c>
      <c r="B207" s="18"/>
      <c r="C207" s="10" t="s">
        <v>207</v>
      </c>
      <c r="E207" s="160">
        <v>0</v>
      </c>
      <c r="G207" s="160">
        <v>0</v>
      </c>
      <c r="I207" s="160">
        <v>0</v>
      </c>
      <c r="K207" s="160">
        <v>2750901</v>
      </c>
      <c r="M207" s="160">
        <v>45716380</v>
      </c>
      <c r="O207" s="160">
        <v>356928</v>
      </c>
      <c r="Q207" s="160">
        <v>0</v>
      </c>
      <c r="S207" s="160">
        <v>0</v>
      </c>
      <c r="U207" s="160">
        <v>0</v>
      </c>
      <c r="W207" s="160">
        <v>2258722</v>
      </c>
      <c r="Y207" s="160">
        <f>SUM(M207:W207)</f>
        <v>48332030</v>
      </c>
      <c r="AA207" s="160">
        <v>30336370</v>
      </c>
      <c r="AC207" s="160">
        <v>16123989</v>
      </c>
      <c r="AE207" s="160">
        <v>3187844</v>
      </c>
      <c r="AG207" s="160">
        <v>65303</v>
      </c>
      <c r="AI207" s="160">
        <f>SUM(AA207:AG207)</f>
        <v>49713506</v>
      </c>
      <c r="AK207" s="160">
        <f>(Y207-AI207)</f>
        <v>-1381476</v>
      </c>
      <c r="AN207" s="18">
        <v>86</v>
      </c>
    </row>
    <row r="208" spans="1:40" ht="8.85" customHeight="1" x14ac:dyDescent="0.3">
      <c r="A208" s="10">
        <v>87</v>
      </c>
      <c r="B208" s="18"/>
      <c r="C208" s="10" t="s">
        <v>208</v>
      </c>
      <c r="E208" s="160">
        <v>0</v>
      </c>
      <c r="G208" s="160">
        <v>0</v>
      </c>
      <c r="I208" s="160">
        <v>0</v>
      </c>
      <c r="K208" s="160">
        <v>0</v>
      </c>
      <c r="M208" s="160">
        <v>50038</v>
      </c>
      <c r="O208" s="160">
        <v>143390</v>
      </c>
      <c r="Q208" s="160">
        <v>0</v>
      </c>
      <c r="S208" s="160">
        <v>0</v>
      </c>
      <c r="U208" s="160">
        <v>0</v>
      </c>
      <c r="W208" s="160">
        <v>0</v>
      </c>
      <c r="Y208" s="160">
        <f>SUM(M208:W208)</f>
        <v>193428</v>
      </c>
      <c r="AA208" s="160">
        <v>168566</v>
      </c>
      <c r="AC208" s="160">
        <v>110406</v>
      </c>
      <c r="AE208" s="160">
        <v>0</v>
      </c>
      <c r="AG208" s="160">
        <v>0</v>
      </c>
      <c r="AI208" s="160">
        <f>SUM(AA208:AG208)</f>
        <v>278972</v>
      </c>
      <c r="AK208" s="160">
        <f>(Y208-AI208)</f>
        <v>-85544</v>
      </c>
      <c r="AN208" s="18">
        <v>87</v>
      </c>
    </row>
    <row r="209" spans="1:40" ht="8.85" customHeight="1" x14ac:dyDescent="0.3">
      <c r="A209" s="10">
        <v>88</v>
      </c>
      <c r="B209" s="18"/>
      <c r="C209" s="10" t="s">
        <v>209</v>
      </c>
      <c r="E209" s="160">
        <v>0</v>
      </c>
      <c r="G209" s="160">
        <v>0</v>
      </c>
      <c r="I209" s="160">
        <v>0</v>
      </c>
      <c r="K209" s="160">
        <v>0</v>
      </c>
      <c r="M209" s="160">
        <v>0</v>
      </c>
      <c r="O209" s="160">
        <v>0</v>
      </c>
      <c r="Q209" s="160">
        <v>0</v>
      </c>
      <c r="S209" s="160">
        <v>0</v>
      </c>
      <c r="U209" s="160">
        <v>0</v>
      </c>
      <c r="W209" s="160">
        <v>0</v>
      </c>
      <c r="Y209" s="160">
        <f>SUM(M209:W209)</f>
        <v>0</v>
      </c>
      <c r="AA209" s="160">
        <v>0</v>
      </c>
      <c r="AC209" s="160">
        <v>0</v>
      </c>
      <c r="AE209" s="160">
        <v>0</v>
      </c>
      <c r="AG209" s="160">
        <v>0</v>
      </c>
      <c r="AI209" s="160">
        <f>SUM(AA209:AG209)</f>
        <v>0</v>
      </c>
      <c r="AK209" s="160">
        <f>(Y209-AI209)</f>
        <v>0</v>
      </c>
      <c r="AN209" s="18">
        <v>88</v>
      </c>
    </row>
    <row r="210" spans="1:40" ht="8.85" customHeight="1" x14ac:dyDescent="0.3">
      <c r="A210" s="10">
        <v>89</v>
      </c>
      <c r="B210" s="18"/>
      <c r="C210" s="10" t="s">
        <v>210</v>
      </c>
      <c r="E210" s="160">
        <v>0</v>
      </c>
      <c r="G210" s="160">
        <v>0</v>
      </c>
      <c r="I210" s="160">
        <v>0</v>
      </c>
      <c r="K210" s="160">
        <v>0</v>
      </c>
      <c r="M210" s="160">
        <v>7482549</v>
      </c>
      <c r="O210" s="160">
        <v>1062576</v>
      </c>
      <c r="Q210" s="160">
        <v>38792</v>
      </c>
      <c r="S210" s="160">
        <v>24789</v>
      </c>
      <c r="U210" s="160">
        <v>174587</v>
      </c>
      <c r="W210" s="160">
        <v>98493</v>
      </c>
      <c r="Y210" s="160">
        <f>SUM(M210:W210)</f>
        <v>8881786</v>
      </c>
      <c r="AA210" s="160">
        <v>5984850</v>
      </c>
      <c r="AC210" s="160">
        <v>2807218</v>
      </c>
      <c r="AE210" s="160">
        <v>366535</v>
      </c>
      <c r="AG210" s="160">
        <v>0</v>
      </c>
      <c r="AI210" s="160">
        <f>SUM(AA210:AG210)</f>
        <v>9158603</v>
      </c>
      <c r="AK210" s="160">
        <f>(Y210-AI210)</f>
        <v>-276817</v>
      </c>
      <c r="AN210" s="18">
        <v>89</v>
      </c>
    </row>
    <row r="211" spans="1:40" ht="8.85" customHeight="1" x14ac:dyDescent="0.3">
      <c r="A211" s="10">
        <v>90</v>
      </c>
      <c r="B211" s="18"/>
      <c r="C211" s="10" t="s">
        <v>211</v>
      </c>
      <c r="E211" s="164">
        <v>0</v>
      </c>
      <c r="G211" s="164">
        <v>0</v>
      </c>
      <c r="I211" s="164">
        <v>0</v>
      </c>
      <c r="K211" s="164">
        <v>0</v>
      </c>
      <c r="M211" s="164">
        <v>178607</v>
      </c>
      <c r="O211" s="164">
        <v>0</v>
      </c>
      <c r="Q211" s="164">
        <v>0</v>
      </c>
      <c r="S211" s="164">
        <v>4785</v>
      </c>
      <c r="U211" s="164">
        <v>0</v>
      </c>
      <c r="W211" s="164">
        <v>0</v>
      </c>
      <c r="Y211" s="164">
        <f>SUM(M211:W211)</f>
        <v>183392</v>
      </c>
      <c r="AA211" s="164">
        <v>93855</v>
      </c>
      <c r="AC211" s="164">
        <v>0</v>
      </c>
      <c r="AE211" s="164">
        <v>0</v>
      </c>
      <c r="AG211" s="164">
        <v>14754</v>
      </c>
      <c r="AI211" s="164">
        <f>SUM(AA211:AG211)</f>
        <v>108609</v>
      </c>
      <c r="AK211" s="164">
        <f>(Y211-AI211)</f>
        <v>74783</v>
      </c>
      <c r="AN211" s="18">
        <v>90</v>
      </c>
    </row>
    <row r="212" spans="1:40" ht="8.85" customHeight="1" x14ac:dyDescent="0.3"/>
    <row r="213" spans="1:40" ht="8.85" customHeight="1" x14ac:dyDescent="0.3">
      <c r="A213" s="10">
        <v>91</v>
      </c>
      <c r="B213" s="18"/>
      <c r="C213" s="10" t="s">
        <v>212</v>
      </c>
      <c r="E213" s="160">
        <v>0</v>
      </c>
      <c r="G213" s="160">
        <v>0</v>
      </c>
      <c r="I213" s="160">
        <v>0</v>
      </c>
      <c r="K213" s="160">
        <v>0</v>
      </c>
      <c r="M213" s="160">
        <v>1319854</v>
      </c>
      <c r="O213" s="160">
        <v>0</v>
      </c>
      <c r="Q213" s="160">
        <v>0</v>
      </c>
      <c r="S213" s="160">
        <v>9635</v>
      </c>
      <c r="U213" s="160">
        <v>0</v>
      </c>
      <c r="W213" s="160">
        <v>36034</v>
      </c>
      <c r="Y213" s="160">
        <f>SUM(M213:W213)</f>
        <v>1365523</v>
      </c>
      <c r="AA213" s="160">
        <v>1266553</v>
      </c>
      <c r="AC213" s="160">
        <v>233246</v>
      </c>
      <c r="AE213" s="160">
        <v>32128</v>
      </c>
      <c r="AG213" s="160">
        <v>0</v>
      </c>
      <c r="AI213" s="160">
        <f>SUM(AA213:AG213)</f>
        <v>1531927</v>
      </c>
      <c r="AK213" s="160">
        <f>(Y213-AI213)</f>
        <v>-166404</v>
      </c>
      <c r="AN213" s="18">
        <v>91</v>
      </c>
    </row>
    <row r="214" spans="1:40" ht="8.85" customHeight="1" x14ac:dyDescent="0.3">
      <c r="A214" s="10">
        <v>92</v>
      </c>
      <c r="B214" s="18"/>
      <c r="C214" s="10" t="s">
        <v>213</v>
      </c>
      <c r="E214" s="160">
        <v>0</v>
      </c>
      <c r="G214" s="160">
        <v>0</v>
      </c>
      <c r="I214" s="160">
        <v>0</v>
      </c>
      <c r="K214" s="160">
        <v>0</v>
      </c>
      <c r="M214" s="160">
        <v>1689654</v>
      </c>
      <c r="O214" s="160">
        <v>331009</v>
      </c>
      <c r="Q214" s="160">
        <v>0</v>
      </c>
      <c r="S214" s="160">
        <v>0</v>
      </c>
      <c r="U214" s="160">
        <v>0</v>
      </c>
      <c r="W214" s="160">
        <v>1366310</v>
      </c>
      <c r="Y214" s="160">
        <f>SUM(M214:W214)</f>
        <v>3386973</v>
      </c>
      <c r="AA214" s="160">
        <v>2073267</v>
      </c>
      <c r="AC214" s="160">
        <v>936893</v>
      </c>
      <c r="AE214" s="160">
        <v>468406</v>
      </c>
      <c r="AG214" s="160">
        <v>6608</v>
      </c>
      <c r="AI214" s="160">
        <f>SUM(AA214:AG214)</f>
        <v>3485174</v>
      </c>
      <c r="AK214" s="160">
        <f>(Y214-AI214)</f>
        <v>-98201</v>
      </c>
      <c r="AN214" s="18">
        <v>92</v>
      </c>
    </row>
    <row r="215" spans="1:40" ht="8.85" customHeight="1" x14ac:dyDescent="0.3">
      <c r="A215" s="10">
        <v>93</v>
      </c>
      <c r="B215" s="18"/>
      <c r="C215" s="10" t="s">
        <v>214</v>
      </c>
      <c r="E215" s="160">
        <v>0</v>
      </c>
      <c r="G215" s="160">
        <v>0</v>
      </c>
      <c r="I215" s="160">
        <v>107500</v>
      </c>
      <c r="K215" s="160">
        <v>0</v>
      </c>
      <c r="M215" s="160">
        <v>3973751</v>
      </c>
      <c r="O215" s="160">
        <v>673253</v>
      </c>
      <c r="Q215" s="160">
        <v>0</v>
      </c>
      <c r="S215" s="160">
        <v>16073217</v>
      </c>
      <c r="U215" s="160">
        <v>787885</v>
      </c>
      <c r="W215" s="160">
        <v>45311</v>
      </c>
      <c r="Y215" s="160">
        <f>SUM(M215:W215)</f>
        <v>21553417</v>
      </c>
      <c r="AA215" s="160">
        <v>3877072</v>
      </c>
      <c r="AC215" s="160">
        <v>28596</v>
      </c>
      <c r="AE215" s="160">
        <v>138085</v>
      </c>
      <c r="AG215" s="160">
        <v>0</v>
      </c>
      <c r="AI215" s="160">
        <f>SUM(AA215:AG215)</f>
        <v>4043753</v>
      </c>
      <c r="AK215" s="160">
        <f>(Y215-AI215)</f>
        <v>17509664</v>
      </c>
      <c r="AN215" s="18">
        <v>93</v>
      </c>
    </row>
    <row r="216" spans="1:40" ht="8.85" customHeight="1" x14ac:dyDescent="0.3">
      <c r="A216" s="10">
        <v>94</v>
      </c>
      <c r="B216" s="18"/>
      <c r="C216" s="10" t="s">
        <v>215</v>
      </c>
      <c r="E216" s="160">
        <v>0</v>
      </c>
      <c r="G216" s="160">
        <v>0</v>
      </c>
      <c r="I216" s="160">
        <v>53720</v>
      </c>
      <c r="K216" s="160">
        <v>0</v>
      </c>
      <c r="M216" s="160">
        <v>3536492</v>
      </c>
      <c r="O216" s="160">
        <v>0</v>
      </c>
      <c r="Q216" s="160">
        <v>0</v>
      </c>
      <c r="S216" s="160">
        <v>0</v>
      </c>
      <c r="U216" s="160">
        <v>0</v>
      </c>
      <c r="W216" s="160">
        <v>68727</v>
      </c>
      <c r="Y216" s="160">
        <f>SUM(M216:W216)</f>
        <v>3605219</v>
      </c>
      <c r="AA216" s="160">
        <v>2219431</v>
      </c>
      <c r="AC216" s="160">
        <v>1645798</v>
      </c>
      <c r="AE216" s="160">
        <v>506560</v>
      </c>
      <c r="AG216" s="160">
        <v>0</v>
      </c>
      <c r="AI216" s="160">
        <f>SUM(AA216:AG216)</f>
        <v>4371789</v>
      </c>
      <c r="AK216" s="160">
        <f>(Y216-AI216)</f>
        <v>-766570</v>
      </c>
      <c r="AN216" s="18">
        <v>94</v>
      </c>
    </row>
    <row r="217" spans="1:40" ht="8.85" customHeight="1" x14ac:dyDescent="0.3">
      <c r="A217" s="30">
        <v>95</v>
      </c>
      <c r="B217" s="18"/>
      <c r="C217" s="10" t="s">
        <v>216</v>
      </c>
      <c r="E217" s="162">
        <v>0</v>
      </c>
      <c r="G217" s="162">
        <v>0</v>
      </c>
      <c r="I217" s="162">
        <v>342900</v>
      </c>
      <c r="K217" s="162">
        <v>0</v>
      </c>
      <c r="M217" s="162">
        <v>11691168</v>
      </c>
      <c r="O217" s="162">
        <v>0</v>
      </c>
      <c r="Q217" s="162">
        <v>0</v>
      </c>
      <c r="S217" s="162">
        <v>0</v>
      </c>
      <c r="U217" s="162">
        <v>0</v>
      </c>
      <c r="W217" s="162">
        <v>1038850</v>
      </c>
      <c r="Y217" s="162">
        <f>SUM(M217:W217)</f>
        <v>12730018</v>
      </c>
      <c r="AA217" s="162">
        <v>7845629</v>
      </c>
      <c r="AC217" s="162">
        <v>4312408</v>
      </c>
      <c r="AE217" s="162">
        <v>813533</v>
      </c>
      <c r="AG217" s="162">
        <v>-236898</v>
      </c>
      <c r="AI217" s="162">
        <f>SUM(AA217:AG217)</f>
        <v>12734672</v>
      </c>
      <c r="AK217" s="162">
        <f>(Y217-AI217)</f>
        <v>-4654</v>
      </c>
      <c r="AN217" s="111">
        <v>95</v>
      </c>
    </row>
    <row r="218" spans="1:40" ht="8.85" customHeight="1" x14ac:dyDescent="0.3"/>
    <row r="219" spans="1:40" ht="8.85" customHeight="1" x14ac:dyDescent="0.3">
      <c r="A219" s="30">
        <f>A217</f>
        <v>95</v>
      </c>
      <c r="C219" s="18" t="s">
        <v>65</v>
      </c>
      <c r="E219" s="163">
        <f>SUM(E89:E217)</f>
        <v>452478</v>
      </c>
      <c r="G219" s="163">
        <f>SUM(G89:G217)</f>
        <v>0</v>
      </c>
      <c r="I219" s="163">
        <f>SUM(I89:I217)</f>
        <v>154970242</v>
      </c>
      <c r="K219" s="163">
        <f>SUM(K89:K217)</f>
        <v>9184214</v>
      </c>
      <c r="M219" s="163">
        <f>SUM(M89:M217)</f>
        <v>878070755</v>
      </c>
      <c r="O219" s="163">
        <f>SUM(O89:O217)</f>
        <v>175609362</v>
      </c>
      <c r="Q219" s="163">
        <f>SUM(Q89:Q217)</f>
        <v>1170534</v>
      </c>
      <c r="S219" s="163">
        <f>SUM(S89:S217)</f>
        <v>67516653</v>
      </c>
      <c r="U219" s="163">
        <f>SUM(U89:U217)</f>
        <v>13954049</v>
      </c>
      <c r="W219" s="163">
        <f>SUM(W89:W217)</f>
        <v>98184536</v>
      </c>
      <c r="Y219" s="163">
        <f>SUM(Y89:Y217)</f>
        <v>1234505889</v>
      </c>
      <c r="AA219" s="163">
        <f>SUM(AA89:AA217)</f>
        <v>738186171</v>
      </c>
      <c r="AC219" s="163">
        <f>SUM(AC89:AC217)</f>
        <v>266288333</v>
      </c>
      <c r="AE219" s="163">
        <f>SUM(AE89:AE217)</f>
        <v>81673938</v>
      </c>
      <c r="AG219" s="163">
        <f>SUM(AG89:AG217)</f>
        <v>18138272</v>
      </c>
      <c r="AI219" s="163">
        <f>SUM(AI89:AI217)</f>
        <v>1104286714</v>
      </c>
      <c r="AK219" s="163">
        <f>SUM(AK89:AK217)</f>
        <v>130219175</v>
      </c>
      <c r="AN219" s="111">
        <f>AN217</f>
        <v>95</v>
      </c>
    </row>
    <row r="220" spans="1:40" ht="8.4" customHeight="1" x14ac:dyDescent="0.3"/>
    <row r="221" spans="1:40" ht="8.4" customHeight="1" x14ac:dyDescent="0.3"/>
    <row r="222" spans="1:40" ht="8.4" customHeight="1" x14ac:dyDescent="0.3"/>
    <row r="223" spans="1:40" ht="8.4" customHeight="1" x14ac:dyDescent="0.3"/>
    <row r="224" spans="1:40" ht="8.4" customHeight="1" x14ac:dyDescent="0.3"/>
    <row r="225" spans="1:41" ht="1.65" customHeight="1" x14ac:dyDescent="0.3"/>
    <row r="226" spans="1:41" ht="1.65" customHeight="1" x14ac:dyDescent="0.3"/>
    <row r="227" spans="1:41" s="8" customFormat="1" ht="11.25" customHeight="1" x14ac:dyDescent="0.3">
      <c r="A227" s="122">
        <v>152</v>
      </c>
      <c r="AM227" s="11"/>
      <c r="AN227" s="113"/>
      <c r="AO227" s="113">
        <v>153</v>
      </c>
    </row>
    <row r="228" spans="1:41" s="8" customFormat="1" ht="10.5" customHeight="1" x14ac:dyDescent="0.3">
      <c r="Y228" s="11" t="s">
        <v>42</v>
      </c>
      <c r="AA228" s="38" t="s">
        <v>478</v>
      </c>
      <c r="AM228" s="11"/>
      <c r="AN228" s="113" t="s">
        <v>640</v>
      </c>
    </row>
    <row r="229" spans="1:41" s="8" customFormat="1" ht="10.5" customHeight="1" x14ac:dyDescent="0.3">
      <c r="Y229" s="11" t="s">
        <v>641</v>
      </c>
      <c r="AA229" s="38" t="s">
        <v>642</v>
      </c>
      <c r="AM229" s="11"/>
      <c r="AN229" s="11" t="s">
        <v>637</v>
      </c>
    </row>
    <row r="230" spans="1:41" s="8" customFormat="1" ht="10.5" customHeight="1" x14ac:dyDescent="0.3">
      <c r="Y230" s="11" t="s">
        <v>48</v>
      </c>
      <c r="AA230" s="169" t="s">
        <v>49</v>
      </c>
      <c r="AN230" s="116"/>
    </row>
    <row r="232" spans="1:41" ht="9.75" customHeight="1" x14ac:dyDescent="0.3">
      <c r="M232" s="16" t="s">
        <v>643</v>
      </c>
      <c r="N232" s="16"/>
      <c r="O232" s="16"/>
      <c r="P232" s="16"/>
      <c r="Q232" s="16"/>
      <c r="R232" s="16"/>
      <c r="S232" s="16"/>
      <c r="T232" s="16"/>
      <c r="U232" s="16"/>
      <c r="V232" s="16"/>
      <c r="W232" s="16"/>
      <c r="AA232" s="16" t="s">
        <v>644</v>
      </c>
      <c r="AB232" s="16"/>
      <c r="AC232" s="16"/>
      <c r="AD232" s="16"/>
      <c r="AE232" s="16"/>
      <c r="AF232" s="16"/>
      <c r="AG232" s="16"/>
      <c r="AH232" s="16"/>
      <c r="AI232" s="16"/>
    </row>
    <row r="234" spans="1:41" ht="9.75" customHeight="1" x14ac:dyDescent="0.3">
      <c r="E234" s="17" t="s">
        <v>645</v>
      </c>
      <c r="F234" s="17"/>
      <c r="G234" s="17"/>
      <c r="I234" s="17" t="s">
        <v>646</v>
      </c>
      <c r="J234" s="17"/>
      <c r="K234" s="17"/>
      <c r="L234" s="17"/>
      <c r="O234" s="17" t="s">
        <v>647</v>
      </c>
      <c r="P234" s="17"/>
      <c r="Q234" s="17"/>
      <c r="R234" s="17"/>
      <c r="S234" s="17"/>
      <c r="T234" s="17"/>
      <c r="U234" s="17"/>
    </row>
    <row r="235" spans="1:41" ht="9.75" customHeight="1" x14ac:dyDescent="0.3">
      <c r="E235" s="16" t="s">
        <v>648</v>
      </c>
      <c r="F235" s="16"/>
      <c r="G235" s="16"/>
      <c r="I235" s="16" t="s">
        <v>649</v>
      </c>
      <c r="J235" s="16"/>
      <c r="K235" s="16"/>
      <c r="L235" s="17"/>
      <c r="O235" s="16" t="s">
        <v>650</v>
      </c>
      <c r="P235" s="16"/>
      <c r="Q235" s="16"/>
      <c r="R235" s="16"/>
      <c r="S235" s="16"/>
      <c r="T235" s="16"/>
      <c r="U235" s="16"/>
    </row>
    <row r="236" spans="1:41" ht="11.25" customHeight="1" x14ac:dyDescent="0.3">
      <c r="O236" s="18" t="s">
        <v>651</v>
      </c>
      <c r="Q236" s="18"/>
      <c r="S236" s="18"/>
      <c r="U236" s="18" t="s">
        <v>652</v>
      </c>
      <c r="AA236" s="18" t="s">
        <v>61</v>
      </c>
    </row>
    <row r="237" spans="1:41" ht="9.75" customHeight="1" x14ac:dyDescent="0.3">
      <c r="E237" s="18" t="s">
        <v>653</v>
      </c>
      <c r="I237" s="18" t="s">
        <v>653</v>
      </c>
      <c r="O237" s="18" t="s">
        <v>654</v>
      </c>
      <c r="Q237" s="18" t="s">
        <v>655</v>
      </c>
      <c r="S237" s="18" t="s">
        <v>652</v>
      </c>
      <c r="U237" s="18" t="s">
        <v>310</v>
      </c>
      <c r="W237" s="18" t="s">
        <v>262</v>
      </c>
      <c r="Y237" s="18" t="s">
        <v>656</v>
      </c>
      <c r="AA237" s="18" t="s">
        <v>657</v>
      </c>
      <c r="AE237" s="18" t="s">
        <v>658</v>
      </c>
      <c r="AG237" s="18" t="s">
        <v>327</v>
      </c>
      <c r="AI237" s="18" t="s">
        <v>65</v>
      </c>
      <c r="AK237" s="18" t="s">
        <v>656</v>
      </c>
    </row>
    <row r="238" spans="1:41" ht="9.75" customHeight="1" x14ac:dyDescent="0.3">
      <c r="A238" s="19" t="s">
        <v>71</v>
      </c>
      <c r="C238" s="19" t="s">
        <v>73</v>
      </c>
      <c r="E238" s="19" t="s">
        <v>659</v>
      </c>
      <c r="G238" s="19" t="s">
        <v>278</v>
      </c>
      <c r="I238" s="19" t="s">
        <v>659</v>
      </c>
      <c r="K238" s="19" t="s">
        <v>278</v>
      </c>
      <c r="M238" s="19" t="s">
        <v>660</v>
      </c>
      <c r="O238" s="19" t="s">
        <v>661</v>
      </c>
      <c r="Q238" s="19" t="s">
        <v>605</v>
      </c>
      <c r="S238" s="19" t="s">
        <v>397</v>
      </c>
      <c r="U238" s="19" t="s">
        <v>69</v>
      </c>
      <c r="W238" s="19" t="s">
        <v>50</v>
      </c>
      <c r="Y238" s="19" t="s">
        <v>662</v>
      </c>
      <c r="AA238" s="19" t="s">
        <v>304</v>
      </c>
      <c r="AC238" s="19" t="s">
        <v>663</v>
      </c>
      <c r="AE238" s="19" t="s">
        <v>304</v>
      </c>
      <c r="AG238" s="19" t="s">
        <v>304</v>
      </c>
      <c r="AI238" s="19" t="s">
        <v>304</v>
      </c>
      <c r="AK238" s="19" t="s">
        <v>664</v>
      </c>
      <c r="AN238" s="19" t="s">
        <v>71</v>
      </c>
    </row>
    <row r="239" spans="1:41" ht="8.85" customHeight="1" x14ac:dyDescent="0.3"/>
    <row r="240" spans="1:41" ht="8.85" customHeight="1" x14ac:dyDescent="0.3">
      <c r="B240" s="10" t="s">
        <v>289</v>
      </c>
    </row>
    <row r="241" spans="1:40" ht="8.85" customHeight="1" x14ac:dyDescent="0.3">
      <c r="A241" s="10">
        <v>1</v>
      </c>
      <c r="B241" s="18"/>
      <c r="C241" s="10" t="s">
        <v>218</v>
      </c>
      <c r="E241" s="159">
        <v>0</v>
      </c>
      <c r="G241" s="159">
        <v>0</v>
      </c>
      <c r="I241" s="159">
        <v>0</v>
      </c>
      <c r="K241" s="159">
        <v>0</v>
      </c>
      <c r="M241" s="159">
        <v>3213861</v>
      </c>
      <c r="O241" s="159">
        <v>0</v>
      </c>
      <c r="Q241" s="159">
        <v>0</v>
      </c>
      <c r="S241" s="159">
        <v>0</v>
      </c>
      <c r="U241" s="159">
        <v>2283</v>
      </c>
      <c r="W241" s="159">
        <v>46798</v>
      </c>
      <c r="Y241" s="159">
        <f t="shared" ref="Y241:Y256" si="6">SUM(M241:W241)</f>
        <v>3262942</v>
      </c>
      <c r="AA241" s="159">
        <v>2563314</v>
      </c>
      <c r="AC241" s="159">
        <v>471777</v>
      </c>
      <c r="AE241" s="159">
        <v>13446</v>
      </c>
      <c r="AG241" s="159">
        <v>0</v>
      </c>
      <c r="AI241" s="159">
        <f t="shared" ref="AI241:AI256" si="7">SUM(AA241:AG241)</f>
        <v>3048537</v>
      </c>
      <c r="AK241" s="159">
        <f>(Y241-AI241)</f>
        <v>214405</v>
      </c>
      <c r="AN241" s="18">
        <v>1</v>
      </c>
    </row>
    <row r="242" spans="1:40" ht="8.85" customHeight="1" x14ac:dyDescent="0.3">
      <c r="A242" s="10">
        <v>2</v>
      </c>
      <c r="B242" s="18"/>
      <c r="C242" s="10" t="s">
        <v>219</v>
      </c>
      <c r="E242" s="160">
        <v>0</v>
      </c>
      <c r="G242" s="160">
        <v>0</v>
      </c>
      <c r="I242" s="160">
        <v>0</v>
      </c>
      <c r="K242" s="160">
        <v>0</v>
      </c>
      <c r="M242" s="160">
        <v>0</v>
      </c>
      <c r="O242" s="160">
        <v>0</v>
      </c>
      <c r="Q242" s="160">
        <v>0</v>
      </c>
      <c r="S242" s="160">
        <v>0</v>
      </c>
      <c r="U242" s="160">
        <v>0</v>
      </c>
      <c r="W242" s="160">
        <v>0</v>
      </c>
      <c r="Y242" s="160">
        <f t="shared" si="6"/>
        <v>0</v>
      </c>
      <c r="AA242" s="160">
        <v>0</v>
      </c>
      <c r="AC242" s="160">
        <v>0</v>
      </c>
      <c r="AE242" s="160">
        <v>0</v>
      </c>
      <c r="AG242" s="160">
        <v>0</v>
      </c>
      <c r="AI242" s="160">
        <f t="shared" si="7"/>
        <v>0</v>
      </c>
      <c r="AK242" s="160">
        <f>(Y242-AI242)</f>
        <v>0</v>
      </c>
      <c r="AN242" s="18">
        <v>2</v>
      </c>
    </row>
    <row r="243" spans="1:40" ht="8.85" customHeight="1" x14ac:dyDescent="0.3">
      <c r="A243" s="10">
        <v>3</v>
      </c>
      <c r="B243" s="18"/>
      <c r="C243" s="10" t="s">
        <v>134</v>
      </c>
      <c r="E243" s="164">
        <v>0</v>
      </c>
      <c r="G243" s="160">
        <v>0</v>
      </c>
      <c r="I243" s="160">
        <v>0</v>
      </c>
      <c r="K243" s="160">
        <v>0</v>
      </c>
      <c r="M243" s="160">
        <v>20456099</v>
      </c>
      <c r="O243" s="160">
        <v>-500000</v>
      </c>
      <c r="Q243" s="160">
        <v>0</v>
      </c>
      <c r="S243" s="160">
        <v>0</v>
      </c>
      <c r="U243" s="160">
        <v>0</v>
      </c>
      <c r="W243" s="160">
        <v>291196</v>
      </c>
      <c r="Y243" s="160">
        <f t="shared" si="6"/>
        <v>20247295</v>
      </c>
      <c r="AA243" s="160">
        <v>18156539</v>
      </c>
      <c r="AC243" s="160">
        <v>996327</v>
      </c>
      <c r="AE243" s="160">
        <v>268808</v>
      </c>
      <c r="AG243" s="160">
        <v>0</v>
      </c>
      <c r="AI243" s="160">
        <f t="shared" si="7"/>
        <v>19421674</v>
      </c>
      <c r="AK243" s="160">
        <f>(Y243-AI243)</f>
        <v>825621</v>
      </c>
      <c r="AN243" s="18">
        <v>3</v>
      </c>
    </row>
    <row r="244" spans="1:40" ht="8.85" customHeight="1" x14ac:dyDescent="0.3">
      <c r="A244" s="10">
        <v>4</v>
      </c>
      <c r="B244" s="18"/>
      <c r="C244" s="10" t="s">
        <v>220</v>
      </c>
      <c r="E244" s="160">
        <v>0</v>
      </c>
      <c r="G244" s="160">
        <v>0</v>
      </c>
      <c r="I244" s="160">
        <v>0</v>
      </c>
      <c r="K244" s="160">
        <v>0</v>
      </c>
      <c r="M244" s="160">
        <v>5114236</v>
      </c>
      <c r="O244" s="160">
        <v>0</v>
      </c>
      <c r="Q244" s="160">
        <v>0</v>
      </c>
      <c r="S244" s="160">
        <v>0</v>
      </c>
      <c r="U244" s="160">
        <v>0</v>
      </c>
      <c r="W244" s="160">
        <v>45470</v>
      </c>
      <c r="Y244" s="160">
        <f t="shared" si="6"/>
        <v>5159706</v>
      </c>
      <c r="AA244" s="160">
        <v>2165038</v>
      </c>
      <c r="AC244" s="160">
        <v>1050303</v>
      </c>
      <c r="AE244" s="160">
        <v>0</v>
      </c>
      <c r="AG244" s="160">
        <v>0</v>
      </c>
      <c r="AI244" s="160">
        <f t="shared" si="7"/>
        <v>3215341</v>
      </c>
      <c r="AK244" s="160">
        <f>(Y244-AI244)</f>
        <v>1944365</v>
      </c>
      <c r="AN244" s="18">
        <v>4</v>
      </c>
    </row>
    <row r="245" spans="1:40" ht="8.85" customHeight="1" x14ac:dyDescent="0.3">
      <c r="A245" s="10">
        <v>5</v>
      </c>
      <c r="B245" s="18"/>
      <c r="C245" s="10" t="s">
        <v>221</v>
      </c>
      <c r="E245" s="160">
        <v>0</v>
      </c>
      <c r="G245" s="160">
        <v>0</v>
      </c>
      <c r="I245" s="160">
        <v>0</v>
      </c>
      <c r="K245" s="160">
        <v>0</v>
      </c>
      <c r="M245" s="160">
        <v>4109931</v>
      </c>
      <c r="O245" s="160">
        <v>0</v>
      </c>
      <c r="Q245" s="160">
        <v>20971</v>
      </c>
      <c r="S245" s="160">
        <v>0</v>
      </c>
      <c r="U245" s="160">
        <v>0</v>
      </c>
      <c r="W245" s="160">
        <v>237138</v>
      </c>
      <c r="Y245" s="160">
        <f t="shared" si="6"/>
        <v>4368040</v>
      </c>
      <c r="AA245" s="160">
        <v>3072891</v>
      </c>
      <c r="AC245" s="160">
        <v>1215532</v>
      </c>
      <c r="AE245" s="160">
        <v>294316</v>
      </c>
      <c r="AG245" s="160">
        <v>0</v>
      </c>
      <c r="AI245" s="160">
        <f t="shared" si="7"/>
        <v>4582739</v>
      </c>
      <c r="AK245" s="160">
        <f>(Y245-AI245)</f>
        <v>-214699</v>
      </c>
      <c r="AN245" s="18">
        <v>5</v>
      </c>
    </row>
    <row r="246" spans="1:40" ht="8.85" customHeight="1" x14ac:dyDescent="0.3">
      <c r="A246" s="41"/>
      <c r="AN246" s="170"/>
    </row>
    <row r="247" spans="1:40" ht="8.85" customHeight="1" x14ac:dyDescent="0.3">
      <c r="A247" s="10">
        <v>6</v>
      </c>
      <c r="B247" s="18"/>
      <c r="C247" s="10" t="s">
        <v>222</v>
      </c>
      <c r="E247" s="160">
        <v>0</v>
      </c>
      <c r="G247" s="160">
        <v>0</v>
      </c>
      <c r="I247" s="160">
        <v>60000</v>
      </c>
      <c r="K247" s="160">
        <v>0</v>
      </c>
      <c r="M247" s="160">
        <v>15071929</v>
      </c>
      <c r="O247" s="160">
        <v>0</v>
      </c>
      <c r="Q247" s="160">
        <v>0</v>
      </c>
      <c r="S247" s="160">
        <v>2731572</v>
      </c>
      <c r="U247" s="160">
        <v>4764198</v>
      </c>
      <c r="W247" s="160">
        <v>223257</v>
      </c>
      <c r="Y247" s="160">
        <f t="shared" si="6"/>
        <v>22790956</v>
      </c>
      <c r="AA247" s="160">
        <v>18618977</v>
      </c>
      <c r="AC247" s="160">
        <v>3760174</v>
      </c>
      <c r="AE247" s="160">
        <v>107644</v>
      </c>
      <c r="AG247" s="160">
        <v>2449126</v>
      </c>
      <c r="AI247" s="160">
        <f t="shared" si="7"/>
        <v>24935921</v>
      </c>
      <c r="AK247" s="160">
        <f>(Y247-AI247)</f>
        <v>-2144965</v>
      </c>
      <c r="AN247" s="18">
        <v>6</v>
      </c>
    </row>
    <row r="248" spans="1:40" ht="8.85" customHeight="1" x14ac:dyDescent="0.3">
      <c r="A248" s="10">
        <v>7</v>
      </c>
      <c r="B248" s="18"/>
      <c r="C248" s="10" t="s">
        <v>223</v>
      </c>
      <c r="E248" s="160">
        <v>0</v>
      </c>
      <c r="G248" s="160">
        <v>0</v>
      </c>
      <c r="I248" s="160">
        <v>0</v>
      </c>
      <c r="K248" s="160">
        <v>0</v>
      </c>
      <c r="M248" s="160">
        <v>6812940</v>
      </c>
      <c r="O248" s="160">
        <v>-401440</v>
      </c>
      <c r="Q248" s="160">
        <v>0</v>
      </c>
      <c r="S248" s="160">
        <v>0</v>
      </c>
      <c r="U248" s="160">
        <v>310065</v>
      </c>
      <c r="W248" s="160">
        <v>128403</v>
      </c>
      <c r="Y248" s="160">
        <f t="shared" si="6"/>
        <v>6849968</v>
      </c>
      <c r="AA248" s="160">
        <v>5324632</v>
      </c>
      <c r="AC248" s="160">
        <v>986208</v>
      </c>
      <c r="AE248" s="160">
        <v>135446</v>
      </c>
      <c r="AG248" s="160">
        <v>0</v>
      </c>
      <c r="AI248" s="160">
        <f t="shared" si="7"/>
        <v>6446286</v>
      </c>
      <c r="AK248" s="160">
        <f>(Y248-AI248)</f>
        <v>403682</v>
      </c>
      <c r="AN248" s="18">
        <v>7</v>
      </c>
    </row>
    <row r="249" spans="1:40" ht="8.85" customHeight="1" x14ac:dyDescent="0.3">
      <c r="A249" s="10">
        <v>8</v>
      </c>
      <c r="B249" s="18"/>
      <c r="C249" s="10" t="s">
        <v>224</v>
      </c>
      <c r="E249" s="160">
        <v>0</v>
      </c>
      <c r="G249" s="160">
        <v>0</v>
      </c>
      <c r="I249" s="160">
        <v>0</v>
      </c>
      <c r="K249" s="160">
        <v>0</v>
      </c>
      <c r="M249" s="160">
        <v>1344885</v>
      </c>
      <c r="O249" s="160">
        <v>0</v>
      </c>
      <c r="Q249" s="160">
        <v>0</v>
      </c>
      <c r="S249" s="160">
        <v>43818</v>
      </c>
      <c r="U249" s="160">
        <v>286779</v>
      </c>
      <c r="W249" s="160">
        <v>707</v>
      </c>
      <c r="Y249" s="160">
        <f t="shared" si="6"/>
        <v>1676189</v>
      </c>
      <c r="AA249" s="160">
        <v>1330247</v>
      </c>
      <c r="AC249" s="160">
        <v>244139</v>
      </c>
      <c r="AE249" s="160">
        <v>98968</v>
      </c>
      <c r="AG249" s="160">
        <v>0</v>
      </c>
      <c r="AI249" s="160">
        <f t="shared" si="7"/>
        <v>1673354</v>
      </c>
      <c r="AK249" s="160">
        <f>(Y249-AI249)</f>
        <v>2835</v>
      </c>
      <c r="AN249" s="18">
        <v>8</v>
      </c>
    </row>
    <row r="250" spans="1:40" ht="8.85" customHeight="1" x14ac:dyDescent="0.3">
      <c r="A250" s="10">
        <v>9</v>
      </c>
      <c r="B250" s="18"/>
      <c r="C250" s="10" t="s">
        <v>225</v>
      </c>
      <c r="E250" s="160">
        <v>0</v>
      </c>
      <c r="G250" s="160">
        <v>0</v>
      </c>
      <c r="I250" s="160">
        <v>276542</v>
      </c>
      <c r="K250" s="160">
        <v>622311</v>
      </c>
      <c r="M250" s="160">
        <v>2732009</v>
      </c>
      <c r="O250" s="160">
        <v>-513136</v>
      </c>
      <c r="Q250" s="160">
        <v>0</v>
      </c>
      <c r="S250" s="160">
        <v>0</v>
      </c>
      <c r="U250" s="160">
        <v>0</v>
      </c>
      <c r="W250" s="160">
        <v>0</v>
      </c>
      <c r="Y250" s="160">
        <f t="shared" si="6"/>
        <v>2218873</v>
      </c>
      <c r="AA250" s="160">
        <v>1229509</v>
      </c>
      <c r="AC250" s="160">
        <v>214797</v>
      </c>
      <c r="AE250" s="160">
        <v>38292</v>
      </c>
      <c r="AG250" s="160">
        <v>0</v>
      </c>
      <c r="AI250" s="160">
        <f t="shared" si="7"/>
        <v>1482598</v>
      </c>
      <c r="AK250" s="160">
        <f>(Y250-AI250)</f>
        <v>736275</v>
      </c>
      <c r="AN250" s="18">
        <v>9</v>
      </c>
    </row>
    <row r="251" spans="1:40" ht="8.85" customHeight="1" x14ac:dyDescent="0.3">
      <c r="A251" s="10">
        <v>10</v>
      </c>
      <c r="B251" s="18"/>
      <c r="C251" s="10" t="s">
        <v>226</v>
      </c>
      <c r="E251" s="160">
        <v>0</v>
      </c>
      <c r="G251" s="160">
        <v>0</v>
      </c>
      <c r="I251" s="160">
        <v>0</v>
      </c>
      <c r="K251" s="160">
        <v>0</v>
      </c>
      <c r="M251" s="160">
        <v>4470861</v>
      </c>
      <c r="O251" s="160">
        <v>-22606</v>
      </c>
      <c r="Q251" s="160">
        <v>0</v>
      </c>
      <c r="S251" s="160">
        <v>0</v>
      </c>
      <c r="U251" s="160">
        <v>0</v>
      </c>
      <c r="W251" s="160">
        <v>28483</v>
      </c>
      <c r="Y251" s="160">
        <f t="shared" si="6"/>
        <v>4476738</v>
      </c>
      <c r="AA251" s="160">
        <v>2733920</v>
      </c>
      <c r="AC251" s="160">
        <v>854459</v>
      </c>
      <c r="AE251" s="160">
        <v>501995</v>
      </c>
      <c r="AG251" s="160">
        <v>68209</v>
      </c>
      <c r="AI251" s="160">
        <f t="shared" si="7"/>
        <v>4158583</v>
      </c>
      <c r="AK251" s="160">
        <f>(Y251-AI251)</f>
        <v>318155</v>
      </c>
      <c r="AN251" s="18">
        <v>10</v>
      </c>
    </row>
    <row r="252" spans="1:40" ht="8.85" customHeight="1" x14ac:dyDescent="0.3">
      <c r="A252" s="41"/>
      <c r="AN252" s="170"/>
    </row>
    <row r="253" spans="1:40" ht="8.85" customHeight="1" x14ac:dyDescent="0.3">
      <c r="A253" s="10">
        <v>11</v>
      </c>
      <c r="B253" s="18"/>
      <c r="C253" s="10" t="s">
        <v>227</v>
      </c>
      <c r="E253" s="160">
        <v>0</v>
      </c>
      <c r="G253" s="160">
        <v>0</v>
      </c>
      <c r="I253" s="160">
        <v>82923</v>
      </c>
      <c r="K253" s="160">
        <v>0</v>
      </c>
      <c r="M253" s="160">
        <v>11219076</v>
      </c>
      <c r="O253" s="160">
        <v>0</v>
      </c>
      <c r="Q253" s="160">
        <v>0</v>
      </c>
      <c r="S253" s="160">
        <v>0</v>
      </c>
      <c r="U253" s="160">
        <v>0</v>
      </c>
      <c r="W253" s="160">
        <v>0</v>
      </c>
      <c r="Y253" s="160">
        <f t="shared" si="6"/>
        <v>11219076</v>
      </c>
      <c r="AA253" s="160">
        <v>7618088</v>
      </c>
      <c r="AC253" s="160">
        <v>2210899</v>
      </c>
      <c r="AE253" s="160">
        <v>79925</v>
      </c>
      <c r="AG253" s="160">
        <v>0</v>
      </c>
      <c r="AI253" s="160">
        <f t="shared" si="7"/>
        <v>9908912</v>
      </c>
      <c r="AK253" s="160">
        <f>(Y253-AI253)</f>
        <v>1310164</v>
      </c>
      <c r="AN253" s="18">
        <v>11</v>
      </c>
    </row>
    <row r="254" spans="1:40" ht="8.85" customHeight="1" x14ac:dyDescent="0.3">
      <c r="A254" s="10">
        <v>12</v>
      </c>
      <c r="B254" s="18"/>
      <c r="C254" s="10" t="s">
        <v>228</v>
      </c>
      <c r="E254" s="160">
        <v>0</v>
      </c>
      <c r="G254" s="160">
        <v>0</v>
      </c>
      <c r="I254" s="160">
        <v>0</v>
      </c>
      <c r="K254" s="160">
        <v>0</v>
      </c>
      <c r="M254" s="160">
        <v>3090107</v>
      </c>
      <c r="O254" s="160">
        <v>0</v>
      </c>
      <c r="Q254" s="160">
        <v>0</v>
      </c>
      <c r="S254" s="160">
        <v>0</v>
      </c>
      <c r="U254" s="160">
        <v>1362510</v>
      </c>
      <c r="W254" s="160">
        <v>0</v>
      </c>
      <c r="Y254" s="160">
        <f t="shared" si="6"/>
        <v>4452617</v>
      </c>
      <c r="AA254" s="160">
        <v>2079550</v>
      </c>
      <c r="AC254" s="160">
        <v>456584</v>
      </c>
      <c r="AE254" s="160">
        <v>102007</v>
      </c>
      <c r="AG254" s="160">
        <v>0</v>
      </c>
      <c r="AI254" s="160">
        <f t="shared" si="7"/>
        <v>2638141</v>
      </c>
      <c r="AK254" s="160">
        <f>(Y254-AI254)</f>
        <v>1814476</v>
      </c>
      <c r="AN254" s="18">
        <v>12</v>
      </c>
    </row>
    <row r="255" spans="1:40" ht="8.85" customHeight="1" x14ac:dyDescent="0.3">
      <c r="A255" s="10">
        <v>13</v>
      </c>
      <c r="B255" s="18"/>
      <c r="C255" s="10" t="s">
        <v>229</v>
      </c>
      <c r="E255" s="160">
        <v>0</v>
      </c>
      <c r="G255" s="160">
        <v>0</v>
      </c>
      <c r="I255" s="160">
        <v>0</v>
      </c>
      <c r="K255" s="160">
        <v>0</v>
      </c>
      <c r="M255" s="160">
        <v>3662912</v>
      </c>
      <c r="O255" s="160">
        <v>0</v>
      </c>
      <c r="Q255" s="160">
        <v>0</v>
      </c>
      <c r="S255" s="160">
        <v>0</v>
      </c>
      <c r="U255" s="160">
        <v>67400</v>
      </c>
      <c r="W255" s="160">
        <v>210325</v>
      </c>
      <c r="Y255" s="160">
        <f t="shared" si="6"/>
        <v>3940637</v>
      </c>
      <c r="AA255" s="160">
        <v>2091096</v>
      </c>
      <c r="AC255" s="160">
        <v>959210</v>
      </c>
      <c r="AE255" s="160">
        <v>215041</v>
      </c>
      <c r="AG255" s="160">
        <v>0</v>
      </c>
      <c r="AI255" s="160">
        <f t="shared" si="7"/>
        <v>3265347</v>
      </c>
      <c r="AK255" s="160">
        <f>(Y255-AI255)</f>
        <v>675290</v>
      </c>
      <c r="AN255" s="18">
        <v>13</v>
      </c>
    </row>
    <row r="256" spans="1:40" ht="8.85" customHeight="1" x14ac:dyDescent="0.3">
      <c r="A256" s="10">
        <v>14</v>
      </c>
      <c r="B256" s="18"/>
      <c r="C256" s="10" t="s">
        <v>148</v>
      </c>
      <c r="E256" s="160">
        <v>0</v>
      </c>
      <c r="G256" s="160">
        <v>0</v>
      </c>
      <c r="I256" s="160">
        <v>0</v>
      </c>
      <c r="K256" s="160">
        <v>0</v>
      </c>
      <c r="M256" s="160">
        <v>20808231</v>
      </c>
      <c r="O256" s="160">
        <v>0</v>
      </c>
      <c r="Q256" s="160">
        <v>0</v>
      </c>
      <c r="S256" s="160">
        <v>2760</v>
      </c>
      <c r="U256" s="160">
        <v>215754</v>
      </c>
      <c r="W256" s="160">
        <v>1212899</v>
      </c>
      <c r="Y256" s="160">
        <f t="shared" si="6"/>
        <v>22239644</v>
      </c>
      <c r="AA256" s="160">
        <v>17723865</v>
      </c>
      <c r="AC256" s="160">
        <v>4003338</v>
      </c>
      <c r="AE256" s="160">
        <v>650312</v>
      </c>
      <c r="AG256" s="160">
        <v>672848</v>
      </c>
      <c r="AI256" s="160">
        <f t="shared" si="7"/>
        <v>23050363</v>
      </c>
      <c r="AK256" s="160">
        <f>(Y256-AI256)</f>
        <v>-810719</v>
      </c>
      <c r="AN256" s="18">
        <v>14</v>
      </c>
    </row>
    <row r="257" spans="1:40" ht="8.85" customHeight="1" x14ac:dyDescent="0.3">
      <c r="A257" s="10">
        <v>15</v>
      </c>
      <c r="B257" s="18"/>
      <c r="C257" s="10" t="s">
        <v>230</v>
      </c>
      <c r="E257" s="160">
        <v>0</v>
      </c>
      <c r="G257" s="160">
        <v>0</v>
      </c>
      <c r="I257" s="160">
        <v>0</v>
      </c>
      <c r="K257" s="160">
        <v>0</v>
      </c>
      <c r="M257" s="160">
        <v>0</v>
      </c>
      <c r="O257" s="160">
        <v>0</v>
      </c>
      <c r="Q257" s="160">
        <v>0</v>
      </c>
      <c r="S257" s="160">
        <v>0</v>
      </c>
      <c r="U257" s="160">
        <v>0</v>
      </c>
      <c r="W257" s="160">
        <v>0</v>
      </c>
      <c r="Y257" s="160">
        <f>SUM(M257:W257)</f>
        <v>0</v>
      </c>
      <c r="AA257" s="160">
        <v>0</v>
      </c>
      <c r="AC257" s="160">
        <v>0</v>
      </c>
      <c r="AE257" s="160">
        <v>0</v>
      </c>
      <c r="AG257" s="160">
        <v>0</v>
      </c>
      <c r="AI257" s="160">
        <f>SUM(AA257:AG257)</f>
        <v>0</v>
      </c>
      <c r="AK257" s="160">
        <f>(Y257-AI257)</f>
        <v>0</v>
      </c>
      <c r="AN257" s="18">
        <v>15</v>
      </c>
    </row>
    <row r="258" spans="1:40" ht="8.85" customHeight="1" x14ac:dyDescent="0.3">
      <c r="A258" s="41"/>
      <c r="AN258" s="170"/>
    </row>
    <row r="259" spans="1:40" ht="8.85" customHeight="1" x14ac:dyDescent="0.3">
      <c r="A259" s="10">
        <v>16</v>
      </c>
      <c r="B259" s="18"/>
      <c r="C259" s="10" t="s">
        <v>231</v>
      </c>
      <c r="E259" s="160">
        <v>0</v>
      </c>
      <c r="G259" s="160">
        <v>0</v>
      </c>
      <c r="I259" s="160">
        <v>0</v>
      </c>
      <c r="K259" s="160">
        <v>0</v>
      </c>
      <c r="M259" s="160">
        <v>3728409</v>
      </c>
      <c r="O259" s="160">
        <v>-826030</v>
      </c>
      <c r="Q259" s="160">
        <v>250325</v>
      </c>
      <c r="S259" s="160">
        <v>98774</v>
      </c>
      <c r="U259" s="160">
        <v>3187514</v>
      </c>
      <c r="W259" s="160">
        <v>118653</v>
      </c>
      <c r="Y259" s="160">
        <f>SUM(M259:W259)</f>
        <v>6557645</v>
      </c>
      <c r="AA259" s="160">
        <v>2821695</v>
      </c>
      <c r="AC259" s="160">
        <v>674366</v>
      </c>
      <c r="AE259" s="160">
        <v>117337</v>
      </c>
      <c r="AG259" s="160">
        <v>0</v>
      </c>
      <c r="AI259" s="160">
        <f>SUM(AA259:AG259)</f>
        <v>3613398</v>
      </c>
      <c r="AK259" s="160">
        <f>(Y259-AI259)</f>
        <v>2944247</v>
      </c>
      <c r="AN259" s="18">
        <v>16</v>
      </c>
    </row>
    <row r="260" spans="1:40" ht="8.85" customHeight="1" x14ac:dyDescent="0.3">
      <c r="A260" s="10">
        <v>17</v>
      </c>
      <c r="B260" s="18"/>
      <c r="C260" s="10" t="s">
        <v>232</v>
      </c>
      <c r="E260" s="160">
        <v>0</v>
      </c>
      <c r="G260" s="160">
        <v>0</v>
      </c>
      <c r="I260" s="160">
        <v>0</v>
      </c>
      <c r="K260" s="160">
        <v>0</v>
      </c>
      <c r="M260" s="160">
        <v>31234945</v>
      </c>
      <c r="O260" s="160">
        <v>-2957475</v>
      </c>
      <c r="Q260" s="160">
        <v>0</v>
      </c>
      <c r="S260" s="160">
        <v>0</v>
      </c>
      <c r="U260" s="160">
        <v>0</v>
      </c>
      <c r="W260" s="160">
        <v>161937</v>
      </c>
      <c r="Y260" s="160">
        <f>SUM(M260:W260)</f>
        <v>28439407</v>
      </c>
      <c r="AA260" s="160">
        <v>20495587</v>
      </c>
      <c r="AC260" s="160">
        <v>3632305</v>
      </c>
      <c r="AE260" s="160">
        <v>243754</v>
      </c>
      <c r="AG260" s="160">
        <v>0</v>
      </c>
      <c r="AI260" s="160">
        <f>SUM(AA260:AG260)</f>
        <v>24371646</v>
      </c>
      <c r="AK260" s="160">
        <f>(Y260-AI260)</f>
        <v>4067761</v>
      </c>
      <c r="AN260" s="18">
        <v>17</v>
      </c>
    </row>
    <row r="261" spans="1:40" ht="8.85" customHeight="1" x14ac:dyDescent="0.3">
      <c r="A261" s="10">
        <v>18</v>
      </c>
      <c r="B261" s="18"/>
      <c r="C261" s="10" t="s">
        <v>233</v>
      </c>
      <c r="E261" s="160">
        <v>0</v>
      </c>
      <c r="G261" s="160">
        <v>0</v>
      </c>
      <c r="I261" s="160">
        <v>0</v>
      </c>
      <c r="K261" s="160">
        <v>0</v>
      </c>
      <c r="M261" s="160">
        <v>6713298</v>
      </c>
      <c r="O261" s="160">
        <v>-1625998</v>
      </c>
      <c r="Q261" s="160">
        <v>0</v>
      </c>
      <c r="S261" s="160">
        <v>0</v>
      </c>
      <c r="U261" s="160">
        <v>0</v>
      </c>
      <c r="W261" s="160">
        <v>37099</v>
      </c>
      <c r="Y261" s="160">
        <f>SUM(M261:W261)</f>
        <v>5124399</v>
      </c>
      <c r="AA261" s="160">
        <v>5679583</v>
      </c>
      <c r="AC261" s="160">
        <v>1601493</v>
      </c>
      <c r="AE261" s="160">
        <v>281866</v>
      </c>
      <c r="AG261" s="160">
        <v>3522867</v>
      </c>
      <c r="AI261" s="160">
        <f>SUM(AA261:AG261)</f>
        <v>11085809</v>
      </c>
      <c r="AK261" s="160">
        <f>(Y261-AI261)</f>
        <v>-5961410</v>
      </c>
      <c r="AN261" s="18">
        <v>18</v>
      </c>
    </row>
    <row r="262" spans="1:40" ht="8.85" customHeight="1" x14ac:dyDescent="0.3">
      <c r="A262" s="10">
        <v>19</v>
      </c>
      <c r="B262" s="18"/>
      <c r="C262" s="10" t="s">
        <v>234</v>
      </c>
      <c r="E262" s="160">
        <v>0</v>
      </c>
      <c r="G262" s="160">
        <v>0</v>
      </c>
      <c r="I262" s="160">
        <v>0</v>
      </c>
      <c r="K262" s="160">
        <v>0</v>
      </c>
      <c r="M262" s="160">
        <v>24404030</v>
      </c>
      <c r="O262" s="160">
        <v>-1576998</v>
      </c>
      <c r="Q262" s="160">
        <v>0</v>
      </c>
      <c r="S262" s="160">
        <v>0</v>
      </c>
      <c r="U262" s="160">
        <v>0</v>
      </c>
      <c r="W262" s="160">
        <v>4228201</v>
      </c>
      <c r="Y262" s="160">
        <f>SUM(M262:W262)</f>
        <v>27055233</v>
      </c>
      <c r="AA262" s="160">
        <v>13780227</v>
      </c>
      <c r="AC262" s="160">
        <v>6107131</v>
      </c>
      <c r="AE262" s="160">
        <v>1770073</v>
      </c>
      <c r="AG262" s="160">
        <v>0</v>
      </c>
      <c r="AI262" s="160">
        <f>SUM(AA262:AG262)</f>
        <v>21657431</v>
      </c>
      <c r="AK262" s="160">
        <f>(Y262-AI262)</f>
        <v>5397802</v>
      </c>
      <c r="AN262" s="18">
        <v>19</v>
      </c>
    </row>
    <row r="263" spans="1:40" ht="8.85" customHeight="1" x14ac:dyDescent="0.3">
      <c r="A263" s="10">
        <v>20</v>
      </c>
      <c r="B263" s="18"/>
      <c r="C263" s="10" t="s">
        <v>235</v>
      </c>
      <c r="E263" s="160">
        <v>0</v>
      </c>
      <c r="G263" s="160">
        <v>0</v>
      </c>
      <c r="I263" s="160">
        <v>56100</v>
      </c>
      <c r="K263" s="160">
        <v>0</v>
      </c>
      <c r="M263" s="160">
        <v>2922765</v>
      </c>
      <c r="O263" s="160">
        <v>56057</v>
      </c>
      <c r="Q263" s="160">
        <v>0</v>
      </c>
      <c r="S263" s="160">
        <v>0</v>
      </c>
      <c r="U263" s="160">
        <v>0</v>
      </c>
      <c r="W263" s="160">
        <v>0</v>
      </c>
      <c r="Y263" s="160">
        <f>SUM(M263:W263)</f>
        <v>2978822</v>
      </c>
      <c r="AA263" s="160">
        <v>2256738</v>
      </c>
      <c r="AC263" s="160">
        <v>828674</v>
      </c>
      <c r="AE263" s="160">
        <v>253489</v>
      </c>
      <c r="AG263" s="160">
        <v>0</v>
      </c>
      <c r="AI263" s="160">
        <f>SUM(AA263:AG263)</f>
        <v>3338901</v>
      </c>
      <c r="AK263" s="160">
        <f>(Y263-AI263)</f>
        <v>-360079</v>
      </c>
      <c r="AN263" s="18">
        <v>20</v>
      </c>
    </row>
    <row r="264" spans="1:40" ht="8.85" customHeight="1" x14ac:dyDescent="0.3">
      <c r="A264" s="41"/>
      <c r="AN264" s="170"/>
    </row>
    <row r="265" spans="1:40" ht="8.85" customHeight="1" x14ac:dyDescent="0.3">
      <c r="A265" s="10">
        <v>21</v>
      </c>
      <c r="B265" s="18"/>
      <c r="C265" s="10" t="s">
        <v>236</v>
      </c>
      <c r="E265" s="160">
        <v>0</v>
      </c>
      <c r="G265" s="160">
        <v>0</v>
      </c>
      <c r="I265" s="160">
        <v>0</v>
      </c>
      <c r="K265" s="160">
        <v>0</v>
      </c>
      <c r="M265" s="160">
        <v>3899363</v>
      </c>
      <c r="O265" s="160">
        <v>0</v>
      </c>
      <c r="Q265" s="160">
        <v>0</v>
      </c>
      <c r="S265" s="160">
        <v>0</v>
      </c>
      <c r="U265" s="160">
        <v>0</v>
      </c>
      <c r="W265" s="160">
        <v>146</v>
      </c>
      <c r="Y265" s="160">
        <f>SUM(M265:W265)</f>
        <v>3899509</v>
      </c>
      <c r="AA265" s="160">
        <v>1218584</v>
      </c>
      <c r="AC265" s="160">
        <v>756247</v>
      </c>
      <c r="AE265" s="160">
        <v>67693</v>
      </c>
      <c r="AG265" s="160">
        <v>0</v>
      </c>
      <c r="AI265" s="160">
        <f>SUM(AA265:AG265)</f>
        <v>2042524</v>
      </c>
      <c r="AK265" s="160">
        <f>(Y265-AI265)</f>
        <v>1856985</v>
      </c>
      <c r="AN265" s="18">
        <v>21</v>
      </c>
    </row>
    <row r="266" spans="1:40" ht="8.85" customHeight="1" x14ac:dyDescent="0.3">
      <c r="A266" s="10">
        <v>22</v>
      </c>
      <c r="B266" s="18"/>
      <c r="C266" s="10" t="s">
        <v>189</v>
      </c>
      <c r="E266" s="160">
        <v>0</v>
      </c>
      <c r="G266" s="160">
        <v>0</v>
      </c>
      <c r="I266" s="160">
        <v>0</v>
      </c>
      <c r="K266" s="160">
        <v>0</v>
      </c>
      <c r="M266" s="160">
        <v>3265824</v>
      </c>
      <c r="O266" s="160">
        <v>0</v>
      </c>
      <c r="Q266" s="160">
        <v>0</v>
      </c>
      <c r="S266" s="160">
        <v>0</v>
      </c>
      <c r="U266" s="160">
        <v>0</v>
      </c>
      <c r="W266" s="160">
        <v>778</v>
      </c>
      <c r="Y266" s="160">
        <f>SUM(M266:W266)</f>
        <v>3266602</v>
      </c>
      <c r="AA266" s="160">
        <v>2537378</v>
      </c>
      <c r="AC266" s="160">
        <v>909088</v>
      </c>
      <c r="AE266" s="160">
        <v>52813</v>
      </c>
      <c r="AG266" s="160">
        <v>0</v>
      </c>
      <c r="AI266" s="160">
        <f>SUM(AA266:AG266)</f>
        <v>3499279</v>
      </c>
      <c r="AK266" s="160">
        <f>(Y266-AI266)</f>
        <v>-232677</v>
      </c>
      <c r="AN266" s="18">
        <v>22</v>
      </c>
    </row>
    <row r="267" spans="1:40" ht="8.85" customHeight="1" x14ac:dyDescent="0.3">
      <c r="A267" s="10">
        <v>23</v>
      </c>
      <c r="B267" s="18"/>
      <c r="C267" s="10" t="s">
        <v>197</v>
      </c>
      <c r="E267" s="160">
        <v>0</v>
      </c>
      <c r="G267" s="160">
        <v>0</v>
      </c>
      <c r="I267" s="160">
        <v>23441</v>
      </c>
      <c r="K267" s="160">
        <v>0</v>
      </c>
      <c r="M267" s="160">
        <v>5619331</v>
      </c>
      <c r="O267" s="160">
        <v>-34598</v>
      </c>
      <c r="Q267" s="160">
        <v>0</v>
      </c>
      <c r="S267" s="160">
        <v>0</v>
      </c>
      <c r="U267" s="160">
        <v>0</v>
      </c>
      <c r="W267" s="160">
        <v>89929</v>
      </c>
      <c r="Y267" s="160">
        <f>SUM(M267:W267)</f>
        <v>5674662</v>
      </c>
      <c r="AA267" s="160">
        <v>5106806</v>
      </c>
      <c r="AC267" s="160">
        <v>539976</v>
      </c>
      <c r="AE267" s="160">
        <v>97637</v>
      </c>
      <c r="AG267" s="160">
        <v>0</v>
      </c>
      <c r="AI267" s="160">
        <f>SUM(AA267:AG267)</f>
        <v>5744419</v>
      </c>
      <c r="AK267" s="160">
        <f>(Y267-AI267)</f>
        <v>-69757</v>
      </c>
      <c r="AN267" s="18">
        <v>23</v>
      </c>
    </row>
    <row r="268" spans="1:40" ht="8.85" customHeight="1" x14ac:dyDescent="0.3">
      <c r="A268" s="10">
        <v>24</v>
      </c>
      <c r="B268" s="18"/>
      <c r="C268" s="37" t="s">
        <v>237</v>
      </c>
      <c r="E268" s="160">
        <v>0</v>
      </c>
      <c r="G268" s="160">
        <v>0</v>
      </c>
      <c r="I268" s="160">
        <v>0</v>
      </c>
      <c r="K268" s="160">
        <v>0</v>
      </c>
      <c r="M268" s="160">
        <v>5471261</v>
      </c>
      <c r="O268" s="160">
        <v>0</v>
      </c>
      <c r="Q268" s="160">
        <v>0</v>
      </c>
      <c r="S268" s="160">
        <v>0</v>
      </c>
      <c r="U268" s="160">
        <v>0</v>
      </c>
      <c r="W268" s="160">
        <v>289587</v>
      </c>
      <c r="Y268" s="160">
        <f>SUM(M268:W268)</f>
        <v>5760848</v>
      </c>
      <c r="AA268" s="160">
        <v>4684420</v>
      </c>
      <c r="AC268" s="160">
        <v>1222775</v>
      </c>
      <c r="AE268" s="160">
        <v>1610585</v>
      </c>
      <c r="AG268" s="160">
        <v>226034</v>
      </c>
      <c r="AI268" s="160">
        <f>SUM(AA268:AG268)</f>
        <v>7743814</v>
      </c>
      <c r="AK268" s="160">
        <f>(Y268-AI268)</f>
        <v>-1982966</v>
      </c>
      <c r="AN268" s="18">
        <v>24</v>
      </c>
    </row>
    <row r="269" spans="1:40" ht="8.85" customHeight="1" x14ac:dyDescent="0.3">
      <c r="A269" s="10">
        <v>25</v>
      </c>
      <c r="B269" s="18"/>
      <c r="C269" s="10" t="s">
        <v>238</v>
      </c>
      <c r="E269" s="160">
        <v>0</v>
      </c>
      <c r="G269" s="160">
        <v>0</v>
      </c>
      <c r="I269" s="160">
        <v>0</v>
      </c>
      <c r="K269" s="160">
        <v>0</v>
      </c>
      <c r="M269" s="160">
        <v>9158880</v>
      </c>
      <c r="O269" s="160">
        <v>0</v>
      </c>
      <c r="Q269" s="160">
        <v>0</v>
      </c>
      <c r="S269" s="160">
        <v>0</v>
      </c>
      <c r="U269" s="160">
        <v>0</v>
      </c>
      <c r="W269" s="160">
        <v>32569</v>
      </c>
      <c r="Y269" s="160">
        <f>SUM(M269:W269)</f>
        <v>9191449</v>
      </c>
      <c r="AA269" s="160">
        <v>8305925</v>
      </c>
      <c r="AC269" s="160">
        <v>629405</v>
      </c>
      <c r="AE269" s="160">
        <v>22701</v>
      </c>
      <c r="AG269" s="160">
        <v>0</v>
      </c>
      <c r="AI269" s="160">
        <f>SUM(AA269:AG269)</f>
        <v>8958031</v>
      </c>
      <c r="AK269" s="160">
        <f>(Y269-AI269)</f>
        <v>233418</v>
      </c>
      <c r="AN269" s="18">
        <v>25</v>
      </c>
    </row>
    <row r="270" spans="1:40" ht="8.85" customHeight="1" x14ac:dyDescent="0.3">
      <c r="A270" s="41"/>
      <c r="AN270" s="170"/>
    </row>
    <row r="271" spans="1:40" ht="8.85" customHeight="1" x14ac:dyDescent="0.3">
      <c r="A271" s="10">
        <v>26</v>
      </c>
      <c r="B271" s="18"/>
      <c r="C271" s="10" t="s">
        <v>239</v>
      </c>
      <c r="E271" s="160">
        <v>0</v>
      </c>
      <c r="G271" s="160">
        <v>0</v>
      </c>
      <c r="I271" s="160">
        <v>0</v>
      </c>
      <c r="K271" s="160">
        <v>0</v>
      </c>
      <c r="M271" s="160">
        <v>2863807</v>
      </c>
      <c r="O271" s="160">
        <v>-40000</v>
      </c>
      <c r="Q271" s="160">
        <v>0</v>
      </c>
      <c r="S271" s="160">
        <v>0</v>
      </c>
      <c r="U271" s="160">
        <v>0</v>
      </c>
      <c r="W271" s="160">
        <v>0</v>
      </c>
      <c r="Y271" s="160">
        <f>SUM(M271:W271)</f>
        <v>2823807</v>
      </c>
      <c r="AA271" s="160">
        <v>1862012</v>
      </c>
      <c r="AC271" s="160">
        <v>853798</v>
      </c>
      <c r="AE271" s="160">
        <v>129725</v>
      </c>
      <c r="AG271" s="160">
        <v>237318</v>
      </c>
      <c r="AI271" s="160">
        <f>SUM(AA271:AG271)</f>
        <v>3082853</v>
      </c>
      <c r="AK271" s="160">
        <f>(Y271-AI271)</f>
        <v>-259046</v>
      </c>
      <c r="AN271" s="18">
        <v>26</v>
      </c>
    </row>
    <row r="272" spans="1:40" ht="8.85" customHeight="1" x14ac:dyDescent="0.3">
      <c r="A272" s="10">
        <v>27</v>
      </c>
      <c r="B272" s="18"/>
      <c r="C272" s="10" t="s">
        <v>240</v>
      </c>
      <c r="E272" s="160">
        <v>0</v>
      </c>
      <c r="G272" s="160">
        <v>0</v>
      </c>
      <c r="I272" s="160">
        <v>0</v>
      </c>
      <c r="K272" s="160">
        <v>0</v>
      </c>
      <c r="M272" s="160">
        <v>3158589</v>
      </c>
      <c r="O272" s="160">
        <v>0</v>
      </c>
      <c r="Q272" s="160">
        <v>0</v>
      </c>
      <c r="S272" s="160">
        <v>0</v>
      </c>
      <c r="U272" s="160">
        <v>6523</v>
      </c>
      <c r="W272" s="160">
        <v>12650</v>
      </c>
      <c r="Y272" s="160">
        <f>SUM(M272:W272)</f>
        <v>3177762</v>
      </c>
      <c r="AA272" s="160">
        <v>2751430</v>
      </c>
      <c r="AC272" s="160">
        <v>736914</v>
      </c>
      <c r="AE272" s="160">
        <v>124897</v>
      </c>
      <c r="AG272" s="160">
        <v>19644</v>
      </c>
      <c r="AI272" s="160">
        <f>SUM(AA272:AG272)</f>
        <v>3632885</v>
      </c>
      <c r="AK272" s="160">
        <f>(Y272-AI272)</f>
        <v>-455123</v>
      </c>
      <c r="AN272" s="18">
        <v>27</v>
      </c>
    </row>
    <row r="273" spans="1:40" ht="8.85" customHeight="1" x14ac:dyDescent="0.3">
      <c r="A273" s="10">
        <v>28</v>
      </c>
      <c r="B273" s="18"/>
      <c r="C273" s="10" t="s">
        <v>241</v>
      </c>
      <c r="E273" s="160">
        <v>0</v>
      </c>
      <c r="G273" s="160">
        <v>0</v>
      </c>
      <c r="I273" s="160">
        <v>0</v>
      </c>
      <c r="K273" s="160">
        <v>0</v>
      </c>
      <c r="M273" s="160">
        <v>0</v>
      </c>
      <c r="O273" s="160">
        <v>0</v>
      </c>
      <c r="Q273" s="160">
        <v>0</v>
      </c>
      <c r="S273" s="160">
        <v>0</v>
      </c>
      <c r="U273" s="160">
        <v>0</v>
      </c>
      <c r="W273" s="160">
        <v>0</v>
      </c>
      <c r="Y273" s="160">
        <f>SUM(M273:W273)</f>
        <v>0</v>
      </c>
      <c r="AA273" s="160">
        <v>0</v>
      </c>
      <c r="AC273" s="160">
        <v>0</v>
      </c>
      <c r="AE273" s="160">
        <v>0</v>
      </c>
      <c r="AG273" s="160">
        <v>0</v>
      </c>
      <c r="AI273" s="160">
        <f>SUM(AA273:AG273)</f>
        <v>0</v>
      </c>
      <c r="AK273" s="160">
        <f>(Y273-AI273)</f>
        <v>0</v>
      </c>
      <c r="AN273" s="18">
        <v>28</v>
      </c>
    </row>
    <row r="274" spans="1:40" ht="8.85" customHeight="1" x14ac:dyDescent="0.3">
      <c r="A274" s="10">
        <v>29</v>
      </c>
      <c r="B274" s="18"/>
      <c r="C274" s="10" t="s">
        <v>242</v>
      </c>
      <c r="E274" s="160">
        <v>0</v>
      </c>
      <c r="G274" s="160">
        <v>0</v>
      </c>
      <c r="I274" s="160">
        <v>25000</v>
      </c>
      <c r="K274" s="160">
        <v>0</v>
      </c>
      <c r="M274" s="160">
        <v>3555622</v>
      </c>
      <c r="O274" s="160">
        <v>-129068</v>
      </c>
      <c r="Q274" s="160">
        <v>0</v>
      </c>
      <c r="S274" s="160">
        <v>0</v>
      </c>
      <c r="U274" s="160">
        <v>0</v>
      </c>
      <c r="W274" s="160">
        <v>0</v>
      </c>
      <c r="Y274" s="160">
        <f>SUM(M274:W274)</f>
        <v>3426554</v>
      </c>
      <c r="AA274" s="160">
        <v>2289643</v>
      </c>
      <c r="AC274" s="160">
        <v>659727</v>
      </c>
      <c r="AE274" s="160">
        <v>55161</v>
      </c>
      <c r="AG274" s="160">
        <v>0</v>
      </c>
      <c r="AI274" s="160">
        <f>SUM(AA274:AG274)</f>
        <v>3004531</v>
      </c>
      <c r="AK274" s="160">
        <f>(Y274-AI274)</f>
        <v>422023</v>
      </c>
      <c r="AN274" s="18">
        <v>29</v>
      </c>
    </row>
    <row r="275" spans="1:40" ht="8.85" customHeight="1" x14ac:dyDescent="0.3">
      <c r="A275" s="10">
        <v>30</v>
      </c>
      <c r="B275" s="18"/>
      <c r="C275" s="10" t="s">
        <v>243</v>
      </c>
      <c r="E275" s="160">
        <v>0</v>
      </c>
      <c r="G275" s="160">
        <v>0</v>
      </c>
      <c r="I275" s="160">
        <v>0</v>
      </c>
      <c r="K275" s="160">
        <v>0</v>
      </c>
      <c r="M275" s="160">
        <v>4636011</v>
      </c>
      <c r="O275" s="160">
        <v>0</v>
      </c>
      <c r="Q275" s="160">
        <v>0</v>
      </c>
      <c r="S275" s="160">
        <v>0</v>
      </c>
      <c r="U275" s="160">
        <v>0</v>
      </c>
      <c r="W275" s="160">
        <v>27810</v>
      </c>
      <c r="Y275" s="160">
        <f>SUM(M275:W275)</f>
        <v>4663821</v>
      </c>
      <c r="AA275" s="160">
        <v>3985033</v>
      </c>
      <c r="AC275" s="160">
        <v>1252358</v>
      </c>
      <c r="AE275" s="160">
        <v>328521</v>
      </c>
      <c r="AG275" s="160">
        <v>0</v>
      </c>
      <c r="AI275" s="160">
        <f>SUM(AA275:AG275)</f>
        <v>5565912</v>
      </c>
      <c r="AK275" s="160">
        <f>(Y275-AI275)</f>
        <v>-902091</v>
      </c>
      <c r="AN275" s="18">
        <v>30</v>
      </c>
    </row>
    <row r="276" spans="1:40" ht="8.85" customHeight="1" x14ac:dyDescent="0.3">
      <c r="A276" s="41"/>
      <c r="AN276" s="170"/>
    </row>
    <row r="277" spans="1:40" ht="8.85" customHeight="1" x14ac:dyDescent="0.3">
      <c r="A277" s="10">
        <v>31</v>
      </c>
      <c r="B277" s="18"/>
      <c r="C277" s="10" t="s">
        <v>210</v>
      </c>
      <c r="E277" s="160">
        <v>0</v>
      </c>
      <c r="G277" s="160">
        <v>0</v>
      </c>
      <c r="I277" s="160">
        <v>0</v>
      </c>
      <c r="K277" s="160">
        <v>0</v>
      </c>
      <c r="M277" s="160">
        <v>3159584</v>
      </c>
      <c r="O277" s="160">
        <v>0</v>
      </c>
      <c r="Q277" s="160">
        <v>0</v>
      </c>
      <c r="S277" s="160">
        <v>0</v>
      </c>
      <c r="U277" s="160">
        <v>0</v>
      </c>
      <c r="W277" s="160">
        <v>46641</v>
      </c>
      <c r="Y277" s="160">
        <f t="shared" ref="Y277:Y285" si="8">SUM(M277:W277)</f>
        <v>3206225</v>
      </c>
      <c r="AA277" s="160">
        <v>2538748</v>
      </c>
      <c r="AC277" s="160">
        <v>411653</v>
      </c>
      <c r="AE277" s="160">
        <v>101491</v>
      </c>
      <c r="AG277" s="160">
        <v>0</v>
      </c>
      <c r="AI277" s="160">
        <f t="shared" ref="AI277:AI285" si="9">SUM(AA277:AG277)</f>
        <v>3051892</v>
      </c>
      <c r="AK277" s="160">
        <f>(Y277-AI277)</f>
        <v>154333</v>
      </c>
      <c r="AN277" s="18">
        <v>31</v>
      </c>
    </row>
    <row r="278" spans="1:40" ht="8.85" customHeight="1" x14ac:dyDescent="0.3">
      <c r="A278" s="10">
        <v>32</v>
      </c>
      <c r="B278" s="18"/>
      <c r="C278" s="10" t="s">
        <v>244</v>
      </c>
      <c r="E278" s="160">
        <v>0</v>
      </c>
      <c r="G278" s="160">
        <v>0</v>
      </c>
      <c r="I278" s="160">
        <v>0</v>
      </c>
      <c r="K278" s="160">
        <v>0</v>
      </c>
      <c r="M278" s="160">
        <v>10467588</v>
      </c>
      <c r="O278" s="160">
        <v>0</v>
      </c>
      <c r="Q278" s="160">
        <v>0</v>
      </c>
      <c r="S278" s="160">
        <v>0</v>
      </c>
      <c r="U278" s="160">
        <v>0</v>
      </c>
      <c r="W278" s="160">
        <v>345458</v>
      </c>
      <c r="Y278" s="160">
        <f t="shared" si="8"/>
        <v>10813046</v>
      </c>
      <c r="AA278" s="160">
        <v>7486344</v>
      </c>
      <c r="AC278" s="160">
        <v>707702</v>
      </c>
      <c r="AE278" s="160">
        <v>7722</v>
      </c>
      <c r="AG278" s="160">
        <v>39836</v>
      </c>
      <c r="AI278" s="160">
        <f t="shared" si="9"/>
        <v>8241604</v>
      </c>
      <c r="AK278" s="160">
        <f>(Y278-AI278)</f>
        <v>2571442</v>
      </c>
      <c r="AN278" s="18">
        <v>32</v>
      </c>
    </row>
    <row r="279" spans="1:40" ht="8.85" customHeight="1" x14ac:dyDescent="0.3">
      <c r="A279" s="10">
        <v>33</v>
      </c>
      <c r="B279" s="18"/>
      <c r="C279" s="10" t="s">
        <v>245</v>
      </c>
      <c r="E279" s="160">
        <v>0</v>
      </c>
      <c r="G279" s="160">
        <v>0</v>
      </c>
      <c r="I279" s="160">
        <v>0</v>
      </c>
      <c r="K279" s="160">
        <v>0</v>
      </c>
      <c r="M279" s="160">
        <v>4229306</v>
      </c>
      <c r="O279" s="160">
        <v>0</v>
      </c>
      <c r="Q279" s="160">
        <v>0</v>
      </c>
      <c r="S279" s="160">
        <v>0</v>
      </c>
      <c r="U279" s="160">
        <v>0</v>
      </c>
      <c r="W279" s="160">
        <v>5112</v>
      </c>
      <c r="Y279" s="160">
        <f t="shared" si="8"/>
        <v>4234418</v>
      </c>
      <c r="AA279" s="160">
        <v>2592707</v>
      </c>
      <c r="AC279" s="160">
        <v>875976</v>
      </c>
      <c r="AE279" s="160">
        <v>205986</v>
      </c>
      <c r="AG279" s="160">
        <v>0</v>
      </c>
      <c r="AI279" s="160">
        <f t="shared" si="9"/>
        <v>3674669</v>
      </c>
      <c r="AK279" s="160">
        <f>(Y279-AI279)</f>
        <v>559749</v>
      </c>
      <c r="AN279" s="18">
        <v>33</v>
      </c>
    </row>
    <row r="280" spans="1:40" ht="8.85" customHeight="1" x14ac:dyDescent="0.3">
      <c r="A280" s="10">
        <v>34</v>
      </c>
      <c r="B280" s="18"/>
      <c r="C280" s="10" t="s">
        <v>246</v>
      </c>
      <c r="E280" s="160">
        <v>0</v>
      </c>
      <c r="G280" s="160">
        <v>0</v>
      </c>
      <c r="I280" s="160">
        <v>0</v>
      </c>
      <c r="K280" s="160">
        <v>0</v>
      </c>
      <c r="M280" s="160">
        <v>6451793</v>
      </c>
      <c r="O280" s="160">
        <v>0</v>
      </c>
      <c r="Q280" s="160">
        <v>0</v>
      </c>
      <c r="S280" s="160">
        <v>0</v>
      </c>
      <c r="U280" s="160">
        <v>69249</v>
      </c>
      <c r="W280" s="160">
        <v>225645</v>
      </c>
      <c r="Y280" s="160">
        <f t="shared" si="8"/>
        <v>6746687</v>
      </c>
      <c r="AA280" s="160">
        <v>4467686</v>
      </c>
      <c r="AC280" s="160">
        <v>1130168</v>
      </c>
      <c r="AE280" s="160">
        <v>382881</v>
      </c>
      <c r="AG280" s="160">
        <v>0</v>
      </c>
      <c r="AI280" s="160">
        <f t="shared" si="9"/>
        <v>5980735</v>
      </c>
      <c r="AK280" s="160">
        <f>(Y280-AI280)</f>
        <v>765952</v>
      </c>
      <c r="AN280" s="18">
        <v>34</v>
      </c>
    </row>
    <row r="281" spans="1:40" ht="8.85" customHeight="1" x14ac:dyDescent="0.3">
      <c r="A281" s="10">
        <v>35</v>
      </c>
      <c r="B281" s="18"/>
      <c r="C281" s="10" t="s">
        <v>247</v>
      </c>
      <c r="E281" s="160">
        <v>0</v>
      </c>
      <c r="G281" s="160">
        <v>0</v>
      </c>
      <c r="I281" s="160">
        <v>30000</v>
      </c>
      <c r="K281" s="160">
        <v>0</v>
      </c>
      <c r="M281" s="160">
        <v>543578</v>
      </c>
      <c r="O281" s="160">
        <v>-231051</v>
      </c>
      <c r="Q281" s="160">
        <v>0</v>
      </c>
      <c r="S281" s="160">
        <v>0</v>
      </c>
      <c r="U281" s="160">
        <v>0</v>
      </c>
      <c r="W281" s="160">
        <v>3852</v>
      </c>
      <c r="Y281" s="160">
        <f t="shared" si="8"/>
        <v>316379</v>
      </c>
      <c r="AA281" s="160">
        <v>494507</v>
      </c>
      <c r="AC281" s="160">
        <v>88184</v>
      </c>
      <c r="AE281" s="160">
        <v>12995</v>
      </c>
      <c r="AG281" s="160">
        <v>0</v>
      </c>
      <c r="AI281" s="160">
        <f t="shared" si="9"/>
        <v>595686</v>
      </c>
      <c r="AK281" s="160">
        <f>(Y281-AI281)</f>
        <v>-279307</v>
      </c>
      <c r="AN281" s="18">
        <v>35</v>
      </c>
    </row>
    <row r="282" spans="1:40" ht="8.85" customHeight="1" x14ac:dyDescent="0.3">
      <c r="B282" s="18"/>
      <c r="E282" s="160"/>
      <c r="G282" s="160"/>
      <c r="I282" s="160"/>
      <c r="K282" s="160"/>
      <c r="M282" s="160"/>
      <c r="O282" s="160"/>
      <c r="Q282" s="160"/>
      <c r="S282" s="160"/>
      <c r="U282" s="160"/>
      <c r="W282" s="160"/>
      <c r="Y282" s="160"/>
      <c r="AA282" s="160"/>
      <c r="AC282" s="160"/>
      <c r="AE282" s="160"/>
      <c r="AG282" s="160"/>
      <c r="AI282" s="160"/>
      <c r="AK282" s="160"/>
    </row>
    <row r="283" spans="1:40" ht="8.85" customHeight="1" x14ac:dyDescent="0.3">
      <c r="A283" s="10">
        <v>36</v>
      </c>
      <c r="B283" s="18"/>
      <c r="C283" s="10" t="s">
        <v>214</v>
      </c>
      <c r="E283" s="160">
        <v>0</v>
      </c>
      <c r="G283" s="160">
        <v>0</v>
      </c>
      <c r="I283" s="160">
        <v>3000</v>
      </c>
      <c r="K283" s="160">
        <v>0</v>
      </c>
      <c r="M283" s="160">
        <v>3007154</v>
      </c>
      <c r="O283" s="160">
        <v>-137398</v>
      </c>
      <c r="Q283" s="160">
        <v>0</v>
      </c>
      <c r="S283" s="160">
        <v>96487</v>
      </c>
      <c r="U283" s="160">
        <v>128240</v>
      </c>
      <c r="W283" s="160">
        <v>7582</v>
      </c>
      <c r="Y283" s="160">
        <f>SUM(M283:W283)</f>
        <v>3102065</v>
      </c>
      <c r="AA283" s="160">
        <v>2478100</v>
      </c>
      <c r="AC283" s="160">
        <v>525333</v>
      </c>
      <c r="AE283" s="160">
        <v>45955</v>
      </c>
      <c r="AG283" s="160">
        <v>3403</v>
      </c>
      <c r="AI283" s="160">
        <f>SUM(AA283:AG283)</f>
        <v>3052791</v>
      </c>
      <c r="AK283" s="160">
        <f>(Y283-AI283)</f>
        <v>49274</v>
      </c>
      <c r="AN283" s="18">
        <v>36</v>
      </c>
    </row>
    <row r="284" spans="1:40" ht="8.85" customHeight="1" x14ac:dyDescent="0.3">
      <c r="A284" s="10">
        <v>37</v>
      </c>
      <c r="B284" s="18"/>
      <c r="C284" s="10" t="s">
        <v>248</v>
      </c>
      <c r="E284" s="160">
        <v>0</v>
      </c>
      <c r="G284" s="160">
        <v>0</v>
      </c>
      <c r="I284" s="160">
        <v>0</v>
      </c>
      <c r="K284" s="160">
        <v>0</v>
      </c>
      <c r="M284" s="160">
        <v>4166513</v>
      </c>
      <c r="O284" s="160">
        <v>0</v>
      </c>
      <c r="Q284" s="160">
        <v>0</v>
      </c>
      <c r="S284" s="160">
        <v>0</v>
      </c>
      <c r="U284" s="160">
        <v>0</v>
      </c>
      <c r="W284" s="160">
        <v>4978</v>
      </c>
      <c r="Y284" s="160">
        <f>SUM(M284:W284)</f>
        <v>4171491</v>
      </c>
      <c r="AA284" s="160">
        <v>2465315</v>
      </c>
      <c r="AC284" s="160">
        <v>1020961</v>
      </c>
      <c r="AE284" s="160">
        <v>222297</v>
      </c>
      <c r="AG284" s="160">
        <v>0</v>
      </c>
      <c r="AI284" s="160">
        <f>SUM(AA284:AG284)</f>
        <v>3708573</v>
      </c>
      <c r="AK284" s="160">
        <f>(Y284-AI284)</f>
        <v>462918</v>
      </c>
      <c r="AN284" s="18">
        <v>37</v>
      </c>
    </row>
    <row r="285" spans="1:40" ht="8.85" customHeight="1" x14ac:dyDescent="0.3">
      <c r="A285" s="30">
        <v>38</v>
      </c>
      <c r="B285" s="18"/>
      <c r="C285" s="10" t="s">
        <v>249</v>
      </c>
      <c r="E285" s="162">
        <v>0</v>
      </c>
      <c r="G285" s="162">
        <v>0</v>
      </c>
      <c r="I285" s="162">
        <v>448578</v>
      </c>
      <c r="K285" s="162">
        <v>0</v>
      </c>
      <c r="M285" s="162">
        <v>6310256</v>
      </c>
      <c r="O285" s="162">
        <v>0</v>
      </c>
      <c r="Q285" s="162">
        <v>0</v>
      </c>
      <c r="S285" s="162">
        <v>0</v>
      </c>
      <c r="U285" s="162">
        <v>0</v>
      </c>
      <c r="W285" s="162">
        <v>16004</v>
      </c>
      <c r="Y285" s="162">
        <f t="shared" si="8"/>
        <v>6326260</v>
      </c>
      <c r="AA285" s="162">
        <v>4237663</v>
      </c>
      <c r="AC285" s="162">
        <v>1489694</v>
      </c>
      <c r="AE285" s="162">
        <v>263037</v>
      </c>
      <c r="AG285" s="162">
        <v>0</v>
      </c>
      <c r="AI285" s="162">
        <f t="shared" si="9"/>
        <v>5990394</v>
      </c>
      <c r="AK285" s="162">
        <f>(Y285-AI285)</f>
        <v>335866</v>
      </c>
      <c r="AN285" s="111">
        <v>38</v>
      </c>
    </row>
    <row r="286" spans="1:40" ht="8.85" customHeight="1" x14ac:dyDescent="0.3"/>
    <row r="287" spans="1:40" ht="8.85" customHeight="1" x14ac:dyDescent="0.3">
      <c r="A287" s="30">
        <f>A285</f>
        <v>38</v>
      </c>
      <c r="C287" s="18" t="s">
        <v>65</v>
      </c>
      <c r="E287" s="163">
        <f>SUM(E241:E285)</f>
        <v>0</v>
      </c>
      <c r="G287" s="163">
        <f>SUM(G241:G285)</f>
        <v>0</v>
      </c>
      <c r="I287" s="163">
        <f>SUM(I241:I285)</f>
        <v>1005584</v>
      </c>
      <c r="K287" s="163">
        <f>SUM(K241:K285)</f>
        <v>622311</v>
      </c>
      <c r="M287" s="163">
        <f>SUM(M241:M285)</f>
        <v>251074984</v>
      </c>
      <c r="O287" s="163">
        <f>SUM(O241:O285)</f>
        <v>-8939741</v>
      </c>
      <c r="Q287" s="163">
        <f>SUM(Q241:Q285)</f>
        <v>271296</v>
      </c>
      <c r="S287" s="163">
        <f>SUM(S241:S285)</f>
        <v>2973411</v>
      </c>
      <c r="U287" s="163">
        <f>SUM(U241:U285)</f>
        <v>10400515</v>
      </c>
      <c r="W287" s="163">
        <f>SUM(W241:W285)</f>
        <v>8079307</v>
      </c>
      <c r="Y287" s="163">
        <f>SUM(Y241:Y285)</f>
        <v>263859772</v>
      </c>
      <c r="AA287" s="163">
        <f>SUM(AA241:AA285)</f>
        <v>189243797</v>
      </c>
      <c r="AC287" s="163">
        <f>SUM(AC241:AC285)</f>
        <v>44077675</v>
      </c>
      <c r="AE287" s="163">
        <f>SUM(AE241:AE285)</f>
        <v>8904816</v>
      </c>
      <c r="AG287" s="163">
        <f>SUM(AG241:AG285)</f>
        <v>7239285</v>
      </c>
      <c r="AI287" s="163">
        <f>SUM(AI241:AI285)</f>
        <v>249465573</v>
      </c>
      <c r="AK287" s="163">
        <f>SUM(AK241:AK285)</f>
        <v>14394199</v>
      </c>
      <c r="AN287" s="111">
        <f>AN285</f>
        <v>38</v>
      </c>
    </row>
    <row r="288" spans="1:40" ht="8.85" customHeight="1" x14ac:dyDescent="0.3"/>
    <row r="289" spans="1:41" ht="10.8" thickBot="1" x14ac:dyDescent="0.35">
      <c r="A289" s="42">
        <f>(A60+A219+A287)</f>
        <v>171</v>
      </c>
      <c r="C289" s="18" t="s">
        <v>250</v>
      </c>
      <c r="E289" s="171">
        <f>(E60+E219+E287)</f>
        <v>9124905</v>
      </c>
      <c r="G289" s="171">
        <f>(G60+G219+G287)</f>
        <v>247140</v>
      </c>
      <c r="I289" s="171">
        <f>(I60+I219+I287)</f>
        <v>222091887</v>
      </c>
      <c r="K289" s="171">
        <f>(K60+K219+K287)</f>
        <v>9806525</v>
      </c>
      <c r="M289" s="171">
        <f>(M60+M219+M287)</f>
        <v>2779634012</v>
      </c>
      <c r="O289" s="171">
        <f>(O60+O219+O287)</f>
        <v>120843296</v>
      </c>
      <c r="Q289" s="171">
        <f>(Q60+Q219+Q287)</f>
        <v>3514590</v>
      </c>
      <c r="S289" s="171">
        <f>(S60+S219+S287)</f>
        <v>86410500</v>
      </c>
      <c r="U289" s="171">
        <f>(U60+U219+U287)</f>
        <v>57380717</v>
      </c>
      <c r="W289" s="171">
        <f>(W60+W219+W287)</f>
        <v>135870611</v>
      </c>
      <c r="Y289" s="171">
        <f>(Y60+Y219+Y287)</f>
        <v>3183653726</v>
      </c>
      <c r="AA289" s="171">
        <f>(AA60+AA219+AA287)</f>
        <v>2088724119</v>
      </c>
      <c r="AC289" s="171">
        <f>(AC60+AC219+AC287)</f>
        <v>609011403</v>
      </c>
      <c r="AE289" s="171">
        <f>(AE60+AE219+AE287)</f>
        <v>205127790</v>
      </c>
      <c r="AG289" s="171">
        <f>(AG60+AG219+AG287)</f>
        <v>37844915</v>
      </c>
      <c r="AI289" s="171">
        <f>(AI60+AI219+AI287)</f>
        <v>2940708227</v>
      </c>
      <c r="AK289" s="171">
        <f>(AK60+AK219+AK287)</f>
        <v>242945499</v>
      </c>
      <c r="AN289" s="172">
        <f>(AN60+AN219+AN287)</f>
        <v>171</v>
      </c>
    </row>
    <row r="290" spans="1:41" ht="9.75" customHeight="1" thickTop="1" x14ac:dyDescent="0.3"/>
    <row r="292" spans="1:41" ht="11.1" customHeight="1" x14ac:dyDescent="0.3">
      <c r="C292" s="10" t="s">
        <v>251</v>
      </c>
    </row>
    <row r="293" spans="1:41" ht="3.6" customHeight="1" x14ac:dyDescent="0.3"/>
    <row r="294" spans="1:41" ht="6.45" customHeight="1" x14ac:dyDescent="0.3"/>
    <row r="295" spans="1:41" ht="6.45" customHeight="1" x14ac:dyDescent="0.3"/>
    <row r="296" spans="1:41" ht="6.45" customHeight="1" x14ac:dyDescent="0.3"/>
    <row r="297" spans="1:41" ht="6.45" customHeight="1" x14ac:dyDescent="0.3"/>
    <row r="298" spans="1:41" ht="6.45" customHeight="1" x14ac:dyDescent="0.3"/>
    <row r="301" spans="1:41" ht="9.4499999999999993" hidden="1" customHeight="1" x14ac:dyDescent="0.3"/>
    <row r="302" spans="1:41" ht="9.4499999999999993" hidden="1" customHeight="1" x14ac:dyDescent="0.3"/>
    <row r="304" spans="1:41" s="8" customFormat="1" ht="11.25" customHeight="1" x14ac:dyDescent="0.3">
      <c r="A304" s="122">
        <v>154</v>
      </c>
      <c r="AN304" s="122"/>
      <c r="AO304" s="113">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0EDD-9F7E-43D4-BA5D-0035554C7B5D}">
  <sheetPr transitionEvaluation="1"/>
  <dimension ref="A1:BR33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 style="10" customWidth="1"/>
    <col min="2" max="2" width="0.77734375" style="10" customWidth="1"/>
    <col min="3" max="3" width="10.109375" style="10" customWidth="1"/>
    <col min="4" max="4" width="0.77734375" style="10" customWidth="1"/>
    <col min="5" max="5" width="12.21875" style="10" customWidth="1"/>
    <col min="6" max="6" width="0.77734375" style="10" customWidth="1"/>
    <col min="7" max="7" width="10.6640625" style="10" customWidth="1"/>
    <col min="8" max="8" width="0.77734375" style="10" customWidth="1"/>
    <col min="9" max="9" width="12.21875" style="10" customWidth="1"/>
    <col min="10" max="10" width="0.5546875" style="10" customWidth="1"/>
    <col min="11" max="11" width="10.21875" style="10" customWidth="1"/>
    <col min="12" max="12" width="0.77734375" style="10" customWidth="1"/>
    <col min="13" max="13" width="12.21875" style="10" customWidth="1"/>
    <col min="14" max="14" width="0.6640625" style="10" customWidth="1"/>
    <col min="15" max="15" width="12.33203125" style="10" customWidth="1"/>
    <col min="16" max="16" width="0.77734375" style="10" customWidth="1"/>
    <col min="17" max="17" width="11.6640625" style="10" customWidth="1"/>
    <col min="18" max="18" width="0.77734375" style="10" customWidth="1"/>
    <col min="19" max="19" width="12.5546875" style="10" bestFit="1" customWidth="1"/>
    <col min="20" max="20" width="0.77734375" style="10" customWidth="1"/>
    <col min="21" max="21" width="11.44140625" style="10" customWidth="1"/>
    <col min="22" max="22" width="0.77734375" style="10" customWidth="1"/>
    <col min="23" max="23" width="12.21875" style="10" customWidth="1"/>
    <col min="24" max="24" width="0.5546875" style="10" customWidth="1"/>
    <col min="25" max="25" width="10.21875" style="10" customWidth="1"/>
    <col min="26" max="26" width="0.5546875" style="10" customWidth="1"/>
    <col min="27" max="27" width="12.21875" style="10" customWidth="1"/>
    <col min="28" max="28" width="0.5546875" style="10" customWidth="1"/>
    <col min="29" max="29" width="7.88671875" style="10" customWidth="1"/>
    <col min="30" max="30" width="1.44140625" style="10" customWidth="1"/>
    <col min="31" max="31" width="11.5546875" style="10" hidden="1" customWidth="1"/>
    <col min="32" max="256" width="11.5546875" style="10"/>
    <col min="257" max="257" width="4" style="10" customWidth="1"/>
    <col min="258" max="258" width="0.77734375" style="10" customWidth="1"/>
    <col min="259" max="259" width="10.109375" style="10" customWidth="1"/>
    <col min="260" max="260" width="0.77734375" style="10" customWidth="1"/>
    <col min="261" max="261" width="12.21875" style="10" customWidth="1"/>
    <col min="262" max="262" width="0.77734375" style="10" customWidth="1"/>
    <col min="263" max="263" width="10.6640625" style="10" customWidth="1"/>
    <col min="264" max="264" width="0.77734375" style="10" customWidth="1"/>
    <col min="265" max="265" width="12.21875" style="10" customWidth="1"/>
    <col min="266" max="266" width="0.5546875" style="10" customWidth="1"/>
    <col min="267" max="267" width="10.21875" style="10" customWidth="1"/>
    <col min="268" max="268" width="0.77734375" style="10" customWidth="1"/>
    <col min="269" max="269" width="12.21875" style="10" customWidth="1"/>
    <col min="270" max="270" width="0.6640625" style="10" customWidth="1"/>
    <col min="271" max="271" width="12.33203125" style="10" customWidth="1"/>
    <col min="272" max="272" width="0.77734375" style="10" customWidth="1"/>
    <col min="273" max="273" width="11.6640625" style="10" customWidth="1"/>
    <col min="274" max="274" width="0.77734375" style="10" customWidth="1"/>
    <col min="275" max="275" width="12.5546875" style="10" bestFit="1" customWidth="1"/>
    <col min="276" max="276" width="0.77734375" style="10" customWidth="1"/>
    <col min="277" max="277" width="11.44140625" style="10" customWidth="1"/>
    <col min="278" max="278" width="0.77734375" style="10" customWidth="1"/>
    <col min="279" max="279" width="12.21875" style="10" customWidth="1"/>
    <col min="280" max="280" width="0.5546875" style="10" customWidth="1"/>
    <col min="281" max="281" width="10.21875" style="10" customWidth="1"/>
    <col min="282" max="282" width="0.5546875" style="10" customWidth="1"/>
    <col min="283" max="283" width="12.21875" style="10" customWidth="1"/>
    <col min="284" max="284" width="0.5546875" style="10" customWidth="1"/>
    <col min="285" max="285" width="7.88671875" style="10" customWidth="1"/>
    <col min="286" max="286" width="1.44140625" style="10" customWidth="1"/>
    <col min="287" max="512" width="11.5546875" style="10"/>
    <col min="513" max="513" width="4" style="10" customWidth="1"/>
    <col min="514" max="514" width="0.77734375" style="10" customWidth="1"/>
    <col min="515" max="515" width="10.109375" style="10" customWidth="1"/>
    <col min="516" max="516" width="0.77734375" style="10" customWidth="1"/>
    <col min="517" max="517" width="12.21875" style="10" customWidth="1"/>
    <col min="518" max="518" width="0.77734375" style="10" customWidth="1"/>
    <col min="519" max="519" width="10.6640625" style="10" customWidth="1"/>
    <col min="520" max="520" width="0.77734375" style="10" customWidth="1"/>
    <col min="521" max="521" width="12.21875" style="10" customWidth="1"/>
    <col min="522" max="522" width="0.5546875" style="10" customWidth="1"/>
    <col min="523" max="523" width="10.21875" style="10" customWidth="1"/>
    <col min="524" max="524" width="0.77734375" style="10" customWidth="1"/>
    <col min="525" max="525" width="12.21875" style="10" customWidth="1"/>
    <col min="526" max="526" width="0.6640625" style="10" customWidth="1"/>
    <col min="527" max="527" width="12.33203125" style="10" customWidth="1"/>
    <col min="528" max="528" width="0.77734375" style="10" customWidth="1"/>
    <col min="529" max="529" width="11.6640625" style="10" customWidth="1"/>
    <col min="530" max="530" width="0.77734375" style="10" customWidth="1"/>
    <col min="531" max="531" width="12.5546875" style="10" bestFit="1" customWidth="1"/>
    <col min="532" max="532" width="0.77734375" style="10" customWidth="1"/>
    <col min="533" max="533" width="11.44140625" style="10" customWidth="1"/>
    <col min="534" max="534" width="0.77734375" style="10" customWidth="1"/>
    <col min="535" max="535" width="12.21875" style="10" customWidth="1"/>
    <col min="536" max="536" width="0.5546875" style="10" customWidth="1"/>
    <col min="537" max="537" width="10.21875" style="10" customWidth="1"/>
    <col min="538" max="538" width="0.5546875" style="10" customWidth="1"/>
    <col min="539" max="539" width="12.21875" style="10" customWidth="1"/>
    <col min="540" max="540" width="0.5546875" style="10" customWidth="1"/>
    <col min="541" max="541" width="7.88671875" style="10" customWidth="1"/>
    <col min="542" max="542" width="1.44140625" style="10" customWidth="1"/>
    <col min="543" max="768" width="11.5546875" style="10"/>
    <col min="769" max="769" width="4" style="10" customWidth="1"/>
    <col min="770" max="770" width="0.77734375" style="10" customWidth="1"/>
    <col min="771" max="771" width="10.109375" style="10" customWidth="1"/>
    <col min="772" max="772" width="0.77734375" style="10" customWidth="1"/>
    <col min="773" max="773" width="12.21875" style="10" customWidth="1"/>
    <col min="774" max="774" width="0.77734375" style="10" customWidth="1"/>
    <col min="775" max="775" width="10.6640625" style="10" customWidth="1"/>
    <col min="776" max="776" width="0.77734375" style="10" customWidth="1"/>
    <col min="777" max="777" width="12.21875" style="10" customWidth="1"/>
    <col min="778" max="778" width="0.5546875" style="10" customWidth="1"/>
    <col min="779" max="779" width="10.21875" style="10" customWidth="1"/>
    <col min="780" max="780" width="0.77734375" style="10" customWidth="1"/>
    <col min="781" max="781" width="12.21875" style="10" customWidth="1"/>
    <col min="782" max="782" width="0.6640625" style="10" customWidth="1"/>
    <col min="783" max="783" width="12.33203125" style="10" customWidth="1"/>
    <col min="784" max="784" width="0.77734375" style="10" customWidth="1"/>
    <col min="785" max="785" width="11.6640625" style="10" customWidth="1"/>
    <col min="786" max="786" width="0.77734375" style="10" customWidth="1"/>
    <col min="787" max="787" width="12.5546875" style="10" bestFit="1" customWidth="1"/>
    <col min="788" max="788" width="0.77734375" style="10" customWidth="1"/>
    <col min="789" max="789" width="11.44140625" style="10" customWidth="1"/>
    <col min="790" max="790" width="0.77734375" style="10" customWidth="1"/>
    <col min="791" max="791" width="12.21875" style="10" customWidth="1"/>
    <col min="792" max="792" width="0.5546875" style="10" customWidth="1"/>
    <col min="793" max="793" width="10.21875" style="10" customWidth="1"/>
    <col min="794" max="794" width="0.5546875" style="10" customWidth="1"/>
    <col min="795" max="795" width="12.21875" style="10" customWidth="1"/>
    <col min="796" max="796" width="0.5546875" style="10" customWidth="1"/>
    <col min="797" max="797" width="7.88671875" style="10" customWidth="1"/>
    <col min="798" max="798" width="1.44140625" style="10" customWidth="1"/>
    <col min="799" max="1024" width="11.5546875" style="10"/>
    <col min="1025" max="1025" width="4" style="10" customWidth="1"/>
    <col min="1026" max="1026" width="0.77734375" style="10" customWidth="1"/>
    <col min="1027" max="1027" width="10.109375" style="10" customWidth="1"/>
    <col min="1028" max="1028" width="0.77734375" style="10" customWidth="1"/>
    <col min="1029" max="1029" width="12.21875" style="10" customWidth="1"/>
    <col min="1030" max="1030" width="0.77734375" style="10" customWidth="1"/>
    <col min="1031" max="1031" width="10.6640625" style="10" customWidth="1"/>
    <col min="1032" max="1032" width="0.77734375" style="10" customWidth="1"/>
    <col min="1033" max="1033" width="12.21875" style="10" customWidth="1"/>
    <col min="1034" max="1034" width="0.5546875" style="10" customWidth="1"/>
    <col min="1035" max="1035" width="10.21875" style="10" customWidth="1"/>
    <col min="1036" max="1036" width="0.77734375" style="10" customWidth="1"/>
    <col min="1037" max="1037" width="12.21875" style="10" customWidth="1"/>
    <col min="1038" max="1038" width="0.6640625" style="10" customWidth="1"/>
    <col min="1039" max="1039" width="12.33203125" style="10" customWidth="1"/>
    <col min="1040" max="1040" width="0.77734375" style="10" customWidth="1"/>
    <col min="1041" max="1041" width="11.6640625" style="10" customWidth="1"/>
    <col min="1042" max="1042" width="0.77734375" style="10" customWidth="1"/>
    <col min="1043" max="1043" width="12.5546875" style="10" bestFit="1" customWidth="1"/>
    <col min="1044" max="1044" width="0.77734375" style="10" customWidth="1"/>
    <col min="1045" max="1045" width="11.44140625" style="10" customWidth="1"/>
    <col min="1046" max="1046" width="0.77734375" style="10" customWidth="1"/>
    <col min="1047" max="1047" width="12.21875" style="10" customWidth="1"/>
    <col min="1048" max="1048" width="0.5546875" style="10" customWidth="1"/>
    <col min="1049" max="1049" width="10.21875" style="10" customWidth="1"/>
    <col min="1050" max="1050" width="0.5546875" style="10" customWidth="1"/>
    <col min="1051" max="1051" width="12.21875" style="10" customWidth="1"/>
    <col min="1052" max="1052" width="0.5546875" style="10" customWidth="1"/>
    <col min="1053" max="1053" width="7.88671875" style="10" customWidth="1"/>
    <col min="1054" max="1054" width="1.44140625" style="10" customWidth="1"/>
    <col min="1055" max="1280" width="11.5546875" style="10"/>
    <col min="1281" max="1281" width="4" style="10" customWidth="1"/>
    <col min="1282" max="1282" width="0.77734375" style="10" customWidth="1"/>
    <col min="1283" max="1283" width="10.109375" style="10" customWidth="1"/>
    <col min="1284" max="1284" width="0.77734375" style="10" customWidth="1"/>
    <col min="1285" max="1285" width="12.21875" style="10" customWidth="1"/>
    <col min="1286" max="1286" width="0.77734375" style="10" customWidth="1"/>
    <col min="1287" max="1287" width="10.6640625" style="10" customWidth="1"/>
    <col min="1288" max="1288" width="0.77734375" style="10" customWidth="1"/>
    <col min="1289" max="1289" width="12.21875" style="10" customWidth="1"/>
    <col min="1290" max="1290" width="0.5546875" style="10" customWidth="1"/>
    <col min="1291" max="1291" width="10.21875" style="10" customWidth="1"/>
    <col min="1292" max="1292" width="0.77734375" style="10" customWidth="1"/>
    <col min="1293" max="1293" width="12.21875" style="10" customWidth="1"/>
    <col min="1294" max="1294" width="0.6640625" style="10" customWidth="1"/>
    <col min="1295" max="1295" width="12.33203125" style="10" customWidth="1"/>
    <col min="1296" max="1296" width="0.77734375" style="10" customWidth="1"/>
    <col min="1297" max="1297" width="11.6640625" style="10" customWidth="1"/>
    <col min="1298" max="1298" width="0.77734375" style="10" customWidth="1"/>
    <col min="1299" max="1299" width="12.5546875" style="10" bestFit="1" customWidth="1"/>
    <col min="1300" max="1300" width="0.77734375" style="10" customWidth="1"/>
    <col min="1301" max="1301" width="11.44140625" style="10" customWidth="1"/>
    <col min="1302" max="1302" width="0.77734375" style="10" customWidth="1"/>
    <col min="1303" max="1303" width="12.21875" style="10" customWidth="1"/>
    <col min="1304" max="1304" width="0.5546875" style="10" customWidth="1"/>
    <col min="1305" max="1305" width="10.21875" style="10" customWidth="1"/>
    <col min="1306" max="1306" width="0.5546875" style="10" customWidth="1"/>
    <col min="1307" max="1307" width="12.21875" style="10" customWidth="1"/>
    <col min="1308" max="1308" width="0.5546875" style="10" customWidth="1"/>
    <col min="1309" max="1309" width="7.88671875" style="10" customWidth="1"/>
    <col min="1310" max="1310" width="1.44140625" style="10" customWidth="1"/>
    <col min="1311" max="1536" width="11.5546875" style="10"/>
    <col min="1537" max="1537" width="4" style="10" customWidth="1"/>
    <col min="1538" max="1538" width="0.77734375" style="10" customWidth="1"/>
    <col min="1539" max="1539" width="10.109375" style="10" customWidth="1"/>
    <col min="1540" max="1540" width="0.77734375" style="10" customWidth="1"/>
    <col min="1541" max="1541" width="12.21875" style="10" customWidth="1"/>
    <col min="1542" max="1542" width="0.77734375" style="10" customWidth="1"/>
    <col min="1543" max="1543" width="10.6640625" style="10" customWidth="1"/>
    <col min="1544" max="1544" width="0.77734375" style="10" customWidth="1"/>
    <col min="1545" max="1545" width="12.21875" style="10" customWidth="1"/>
    <col min="1546" max="1546" width="0.5546875" style="10" customWidth="1"/>
    <col min="1547" max="1547" width="10.21875" style="10" customWidth="1"/>
    <col min="1548" max="1548" width="0.77734375" style="10" customWidth="1"/>
    <col min="1549" max="1549" width="12.21875" style="10" customWidth="1"/>
    <col min="1550" max="1550" width="0.6640625" style="10" customWidth="1"/>
    <col min="1551" max="1551" width="12.33203125" style="10" customWidth="1"/>
    <col min="1552" max="1552" width="0.77734375" style="10" customWidth="1"/>
    <col min="1553" max="1553" width="11.6640625" style="10" customWidth="1"/>
    <col min="1554" max="1554" width="0.77734375" style="10" customWidth="1"/>
    <col min="1555" max="1555" width="12.5546875" style="10" bestFit="1" customWidth="1"/>
    <col min="1556" max="1556" width="0.77734375" style="10" customWidth="1"/>
    <col min="1557" max="1557" width="11.44140625" style="10" customWidth="1"/>
    <col min="1558" max="1558" width="0.77734375" style="10" customWidth="1"/>
    <col min="1559" max="1559" width="12.21875" style="10" customWidth="1"/>
    <col min="1560" max="1560" width="0.5546875" style="10" customWidth="1"/>
    <col min="1561" max="1561" width="10.21875" style="10" customWidth="1"/>
    <col min="1562" max="1562" width="0.5546875" style="10" customWidth="1"/>
    <col min="1563" max="1563" width="12.21875" style="10" customWidth="1"/>
    <col min="1564" max="1564" width="0.5546875" style="10" customWidth="1"/>
    <col min="1565" max="1565" width="7.88671875" style="10" customWidth="1"/>
    <col min="1566" max="1566" width="1.44140625" style="10" customWidth="1"/>
    <col min="1567" max="1792" width="11.5546875" style="10"/>
    <col min="1793" max="1793" width="4" style="10" customWidth="1"/>
    <col min="1794" max="1794" width="0.77734375" style="10" customWidth="1"/>
    <col min="1795" max="1795" width="10.109375" style="10" customWidth="1"/>
    <col min="1796" max="1796" width="0.77734375" style="10" customWidth="1"/>
    <col min="1797" max="1797" width="12.21875" style="10" customWidth="1"/>
    <col min="1798" max="1798" width="0.77734375" style="10" customWidth="1"/>
    <col min="1799" max="1799" width="10.6640625" style="10" customWidth="1"/>
    <col min="1800" max="1800" width="0.77734375" style="10" customWidth="1"/>
    <col min="1801" max="1801" width="12.21875" style="10" customWidth="1"/>
    <col min="1802" max="1802" width="0.5546875" style="10" customWidth="1"/>
    <col min="1803" max="1803" width="10.21875" style="10" customWidth="1"/>
    <col min="1804" max="1804" width="0.77734375" style="10" customWidth="1"/>
    <col min="1805" max="1805" width="12.21875" style="10" customWidth="1"/>
    <col min="1806" max="1806" width="0.6640625" style="10" customWidth="1"/>
    <col min="1807" max="1807" width="12.33203125" style="10" customWidth="1"/>
    <col min="1808" max="1808" width="0.77734375" style="10" customWidth="1"/>
    <col min="1809" max="1809" width="11.6640625" style="10" customWidth="1"/>
    <col min="1810" max="1810" width="0.77734375" style="10" customWidth="1"/>
    <col min="1811" max="1811" width="12.5546875" style="10" bestFit="1" customWidth="1"/>
    <col min="1812" max="1812" width="0.77734375" style="10" customWidth="1"/>
    <col min="1813" max="1813" width="11.44140625" style="10" customWidth="1"/>
    <col min="1814" max="1814" width="0.77734375" style="10" customWidth="1"/>
    <col min="1815" max="1815" width="12.21875" style="10" customWidth="1"/>
    <col min="1816" max="1816" width="0.5546875" style="10" customWidth="1"/>
    <col min="1817" max="1817" width="10.21875" style="10" customWidth="1"/>
    <col min="1818" max="1818" width="0.5546875" style="10" customWidth="1"/>
    <col min="1819" max="1819" width="12.21875" style="10" customWidth="1"/>
    <col min="1820" max="1820" width="0.5546875" style="10" customWidth="1"/>
    <col min="1821" max="1821" width="7.88671875" style="10" customWidth="1"/>
    <col min="1822" max="1822" width="1.44140625" style="10" customWidth="1"/>
    <col min="1823" max="2048" width="11.5546875" style="10"/>
    <col min="2049" max="2049" width="4" style="10" customWidth="1"/>
    <col min="2050" max="2050" width="0.77734375" style="10" customWidth="1"/>
    <col min="2051" max="2051" width="10.109375" style="10" customWidth="1"/>
    <col min="2052" max="2052" width="0.77734375" style="10" customWidth="1"/>
    <col min="2053" max="2053" width="12.21875" style="10" customWidth="1"/>
    <col min="2054" max="2054" width="0.77734375" style="10" customWidth="1"/>
    <col min="2055" max="2055" width="10.6640625" style="10" customWidth="1"/>
    <col min="2056" max="2056" width="0.77734375" style="10" customWidth="1"/>
    <col min="2057" max="2057" width="12.21875" style="10" customWidth="1"/>
    <col min="2058" max="2058" width="0.5546875" style="10" customWidth="1"/>
    <col min="2059" max="2059" width="10.21875" style="10" customWidth="1"/>
    <col min="2060" max="2060" width="0.77734375" style="10" customWidth="1"/>
    <col min="2061" max="2061" width="12.21875" style="10" customWidth="1"/>
    <col min="2062" max="2062" width="0.6640625" style="10" customWidth="1"/>
    <col min="2063" max="2063" width="12.33203125" style="10" customWidth="1"/>
    <col min="2064" max="2064" width="0.77734375" style="10" customWidth="1"/>
    <col min="2065" max="2065" width="11.6640625" style="10" customWidth="1"/>
    <col min="2066" max="2066" width="0.77734375" style="10" customWidth="1"/>
    <col min="2067" max="2067" width="12.5546875" style="10" bestFit="1" customWidth="1"/>
    <col min="2068" max="2068" width="0.77734375" style="10" customWidth="1"/>
    <col min="2069" max="2069" width="11.44140625" style="10" customWidth="1"/>
    <col min="2070" max="2070" width="0.77734375" style="10" customWidth="1"/>
    <col min="2071" max="2071" width="12.21875" style="10" customWidth="1"/>
    <col min="2072" max="2072" width="0.5546875" style="10" customWidth="1"/>
    <col min="2073" max="2073" width="10.21875" style="10" customWidth="1"/>
    <col min="2074" max="2074" width="0.5546875" style="10" customWidth="1"/>
    <col min="2075" max="2075" width="12.21875" style="10" customWidth="1"/>
    <col min="2076" max="2076" width="0.5546875" style="10" customWidth="1"/>
    <col min="2077" max="2077" width="7.88671875" style="10" customWidth="1"/>
    <col min="2078" max="2078" width="1.44140625" style="10" customWidth="1"/>
    <col min="2079" max="2304" width="11.5546875" style="10"/>
    <col min="2305" max="2305" width="4" style="10" customWidth="1"/>
    <col min="2306" max="2306" width="0.77734375" style="10" customWidth="1"/>
    <col min="2307" max="2307" width="10.109375" style="10" customWidth="1"/>
    <col min="2308" max="2308" width="0.77734375" style="10" customWidth="1"/>
    <col min="2309" max="2309" width="12.21875" style="10" customWidth="1"/>
    <col min="2310" max="2310" width="0.77734375" style="10" customWidth="1"/>
    <col min="2311" max="2311" width="10.6640625" style="10" customWidth="1"/>
    <col min="2312" max="2312" width="0.77734375" style="10" customWidth="1"/>
    <col min="2313" max="2313" width="12.21875" style="10" customWidth="1"/>
    <col min="2314" max="2314" width="0.5546875" style="10" customWidth="1"/>
    <col min="2315" max="2315" width="10.21875" style="10" customWidth="1"/>
    <col min="2316" max="2316" width="0.77734375" style="10" customWidth="1"/>
    <col min="2317" max="2317" width="12.21875" style="10" customWidth="1"/>
    <col min="2318" max="2318" width="0.6640625" style="10" customWidth="1"/>
    <col min="2319" max="2319" width="12.33203125" style="10" customWidth="1"/>
    <col min="2320" max="2320" width="0.77734375" style="10" customWidth="1"/>
    <col min="2321" max="2321" width="11.6640625" style="10" customWidth="1"/>
    <col min="2322" max="2322" width="0.77734375" style="10" customWidth="1"/>
    <col min="2323" max="2323" width="12.5546875" style="10" bestFit="1" customWidth="1"/>
    <col min="2324" max="2324" width="0.77734375" style="10" customWidth="1"/>
    <col min="2325" max="2325" width="11.44140625" style="10" customWidth="1"/>
    <col min="2326" max="2326" width="0.77734375" style="10" customWidth="1"/>
    <col min="2327" max="2327" width="12.21875" style="10" customWidth="1"/>
    <col min="2328" max="2328" width="0.5546875" style="10" customWidth="1"/>
    <col min="2329" max="2329" width="10.21875" style="10" customWidth="1"/>
    <col min="2330" max="2330" width="0.5546875" style="10" customWidth="1"/>
    <col min="2331" max="2331" width="12.21875" style="10" customWidth="1"/>
    <col min="2332" max="2332" width="0.5546875" style="10" customWidth="1"/>
    <col min="2333" max="2333" width="7.88671875" style="10" customWidth="1"/>
    <col min="2334" max="2334" width="1.44140625" style="10" customWidth="1"/>
    <col min="2335" max="2560" width="11.5546875" style="10"/>
    <col min="2561" max="2561" width="4" style="10" customWidth="1"/>
    <col min="2562" max="2562" width="0.77734375" style="10" customWidth="1"/>
    <col min="2563" max="2563" width="10.109375" style="10" customWidth="1"/>
    <col min="2564" max="2564" width="0.77734375" style="10" customWidth="1"/>
    <col min="2565" max="2565" width="12.21875" style="10" customWidth="1"/>
    <col min="2566" max="2566" width="0.77734375" style="10" customWidth="1"/>
    <col min="2567" max="2567" width="10.6640625" style="10" customWidth="1"/>
    <col min="2568" max="2568" width="0.77734375" style="10" customWidth="1"/>
    <col min="2569" max="2569" width="12.21875" style="10" customWidth="1"/>
    <col min="2570" max="2570" width="0.5546875" style="10" customWidth="1"/>
    <col min="2571" max="2571" width="10.21875" style="10" customWidth="1"/>
    <col min="2572" max="2572" width="0.77734375" style="10" customWidth="1"/>
    <col min="2573" max="2573" width="12.21875" style="10" customWidth="1"/>
    <col min="2574" max="2574" width="0.6640625" style="10" customWidth="1"/>
    <col min="2575" max="2575" width="12.33203125" style="10" customWidth="1"/>
    <col min="2576" max="2576" width="0.77734375" style="10" customWidth="1"/>
    <col min="2577" max="2577" width="11.6640625" style="10" customWidth="1"/>
    <col min="2578" max="2578" width="0.77734375" style="10" customWidth="1"/>
    <col min="2579" max="2579" width="12.5546875" style="10" bestFit="1" customWidth="1"/>
    <col min="2580" max="2580" width="0.77734375" style="10" customWidth="1"/>
    <col min="2581" max="2581" width="11.44140625" style="10" customWidth="1"/>
    <col min="2582" max="2582" width="0.77734375" style="10" customWidth="1"/>
    <col min="2583" max="2583" width="12.21875" style="10" customWidth="1"/>
    <col min="2584" max="2584" width="0.5546875" style="10" customWidth="1"/>
    <col min="2585" max="2585" width="10.21875" style="10" customWidth="1"/>
    <col min="2586" max="2586" width="0.5546875" style="10" customWidth="1"/>
    <col min="2587" max="2587" width="12.21875" style="10" customWidth="1"/>
    <col min="2588" max="2588" width="0.5546875" style="10" customWidth="1"/>
    <col min="2589" max="2589" width="7.88671875" style="10" customWidth="1"/>
    <col min="2590" max="2590" width="1.44140625" style="10" customWidth="1"/>
    <col min="2591" max="2816" width="11.5546875" style="10"/>
    <col min="2817" max="2817" width="4" style="10" customWidth="1"/>
    <col min="2818" max="2818" width="0.77734375" style="10" customWidth="1"/>
    <col min="2819" max="2819" width="10.109375" style="10" customWidth="1"/>
    <col min="2820" max="2820" width="0.77734375" style="10" customWidth="1"/>
    <col min="2821" max="2821" width="12.21875" style="10" customWidth="1"/>
    <col min="2822" max="2822" width="0.77734375" style="10" customWidth="1"/>
    <col min="2823" max="2823" width="10.6640625" style="10" customWidth="1"/>
    <col min="2824" max="2824" width="0.77734375" style="10" customWidth="1"/>
    <col min="2825" max="2825" width="12.21875" style="10" customWidth="1"/>
    <col min="2826" max="2826" width="0.5546875" style="10" customWidth="1"/>
    <col min="2827" max="2827" width="10.21875" style="10" customWidth="1"/>
    <col min="2828" max="2828" width="0.77734375" style="10" customWidth="1"/>
    <col min="2829" max="2829" width="12.21875" style="10" customWidth="1"/>
    <col min="2830" max="2830" width="0.6640625" style="10" customWidth="1"/>
    <col min="2831" max="2831" width="12.33203125" style="10" customWidth="1"/>
    <col min="2832" max="2832" width="0.77734375" style="10" customWidth="1"/>
    <col min="2833" max="2833" width="11.6640625" style="10" customWidth="1"/>
    <col min="2834" max="2834" width="0.77734375" style="10" customWidth="1"/>
    <col min="2835" max="2835" width="12.5546875" style="10" bestFit="1" customWidth="1"/>
    <col min="2836" max="2836" width="0.77734375" style="10" customWidth="1"/>
    <col min="2837" max="2837" width="11.44140625" style="10" customWidth="1"/>
    <col min="2838" max="2838" width="0.77734375" style="10" customWidth="1"/>
    <col min="2839" max="2839" width="12.21875" style="10" customWidth="1"/>
    <col min="2840" max="2840" width="0.5546875" style="10" customWidth="1"/>
    <col min="2841" max="2841" width="10.21875" style="10" customWidth="1"/>
    <col min="2842" max="2842" width="0.5546875" style="10" customWidth="1"/>
    <col min="2843" max="2843" width="12.21875" style="10" customWidth="1"/>
    <col min="2844" max="2844" width="0.5546875" style="10" customWidth="1"/>
    <col min="2845" max="2845" width="7.88671875" style="10" customWidth="1"/>
    <col min="2846" max="2846" width="1.44140625" style="10" customWidth="1"/>
    <col min="2847" max="3072" width="11.5546875" style="10"/>
    <col min="3073" max="3073" width="4" style="10" customWidth="1"/>
    <col min="3074" max="3074" width="0.77734375" style="10" customWidth="1"/>
    <col min="3075" max="3075" width="10.109375" style="10" customWidth="1"/>
    <col min="3076" max="3076" width="0.77734375" style="10" customWidth="1"/>
    <col min="3077" max="3077" width="12.21875" style="10" customWidth="1"/>
    <col min="3078" max="3078" width="0.77734375" style="10" customWidth="1"/>
    <col min="3079" max="3079" width="10.6640625" style="10" customWidth="1"/>
    <col min="3080" max="3080" width="0.77734375" style="10" customWidth="1"/>
    <col min="3081" max="3081" width="12.21875" style="10" customWidth="1"/>
    <col min="3082" max="3082" width="0.5546875" style="10" customWidth="1"/>
    <col min="3083" max="3083" width="10.21875" style="10" customWidth="1"/>
    <col min="3084" max="3084" width="0.77734375" style="10" customWidth="1"/>
    <col min="3085" max="3085" width="12.21875" style="10" customWidth="1"/>
    <col min="3086" max="3086" width="0.6640625" style="10" customWidth="1"/>
    <col min="3087" max="3087" width="12.33203125" style="10" customWidth="1"/>
    <col min="3088" max="3088" width="0.77734375" style="10" customWidth="1"/>
    <col min="3089" max="3089" width="11.6640625" style="10" customWidth="1"/>
    <col min="3090" max="3090" width="0.77734375" style="10" customWidth="1"/>
    <col min="3091" max="3091" width="12.5546875" style="10" bestFit="1" customWidth="1"/>
    <col min="3092" max="3092" width="0.77734375" style="10" customWidth="1"/>
    <col min="3093" max="3093" width="11.44140625" style="10" customWidth="1"/>
    <col min="3094" max="3094" width="0.77734375" style="10" customWidth="1"/>
    <col min="3095" max="3095" width="12.21875" style="10" customWidth="1"/>
    <col min="3096" max="3096" width="0.5546875" style="10" customWidth="1"/>
    <col min="3097" max="3097" width="10.21875" style="10" customWidth="1"/>
    <col min="3098" max="3098" width="0.5546875" style="10" customWidth="1"/>
    <col min="3099" max="3099" width="12.21875" style="10" customWidth="1"/>
    <col min="3100" max="3100" width="0.5546875" style="10" customWidth="1"/>
    <col min="3101" max="3101" width="7.88671875" style="10" customWidth="1"/>
    <col min="3102" max="3102" width="1.44140625" style="10" customWidth="1"/>
    <col min="3103" max="3328" width="11.5546875" style="10"/>
    <col min="3329" max="3329" width="4" style="10" customWidth="1"/>
    <col min="3330" max="3330" width="0.77734375" style="10" customWidth="1"/>
    <col min="3331" max="3331" width="10.109375" style="10" customWidth="1"/>
    <col min="3332" max="3332" width="0.77734375" style="10" customWidth="1"/>
    <col min="3333" max="3333" width="12.21875" style="10" customWidth="1"/>
    <col min="3334" max="3334" width="0.77734375" style="10" customWidth="1"/>
    <col min="3335" max="3335" width="10.6640625" style="10" customWidth="1"/>
    <col min="3336" max="3336" width="0.77734375" style="10" customWidth="1"/>
    <col min="3337" max="3337" width="12.21875" style="10" customWidth="1"/>
    <col min="3338" max="3338" width="0.5546875" style="10" customWidth="1"/>
    <col min="3339" max="3339" width="10.21875" style="10" customWidth="1"/>
    <col min="3340" max="3340" width="0.77734375" style="10" customWidth="1"/>
    <col min="3341" max="3341" width="12.21875" style="10" customWidth="1"/>
    <col min="3342" max="3342" width="0.6640625" style="10" customWidth="1"/>
    <col min="3343" max="3343" width="12.33203125" style="10" customWidth="1"/>
    <col min="3344" max="3344" width="0.77734375" style="10" customWidth="1"/>
    <col min="3345" max="3345" width="11.6640625" style="10" customWidth="1"/>
    <col min="3346" max="3346" width="0.77734375" style="10" customWidth="1"/>
    <col min="3347" max="3347" width="12.5546875" style="10" bestFit="1" customWidth="1"/>
    <col min="3348" max="3348" width="0.77734375" style="10" customWidth="1"/>
    <col min="3349" max="3349" width="11.44140625" style="10" customWidth="1"/>
    <col min="3350" max="3350" width="0.77734375" style="10" customWidth="1"/>
    <col min="3351" max="3351" width="12.21875" style="10" customWidth="1"/>
    <col min="3352" max="3352" width="0.5546875" style="10" customWidth="1"/>
    <col min="3353" max="3353" width="10.21875" style="10" customWidth="1"/>
    <col min="3354" max="3354" width="0.5546875" style="10" customWidth="1"/>
    <col min="3355" max="3355" width="12.21875" style="10" customWidth="1"/>
    <col min="3356" max="3356" width="0.5546875" style="10" customWidth="1"/>
    <col min="3357" max="3357" width="7.88671875" style="10" customWidth="1"/>
    <col min="3358" max="3358" width="1.44140625" style="10" customWidth="1"/>
    <col min="3359" max="3584" width="11.5546875" style="10"/>
    <col min="3585" max="3585" width="4" style="10" customWidth="1"/>
    <col min="3586" max="3586" width="0.77734375" style="10" customWidth="1"/>
    <col min="3587" max="3587" width="10.109375" style="10" customWidth="1"/>
    <col min="3588" max="3588" width="0.77734375" style="10" customWidth="1"/>
    <col min="3589" max="3589" width="12.21875" style="10" customWidth="1"/>
    <col min="3590" max="3590" width="0.77734375" style="10" customWidth="1"/>
    <col min="3591" max="3591" width="10.6640625" style="10" customWidth="1"/>
    <col min="3592" max="3592" width="0.77734375" style="10" customWidth="1"/>
    <col min="3593" max="3593" width="12.21875" style="10" customWidth="1"/>
    <col min="3594" max="3594" width="0.5546875" style="10" customWidth="1"/>
    <col min="3595" max="3595" width="10.21875" style="10" customWidth="1"/>
    <col min="3596" max="3596" width="0.77734375" style="10" customWidth="1"/>
    <col min="3597" max="3597" width="12.21875" style="10" customWidth="1"/>
    <col min="3598" max="3598" width="0.6640625" style="10" customWidth="1"/>
    <col min="3599" max="3599" width="12.33203125" style="10" customWidth="1"/>
    <col min="3600" max="3600" width="0.77734375" style="10" customWidth="1"/>
    <col min="3601" max="3601" width="11.6640625" style="10" customWidth="1"/>
    <col min="3602" max="3602" width="0.77734375" style="10" customWidth="1"/>
    <col min="3603" max="3603" width="12.5546875" style="10" bestFit="1" customWidth="1"/>
    <col min="3604" max="3604" width="0.77734375" style="10" customWidth="1"/>
    <col min="3605" max="3605" width="11.44140625" style="10" customWidth="1"/>
    <col min="3606" max="3606" width="0.77734375" style="10" customWidth="1"/>
    <col min="3607" max="3607" width="12.21875" style="10" customWidth="1"/>
    <col min="3608" max="3608" width="0.5546875" style="10" customWidth="1"/>
    <col min="3609" max="3609" width="10.21875" style="10" customWidth="1"/>
    <col min="3610" max="3610" width="0.5546875" style="10" customWidth="1"/>
    <col min="3611" max="3611" width="12.21875" style="10" customWidth="1"/>
    <col min="3612" max="3612" width="0.5546875" style="10" customWidth="1"/>
    <col min="3613" max="3613" width="7.88671875" style="10" customWidth="1"/>
    <col min="3614" max="3614" width="1.44140625" style="10" customWidth="1"/>
    <col min="3615" max="3840" width="11.5546875" style="10"/>
    <col min="3841" max="3841" width="4" style="10" customWidth="1"/>
    <col min="3842" max="3842" width="0.77734375" style="10" customWidth="1"/>
    <col min="3843" max="3843" width="10.109375" style="10" customWidth="1"/>
    <col min="3844" max="3844" width="0.77734375" style="10" customWidth="1"/>
    <col min="3845" max="3845" width="12.21875" style="10" customWidth="1"/>
    <col min="3846" max="3846" width="0.77734375" style="10" customWidth="1"/>
    <col min="3847" max="3847" width="10.6640625" style="10" customWidth="1"/>
    <col min="3848" max="3848" width="0.77734375" style="10" customWidth="1"/>
    <col min="3849" max="3849" width="12.21875" style="10" customWidth="1"/>
    <col min="3850" max="3850" width="0.5546875" style="10" customWidth="1"/>
    <col min="3851" max="3851" width="10.21875" style="10" customWidth="1"/>
    <col min="3852" max="3852" width="0.77734375" style="10" customWidth="1"/>
    <col min="3853" max="3853" width="12.21875" style="10" customWidth="1"/>
    <col min="3854" max="3854" width="0.6640625" style="10" customWidth="1"/>
    <col min="3855" max="3855" width="12.33203125" style="10" customWidth="1"/>
    <col min="3856" max="3856" width="0.77734375" style="10" customWidth="1"/>
    <col min="3857" max="3857" width="11.6640625" style="10" customWidth="1"/>
    <col min="3858" max="3858" width="0.77734375" style="10" customWidth="1"/>
    <col min="3859" max="3859" width="12.5546875" style="10" bestFit="1" customWidth="1"/>
    <col min="3860" max="3860" width="0.77734375" style="10" customWidth="1"/>
    <col min="3861" max="3861" width="11.44140625" style="10" customWidth="1"/>
    <col min="3862" max="3862" width="0.77734375" style="10" customWidth="1"/>
    <col min="3863" max="3863" width="12.21875" style="10" customWidth="1"/>
    <col min="3864" max="3864" width="0.5546875" style="10" customWidth="1"/>
    <col min="3865" max="3865" width="10.21875" style="10" customWidth="1"/>
    <col min="3866" max="3866" width="0.5546875" style="10" customWidth="1"/>
    <col min="3867" max="3867" width="12.21875" style="10" customWidth="1"/>
    <col min="3868" max="3868" width="0.5546875" style="10" customWidth="1"/>
    <col min="3869" max="3869" width="7.88671875" style="10" customWidth="1"/>
    <col min="3870" max="3870" width="1.44140625" style="10" customWidth="1"/>
    <col min="3871" max="4096" width="11.5546875" style="10"/>
    <col min="4097" max="4097" width="4" style="10" customWidth="1"/>
    <col min="4098" max="4098" width="0.77734375" style="10" customWidth="1"/>
    <col min="4099" max="4099" width="10.109375" style="10" customWidth="1"/>
    <col min="4100" max="4100" width="0.77734375" style="10" customWidth="1"/>
    <col min="4101" max="4101" width="12.21875" style="10" customWidth="1"/>
    <col min="4102" max="4102" width="0.77734375" style="10" customWidth="1"/>
    <col min="4103" max="4103" width="10.6640625" style="10" customWidth="1"/>
    <col min="4104" max="4104" width="0.77734375" style="10" customWidth="1"/>
    <col min="4105" max="4105" width="12.21875" style="10" customWidth="1"/>
    <col min="4106" max="4106" width="0.5546875" style="10" customWidth="1"/>
    <col min="4107" max="4107" width="10.21875" style="10" customWidth="1"/>
    <col min="4108" max="4108" width="0.77734375" style="10" customWidth="1"/>
    <col min="4109" max="4109" width="12.21875" style="10" customWidth="1"/>
    <col min="4110" max="4110" width="0.6640625" style="10" customWidth="1"/>
    <col min="4111" max="4111" width="12.33203125" style="10" customWidth="1"/>
    <col min="4112" max="4112" width="0.77734375" style="10" customWidth="1"/>
    <col min="4113" max="4113" width="11.6640625" style="10" customWidth="1"/>
    <col min="4114" max="4114" width="0.77734375" style="10" customWidth="1"/>
    <col min="4115" max="4115" width="12.5546875" style="10" bestFit="1" customWidth="1"/>
    <col min="4116" max="4116" width="0.77734375" style="10" customWidth="1"/>
    <col min="4117" max="4117" width="11.44140625" style="10" customWidth="1"/>
    <col min="4118" max="4118" width="0.77734375" style="10" customWidth="1"/>
    <col min="4119" max="4119" width="12.21875" style="10" customWidth="1"/>
    <col min="4120" max="4120" width="0.5546875" style="10" customWidth="1"/>
    <col min="4121" max="4121" width="10.21875" style="10" customWidth="1"/>
    <col min="4122" max="4122" width="0.5546875" style="10" customWidth="1"/>
    <col min="4123" max="4123" width="12.21875" style="10" customWidth="1"/>
    <col min="4124" max="4124" width="0.5546875" style="10" customWidth="1"/>
    <col min="4125" max="4125" width="7.88671875" style="10" customWidth="1"/>
    <col min="4126" max="4126" width="1.44140625" style="10" customWidth="1"/>
    <col min="4127" max="4352" width="11.5546875" style="10"/>
    <col min="4353" max="4353" width="4" style="10" customWidth="1"/>
    <col min="4354" max="4354" width="0.77734375" style="10" customWidth="1"/>
    <col min="4355" max="4355" width="10.109375" style="10" customWidth="1"/>
    <col min="4356" max="4356" width="0.77734375" style="10" customWidth="1"/>
    <col min="4357" max="4357" width="12.21875" style="10" customWidth="1"/>
    <col min="4358" max="4358" width="0.77734375" style="10" customWidth="1"/>
    <col min="4359" max="4359" width="10.6640625" style="10" customWidth="1"/>
    <col min="4360" max="4360" width="0.77734375" style="10" customWidth="1"/>
    <col min="4361" max="4361" width="12.21875" style="10" customWidth="1"/>
    <col min="4362" max="4362" width="0.5546875" style="10" customWidth="1"/>
    <col min="4363" max="4363" width="10.21875" style="10" customWidth="1"/>
    <col min="4364" max="4364" width="0.77734375" style="10" customWidth="1"/>
    <col min="4365" max="4365" width="12.21875" style="10" customWidth="1"/>
    <col min="4366" max="4366" width="0.6640625" style="10" customWidth="1"/>
    <col min="4367" max="4367" width="12.33203125" style="10" customWidth="1"/>
    <col min="4368" max="4368" width="0.77734375" style="10" customWidth="1"/>
    <col min="4369" max="4369" width="11.6640625" style="10" customWidth="1"/>
    <col min="4370" max="4370" width="0.77734375" style="10" customWidth="1"/>
    <col min="4371" max="4371" width="12.5546875" style="10" bestFit="1" customWidth="1"/>
    <col min="4372" max="4372" width="0.77734375" style="10" customWidth="1"/>
    <col min="4373" max="4373" width="11.44140625" style="10" customWidth="1"/>
    <col min="4374" max="4374" width="0.77734375" style="10" customWidth="1"/>
    <col min="4375" max="4375" width="12.21875" style="10" customWidth="1"/>
    <col min="4376" max="4376" width="0.5546875" style="10" customWidth="1"/>
    <col min="4377" max="4377" width="10.21875" style="10" customWidth="1"/>
    <col min="4378" max="4378" width="0.5546875" style="10" customWidth="1"/>
    <col min="4379" max="4379" width="12.21875" style="10" customWidth="1"/>
    <col min="4380" max="4380" width="0.5546875" style="10" customWidth="1"/>
    <col min="4381" max="4381" width="7.88671875" style="10" customWidth="1"/>
    <col min="4382" max="4382" width="1.44140625" style="10" customWidth="1"/>
    <col min="4383" max="4608" width="11.5546875" style="10"/>
    <col min="4609" max="4609" width="4" style="10" customWidth="1"/>
    <col min="4610" max="4610" width="0.77734375" style="10" customWidth="1"/>
    <col min="4611" max="4611" width="10.109375" style="10" customWidth="1"/>
    <col min="4612" max="4612" width="0.77734375" style="10" customWidth="1"/>
    <col min="4613" max="4613" width="12.21875" style="10" customWidth="1"/>
    <col min="4614" max="4614" width="0.77734375" style="10" customWidth="1"/>
    <col min="4615" max="4615" width="10.6640625" style="10" customWidth="1"/>
    <col min="4616" max="4616" width="0.77734375" style="10" customWidth="1"/>
    <col min="4617" max="4617" width="12.21875" style="10" customWidth="1"/>
    <col min="4618" max="4618" width="0.5546875" style="10" customWidth="1"/>
    <col min="4619" max="4619" width="10.21875" style="10" customWidth="1"/>
    <col min="4620" max="4620" width="0.77734375" style="10" customWidth="1"/>
    <col min="4621" max="4621" width="12.21875" style="10" customWidth="1"/>
    <col min="4622" max="4622" width="0.6640625" style="10" customWidth="1"/>
    <col min="4623" max="4623" width="12.33203125" style="10" customWidth="1"/>
    <col min="4624" max="4624" width="0.77734375" style="10" customWidth="1"/>
    <col min="4625" max="4625" width="11.6640625" style="10" customWidth="1"/>
    <col min="4626" max="4626" width="0.77734375" style="10" customWidth="1"/>
    <col min="4627" max="4627" width="12.5546875" style="10" bestFit="1" customWidth="1"/>
    <col min="4628" max="4628" width="0.77734375" style="10" customWidth="1"/>
    <col min="4629" max="4629" width="11.44140625" style="10" customWidth="1"/>
    <col min="4630" max="4630" width="0.77734375" style="10" customWidth="1"/>
    <col min="4631" max="4631" width="12.21875" style="10" customWidth="1"/>
    <col min="4632" max="4632" width="0.5546875" style="10" customWidth="1"/>
    <col min="4633" max="4633" width="10.21875" style="10" customWidth="1"/>
    <col min="4634" max="4634" width="0.5546875" style="10" customWidth="1"/>
    <col min="4635" max="4635" width="12.21875" style="10" customWidth="1"/>
    <col min="4636" max="4636" width="0.5546875" style="10" customWidth="1"/>
    <col min="4637" max="4637" width="7.88671875" style="10" customWidth="1"/>
    <col min="4638" max="4638" width="1.44140625" style="10" customWidth="1"/>
    <col min="4639" max="4864" width="11.5546875" style="10"/>
    <col min="4865" max="4865" width="4" style="10" customWidth="1"/>
    <col min="4866" max="4866" width="0.77734375" style="10" customWidth="1"/>
    <col min="4867" max="4867" width="10.109375" style="10" customWidth="1"/>
    <col min="4868" max="4868" width="0.77734375" style="10" customWidth="1"/>
    <col min="4869" max="4869" width="12.21875" style="10" customWidth="1"/>
    <col min="4870" max="4870" width="0.77734375" style="10" customWidth="1"/>
    <col min="4871" max="4871" width="10.6640625" style="10" customWidth="1"/>
    <col min="4872" max="4872" width="0.77734375" style="10" customWidth="1"/>
    <col min="4873" max="4873" width="12.21875" style="10" customWidth="1"/>
    <col min="4874" max="4874" width="0.5546875" style="10" customWidth="1"/>
    <col min="4875" max="4875" width="10.21875" style="10" customWidth="1"/>
    <col min="4876" max="4876" width="0.77734375" style="10" customWidth="1"/>
    <col min="4877" max="4877" width="12.21875" style="10" customWidth="1"/>
    <col min="4878" max="4878" width="0.6640625" style="10" customWidth="1"/>
    <col min="4879" max="4879" width="12.33203125" style="10" customWidth="1"/>
    <col min="4880" max="4880" width="0.77734375" style="10" customWidth="1"/>
    <col min="4881" max="4881" width="11.6640625" style="10" customWidth="1"/>
    <col min="4882" max="4882" width="0.77734375" style="10" customWidth="1"/>
    <col min="4883" max="4883" width="12.5546875" style="10" bestFit="1" customWidth="1"/>
    <col min="4884" max="4884" width="0.77734375" style="10" customWidth="1"/>
    <col min="4885" max="4885" width="11.44140625" style="10" customWidth="1"/>
    <col min="4886" max="4886" width="0.77734375" style="10" customWidth="1"/>
    <col min="4887" max="4887" width="12.21875" style="10" customWidth="1"/>
    <col min="4888" max="4888" width="0.5546875" style="10" customWidth="1"/>
    <col min="4889" max="4889" width="10.21875" style="10" customWidth="1"/>
    <col min="4890" max="4890" width="0.5546875" style="10" customWidth="1"/>
    <col min="4891" max="4891" width="12.21875" style="10" customWidth="1"/>
    <col min="4892" max="4892" width="0.5546875" style="10" customWidth="1"/>
    <col min="4893" max="4893" width="7.88671875" style="10" customWidth="1"/>
    <col min="4894" max="4894" width="1.44140625" style="10" customWidth="1"/>
    <col min="4895" max="5120" width="11.5546875" style="10"/>
    <col min="5121" max="5121" width="4" style="10" customWidth="1"/>
    <col min="5122" max="5122" width="0.77734375" style="10" customWidth="1"/>
    <col min="5123" max="5123" width="10.109375" style="10" customWidth="1"/>
    <col min="5124" max="5124" width="0.77734375" style="10" customWidth="1"/>
    <col min="5125" max="5125" width="12.21875" style="10" customWidth="1"/>
    <col min="5126" max="5126" width="0.77734375" style="10" customWidth="1"/>
    <col min="5127" max="5127" width="10.6640625" style="10" customWidth="1"/>
    <col min="5128" max="5128" width="0.77734375" style="10" customWidth="1"/>
    <col min="5129" max="5129" width="12.21875" style="10" customWidth="1"/>
    <col min="5130" max="5130" width="0.5546875" style="10" customWidth="1"/>
    <col min="5131" max="5131" width="10.21875" style="10" customWidth="1"/>
    <col min="5132" max="5132" width="0.77734375" style="10" customWidth="1"/>
    <col min="5133" max="5133" width="12.21875" style="10" customWidth="1"/>
    <col min="5134" max="5134" width="0.6640625" style="10" customWidth="1"/>
    <col min="5135" max="5135" width="12.33203125" style="10" customWidth="1"/>
    <col min="5136" max="5136" width="0.77734375" style="10" customWidth="1"/>
    <col min="5137" max="5137" width="11.6640625" style="10" customWidth="1"/>
    <col min="5138" max="5138" width="0.77734375" style="10" customWidth="1"/>
    <col min="5139" max="5139" width="12.5546875" style="10" bestFit="1" customWidth="1"/>
    <col min="5140" max="5140" width="0.77734375" style="10" customWidth="1"/>
    <col min="5141" max="5141" width="11.44140625" style="10" customWidth="1"/>
    <col min="5142" max="5142" width="0.77734375" style="10" customWidth="1"/>
    <col min="5143" max="5143" width="12.21875" style="10" customWidth="1"/>
    <col min="5144" max="5144" width="0.5546875" style="10" customWidth="1"/>
    <col min="5145" max="5145" width="10.21875" style="10" customWidth="1"/>
    <col min="5146" max="5146" width="0.5546875" style="10" customWidth="1"/>
    <col min="5147" max="5147" width="12.21875" style="10" customWidth="1"/>
    <col min="5148" max="5148" width="0.5546875" style="10" customWidth="1"/>
    <col min="5149" max="5149" width="7.88671875" style="10" customWidth="1"/>
    <col min="5150" max="5150" width="1.44140625" style="10" customWidth="1"/>
    <col min="5151" max="5376" width="11.5546875" style="10"/>
    <col min="5377" max="5377" width="4" style="10" customWidth="1"/>
    <col min="5378" max="5378" width="0.77734375" style="10" customWidth="1"/>
    <col min="5379" max="5379" width="10.109375" style="10" customWidth="1"/>
    <col min="5380" max="5380" width="0.77734375" style="10" customWidth="1"/>
    <col min="5381" max="5381" width="12.21875" style="10" customWidth="1"/>
    <col min="5382" max="5382" width="0.77734375" style="10" customWidth="1"/>
    <col min="5383" max="5383" width="10.6640625" style="10" customWidth="1"/>
    <col min="5384" max="5384" width="0.77734375" style="10" customWidth="1"/>
    <col min="5385" max="5385" width="12.21875" style="10" customWidth="1"/>
    <col min="5386" max="5386" width="0.5546875" style="10" customWidth="1"/>
    <col min="5387" max="5387" width="10.21875" style="10" customWidth="1"/>
    <col min="5388" max="5388" width="0.77734375" style="10" customWidth="1"/>
    <col min="5389" max="5389" width="12.21875" style="10" customWidth="1"/>
    <col min="5390" max="5390" width="0.6640625" style="10" customWidth="1"/>
    <col min="5391" max="5391" width="12.33203125" style="10" customWidth="1"/>
    <col min="5392" max="5392" width="0.77734375" style="10" customWidth="1"/>
    <col min="5393" max="5393" width="11.6640625" style="10" customWidth="1"/>
    <col min="5394" max="5394" width="0.77734375" style="10" customWidth="1"/>
    <col min="5395" max="5395" width="12.5546875" style="10" bestFit="1" customWidth="1"/>
    <col min="5396" max="5396" width="0.77734375" style="10" customWidth="1"/>
    <col min="5397" max="5397" width="11.44140625" style="10" customWidth="1"/>
    <col min="5398" max="5398" width="0.77734375" style="10" customWidth="1"/>
    <col min="5399" max="5399" width="12.21875" style="10" customWidth="1"/>
    <col min="5400" max="5400" width="0.5546875" style="10" customWidth="1"/>
    <col min="5401" max="5401" width="10.21875" style="10" customWidth="1"/>
    <col min="5402" max="5402" width="0.5546875" style="10" customWidth="1"/>
    <col min="5403" max="5403" width="12.21875" style="10" customWidth="1"/>
    <col min="5404" max="5404" width="0.5546875" style="10" customWidth="1"/>
    <col min="5405" max="5405" width="7.88671875" style="10" customWidth="1"/>
    <col min="5406" max="5406" width="1.44140625" style="10" customWidth="1"/>
    <col min="5407" max="5632" width="11.5546875" style="10"/>
    <col min="5633" max="5633" width="4" style="10" customWidth="1"/>
    <col min="5634" max="5634" width="0.77734375" style="10" customWidth="1"/>
    <col min="5635" max="5635" width="10.109375" style="10" customWidth="1"/>
    <col min="5636" max="5636" width="0.77734375" style="10" customWidth="1"/>
    <col min="5637" max="5637" width="12.21875" style="10" customWidth="1"/>
    <col min="5638" max="5638" width="0.77734375" style="10" customWidth="1"/>
    <col min="5639" max="5639" width="10.6640625" style="10" customWidth="1"/>
    <col min="5640" max="5640" width="0.77734375" style="10" customWidth="1"/>
    <col min="5641" max="5641" width="12.21875" style="10" customWidth="1"/>
    <col min="5642" max="5642" width="0.5546875" style="10" customWidth="1"/>
    <col min="5643" max="5643" width="10.21875" style="10" customWidth="1"/>
    <col min="5644" max="5644" width="0.77734375" style="10" customWidth="1"/>
    <col min="5645" max="5645" width="12.21875" style="10" customWidth="1"/>
    <col min="5646" max="5646" width="0.6640625" style="10" customWidth="1"/>
    <col min="5647" max="5647" width="12.33203125" style="10" customWidth="1"/>
    <col min="5648" max="5648" width="0.77734375" style="10" customWidth="1"/>
    <col min="5649" max="5649" width="11.6640625" style="10" customWidth="1"/>
    <col min="5650" max="5650" width="0.77734375" style="10" customWidth="1"/>
    <col min="5651" max="5651" width="12.5546875" style="10" bestFit="1" customWidth="1"/>
    <col min="5652" max="5652" width="0.77734375" style="10" customWidth="1"/>
    <col min="5653" max="5653" width="11.44140625" style="10" customWidth="1"/>
    <col min="5654" max="5654" width="0.77734375" style="10" customWidth="1"/>
    <col min="5655" max="5655" width="12.21875" style="10" customWidth="1"/>
    <col min="5656" max="5656" width="0.5546875" style="10" customWidth="1"/>
    <col min="5657" max="5657" width="10.21875" style="10" customWidth="1"/>
    <col min="5658" max="5658" width="0.5546875" style="10" customWidth="1"/>
    <col min="5659" max="5659" width="12.21875" style="10" customWidth="1"/>
    <col min="5660" max="5660" width="0.5546875" style="10" customWidth="1"/>
    <col min="5661" max="5661" width="7.88671875" style="10" customWidth="1"/>
    <col min="5662" max="5662" width="1.44140625" style="10" customWidth="1"/>
    <col min="5663" max="5888" width="11.5546875" style="10"/>
    <col min="5889" max="5889" width="4" style="10" customWidth="1"/>
    <col min="5890" max="5890" width="0.77734375" style="10" customWidth="1"/>
    <col min="5891" max="5891" width="10.109375" style="10" customWidth="1"/>
    <col min="5892" max="5892" width="0.77734375" style="10" customWidth="1"/>
    <col min="5893" max="5893" width="12.21875" style="10" customWidth="1"/>
    <col min="5894" max="5894" width="0.77734375" style="10" customWidth="1"/>
    <col min="5895" max="5895" width="10.6640625" style="10" customWidth="1"/>
    <col min="5896" max="5896" width="0.77734375" style="10" customWidth="1"/>
    <col min="5897" max="5897" width="12.21875" style="10" customWidth="1"/>
    <col min="5898" max="5898" width="0.5546875" style="10" customWidth="1"/>
    <col min="5899" max="5899" width="10.21875" style="10" customWidth="1"/>
    <col min="5900" max="5900" width="0.77734375" style="10" customWidth="1"/>
    <col min="5901" max="5901" width="12.21875" style="10" customWidth="1"/>
    <col min="5902" max="5902" width="0.6640625" style="10" customWidth="1"/>
    <col min="5903" max="5903" width="12.33203125" style="10" customWidth="1"/>
    <col min="5904" max="5904" width="0.77734375" style="10" customWidth="1"/>
    <col min="5905" max="5905" width="11.6640625" style="10" customWidth="1"/>
    <col min="5906" max="5906" width="0.77734375" style="10" customWidth="1"/>
    <col min="5907" max="5907" width="12.5546875" style="10" bestFit="1" customWidth="1"/>
    <col min="5908" max="5908" width="0.77734375" style="10" customWidth="1"/>
    <col min="5909" max="5909" width="11.44140625" style="10" customWidth="1"/>
    <col min="5910" max="5910" width="0.77734375" style="10" customWidth="1"/>
    <col min="5911" max="5911" width="12.21875" style="10" customWidth="1"/>
    <col min="5912" max="5912" width="0.5546875" style="10" customWidth="1"/>
    <col min="5913" max="5913" width="10.21875" style="10" customWidth="1"/>
    <col min="5914" max="5914" width="0.5546875" style="10" customWidth="1"/>
    <col min="5915" max="5915" width="12.21875" style="10" customWidth="1"/>
    <col min="5916" max="5916" width="0.5546875" style="10" customWidth="1"/>
    <col min="5917" max="5917" width="7.88671875" style="10" customWidth="1"/>
    <col min="5918" max="5918" width="1.44140625" style="10" customWidth="1"/>
    <col min="5919" max="6144" width="11.5546875" style="10"/>
    <col min="6145" max="6145" width="4" style="10" customWidth="1"/>
    <col min="6146" max="6146" width="0.77734375" style="10" customWidth="1"/>
    <col min="6147" max="6147" width="10.109375" style="10" customWidth="1"/>
    <col min="6148" max="6148" width="0.77734375" style="10" customWidth="1"/>
    <col min="6149" max="6149" width="12.21875" style="10" customWidth="1"/>
    <col min="6150" max="6150" width="0.77734375" style="10" customWidth="1"/>
    <col min="6151" max="6151" width="10.6640625" style="10" customWidth="1"/>
    <col min="6152" max="6152" width="0.77734375" style="10" customWidth="1"/>
    <col min="6153" max="6153" width="12.21875" style="10" customWidth="1"/>
    <col min="6154" max="6154" width="0.5546875" style="10" customWidth="1"/>
    <col min="6155" max="6155" width="10.21875" style="10" customWidth="1"/>
    <col min="6156" max="6156" width="0.77734375" style="10" customWidth="1"/>
    <col min="6157" max="6157" width="12.21875" style="10" customWidth="1"/>
    <col min="6158" max="6158" width="0.6640625" style="10" customWidth="1"/>
    <col min="6159" max="6159" width="12.33203125" style="10" customWidth="1"/>
    <col min="6160" max="6160" width="0.77734375" style="10" customWidth="1"/>
    <col min="6161" max="6161" width="11.6640625" style="10" customWidth="1"/>
    <col min="6162" max="6162" width="0.77734375" style="10" customWidth="1"/>
    <col min="6163" max="6163" width="12.5546875" style="10" bestFit="1" customWidth="1"/>
    <col min="6164" max="6164" width="0.77734375" style="10" customWidth="1"/>
    <col min="6165" max="6165" width="11.44140625" style="10" customWidth="1"/>
    <col min="6166" max="6166" width="0.77734375" style="10" customWidth="1"/>
    <col min="6167" max="6167" width="12.21875" style="10" customWidth="1"/>
    <col min="6168" max="6168" width="0.5546875" style="10" customWidth="1"/>
    <col min="6169" max="6169" width="10.21875" style="10" customWidth="1"/>
    <col min="6170" max="6170" width="0.5546875" style="10" customWidth="1"/>
    <col min="6171" max="6171" width="12.21875" style="10" customWidth="1"/>
    <col min="6172" max="6172" width="0.5546875" style="10" customWidth="1"/>
    <col min="6173" max="6173" width="7.88671875" style="10" customWidth="1"/>
    <col min="6174" max="6174" width="1.44140625" style="10" customWidth="1"/>
    <col min="6175" max="6400" width="11.5546875" style="10"/>
    <col min="6401" max="6401" width="4" style="10" customWidth="1"/>
    <col min="6402" max="6402" width="0.77734375" style="10" customWidth="1"/>
    <col min="6403" max="6403" width="10.109375" style="10" customWidth="1"/>
    <col min="6404" max="6404" width="0.77734375" style="10" customWidth="1"/>
    <col min="6405" max="6405" width="12.21875" style="10" customWidth="1"/>
    <col min="6406" max="6406" width="0.77734375" style="10" customWidth="1"/>
    <col min="6407" max="6407" width="10.6640625" style="10" customWidth="1"/>
    <col min="6408" max="6408" width="0.77734375" style="10" customWidth="1"/>
    <col min="6409" max="6409" width="12.21875" style="10" customWidth="1"/>
    <col min="6410" max="6410" width="0.5546875" style="10" customWidth="1"/>
    <col min="6411" max="6411" width="10.21875" style="10" customWidth="1"/>
    <col min="6412" max="6412" width="0.77734375" style="10" customWidth="1"/>
    <col min="6413" max="6413" width="12.21875" style="10" customWidth="1"/>
    <col min="6414" max="6414" width="0.6640625" style="10" customWidth="1"/>
    <col min="6415" max="6415" width="12.33203125" style="10" customWidth="1"/>
    <col min="6416" max="6416" width="0.77734375" style="10" customWidth="1"/>
    <col min="6417" max="6417" width="11.6640625" style="10" customWidth="1"/>
    <col min="6418" max="6418" width="0.77734375" style="10" customWidth="1"/>
    <col min="6419" max="6419" width="12.5546875" style="10" bestFit="1" customWidth="1"/>
    <col min="6420" max="6420" width="0.77734375" style="10" customWidth="1"/>
    <col min="6421" max="6421" width="11.44140625" style="10" customWidth="1"/>
    <col min="6422" max="6422" width="0.77734375" style="10" customWidth="1"/>
    <col min="6423" max="6423" width="12.21875" style="10" customWidth="1"/>
    <col min="6424" max="6424" width="0.5546875" style="10" customWidth="1"/>
    <col min="6425" max="6425" width="10.21875" style="10" customWidth="1"/>
    <col min="6426" max="6426" width="0.5546875" style="10" customWidth="1"/>
    <col min="6427" max="6427" width="12.21875" style="10" customWidth="1"/>
    <col min="6428" max="6428" width="0.5546875" style="10" customWidth="1"/>
    <col min="6429" max="6429" width="7.88671875" style="10" customWidth="1"/>
    <col min="6430" max="6430" width="1.44140625" style="10" customWidth="1"/>
    <col min="6431" max="6656" width="11.5546875" style="10"/>
    <col min="6657" max="6657" width="4" style="10" customWidth="1"/>
    <col min="6658" max="6658" width="0.77734375" style="10" customWidth="1"/>
    <col min="6659" max="6659" width="10.109375" style="10" customWidth="1"/>
    <col min="6660" max="6660" width="0.77734375" style="10" customWidth="1"/>
    <col min="6661" max="6661" width="12.21875" style="10" customWidth="1"/>
    <col min="6662" max="6662" width="0.77734375" style="10" customWidth="1"/>
    <col min="6663" max="6663" width="10.6640625" style="10" customWidth="1"/>
    <col min="6664" max="6664" width="0.77734375" style="10" customWidth="1"/>
    <col min="6665" max="6665" width="12.21875" style="10" customWidth="1"/>
    <col min="6666" max="6666" width="0.5546875" style="10" customWidth="1"/>
    <col min="6667" max="6667" width="10.21875" style="10" customWidth="1"/>
    <col min="6668" max="6668" width="0.77734375" style="10" customWidth="1"/>
    <col min="6669" max="6669" width="12.21875" style="10" customWidth="1"/>
    <col min="6670" max="6670" width="0.6640625" style="10" customWidth="1"/>
    <col min="6671" max="6671" width="12.33203125" style="10" customWidth="1"/>
    <col min="6672" max="6672" width="0.77734375" style="10" customWidth="1"/>
    <col min="6673" max="6673" width="11.6640625" style="10" customWidth="1"/>
    <col min="6674" max="6674" width="0.77734375" style="10" customWidth="1"/>
    <col min="6675" max="6675" width="12.5546875" style="10" bestFit="1" customWidth="1"/>
    <col min="6676" max="6676" width="0.77734375" style="10" customWidth="1"/>
    <col min="6677" max="6677" width="11.44140625" style="10" customWidth="1"/>
    <col min="6678" max="6678" width="0.77734375" style="10" customWidth="1"/>
    <col min="6679" max="6679" width="12.21875" style="10" customWidth="1"/>
    <col min="6680" max="6680" width="0.5546875" style="10" customWidth="1"/>
    <col min="6681" max="6681" width="10.21875" style="10" customWidth="1"/>
    <col min="6682" max="6682" width="0.5546875" style="10" customWidth="1"/>
    <col min="6683" max="6683" width="12.21875" style="10" customWidth="1"/>
    <col min="6684" max="6684" width="0.5546875" style="10" customWidth="1"/>
    <col min="6685" max="6685" width="7.88671875" style="10" customWidth="1"/>
    <col min="6686" max="6686" width="1.44140625" style="10" customWidth="1"/>
    <col min="6687" max="6912" width="11.5546875" style="10"/>
    <col min="6913" max="6913" width="4" style="10" customWidth="1"/>
    <col min="6914" max="6914" width="0.77734375" style="10" customWidth="1"/>
    <col min="6915" max="6915" width="10.109375" style="10" customWidth="1"/>
    <col min="6916" max="6916" width="0.77734375" style="10" customWidth="1"/>
    <col min="6917" max="6917" width="12.21875" style="10" customWidth="1"/>
    <col min="6918" max="6918" width="0.77734375" style="10" customWidth="1"/>
    <col min="6919" max="6919" width="10.6640625" style="10" customWidth="1"/>
    <col min="6920" max="6920" width="0.77734375" style="10" customWidth="1"/>
    <col min="6921" max="6921" width="12.21875" style="10" customWidth="1"/>
    <col min="6922" max="6922" width="0.5546875" style="10" customWidth="1"/>
    <col min="6923" max="6923" width="10.21875" style="10" customWidth="1"/>
    <col min="6924" max="6924" width="0.77734375" style="10" customWidth="1"/>
    <col min="6925" max="6925" width="12.21875" style="10" customWidth="1"/>
    <col min="6926" max="6926" width="0.6640625" style="10" customWidth="1"/>
    <col min="6927" max="6927" width="12.33203125" style="10" customWidth="1"/>
    <col min="6928" max="6928" width="0.77734375" style="10" customWidth="1"/>
    <col min="6929" max="6929" width="11.6640625" style="10" customWidth="1"/>
    <col min="6930" max="6930" width="0.77734375" style="10" customWidth="1"/>
    <col min="6931" max="6931" width="12.5546875" style="10" bestFit="1" customWidth="1"/>
    <col min="6932" max="6932" width="0.77734375" style="10" customWidth="1"/>
    <col min="6933" max="6933" width="11.44140625" style="10" customWidth="1"/>
    <col min="6934" max="6934" width="0.77734375" style="10" customWidth="1"/>
    <col min="6935" max="6935" width="12.21875" style="10" customWidth="1"/>
    <col min="6936" max="6936" width="0.5546875" style="10" customWidth="1"/>
    <col min="6937" max="6937" width="10.21875" style="10" customWidth="1"/>
    <col min="6938" max="6938" width="0.5546875" style="10" customWidth="1"/>
    <col min="6939" max="6939" width="12.21875" style="10" customWidth="1"/>
    <col min="6940" max="6940" width="0.5546875" style="10" customWidth="1"/>
    <col min="6941" max="6941" width="7.88671875" style="10" customWidth="1"/>
    <col min="6942" max="6942" width="1.44140625" style="10" customWidth="1"/>
    <col min="6943" max="7168" width="11.5546875" style="10"/>
    <col min="7169" max="7169" width="4" style="10" customWidth="1"/>
    <col min="7170" max="7170" width="0.77734375" style="10" customWidth="1"/>
    <col min="7171" max="7171" width="10.109375" style="10" customWidth="1"/>
    <col min="7172" max="7172" width="0.77734375" style="10" customWidth="1"/>
    <col min="7173" max="7173" width="12.21875" style="10" customWidth="1"/>
    <col min="7174" max="7174" width="0.77734375" style="10" customWidth="1"/>
    <col min="7175" max="7175" width="10.6640625" style="10" customWidth="1"/>
    <col min="7176" max="7176" width="0.77734375" style="10" customWidth="1"/>
    <col min="7177" max="7177" width="12.21875" style="10" customWidth="1"/>
    <col min="7178" max="7178" width="0.5546875" style="10" customWidth="1"/>
    <col min="7179" max="7179" width="10.21875" style="10" customWidth="1"/>
    <col min="7180" max="7180" width="0.77734375" style="10" customWidth="1"/>
    <col min="7181" max="7181" width="12.21875" style="10" customWidth="1"/>
    <col min="7182" max="7182" width="0.6640625" style="10" customWidth="1"/>
    <col min="7183" max="7183" width="12.33203125" style="10" customWidth="1"/>
    <col min="7184" max="7184" width="0.77734375" style="10" customWidth="1"/>
    <col min="7185" max="7185" width="11.6640625" style="10" customWidth="1"/>
    <col min="7186" max="7186" width="0.77734375" style="10" customWidth="1"/>
    <col min="7187" max="7187" width="12.5546875" style="10" bestFit="1" customWidth="1"/>
    <col min="7188" max="7188" width="0.77734375" style="10" customWidth="1"/>
    <col min="7189" max="7189" width="11.44140625" style="10" customWidth="1"/>
    <col min="7190" max="7190" width="0.77734375" style="10" customWidth="1"/>
    <col min="7191" max="7191" width="12.21875" style="10" customWidth="1"/>
    <col min="7192" max="7192" width="0.5546875" style="10" customWidth="1"/>
    <col min="7193" max="7193" width="10.21875" style="10" customWidth="1"/>
    <col min="7194" max="7194" width="0.5546875" style="10" customWidth="1"/>
    <col min="7195" max="7195" width="12.21875" style="10" customWidth="1"/>
    <col min="7196" max="7196" width="0.5546875" style="10" customWidth="1"/>
    <col min="7197" max="7197" width="7.88671875" style="10" customWidth="1"/>
    <col min="7198" max="7198" width="1.44140625" style="10" customWidth="1"/>
    <col min="7199" max="7424" width="11.5546875" style="10"/>
    <col min="7425" max="7425" width="4" style="10" customWidth="1"/>
    <col min="7426" max="7426" width="0.77734375" style="10" customWidth="1"/>
    <col min="7427" max="7427" width="10.109375" style="10" customWidth="1"/>
    <col min="7428" max="7428" width="0.77734375" style="10" customWidth="1"/>
    <col min="7429" max="7429" width="12.21875" style="10" customWidth="1"/>
    <col min="7430" max="7430" width="0.77734375" style="10" customWidth="1"/>
    <col min="7431" max="7431" width="10.6640625" style="10" customWidth="1"/>
    <col min="7432" max="7432" width="0.77734375" style="10" customWidth="1"/>
    <col min="7433" max="7433" width="12.21875" style="10" customWidth="1"/>
    <col min="7434" max="7434" width="0.5546875" style="10" customWidth="1"/>
    <col min="7435" max="7435" width="10.21875" style="10" customWidth="1"/>
    <col min="7436" max="7436" width="0.77734375" style="10" customWidth="1"/>
    <col min="7437" max="7437" width="12.21875" style="10" customWidth="1"/>
    <col min="7438" max="7438" width="0.6640625" style="10" customWidth="1"/>
    <col min="7439" max="7439" width="12.33203125" style="10" customWidth="1"/>
    <col min="7440" max="7440" width="0.77734375" style="10" customWidth="1"/>
    <col min="7441" max="7441" width="11.6640625" style="10" customWidth="1"/>
    <col min="7442" max="7442" width="0.77734375" style="10" customWidth="1"/>
    <col min="7443" max="7443" width="12.5546875" style="10" bestFit="1" customWidth="1"/>
    <col min="7444" max="7444" width="0.77734375" style="10" customWidth="1"/>
    <col min="7445" max="7445" width="11.44140625" style="10" customWidth="1"/>
    <col min="7446" max="7446" width="0.77734375" style="10" customWidth="1"/>
    <col min="7447" max="7447" width="12.21875" style="10" customWidth="1"/>
    <col min="7448" max="7448" width="0.5546875" style="10" customWidth="1"/>
    <col min="7449" max="7449" width="10.21875" style="10" customWidth="1"/>
    <col min="7450" max="7450" width="0.5546875" style="10" customWidth="1"/>
    <col min="7451" max="7451" width="12.21875" style="10" customWidth="1"/>
    <col min="7452" max="7452" width="0.5546875" style="10" customWidth="1"/>
    <col min="7453" max="7453" width="7.88671875" style="10" customWidth="1"/>
    <col min="7454" max="7454" width="1.44140625" style="10" customWidth="1"/>
    <col min="7455" max="7680" width="11.5546875" style="10"/>
    <col min="7681" max="7681" width="4" style="10" customWidth="1"/>
    <col min="7682" max="7682" width="0.77734375" style="10" customWidth="1"/>
    <col min="7683" max="7683" width="10.109375" style="10" customWidth="1"/>
    <col min="7684" max="7684" width="0.77734375" style="10" customWidth="1"/>
    <col min="7685" max="7685" width="12.21875" style="10" customWidth="1"/>
    <col min="7686" max="7686" width="0.77734375" style="10" customWidth="1"/>
    <col min="7687" max="7687" width="10.6640625" style="10" customWidth="1"/>
    <col min="7688" max="7688" width="0.77734375" style="10" customWidth="1"/>
    <col min="7689" max="7689" width="12.21875" style="10" customWidth="1"/>
    <col min="7690" max="7690" width="0.5546875" style="10" customWidth="1"/>
    <col min="7691" max="7691" width="10.21875" style="10" customWidth="1"/>
    <col min="7692" max="7692" width="0.77734375" style="10" customWidth="1"/>
    <col min="7693" max="7693" width="12.21875" style="10" customWidth="1"/>
    <col min="7694" max="7694" width="0.6640625" style="10" customWidth="1"/>
    <col min="7695" max="7695" width="12.33203125" style="10" customWidth="1"/>
    <col min="7696" max="7696" width="0.77734375" style="10" customWidth="1"/>
    <col min="7697" max="7697" width="11.6640625" style="10" customWidth="1"/>
    <col min="7698" max="7698" width="0.77734375" style="10" customWidth="1"/>
    <col min="7699" max="7699" width="12.5546875" style="10" bestFit="1" customWidth="1"/>
    <col min="7700" max="7700" width="0.77734375" style="10" customWidth="1"/>
    <col min="7701" max="7701" width="11.44140625" style="10" customWidth="1"/>
    <col min="7702" max="7702" width="0.77734375" style="10" customWidth="1"/>
    <col min="7703" max="7703" width="12.21875" style="10" customWidth="1"/>
    <col min="7704" max="7704" width="0.5546875" style="10" customWidth="1"/>
    <col min="7705" max="7705" width="10.21875" style="10" customWidth="1"/>
    <col min="7706" max="7706" width="0.5546875" style="10" customWidth="1"/>
    <col min="7707" max="7707" width="12.21875" style="10" customWidth="1"/>
    <col min="7708" max="7708" width="0.5546875" style="10" customWidth="1"/>
    <col min="7709" max="7709" width="7.88671875" style="10" customWidth="1"/>
    <col min="7710" max="7710" width="1.44140625" style="10" customWidth="1"/>
    <col min="7711" max="7936" width="11.5546875" style="10"/>
    <col min="7937" max="7937" width="4" style="10" customWidth="1"/>
    <col min="7938" max="7938" width="0.77734375" style="10" customWidth="1"/>
    <col min="7939" max="7939" width="10.109375" style="10" customWidth="1"/>
    <col min="7940" max="7940" width="0.77734375" style="10" customWidth="1"/>
    <col min="7941" max="7941" width="12.21875" style="10" customWidth="1"/>
    <col min="7942" max="7942" width="0.77734375" style="10" customWidth="1"/>
    <col min="7943" max="7943" width="10.6640625" style="10" customWidth="1"/>
    <col min="7944" max="7944" width="0.77734375" style="10" customWidth="1"/>
    <col min="7945" max="7945" width="12.21875" style="10" customWidth="1"/>
    <col min="7946" max="7946" width="0.5546875" style="10" customWidth="1"/>
    <col min="7947" max="7947" width="10.21875" style="10" customWidth="1"/>
    <col min="7948" max="7948" width="0.77734375" style="10" customWidth="1"/>
    <col min="7949" max="7949" width="12.21875" style="10" customWidth="1"/>
    <col min="7950" max="7950" width="0.6640625" style="10" customWidth="1"/>
    <col min="7951" max="7951" width="12.33203125" style="10" customWidth="1"/>
    <col min="7952" max="7952" width="0.77734375" style="10" customWidth="1"/>
    <col min="7953" max="7953" width="11.6640625" style="10" customWidth="1"/>
    <col min="7954" max="7954" width="0.77734375" style="10" customWidth="1"/>
    <col min="7955" max="7955" width="12.5546875" style="10" bestFit="1" customWidth="1"/>
    <col min="7956" max="7956" width="0.77734375" style="10" customWidth="1"/>
    <col min="7957" max="7957" width="11.44140625" style="10" customWidth="1"/>
    <col min="7958" max="7958" width="0.77734375" style="10" customWidth="1"/>
    <col min="7959" max="7959" width="12.21875" style="10" customWidth="1"/>
    <col min="7960" max="7960" width="0.5546875" style="10" customWidth="1"/>
    <col min="7961" max="7961" width="10.21875" style="10" customWidth="1"/>
    <col min="7962" max="7962" width="0.5546875" style="10" customWidth="1"/>
    <col min="7963" max="7963" width="12.21875" style="10" customWidth="1"/>
    <col min="7964" max="7964" width="0.5546875" style="10" customWidth="1"/>
    <col min="7965" max="7965" width="7.88671875" style="10" customWidth="1"/>
    <col min="7966" max="7966" width="1.44140625" style="10" customWidth="1"/>
    <col min="7967" max="8192" width="11.5546875" style="10"/>
    <col min="8193" max="8193" width="4" style="10" customWidth="1"/>
    <col min="8194" max="8194" width="0.77734375" style="10" customWidth="1"/>
    <col min="8195" max="8195" width="10.109375" style="10" customWidth="1"/>
    <col min="8196" max="8196" width="0.77734375" style="10" customWidth="1"/>
    <col min="8197" max="8197" width="12.21875" style="10" customWidth="1"/>
    <col min="8198" max="8198" width="0.77734375" style="10" customWidth="1"/>
    <col min="8199" max="8199" width="10.6640625" style="10" customWidth="1"/>
    <col min="8200" max="8200" width="0.77734375" style="10" customWidth="1"/>
    <col min="8201" max="8201" width="12.21875" style="10" customWidth="1"/>
    <col min="8202" max="8202" width="0.5546875" style="10" customWidth="1"/>
    <col min="8203" max="8203" width="10.21875" style="10" customWidth="1"/>
    <col min="8204" max="8204" width="0.77734375" style="10" customWidth="1"/>
    <col min="8205" max="8205" width="12.21875" style="10" customWidth="1"/>
    <col min="8206" max="8206" width="0.6640625" style="10" customWidth="1"/>
    <col min="8207" max="8207" width="12.33203125" style="10" customWidth="1"/>
    <col min="8208" max="8208" width="0.77734375" style="10" customWidth="1"/>
    <col min="8209" max="8209" width="11.6640625" style="10" customWidth="1"/>
    <col min="8210" max="8210" width="0.77734375" style="10" customWidth="1"/>
    <col min="8211" max="8211" width="12.5546875" style="10" bestFit="1" customWidth="1"/>
    <col min="8212" max="8212" width="0.77734375" style="10" customWidth="1"/>
    <col min="8213" max="8213" width="11.44140625" style="10" customWidth="1"/>
    <col min="8214" max="8214" width="0.77734375" style="10" customWidth="1"/>
    <col min="8215" max="8215" width="12.21875" style="10" customWidth="1"/>
    <col min="8216" max="8216" width="0.5546875" style="10" customWidth="1"/>
    <col min="8217" max="8217" width="10.21875" style="10" customWidth="1"/>
    <col min="8218" max="8218" width="0.5546875" style="10" customWidth="1"/>
    <col min="8219" max="8219" width="12.21875" style="10" customWidth="1"/>
    <col min="8220" max="8220" width="0.5546875" style="10" customWidth="1"/>
    <col min="8221" max="8221" width="7.88671875" style="10" customWidth="1"/>
    <col min="8222" max="8222" width="1.44140625" style="10" customWidth="1"/>
    <col min="8223" max="8448" width="11.5546875" style="10"/>
    <col min="8449" max="8449" width="4" style="10" customWidth="1"/>
    <col min="8450" max="8450" width="0.77734375" style="10" customWidth="1"/>
    <col min="8451" max="8451" width="10.109375" style="10" customWidth="1"/>
    <col min="8452" max="8452" width="0.77734375" style="10" customWidth="1"/>
    <col min="8453" max="8453" width="12.21875" style="10" customWidth="1"/>
    <col min="8454" max="8454" width="0.77734375" style="10" customWidth="1"/>
    <col min="8455" max="8455" width="10.6640625" style="10" customWidth="1"/>
    <col min="8456" max="8456" width="0.77734375" style="10" customWidth="1"/>
    <col min="8457" max="8457" width="12.21875" style="10" customWidth="1"/>
    <col min="8458" max="8458" width="0.5546875" style="10" customWidth="1"/>
    <col min="8459" max="8459" width="10.21875" style="10" customWidth="1"/>
    <col min="8460" max="8460" width="0.77734375" style="10" customWidth="1"/>
    <col min="8461" max="8461" width="12.21875" style="10" customWidth="1"/>
    <col min="8462" max="8462" width="0.6640625" style="10" customWidth="1"/>
    <col min="8463" max="8463" width="12.33203125" style="10" customWidth="1"/>
    <col min="8464" max="8464" width="0.77734375" style="10" customWidth="1"/>
    <col min="8465" max="8465" width="11.6640625" style="10" customWidth="1"/>
    <col min="8466" max="8466" width="0.77734375" style="10" customWidth="1"/>
    <col min="8467" max="8467" width="12.5546875" style="10" bestFit="1" customWidth="1"/>
    <col min="8468" max="8468" width="0.77734375" style="10" customWidth="1"/>
    <col min="8469" max="8469" width="11.44140625" style="10" customWidth="1"/>
    <col min="8470" max="8470" width="0.77734375" style="10" customWidth="1"/>
    <col min="8471" max="8471" width="12.21875" style="10" customWidth="1"/>
    <col min="8472" max="8472" width="0.5546875" style="10" customWidth="1"/>
    <col min="8473" max="8473" width="10.21875" style="10" customWidth="1"/>
    <col min="8474" max="8474" width="0.5546875" style="10" customWidth="1"/>
    <col min="8475" max="8475" width="12.21875" style="10" customWidth="1"/>
    <col min="8476" max="8476" width="0.5546875" style="10" customWidth="1"/>
    <col min="8477" max="8477" width="7.88671875" style="10" customWidth="1"/>
    <col min="8478" max="8478" width="1.44140625" style="10" customWidth="1"/>
    <col min="8479" max="8704" width="11.5546875" style="10"/>
    <col min="8705" max="8705" width="4" style="10" customWidth="1"/>
    <col min="8706" max="8706" width="0.77734375" style="10" customWidth="1"/>
    <col min="8707" max="8707" width="10.109375" style="10" customWidth="1"/>
    <col min="8708" max="8708" width="0.77734375" style="10" customWidth="1"/>
    <col min="8709" max="8709" width="12.21875" style="10" customWidth="1"/>
    <col min="8710" max="8710" width="0.77734375" style="10" customWidth="1"/>
    <col min="8711" max="8711" width="10.6640625" style="10" customWidth="1"/>
    <col min="8712" max="8712" width="0.77734375" style="10" customWidth="1"/>
    <col min="8713" max="8713" width="12.21875" style="10" customWidth="1"/>
    <col min="8714" max="8714" width="0.5546875" style="10" customWidth="1"/>
    <col min="8715" max="8715" width="10.21875" style="10" customWidth="1"/>
    <col min="8716" max="8716" width="0.77734375" style="10" customWidth="1"/>
    <col min="8717" max="8717" width="12.21875" style="10" customWidth="1"/>
    <col min="8718" max="8718" width="0.6640625" style="10" customWidth="1"/>
    <col min="8719" max="8719" width="12.33203125" style="10" customWidth="1"/>
    <col min="8720" max="8720" width="0.77734375" style="10" customWidth="1"/>
    <col min="8721" max="8721" width="11.6640625" style="10" customWidth="1"/>
    <col min="8722" max="8722" width="0.77734375" style="10" customWidth="1"/>
    <col min="8723" max="8723" width="12.5546875" style="10" bestFit="1" customWidth="1"/>
    <col min="8724" max="8724" width="0.77734375" style="10" customWidth="1"/>
    <col min="8725" max="8725" width="11.44140625" style="10" customWidth="1"/>
    <col min="8726" max="8726" width="0.77734375" style="10" customWidth="1"/>
    <col min="8727" max="8727" width="12.21875" style="10" customWidth="1"/>
    <col min="8728" max="8728" width="0.5546875" style="10" customWidth="1"/>
    <col min="8729" max="8729" width="10.21875" style="10" customWidth="1"/>
    <col min="8730" max="8730" width="0.5546875" style="10" customWidth="1"/>
    <col min="8731" max="8731" width="12.21875" style="10" customWidth="1"/>
    <col min="8732" max="8732" width="0.5546875" style="10" customWidth="1"/>
    <col min="8733" max="8733" width="7.88671875" style="10" customWidth="1"/>
    <col min="8734" max="8734" width="1.44140625" style="10" customWidth="1"/>
    <col min="8735" max="8960" width="11.5546875" style="10"/>
    <col min="8961" max="8961" width="4" style="10" customWidth="1"/>
    <col min="8962" max="8962" width="0.77734375" style="10" customWidth="1"/>
    <col min="8963" max="8963" width="10.109375" style="10" customWidth="1"/>
    <col min="8964" max="8964" width="0.77734375" style="10" customWidth="1"/>
    <col min="8965" max="8965" width="12.21875" style="10" customWidth="1"/>
    <col min="8966" max="8966" width="0.77734375" style="10" customWidth="1"/>
    <col min="8967" max="8967" width="10.6640625" style="10" customWidth="1"/>
    <col min="8968" max="8968" width="0.77734375" style="10" customWidth="1"/>
    <col min="8969" max="8969" width="12.21875" style="10" customWidth="1"/>
    <col min="8970" max="8970" width="0.5546875" style="10" customWidth="1"/>
    <col min="8971" max="8971" width="10.21875" style="10" customWidth="1"/>
    <col min="8972" max="8972" width="0.77734375" style="10" customWidth="1"/>
    <col min="8973" max="8973" width="12.21875" style="10" customWidth="1"/>
    <col min="8974" max="8974" width="0.6640625" style="10" customWidth="1"/>
    <col min="8975" max="8975" width="12.33203125" style="10" customWidth="1"/>
    <col min="8976" max="8976" width="0.77734375" style="10" customWidth="1"/>
    <col min="8977" max="8977" width="11.6640625" style="10" customWidth="1"/>
    <col min="8978" max="8978" width="0.77734375" style="10" customWidth="1"/>
    <col min="8979" max="8979" width="12.5546875" style="10" bestFit="1" customWidth="1"/>
    <col min="8980" max="8980" width="0.77734375" style="10" customWidth="1"/>
    <col min="8981" max="8981" width="11.44140625" style="10" customWidth="1"/>
    <col min="8982" max="8982" width="0.77734375" style="10" customWidth="1"/>
    <col min="8983" max="8983" width="12.21875" style="10" customWidth="1"/>
    <col min="8984" max="8984" width="0.5546875" style="10" customWidth="1"/>
    <col min="8985" max="8985" width="10.21875" style="10" customWidth="1"/>
    <col min="8986" max="8986" width="0.5546875" style="10" customWidth="1"/>
    <col min="8987" max="8987" width="12.21875" style="10" customWidth="1"/>
    <col min="8988" max="8988" width="0.5546875" style="10" customWidth="1"/>
    <col min="8989" max="8989" width="7.88671875" style="10" customWidth="1"/>
    <col min="8990" max="8990" width="1.44140625" style="10" customWidth="1"/>
    <col min="8991" max="9216" width="11.5546875" style="10"/>
    <col min="9217" max="9217" width="4" style="10" customWidth="1"/>
    <col min="9218" max="9218" width="0.77734375" style="10" customWidth="1"/>
    <col min="9219" max="9219" width="10.109375" style="10" customWidth="1"/>
    <col min="9220" max="9220" width="0.77734375" style="10" customWidth="1"/>
    <col min="9221" max="9221" width="12.21875" style="10" customWidth="1"/>
    <col min="9222" max="9222" width="0.77734375" style="10" customWidth="1"/>
    <col min="9223" max="9223" width="10.6640625" style="10" customWidth="1"/>
    <col min="9224" max="9224" width="0.77734375" style="10" customWidth="1"/>
    <col min="9225" max="9225" width="12.21875" style="10" customWidth="1"/>
    <col min="9226" max="9226" width="0.5546875" style="10" customWidth="1"/>
    <col min="9227" max="9227" width="10.21875" style="10" customWidth="1"/>
    <col min="9228" max="9228" width="0.77734375" style="10" customWidth="1"/>
    <col min="9229" max="9229" width="12.21875" style="10" customWidth="1"/>
    <col min="9230" max="9230" width="0.6640625" style="10" customWidth="1"/>
    <col min="9231" max="9231" width="12.33203125" style="10" customWidth="1"/>
    <col min="9232" max="9232" width="0.77734375" style="10" customWidth="1"/>
    <col min="9233" max="9233" width="11.6640625" style="10" customWidth="1"/>
    <col min="9234" max="9234" width="0.77734375" style="10" customWidth="1"/>
    <col min="9235" max="9235" width="12.5546875" style="10" bestFit="1" customWidth="1"/>
    <col min="9236" max="9236" width="0.77734375" style="10" customWidth="1"/>
    <col min="9237" max="9237" width="11.44140625" style="10" customWidth="1"/>
    <col min="9238" max="9238" width="0.77734375" style="10" customWidth="1"/>
    <col min="9239" max="9239" width="12.21875" style="10" customWidth="1"/>
    <col min="9240" max="9240" width="0.5546875" style="10" customWidth="1"/>
    <col min="9241" max="9241" width="10.21875" style="10" customWidth="1"/>
    <col min="9242" max="9242" width="0.5546875" style="10" customWidth="1"/>
    <col min="9243" max="9243" width="12.21875" style="10" customWidth="1"/>
    <col min="9244" max="9244" width="0.5546875" style="10" customWidth="1"/>
    <col min="9245" max="9245" width="7.88671875" style="10" customWidth="1"/>
    <col min="9246" max="9246" width="1.44140625" style="10" customWidth="1"/>
    <col min="9247" max="9472" width="11.5546875" style="10"/>
    <col min="9473" max="9473" width="4" style="10" customWidth="1"/>
    <col min="9474" max="9474" width="0.77734375" style="10" customWidth="1"/>
    <col min="9475" max="9475" width="10.109375" style="10" customWidth="1"/>
    <col min="9476" max="9476" width="0.77734375" style="10" customWidth="1"/>
    <col min="9477" max="9477" width="12.21875" style="10" customWidth="1"/>
    <col min="9478" max="9478" width="0.77734375" style="10" customWidth="1"/>
    <col min="9479" max="9479" width="10.6640625" style="10" customWidth="1"/>
    <col min="9480" max="9480" width="0.77734375" style="10" customWidth="1"/>
    <col min="9481" max="9481" width="12.21875" style="10" customWidth="1"/>
    <col min="9482" max="9482" width="0.5546875" style="10" customWidth="1"/>
    <col min="9483" max="9483" width="10.21875" style="10" customWidth="1"/>
    <col min="9484" max="9484" width="0.77734375" style="10" customWidth="1"/>
    <col min="9485" max="9485" width="12.21875" style="10" customWidth="1"/>
    <col min="9486" max="9486" width="0.6640625" style="10" customWidth="1"/>
    <col min="9487" max="9487" width="12.33203125" style="10" customWidth="1"/>
    <col min="9488" max="9488" width="0.77734375" style="10" customWidth="1"/>
    <col min="9489" max="9489" width="11.6640625" style="10" customWidth="1"/>
    <col min="9490" max="9490" width="0.77734375" style="10" customWidth="1"/>
    <col min="9491" max="9491" width="12.5546875" style="10" bestFit="1" customWidth="1"/>
    <col min="9492" max="9492" width="0.77734375" style="10" customWidth="1"/>
    <col min="9493" max="9493" width="11.44140625" style="10" customWidth="1"/>
    <col min="9494" max="9494" width="0.77734375" style="10" customWidth="1"/>
    <col min="9495" max="9495" width="12.21875" style="10" customWidth="1"/>
    <col min="9496" max="9496" width="0.5546875" style="10" customWidth="1"/>
    <col min="9497" max="9497" width="10.21875" style="10" customWidth="1"/>
    <col min="9498" max="9498" width="0.5546875" style="10" customWidth="1"/>
    <col min="9499" max="9499" width="12.21875" style="10" customWidth="1"/>
    <col min="9500" max="9500" width="0.5546875" style="10" customWidth="1"/>
    <col min="9501" max="9501" width="7.88671875" style="10" customWidth="1"/>
    <col min="9502" max="9502" width="1.44140625" style="10" customWidth="1"/>
    <col min="9503" max="9728" width="11.5546875" style="10"/>
    <col min="9729" max="9729" width="4" style="10" customWidth="1"/>
    <col min="9730" max="9730" width="0.77734375" style="10" customWidth="1"/>
    <col min="9731" max="9731" width="10.109375" style="10" customWidth="1"/>
    <col min="9732" max="9732" width="0.77734375" style="10" customWidth="1"/>
    <col min="9733" max="9733" width="12.21875" style="10" customWidth="1"/>
    <col min="9734" max="9734" width="0.77734375" style="10" customWidth="1"/>
    <col min="9735" max="9735" width="10.6640625" style="10" customWidth="1"/>
    <col min="9736" max="9736" width="0.77734375" style="10" customWidth="1"/>
    <col min="9737" max="9737" width="12.21875" style="10" customWidth="1"/>
    <col min="9738" max="9738" width="0.5546875" style="10" customWidth="1"/>
    <col min="9739" max="9739" width="10.21875" style="10" customWidth="1"/>
    <col min="9740" max="9740" width="0.77734375" style="10" customWidth="1"/>
    <col min="9741" max="9741" width="12.21875" style="10" customWidth="1"/>
    <col min="9742" max="9742" width="0.6640625" style="10" customWidth="1"/>
    <col min="9743" max="9743" width="12.33203125" style="10" customWidth="1"/>
    <col min="9744" max="9744" width="0.77734375" style="10" customWidth="1"/>
    <col min="9745" max="9745" width="11.6640625" style="10" customWidth="1"/>
    <col min="9746" max="9746" width="0.77734375" style="10" customWidth="1"/>
    <col min="9747" max="9747" width="12.5546875" style="10" bestFit="1" customWidth="1"/>
    <col min="9748" max="9748" width="0.77734375" style="10" customWidth="1"/>
    <col min="9749" max="9749" width="11.44140625" style="10" customWidth="1"/>
    <col min="9750" max="9750" width="0.77734375" style="10" customWidth="1"/>
    <col min="9751" max="9751" width="12.21875" style="10" customWidth="1"/>
    <col min="9752" max="9752" width="0.5546875" style="10" customWidth="1"/>
    <col min="9753" max="9753" width="10.21875" style="10" customWidth="1"/>
    <col min="9754" max="9754" width="0.5546875" style="10" customWidth="1"/>
    <col min="9755" max="9755" width="12.21875" style="10" customWidth="1"/>
    <col min="9756" max="9756" width="0.5546875" style="10" customWidth="1"/>
    <col min="9757" max="9757" width="7.88671875" style="10" customWidth="1"/>
    <col min="9758" max="9758" width="1.44140625" style="10" customWidth="1"/>
    <col min="9759" max="9984" width="11.5546875" style="10"/>
    <col min="9985" max="9985" width="4" style="10" customWidth="1"/>
    <col min="9986" max="9986" width="0.77734375" style="10" customWidth="1"/>
    <col min="9987" max="9987" width="10.109375" style="10" customWidth="1"/>
    <col min="9988" max="9988" width="0.77734375" style="10" customWidth="1"/>
    <col min="9989" max="9989" width="12.21875" style="10" customWidth="1"/>
    <col min="9990" max="9990" width="0.77734375" style="10" customWidth="1"/>
    <col min="9991" max="9991" width="10.6640625" style="10" customWidth="1"/>
    <col min="9992" max="9992" width="0.77734375" style="10" customWidth="1"/>
    <col min="9993" max="9993" width="12.21875" style="10" customWidth="1"/>
    <col min="9994" max="9994" width="0.5546875" style="10" customWidth="1"/>
    <col min="9995" max="9995" width="10.21875" style="10" customWidth="1"/>
    <col min="9996" max="9996" width="0.77734375" style="10" customWidth="1"/>
    <col min="9997" max="9997" width="12.21875" style="10" customWidth="1"/>
    <col min="9998" max="9998" width="0.6640625" style="10" customWidth="1"/>
    <col min="9999" max="9999" width="12.33203125" style="10" customWidth="1"/>
    <col min="10000" max="10000" width="0.77734375" style="10" customWidth="1"/>
    <col min="10001" max="10001" width="11.6640625" style="10" customWidth="1"/>
    <col min="10002" max="10002" width="0.77734375" style="10" customWidth="1"/>
    <col min="10003" max="10003" width="12.5546875" style="10" bestFit="1" customWidth="1"/>
    <col min="10004" max="10004" width="0.77734375" style="10" customWidth="1"/>
    <col min="10005" max="10005" width="11.44140625" style="10" customWidth="1"/>
    <col min="10006" max="10006" width="0.77734375" style="10" customWidth="1"/>
    <col min="10007" max="10007" width="12.21875" style="10" customWidth="1"/>
    <col min="10008" max="10008" width="0.5546875" style="10" customWidth="1"/>
    <col min="10009" max="10009" width="10.21875" style="10" customWidth="1"/>
    <col min="10010" max="10010" width="0.5546875" style="10" customWidth="1"/>
    <col min="10011" max="10011" width="12.21875" style="10" customWidth="1"/>
    <col min="10012" max="10012" width="0.5546875" style="10" customWidth="1"/>
    <col min="10013" max="10013" width="7.88671875" style="10" customWidth="1"/>
    <col min="10014" max="10014" width="1.44140625" style="10" customWidth="1"/>
    <col min="10015" max="10240" width="11.5546875" style="10"/>
    <col min="10241" max="10241" width="4" style="10" customWidth="1"/>
    <col min="10242" max="10242" width="0.77734375" style="10" customWidth="1"/>
    <col min="10243" max="10243" width="10.109375" style="10" customWidth="1"/>
    <col min="10244" max="10244" width="0.77734375" style="10" customWidth="1"/>
    <col min="10245" max="10245" width="12.21875" style="10" customWidth="1"/>
    <col min="10246" max="10246" width="0.77734375" style="10" customWidth="1"/>
    <col min="10247" max="10247" width="10.6640625" style="10" customWidth="1"/>
    <col min="10248" max="10248" width="0.77734375" style="10" customWidth="1"/>
    <col min="10249" max="10249" width="12.21875" style="10" customWidth="1"/>
    <col min="10250" max="10250" width="0.5546875" style="10" customWidth="1"/>
    <col min="10251" max="10251" width="10.21875" style="10" customWidth="1"/>
    <col min="10252" max="10252" width="0.77734375" style="10" customWidth="1"/>
    <col min="10253" max="10253" width="12.21875" style="10" customWidth="1"/>
    <col min="10254" max="10254" width="0.6640625" style="10" customWidth="1"/>
    <col min="10255" max="10255" width="12.33203125" style="10" customWidth="1"/>
    <col min="10256" max="10256" width="0.77734375" style="10" customWidth="1"/>
    <col min="10257" max="10257" width="11.6640625" style="10" customWidth="1"/>
    <col min="10258" max="10258" width="0.77734375" style="10" customWidth="1"/>
    <col min="10259" max="10259" width="12.5546875" style="10" bestFit="1" customWidth="1"/>
    <col min="10260" max="10260" width="0.77734375" style="10" customWidth="1"/>
    <col min="10261" max="10261" width="11.44140625" style="10" customWidth="1"/>
    <col min="10262" max="10262" width="0.77734375" style="10" customWidth="1"/>
    <col min="10263" max="10263" width="12.21875" style="10" customWidth="1"/>
    <col min="10264" max="10264" width="0.5546875" style="10" customWidth="1"/>
    <col min="10265" max="10265" width="10.21875" style="10" customWidth="1"/>
    <col min="10266" max="10266" width="0.5546875" style="10" customWidth="1"/>
    <col min="10267" max="10267" width="12.21875" style="10" customWidth="1"/>
    <col min="10268" max="10268" width="0.5546875" style="10" customWidth="1"/>
    <col min="10269" max="10269" width="7.88671875" style="10" customWidth="1"/>
    <col min="10270" max="10270" width="1.44140625" style="10" customWidth="1"/>
    <col min="10271" max="10496" width="11.5546875" style="10"/>
    <col min="10497" max="10497" width="4" style="10" customWidth="1"/>
    <col min="10498" max="10498" width="0.77734375" style="10" customWidth="1"/>
    <col min="10499" max="10499" width="10.109375" style="10" customWidth="1"/>
    <col min="10500" max="10500" width="0.77734375" style="10" customWidth="1"/>
    <col min="10501" max="10501" width="12.21875" style="10" customWidth="1"/>
    <col min="10502" max="10502" width="0.77734375" style="10" customWidth="1"/>
    <col min="10503" max="10503" width="10.6640625" style="10" customWidth="1"/>
    <col min="10504" max="10504" width="0.77734375" style="10" customWidth="1"/>
    <col min="10505" max="10505" width="12.21875" style="10" customWidth="1"/>
    <col min="10506" max="10506" width="0.5546875" style="10" customWidth="1"/>
    <col min="10507" max="10507" width="10.21875" style="10" customWidth="1"/>
    <col min="10508" max="10508" width="0.77734375" style="10" customWidth="1"/>
    <col min="10509" max="10509" width="12.21875" style="10" customWidth="1"/>
    <col min="10510" max="10510" width="0.6640625" style="10" customWidth="1"/>
    <col min="10511" max="10511" width="12.33203125" style="10" customWidth="1"/>
    <col min="10512" max="10512" width="0.77734375" style="10" customWidth="1"/>
    <col min="10513" max="10513" width="11.6640625" style="10" customWidth="1"/>
    <col min="10514" max="10514" width="0.77734375" style="10" customWidth="1"/>
    <col min="10515" max="10515" width="12.5546875" style="10" bestFit="1" customWidth="1"/>
    <col min="10516" max="10516" width="0.77734375" style="10" customWidth="1"/>
    <col min="10517" max="10517" width="11.44140625" style="10" customWidth="1"/>
    <col min="10518" max="10518" width="0.77734375" style="10" customWidth="1"/>
    <col min="10519" max="10519" width="12.21875" style="10" customWidth="1"/>
    <col min="10520" max="10520" width="0.5546875" style="10" customWidth="1"/>
    <col min="10521" max="10521" width="10.21875" style="10" customWidth="1"/>
    <col min="10522" max="10522" width="0.5546875" style="10" customWidth="1"/>
    <col min="10523" max="10523" width="12.21875" style="10" customWidth="1"/>
    <col min="10524" max="10524" width="0.5546875" style="10" customWidth="1"/>
    <col min="10525" max="10525" width="7.88671875" style="10" customWidth="1"/>
    <col min="10526" max="10526" width="1.44140625" style="10" customWidth="1"/>
    <col min="10527" max="10752" width="11.5546875" style="10"/>
    <col min="10753" max="10753" width="4" style="10" customWidth="1"/>
    <col min="10754" max="10754" width="0.77734375" style="10" customWidth="1"/>
    <col min="10755" max="10755" width="10.109375" style="10" customWidth="1"/>
    <col min="10756" max="10756" width="0.77734375" style="10" customWidth="1"/>
    <col min="10757" max="10757" width="12.21875" style="10" customWidth="1"/>
    <col min="10758" max="10758" width="0.77734375" style="10" customWidth="1"/>
    <col min="10759" max="10759" width="10.6640625" style="10" customWidth="1"/>
    <col min="10760" max="10760" width="0.77734375" style="10" customWidth="1"/>
    <col min="10761" max="10761" width="12.21875" style="10" customWidth="1"/>
    <col min="10762" max="10762" width="0.5546875" style="10" customWidth="1"/>
    <col min="10763" max="10763" width="10.21875" style="10" customWidth="1"/>
    <col min="10764" max="10764" width="0.77734375" style="10" customWidth="1"/>
    <col min="10765" max="10765" width="12.21875" style="10" customWidth="1"/>
    <col min="10766" max="10766" width="0.6640625" style="10" customWidth="1"/>
    <col min="10767" max="10767" width="12.33203125" style="10" customWidth="1"/>
    <col min="10768" max="10768" width="0.77734375" style="10" customWidth="1"/>
    <col min="10769" max="10769" width="11.6640625" style="10" customWidth="1"/>
    <col min="10770" max="10770" width="0.77734375" style="10" customWidth="1"/>
    <col min="10771" max="10771" width="12.5546875" style="10" bestFit="1" customWidth="1"/>
    <col min="10772" max="10772" width="0.77734375" style="10" customWidth="1"/>
    <col min="10773" max="10773" width="11.44140625" style="10" customWidth="1"/>
    <col min="10774" max="10774" width="0.77734375" style="10" customWidth="1"/>
    <col min="10775" max="10775" width="12.21875" style="10" customWidth="1"/>
    <col min="10776" max="10776" width="0.5546875" style="10" customWidth="1"/>
    <col min="10777" max="10777" width="10.21875" style="10" customWidth="1"/>
    <col min="10778" max="10778" width="0.5546875" style="10" customWidth="1"/>
    <col min="10779" max="10779" width="12.21875" style="10" customWidth="1"/>
    <col min="10780" max="10780" width="0.5546875" style="10" customWidth="1"/>
    <col min="10781" max="10781" width="7.88671875" style="10" customWidth="1"/>
    <col min="10782" max="10782" width="1.44140625" style="10" customWidth="1"/>
    <col min="10783" max="11008" width="11.5546875" style="10"/>
    <col min="11009" max="11009" width="4" style="10" customWidth="1"/>
    <col min="11010" max="11010" width="0.77734375" style="10" customWidth="1"/>
    <col min="11011" max="11011" width="10.109375" style="10" customWidth="1"/>
    <col min="11012" max="11012" width="0.77734375" style="10" customWidth="1"/>
    <col min="11013" max="11013" width="12.21875" style="10" customWidth="1"/>
    <col min="11014" max="11014" width="0.77734375" style="10" customWidth="1"/>
    <col min="11015" max="11015" width="10.6640625" style="10" customWidth="1"/>
    <col min="11016" max="11016" width="0.77734375" style="10" customWidth="1"/>
    <col min="11017" max="11017" width="12.21875" style="10" customWidth="1"/>
    <col min="11018" max="11018" width="0.5546875" style="10" customWidth="1"/>
    <col min="11019" max="11019" width="10.21875" style="10" customWidth="1"/>
    <col min="11020" max="11020" width="0.77734375" style="10" customWidth="1"/>
    <col min="11021" max="11021" width="12.21875" style="10" customWidth="1"/>
    <col min="11022" max="11022" width="0.6640625" style="10" customWidth="1"/>
    <col min="11023" max="11023" width="12.33203125" style="10" customWidth="1"/>
    <col min="11024" max="11024" width="0.77734375" style="10" customWidth="1"/>
    <col min="11025" max="11025" width="11.6640625" style="10" customWidth="1"/>
    <col min="11026" max="11026" width="0.77734375" style="10" customWidth="1"/>
    <col min="11027" max="11027" width="12.5546875" style="10" bestFit="1" customWidth="1"/>
    <col min="11028" max="11028" width="0.77734375" style="10" customWidth="1"/>
    <col min="11029" max="11029" width="11.44140625" style="10" customWidth="1"/>
    <col min="11030" max="11030" width="0.77734375" style="10" customWidth="1"/>
    <col min="11031" max="11031" width="12.21875" style="10" customWidth="1"/>
    <col min="11032" max="11032" width="0.5546875" style="10" customWidth="1"/>
    <col min="11033" max="11033" width="10.21875" style="10" customWidth="1"/>
    <col min="11034" max="11034" width="0.5546875" style="10" customWidth="1"/>
    <col min="11035" max="11035" width="12.21875" style="10" customWidth="1"/>
    <col min="11036" max="11036" width="0.5546875" style="10" customWidth="1"/>
    <col min="11037" max="11037" width="7.88671875" style="10" customWidth="1"/>
    <col min="11038" max="11038" width="1.44140625" style="10" customWidth="1"/>
    <col min="11039" max="11264" width="11.5546875" style="10"/>
    <col min="11265" max="11265" width="4" style="10" customWidth="1"/>
    <col min="11266" max="11266" width="0.77734375" style="10" customWidth="1"/>
    <col min="11267" max="11267" width="10.109375" style="10" customWidth="1"/>
    <col min="11268" max="11268" width="0.77734375" style="10" customWidth="1"/>
    <col min="11269" max="11269" width="12.21875" style="10" customWidth="1"/>
    <col min="11270" max="11270" width="0.77734375" style="10" customWidth="1"/>
    <col min="11271" max="11271" width="10.6640625" style="10" customWidth="1"/>
    <col min="11272" max="11272" width="0.77734375" style="10" customWidth="1"/>
    <col min="11273" max="11273" width="12.21875" style="10" customWidth="1"/>
    <col min="11274" max="11274" width="0.5546875" style="10" customWidth="1"/>
    <col min="11275" max="11275" width="10.21875" style="10" customWidth="1"/>
    <col min="11276" max="11276" width="0.77734375" style="10" customWidth="1"/>
    <col min="11277" max="11277" width="12.21875" style="10" customWidth="1"/>
    <col min="11278" max="11278" width="0.6640625" style="10" customWidth="1"/>
    <col min="11279" max="11279" width="12.33203125" style="10" customWidth="1"/>
    <col min="11280" max="11280" width="0.77734375" style="10" customWidth="1"/>
    <col min="11281" max="11281" width="11.6640625" style="10" customWidth="1"/>
    <col min="11282" max="11282" width="0.77734375" style="10" customWidth="1"/>
    <col min="11283" max="11283" width="12.5546875" style="10" bestFit="1" customWidth="1"/>
    <col min="11284" max="11284" width="0.77734375" style="10" customWidth="1"/>
    <col min="11285" max="11285" width="11.44140625" style="10" customWidth="1"/>
    <col min="11286" max="11286" width="0.77734375" style="10" customWidth="1"/>
    <col min="11287" max="11287" width="12.21875" style="10" customWidth="1"/>
    <col min="11288" max="11288" width="0.5546875" style="10" customWidth="1"/>
    <col min="11289" max="11289" width="10.21875" style="10" customWidth="1"/>
    <col min="11290" max="11290" width="0.5546875" style="10" customWidth="1"/>
    <col min="11291" max="11291" width="12.21875" style="10" customWidth="1"/>
    <col min="11292" max="11292" width="0.5546875" style="10" customWidth="1"/>
    <col min="11293" max="11293" width="7.88671875" style="10" customWidth="1"/>
    <col min="11294" max="11294" width="1.44140625" style="10" customWidth="1"/>
    <col min="11295" max="11520" width="11.5546875" style="10"/>
    <col min="11521" max="11521" width="4" style="10" customWidth="1"/>
    <col min="11522" max="11522" width="0.77734375" style="10" customWidth="1"/>
    <col min="11523" max="11523" width="10.109375" style="10" customWidth="1"/>
    <col min="11524" max="11524" width="0.77734375" style="10" customWidth="1"/>
    <col min="11525" max="11525" width="12.21875" style="10" customWidth="1"/>
    <col min="11526" max="11526" width="0.77734375" style="10" customWidth="1"/>
    <col min="11527" max="11527" width="10.6640625" style="10" customWidth="1"/>
    <col min="11528" max="11528" width="0.77734375" style="10" customWidth="1"/>
    <col min="11529" max="11529" width="12.21875" style="10" customWidth="1"/>
    <col min="11530" max="11530" width="0.5546875" style="10" customWidth="1"/>
    <col min="11531" max="11531" width="10.21875" style="10" customWidth="1"/>
    <col min="11532" max="11532" width="0.77734375" style="10" customWidth="1"/>
    <col min="11533" max="11533" width="12.21875" style="10" customWidth="1"/>
    <col min="11534" max="11534" width="0.6640625" style="10" customWidth="1"/>
    <col min="11535" max="11535" width="12.33203125" style="10" customWidth="1"/>
    <col min="11536" max="11536" width="0.77734375" style="10" customWidth="1"/>
    <col min="11537" max="11537" width="11.6640625" style="10" customWidth="1"/>
    <col min="11538" max="11538" width="0.77734375" style="10" customWidth="1"/>
    <col min="11539" max="11539" width="12.5546875" style="10" bestFit="1" customWidth="1"/>
    <col min="11540" max="11540" width="0.77734375" style="10" customWidth="1"/>
    <col min="11541" max="11541" width="11.44140625" style="10" customWidth="1"/>
    <col min="11542" max="11542" width="0.77734375" style="10" customWidth="1"/>
    <col min="11543" max="11543" width="12.21875" style="10" customWidth="1"/>
    <col min="11544" max="11544" width="0.5546875" style="10" customWidth="1"/>
    <col min="11545" max="11545" width="10.21875" style="10" customWidth="1"/>
    <col min="11546" max="11546" width="0.5546875" style="10" customWidth="1"/>
    <col min="11547" max="11547" width="12.21875" style="10" customWidth="1"/>
    <col min="11548" max="11548" width="0.5546875" style="10" customWidth="1"/>
    <col min="11549" max="11549" width="7.88671875" style="10" customWidth="1"/>
    <col min="11550" max="11550" width="1.44140625" style="10" customWidth="1"/>
    <col min="11551" max="11776" width="11.5546875" style="10"/>
    <col min="11777" max="11777" width="4" style="10" customWidth="1"/>
    <col min="11778" max="11778" width="0.77734375" style="10" customWidth="1"/>
    <col min="11779" max="11779" width="10.109375" style="10" customWidth="1"/>
    <col min="11780" max="11780" width="0.77734375" style="10" customWidth="1"/>
    <col min="11781" max="11781" width="12.21875" style="10" customWidth="1"/>
    <col min="11782" max="11782" width="0.77734375" style="10" customWidth="1"/>
    <col min="11783" max="11783" width="10.6640625" style="10" customWidth="1"/>
    <col min="11784" max="11784" width="0.77734375" style="10" customWidth="1"/>
    <col min="11785" max="11785" width="12.21875" style="10" customWidth="1"/>
    <col min="11786" max="11786" width="0.5546875" style="10" customWidth="1"/>
    <col min="11787" max="11787" width="10.21875" style="10" customWidth="1"/>
    <col min="11788" max="11788" width="0.77734375" style="10" customWidth="1"/>
    <col min="11789" max="11789" width="12.21875" style="10" customWidth="1"/>
    <col min="11790" max="11790" width="0.6640625" style="10" customWidth="1"/>
    <col min="11791" max="11791" width="12.33203125" style="10" customWidth="1"/>
    <col min="11792" max="11792" width="0.77734375" style="10" customWidth="1"/>
    <col min="11793" max="11793" width="11.6640625" style="10" customWidth="1"/>
    <col min="11794" max="11794" width="0.77734375" style="10" customWidth="1"/>
    <col min="11795" max="11795" width="12.5546875" style="10" bestFit="1" customWidth="1"/>
    <col min="11796" max="11796" width="0.77734375" style="10" customWidth="1"/>
    <col min="11797" max="11797" width="11.44140625" style="10" customWidth="1"/>
    <col min="11798" max="11798" width="0.77734375" style="10" customWidth="1"/>
    <col min="11799" max="11799" width="12.21875" style="10" customWidth="1"/>
    <col min="11800" max="11800" width="0.5546875" style="10" customWidth="1"/>
    <col min="11801" max="11801" width="10.21875" style="10" customWidth="1"/>
    <col min="11802" max="11802" width="0.5546875" style="10" customWidth="1"/>
    <col min="11803" max="11803" width="12.21875" style="10" customWidth="1"/>
    <col min="11804" max="11804" width="0.5546875" style="10" customWidth="1"/>
    <col min="11805" max="11805" width="7.88671875" style="10" customWidth="1"/>
    <col min="11806" max="11806" width="1.44140625" style="10" customWidth="1"/>
    <col min="11807" max="12032" width="11.5546875" style="10"/>
    <col min="12033" max="12033" width="4" style="10" customWidth="1"/>
    <col min="12034" max="12034" width="0.77734375" style="10" customWidth="1"/>
    <col min="12035" max="12035" width="10.109375" style="10" customWidth="1"/>
    <col min="12036" max="12036" width="0.77734375" style="10" customWidth="1"/>
    <col min="12037" max="12037" width="12.21875" style="10" customWidth="1"/>
    <col min="12038" max="12038" width="0.77734375" style="10" customWidth="1"/>
    <col min="12039" max="12039" width="10.6640625" style="10" customWidth="1"/>
    <col min="12040" max="12040" width="0.77734375" style="10" customWidth="1"/>
    <col min="12041" max="12041" width="12.21875" style="10" customWidth="1"/>
    <col min="12042" max="12042" width="0.5546875" style="10" customWidth="1"/>
    <col min="12043" max="12043" width="10.21875" style="10" customWidth="1"/>
    <col min="12044" max="12044" width="0.77734375" style="10" customWidth="1"/>
    <col min="12045" max="12045" width="12.21875" style="10" customWidth="1"/>
    <col min="12046" max="12046" width="0.6640625" style="10" customWidth="1"/>
    <col min="12047" max="12047" width="12.33203125" style="10" customWidth="1"/>
    <col min="12048" max="12048" width="0.77734375" style="10" customWidth="1"/>
    <col min="12049" max="12049" width="11.6640625" style="10" customWidth="1"/>
    <col min="12050" max="12050" width="0.77734375" style="10" customWidth="1"/>
    <col min="12051" max="12051" width="12.5546875" style="10" bestFit="1" customWidth="1"/>
    <col min="12052" max="12052" width="0.77734375" style="10" customWidth="1"/>
    <col min="12053" max="12053" width="11.44140625" style="10" customWidth="1"/>
    <col min="12054" max="12054" width="0.77734375" style="10" customWidth="1"/>
    <col min="12055" max="12055" width="12.21875" style="10" customWidth="1"/>
    <col min="12056" max="12056" width="0.5546875" style="10" customWidth="1"/>
    <col min="12057" max="12057" width="10.21875" style="10" customWidth="1"/>
    <col min="12058" max="12058" width="0.5546875" style="10" customWidth="1"/>
    <col min="12059" max="12059" width="12.21875" style="10" customWidth="1"/>
    <col min="12060" max="12060" width="0.5546875" style="10" customWidth="1"/>
    <col min="12061" max="12061" width="7.88671875" style="10" customWidth="1"/>
    <col min="12062" max="12062" width="1.44140625" style="10" customWidth="1"/>
    <col min="12063" max="12288" width="11.5546875" style="10"/>
    <col min="12289" max="12289" width="4" style="10" customWidth="1"/>
    <col min="12290" max="12290" width="0.77734375" style="10" customWidth="1"/>
    <col min="12291" max="12291" width="10.109375" style="10" customWidth="1"/>
    <col min="12292" max="12292" width="0.77734375" style="10" customWidth="1"/>
    <col min="12293" max="12293" width="12.21875" style="10" customWidth="1"/>
    <col min="12294" max="12294" width="0.77734375" style="10" customWidth="1"/>
    <col min="12295" max="12295" width="10.6640625" style="10" customWidth="1"/>
    <col min="12296" max="12296" width="0.77734375" style="10" customWidth="1"/>
    <col min="12297" max="12297" width="12.21875" style="10" customWidth="1"/>
    <col min="12298" max="12298" width="0.5546875" style="10" customWidth="1"/>
    <col min="12299" max="12299" width="10.21875" style="10" customWidth="1"/>
    <col min="12300" max="12300" width="0.77734375" style="10" customWidth="1"/>
    <col min="12301" max="12301" width="12.21875" style="10" customWidth="1"/>
    <col min="12302" max="12302" width="0.6640625" style="10" customWidth="1"/>
    <col min="12303" max="12303" width="12.33203125" style="10" customWidth="1"/>
    <col min="12304" max="12304" width="0.77734375" style="10" customWidth="1"/>
    <col min="12305" max="12305" width="11.6640625" style="10" customWidth="1"/>
    <col min="12306" max="12306" width="0.77734375" style="10" customWidth="1"/>
    <col min="12307" max="12307" width="12.5546875" style="10" bestFit="1" customWidth="1"/>
    <col min="12308" max="12308" width="0.77734375" style="10" customWidth="1"/>
    <col min="12309" max="12309" width="11.44140625" style="10" customWidth="1"/>
    <col min="12310" max="12310" width="0.77734375" style="10" customWidth="1"/>
    <col min="12311" max="12311" width="12.21875" style="10" customWidth="1"/>
    <col min="12312" max="12312" width="0.5546875" style="10" customWidth="1"/>
    <col min="12313" max="12313" width="10.21875" style="10" customWidth="1"/>
    <col min="12314" max="12314" width="0.5546875" style="10" customWidth="1"/>
    <col min="12315" max="12315" width="12.21875" style="10" customWidth="1"/>
    <col min="12316" max="12316" width="0.5546875" style="10" customWidth="1"/>
    <col min="12317" max="12317" width="7.88671875" style="10" customWidth="1"/>
    <col min="12318" max="12318" width="1.44140625" style="10" customWidth="1"/>
    <col min="12319" max="12544" width="11.5546875" style="10"/>
    <col min="12545" max="12545" width="4" style="10" customWidth="1"/>
    <col min="12546" max="12546" width="0.77734375" style="10" customWidth="1"/>
    <col min="12547" max="12547" width="10.109375" style="10" customWidth="1"/>
    <col min="12548" max="12548" width="0.77734375" style="10" customWidth="1"/>
    <col min="12549" max="12549" width="12.21875" style="10" customWidth="1"/>
    <col min="12550" max="12550" width="0.77734375" style="10" customWidth="1"/>
    <col min="12551" max="12551" width="10.6640625" style="10" customWidth="1"/>
    <col min="12552" max="12552" width="0.77734375" style="10" customWidth="1"/>
    <col min="12553" max="12553" width="12.21875" style="10" customWidth="1"/>
    <col min="12554" max="12554" width="0.5546875" style="10" customWidth="1"/>
    <col min="12555" max="12555" width="10.21875" style="10" customWidth="1"/>
    <col min="12556" max="12556" width="0.77734375" style="10" customWidth="1"/>
    <col min="12557" max="12557" width="12.21875" style="10" customWidth="1"/>
    <col min="12558" max="12558" width="0.6640625" style="10" customWidth="1"/>
    <col min="12559" max="12559" width="12.33203125" style="10" customWidth="1"/>
    <col min="12560" max="12560" width="0.77734375" style="10" customWidth="1"/>
    <col min="12561" max="12561" width="11.6640625" style="10" customWidth="1"/>
    <col min="12562" max="12562" width="0.77734375" style="10" customWidth="1"/>
    <col min="12563" max="12563" width="12.5546875" style="10" bestFit="1" customWidth="1"/>
    <col min="12564" max="12564" width="0.77734375" style="10" customWidth="1"/>
    <col min="12565" max="12565" width="11.44140625" style="10" customWidth="1"/>
    <col min="12566" max="12566" width="0.77734375" style="10" customWidth="1"/>
    <col min="12567" max="12567" width="12.21875" style="10" customWidth="1"/>
    <col min="12568" max="12568" width="0.5546875" style="10" customWidth="1"/>
    <col min="12569" max="12569" width="10.21875" style="10" customWidth="1"/>
    <col min="12570" max="12570" width="0.5546875" style="10" customWidth="1"/>
    <col min="12571" max="12571" width="12.21875" style="10" customWidth="1"/>
    <col min="12572" max="12572" width="0.5546875" style="10" customWidth="1"/>
    <col min="12573" max="12573" width="7.88671875" style="10" customWidth="1"/>
    <col min="12574" max="12574" width="1.44140625" style="10" customWidth="1"/>
    <col min="12575" max="12800" width="11.5546875" style="10"/>
    <col min="12801" max="12801" width="4" style="10" customWidth="1"/>
    <col min="12802" max="12802" width="0.77734375" style="10" customWidth="1"/>
    <col min="12803" max="12803" width="10.109375" style="10" customWidth="1"/>
    <col min="12804" max="12804" width="0.77734375" style="10" customWidth="1"/>
    <col min="12805" max="12805" width="12.21875" style="10" customWidth="1"/>
    <col min="12806" max="12806" width="0.77734375" style="10" customWidth="1"/>
    <col min="12807" max="12807" width="10.6640625" style="10" customWidth="1"/>
    <col min="12808" max="12808" width="0.77734375" style="10" customWidth="1"/>
    <col min="12809" max="12809" width="12.21875" style="10" customWidth="1"/>
    <col min="12810" max="12810" width="0.5546875" style="10" customWidth="1"/>
    <col min="12811" max="12811" width="10.21875" style="10" customWidth="1"/>
    <col min="12812" max="12812" width="0.77734375" style="10" customWidth="1"/>
    <col min="12813" max="12813" width="12.21875" style="10" customWidth="1"/>
    <col min="12814" max="12814" width="0.6640625" style="10" customWidth="1"/>
    <col min="12815" max="12815" width="12.33203125" style="10" customWidth="1"/>
    <col min="12816" max="12816" width="0.77734375" style="10" customWidth="1"/>
    <col min="12817" max="12817" width="11.6640625" style="10" customWidth="1"/>
    <col min="12818" max="12818" width="0.77734375" style="10" customWidth="1"/>
    <col min="12819" max="12819" width="12.5546875" style="10" bestFit="1" customWidth="1"/>
    <col min="12820" max="12820" width="0.77734375" style="10" customWidth="1"/>
    <col min="12821" max="12821" width="11.44140625" style="10" customWidth="1"/>
    <col min="12822" max="12822" width="0.77734375" style="10" customWidth="1"/>
    <col min="12823" max="12823" width="12.21875" style="10" customWidth="1"/>
    <col min="12824" max="12824" width="0.5546875" style="10" customWidth="1"/>
    <col min="12825" max="12825" width="10.21875" style="10" customWidth="1"/>
    <col min="12826" max="12826" width="0.5546875" style="10" customWidth="1"/>
    <col min="12827" max="12827" width="12.21875" style="10" customWidth="1"/>
    <col min="12828" max="12828" width="0.5546875" style="10" customWidth="1"/>
    <col min="12829" max="12829" width="7.88671875" style="10" customWidth="1"/>
    <col min="12830" max="12830" width="1.44140625" style="10" customWidth="1"/>
    <col min="12831" max="13056" width="11.5546875" style="10"/>
    <col min="13057" max="13057" width="4" style="10" customWidth="1"/>
    <col min="13058" max="13058" width="0.77734375" style="10" customWidth="1"/>
    <col min="13059" max="13059" width="10.109375" style="10" customWidth="1"/>
    <col min="13060" max="13060" width="0.77734375" style="10" customWidth="1"/>
    <col min="13061" max="13061" width="12.21875" style="10" customWidth="1"/>
    <col min="13062" max="13062" width="0.77734375" style="10" customWidth="1"/>
    <col min="13063" max="13063" width="10.6640625" style="10" customWidth="1"/>
    <col min="13064" max="13064" width="0.77734375" style="10" customWidth="1"/>
    <col min="13065" max="13065" width="12.21875" style="10" customWidth="1"/>
    <col min="13066" max="13066" width="0.5546875" style="10" customWidth="1"/>
    <col min="13067" max="13067" width="10.21875" style="10" customWidth="1"/>
    <col min="13068" max="13068" width="0.77734375" style="10" customWidth="1"/>
    <col min="13069" max="13069" width="12.21875" style="10" customWidth="1"/>
    <col min="13070" max="13070" width="0.6640625" style="10" customWidth="1"/>
    <col min="13071" max="13071" width="12.33203125" style="10" customWidth="1"/>
    <col min="13072" max="13072" width="0.77734375" style="10" customWidth="1"/>
    <col min="13073" max="13073" width="11.6640625" style="10" customWidth="1"/>
    <col min="13074" max="13074" width="0.77734375" style="10" customWidth="1"/>
    <col min="13075" max="13075" width="12.5546875" style="10" bestFit="1" customWidth="1"/>
    <col min="13076" max="13076" width="0.77734375" style="10" customWidth="1"/>
    <col min="13077" max="13077" width="11.44140625" style="10" customWidth="1"/>
    <col min="13078" max="13078" width="0.77734375" style="10" customWidth="1"/>
    <col min="13079" max="13079" width="12.21875" style="10" customWidth="1"/>
    <col min="13080" max="13080" width="0.5546875" style="10" customWidth="1"/>
    <col min="13081" max="13081" width="10.21875" style="10" customWidth="1"/>
    <col min="13082" max="13082" width="0.5546875" style="10" customWidth="1"/>
    <col min="13083" max="13083" width="12.21875" style="10" customWidth="1"/>
    <col min="13084" max="13084" width="0.5546875" style="10" customWidth="1"/>
    <col min="13085" max="13085" width="7.88671875" style="10" customWidth="1"/>
    <col min="13086" max="13086" width="1.44140625" style="10" customWidth="1"/>
    <col min="13087" max="13312" width="11.5546875" style="10"/>
    <col min="13313" max="13313" width="4" style="10" customWidth="1"/>
    <col min="13314" max="13314" width="0.77734375" style="10" customWidth="1"/>
    <col min="13315" max="13315" width="10.109375" style="10" customWidth="1"/>
    <col min="13316" max="13316" width="0.77734375" style="10" customWidth="1"/>
    <col min="13317" max="13317" width="12.21875" style="10" customWidth="1"/>
    <col min="13318" max="13318" width="0.77734375" style="10" customWidth="1"/>
    <col min="13319" max="13319" width="10.6640625" style="10" customWidth="1"/>
    <col min="13320" max="13320" width="0.77734375" style="10" customWidth="1"/>
    <col min="13321" max="13321" width="12.21875" style="10" customWidth="1"/>
    <col min="13322" max="13322" width="0.5546875" style="10" customWidth="1"/>
    <col min="13323" max="13323" width="10.21875" style="10" customWidth="1"/>
    <col min="13324" max="13324" width="0.77734375" style="10" customWidth="1"/>
    <col min="13325" max="13325" width="12.21875" style="10" customWidth="1"/>
    <col min="13326" max="13326" width="0.6640625" style="10" customWidth="1"/>
    <col min="13327" max="13327" width="12.33203125" style="10" customWidth="1"/>
    <col min="13328" max="13328" width="0.77734375" style="10" customWidth="1"/>
    <col min="13329" max="13329" width="11.6640625" style="10" customWidth="1"/>
    <col min="13330" max="13330" width="0.77734375" style="10" customWidth="1"/>
    <col min="13331" max="13331" width="12.5546875" style="10" bestFit="1" customWidth="1"/>
    <col min="13332" max="13332" width="0.77734375" style="10" customWidth="1"/>
    <col min="13333" max="13333" width="11.44140625" style="10" customWidth="1"/>
    <col min="13334" max="13334" width="0.77734375" style="10" customWidth="1"/>
    <col min="13335" max="13335" width="12.21875" style="10" customWidth="1"/>
    <col min="13336" max="13336" width="0.5546875" style="10" customWidth="1"/>
    <col min="13337" max="13337" width="10.21875" style="10" customWidth="1"/>
    <col min="13338" max="13338" width="0.5546875" style="10" customWidth="1"/>
    <col min="13339" max="13339" width="12.21875" style="10" customWidth="1"/>
    <col min="13340" max="13340" width="0.5546875" style="10" customWidth="1"/>
    <col min="13341" max="13341" width="7.88671875" style="10" customWidth="1"/>
    <col min="13342" max="13342" width="1.44140625" style="10" customWidth="1"/>
    <col min="13343" max="13568" width="11.5546875" style="10"/>
    <col min="13569" max="13569" width="4" style="10" customWidth="1"/>
    <col min="13570" max="13570" width="0.77734375" style="10" customWidth="1"/>
    <col min="13571" max="13571" width="10.109375" style="10" customWidth="1"/>
    <col min="13572" max="13572" width="0.77734375" style="10" customWidth="1"/>
    <col min="13573" max="13573" width="12.21875" style="10" customWidth="1"/>
    <col min="13574" max="13574" width="0.77734375" style="10" customWidth="1"/>
    <col min="13575" max="13575" width="10.6640625" style="10" customWidth="1"/>
    <col min="13576" max="13576" width="0.77734375" style="10" customWidth="1"/>
    <col min="13577" max="13577" width="12.21875" style="10" customWidth="1"/>
    <col min="13578" max="13578" width="0.5546875" style="10" customWidth="1"/>
    <col min="13579" max="13579" width="10.21875" style="10" customWidth="1"/>
    <col min="13580" max="13580" width="0.77734375" style="10" customWidth="1"/>
    <col min="13581" max="13581" width="12.21875" style="10" customWidth="1"/>
    <col min="13582" max="13582" width="0.6640625" style="10" customWidth="1"/>
    <col min="13583" max="13583" width="12.33203125" style="10" customWidth="1"/>
    <col min="13584" max="13584" width="0.77734375" style="10" customWidth="1"/>
    <col min="13585" max="13585" width="11.6640625" style="10" customWidth="1"/>
    <col min="13586" max="13586" width="0.77734375" style="10" customWidth="1"/>
    <col min="13587" max="13587" width="12.5546875" style="10" bestFit="1" customWidth="1"/>
    <col min="13588" max="13588" width="0.77734375" style="10" customWidth="1"/>
    <col min="13589" max="13589" width="11.44140625" style="10" customWidth="1"/>
    <col min="13590" max="13590" width="0.77734375" style="10" customWidth="1"/>
    <col min="13591" max="13591" width="12.21875" style="10" customWidth="1"/>
    <col min="13592" max="13592" width="0.5546875" style="10" customWidth="1"/>
    <col min="13593" max="13593" width="10.21875" style="10" customWidth="1"/>
    <col min="13594" max="13594" width="0.5546875" style="10" customWidth="1"/>
    <col min="13595" max="13595" width="12.21875" style="10" customWidth="1"/>
    <col min="13596" max="13596" width="0.5546875" style="10" customWidth="1"/>
    <col min="13597" max="13597" width="7.88671875" style="10" customWidth="1"/>
    <col min="13598" max="13598" width="1.44140625" style="10" customWidth="1"/>
    <col min="13599" max="13824" width="11.5546875" style="10"/>
    <col min="13825" max="13825" width="4" style="10" customWidth="1"/>
    <col min="13826" max="13826" width="0.77734375" style="10" customWidth="1"/>
    <col min="13827" max="13827" width="10.109375" style="10" customWidth="1"/>
    <col min="13828" max="13828" width="0.77734375" style="10" customWidth="1"/>
    <col min="13829" max="13829" width="12.21875" style="10" customWidth="1"/>
    <col min="13830" max="13830" width="0.77734375" style="10" customWidth="1"/>
    <col min="13831" max="13831" width="10.6640625" style="10" customWidth="1"/>
    <col min="13832" max="13832" width="0.77734375" style="10" customWidth="1"/>
    <col min="13833" max="13833" width="12.21875" style="10" customWidth="1"/>
    <col min="13834" max="13834" width="0.5546875" style="10" customWidth="1"/>
    <col min="13835" max="13835" width="10.21875" style="10" customWidth="1"/>
    <col min="13836" max="13836" width="0.77734375" style="10" customWidth="1"/>
    <col min="13837" max="13837" width="12.21875" style="10" customWidth="1"/>
    <col min="13838" max="13838" width="0.6640625" style="10" customWidth="1"/>
    <col min="13839" max="13839" width="12.33203125" style="10" customWidth="1"/>
    <col min="13840" max="13840" width="0.77734375" style="10" customWidth="1"/>
    <col min="13841" max="13841" width="11.6640625" style="10" customWidth="1"/>
    <col min="13842" max="13842" width="0.77734375" style="10" customWidth="1"/>
    <col min="13843" max="13843" width="12.5546875" style="10" bestFit="1" customWidth="1"/>
    <col min="13844" max="13844" width="0.77734375" style="10" customWidth="1"/>
    <col min="13845" max="13845" width="11.44140625" style="10" customWidth="1"/>
    <col min="13846" max="13846" width="0.77734375" style="10" customWidth="1"/>
    <col min="13847" max="13847" width="12.21875" style="10" customWidth="1"/>
    <col min="13848" max="13848" width="0.5546875" style="10" customWidth="1"/>
    <col min="13849" max="13849" width="10.21875" style="10" customWidth="1"/>
    <col min="13850" max="13850" width="0.5546875" style="10" customWidth="1"/>
    <col min="13851" max="13851" width="12.21875" style="10" customWidth="1"/>
    <col min="13852" max="13852" width="0.5546875" style="10" customWidth="1"/>
    <col min="13853" max="13853" width="7.88671875" style="10" customWidth="1"/>
    <col min="13854" max="13854" width="1.44140625" style="10" customWidth="1"/>
    <col min="13855" max="14080" width="11.5546875" style="10"/>
    <col min="14081" max="14081" width="4" style="10" customWidth="1"/>
    <col min="14082" max="14082" width="0.77734375" style="10" customWidth="1"/>
    <col min="14083" max="14083" width="10.109375" style="10" customWidth="1"/>
    <col min="14084" max="14084" width="0.77734375" style="10" customWidth="1"/>
    <col min="14085" max="14085" width="12.21875" style="10" customWidth="1"/>
    <col min="14086" max="14086" width="0.77734375" style="10" customWidth="1"/>
    <col min="14087" max="14087" width="10.6640625" style="10" customWidth="1"/>
    <col min="14088" max="14088" width="0.77734375" style="10" customWidth="1"/>
    <col min="14089" max="14089" width="12.21875" style="10" customWidth="1"/>
    <col min="14090" max="14090" width="0.5546875" style="10" customWidth="1"/>
    <col min="14091" max="14091" width="10.21875" style="10" customWidth="1"/>
    <col min="14092" max="14092" width="0.77734375" style="10" customWidth="1"/>
    <col min="14093" max="14093" width="12.21875" style="10" customWidth="1"/>
    <col min="14094" max="14094" width="0.6640625" style="10" customWidth="1"/>
    <col min="14095" max="14095" width="12.33203125" style="10" customWidth="1"/>
    <col min="14096" max="14096" width="0.77734375" style="10" customWidth="1"/>
    <col min="14097" max="14097" width="11.6640625" style="10" customWidth="1"/>
    <col min="14098" max="14098" width="0.77734375" style="10" customWidth="1"/>
    <col min="14099" max="14099" width="12.5546875" style="10" bestFit="1" customWidth="1"/>
    <col min="14100" max="14100" width="0.77734375" style="10" customWidth="1"/>
    <col min="14101" max="14101" width="11.44140625" style="10" customWidth="1"/>
    <col min="14102" max="14102" width="0.77734375" style="10" customWidth="1"/>
    <col min="14103" max="14103" width="12.21875" style="10" customWidth="1"/>
    <col min="14104" max="14104" width="0.5546875" style="10" customWidth="1"/>
    <col min="14105" max="14105" width="10.21875" style="10" customWidth="1"/>
    <col min="14106" max="14106" width="0.5546875" style="10" customWidth="1"/>
    <col min="14107" max="14107" width="12.21875" style="10" customWidth="1"/>
    <col min="14108" max="14108" width="0.5546875" style="10" customWidth="1"/>
    <col min="14109" max="14109" width="7.88671875" style="10" customWidth="1"/>
    <col min="14110" max="14110" width="1.44140625" style="10" customWidth="1"/>
    <col min="14111" max="14336" width="11.5546875" style="10"/>
    <col min="14337" max="14337" width="4" style="10" customWidth="1"/>
    <col min="14338" max="14338" width="0.77734375" style="10" customWidth="1"/>
    <col min="14339" max="14339" width="10.109375" style="10" customWidth="1"/>
    <col min="14340" max="14340" width="0.77734375" style="10" customWidth="1"/>
    <col min="14341" max="14341" width="12.21875" style="10" customWidth="1"/>
    <col min="14342" max="14342" width="0.77734375" style="10" customWidth="1"/>
    <col min="14343" max="14343" width="10.6640625" style="10" customWidth="1"/>
    <col min="14344" max="14344" width="0.77734375" style="10" customWidth="1"/>
    <col min="14345" max="14345" width="12.21875" style="10" customWidth="1"/>
    <col min="14346" max="14346" width="0.5546875" style="10" customWidth="1"/>
    <col min="14347" max="14347" width="10.21875" style="10" customWidth="1"/>
    <col min="14348" max="14348" width="0.77734375" style="10" customWidth="1"/>
    <col min="14349" max="14349" width="12.21875" style="10" customWidth="1"/>
    <col min="14350" max="14350" width="0.6640625" style="10" customWidth="1"/>
    <col min="14351" max="14351" width="12.33203125" style="10" customWidth="1"/>
    <col min="14352" max="14352" width="0.77734375" style="10" customWidth="1"/>
    <col min="14353" max="14353" width="11.6640625" style="10" customWidth="1"/>
    <col min="14354" max="14354" width="0.77734375" style="10" customWidth="1"/>
    <col min="14355" max="14355" width="12.5546875" style="10" bestFit="1" customWidth="1"/>
    <col min="14356" max="14356" width="0.77734375" style="10" customWidth="1"/>
    <col min="14357" max="14357" width="11.44140625" style="10" customWidth="1"/>
    <col min="14358" max="14358" width="0.77734375" style="10" customWidth="1"/>
    <col min="14359" max="14359" width="12.21875" style="10" customWidth="1"/>
    <col min="14360" max="14360" width="0.5546875" style="10" customWidth="1"/>
    <col min="14361" max="14361" width="10.21875" style="10" customWidth="1"/>
    <col min="14362" max="14362" width="0.5546875" style="10" customWidth="1"/>
    <col min="14363" max="14363" width="12.21875" style="10" customWidth="1"/>
    <col min="14364" max="14364" width="0.5546875" style="10" customWidth="1"/>
    <col min="14365" max="14365" width="7.88671875" style="10" customWidth="1"/>
    <col min="14366" max="14366" width="1.44140625" style="10" customWidth="1"/>
    <col min="14367" max="14592" width="11.5546875" style="10"/>
    <col min="14593" max="14593" width="4" style="10" customWidth="1"/>
    <col min="14594" max="14594" width="0.77734375" style="10" customWidth="1"/>
    <col min="14595" max="14595" width="10.109375" style="10" customWidth="1"/>
    <col min="14596" max="14596" width="0.77734375" style="10" customWidth="1"/>
    <col min="14597" max="14597" width="12.21875" style="10" customWidth="1"/>
    <col min="14598" max="14598" width="0.77734375" style="10" customWidth="1"/>
    <col min="14599" max="14599" width="10.6640625" style="10" customWidth="1"/>
    <col min="14600" max="14600" width="0.77734375" style="10" customWidth="1"/>
    <col min="14601" max="14601" width="12.21875" style="10" customWidth="1"/>
    <col min="14602" max="14602" width="0.5546875" style="10" customWidth="1"/>
    <col min="14603" max="14603" width="10.21875" style="10" customWidth="1"/>
    <col min="14604" max="14604" width="0.77734375" style="10" customWidth="1"/>
    <col min="14605" max="14605" width="12.21875" style="10" customWidth="1"/>
    <col min="14606" max="14606" width="0.6640625" style="10" customWidth="1"/>
    <col min="14607" max="14607" width="12.33203125" style="10" customWidth="1"/>
    <col min="14608" max="14608" width="0.77734375" style="10" customWidth="1"/>
    <col min="14609" max="14609" width="11.6640625" style="10" customWidth="1"/>
    <col min="14610" max="14610" width="0.77734375" style="10" customWidth="1"/>
    <col min="14611" max="14611" width="12.5546875" style="10" bestFit="1" customWidth="1"/>
    <col min="14612" max="14612" width="0.77734375" style="10" customWidth="1"/>
    <col min="14613" max="14613" width="11.44140625" style="10" customWidth="1"/>
    <col min="14614" max="14614" width="0.77734375" style="10" customWidth="1"/>
    <col min="14615" max="14615" width="12.21875" style="10" customWidth="1"/>
    <col min="14616" max="14616" width="0.5546875" style="10" customWidth="1"/>
    <col min="14617" max="14617" width="10.21875" style="10" customWidth="1"/>
    <col min="14618" max="14618" width="0.5546875" style="10" customWidth="1"/>
    <col min="14619" max="14619" width="12.21875" style="10" customWidth="1"/>
    <col min="14620" max="14620" width="0.5546875" style="10" customWidth="1"/>
    <col min="14621" max="14621" width="7.88671875" style="10" customWidth="1"/>
    <col min="14622" max="14622" width="1.44140625" style="10" customWidth="1"/>
    <col min="14623" max="14848" width="11.5546875" style="10"/>
    <col min="14849" max="14849" width="4" style="10" customWidth="1"/>
    <col min="14850" max="14850" width="0.77734375" style="10" customWidth="1"/>
    <col min="14851" max="14851" width="10.109375" style="10" customWidth="1"/>
    <col min="14852" max="14852" width="0.77734375" style="10" customWidth="1"/>
    <col min="14853" max="14853" width="12.21875" style="10" customWidth="1"/>
    <col min="14854" max="14854" width="0.77734375" style="10" customWidth="1"/>
    <col min="14855" max="14855" width="10.6640625" style="10" customWidth="1"/>
    <col min="14856" max="14856" width="0.77734375" style="10" customWidth="1"/>
    <col min="14857" max="14857" width="12.21875" style="10" customWidth="1"/>
    <col min="14858" max="14858" width="0.5546875" style="10" customWidth="1"/>
    <col min="14859" max="14859" width="10.21875" style="10" customWidth="1"/>
    <col min="14860" max="14860" width="0.77734375" style="10" customWidth="1"/>
    <col min="14861" max="14861" width="12.21875" style="10" customWidth="1"/>
    <col min="14862" max="14862" width="0.6640625" style="10" customWidth="1"/>
    <col min="14863" max="14863" width="12.33203125" style="10" customWidth="1"/>
    <col min="14864" max="14864" width="0.77734375" style="10" customWidth="1"/>
    <col min="14865" max="14865" width="11.6640625" style="10" customWidth="1"/>
    <col min="14866" max="14866" width="0.77734375" style="10" customWidth="1"/>
    <col min="14867" max="14867" width="12.5546875" style="10" bestFit="1" customWidth="1"/>
    <col min="14868" max="14868" width="0.77734375" style="10" customWidth="1"/>
    <col min="14869" max="14869" width="11.44140625" style="10" customWidth="1"/>
    <col min="14870" max="14870" width="0.77734375" style="10" customWidth="1"/>
    <col min="14871" max="14871" width="12.21875" style="10" customWidth="1"/>
    <col min="14872" max="14872" width="0.5546875" style="10" customWidth="1"/>
    <col min="14873" max="14873" width="10.21875" style="10" customWidth="1"/>
    <col min="14874" max="14874" width="0.5546875" style="10" customWidth="1"/>
    <col min="14875" max="14875" width="12.21875" style="10" customWidth="1"/>
    <col min="14876" max="14876" width="0.5546875" style="10" customWidth="1"/>
    <col min="14877" max="14877" width="7.88671875" style="10" customWidth="1"/>
    <col min="14878" max="14878" width="1.44140625" style="10" customWidth="1"/>
    <col min="14879" max="15104" width="11.5546875" style="10"/>
    <col min="15105" max="15105" width="4" style="10" customWidth="1"/>
    <col min="15106" max="15106" width="0.77734375" style="10" customWidth="1"/>
    <col min="15107" max="15107" width="10.109375" style="10" customWidth="1"/>
    <col min="15108" max="15108" width="0.77734375" style="10" customWidth="1"/>
    <col min="15109" max="15109" width="12.21875" style="10" customWidth="1"/>
    <col min="15110" max="15110" width="0.77734375" style="10" customWidth="1"/>
    <col min="15111" max="15111" width="10.6640625" style="10" customWidth="1"/>
    <col min="15112" max="15112" width="0.77734375" style="10" customWidth="1"/>
    <col min="15113" max="15113" width="12.21875" style="10" customWidth="1"/>
    <col min="15114" max="15114" width="0.5546875" style="10" customWidth="1"/>
    <col min="15115" max="15115" width="10.21875" style="10" customWidth="1"/>
    <col min="15116" max="15116" width="0.77734375" style="10" customWidth="1"/>
    <col min="15117" max="15117" width="12.21875" style="10" customWidth="1"/>
    <col min="15118" max="15118" width="0.6640625" style="10" customWidth="1"/>
    <col min="15119" max="15119" width="12.33203125" style="10" customWidth="1"/>
    <col min="15120" max="15120" width="0.77734375" style="10" customWidth="1"/>
    <col min="15121" max="15121" width="11.6640625" style="10" customWidth="1"/>
    <col min="15122" max="15122" width="0.77734375" style="10" customWidth="1"/>
    <col min="15123" max="15123" width="12.5546875" style="10" bestFit="1" customWidth="1"/>
    <col min="15124" max="15124" width="0.77734375" style="10" customWidth="1"/>
    <col min="15125" max="15125" width="11.44140625" style="10" customWidth="1"/>
    <col min="15126" max="15126" width="0.77734375" style="10" customWidth="1"/>
    <col min="15127" max="15127" width="12.21875" style="10" customWidth="1"/>
    <col min="15128" max="15128" width="0.5546875" style="10" customWidth="1"/>
    <col min="15129" max="15129" width="10.21875" style="10" customWidth="1"/>
    <col min="15130" max="15130" width="0.5546875" style="10" customWidth="1"/>
    <col min="15131" max="15131" width="12.21875" style="10" customWidth="1"/>
    <col min="15132" max="15132" width="0.5546875" style="10" customWidth="1"/>
    <col min="15133" max="15133" width="7.88671875" style="10" customWidth="1"/>
    <col min="15134" max="15134" width="1.44140625" style="10" customWidth="1"/>
    <col min="15135" max="15360" width="11.5546875" style="10"/>
    <col min="15361" max="15361" width="4" style="10" customWidth="1"/>
    <col min="15362" max="15362" width="0.77734375" style="10" customWidth="1"/>
    <col min="15363" max="15363" width="10.109375" style="10" customWidth="1"/>
    <col min="15364" max="15364" width="0.77734375" style="10" customWidth="1"/>
    <col min="15365" max="15365" width="12.21875" style="10" customWidth="1"/>
    <col min="15366" max="15366" width="0.77734375" style="10" customWidth="1"/>
    <col min="15367" max="15367" width="10.6640625" style="10" customWidth="1"/>
    <col min="15368" max="15368" width="0.77734375" style="10" customWidth="1"/>
    <col min="15369" max="15369" width="12.21875" style="10" customWidth="1"/>
    <col min="15370" max="15370" width="0.5546875" style="10" customWidth="1"/>
    <col min="15371" max="15371" width="10.21875" style="10" customWidth="1"/>
    <col min="15372" max="15372" width="0.77734375" style="10" customWidth="1"/>
    <col min="15373" max="15373" width="12.21875" style="10" customWidth="1"/>
    <col min="15374" max="15374" width="0.6640625" style="10" customWidth="1"/>
    <col min="15375" max="15375" width="12.33203125" style="10" customWidth="1"/>
    <col min="15376" max="15376" width="0.77734375" style="10" customWidth="1"/>
    <col min="15377" max="15377" width="11.6640625" style="10" customWidth="1"/>
    <col min="15378" max="15378" width="0.77734375" style="10" customWidth="1"/>
    <col min="15379" max="15379" width="12.5546875" style="10" bestFit="1" customWidth="1"/>
    <col min="15380" max="15380" width="0.77734375" style="10" customWidth="1"/>
    <col min="15381" max="15381" width="11.44140625" style="10" customWidth="1"/>
    <col min="15382" max="15382" width="0.77734375" style="10" customWidth="1"/>
    <col min="15383" max="15383" width="12.21875" style="10" customWidth="1"/>
    <col min="15384" max="15384" width="0.5546875" style="10" customWidth="1"/>
    <col min="15385" max="15385" width="10.21875" style="10" customWidth="1"/>
    <col min="15386" max="15386" width="0.5546875" style="10" customWidth="1"/>
    <col min="15387" max="15387" width="12.21875" style="10" customWidth="1"/>
    <col min="15388" max="15388" width="0.5546875" style="10" customWidth="1"/>
    <col min="15389" max="15389" width="7.88671875" style="10" customWidth="1"/>
    <col min="15390" max="15390" width="1.44140625" style="10" customWidth="1"/>
    <col min="15391" max="15616" width="11.5546875" style="10"/>
    <col min="15617" max="15617" width="4" style="10" customWidth="1"/>
    <col min="15618" max="15618" width="0.77734375" style="10" customWidth="1"/>
    <col min="15619" max="15619" width="10.109375" style="10" customWidth="1"/>
    <col min="15620" max="15620" width="0.77734375" style="10" customWidth="1"/>
    <col min="15621" max="15621" width="12.21875" style="10" customWidth="1"/>
    <col min="15622" max="15622" width="0.77734375" style="10" customWidth="1"/>
    <col min="15623" max="15623" width="10.6640625" style="10" customWidth="1"/>
    <col min="15624" max="15624" width="0.77734375" style="10" customWidth="1"/>
    <col min="15625" max="15625" width="12.21875" style="10" customWidth="1"/>
    <col min="15626" max="15626" width="0.5546875" style="10" customWidth="1"/>
    <col min="15627" max="15627" width="10.21875" style="10" customWidth="1"/>
    <col min="15628" max="15628" width="0.77734375" style="10" customWidth="1"/>
    <col min="15629" max="15629" width="12.21875" style="10" customWidth="1"/>
    <col min="15630" max="15630" width="0.6640625" style="10" customWidth="1"/>
    <col min="15631" max="15631" width="12.33203125" style="10" customWidth="1"/>
    <col min="15632" max="15632" width="0.77734375" style="10" customWidth="1"/>
    <col min="15633" max="15633" width="11.6640625" style="10" customWidth="1"/>
    <col min="15634" max="15634" width="0.77734375" style="10" customWidth="1"/>
    <col min="15635" max="15635" width="12.5546875" style="10" bestFit="1" customWidth="1"/>
    <col min="15636" max="15636" width="0.77734375" style="10" customWidth="1"/>
    <col min="15637" max="15637" width="11.44140625" style="10" customWidth="1"/>
    <col min="15638" max="15638" width="0.77734375" style="10" customWidth="1"/>
    <col min="15639" max="15639" width="12.21875" style="10" customWidth="1"/>
    <col min="15640" max="15640" width="0.5546875" style="10" customWidth="1"/>
    <col min="15641" max="15641" width="10.21875" style="10" customWidth="1"/>
    <col min="15642" max="15642" width="0.5546875" style="10" customWidth="1"/>
    <col min="15643" max="15643" width="12.21875" style="10" customWidth="1"/>
    <col min="15644" max="15644" width="0.5546875" style="10" customWidth="1"/>
    <col min="15645" max="15645" width="7.88671875" style="10" customWidth="1"/>
    <col min="15646" max="15646" width="1.44140625" style="10" customWidth="1"/>
    <col min="15647" max="15872" width="11.5546875" style="10"/>
    <col min="15873" max="15873" width="4" style="10" customWidth="1"/>
    <col min="15874" max="15874" width="0.77734375" style="10" customWidth="1"/>
    <col min="15875" max="15875" width="10.109375" style="10" customWidth="1"/>
    <col min="15876" max="15876" width="0.77734375" style="10" customWidth="1"/>
    <col min="15877" max="15877" width="12.21875" style="10" customWidth="1"/>
    <col min="15878" max="15878" width="0.77734375" style="10" customWidth="1"/>
    <col min="15879" max="15879" width="10.6640625" style="10" customWidth="1"/>
    <col min="15880" max="15880" width="0.77734375" style="10" customWidth="1"/>
    <col min="15881" max="15881" width="12.21875" style="10" customWidth="1"/>
    <col min="15882" max="15882" width="0.5546875" style="10" customWidth="1"/>
    <col min="15883" max="15883" width="10.21875" style="10" customWidth="1"/>
    <col min="15884" max="15884" width="0.77734375" style="10" customWidth="1"/>
    <col min="15885" max="15885" width="12.21875" style="10" customWidth="1"/>
    <col min="15886" max="15886" width="0.6640625" style="10" customWidth="1"/>
    <col min="15887" max="15887" width="12.33203125" style="10" customWidth="1"/>
    <col min="15888" max="15888" width="0.77734375" style="10" customWidth="1"/>
    <col min="15889" max="15889" width="11.6640625" style="10" customWidth="1"/>
    <col min="15890" max="15890" width="0.77734375" style="10" customWidth="1"/>
    <col min="15891" max="15891" width="12.5546875" style="10" bestFit="1" customWidth="1"/>
    <col min="15892" max="15892" width="0.77734375" style="10" customWidth="1"/>
    <col min="15893" max="15893" width="11.44140625" style="10" customWidth="1"/>
    <col min="15894" max="15894" width="0.77734375" style="10" customWidth="1"/>
    <col min="15895" max="15895" width="12.21875" style="10" customWidth="1"/>
    <col min="15896" max="15896" width="0.5546875" style="10" customWidth="1"/>
    <col min="15897" max="15897" width="10.21875" style="10" customWidth="1"/>
    <col min="15898" max="15898" width="0.5546875" style="10" customWidth="1"/>
    <col min="15899" max="15899" width="12.21875" style="10" customWidth="1"/>
    <col min="15900" max="15900" width="0.5546875" style="10" customWidth="1"/>
    <col min="15901" max="15901" width="7.88671875" style="10" customWidth="1"/>
    <col min="15902" max="15902" width="1.44140625" style="10" customWidth="1"/>
    <col min="15903" max="16128" width="11.5546875" style="10"/>
    <col min="16129" max="16129" width="4" style="10" customWidth="1"/>
    <col min="16130" max="16130" width="0.77734375" style="10" customWidth="1"/>
    <col min="16131" max="16131" width="10.109375" style="10" customWidth="1"/>
    <col min="16132" max="16132" width="0.77734375" style="10" customWidth="1"/>
    <col min="16133" max="16133" width="12.21875" style="10" customWidth="1"/>
    <col min="16134" max="16134" width="0.77734375" style="10" customWidth="1"/>
    <col min="16135" max="16135" width="10.6640625" style="10" customWidth="1"/>
    <col min="16136" max="16136" width="0.77734375" style="10" customWidth="1"/>
    <col min="16137" max="16137" width="12.21875" style="10" customWidth="1"/>
    <col min="16138" max="16138" width="0.5546875" style="10" customWidth="1"/>
    <col min="16139" max="16139" width="10.21875" style="10" customWidth="1"/>
    <col min="16140" max="16140" width="0.77734375" style="10" customWidth="1"/>
    <col min="16141" max="16141" width="12.21875" style="10" customWidth="1"/>
    <col min="16142" max="16142" width="0.6640625" style="10" customWidth="1"/>
    <col min="16143" max="16143" width="12.33203125" style="10" customWidth="1"/>
    <col min="16144" max="16144" width="0.77734375" style="10" customWidth="1"/>
    <col min="16145" max="16145" width="11.6640625" style="10" customWidth="1"/>
    <col min="16146" max="16146" width="0.77734375" style="10" customWidth="1"/>
    <col min="16147" max="16147" width="12.5546875" style="10" bestFit="1" customWidth="1"/>
    <col min="16148" max="16148" width="0.77734375" style="10" customWidth="1"/>
    <col min="16149" max="16149" width="11.44140625" style="10" customWidth="1"/>
    <col min="16150" max="16150" width="0.77734375" style="10" customWidth="1"/>
    <col min="16151" max="16151" width="12.21875" style="10" customWidth="1"/>
    <col min="16152" max="16152" width="0.5546875" style="10" customWidth="1"/>
    <col min="16153" max="16153" width="10.21875" style="10" customWidth="1"/>
    <col min="16154" max="16154" width="0.5546875" style="10" customWidth="1"/>
    <col min="16155" max="16155" width="12.21875" style="10" customWidth="1"/>
    <col min="16156" max="16156" width="0.5546875" style="10" customWidth="1"/>
    <col min="16157" max="16157" width="7.88671875" style="10" customWidth="1"/>
    <col min="16158" max="16158" width="1.44140625" style="10" customWidth="1"/>
    <col min="16159" max="16384" width="11.5546875" style="10"/>
  </cols>
  <sheetData>
    <row r="1" spans="1:70" s="8" customFormat="1" ht="10.65" customHeight="1" x14ac:dyDescent="0.3">
      <c r="C1" s="10"/>
      <c r="N1" s="116" t="s">
        <v>292</v>
      </c>
      <c r="AC1" s="11" t="s">
        <v>665</v>
      </c>
    </row>
    <row r="2" spans="1:70" s="8" customFormat="1" ht="10.65" customHeight="1" x14ac:dyDescent="0.3">
      <c r="C2" s="10"/>
      <c r="N2" s="116" t="s">
        <v>666</v>
      </c>
      <c r="AC2" s="11" t="s">
        <v>622</v>
      </c>
    </row>
    <row r="3" spans="1:70" s="8" customFormat="1" ht="10.65" customHeight="1" x14ac:dyDescent="0.3">
      <c r="C3" s="10"/>
      <c r="N3" s="122" t="s">
        <v>667</v>
      </c>
    </row>
    <row r="4" spans="1:70" ht="9.6"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row>
    <row r="5" spans="1:70"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row>
    <row r="6" spans="1:70" ht="9.6" customHeight="1" x14ac:dyDescent="0.3">
      <c r="A6" s="21"/>
      <c r="B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row>
    <row r="7" spans="1:70" ht="9.6" customHeight="1" x14ac:dyDescent="0.3">
      <c r="E7" s="16" t="s">
        <v>668</v>
      </c>
      <c r="F7" s="16"/>
      <c r="G7" s="16"/>
      <c r="H7" s="16"/>
      <c r="I7" s="16"/>
      <c r="J7" s="16"/>
      <c r="K7" s="16"/>
      <c r="L7" s="16"/>
      <c r="M7" s="16"/>
      <c r="O7" s="16" t="s">
        <v>669</v>
      </c>
      <c r="P7" s="16"/>
      <c r="Q7" s="16"/>
      <c r="R7" s="16"/>
      <c r="S7" s="16"/>
      <c r="T7" s="16"/>
      <c r="U7" s="16"/>
      <c r="V7" s="16"/>
      <c r="W7" s="16"/>
      <c r="AA7" s="16" t="s">
        <v>670</v>
      </c>
      <c r="AB7" s="16"/>
      <c r="AC7" s="16"/>
    </row>
    <row r="8" spans="1:70" ht="9.6" customHeight="1" x14ac:dyDescent="0.3"/>
    <row r="9" spans="1:70" ht="9.6" customHeight="1" x14ac:dyDescent="0.3">
      <c r="E9" s="18" t="s">
        <v>671</v>
      </c>
      <c r="I9" s="18" t="s">
        <v>327</v>
      </c>
      <c r="Q9" s="18" t="s">
        <v>672</v>
      </c>
      <c r="S9" s="18" t="s">
        <v>327</v>
      </c>
    </row>
    <row r="10" spans="1:70" ht="9.6" customHeight="1" x14ac:dyDescent="0.3">
      <c r="E10" s="18" t="s">
        <v>673</v>
      </c>
      <c r="G10" s="18" t="s">
        <v>674</v>
      </c>
      <c r="I10" s="18" t="s">
        <v>675</v>
      </c>
      <c r="K10" s="18" t="s">
        <v>676</v>
      </c>
      <c r="Q10" s="18" t="s">
        <v>677</v>
      </c>
      <c r="S10" s="18" t="s">
        <v>61</v>
      </c>
      <c r="U10" s="18" t="s">
        <v>70</v>
      </c>
      <c r="Y10" s="18" t="s">
        <v>678</v>
      </c>
    </row>
    <row r="11" spans="1:70" ht="9.6" customHeight="1" x14ac:dyDescent="0.3">
      <c r="A11" s="19" t="s">
        <v>71</v>
      </c>
      <c r="C11" s="19" t="s">
        <v>73</v>
      </c>
      <c r="E11" s="111" t="s">
        <v>679</v>
      </c>
      <c r="G11" s="19" t="s">
        <v>680</v>
      </c>
      <c r="I11" s="19" t="s">
        <v>681</v>
      </c>
      <c r="K11" s="19" t="s">
        <v>682</v>
      </c>
      <c r="M11" s="19" t="s">
        <v>65</v>
      </c>
      <c r="O11" s="19" t="s">
        <v>377</v>
      </c>
      <c r="Q11" s="19" t="s">
        <v>607</v>
      </c>
      <c r="S11" s="19" t="s">
        <v>69</v>
      </c>
      <c r="U11" s="125" t="s">
        <v>683</v>
      </c>
      <c r="W11" s="19" t="s">
        <v>65</v>
      </c>
      <c r="Y11" s="19" t="s">
        <v>684</v>
      </c>
      <c r="AA11" s="19" t="s">
        <v>74</v>
      </c>
      <c r="AC11" s="19" t="s">
        <v>434</v>
      </c>
      <c r="AE11" s="111" t="s">
        <v>685</v>
      </c>
    </row>
    <row r="12" spans="1:70" ht="8.85" customHeight="1" x14ac:dyDescent="0.3">
      <c r="B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row>
    <row r="13" spans="1:70" ht="8.85" customHeight="1" x14ac:dyDescent="0.3">
      <c r="B13" s="10" t="s">
        <v>281</v>
      </c>
    </row>
    <row r="14" spans="1:70" ht="8.85" customHeight="1" x14ac:dyDescent="0.3">
      <c r="A14" s="10">
        <v>1</v>
      </c>
      <c r="B14" s="21"/>
      <c r="C14" s="10" t="s">
        <v>84</v>
      </c>
      <c r="E14" s="159">
        <v>775781368</v>
      </c>
      <c r="G14" s="159">
        <v>0</v>
      </c>
      <c r="I14" s="159">
        <v>543054372</v>
      </c>
      <c r="K14" s="159">
        <v>0</v>
      </c>
      <c r="M14" s="159">
        <f t="shared" ref="M14:M58" si="0">(E14+G14+I14+K14)</f>
        <v>1318835740</v>
      </c>
      <c r="O14" s="159">
        <v>474235751</v>
      </c>
      <c r="Q14" s="159">
        <v>28818905</v>
      </c>
      <c r="S14" s="159">
        <v>815781084</v>
      </c>
      <c r="U14" s="159">
        <v>0</v>
      </c>
      <c r="W14" s="159">
        <f t="shared" ref="W14:W58" si="1">(O14+Q14+S14+U14)</f>
        <v>1318835740</v>
      </c>
      <c r="Y14" s="159">
        <v>0</v>
      </c>
      <c r="AA14" s="159">
        <f>(M14-Y14)</f>
        <v>1318835740</v>
      </c>
      <c r="AC14" s="64">
        <f t="shared" ref="AC14:AC58" si="2">(AA14/AE14)</f>
        <v>8270.2737243442225</v>
      </c>
      <c r="AE14" s="69">
        <v>159467</v>
      </c>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row>
    <row r="15" spans="1:70" ht="8.85" customHeight="1" x14ac:dyDescent="0.3">
      <c r="A15" s="10">
        <v>2</v>
      </c>
      <c r="B15" s="21"/>
      <c r="C15" s="10" t="s">
        <v>85</v>
      </c>
      <c r="E15" s="160">
        <v>138785388</v>
      </c>
      <c r="G15" s="160">
        <v>0</v>
      </c>
      <c r="I15" s="160">
        <v>82216416</v>
      </c>
      <c r="K15" s="160">
        <v>0</v>
      </c>
      <c r="M15" s="160">
        <f t="shared" si="0"/>
        <v>221001804</v>
      </c>
      <c r="O15" s="160">
        <v>31041473</v>
      </c>
      <c r="Q15" s="160">
        <v>0</v>
      </c>
      <c r="S15" s="160">
        <v>189452718</v>
      </c>
      <c r="U15" s="160">
        <v>507613</v>
      </c>
      <c r="W15" s="160">
        <f t="shared" si="1"/>
        <v>221001804</v>
      </c>
      <c r="Y15" s="160">
        <v>0</v>
      </c>
      <c r="AA15" s="160">
        <f>(M15-Y15)</f>
        <v>221001804</v>
      </c>
      <c r="AC15" s="65">
        <f t="shared" si="2"/>
        <v>12834.764155874325</v>
      </c>
      <c r="AE15" s="69">
        <v>17219</v>
      </c>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row>
    <row r="16" spans="1:70" ht="8.85" customHeight="1" x14ac:dyDescent="0.3">
      <c r="A16" s="10">
        <v>3</v>
      </c>
      <c r="B16" s="21"/>
      <c r="C16" s="10" t="s">
        <v>86</v>
      </c>
      <c r="E16" s="160">
        <v>14573466</v>
      </c>
      <c r="G16" s="160">
        <v>375000</v>
      </c>
      <c r="I16" s="160">
        <v>22283482</v>
      </c>
      <c r="K16" s="160">
        <v>0</v>
      </c>
      <c r="M16" s="160">
        <f t="shared" si="0"/>
        <v>37231948</v>
      </c>
      <c r="O16" s="160">
        <v>13125536</v>
      </c>
      <c r="Q16" s="160">
        <v>0</v>
      </c>
      <c r="S16" s="160">
        <v>17856374</v>
      </c>
      <c r="U16" s="160">
        <v>6250038</v>
      </c>
      <c r="W16" s="160">
        <f t="shared" si="1"/>
        <v>37231948</v>
      </c>
      <c r="Y16" s="160">
        <v>0</v>
      </c>
      <c r="AA16" s="160">
        <f t="shared" ref="AA16:AA32" si="3">(M16-Y16)</f>
        <v>37231948</v>
      </c>
      <c r="AC16" s="65">
        <f t="shared" si="2"/>
        <v>5606.376750489384</v>
      </c>
      <c r="AE16" s="69">
        <v>6641</v>
      </c>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row>
    <row r="17" spans="1:70" ht="8.85" customHeight="1" x14ac:dyDescent="0.3">
      <c r="A17" s="10">
        <v>4</v>
      </c>
      <c r="B17" s="21"/>
      <c r="C17" s="10" t="s">
        <v>87</v>
      </c>
      <c r="E17" s="160">
        <v>165529505</v>
      </c>
      <c r="G17" s="160">
        <v>0</v>
      </c>
      <c r="I17" s="160">
        <v>207520111</v>
      </c>
      <c r="K17" s="160">
        <v>0</v>
      </c>
      <c r="M17" s="160">
        <f t="shared" si="0"/>
        <v>373049616</v>
      </c>
      <c r="O17" s="160">
        <v>100555155</v>
      </c>
      <c r="Q17" s="160">
        <v>20730374</v>
      </c>
      <c r="S17" s="160">
        <v>185358437</v>
      </c>
      <c r="U17" s="160">
        <v>66405650</v>
      </c>
      <c r="W17" s="160">
        <f t="shared" si="1"/>
        <v>373049616</v>
      </c>
      <c r="Y17" s="160">
        <v>13225477</v>
      </c>
      <c r="AA17" s="160">
        <f t="shared" si="3"/>
        <v>359824139</v>
      </c>
      <c r="AC17" s="65">
        <f t="shared" si="2"/>
        <v>7048.4650146914792</v>
      </c>
      <c r="AE17" s="69">
        <v>51050</v>
      </c>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row>
    <row r="18" spans="1:70" ht="8.85" customHeight="1" x14ac:dyDescent="0.3">
      <c r="A18" s="10">
        <v>5</v>
      </c>
      <c r="B18" s="21"/>
      <c r="C18" s="10" t="s">
        <v>88</v>
      </c>
      <c r="E18" s="160">
        <v>675566667</v>
      </c>
      <c r="G18" s="160">
        <v>0</v>
      </c>
      <c r="I18" s="160">
        <v>1142919240</v>
      </c>
      <c r="K18" s="160">
        <v>0</v>
      </c>
      <c r="M18" s="160">
        <f t="shared" si="0"/>
        <v>1818485907</v>
      </c>
      <c r="O18" s="160">
        <v>881787516</v>
      </c>
      <c r="Q18" s="160">
        <v>39228099</v>
      </c>
      <c r="S18" s="160">
        <v>426107563</v>
      </c>
      <c r="U18" s="160">
        <v>471362729</v>
      </c>
      <c r="W18" s="160">
        <f t="shared" si="1"/>
        <v>1818485907</v>
      </c>
      <c r="Y18" s="160">
        <v>37486135</v>
      </c>
      <c r="AA18" s="160">
        <f t="shared" si="3"/>
        <v>1780999772</v>
      </c>
      <c r="AC18" s="65">
        <f t="shared" si="2"/>
        <v>7140.5079423627431</v>
      </c>
      <c r="AE18" s="69">
        <v>249422</v>
      </c>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row>
    <row r="19" spans="1:70" ht="8.85" customHeight="1" x14ac:dyDescent="0.3">
      <c r="A19" s="41"/>
      <c r="B19" s="21"/>
      <c r="AC19" s="173"/>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row>
    <row r="20" spans="1:70" ht="8.85" customHeight="1" x14ac:dyDescent="0.3">
      <c r="A20" s="10">
        <v>6</v>
      </c>
      <c r="B20" s="21"/>
      <c r="C20" s="10" t="s">
        <v>89</v>
      </c>
      <c r="E20" s="160">
        <v>36298860</v>
      </c>
      <c r="G20" s="160">
        <v>0</v>
      </c>
      <c r="I20" s="160">
        <v>71148242</v>
      </c>
      <c r="K20" s="160">
        <v>0</v>
      </c>
      <c r="M20" s="160">
        <f t="shared" si="0"/>
        <v>107447102</v>
      </c>
      <c r="O20" s="160">
        <v>55749976</v>
      </c>
      <c r="Q20" s="160">
        <v>0</v>
      </c>
      <c r="S20" s="160">
        <v>47872234</v>
      </c>
      <c r="U20" s="160">
        <v>3824892</v>
      </c>
      <c r="W20" s="160">
        <f t="shared" si="1"/>
        <v>107447102</v>
      </c>
      <c r="Y20" s="160">
        <v>0</v>
      </c>
      <c r="AA20" s="160">
        <f t="shared" si="3"/>
        <v>107447102</v>
      </c>
      <c r="AC20" s="65">
        <f t="shared" si="2"/>
        <v>5913.43434232251</v>
      </c>
      <c r="AE20" s="69">
        <v>18170</v>
      </c>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row>
    <row r="21" spans="1:70" ht="8.85" customHeight="1" x14ac:dyDescent="0.3">
      <c r="A21" s="10">
        <v>7</v>
      </c>
      <c r="B21" s="21"/>
      <c r="C21" s="10" t="s">
        <v>90</v>
      </c>
      <c r="E21" s="160">
        <v>28182338</v>
      </c>
      <c r="G21" s="160">
        <v>9425000</v>
      </c>
      <c r="I21" s="160">
        <v>27855076</v>
      </c>
      <c r="K21" s="160">
        <v>0</v>
      </c>
      <c r="M21" s="160">
        <f t="shared" si="0"/>
        <v>65462414</v>
      </c>
      <c r="O21" s="160">
        <v>32210364</v>
      </c>
      <c r="Q21" s="160">
        <v>0</v>
      </c>
      <c r="S21" s="160">
        <v>19504131</v>
      </c>
      <c r="U21" s="160">
        <v>13747919</v>
      </c>
      <c r="W21" s="160">
        <f t="shared" si="1"/>
        <v>65462414</v>
      </c>
      <c r="Y21" s="160">
        <v>0</v>
      </c>
      <c r="AA21" s="160">
        <f t="shared" si="3"/>
        <v>65462414</v>
      </c>
      <c r="AC21" s="65">
        <f t="shared" si="2"/>
        <v>11410.565452327</v>
      </c>
      <c r="AE21" s="69">
        <v>5737</v>
      </c>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row>
    <row r="22" spans="1:70" ht="8.85" customHeight="1" x14ac:dyDescent="0.3">
      <c r="A22" s="10">
        <v>8</v>
      </c>
      <c r="B22" s="21"/>
      <c r="C22" s="10" t="s">
        <v>91</v>
      </c>
      <c r="E22" s="160">
        <v>121543527</v>
      </c>
      <c r="G22" s="160">
        <v>0</v>
      </c>
      <c r="I22" s="160">
        <v>104423462</v>
      </c>
      <c r="K22" s="160">
        <v>0</v>
      </c>
      <c r="M22" s="160">
        <f t="shared" si="0"/>
        <v>225966989</v>
      </c>
      <c r="O22" s="160">
        <v>76610497</v>
      </c>
      <c r="Q22" s="160">
        <v>0</v>
      </c>
      <c r="S22" s="160">
        <v>91926438</v>
      </c>
      <c r="U22" s="160">
        <v>57430054</v>
      </c>
      <c r="W22" s="160">
        <f t="shared" si="1"/>
        <v>225966989</v>
      </c>
      <c r="Y22" s="160">
        <v>0</v>
      </c>
      <c r="AA22" s="160">
        <f t="shared" si="3"/>
        <v>225966989</v>
      </c>
      <c r="AC22" s="65">
        <f t="shared" si="2"/>
        <v>5305.6348673397515</v>
      </c>
      <c r="AE22" s="69">
        <v>42590</v>
      </c>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row>
    <row r="23" spans="1:70" ht="8.85" customHeight="1" x14ac:dyDescent="0.3">
      <c r="A23" s="10">
        <v>9</v>
      </c>
      <c r="B23" s="21"/>
      <c r="C23" s="10" t="s">
        <v>93</v>
      </c>
      <c r="E23" s="160">
        <v>0</v>
      </c>
      <c r="G23" s="160">
        <v>0</v>
      </c>
      <c r="I23" s="160">
        <v>0</v>
      </c>
      <c r="K23" s="160">
        <v>0</v>
      </c>
      <c r="M23" s="160">
        <f t="shared" si="0"/>
        <v>0</v>
      </c>
      <c r="O23" s="160">
        <v>0</v>
      </c>
      <c r="Q23" s="160">
        <v>0</v>
      </c>
      <c r="S23" s="160">
        <v>0</v>
      </c>
      <c r="U23" s="160">
        <v>0</v>
      </c>
      <c r="W23" s="160">
        <f t="shared" si="1"/>
        <v>0</v>
      </c>
      <c r="Y23" s="160">
        <v>0</v>
      </c>
      <c r="AA23" s="160">
        <f t="shared" si="3"/>
        <v>0</v>
      </c>
      <c r="AC23" s="65">
        <f t="shared" si="2"/>
        <v>0</v>
      </c>
      <c r="AE23" s="69">
        <v>5766</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row>
    <row r="24" spans="1:70" ht="8.85" customHeight="1" x14ac:dyDescent="0.3">
      <c r="A24" s="10">
        <v>10</v>
      </c>
      <c r="B24" s="21"/>
      <c r="C24" s="10" t="s">
        <v>94</v>
      </c>
      <c r="E24" s="160">
        <v>136491213</v>
      </c>
      <c r="G24" s="160">
        <v>0</v>
      </c>
      <c r="I24" s="160">
        <v>90320295</v>
      </c>
      <c r="K24" s="160">
        <v>0</v>
      </c>
      <c r="M24" s="160">
        <f t="shared" si="0"/>
        <v>226811508</v>
      </c>
      <c r="O24" s="160">
        <v>65175627</v>
      </c>
      <c r="Q24" s="160">
        <v>0</v>
      </c>
      <c r="S24" s="160">
        <v>135912012</v>
      </c>
      <c r="U24" s="160">
        <v>25723869</v>
      </c>
      <c r="W24" s="160">
        <f t="shared" si="1"/>
        <v>226811508</v>
      </c>
      <c r="Y24" s="160">
        <v>0</v>
      </c>
      <c r="AA24" s="160">
        <f t="shared" si="3"/>
        <v>226811508</v>
      </c>
      <c r="AC24" s="65">
        <f t="shared" si="2"/>
        <v>9393.3367017311357</v>
      </c>
      <c r="AE24" s="69">
        <v>24146</v>
      </c>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row>
    <row r="25" spans="1:70" ht="8.85" customHeight="1" x14ac:dyDescent="0.3">
      <c r="A25" s="41"/>
      <c r="B25" s="21"/>
      <c r="AC25" s="173"/>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row>
    <row r="26" spans="1:70" ht="8.85" customHeight="1" x14ac:dyDescent="0.3">
      <c r="A26" s="10">
        <v>11</v>
      </c>
      <c r="B26" s="21"/>
      <c r="C26" s="10" t="s">
        <v>95</v>
      </c>
      <c r="E26" s="160">
        <v>186903626</v>
      </c>
      <c r="G26" s="160">
        <v>0</v>
      </c>
      <c r="I26" s="160">
        <v>60311177</v>
      </c>
      <c r="K26" s="160">
        <v>0</v>
      </c>
      <c r="M26" s="160">
        <f t="shared" si="0"/>
        <v>247214803</v>
      </c>
      <c r="O26" s="160">
        <v>192560449</v>
      </c>
      <c r="Q26" s="160">
        <v>4672654</v>
      </c>
      <c r="S26" s="160">
        <v>40154475</v>
      </c>
      <c r="U26" s="160">
        <v>9827225</v>
      </c>
      <c r="W26" s="160">
        <f t="shared" si="1"/>
        <v>247214803</v>
      </c>
      <c r="Y26" s="160">
        <v>0</v>
      </c>
      <c r="AA26" s="160">
        <f t="shared" si="3"/>
        <v>247214803</v>
      </c>
      <c r="AC26" s="65">
        <f t="shared" si="2"/>
        <v>16865.520739527903</v>
      </c>
      <c r="AE26" s="69">
        <v>14658</v>
      </c>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row>
    <row r="27" spans="1:70" ht="8.85" customHeight="1" x14ac:dyDescent="0.3">
      <c r="A27" s="10">
        <v>12</v>
      </c>
      <c r="B27" s="21"/>
      <c r="C27" s="10" t="s">
        <v>96</v>
      </c>
      <c r="E27" s="160">
        <v>27114533</v>
      </c>
      <c r="G27" s="160">
        <v>0</v>
      </c>
      <c r="I27" s="160">
        <v>25808595</v>
      </c>
      <c r="K27" s="160">
        <v>0</v>
      </c>
      <c r="M27" s="160">
        <f t="shared" si="0"/>
        <v>52923128</v>
      </c>
      <c r="O27" s="160">
        <v>19725527</v>
      </c>
      <c r="Q27" s="160">
        <v>0</v>
      </c>
      <c r="S27" s="160">
        <v>26797107</v>
      </c>
      <c r="U27" s="160">
        <v>6400494</v>
      </c>
      <c r="W27" s="160">
        <f t="shared" si="1"/>
        <v>52923128</v>
      </c>
      <c r="Y27" s="160">
        <v>0</v>
      </c>
      <c r="AA27" s="160">
        <f t="shared" si="3"/>
        <v>52923128</v>
      </c>
      <c r="AC27" s="65">
        <f t="shared" si="2"/>
        <v>6469.8200488997554</v>
      </c>
      <c r="AE27" s="69">
        <v>8180</v>
      </c>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row>
    <row r="28" spans="1:70" ht="8.85" customHeight="1" x14ac:dyDescent="0.3">
      <c r="A28" s="10">
        <v>13</v>
      </c>
      <c r="B28" s="21"/>
      <c r="C28" s="10" t="s">
        <v>97</v>
      </c>
      <c r="E28" s="160">
        <v>101735780</v>
      </c>
      <c r="G28" s="160">
        <v>0</v>
      </c>
      <c r="I28" s="160">
        <v>109402115</v>
      </c>
      <c r="K28" s="160">
        <v>0</v>
      </c>
      <c r="M28" s="160">
        <f t="shared" si="0"/>
        <v>211137895</v>
      </c>
      <c r="O28" s="160">
        <v>90142368</v>
      </c>
      <c r="Q28" s="160">
        <v>0</v>
      </c>
      <c r="S28" s="160">
        <v>96064682</v>
      </c>
      <c r="U28" s="160">
        <v>24930845</v>
      </c>
      <c r="W28" s="160">
        <f t="shared" si="1"/>
        <v>211137895</v>
      </c>
      <c r="Y28" s="160">
        <v>0</v>
      </c>
      <c r="AA28" s="160">
        <f t="shared" si="3"/>
        <v>211137895</v>
      </c>
      <c r="AC28" s="65">
        <f t="shared" si="2"/>
        <v>7545.4897791437352</v>
      </c>
      <c r="AE28" s="69">
        <v>27982</v>
      </c>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row>
    <row r="29" spans="1:70" ht="8.85" customHeight="1" x14ac:dyDescent="0.3">
      <c r="A29" s="10">
        <v>14</v>
      </c>
      <c r="B29" s="21"/>
      <c r="C29" s="10" t="s">
        <v>98</v>
      </c>
      <c r="E29" s="160">
        <v>33023527</v>
      </c>
      <c r="G29" s="160">
        <v>0</v>
      </c>
      <c r="I29" s="160">
        <v>20698500</v>
      </c>
      <c r="K29" s="160">
        <v>0</v>
      </c>
      <c r="M29" s="160">
        <f t="shared" si="0"/>
        <v>53722027</v>
      </c>
      <c r="O29" s="160">
        <v>35561226</v>
      </c>
      <c r="Q29" s="160">
        <v>0</v>
      </c>
      <c r="S29" s="160">
        <v>7339922</v>
      </c>
      <c r="U29" s="160">
        <v>10820879</v>
      </c>
      <c r="W29" s="160">
        <f t="shared" si="1"/>
        <v>53722027</v>
      </c>
      <c r="Y29" s="160">
        <v>0</v>
      </c>
      <c r="AA29" s="160">
        <f t="shared" si="3"/>
        <v>53722027</v>
      </c>
      <c r="AC29" s="65">
        <f t="shared" si="2"/>
        <v>7994.3492559523811</v>
      </c>
      <c r="AE29" s="69">
        <v>6720</v>
      </c>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row>
    <row r="30" spans="1:70" ht="8.85" customHeight="1" x14ac:dyDescent="0.3">
      <c r="A30" s="10">
        <v>15</v>
      </c>
      <c r="B30" s="21"/>
      <c r="C30" s="10" t="s">
        <v>99</v>
      </c>
      <c r="E30" s="160">
        <v>364584900</v>
      </c>
      <c r="G30" s="160">
        <v>0</v>
      </c>
      <c r="I30" s="160">
        <v>518505656</v>
      </c>
      <c r="K30" s="160">
        <v>0</v>
      </c>
      <c r="M30" s="160">
        <f t="shared" si="0"/>
        <v>883090556</v>
      </c>
      <c r="O30" s="160">
        <v>244289022</v>
      </c>
      <c r="Q30" s="160">
        <v>0</v>
      </c>
      <c r="S30" s="160">
        <v>558695793</v>
      </c>
      <c r="U30" s="160">
        <v>80105741</v>
      </c>
      <c r="W30" s="160">
        <f t="shared" si="1"/>
        <v>883090556</v>
      </c>
      <c r="Y30" s="160">
        <v>7267808</v>
      </c>
      <c r="AA30" s="160">
        <f t="shared" si="3"/>
        <v>875822748</v>
      </c>
      <c r="AC30" s="65">
        <f t="shared" si="2"/>
        <v>6385.9680636976109</v>
      </c>
      <c r="AE30" s="69">
        <v>137148</v>
      </c>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row>
    <row r="31" spans="1:70" ht="8.85" customHeight="1" x14ac:dyDescent="0.3">
      <c r="A31" s="41"/>
      <c r="B31" s="21"/>
      <c r="AC31" s="173"/>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row>
    <row r="32" spans="1:70" ht="8.85" customHeight="1" x14ac:dyDescent="0.3">
      <c r="A32" s="10">
        <v>16</v>
      </c>
      <c r="B32" s="21"/>
      <c r="C32" s="10" t="s">
        <v>100</v>
      </c>
      <c r="E32" s="160">
        <v>177740762</v>
      </c>
      <c r="G32" s="160">
        <v>0</v>
      </c>
      <c r="I32" s="160">
        <v>162371492</v>
      </c>
      <c r="K32" s="160">
        <v>0</v>
      </c>
      <c r="M32" s="160">
        <f t="shared" si="0"/>
        <v>340112254</v>
      </c>
      <c r="O32" s="160">
        <v>194432310</v>
      </c>
      <c r="Q32" s="160">
        <v>23178879</v>
      </c>
      <c r="S32" s="160">
        <v>85578417</v>
      </c>
      <c r="U32" s="160">
        <v>36922648</v>
      </c>
      <c r="W32" s="160">
        <f t="shared" si="1"/>
        <v>340112254</v>
      </c>
      <c r="Y32" s="160">
        <v>0</v>
      </c>
      <c r="AA32" s="160">
        <f t="shared" si="3"/>
        <v>340112254</v>
      </c>
      <c r="AC32" s="65">
        <f t="shared" si="2"/>
        <v>6205.2956394818466</v>
      </c>
      <c r="AE32" s="69">
        <v>54810</v>
      </c>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row>
    <row r="33" spans="1:70" ht="8.85" customHeight="1" x14ac:dyDescent="0.3">
      <c r="A33" s="10">
        <v>17</v>
      </c>
      <c r="B33" s="21"/>
      <c r="C33" s="10" t="s">
        <v>101</v>
      </c>
      <c r="E33" s="160">
        <v>0</v>
      </c>
      <c r="G33" s="160">
        <v>0</v>
      </c>
      <c r="I33" s="160">
        <v>0</v>
      </c>
      <c r="K33" s="160">
        <v>0</v>
      </c>
      <c r="M33" s="160">
        <f t="shared" si="0"/>
        <v>0</v>
      </c>
      <c r="O33" s="160">
        <v>0</v>
      </c>
      <c r="Q33" s="160">
        <v>0</v>
      </c>
      <c r="S33" s="160">
        <v>0</v>
      </c>
      <c r="U33" s="160">
        <v>0</v>
      </c>
      <c r="W33" s="160">
        <f t="shared" si="1"/>
        <v>0</v>
      </c>
      <c r="Y33" s="160">
        <v>0</v>
      </c>
      <c r="AA33" s="160">
        <f>(M33-Y33)</f>
        <v>0</v>
      </c>
      <c r="AC33" s="65">
        <v>0</v>
      </c>
      <c r="AE33" s="69">
        <v>0</v>
      </c>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row>
    <row r="34" spans="1:70" ht="8.85" customHeight="1" x14ac:dyDescent="0.3">
      <c r="A34" s="10">
        <v>18</v>
      </c>
      <c r="B34" s="21"/>
      <c r="C34" s="10" t="s">
        <v>102</v>
      </c>
      <c r="E34" s="160">
        <v>28190474</v>
      </c>
      <c r="G34" s="160">
        <v>0</v>
      </c>
      <c r="I34" s="160">
        <v>11112256</v>
      </c>
      <c r="K34" s="160">
        <v>0</v>
      </c>
      <c r="M34" s="160">
        <f t="shared" si="0"/>
        <v>39302730</v>
      </c>
      <c r="O34" s="160">
        <v>20184863</v>
      </c>
      <c r="Q34" s="160">
        <v>0</v>
      </c>
      <c r="S34" s="160">
        <v>13922751</v>
      </c>
      <c r="U34" s="160">
        <v>5195116</v>
      </c>
      <c r="W34" s="160">
        <f t="shared" si="1"/>
        <v>39302730</v>
      </c>
      <c r="Y34" s="160">
        <v>0</v>
      </c>
      <c r="AA34" s="160">
        <f>(M34-Y34)</f>
        <v>39302730</v>
      </c>
      <c r="AC34" s="65">
        <f t="shared" si="2"/>
        <v>5255.0782190132368</v>
      </c>
      <c r="AE34" s="69">
        <v>7479</v>
      </c>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row>
    <row r="35" spans="1:70" ht="8.85" customHeight="1" x14ac:dyDescent="0.3">
      <c r="A35" s="10">
        <v>19</v>
      </c>
      <c r="B35" s="21"/>
      <c r="C35" s="10" t="s">
        <v>103</v>
      </c>
      <c r="E35" s="160">
        <v>376803236</v>
      </c>
      <c r="G35" s="160">
        <v>0</v>
      </c>
      <c r="I35" s="160">
        <v>305164891</v>
      </c>
      <c r="K35" s="160">
        <v>0</v>
      </c>
      <c r="M35" s="160">
        <f t="shared" si="0"/>
        <v>681968127</v>
      </c>
      <c r="O35" s="160">
        <v>206842020</v>
      </c>
      <c r="Q35" s="160">
        <v>63796971</v>
      </c>
      <c r="S35" s="160">
        <v>204394719</v>
      </c>
      <c r="U35" s="160">
        <v>206934417</v>
      </c>
      <c r="W35" s="160">
        <f t="shared" si="1"/>
        <v>681968127</v>
      </c>
      <c r="Y35" s="160">
        <v>0</v>
      </c>
      <c r="AA35" s="160">
        <f>(M35-Y35)</f>
        <v>681968127</v>
      </c>
      <c r="AC35" s="65">
        <f t="shared" si="2"/>
        <v>8482.7181665526459</v>
      </c>
      <c r="AE35" s="69">
        <v>80395</v>
      </c>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row>
    <row r="36" spans="1:70" ht="8.85" customHeight="1" x14ac:dyDescent="0.3">
      <c r="A36" s="10">
        <v>20</v>
      </c>
      <c r="B36" s="21"/>
      <c r="C36" s="10" t="s">
        <v>104</v>
      </c>
      <c r="E36" s="160">
        <v>141636632</v>
      </c>
      <c r="G36" s="160">
        <v>0</v>
      </c>
      <c r="I36" s="160">
        <v>176908712</v>
      </c>
      <c r="K36" s="160">
        <v>0</v>
      </c>
      <c r="M36" s="160">
        <f t="shared" si="0"/>
        <v>318545344</v>
      </c>
      <c r="O36" s="160">
        <v>167174057</v>
      </c>
      <c r="Q36" s="160">
        <v>14376657</v>
      </c>
      <c r="S36" s="160">
        <v>81977709</v>
      </c>
      <c r="U36" s="160">
        <v>55016921</v>
      </c>
      <c r="W36" s="160">
        <f t="shared" si="1"/>
        <v>318545344</v>
      </c>
      <c r="Y36" s="160">
        <v>0</v>
      </c>
      <c r="AA36" s="160">
        <f>(M36-Y36)</f>
        <v>318545344</v>
      </c>
      <c r="AC36" s="65">
        <f t="shared" si="2"/>
        <v>7447.5204339287384</v>
      </c>
      <c r="AE36" s="69">
        <v>42772</v>
      </c>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row>
    <row r="37" spans="1:70" ht="8.85" customHeight="1" x14ac:dyDescent="0.3">
      <c r="A37" s="41"/>
      <c r="B37" s="21"/>
      <c r="AC37" s="173"/>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row>
    <row r="38" spans="1:70" ht="8.85" customHeight="1" x14ac:dyDescent="0.3">
      <c r="A38" s="10">
        <v>21</v>
      </c>
      <c r="B38" s="21"/>
      <c r="C38" s="10" t="s">
        <v>105</v>
      </c>
      <c r="E38" s="160">
        <v>113547499</v>
      </c>
      <c r="G38" s="160">
        <v>7195000</v>
      </c>
      <c r="I38" s="160">
        <v>58326845</v>
      </c>
      <c r="K38" s="160">
        <v>0</v>
      </c>
      <c r="M38" s="160">
        <f t="shared" si="0"/>
        <v>179069344</v>
      </c>
      <c r="O38" s="160">
        <v>91636907</v>
      </c>
      <c r="Q38" s="160">
        <v>0</v>
      </c>
      <c r="S38" s="160">
        <v>76985254</v>
      </c>
      <c r="U38" s="160">
        <v>10447183</v>
      </c>
      <c r="W38" s="160">
        <f t="shared" si="1"/>
        <v>179069344</v>
      </c>
      <c r="Y38" s="160">
        <v>0</v>
      </c>
      <c r="AA38" s="160">
        <f>(M38-Y38)</f>
        <v>179069344</v>
      </c>
      <c r="AC38" s="65">
        <f t="shared" si="2"/>
        <v>10399.520529647483</v>
      </c>
      <c r="AE38" s="69">
        <v>17219</v>
      </c>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row>
    <row r="39" spans="1:70" ht="8.85" customHeight="1" x14ac:dyDescent="0.3">
      <c r="A39" s="10">
        <v>22</v>
      </c>
      <c r="B39" s="21"/>
      <c r="C39" s="10" t="s">
        <v>106</v>
      </c>
      <c r="E39" s="160">
        <v>26162840</v>
      </c>
      <c r="G39" s="160">
        <v>0</v>
      </c>
      <c r="I39" s="160">
        <v>67653667</v>
      </c>
      <c r="K39" s="160">
        <v>0</v>
      </c>
      <c r="M39" s="160">
        <f t="shared" si="0"/>
        <v>93816507</v>
      </c>
      <c r="O39" s="160">
        <v>32190268</v>
      </c>
      <c r="Q39" s="160">
        <v>0</v>
      </c>
      <c r="S39" s="160">
        <v>33110838</v>
      </c>
      <c r="U39" s="160">
        <v>28515401</v>
      </c>
      <c r="W39" s="160">
        <f t="shared" si="1"/>
        <v>93816507</v>
      </c>
      <c r="Y39" s="160">
        <v>0</v>
      </c>
      <c r="AA39" s="160">
        <f>(M39-Y39)</f>
        <v>93816507</v>
      </c>
      <c r="AC39" s="65">
        <f t="shared" si="2"/>
        <v>6957.1010011123471</v>
      </c>
      <c r="AE39" s="69">
        <v>13485</v>
      </c>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row>
    <row r="40" spans="1:70" ht="8.85" customHeight="1" x14ac:dyDescent="0.3">
      <c r="A40" s="10">
        <v>23</v>
      </c>
      <c r="B40" s="21"/>
      <c r="C40" s="10" t="s">
        <v>107</v>
      </c>
      <c r="E40" s="160">
        <v>661251863</v>
      </c>
      <c r="G40" s="160">
        <v>2528952</v>
      </c>
      <c r="I40" s="160">
        <v>1005118132</v>
      </c>
      <c r="K40" s="160">
        <v>0</v>
      </c>
      <c r="M40" s="160">
        <f t="shared" si="0"/>
        <v>1668898947</v>
      </c>
      <c r="O40" s="160">
        <v>555775300</v>
      </c>
      <c r="Q40" s="160">
        <v>62683168</v>
      </c>
      <c r="S40" s="160">
        <v>790382812</v>
      </c>
      <c r="U40" s="160">
        <v>260057667</v>
      </c>
      <c r="W40" s="160">
        <f t="shared" si="1"/>
        <v>1668898947</v>
      </c>
      <c r="Y40" s="160">
        <v>6666898</v>
      </c>
      <c r="AA40" s="160">
        <f>(M40-Y40)</f>
        <v>1662232049</v>
      </c>
      <c r="AC40" s="65">
        <f t="shared" si="2"/>
        <v>8924.879590006818</v>
      </c>
      <c r="AE40" s="69">
        <v>186247</v>
      </c>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row>
    <row r="41" spans="1:70" ht="8.85" customHeight="1" x14ac:dyDescent="0.3">
      <c r="A41" s="10">
        <v>24</v>
      </c>
      <c r="B41" s="21"/>
      <c r="C41" s="10" t="s">
        <v>108</v>
      </c>
      <c r="E41" s="160">
        <v>1597133257</v>
      </c>
      <c r="G41" s="160">
        <v>0</v>
      </c>
      <c r="I41" s="160">
        <v>1018265653</v>
      </c>
      <c r="K41" s="160">
        <v>0</v>
      </c>
      <c r="M41" s="160">
        <f t="shared" si="0"/>
        <v>2615398910</v>
      </c>
      <c r="O41" s="160">
        <v>622773905</v>
      </c>
      <c r="Q41" s="160">
        <v>32905971</v>
      </c>
      <c r="S41" s="160">
        <v>1293677083</v>
      </c>
      <c r="U41" s="160">
        <v>666041951</v>
      </c>
      <c r="W41" s="160">
        <f t="shared" si="1"/>
        <v>2615398910</v>
      </c>
      <c r="Y41" s="160">
        <v>0</v>
      </c>
      <c r="AA41" s="160">
        <f>(M41-Y41)</f>
        <v>2615398910</v>
      </c>
      <c r="AC41" s="65">
        <f t="shared" si="2"/>
        <v>10988.840192432932</v>
      </c>
      <c r="AE41" s="69">
        <v>238005</v>
      </c>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row>
    <row r="42" spans="1:70" ht="8.85" customHeight="1" x14ac:dyDescent="0.3">
      <c r="A42" s="10">
        <v>25</v>
      </c>
      <c r="B42" s="21"/>
      <c r="C42" s="10" t="s">
        <v>109</v>
      </c>
      <c r="E42" s="160">
        <v>14852745</v>
      </c>
      <c r="G42" s="160">
        <v>0</v>
      </c>
      <c r="I42" s="160">
        <v>11320896</v>
      </c>
      <c r="K42" s="160">
        <v>0</v>
      </c>
      <c r="M42" s="160">
        <f t="shared" si="0"/>
        <v>26173641</v>
      </c>
      <c r="O42" s="160">
        <v>14659510</v>
      </c>
      <c r="Q42" s="160">
        <v>0</v>
      </c>
      <c r="S42" s="160">
        <v>4305542</v>
      </c>
      <c r="U42" s="160">
        <v>7208589</v>
      </c>
      <c r="W42" s="160">
        <f t="shared" si="1"/>
        <v>26173641</v>
      </c>
      <c r="Y42" s="160">
        <v>0</v>
      </c>
      <c r="AA42" s="160">
        <f>(M42-Y42)</f>
        <v>26173641</v>
      </c>
      <c r="AC42" s="65">
        <f t="shared" si="2"/>
        <v>7098.8991049633851</v>
      </c>
      <c r="AE42" s="69">
        <v>3687</v>
      </c>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row>
    <row r="43" spans="1:70" ht="8.85" customHeight="1" x14ac:dyDescent="0.3">
      <c r="A43" s="41"/>
      <c r="B43" s="21"/>
      <c r="AC43" s="173"/>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row>
    <row r="44" spans="1:70" ht="8.85" customHeight="1" x14ac:dyDescent="0.3">
      <c r="A44" s="10">
        <v>26</v>
      </c>
      <c r="B44" s="21"/>
      <c r="C44" s="10" t="s">
        <v>110</v>
      </c>
      <c r="E44" s="160">
        <v>0</v>
      </c>
      <c r="G44" s="160">
        <v>0</v>
      </c>
      <c r="I44" s="160">
        <v>0</v>
      </c>
      <c r="K44" s="160">
        <v>0</v>
      </c>
      <c r="M44" s="160">
        <f t="shared" si="0"/>
        <v>0</v>
      </c>
      <c r="O44" s="160">
        <v>0</v>
      </c>
      <c r="Q44" s="160">
        <v>0</v>
      </c>
      <c r="S44" s="160">
        <v>0</v>
      </c>
      <c r="U44" s="160">
        <v>0</v>
      </c>
      <c r="W44" s="160">
        <f t="shared" si="1"/>
        <v>0</v>
      </c>
      <c r="Y44" s="160">
        <v>0</v>
      </c>
      <c r="AA44" s="160">
        <f>(M44-Y44)</f>
        <v>0</v>
      </c>
      <c r="AC44" s="65">
        <v>0</v>
      </c>
      <c r="AE44" s="69">
        <v>0</v>
      </c>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row>
    <row r="45" spans="1:70" ht="8.85" customHeight="1" x14ac:dyDescent="0.3">
      <c r="A45" s="10">
        <v>27</v>
      </c>
      <c r="B45" s="21"/>
      <c r="C45" s="10" t="s">
        <v>111</v>
      </c>
      <c r="E45" s="160">
        <v>44418778</v>
      </c>
      <c r="G45" s="160">
        <v>0</v>
      </c>
      <c r="I45" s="160">
        <v>33993115</v>
      </c>
      <c r="K45" s="160">
        <v>0</v>
      </c>
      <c r="M45" s="160">
        <f t="shared" si="0"/>
        <v>78411893</v>
      </c>
      <c r="O45" s="160">
        <v>46620074</v>
      </c>
      <c r="Q45" s="160">
        <v>0</v>
      </c>
      <c r="S45" s="160">
        <v>26859401</v>
      </c>
      <c r="U45" s="160">
        <v>4932418</v>
      </c>
      <c r="W45" s="160">
        <f t="shared" si="1"/>
        <v>78411893</v>
      </c>
      <c r="Y45" s="160">
        <v>1093207</v>
      </c>
      <c r="AA45" s="160">
        <f>(M45-Y45)</f>
        <v>77318686</v>
      </c>
      <c r="AC45" s="65">
        <f t="shared" si="2"/>
        <v>6205.3520064205459</v>
      </c>
      <c r="AE45" s="69">
        <v>12460</v>
      </c>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row>
    <row r="46" spans="1:70" ht="8.85" customHeight="1" x14ac:dyDescent="0.3">
      <c r="A46" s="10">
        <v>28</v>
      </c>
      <c r="B46" s="21"/>
      <c r="C46" s="10" t="s">
        <v>112</v>
      </c>
      <c r="E46" s="160">
        <v>587418773</v>
      </c>
      <c r="G46" s="160">
        <v>0</v>
      </c>
      <c r="I46" s="160">
        <v>383691362</v>
      </c>
      <c r="K46" s="160">
        <v>0</v>
      </c>
      <c r="M46" s="160">
        <f t="shared" si="0"/>
        <v>971110135</v>
      </c>
      <c r="O46" s="160">
        <v>197468913</v>
      </c>
      <c r="Q46" s="160">
        <v>0</v>
      </c>
      <c r="S46" s="160">
        <v>623678039</v>
      </c>
      <c r="U46" s="160">
        <v>149963183</v>
      </c>
      <c r="W46" s="160">
        <f t="shared" si="1"/>
        <v>971110135</v>
      </c>
      <c r="Y46" s="160">
        <v>3610665</v>
      </c>
      <c r="AA46" s="160">
        <f>(M46-Y46)</f>
        <v>967499470</v>
      </c>
      <c r="AC46" s="65">
        <f t="shared" si="2"/>
        <v>9881.0138385334212</v>
      </c>
      <c r="AE46" s="69">
        <v>97915</v>
      </c>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row>
    <row r="47" spans="1:70" ht="8.85" customHeight="1" x14ac:dyDescent="0.3">
      <c r="A47" s="10">
        <v>29</v>
      </c>
      <c r="B47" s="21"/>
      <c r="C47" s="10" t="s">
        <v>113</v>
      </c>
      <c r="E47" s="160">
        <v>34279879</v>
      </c>
      <c r="G47" s="160">
        <v>0</v>
      </c>
      <c r="I47" s="160">
        <v>36444630</v>
      </c>
      <c r="K47" s="160">
        <v>0</v>
      </c>
      <c r="M47" s="160">
        <f t="shared" si="0"/>
        <v>70724509</v>
      </c>
      <c r="O47" s="160">
        <v>43071508</v>
      </c>
      <c r="Q47" s="160">
        <v>0</v>
      </c>
      <c r="S47" s="160">
        <v>22670804</v>
      </c>
      <c r="U47" s="160">
        <v>4982197</v>
      </c>
      <c r="W47" s="160">
        <f t="shared" si="1"/>
        <v>70724509</v>
      </c>
      <c r="Y47" s="160">
        <v>0</v>
      </c>
      <c r="AA47" s="160">
        <f>(M47-Y47)</f>
        <v>70724509</v>
      </c>
      <c r="AC47" s="65">
        <f t="shared" si="2"/>
        <v>4017.5249375142012</v>
      </c>
      <c r="AE47" s="69">
        <v>17604</v>
      </c>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row>
    <row r="48" spans="1:70" ht="8.85" customHeight="1" x14ac:dyDescent="0.3">
      <c r="A48" s="10">
        <v>30</v>
      </c>
      <c r="B48" s="21"/>
      <c r="C48" s="10" t="s">
        <v>114</v>
      </c>
      <c r="E48" s="160">
        <v>1847497974</v>
      </c>
      <c r="G48" s="160">
        <v>0</v>
      </c>
      <c r="I48" s="160">
        <v>1006379817</v>
      </c>
      <c r="K48" s="160">
        <v>0</v>
      </c>
      <c r="M48" s="160">
        <f t="shared" si="0"/>
        <v>2853877791</v>
      </c>
      <c r="O48" s="160">
        <v>682573297</v>
      </c>
      <c r="Q48" s="160">
        <v>106572552</v>
      </c>
      <c r="S48" s="160">
        <v>1060030067</v>
      </c>
      <c r="U48" s="160">
        <v>1004701875</v>
      </c>
      <c r="W48" s="160">
        <f t="shared" si="1"/>
        <v>2853877791</v>
      </c>
      <c r="Y48" s="160">
        <v>11375231</v>
      </c>
      <c r="AA48" s="160">
        <f>(M48-Y48)</f>
        <v>2842502560</v>
      </c>
      <c r="AC48" s="65">
        <f t="shared" si="2"/>
        <v>12543.588367680155</v>
      </c>
      <c r="AE48" s="69">
        <v>226610</v>
      </c>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row>
    <row r="49" spans="1:70" ht="8.85" customHeight="1" x14ac:dyDescent="0.3">
      <c r="A49" s="41"/>
      <c r="B49" s="21"/>
      <c r="AC49" s="173"/>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row>
    <row r="50" spans="1:70" ht="8.85" customHeight="1" x14ac:dyDescent="0.3">
      <c r="A50" s="10">
        <v>31</v>
      </c>
      <c r="B50" s="21"/>
      <c r="C50" s="10" t="s">
        <v>115</v>
      </c>
      <c r="E50" s="160">
        <v>269737862</v>
      </c>
      <c r="G50" s="160">
        <v>0</v>
      </c>
      <c r="I50" s="160">
        <v>376002413</v>
      </c>
      <c r="K50" s="160">
        <v>0</v>
      </c>
      <c r="M50" s="160">
        <f t="shared" si="0"/>
        <v>645740275</v>
      </c>
      <c r="O50" s="160">
        <v>289927432</v>
      </c>
      <c r="Q50" s="160">
        <v>31544327</v>
      </c>
      <c r="S50" s="160">
        <v>300029938</v>
      </c>
      <c r="U50" s="160">
        <v>24238578</v>
      </c>
      <c r="W50" s="160">
        <f t="shared" si="1"/>
        <v>645740275</v>
      </c>
      <c r="Y50" s="160">
        <v>76816</v>
      </c>
      <c r="AA50" s="160">
        <f>(M50-Y50)</f>
        <v>645663459</v>
      </c>
      <c r="AC50" s="65">
        <f t="shared" si="2"/>
        <v>6455.9244383117857</v>
      </c>
      <c r="AE50" s="69">
        <v>100011</v>
      </c>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row>
    <row r="51" spans="1:70" ht="8.85" customHeight="1" x14ac:dyDescent="0.3">
      <c r="A51" s="10">
        <v>32</v>
      </c>
      <c r="B51" s="21"/>
      <c r="C51" s="10" t="s">
        <v>116</v>
      </c>
      <c r="E51" s="160">
        <v>92809853</v>
      </c>
      <c r="G51" s="160">
        <v>0</v>
      </c>
      <c r="I51" s="160">
        <v>114612792</v>
      </c>
      <c r="K51" s="160">
        <v>0</v>
      </c>
      <c r="M51" s="160">
        <f t="shared" si="0"/>
        <v>207422645</v>
      </c>
      <c r="O51" s="160">
        <v>84240721</v>
      </c>
      <c r="Q51" s="160">
        <v>77750</v>
      </c>
      <c r="S51" s="160">
        <v>72704190</v>
      </c>
      <c r="U51" s="160">
        <v>50399984</v>
      </c>
      <c r="W51" s="160">
        <f t="shared" si="1"/>
        <v>207422645</v>
      </c>
      <c r="Y51" s="160">
        <v>0</v>
      </c>
      <c r="AA51" s="160">
        <f>(M51-Y51)</f>
        <v>207422645</v>
      </c>
      <c r="AC51" s="65">
        <f t="shared" si="2"/>
        <v>8183.6441647597258</v>
      </c>
      <c r="AE51" s="69">
        <v>25346</v>
      </c>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row>
    <row r="52" spans="1:70" ht="8.85" customHeight="1" x14ac:dyDescent="0.3">
      <c r="A52" s="10">
        <v>33</v>
      </c>
      <c r="B52" s="21"/>
      <c r="C52" s="10" t="s">
        <v>117</v>
      </c>
      <c r="E52" s="160">
        <v>80380253</v>
      </c>
      <c r="G52" s="160">
        <v>200000</v>
      </c>
      <c r="I52" s="160">
        <v>73965397</v>
      </c>
      <c r="K52" s="160">
        <v>0</v>
      </c>
      <c r="M52" s="160">
        <f t="shared" si="0"/>
        <v>154545650</v>
      </c>
      <c r="O52" s="160">
        <v>89737977</v>
      </c>
      <c r="Q52" s="160">
        <v>0</v>
      </c>
      <c r="S52" s="160">
        <v>50066086</v>
      </c>
      <c r="U52" s="160">
        <v>14741587</v>
      </c>
      <c r="W52" s="160">
        <f t="shared" si="1"/>
        <v>154545650</v>
      </c>
      <c r="Y52" s="160">
        <v>2534645</v>
      </c>
      <c r="AA52" s="160">
        <f>(M52-Y52)</f>
        <v>152011005</v>
      </c>
      <c r="AC52" s="65">
        <f t="shared" si="2"/>
        <v>5903.34</v>
      </c>
      <c r="AE52" s="69">
        <v>25750</v>
      </c>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row>
    <row r="53" spans="1:70" ht="8.85" customHeight="1" x14ac:dyDescent="0.3">
      <c r="A53" s="10">
        <v>34</v>
      </c>
      <c r="B53" s="21"/>
      <c r="C53" s="10" t="s">
        <v>118</v>
      </c>
      <c r="E53" s="160">
        <v>696698981</v>
      </c>
      <c r="G53" s="160">
        <v>0</v>
      </c>
      <c r="I53" s="160">
        <v>267889505</v>
      </c>
      <c r="K53" s="160">
        <v>0</v>
      </c>
      <c r="M53" s="160">
        <f t="shared" si="0"/>
        <v>964588486</v>
      </c>
      <c r="O53" s="160">
        <v>259102540</v>
      </c>
      <c r="Q53" s="160">
        <v>0</v>
      </c>
      <c r="S53" s="160">
        <v>300884813</v>
      </c>
      <c r="U53" s="160">
        <v>404601133</v>
      </c>
      <c r="W53" s="160">
        <f t="shared" si="1"/>
        <v>964588486</v>
      </c>
      <c r="Y53" s="160">
        <v>0</v>
      </c>
      <c r="AA53" s="160">
        <f>(M53-Y53)</f>
        <v>964588486</v>
      </c>
      <c r="AC53" s="65">
        <f t="shared" si="2"/>
        <v>10226.331432085153</v>
      </c>
      <c r="AE53" s="69">
        <v>94324</v>
      </c>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row>
    <row r="54" spans="1:70" ht="8.85" customHeight="1" x14ac:dyDescent="0.3">
      <c r="A54" s="10">
        <v>35</v>
      </c>
      <c r="B54" s="21"/>
      <c r="C54" s="10" t="s">
        <v>119</v>
      </c>
      <c r="E54" s="160">
        <v>1406229066</v>
      </c>
      <c r="G54" s="160">
        <v>375000</v>
      </c>
      <c r="I54" s="160">
        <v>1766803001</v>
      </c>
      <c r="K54" s="160">
        <v>0</v>
      </c>
      <c r="M54" s="160">
        <f t="shared" si="0"/>
        <v>3173407067</v>
      </c>
      <c r="O54" s="160">
        <v>1341354537</v>
      </c>
      <c r="Q54" s="160">
        <v>124904710</v>
      </c>
      <c r="S54" s="160">
        <v>1438564672</v>
      </c>
      <c r="U54" s="160">
        <v>268583148</v>
      </c>
      <c r="W54" s="160">
        <f t="shared" si="1"/>
        <v>3173407067</v>
      </c>
      <c r="Y54" s="160">
        <v>0</v>
      </c>
      <c r="AA54" s="160">
        <f>(M54-Y54)</f>
        <v>3173407067</v>
      </c>
      <c r="AC54" s="65">
        <f t="shared" si="2"/>
        <v>6906.6686987180883</v>
      </c>
      <c r="AE54" s="69">
        <v>459470</v>
      </c>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row>
    <row r="55" spans="1:70" ht="8.85" customHeight="1" x14ac:dyDescent="0.3">
      <c r="A55" s="41"/>
      <c r="B55" s="21"/>
      <c r="AC55" s="173"/>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row>
    <row r="56" spans="1:70" ht="8.85" customHeight="1" x14ac:dyDescent="0.3">
      <c r="A56" s="10">
        <v>36</v>
      </c>
      <c r="B56" s="21"/>
      <c r="C56" s="10" t="s">
        <v>120</v>
      </c>
      <c r="E56" s="160">
        <v>66392123</v>
      </c>
      <c r="G56" s="160">
        <v>0</v>
      </c>
      <c r="I56" s="160">
        <v>59102418</v>
      </c>
      <c r="K56" s="160">
        <v>0</v>
      </c>
      <c r="M56" s="160">
        <f t="shared" si="0"/>
        <v>125494541</v>
      </c>
      <c r="O56" s="160">
        <v>67042031</v>
      </c>
      <c r="Q56" s="160">
        <v>0</v>
      </c>
      <c r="S56" s="160">
        <v>27985283</v>
      </c>
      <c r="U56" s="160">
        <v>30467227</v>
      </c>
      <c r="W56" s="160">
        <f t="shared" si="1"/>
        <v>125494541</v>
      </c>
      <c r="Y56" s="160">
        <v>0</v>
      </c>
      <c r="AA56" s="160">
        <f>(M56-Y56)</f>
        <v>125494541</v>
      </c>
      <c r="AC56" s="65">
        <f t="shared" si="2"/>
        <v>5653.925977653631</v>
      </c>
      <c r="AE56" s="69">
        <v>22196</v>
      </c>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row>
    <row r="57" spans="1:70" ht="8.85" customHeight="1" x14ac:dyDescent="0.3">
      <c r="A57" s="10">
        <v>37</v>
      </c>
      <c r="B57" s="21"/>
      <c r="C57" s="10" t="s">
        <v>121</v>
      </c>
      <c r="E57" s="160">
        <v>19624791</v>
      </c>
      <c r="G57" s="160">
        <v>0</v>
      </c>
      <c r="I57" s="160">
        <v>19102328</v>
      </c>
      <c r="K57" s="160">
        <v>0</v>
      </c>
      <c r="M57" s="160">
        <f t="shared" si="0"/>
        <v>38727119</v>
      </c>
      <c r="O57" s="160">
        <v>0</v>
      </c>
      <c r="Q57" s="160">
        <v>0</v>
      </c>
      <c r="S57" s="160">
        <v>33712107</v>
      </c>
      <c r="U57" s="160">
        <v>5015012</v>
      </c>
      <c r="W57" s="160">
        <f t="shared" si="1"/>
        <v>38727119</v>
      </c>
      <c r="Y57" s="160">
        <v>0</v>
      </c>
      <c r="AA57" s="160">
        <f>(M57-Y57)</f>
        <v>38727119</v>
      </c>
      <c r="AC57" s="65">
        <f t="shared" si="2"/>
        <v>2417.8759443091717</v>
      </c>
      <c r="AE57" s="69">
        <v>16017</v>
      </c>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row>
    <row r="58" spans="1:70" ht="8.85" customHeight="1" x14ac:dyDescent="0.3">
      <c r="A58" s="10">
        <v>38</v>
      </c>
      <c r="B58" s="21"/>
      <c r="C58" s="10" t="s">
        <v>122</v>
      </c>
      <c r="E58" s="160">
        <v>234467687</v>
      </c>
      <c r="G58" s="160">
        <v>0</v>
      </c>
      <c r="I58" s="160">
        <v>125373697</v>
      </c>
      <c r="K58" s="160">
        <v>0</v>
      </c>
      <c r="M58" s="160">
        <f t="shared" si="0"/>
        <v>359841384</v>
      </c>
      <c r="O58" s="160">
        <v>115001379</v>
      </c>
      <c r="Q58" s="160">
        <v>0</v>
      </c>
      <c r="S58" s="160">
        <v>75778111</v>
      </c>
      <c r="U58" s="160">
        <v>169061894</v>
      </c>
      <c r="W58" s="160">
        <f t="shared" si="1"/>
        <v>359841384</v>
      </c>
      <c r="Y58" s="160">
        <v>0</v>
      </c>
      <c r="AA58" s="160">
        <f>(M58-Y58)</f>
        <v>359841384</v>
      </c>
      <c r="AC58" s="65">
        <f t="shared" si="2"/>
        <v>12796.635277382646</v>
      </c>
      <c r="AE58" s="69">
        <v>28120</v>
      </c>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row>
    <row r="59" spans="1:70" ht="8.85" customHeight="1" x14ac:dyDescent="0.3">
      <c r="A59" s="30"/>
      <c r="B59" s="21"/>
      <c r="E59" s="162"/>
      <c r="G59" s="162"/>
      <c r="I59" s="162"/>
      <c r="K59" s="162"/>
      <c r="M59" s="162"/>
      <c r="O59" s="162"/>
      <c r="Q59" s="162"/>
      <c r="S59" s="162"/>
      <c r="U59" s="162"/>
      <c r="W59" s="162"/>
      <c r="Y59" s="162"/>
      <c r="AA59" s="162"/>
      <c r="AC59" s="174"/>
      <c r="AE59" s="74"/>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row>
    <row r="60" spans="1:70" ht="8.85" customHeight="1" x14ac:dyDescent="0.3">
      <c r="B60" s="21"/>
      <c r="E60" s="164"/>
      <c r="G60" s="164"/>
      <c r="I60" s="164"/>
      <c r="K60" s="164"/>
      <c r="M60" s="164"/>
      <c r="O60" s="164"/>
      <c r="Q60" s="164"/>
      <c r="S60" s="164"/>
      <c r="U60" s="164"/>
      <c r="W60" s="164"/>
      <c r="Y60" s="164"/>
      <c r="AA60" s="164"/>
      <c r="AC60" s="70"/>
      <c r="AE60" s="100"/>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row>
    <row r="61" spans="1:70" ht="8.85" customHeight="1" x14ac:dyDescent="0.3">
      <c r="A61" s="30">
        <f>A58</f>
        <v>38</v>
      </c>
      <c r="B61" s="21"/>
      <c r="C61" s="10" t="s">
        <v>65</v>
      </c>
      <c r="E61" s="163">
        <f>SUM(E14:E58)</f>
        <v>11323390026</v>
      </c>
      <c r="G61" s="163">
        <f>SUM(G14:G58)</f>
        <v>20098952</v>
      </c>
      <c r="I61" s="163">
        <f>SUM(I14:I58)</f>
        <v>10106069758</v>
      </c>
      <c r="K61" s="163">
        <f>SUM(K14:K58)</f>
        <v>0</v>
      </c>
      <c r="M61" s="163">
        <f>SUM(E61:K61)</f>
        <v>21449558736</v>
      </c>
      <c r="O61" s="163">
        <f>SUM(O14:O58)</f>
        <v>7434580036</v>
      </c>
      <c r="Q61" s="163">
        <f>SUM(Q14:Q58)</f>
        <v>553491017</v>
      </c>
      <c r="S61" s="163">
        <f>SUM(S14:S58)</f>
        <v>9276121606</v>
      </c>
      <c r="U61" s="163">
        <f>SUM(U14:U58)</f>
        <v>4185366077</v>
      </c>
      <c r="W61" s="163">
        <f>SUM(W14:W58)</f>
        <v>21449558736</v>
      </c>
      <c r="Y61" s="163">
        <f>SUM(Y14:Y58)</f>
        <v>83336882</v>
      </c>
      <c r="AA61" s="163">
        <f>SUM(AA14:AA58)</f>
        <v>21366221854</v>
      </c>
      <c r="AC61" s="175">
        <f>(AA61/AE61)</f>
        <v>8395.9724640426157</v>
      </c>
      <c r="AE61" s="176">
        <f>SUM(AE14:AE58)</f>
        <v>2544818</v>
      </c>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row>
    <row r="62" spans="1:70" ht="6.75" customHeight="1" x14ac:dyDescent="0.3">
      <c r="B62" s="21"/>
      <c r="E62" s="159"/>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row>
    <row r="63" spans="1:70" ht="6.75" customHeight="1" x14ac:dyDescent="0.3">
      <c r="B63" s="21"/>
      <c r="E63" s="160"/>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row>
    <row r="64" spans="1:70" ht="8.85" customHeight="1" x14ac:dyDescent="0.3">
      <c r="B64" s="21"/>
      <c r="E64" s="160"/>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row>
    <row r="65" spans="1:70" ht="8.85" customHeight="1" x14ac:dyDescent="0.3">
      <c r="B65" s="21"/>
      <c r="E65" s="160"/>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row>
    <row r="66" spans="1:70" ht="8.85" customHeight="1" x14ac:dyDescent="0.3">
      <c r="B66" s="21"/>
      <c r="E66" s="160"/>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row>
    <row r="67" spans="1:70" ht="8.85" customHeight="1" x14ac:dyDescent="0.3">
      <c r="B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row>
    <row r="68" spans="1:70" ht="8.85" customHeight="1" x14ac:dyDescent="0.3">
      <c r="B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row>
    <row r="69" spans="1:70" ht="8.85" customHeight="1" x14ac:dyDescent="0.3">
      <c r="B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row>
    <row r="70" spans="1:70" ht="8.85" customHeight="1" x14ac:dyDescent="0.3">
      <c r="B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row>
    <row r="71" spans="1:70" ht="8.85" customHeight="1" x14ac:dyDescent="0.3">
      <c r="B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row>
    <row r="72" spans="1:70" ht="8.85" customHeight="1" x14ac:dyDescent="0.3">
      <c r="B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row>
    <row r="73" spans="1:70" ht="8.85" customHeight="1" x14ac:dyDescent="0.3">
      <c r="B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row>
    <row r="74" spans="1:70" ht="8.85" customHeight="1" x14ac:dyDescent="0.3">
      <c r="B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row>
    <row r="75" spans="1:70" s="8" customFormat="1" ht="10.5" customHeight="1" x14ac:dyDescent="0.3">
      <c r="A75" s="14" t="s">
        <v>686</v>
      </c>
    </row>
    <row r="76" spans="1:70" s="8" customFormat="1" ht="10.5" customHeight="1" x14ac:dyDescent="0.3">
      <c r="N76" s="116" t="s">
        <v>292</v>
      </c>
      <c r="AC76" s="11" t="s">
        <v>665</v>
      </c>
    </row>
    <row r="77" spans="1:70" s="8" customFormat="1" ht="10.5" customHeight="1" x14ac:dyDescent="0.3">
      <c r="N77" s="116" t="s">
        <v>666</v>
      </c>
      <c r="AC77" s="11" t="s">
        <v>631</v>
      </c>
    </row>
    <row r="78" spans="1:70" s="8" customFormat="1" ht="10.5" customHeight="1" x14ac:dyDescent="0.3">
      <c r="N78" s="122" t="s">
        <v>667</v>
      </c>
    </row>
    <row r="79" spans="1:70" ht="6.7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row>
    <row r="80" spans="1:70" ht="6.75"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row>
    <row r="81" spans="1:70" ht="9.6" customHeight="1" x14ac:dyDescent="0.3">
      <c r="A81" s="21"/>
      <c r="B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row>
    <row r="82" spans="1:70" ht="9.6" customHeight="1" x14ac:dyDescent="0.3">
      <c r="E82" s="16" t="s">
        <v>668</v>
      </c>
      <c r="F82" s="16"/>
      <c r="G82" s="16"/>
      <c r="H82" s="16"/>
      <c r="I82" s="16"/>
      <c r="J82" s="16"/>
      <c r="K82" s="16"/>
      <c r="L82" s="16"/>
      <c r="M82" s="16"/>
      <c r="O82" s="16" t="s">
        <v>669</v>
      </c>
      <c r="P82" s="16"/>
      <c r="Q82" s="16"/>
      <c r="R82" s="16"/>
      <c r="S82" s="16"/>
      <c r="T82" s="16"/>
      <c r="U82" s="16"/>
      <c r="V82" s="16"/>
      <c r="W82" s="16"/>
      <c r="AA82" s="16" t="s">
        <v>670</v>
      </c>
      <c r="AB82" s="16"/>
      <c r="AC82" s="16"/>
    </row>
    <row r="83" spans="1:70" ht="8.4" customHeight="1" x14ac:dyDescent="0.3"/>
    <row r="84" spans="1:70" ht="9.6" customHeight="1" x14ac:dyDescent="0.3">
      <c r="E84" s="18" t="s">
        <v>671</v>
      </c>
      <c r="I84" s="18" t="s">
        <v>327</v>
      </c>
      <c r="Q84" s="18" t="s">
        <v>672</v>
      </c>
      <c r="S84" s="18" t="s">
        <v>327</v>
      </c>
    </row>
    <row r="85" spans="1:70" ht="9.6" customHeight="1" x14ac:dyDescent="0.3">
      <c r="E85" s="18" t="s">
        <v>673</v>
      </c>
      <c r="G85" s="18" t="s">
        <v>674</v>
      </c>
      <c r="I85" s="18" t="s">
        <v>675</v>
      </c>
      <c r="K85" s="18" t="s">
        <v>676</v>
      </c>
      <c r="Q85" s="18" t="s">
        <v>677</v>
      </c>
      <c r="S85" s="18" t="s">
        <v>61</v>
      </c>
      <c r="U85" s="18" t="s">
        <v>70</v>
      </c>
      <c r="Y85" s="18" t="s">
        <v>678</v>
      </c>
    </row>
    <row r="86" spans="1:70" ht="9.6" customHeight="1" x14ac:dyDescent="0.3">
      <c r="A86" s="19" t="s">
        <v>71</v>
      </c>
      <c r="C86" s="19" t="s">
        <v>73</v>
      </c>
      <c r="E86" s="111" t="s">
        <v>679</v>
      </c>
      <c r="G86" s="19" t="s">
        <v>680</v>
      </c>
      <c r="I86" s="19" t="s">
        <v>681</v>
      </c>
      <c r="K86" s="19" t="s">
        <v>682</v>
      </c>
      <c r="M86" s="19" t="s">
        <v>65</v>
      </c>
      <c r="O86" s="19" t="s">
        <v>377</v>
      </c>
      <c r="Q86" s="19" t="s">
        <v>607</v>
      </c>
      <c r="S86" s="19" t="s">
        <v>69</v>
      </c>
      <c r="U86" s="125" t="s">
        <v>683</v>
      </c>
      <c r="W86" s="19" t="s">
        <v>65</v>
      </c>
      <c r="Y86" s="19" t="s">
        <v>684</v>
      </c>
      <c r="AA86" s="19" t="s">
        <v>74</v>
      </c>
      <c r="AC86" s="19" t="s">
        <v>434</v>
      </c>
      <c r="AE86" s="111" t="s">
        <v>685</v>
      </c>
    </row>
    <row r="87" spans="1:70" ht="8.85" customHeight="1" x14ac:dyDescent="0.3">
      <c r="B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row>
    <row r="88" spans="1:70" ht="8.85" customHeight="1" x14ac:dyDescent="0.3">
      <c r="B88" s="10" t="s">
        <v>284</v>
      </c>
    </row>
    <row r="89" spans="1:70" ht="8.85" customHeight="1" x14ac:dyDescent="0.3">
      <c r="A89" s="10">
        <v>1</v>
      </c>
      <c r="B89" s="21"/>
      <c r="C89" s="10" t="s">
        <v>125</v>
      </c>
      <c r="E89" s="159">
        <v>22468480</v>
      </c>
      <c r="G89" s="159">
        <v>0</v>
      </c>
      <c r="I89" s="159">
        <v>77901605</v>
      </c>
      <c r="K89" s="159">
        <v>0</v>
      </c>
      <c r="M89" s="159">
        <f t="shared" ref="M89:M147" si="4">(E89+G89+I89+K89)</f>
        <v>100370085</v>
      </c>
      <c r="O89" s="159">
        <v>71565286</v>
      </c>
      <c r="Q89" s="159">
        <v>0</v>
      </c>
      <c r="S89" s="159">
        <v>28804799</v>
      </c>
      <c r="U89" s="159">
        <v>0</v>
      </c>
      <c r="W89" s="159">
        <f t="shared" ref="W89:W147" si="5">(O89+Q89+S89+U89)</f>
        <v>100370085</v>
      </c>
      <c r="Y89" s="159">
        <v>0</v>
      </c>
      <c r="AA89" s="159">
        <f t="shared" ref="AA89:AA111" si="6">(M89-Y89)</f>
        <v>100370085</v>
      </c>
      <c r="AC89" s="64">
        <f t="shared" ref="AC89:AC146" si="7">(AA89/AE89)</f>
        <v>3003.92317361506</v>
      </c>
      <c r="AE89" s="69">
        <v>33413</v>
      </c>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row>
    <row r="90" spans="1:70" ht="8.85" customHeight="1" x14ac:dyDescent="0.3">
      <c r="A90" s="10">
        <v>2</v>
      </c>
      <c r="B90" s="21"/>
      <c r="C90" s="10" t="s">
        <v>126</v>
      </c>
      <c r="E90" s="160">
        <v>216870368</v>
      </c>
      <c r="G90" s="160">
        <v>0</v>
      </c>
      <c r="I90" s="160">
        <v>309404246</v>
      </c>
      <c r="K90" s="160">
        <v>0</v>
      </c>
      <c r="M90" s="160">
        <f t="shared" si="4"/>
        <v>526274614</v>
      </c>
      <c r="O90" s="160">
        <v>372337003</v>
      </c>
      <c r="Q90" s="160">
        <v>0</v>
      </c>
      <c r="S90" s="160">
        <v>153937611</v>
      </c>
      <c r="U90" s="160">
        <v>0</v>
      </c>
      <c r="W90" s="160">
        <f t="shared" si="5"/>
        <v>526274614</v>
      </c>
      <c r="Y90" s="160">
        <v>0</v>
      </c>
      <c r="AA90" s="160">
        <f t="shared" si="6"/>
        <v>526274614</v>
      </c>
      <c r="AC90" s="65">
        <f t="shared" si="7"/>
        <v>4682.3667778815779</v>
      </c>
      <c r="AE90" s="69">
        <v>112395</v>
      </c>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row>
    <row r="91" spans="1:70" ht="8.85" customHeight="1" x14ac:dyDescent="0.3">
      <c r="A91" s="10">
        <v>3</v>
      </c>
      <c r="B91" s="21"/>
      <c r="C91" s="10" t="s">
        <v>127</v>
      </c>
      <c r="E91" s="160">
        <v>12274178</v>
      </c>
      <c r="G91" s="160">
        <v>750000</v>
      </c>
      <c r="I91" s="160">
        <v>41507962</v>
      </c>
      <c r="K91" s="160">
        <v>0</v>
      </c>
      <c r="M91" s="160">
        <f t="shared" si="4"/>
        <v>54532140</v>
      </c>
      <c r="O91" s="160">
        <v>26443320</v>
      </c>
      <c r="Q91" s="160">
        <v>0</v>
      </c>
      <c r="S91" s="160">
        <v>16611814</v>
      </c>
      <c r="U91" s="160">
        <v>11477006</v>
      </c>
      <c r="W91" s="160">
        <f t="shared" si="5"/>
        <v>54532140</v>
      </c>
      <c r="Y91" s="160">
        <v>0</v>
      </c>
      <c r="AA91" s="160">
        <f t="shared" si="6"/>
        <v>54532140</v>
      </c>
      <c r="AC91" s="65">
        <f t="shared" si="7"/>
        <v>3582.2203245089668</v>
      </c>
      <c r="AE91" s="69">
        <v>15223</v>
      </c>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row>
    <row r="92" spans="1:70" ht="8.85" customHeight="1" x14ac:dyDescent="0.3">
      <c r="A92" s="10">
        <v>4</v>
      </c>
      <c r="B92" s="21"/>
      <c r="C92" s="10" t="s">
        <v>128</v>
      </c>
      <c r="E92" s="160">
        <v>3130465</v>
      </c>
      <c r="G92" s="160">
        <v>0</v>
      </c>
      <c r="I92" s="160">
        <v>26387713</v>
      </c>
      <c r="K92" s="160">
        <v>0</v>
      </c>
      <c r="M92" s="160">
        <f t="shared" si="4"/>
        <v>29518178</v>
      </c>
      <c r="O92" s="160">
        <v>26861618</v>
      </c>
      <c r="Q92" s="160">
        <v>0</v>
      </c>
      <c r="S92" s="160">
        <v>1247292</v>
      </c>
      <c r="U92" s="160">
        <v>1409268</v>
      </c>
      <c r="W92" s="160">
        <f t="shared" si="5"/>
        <v>29518178</v>
      </c>
      <c r="Y92" s="160">
        <v>0</v>
      </c>
      <c r="AA92" s="160">
        <f t="shared" si="6"/>
        <v>29518178</v>
      </c>
      <c r="AC92" s="65">
        <f t="shared" si="7"/>
        <v>2225.2678477195627</v>
      </c>
      <c r="AE92" s="69">
        <v>13265</v>
      </c>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row>
    <row r="93" spans="1:70" ht="8.85" customHeight="1" x14ac:dyDescent="0.3">
      <c r="A93" s="10">
        <v>5</v>
      </c>
      <c r="B93" s="21"/>
      <c r="C93" s="10" t="s">
        <v>129</v>
      </c>
      <c r="E93" s="160">
        <v>32186890</v>
      </c>
      <c r="G93" s="160">
        <v>0</v>
      </c>
      <c r="I93" s="160">
        <v>79244772</v>
      </c>
      <c r="K93" s="160">
        <v>0</v>
      </c>
      <c r="M93" s="160">
        <f t="shared" si="4"/>
        <v>111431662</v>
      </c>
      <c r="O93" s="160">
        <v>69707265</v>
      </c>
      <c r="Q93" s="160">
        <v>0</v>
      </c>
      <c r="S93" s="160">
        <v>28936294</v>
      </c>
      <c r="U93" s="160">
        <v>12788103</v>
      </c>
      <c r="W93" s="160">
        <f t="shared" si="5"/>
        <v>111431662</v>
      </c>
      <c r="Y93" s="160">
        <v>0</v>
      </c>
      <c r="AA93" s="160">
        <f t="shared" si="6"/>
        <v>111431662</v>
      </c>
      <c r="AC93" s="65">
        <f t="shared" si="7"/>
        <v>3559.3209825278691</v>
      </c>
      <c r="AE93" s="69">
        <v>31307</v>
      </c>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row>
    <row r="94" spans="1:70" ht="8.85" customHeight="1" x14ac:dyDescent="0.3">
      <c r="A94" s="41"/>
      <c r="B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row>
    <row r="95" spans="1:70" ht="8.85" customHeight="1" x14ac:dyDescent="0.3">
      <c r="A95" s="10">
        <v>6</v>
      </c>
      <c r="B95" s="21"/>
      <c r="C95" s="10" t="s">
        <v>130</v>
      </c>
      <c r="E95" s="160">
        <v>13052967</v>
      </c>
      <c r="G95" s="160">
        <v>0</v>
      </c>
      <c r="I95" s="160">
        <v>32330533</v>
      </c>
      <c r="K95" s="160">
        <v>0</v>
      </c>
      <c r="M95" s="160">
        <f t="shared" si="4"/>
        <v>45383500</v>
      </c>
      <c r="O95" s="160">
        <v>29029030</v>
      </c>
      <c r="Q95" s="160">
        <v>0</v>
      </c>
      <c r="S95" s="160">
        <v>16354470</v>
      </c>
      <c r="U95" s="160">
        <v>0</v>
      </c>
      <c r="W95" s="160">
        <f t="shared" si="5"/>
        <v>45383500</v>
      </c>
      <c r="Y95" s="160">
        <v>0</v>
      </c>
      <c r="AA95" s="160">
        <f t="shared" si="6"/>
        <v>45383500</v>
      </c>
      <c r="AC95" s="65">
        <f t="shared" si="7"/>
        <v>2815.528258576835</v>
      </c>
      <c r="AE95" s="69">
        <v>16119</v>
      </c>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row>
    <row r="96" spans="1:70" ht="8.85" customHeight="1" x14ac:dyDescent="0.3">
      <c r="A96" s="10">
        <v>7</v>
      </c>
      <c r="B96" s="21"/>
      <c r="C96" s="10" t="s">
        <v>131</v>
      </c>
      <c r="E96" s="160">
        <v>1572405135</v>
      </c>
      <c r="G96" s="160">
        <v>0</v>
      </c>
      <c r="I96" s="160">
        <v>1090386204</v>
      </c>
      <c r="K96" s="160">
        <v>0</v>
      </c>
      <c r="M96" s="160">
        <f t="shared" si="4"/>
        <v>2662791339</v>
      </c>
      <c r="O96" s="160">
        <v>1357101735</v>
      </c>
      <c r="Q96" s="160">
        <v>193117473</v>
      </c>
      <c r="S96" s="160">
        <v>873108553</v>
      </c>
      <c r="U96" s="160">
        <v>239463578</v>
      </c>
      <c r="W96" s="160">
        <f t="shared" si="5"/>
        <v>2662791339</v>
      </c>
      <c r="Y96" s="160">
        <v>0</v>
      </c>
      <c r="AA96" s="160">
        <f t="shared" si="6"/>
        <v>2662791339</v>
      </c>
      <c r="AC96" s="65">
        <f t="shared" si="7"/>
        <v>11158.053406133848</v>
      </c>
      <c r="AE96" s="69">
        <v>238643</v>
      </c>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row>
    <row r="97" spans="1:70" ht="8.85" customHeight="1" x14ac:dyDescent="0.3">
      <c r="A97" s="10">
        <v>8</v>
      </c>
      <c r="B97" s="21"/>
      <c r="C97" s="10" t="s">
        <v>132</v>
      </c>
      <c r="E97" s="160">
        <v>68687466</v>
      </c>
      <c r="G97" s="160">
        <v>0</v>
      </c>
      <c r="I97" s="160">
        <v>163490544</v>
      </c>
      <c r="K97" s="160">
        <v>0</v>
      </c>
      <c r="M97" s="160">
        <f t="shared" si="4"/>
        <v>232178010</v>
      </c>
      <c r="O97" s="160">
        <v>199595315</v>
      </c>
      <c r="Q97" s="160">
        <v>3088080</v>
      </c>
      <c r="S97" s="160">
        <v>29494615</v>
      </c>
      <c r="U97" s="160">
        <v>0</v>
      </c>
      <c r="W97" s="160">
        <f t="shared" si="5"/>
        <v>232178010</v>
      </c>
      <c r="Y97" s="160">
        <v>0</v>
      </c>
      <c r="AA97" s="160">
        <f t="shared" si="6"/>
        <v>232178010</v>
      </c>
      <c r="AC97" s="65">
        <f t="shared" si="7"/>
        <v>2996.3479035193</v>
      </c>
      <c r="AE97" s="69">
        <v>77487</v>
      </c>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row>
    <row r="98" spans="1:70" ht="8.85" customHeight="1" x14ac:dyDescent="0.3">
      <c r="A98" s="10">
        <v>9</v>
      </c>
      <c r="B98" s="21"/>
      <c r="C98" s="10" t="s">
        <v>133</v>
      </c>
      <c r="E98" s="160">
        <v>1402805</v>
      </c>
      <c r="G98" s="160">
        <v>0</v>
      </c>
      <c r="I98" s="160">
        <v>15787831</v>
      </c>
      <c r="K98" s="160">
        <v>0</v>
      </c>
      <c r="M98" s="160">
        <f t="shared" si="4"/>
        <v>17190636</v>
      </c>
      <c r="O98" s="160">
        <v>12612053</v>
      </c>
      <c r="Q98" s="160">
        <v>0</v>
      </c>
      <c r="S98" s="160">
        <v>3765851</v>
      </c>
      <c r="U98" s="160">
        <v>812732</v>
      </c>
      <c r="W98" s="160">
        <f t="shared" si="5"/>
        <v>17190636</v>
      </c>
      <c r="Y98" s="160">
        <v>0</v>
      </c>
      <c r="AA98" s="160">
        <f t="shared" si="6"/>
        <v>17190636</v>
      </c>
      <c r="AC98" s="65">
        <f t="shared" si="7"/>
        <v>4084.2565930149681</v>
      </c>
      <c r="AE98" s="69">
        <v>4209</v>
      </c>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row>
    <row r="99" spans="1:70" ht="8.85" customHeight="1" x14ac:dyDescent="0.3">
      <c r="A99" s="10">
        <v>10</v>
      </c>
      <c r="B99" s="21"/>
      <c r="C99" s="10" t="s">
        <v>134</v>
      </c>
      <c r="E99" s="160">
        <v>82047587</v>
      </c>
      <c r="G99" s="160">
        <v>0</v>
      </c>
      <c r="I99" s="160">
        <v>145535213</v>
      </c>
      <c r="K99" s="160">
        <v>0</v>
      </c>
      <c r="M99" s="160">
        <f t="shared" si="4"/>
        <v>227582800</v>
      </c>
      <c r="O99" s="160">
        <v>199705372</v>
      </c>
      <c r="Q99" s="160">
        <v>0</v>
      </c>
      <c r="S99" s="160">
        <v>26104098</v>
      </c>
      <c r="U99" s="160">
        <v>1773330</v>
      </c>
      <c r="W99" s="160">
        <f t="shared" si="5"/>
        <v>227582800</v>
      </c>
      <c r="Y99" s="160">
        <v>0</v>
      </c>
      <c r="AA99" s="160">
        <f t="shared" si="6"/>
        <v>227582800</v>
      </c>
      <c r="AC99" s="65">
        <f t="shared" si="7"/>
        <v>2864.0457073821449</v>
      </c>
      <c r="AE99" s="69">
        <v>79462</v>
      </c>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row>
    <row r="100" spans="1:70" ht="8.85" customHeight="1" x14ac:dyDescent="0.3">
      <c r="A100" s="41"/>
      <c r="B100" s="21"/>
      <c r="AC100" s="173"/>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row>
    <row r="101" spans="1:70" ht="8.85" customHeight="1" x14ac:dyDescent="0.3">
      <c r="A101" s="10">
        <v>11</v>
      </c>
      <c r="B101" s="21"/>
      <c r="C101" s="10" t="s">
        <v>135</v>
      </c>
      <c r="E101" s="160">
        <v>10585484</v>
      </c>
      <c r="G101" s="160">
        <v>0</v>
      </c>
      <c r="I101" s="160">
        <v>12375162</v>
      </c>
      <c r="K101" s="160">
        <v>0</v>
      </c>
      <c r="M101" s="160">
        <f t="shared" si="4"/>
        <v>22960646</v>
      </c>
      <c r="O101" s="160">
        <v>7624272</v>
      </c>
      <c r="Q101" s="160">
        <v>0</v>
      </c>
      <c r="S101" s="160">
        <v>6699376</v>
      </c>
      <c r="U101" s="160">
        <v>8636998</v>
      </c>
      <c r="W101" s="160">
        <f t="shared" si="5"/>
        <v>22960646</v>
      </c>
      <c r="Y101" s="160">
        <v>0</v>
      </c>
      <c r="AA101" s="160">
        <f t="shared" si="6"/>
        <v>22960646</v>
      </c>
      <c r="AC101" s="65">
        <f t="shared" si="7"/>
        <v>3661.9850079744815</v>
      </c>
      <c r="AE101" s="69">
        <v>6270</v>
      </c>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row>
    <row r="102" spans="1:70" ht="8.85" customHeight="1" x14ac:dyDescent="0.3">
      <c r="A102" s="10">
        <v>12</v>
      </c>
      <c r="B102" s="21"/>
      <c r="C102" s="10" t="s">
        <v>136</v>
      </c>
      <c r="E102" s="160">
        <v>45692719</v>
      </c>
      <c r="G102" s="160">
        <v>53860</v>
      </c>
      <c r="I102" s="160">
        <v>74653126</v>
      </c>
      <c r="K102" s="160">
        <v>0</v>
      </c>
      <c r="M102" s="160">
        <f t="shared" si="4"/>
        <v>120399705</v>
      </c>
      <c r="O102" s="160">
        <v>95598240</v>
      </c>
      <c r="Q102" s="160">
        <v>0</v>
      </c>
      <c r="S102" s="160">
        <v>24801465</v>
      </c>
      <c r="U102" s="160">
        <v>0</v>
      </c>
      <c r="W102" s="160">
        <f t="shared" si="5"/>
        <v>120399705</v>
      </c>
      <c r="Y102" s="160">
        <v>0</v>
      </c>
      <c r="AA102" s="160">
        <f t="shared" si="6"/>
        <v>120399705</v>
      </c>
      <c r="AC102" s="65">
        <f t="shared" si="7"/>
        <v>3583.7511906179307</v>
      </c>
      <c r="AE102" s="69">
        <v>33596</v>
      </c>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row>
    <row r="103" spans="1:70" ht="8.85" customHeight="1" x14ac:dyDescent="0.3">
      <c r="A103" s="10">
        <v>13</v>
      </c>
      <c r="B103" s="21"/>
      <c r="C103" s="10" t="s">
        <v>137</v>
      </c>
      <c r="E103" s="160">
        <v>13105453</v>
      </c>
      <c r="G103" s="160">
        <v>0</v>
      </c>
      <c r="I103" s="160">
        <v>26554693</v>
      </c>
      <c r="K103" s="160">
        <v>0</v>
      </c>
      <c r="M103" s="160">
        <f t="shared" si="4"/>
        <v>39660146</v>
      </c>
      <c r="O103" s="160">
        <v>21894187</v>
      </c>
      <c r="Q103" s="160">
        <v>0</v>
      </c>
      <c r="S103" s="160">
        <v>17765959</v>
      </c>
      <c r="U103" s="160">
        <v>0</v>
      </c>
      <c r="W103" s="160">
        <f t="shared" si="5"/>
        <v>39660146</v>
      </c>
      <c r="Y103" s="160">
        <v>0</v>
      </c>
      <c r="AA103" s="160">
        <f t="shared" si="6"/>
        <v>39660146</v>
      </c>
      <c r="AC103" s="65">
        <f t="shared" si="7"/>
        <v>2502.3752918165183</v>
      </c>
      <c r="AE103" s="69">
        <v>15849</v>
      </c>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row>
    <row r="104" spans="1:70" ht="8.85" customHeight="1" x14ac:dyDescent="0.3">
      <c r="A104" s="10">
        <v>14</v>
      </c>
      <c r="B104" s="21"/>
      <c r="C104" s="10" t="s">
        <v>138</v>
      </c>
      <c r="E104" s="160">
        <v>9745193</v>
      </c>
      <c r="G104" s="160">
        <v>0</v>
      </c>
      <c r="I104" s="160">
        <v>64020352</v>
      </c>
      <c r="K104" s="160">
        <v>0</v>
      </c>
      <c r="M104" s="160">
        <f t="shared" si="4"/>
        <v>73765545</v>
      </c>
      <c r="O104" s="160">
        <v>40902210</v>
      </c>
      <c r="Q104" s="160">
        <v>0</v>
      </c>
      <c r="S104" s="160">
        <v>20174972</v>
      </c>
      <c r="U104" s="160">
        <v>12688363</v>
      </c>
      <c r="W104" s="160">
        <f t="shared" si="5"/>
        <v>73765545</v>
      </c>
      <c r="Y104" s="160">
        <v>0</v>
      </c>
      <c r="AA104" s="160">
        <f t="shared" si="6"/>
        <v>73765545</v>
      </c>
      <c r="AC104" s="65">
        <f t="shared" si="7"/>
        <v>3623.9521002210759</v>
      </c>
      <c r="AE104" s="69">
        <v>20355</v>
      </c>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row>
    <row r="105" spans="1:70" ht="8.85" customHeight="1" x14ac:dyDescent="0.3">
      <c r="A105" s="10">
        <v>15</v>
      </c>
      <c r="B105" s="21"/>
      <c r="C105" s="10" t="s">
        <v>139</v>
      </c>
      <c r="E105" s="160">
        <v>27749700</v>
      </c>
      <c r="G105" s="160">
        <v>0</v>
      </c>
      <c r="I105" s="160">
        <v>37088914</v>
      </c>
      <c r="K105" s="160">
        <v>0</v>
      </c>
      <c r="M105" s="160">
        <f t="shared" si="4"/>
        <v>64838614</v>
      </c>
      <c r="O105" s="160">
        <v>39913293</v>
      </c>
      <c r="Q105" s="160">
        <v>0</v>
      </c>
      <c r="S105" s="160">
        <v>13748344</v>
      </c>
      <c r="U105" s="160">
        <v>11176977</v>
      </c>
      <c r="W105" s="160">
        <f t="shared" si="5"/>
        <v>64838614</v>
      </c>
      <c r="Y105" s="160">
        <v>0</v>
      </c>
      <c r="AA105" s="160">
        <f t="shared" si="6"/>
        <v>64838614</v>
      </c>
      <c r="AC105" s="65">
        <f t="shared" si="7"/>
        <v>3853.935687113647</v>
      </c>
      <c r="AE105" s="69">
        <v>16824</v>
      </c>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row>
    <row r="106" spans="1:70" ht="8.85" customHeight="1" x14ac:dyDescent="0.3">
      <c r="A106" s="41"/>
      <c r="B106" s="21"/>
      <c r="AC106" s="173"/>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row>
    <row r="107" spans="1:70" ht="8.85" customHeight="1" x14ac:dyDescent="0.3">
      <c r="A107" s="10">
        <v>16</v>
      </c>
      <c r="B107" s="21"/>
      <c r="C107" s="10" t="s">
        <v>140</v>
      </c>
      <c r="E107" s="160">
        <v>66295135</v>
      </c>
      <c r="G107" s="160">
        <v>969469</v>
      </c>
      <c r="I107" s="160">
        <v>126286901</v>
      </c>
      <c r="K107" s="160">
        <v>0</v>
      </c>
      <c r="M107" s="160">
        <f t="shared" si="4"/>
        <v>193551505</v>
      </c>
      <c r="O107" s="160">
        <v>144994626</v>
      </c>
      <c r="Q107" s="160">
        <v>0</v>
      </c>
      <c r="S107" s="160">
        <v>48556879</v>
      </c>
      <c r="U107" s="160">
        <v>0</v>
      </c>
      <c r="W107" s="160">
        <f t="shared" si="5"/>
        <v>193551505</v>
      </c>
      <c r="Y107" s="160">
        <v>0</v>
      </c>
      <c r="AA107" s="160">
        <f t="shared" si="6"/>
        <v>193551505</v>
      </c>
      <c r="AC107" s="65">
        <f t="shared" si="7"/>
        <v>3475.1419311979316</v>
      </c>
      <c r="AE107" s="69">
        <v>55696</v>
      </c>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row>
    <row r="108" spans="1:70" ht="8.85" customHeight="1" x14ac:dyDescent="0.3">
      <c r="A108" s="10">
        <v>17</v>
      </c>
      <c r="B108" s="21"/>
      <c r="C108" s="10" t="s">
        <v>141</v>
      </c>
      <c r="E108" s="160">
        <v>131989802</v>
      </c>
      <c r="G108" s="160">
        <v>0</v>
      </c>
      <c r="I108" s="160">
        <v>67270987</v>
      </c>
      <c r="K108" s="160">
        <v>0</v>
      </c>
      <c r="M108" s="160">
        <f t="shared" si="4"/>
        <v>199260789</v>
      </c>
      <c r="O108" s="160">
        <v>99274788</v>
      </c>
      <c r="Q108" s="160">
        <v>0</v>
      </c>
      <c r="S108" s="160">
        <v>42828525</v>
      </c>
      <c r="U108" s="160">
        <v>57157476</v>
      </c>
      <c r="W108" s="160">
        <f t="shared" si="5"/>
        <v>199260789</v>
      </c>
      <c r="Y108" s="160">
        <v>0</v>
      </c>
      <c r="AA108" s="160">
        <f t="shared" si="6"/>
        <v>199260789</v>
      </c>
      <c r="AC108" s="65">
        <f t="shared" si="7"/>
        <v>6451.2833554569888</v>
      </c>
      <c r="AE108" s="69">
        <v>30887</v>
      </c>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row>
    <row r="109" spans="1:70" ht="8.85" customHeight="1" x14ac:dyDescent="0.3">
      <c r="A109" s="10">
        <v>18</v>
      </c>
      <c r="B109" s="21"/>
      <c r="C109" s="10" t="s">
        <v>142</v>
      </c>
      <c r="E109" s="160">
        <v>52933796</v>
      </c>
      <c r="G109" s="160">
        <v>362157</v>
      </c>
      <c r="I109" s="160">
        <v>58787162</v>
      </c>
      <c r="K109" s="160">
        <v>0</v>
      </c>
      <c r="M109" s="160">
        <f t="shared" si="4"/>
        <v>112083115</v>
      </c>
      <c r="O109" s="160">
        <v>63555694</v>
      </c>
      <c r="Q109" s="160">
        <v>0</v>
      </c>
      <c r="S109" s="160">
        <v>25202888</v>
      </c>
      <c r="U109" s="160">
        <v>23324533</v>
      </c>
      <c r="W109" s="160">
        <f t="shared" si="5"/>
        <v>112083115</v>
      </c>
      <c r="Y109" s="160">
        <v>0</v>
      </c>
      <c r="AA109" s="160">
        <f t="shared" si="6"/>
        <v>112083115</v>
      </c>
      <c r="AC109" s="65">
        <f t="shared" si="7"/>
        <v>3844.3874121077001</v>
      </c>
      <c r="AE109" s="69">
        <v>29155</v>
      </c>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row>
    <row r="110" spans="1:70" ht="8.85" customHeight="1" x14ac:dyDescent="0.3">
      <c r="A110" s="10">
        <v>19</v>
      </c>
      <c r="B110" s="21"/>
      <c r="C110" s="10" t="s">
        <v>143</v>
      </c>
      <c r="E110" s="160">
        <v>3274972</v>
      </c>
      <c r="G110" s="160">
        <v>0</v>
      </c>
      <c r="I110" s="160">
        <v>16662571</v>
      </c>
      <c r="K110" s="160">
        <v>0</v>
      </c>
      <c r="M110" s="160">
        <f t="shared" si="4"/>
        <v>19937543</v>
      </c>
      <c r="O110" s="160">
        <v>8137192</v>
      </c>
      <c r="Q110" s="160">
        <v>0</v>
      </c>
      <c r="S110" s="160">
        <v>10326472</v>
      </c>
      <c r="U110" s="160">
        <v>1473879</v>
      </c>
      <c r="W110" s="160">
        <f t="shared" si="5"/>
        <v>19937543</v>
      </c>
      <c r="Y110" s="160">
        <v>0</v>
      </c>
      <c r="AA110" s="160">
        <f t="shared" si="6"/>
        <v>19937543</v>
      </c>
      <c r="AC110" s="65">
        <f t="shared" si="7"/>
        <v>2943.6797578620994</v>
      </c>
      <c r="AE110" s="69">
        <v>6773</v>
      </c>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row>
    <row r="111" spans="1:70" ht="8.85" customHeight="1" x14ac:dyDescent="0.3">
      <c r="A111" s="10">
        <v>20</v>
      </c>
      <c r="B111" s="21"/>
      <c r="C111" s="10" t="s">
        <v>144</v>
      </c>
      <c r="E111" s="160">
        <v>23282851</v>
      </c>
      <c r="G111" s="160">
        <v>0</v>
      </c>
      <c r="I111" s="160">
        <v>32499270</v>
      </c>
      <c r="K111" s="160">
        <v>0</v>
      </c>
      <c r="M111" s="160">
        <f t="shared" si="4"/>
        <v>55782121</v>
      </c>
      <c r="O111" s="160">
        <v>24402194</v>
      </c>
      <c r="Q111" s="160">
        <v>0</v>
      </c>
      <c r="S111" s="160">
        <v>31379927</v>
      </c>
      <c r="U111" s="160">
        <v>0</v>
      </c>
      <c r="W111" s="160">
        <f t="shared" si="5"/>
        <v>55782121</v>
      </c>
      <c r="Y111" s="160">
        <v>0</v>
      </c>
      <c r="AA111" s="160">
        <f t="shared" si="6"/>
        <v>55782121</v>
      </c>
      <c r="AC111" s="65">
        <f t="shared" si="7"/>
        <v>4838.4179894179897</v>
      </c>
      <c r="AE111" s="69">
        <v>11529</v>
      </c>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row>
    <row r="112" spans="1:70" ht="8.85" customHeight="1" x14ac:dyDescent="0.3">
      <c r="A112" s="41"/>
      <c r="B112" s="21"/>
      <c r="AC112" s="173"/>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row>
    <row r="113" spans="1:70" ht="8.85" customHeight="1" x14ac:dyDescent="0.3">
      <c r="A113" s="10">
        <v>21</v>
      </c>
      <c r="B113" s="21"/>
      <c r="C113" s="10" t="s">
        <v>145</v>
      </c>
      <c r="E113" s="160">
        <v>791365139</v>
      </c>
      <c r="G113" s="160">
        <v>0</v>
      </c>
      <c r="I113" s="160">
        <v>1220577539</v>
      </c>
      <c r="K113" s="160">
        <v>0</v>
      </c>
      <c r="M113" s="160">
        <f t="shared" si="4"/>
        <v>2011942678</v>
      </c>
      <c r="O113" s="160">
        <v>1307215549</v>
      </c>
      <c r="Q113" s="160">
        <v>51123454</v>
      </c>
      <c r="S113" s="160">
        <v>600966196</v>
      </c>
      <c r="U113" s="160">
        <v>52637479</v>
      </c>
      <c r="W113" s="160">
        <f t="shared" si="5"/>
        <v>2011942678</v>
      </c>
      <c r="Y113" s="160">
        <v>20525843</v>
      </c>
      <c r="AA113" s="160">
        <f>(M113-Y113)</f>
        <v>1991416835</v>
      </c>
      <c r="AC113" s="65">
        <f t="shared" si="7"/>
        <v>5462.7013040806696</v>
      </c>
      <c r="AE113" s="69">
        <v>364548</v>
      </c>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row>
    <row r="114" spans="1:70" ht="8.85" customHeight="1" x14ac:dyDescent="0.3">
      <c r="A114" s="10">
        <v>22</v>
      </c>
      <c r="B114" s="21"/>
      <c r="C114" s="10" t="s">
        <v>146</v>
      </c>
      <c r="E114" s="160">
        <v>23107620</v>
      </c>
      <c r="G114" s="160">
        <v>0</v>
      </c>
      <c r="I114" s="160">
        <v>33800953</v>
      </c>
      <c r="K114" s="160">
        <v>0</v>
      </c>
      <c r="M114" s="160">
        <f t="shared" si="4"/>
        <v>56908573</v>
      </c>
      <c r="O114" s="160">
        <v>45873241</v>
      </c>
      <c r="Q114" s="160">
        <v>0</v>
      </c>
      <c r="S114" s="160">
        <v>8139934</v>
      </c>
      <c r="U114" s="160">
        <v>2895398</v>
      </c>
      <c r="W114" s="160">
        <f t="shared" si="5"/>
        <v>56908573</v>
      </c>
      <c r="Y114" s="160">
        <v>0</v>
      </c>
      <c r="AA114" s="160">
        <f>(M114-Y114)</f>
        <v>56908573</v>
      </c>
      <c r="AC114" s="65">
        <f t="shared" si="7"/>
        <v>3849.5956842318878</v>
      </c>
      <c r="AE114" s="69">
        <v>14783</v>
      </c>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row>
    <row r="115" spans="1:70" ht="8.85" customHeight="1" x14ac:dyDescent="0.3">
      <c r="A115" s="10">
        <v>23</v>
      </c>
      <c r="B115" s="21"/>
      <c r="C115" s="10" t="s">
        <v>147</v>
      </c>
      <c r="E115" s="160">
        <v>699291</v>
      </c>
      <c r="G115" s="160">
        <v>0</v>
      </c>
      <c r="I115" s="160">
        <v>10270553</v>
      </c>
      <c r="K115" s="160">
        <v>0</v>
      </c>
      <c r="M115" s="160">
        <f t="shared" si="4"/>
        <v>10969844</v>
      </c>
      <c r="O115" s="160">
        <v>8994224</v>
      </c>
      <c r="Q115" s="160">
        <v>0</v>
      </c>
      <c r="S115" s="160">
        <v>1975620</v>
      </c>
      <c r="U115" s="160">
        <v>0</v>
      </c>
      <c r="W115" s="160">
        <f t="shared" si="5"/>
        <v>10969844</v>
      </c>
      <c r="Y115" s="160">
        <v>0</v>
      </c>
      <c r="AA115" s="160">
        <f>(M115-Y115)</f>
        <v>10969844</v>
      </c>
      <c r="AC115" s="65">
        <f t="shared" si="7"/>
        <v>2242.4047424366313</v>
      </c>
      <c r="AE115" s="69">
        <v>4892</v>
      </c>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row>
    <row r="116" spans="1:70" ht="8.85" customHeight="1" x14ac:dyDescent="0.3">
      <c r="A116" s="10">
        <v>24</v>
      </c>
      <c r="B116" s="21"/>
      <c r="C116" s="10" t="s">
        <v>148</v>
      </c>
      <c r="E116" s="160">
        <v>79135121</v>
      </c>
      <c r="G116" s="160">
        <v>0</v>
      </c>
      <c r="I116" s="160">
        <v>110019643</v>
      </c>
      <c r="K116" s="160">
        <v>0</v>
      </c>
      <c r="M116" s="160">
        <f t="shared" si="4"/>
        <v>189154764</v>
      </c>
      <c r="O116" s="160">
        <v>159435027</v>
      </c>
      <c r="Q116" s="160">
        <v>0</v>
      </c>
      <c r="S116" s="160">
        <v>26931293</v>
      </c>
      <c r="U116" s="160">
        <v>2788444</v>
      </c>
      <c r="W116" s="160">
        <f t="shared" si="5"/>
        <v>189154764</v>
      </c>
      <c r="Y116" s="160">
        <v>0</v>
      </c>
      <c r="AA116" s="160">
        <f>(M116-Y116)</f>
        <v>189154764</v>
      </c>
      <c r="AC116" s="65">
        <f t="shared" si="7"/>
        <v>3599.3827827675445</v>
      </c>
      <c r="AE116" s="69">
        <v>52552</v>
      </c>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row>
    <row r="117" spans="1:70" ht="8.85" customHeight="1" x14ac:dyDescent="0.3">
      <c r="A117" s="10">
        <v>25</v>
      </c>
      <c r="B117" s="21"/>
      <c r="C117" s="10" t="s">
        <v>149</v>
      </c>
      <c r="E117" s="160">
        <v>21373537</v>
      </c>
      <c r="G117" s="160">
        <v>999996</v>
      </c>
      <c r="I117" s="160">
        <v>23025074</v>
      </c>
      <c r="K117" s="160">
        <v>0</v>
      </c>
      <c r="M117" s="160">
        <f t="shared" si="4"/>
        <v>45398607</v>
      </c>
      <c r="O117" s="160">
        <v>35090863</v>
      </c>
      <c r="Q117" s="160">
        <v>0</v>
      </c>
      <c r="S117" s="160">
        <v>8371131</v>
      </c>
      <c r="U117" s="160">
        <v>1936613</v>
      </c>
      <c r="W117" s="160">
        <f t="shared" si="5"/>
        <v>45398607</v>
      </c>
      <c r="Y117" s="160">
        <v>0</v>
      </c>
      <c r="AA117" s="160">
        <f>(M117-Y117)</f>
        <v>45398607</v>
      </c>
      <c r="AC117" s="65">
        <f t="shared" si="7"/>
        <v>4692.3624806201551</v>
      </c>
      <c r="AE117" s="69">
        <v>9675</v>
      </c>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row>
    <row r="118" spans="1:70" ht="8.85" customHeight="1" x14ac:dyDescent="0.3">
      <c r="A118" s="41"/>
      <c r="B118" s="21"/>
      <c r="AC118" s="173"/>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row>
    <row r="119" spans="1:70" ht="8.85" customHeight="1" x14ac:dyDescent="0.3">
      <c r="A119" s="10">
        <v>26</v>
      </c>
      <c r="B119" s="21"/>
      <c r="C119" s="10" t="s">
        <v>150</v>
      </c>
      <c r="E119" s="160">
        <v>22700763</v>
      </c>
      <c r="G119" s="160">
        <v>0</v>
      </c>
      <c r="I119" s="160">
        <v>52452637</v>
      </c>
      <c r="K119" s="160">
        <v>0</v>
      </c>
      <c r="M119" s="160">
        <f t="shared" si="4"/>
        <v>75153400</v>
      </c>
      <c r="O119" s="160">
        <v>44464149</v>
      </c>
      <c r="Q119" s="160">
        <v>0</v>
      </c>
      <c r="S119" s="160">
        <v>23046285</v>
      </c>
      <c r="U119" s="160">
        <v>7642966</v>
      </c>
      <c r="W119" s="160">
        <f t="shared" si="5"/>
        <v>75153400</v>
      </c>
      <c r="Y119" s="160">
        <v>0</v>
      </c>
      <c r="AA119" s="160">
        <f>(M119-Y119)</f>
        <v>75153400</v>
      </c>
      <c r="AC119" s="65">
        <f t="shared" si="7"/>
        <v>5320.9713962050409</v>
      </c>
      <c r="AE119" s="69">
        <v>14124</v>
      </c>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row>
    <row r="120" spans="1:70" ht="8.85" customHeight="1" x14ac:dyDescent="0.3">
      <c r="A120" s="10">
        <v>27</v>
      </c>
      <c r="B120" s="21"/>
      <c r="C120" s="10" t="s">
        <v>151</v>
      </c>
      <c r="E120" s="160">
        <v>67503865</v>
      </c>
      <c r="G120" s="160">
        <v>0</v>
      </c>
      <c r="I120" s="160">
        <v>62454872</v>
      </c>
      <c r="K120" s="160">
        <v>0</v>
      </c>
      <c r="M120" s="160">
        <f t="shared" si="4"/>
        <v>129958737</v>
      </c>
      <c r="O120" s="160">
        <v>85623926</v>
      </c>
      <c r="Q120" s="160">
        <v>0</v>
      </c>
      <c r="S120" s="160">
        <v>39251707</v>
      </c>
      <c r="U120" s="160">
        <v>5083104</v>
      </c>
      <c r="W120" s="160">
        <f t="shared" si="5"/>
        <v>129958737</v>
      </c>
      <c r="Y120" s="160">
        <v>0</v>
      </c>
      <c r="AA120" s="160">
        <f>(M120-Y120)</f>
        <v>129958737</v>
      </c>
      <c r="AC120" s="65">
        <f t="shared" si="7"/>
        <v>4650.185601316778</v>
      </c>
      <c r="AE120" s="69">
        <v>27947</v>
      </c>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row>
    <row r="121" spans="1:70" ht="8.85" customHeight="1" x14ac:dyDescent="0.3">
      <c r="A121" s="10">
        <v>28</v>
      </c>
      <c r="B121" s="21"/>
      <c r="C121" s="10" t="s">
        <v>152</v>
      </c>
      <c r="E121" s="160">
        <v>19758078</v>
      </c>
      <c r="G121" s="160">
        <v>0</v>
      </c>
      <c r="I121" s="160">
        <v>16498988</v>
      </c>
      <c r="K121" s="160">
        <v>0</v>
      </c>
      <c r="M121" s="160">
        <f t="shared" si="4"/>
        <v>36257066</v>
      </c>
      <c r="O121" s="160">
        <v>31730726</v>
      </c>
      <c r="Q121" s="160">
        <v>0</v>
      </c>
      <c r="S121" s="160">
        <v>3781166</v>
      </c>
      <c r="U121" s="160">
        <v>745174</v>
      </c>
      <c r="W121" s="160">
        <f t="shared" si="5"/>
        <v>36257066</v>
      </c>
      <c r="Y121" s="160">
        <v>0</v>
      </c>
      <c r="AA121" s="160">
        <f>(M121-Y121)</f>
        <v>36257066</v>
      </c>
      <c r="AC121" s="65">
        <f t="shared" si="7"/>
        <v>3420.8006415699592</v>
      </c>
      <c r="AE121" s="69">
        <v>10599</v>
      </c>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row>
    <row r="122" spans="1:70" ht="8.85" customHeight="1" x14ac:dyDescent="0.3">
      <c r="A122" s="10">
        <v>29</v>
      </c>
      <c r="B122" s="21"/>
      <c r="C122" s="10" t="s">
        <v>94</v>
      </c>
      <c r="E122" s="160">
        <v>4149335183</v>
      </c>
      <c r="G122" s="160">
        <v>0</v>
      </c>
      <c r="I122" s="160">
        <v>7950859111</v>
      </c>
      <c r="K122" s="160">
        <v>0</v>
      </c>
      <c r="M122" s="160">
        <f t="shared" si="4"/>
        <v>12100194294</v>
      </c>
      <c r="O122" s="160">
        <v>6402365819</v>
      </c>
      <c r="Q122" s="160">
        <v>339232851</v>
      </c>
      <c r="S122" s="160">
        <v>4478630704</v>
      </c>
      <c r="U122" s="160">
        <v>879964920</v>
      </c>
      <c r="W122" s="160">
        <f t="shared" si="5"/>
        <v>12100194294</v>
      </c>
      <c r="Y122" s="160">
        <v>70371140</v>
      </c>
      <c r="AA122" s="160">
        <f>(M122-Y122)</f>
        <v>12029823154</v>
      </c>
      <c r="AC122" s="65">
        <f t="shared" si="7"/>
        <v>10457.905792269728</v>
      </c>
      <c r="AE122" s="69">
        <v>1150309</v>
      </c>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row>
    <row r="123" spans="1:70" ht="8.85" customHeight="1" x14ac:dyDescent="0.3">
      <c r="A123" s="10">
        <v>30</v>
      </c>
      <c r="B123" s="21"/>
      <c r="C123" s="10" t="s">
        <v>153</v>
      </c>
      <c r="E123" s="160">
        <v>80430073</v>
      </c>
      <c r="G123" s="160">
        <v>0</v>
      </c>
      <c r="I123" s="160">
        <v>228166896</v>
      </c>
      <c r="K123" s="160">
        <v>0</v>
      </c>
      <c r="M123" s="160">
        <f t="shared" si="4"/>
        <v>308596969</v>
      </c>
      <c r="O123" s="160">
        <v>219525407</v>
      </c>
      <c r="Q123" s="160">
        <v>0</v>
      </c>
      <c r="S123" s="160">
        <v>84646938</v>
      </c>
      <c r="U123" s="160">
        <v>4424624</v>
      </c>
      <c r="W123" s="160">
        <f t="shared" si="5"/>
        <v>308596969</v>
      </c>
      <c r="Y123" s="160">
        <v>545749</v>
      </c>
      <c r="AA123" s="160">
        <f>(M123-Y123)</f>
        <v>308051220</v>
      </c>
      <c r="AC123" s="65">
        <f t="shared" si="7"/>
        <v>4221.4989310968595</v>
      </c>
      <c r="AE123" s="69">
        <v>72972</v>
      </c>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row>
    <row r="124" spans="1:70" ht="8.85" customHeight="1" x14ac:dyDescent="0.3">
      <c r="A124" s="41"/>
      <c r="B124" s="21"/>
      <c r="AC124" s="173"/>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row>
    <row r="125" spans="1:70" ht="8.85" customHeight="1" x14ac:dyDescent="0.3">
      <c r="A125" s="10">
        <v>31</v>
      </c>
      <c r="B125" s="21"/>
      <c r="C125" s="10" t="s">
        <v>154</v>
      </c>
      <c r="E125" s="160">
        <v>35804628</v>
      </c>
      <c r="G125" s="160">
        <v>0</v>
      </c>
      <c r="I125" s="160">
        <v>32516149</v>
      </c>
      <c r="K125" s="160">
        <v>0</v>
      </c>
      <c r="M125" s="160">
        <f t="shared" si="4"/>
        <v>68320777</v>
      </c>
      <c r="O125" s="160">
        <v>49546148</v>
      </c>
      <c r="Q125" s="160">
        <v>0</v>
      </c>
      <c r="S125" s="160">
        <v>18774629</v>
      </c>
      <c r="U125" s="160">
        <v>0</v>
      </c>
      <c r="W125" s="160">
        <f t="shared" si="5"/>
        <v>68320777</v>
      </c>
      <c r="Y125" s="160">
        <v>0</v>
      </c>
      <c r="AA125" s="160">
        <f>(M125-Y125)</f>
        <v>68320777</v>
      </c>
      <c r="AC125" s="65">
        <f t="shared" si="7"/>
        <v>4414.6276169552857</v>
      </c>
      <c r="AE125" s="69">
        <v>15476</v>
      </c>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row>
    <row r="126" spans="1:70" ht="8.85" customHeight="1" x14ac:dyDescent="0.3">
      <c r="A126" s="10">
        <v>32</v>
      </c>
      <c r="B126" s="21"/>
      <c r="C126" s="10" t="s">
        <v>155</v>
      </c>
      <c r="E126" s="160">
        <v>88220746</v>
      </c>
      <c r="G126" s="160">
        <v>0</v>
      </c>
      <c r="I126" s="160">
        <v>50108303</v>
      </c>
      <c r="K126" s="160">
        <v>0</v>
      </c>
      <c r="M126" s="160">
        <f t="shared" si="4"/>
        <v>138329049</v>
      </c>
      <c r="O126" s="160">
        <v>111987016</v>
      </c>
      <c r="Q126" s="160">
        <v>0</v>
      </c>
      <c r="S126" s="160">
        <v>15329891</v>
      </c>
      <c r="U126" s="160">
        <v>11012142</v>
      </c>
      <c r="W126" s="160">
        <f t="shared" si="5"/>
        <v>138329049</v>
      </c>
      <c r="Y126" s="160">
        <v>0</v>
      </c>
      <c r="AA126" s="160">
        <f>(M126-Y126)</f>
        <v>138329049</v>
      </c>
      <c r="AC126" s="65">
        <f t="shared" si="7"/>
        <v>5076.4816690520756</v>
      </c>
      <c r="AE126" s="69">
        <v>27249</v>
      </c>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row>
    <row r="127" spans="1:70" ht="8.85" customHeight="1" x14ac:dyDescent="0.3">
      <c r="A127" s="10">
        <v>33</v>
      </c>
      <c r="B127" s="21"/>
      <c r="C127" s="10" t="s">
        <v>96</v>
      </c>
      <c r="E127" s="160">
        <v>53486438</v>
      </c>
      <c r="G127" s="160">
        <v>0</v>
      </c>
      <c r="I127" s="160">
        <v>116015396</v>
      </c>
      <c r="K127" s="160">
        <v>0</v>
      </c>
      <c r="M127" s="160">
        <f t="shared" si="4"/>
        <v>169501834</v>
      </c>
      <c r="O127" s="160">
        <v>94676673</v>
      </c>
      <c r="Q127" s="160">
        <v>0</v>
      </c>
      <c r="S127" s="160">
        <v>72810161</v>
      </c>
      <c r="U127" s="160">
        <v>2015000</v>
      </c>
      <c r="W127" s="160">
        <f t="shared" si="5"/>
        <v>169501834</v>
      </c>
      <c r="Y127" s="160">
        <v>0</v>
      </c>
      <c r="AA127" s="160">
        <f>(M127-Y127)</f>
        <v>169501834</v>
      </c>
      <c r="AC127" s="65">
        <f t="shared" si="7"/>
        <v>3111.4384786240066</v>
      </c>
      <c r="AE127" s="69">
        <v>54477</v>
      </c>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row>
    <row r="128" spans="1:70" ht="8.85" customHeight="1" x14ac:dyDescent="0.3">
      <c r="A128" s="10">
        <v>34</v>
      </c>
      <c r="B128" s="21"/>
      <c r="C128" s="10" t="s">
        <v>156</v>
      </c>
      <c r="E128" s="160">
        <v>181519291</v>
      </c>
      <c r="G128" s="160">
        <v>0</v>
      </c>
      <c r="I128" s="160">
        <v>308237135</v>
      </c>
      <c r="K128" s="160">
        <v>0</v>
      </c>
      <c r="M128" s="160">
        <f t="shared" si="4"/>
        <v>489756426</v>
      </c>
      <c r="O128" s="160">
        <v>350246197</v>
      </c>
      <c r="Q128" s="160">
        <v>0</v>
      </c>
      <c r="S128" s="160">
        <v>139510229</v>
      </c>
      <c r="U128" s="160">
        <v>0</v>
      </c>
      <c r="W128" s="160">
        <f t="shared" si="5"/>
        <v>489756426</v>
      </c>
      <c r="Y128" s="160">
        <v>0</v>
      </c>
      <c r="AA128" s="160">
        <f>(M128-Y128)</f>
        <v>489756426</v>
      </c>
      <c r="AC128" s="65">
        <f t="shared" si="7"/>
        <v>5357.2717487611981</v>
      </c>
      <c r="AE128" s="69">
        <v>91419</v>
      </c>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row>
    <row r="129" spans="1:70" ht="8.85" customHeight="1" x14ac:dyDescent="0.3">
      <c r="A129" s="10">
        <v>35</v>
      </c>
      <c r="B129" s="21"/>
      <c r="C129" s="10" t="s">
        <v>157</v>
      </c>
      <c r="E129" s="160">
        <v>16920903</v>
      </c>
      <c r="G129" s="160">
        <v>13702000</v>
      </c>
      <c r="I129" s="160">
        <v>43247457</v>
      </c>
      <c r="K129" s="160">
        <v>0</v>
      </c>
      <c r="M129" s="160">
        <f t="shared" si="4"/>
        <v>73870360</v>
      </c>
      <c r="O129" s="160">
        <v>47280928</v>
      </c>
      <c r="Q129" s="160">
        <v>0</v>
      </c>
      <c r="S129" s="160">
        <v>19278493</v>
      </c>
      <c r="U129" s="160">
        <v>7310939</v>
      </c>
      <c r="W129" s="160">
        <f t="shared" si="5"/>
        <v>73870360</v>
      </c>
      <c r="Y129" s="160">
        <v>0</v>
      </c>
      <c r="AA129" s="160">
        <f>(M129-Y129)</f>
        <v>73870360</v>
      </c>
      <c r="AC129" s="65">
        <f t="shared" si="7"/>
        <v>4400.4503484839461</v>
      </c>
      <c r="AE129" s="69">
        <v>16787</v>
      </c>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row>
    <row r="130" spans="1:70" ht="8.85" customHeight="1" x14ac:dyDescent="0.3">
      <c r="B130" s="21"/>
      <c r="AC130" s="173"/>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row>
    <row r="131" spans="1:70" ht="8.85" customHeight="1" x14ac:dyDescent="0.3">
      <c r="A131" s="10">
        <v>36</v>
      </c>
      <c r="B131" s="21"/>
      <c r="C131" s="10" t="s">
        <v>158</v>
      </c>
      <c r="E131" s="160">
        <v>49251031</v>
      </c>
      <c r="G131" s="160">
        <v>0</v>
      </c>
      <c r="I131" s="160">
        <v>95908206</v>
      </c>
      <c r="K131" s="160">
        <v>0</v>
      </c>
      <c r="M131" s="160">
        <f t="shared" si="4"/>
        <v>145159237</v>
      </c>
      <c r="O131" s="160">
        <v>103117444</v>
      </c>
      <c r="Q131" s="160">
        <v>0</v>
      </c>
      <c r="S131" s="160">
        <v>34886300</v>
      </c>
      <c r="U131" s="160">
        <v>7155493</v>
      </c>
      <c r="W131" s="160">
        <f t="shared" si="5"/>
        <v>145159237</v>
      </c>
      <c r="Y131" s="160">
        <v>0</v>
      </c>
      <c r="AA131" s="160">
        <f>(M131-Y131)</f>
        <v>145159237</v>
      </c>
      <c r="AC131" s="65">
        <f t="shared" si="7"/>
        <v>3749.8188370230682</v>
      </c>
      <c r="AE131" s="69">
        <v>38711</v>
      </c>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row>
    <row r="132" spans="1:70" ht="8.85" customHeight="1" x14ac:dyDescent="0.3">
      <c r="A132" s="10">
        <v>37</v>
      </c>
      <c r="B132" s="21"/>
      <c r="C132" s="10" t="s">
        <v>159</v>
      </c>
      <c r="E132" s="160">
        <v>99551575</v>
      </c>
      <c r="G132" s="160">
        <v>0</v>
      </c>
      <c r="I132" s="160">
        <v>73312134</v>
      </c>
      <c r="K132" s="160">
        <v>0</v>
      </c>
      <c r="M132" s="160">
        <f t="shared" si="4"/>
        <v>172863709</v>
      </c>
      <c r="O132" s="160">
        <v>36952192</v>
      </c>
      <c r="Q132" s="160">
        <v>0</v>
      </c>
      <c r="S132" s="160">
        <v>17559492</v>
      </c>
      <c r="U132" s="160">
        <v>118352025</v>
      </c>
      <c r="W132" s="160">
        <f t="shared" si="5"/>
        <v>172863709</v>
      </c>
      <c r="Y132" s="160">
        <v>0</v>
      </c>
      <c r="AA132" s="160">
        <f>(M132-Y132)</f>
        <v>172863709</v>
      </c>
      <c r="AC132" s="65">
        <f t="shared" si="7"/>
        <v>6990.8888664213209</v>
      </c>
      <c r="AE132" s="69">
        <v>24727</v>
      </c>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row>
    <row r="133" spans="1:70" ht="8.85" customHeight="1" x14ac:dyDescent="0.3">
      <c r="A133" s="10">
        <v>38</v>
      </c>
      <c r="B133" s="21"/>
      <c r="C133" s="10" t="s">
        <v>160</v>
      </c>
      <c r="E133" s="160">
        <v>12685778</v>
      </c>
      <c r="G133" s="160">
        <v>0</v>
      </c>
      <c r="I133" s="160">
        <v>28869552</v>
      </c>
      <c r="K133" s="160">
        <v>0</v>
      </c>
      <c r="M133" s="160">
        <f t="shared" si="4"/>
        <v>41555330</v>
      </c>
      <c r="O133" s="160">
        <v>33344307</v>
      </c>
      <c r="Q133" s="160">
        <v>0</v>
      </c>
      <c r="S133" s="160">
        <v>8127058</v>
      </c>
      <c r="U133" s="160">
        <v>83965</v>
      </c>
      <c r="W133" s="160">
        <f t="shared" si="5"/>
        <v>41555330</v>
      </c>
      <c r="Y133" s="160">
        <v>0</v>
      </c>
      <c r="AA133" s="160">
        <f>(M133-Y133)</f>
        <v>41555330</v>
      </c>
      <c r="AC133" s="65">
        <f t="shared" si="7"/>
        <v>2710.1891345464032</v>
      </c>
      <c r="AE133" s="69">
        <v>15333</v>
      </c>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row>
    <row r="134" spans="1:70" ht="8.85" customHeight="1" x14ac:dyDescent="0.3">
      <c r="A134" s="10">
        <v>39</v>
      </c>
      <c r="B134" s="21"/>
      <c r="C134" s="10" t="s">
        <v>161</v>
      </c>
      <c r="E134" s="160">
        <v>57287190</v>
      </c>
      <c r="G134" s="160">
        <v>3150000</v>
      </c>
      <c r="I134" s="160">
        <v>52164383</v>
      </c>
      <c r="K134" s="160">
        <v>0</v>
      </c>
      <c r="M134" s="160">
        <f t="shared" si="4"/>
        <v>112601573</v>
      </c>
      <c r="O134" s="160">
        <v>72544881</v>
      </c>
      <c r="Q134" s="160">
        <v>0</v>
      </c>
      <c r="S134" s="160">
        <v>13036286</v>
      </c>
      <c r="U134" s="160">
        <v>27020406</v>
      </c>
      <c r="W134" s="160">
        <f t="shared" si="5"/>
        <v>112601573</v>
      </c>
      <c r="Y134" s="160">
        <v>0</v>
      </c>
      <c r="AA134" s="160">
        <f>(M134-Y134)</f>
        <v>112601573</v>
      </c>
      <c r="AC134" s="65">
        <f t="shared" si="7"/>
        <v>5478.8620572207083</v>
      </c>
      <c r="AE134" s="69">
        <v>20552</v>
      </c>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row>
    <row r="135" spans="1:70" ht="8.85" customHeight="1" x14ac:dyDescent="0.3">
      <c r="A135" s="10">
        <v>40</v>
      </c>
      <c r="B135" s="21"/>
      <c r="C135" s="10" t="s">
        <v>162</v>
      </c>
      <c r="E135" s="164">
        <v>35114869</v>
      </c>
      <c r="G135" s="164">
        <v>3000000</v>
      </c>
      <c r="I135" s="164">
        <v>62136702</v>
      </c>
      <c r="K135" s="164">
        <v>0</v>
      </c>
      <c r="M135" s="164">
        <f t="shared" si="4"/>
        <v>100251571</v>
      </c>
      <c r="O135" s="164">
        <v>30687203</v>
      </c>
      <c r="Q135" s="164">
        <v>0</v>
      </c>
      <c r="S135" s="164">
        <v>36899529</v>
      </c>
      <c r="U135" s="164">
        <v>32664839</v>
      </c>
      <c r="W135" s="164">
        <f t="shared" si="5"/>
        <v>100251571</v>
      </c>
      <c r="Y135" s="164">
        <v>0</v>
      </c>
      <c r="AA135" s="164">
        <f>(M135-Y135)</f>
        <v>100251571</v>
      </c>
      <c r="AC135" s="70">
        <f t="shared" si="7"/>
        <v>8800.9455710648763</v>
      </c>
      <c r="AE135" s="69">
        <v>11391</v>
      </c>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row>
    <row r="136" spans="1:70" ht="8.85" customHeight="1" x14ac:dyDescent="0.3">
      <c r="A136" s="41"/>
      <c r="B136" s="21"/>
      <c r="AC136" s="173"/>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row>
    <row r="137" spans="1:70" ht="8.85" customHeight="1" x14ac:dyDescent="0.3">
      <c r="A137" s="10">
        <v>41</v>
      </c>
      <c r="B137" s="21"/>
      <c r="C137" s="10" t="s">
        <v>163</v>
      </c>
      <c r="E137" s="160">
        <v>48489062</v>
      </c>
      <c r="G137" s="160">
        <v>1400121</v>
      </c>
      <c r="I137" s="160">
        <v>69886398</v>
      </c>
      <c r="K137" s="160">
        <v>0</v>
      </c>
      <c r="M137" s="160">
        <f t="shared" si="4"/>
        <v>119775581</v>
      </c>
      <c r="O137" s="160">
        <v>81710535</v>
      </c>
      <c r="Q137" s="160">
        <v>0</v>
      </c>
      <c r="S137" s="160">
        <v>38065046</v>
      </c>
      <c r="U137" s="160">
        <v>0</v>
      </c>
      <c r="W137" s="160">
        <f t="shared" si="5"/>
        <v>119775581</v>
      </c>
      <c r="Y137" s="160">
        <v>0</v>
      </c>
      <c r="AA137" s="160">
        <f>(M137-Y137)</f>
        <v>119775581</v>
      </c>
      <c r="AC137" s="65">
        <f t="shared" si="7"/>
        <v>3520.5332138028334</v>
      </c>
      <c r="AE137" s="69">
        <v>34022</v>
      </c>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row>
    <row r="138" spans="1:70" ht="8.85" customHeight="1" x14ac:dyDescent="0.3">
      <c r="A138" s="10">
        <v>42</v>
      </c>
      <c r="B138" s="21"/>
      <c r="C138" s="10" t="s">
        <v>164</v>
      </c>
      <c r="E138" s="160">
        <v>157464102</v>
      </c>
      <c r="G138" s="160">
        <v>0</v>
      </c>
      <c r="I138" s="160">
        <v>276846096</v>
      </c>
      <c r="K138" s="160">
        <v>0</v>
      </c>
      <c r="M138" s="160">
        <f t="shared" si="4"/>
        <v>434310198</v>
      </c>
      <c r="O138" s="160">
        <v>274212967</v>
      </c>
      <c r="Q138" s="160">
        <v>0</v>
      </c>
      <c r="S138" s="160">
        <v>141751541</v>
      </c>
      <c r="U138" s="160">
        <v>18345690</v>
      </c>
      <c r="W138" s="160">
        <f t="shared" si="5"/>
        <v>434310198</v>
      </c>
      <c r="Y138" s="160">
        <v>0</v>
      </c>
      <c r="AA138" s="160">
        <f>(M138-Y138)</f>
        <v>434310198</v>
      </c>
      <c r="AC138" s="65">
        <f t="shared" si="7"/>
        <v>3949.0284327007885</v>
      </c>
      <c r="AE138" s="69">
        <v>109979</v>
      </c>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row>
    <row r="139" spans="1:70" ht="8.85" customHeight="1" x14ac:dyDescent="0.3">
      <c r="A139" s="10">
        <v>43</v>
      </c>
      <c r="B139" s="21"/>
      <c r="C139" s="10" t="s">
        <v>165</v>
      </c>
      <c r="E139" s="160">
        <v>1121453516</v>
      </c>
      <c r="G139" s="160">
        <v>0</v>
      </c>
      <c r="I139" s="160">
        <v>1089671201</v>
      </c>
      <c r="K139" s="160">
        <v>0</v>
      </c>
      <c r="M139" s="160">
        <f t="shared" si="4"/>
        <v>2211124717</v>
      </c>
      <c r="O139" s="160">
        <v>1036467665</v>
      </c>
      <c r="Q139" s="160">
        <v>26827244</v>
      </c>
      <c r="S139" s="160">
        <v>651870795</v>
      </c>
      <c r="U139" s="160">
        <v>495959013</v>
      </c>
      <c r="W139" s="160">
        <f t="shared" si="5"/>
        <v>2211124717</v>
      </c>
      <c r="Y139" s="160">
        <v>55360656</v>
      </c>
      <c r="AA139" s="160">
        <f>(M139-Y139)</f>
        <v>2155764061</v>
      </c>
      <c r="AC139" s="65">
        <f t="shared" si="7"/>
        <v>6446.8749300963846</v>
      </c>
      <c r="AE139" s="69">
        <v>334389</v>
      </c>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row>
    <row r="140" spans="1:70" ht="8.85" customHeight="1" x14ac:dyDescent="0.3">
      <c r="A140" s="10">
        <v>44</v>
      </c>
      <c r="B140" s="21"/>
      <c r="C140" s="10" t="s">
        <v>166</v>
      </c>
      <c r="E140" s="160">
        <v>110860805</v>
      </c>
      <c r="G140" s="160">
        <v>0</v>
      </c>
      <c r="I140" s="160">
        <v>103326442</v>
      </c>
      <c r="K140" s="160">
        <v>0</v>
      </c>
      <c r="M140" s="160">
        <f t="shared" si="4"/>
        <v>214187247</v>
      </c>
      <c r="O140" s="160">
        <v>102889784</v>
      </c>
      <c r="Q140" s="160">
        <v>0</v>
      </c>
      <c r="S140" s="160">
        <v>111297463</v>
      </c>
      <c r="U140" s="160">
        <v>0</v>
      </c>
      <c r="W140" s="160">
        <f t="shared" si="5"/>
        <v>214187247</v>
      </c>
      <c r="Y140" s="160">
        <v>0</v>
      </c>
      <c r="AA140" s="160">
        <f>(M140-Y140)</f>
        <v>214187247</v>
      </c>
      <c r="AC140" s="65">
        <f t="shared" si="7"/>
        <v>4204.0364096726071</v>
      </c>
      <c r="AE140" s="69">
        <v>50948</v>
      </c>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row>
    <row r="141" spans="1:70" ht="8.85" customHeight="1" x14ac:dyDescent="0.3">
      <c r="A141" s="10">
        <v>45</v>
      </c>
      <c r="B141" s="21"/>
      <c r="C141" s="10" t="s">
        <v>167</v>
      </c>
      <c r="E141" s="160">
        <v>118242</v>
      </c>
      <c r="G141" s="160">
        <v>0</v>
      </c>
      <c r="I141" s="160">
        <v>5394729</v>
      </c>
      <c r="K141" s="160">
        <v>0</v>
      </c>
      <c r="M141" s="160">
        <f t="shared" si="4"/>
        <v>5512971</v>
      </c>
      <c r="O141" s="160">
        <v>4163528</v>
      </c>
      <c r="Q141" s="160">
        <v>0</v>
      </c>
      <c r="S141" s="160">
        <v>1231201</v>
      </c>
      <c r="U141" s="160">
        <v>118242</v>
      </c>
      <c r="W141" s="160">
        <f t="shared" si="5"/>
        <v>5512971</v>
      </c>
      <c r="Y141" s="160">
        <v>0</v>
      </c>
      <c r="AA141" s="160">
        <f>(M141-Y141)</f>
        <v>5512971</v>
      </c>
      <c r="AC141" s="65">
        <f t="shared" si="7"/>
        <v>2469.9690860215055</v>
      </c>
      <c r="AE141" s="69">
        <v>2232</v>
      </c>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row>
    <row r="142" spans="1:70" ht="8.85" customHeight="1" x14ac:dyDescent="0.3">
      <c r="A142" s="41"/>
      <c r="B142" s="21"/>
      <c r="AC142" s="173"/>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row>
    <row r="143" spans="1:70" ht="8.85" customHeight="1" x14ac:dyDescent="0.3">
      <c r="A143" s="10">
        <v>46</v>
      </c>
      <c r="B143" s="21"/>
      <c r="C143" s="10" t="s">
        <v>168</v>
      </c>
      <c r="E143" s="160">
        <v>171249643</v>
      </c>
      <c r="G143" s="160">
        <v>0</v>
      </c>
      <c r="I143" s="160">
        <v>94062948</v>
      </c>
      <c r="K143" s="160">
        <v>0</v>
      </c>
      <c r="M143" s="160">
        <f t="shared" si="4"/>
        <v>265312591</v>
      </c>
      <c r="O143" s="160">
        <v>96518038</v>
      </c>
      <c r="Q143" s="160">
        <v>0</v>
      </c>
      <c r="S143" s="160">
        <v>131291933</v>
      </c>
      <c r="U143" s="160">
        <v>37502620</v>
      </c>
      <c r="W143" s="160">
        <f t="shared" si="5"/>
        <v>265312591</v>
      </c>
      <c r="Y143" s="160">
        <v>0</v>
      </c>
      <c r="AA143" s="160">
        <f>(M143-Y143)</f>
        <v>265312591</v>
      </c>
      <c r="AC143" s="65">
        <f t="shared" si="7"/>
        <v>6872.3149510438789</v>
      </c>
      <c r="AE143" s="69">
        <v>38606</v>
      </c>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row>
    <row r="144" spans="1:70" ht="8.85" customHeight="1" x14ac:dyDescent="0.3">
      <c r="A144" s="10">
        <v>47</v>
      </c>
      <c r="B144" s="21"/>
      <c r="C144" s="10" t="s">
        <v>169</v>
      </c>
      <c r="E144" s="160">
        <v>145900342</v>
      </c>
      <c r="G144" s="160">
        <v>0</v>
      </c>
      <c r="I144" s="160">
        <v>202731667</v>
      </c>
      <c r="K144" s="160">
        <v>0</v>
      </c>
      <c r="M144" s="160">
        <f t="shared" si="4"/>
        <v>348632009</v>
      </c>
      <c r="O144" s="160">
        <v>241264361</v>
      </c>
      <c r="Q144" s="160">
        <v>0</v>
      </c>
      <c r="S144" s="160">
        <v>75023801</v>
      </c>
      <c r="U144" s="160">
        <v>32343847</v>
      </c>
      <c r="W144" s="160">
        <f t="shared" si="5"/>
        <v>348632009</v>
      </c>
      <c r="Y144" s="160">
        <v>0</v>
      </c>
      <c r="AA144" s="160">
        <f>(M144-Y144)</f>
        <v>348632009</v>
      </c>
      <c r="AC144" s="65">
        <f t="shared" si="7"/>
        <v>4455.1333989316836</v>
      </c>
      <c r="AE144" s="69">
        <v>78254</v>
      </c>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row>
    <row r="145" spans="1:70" ht="8.85" customHeight="1" x14ac:dyDescent="0.3">
      <c r="A145" s="10">
        <v>48</v>
      </c>
      <c r="B145" s="21"/>
      <c r="C145" s="10" t="s">
        <v>170</v>
      </c>
      <c r="E145" s="160">
        <v>0</v>
      </c>
      <c r="G145" s="160">
        <v>0</v>
      </c>
      <c r="I145" s="160">
        <v>12605862</v>
      </c>
      <c r="K145" s="160">
        <v>0</v>
      </c>
      <c r="M145" s="160">
        <f t="shared" si="4"/>
        <v>12605862</v>
      </c>
      <c r="O145" s="160">
        <v>10832311</v>
      </c>
      <c r="Q145" s="160">
        <v>0</v>
      </c>
      <c r="S145" s="160">
        <v>1773551</v>
      </c>
      <c r="U145" s="160">
        <v>0</v>
      </c>
      <c r="W145" s="160">
        <f t="shared" si="5"/>
        <v>12605862</v>
      </c>
      <c r="Y145" s="160">
        <v>0</v>
      </c>
      <c r="AA145" s="160">
        <f>(M145-Y145)</f>
        <v>12605862</v>
      </c>
      <c r="AC145" s="65">
        <f t="shared" si="7"/>
        <v>1907.6667675544795</v>
      </c>
      <c r="AE145" s="69">
        <v>6608</v>
      </c>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row>
    <row r="146" spans="1:70" ht="8.85" customHeight="1" x14ac:dyDescent="0.3">
      <c r="A146" s="10">
        <v>49</v>
      </c>
      <c r="B146" s="21"/>
      <c r="C146" s="10" t="s">
        <v>171</v>
      </c>
      <c r="E146" s="160">
        <v>112655115</v>
      </c>
      <c r="G146" s="160">
        <v>0</v>
      </c>
      <c r="I146" s="160">
        <v>62061985</v>
      </c>
      <c r="K146" s="160">
        <v>0</v>
      </c>
      <c r="M146" s="160">
        <f t="shared" si="4"/>
        <v>174717100</v>
      </c>
      <c r="O146" s="160">
        <v>106895719</v>
      </c>
      <c r="Q146" s="160">
        <v>0</v>
      </c>
      <c r="S146" s="160">
        <v>43338338</v>
      </c>
      <c r="U146" s="160">
        <v>24483043</v>
      </c>
      <c r="W146" s="160">
        <f t="shared" si="5"/>
        <v>174717100</v>
      </c>
      <c r="Y146" s="160">
        <v>0</v>
      </c>
      <c r="AA146" s="160">
        <f>(M146-Y146)</f>
        <v>174717100</v>
      </c>
      <c r="AC146" s="65">
        <f t="shared" si="7"/>
        <v>6538.0795569359725</v>
      </c>
      <c r="AE146" s="69">
        <v>26723</v>
      </c>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row>
    <row r="147" spans="1:70" ht="8.85" customHeight="1" x14ac:dyDescent="0.3">
      <c r="A147" s="10">
        <v>50</v>
      </c>
      <c r="B147" s="21"/>
      <c r="C147" s="10" t="s">
        <v>172</v>
      </c>
      <c r="E147" s="164">
        <v>0</v>
      </c>
      <c r="G147" s="164">
        <v>0</v>
      </c>
      <c r="I147" s="164">
        <v>0</v>
      </c>
      <c r="K147" s="164">
        <v>0</v>
      </c>
      <c r="M147" s="164">
        <f t="shared" si="4"/>
        <v>0</v>
      </c>
      <c r="O147" s="164">
        <v>0</v>
      </c>
      <c r="Q147" s="164">
        <v>0</v>
      </c>
      <c r="S147" s="164">
        <v>0</v>
      </c>
      <c r="U147" s="164">
        <v>0</v>
      </c>
      <c r="W147" s="164">
        <f t="shared" si="5"/>
        <v>0</v>
      </c>
      <c r="Y147" s="164">
        <v>0</v>
      </c>
      <c r="AA147" s="164">
        <f>(M147-Y147)</f>
        <v>0</v>
      </c>
      <c r="AC147" s="70">
        <v>0</v>
      </c>
      <c r="AE147" s="69">
        <v>0</v>
      </c>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row>
    <row r="148" spans="1:70" ht="8.85" customHeight="1" x14ac:dyDescent="0.3">
      <c r="B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row>
    <row r="149" spans="1:70" ht="8.4" customHeight="1" x14ac:dyDescent="0.3">
      <c r="B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row>
    <row r="150" spans="1:70" ht="8.85" hidden="1" customHeight="1" x14ac:dyDescent="0.3">
      <c r="B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row>
    <row r="151" spans="1:70" s="8" customFormat="1" ht="9.6" customHeight="1" x14ac:dyDescent="0.3">
      <c r="A151" s="14"/>
      <c r="AC151" s="11" t="s">
        <v>687</v>
      </c>
    </row>
    <row r="152" spans="1:70" s="8" customFormat="1" ht="10.5" customHeight="1" x14ac:dyDescent="0.3">
      <c r="N152" s="116" t="s">
        <v>292</v>
      </c>
      <c r="AC152" s="11" t="s">
        <v>665</v>
      </c>
    </row>
    <row r="153" spans="1:70" s="8" customFormat="1" ht="10.5" customHeight="1" x14ac:dyDescent="0.3">
      <c r="N153" s="116" t="s">
        <v>666</v>
      </c>
      <c r="AC153" s="11" t="s">
        <v>634</v>
      </c>
    </row>
    <row r="154" spans="1:70" s="8" customFormat="1" ht="10.5" customHeight="1" x14ac:dyDescent="0.3">
      <c r="N154" s="122" t="s">
        <v>667</v>
      </c>
    </row>
    <row r="155" spans="1:70" ht="8.85"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row>
    <row r="156" spans="1:70" ht="8.85" customHeight="1" x14ac:dyDescent="0.3">
      <c r="A156" s="21"/>
      <c r="B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row>
    <row r="157" spans="1:70" ht="9.6" customHeight="1" x14ac:dyDescent="0.3">
      <c r="A157" s="21"/>
      <c r="B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row>
    <row r="158" spans="1:70" ht="9.6" customHeight="1" x14ac:dyDescent="0.3">
      <c r="E158" s="16" t="s">
        <v>668</v>
      </c>
      <c r="F158" s="16"/>
      <c r="G158" s="16"/>
      <c r="H158" s="16"/>
      <c r="I158" s="16"/>
      <c r="J158" s="16"/>
      <c r="K158" s="16"/>
      <c r="L158" s="16"/>
      <c r="M158" s="16"/>
      <c r="O158" s="16" t="s">
        <v>669</v>
      </c>
      <c r="P158" s="16"/>
      <c r="Q158" s="16"/>
      <c r="R158" s="16"/>
      <c r="S158" s="16"/>
      <c r="T158" s="16"/>
      <c r="U158" s="16"/>
      <c r="V158" s="16"/>
      <c r="W158" s="16"/>
      <c r="AA158" s="16" t="s">
        <v>670</v>
      </c>
      <c r="AB158" s="16"/>
      <c r="AC158" s="16"/>
    </row>
    <row r="159" spans="1:70" ht="7.5" customHeight="1" x14ac:dyDescent="0.3"/>
    <row r="160" spans="1:70" ht="9.6" customHeight="1" x14ac:dyDescent="0.3">
      <c r="E160" s="18" t="s">
        <v>671</v>
      </c>
      <c r="I160" s="18" t="s">
        <v>327</v>
      </c>
      <c r="Q160" s="18" t="s">
        <v>672</v>
      </c>
      <c r="S160" s="18" t="s">
        <v>327</v>
      </c>
    </row>
    <row r="161" spans="1:70" ht="9.6" customHeight="1" x14ac:dyDescent="0.3">
      <c r="E161" s="18" t="s">
        <v>673</v>
      </c>
      <c r="G161" s="18" t="s">
        <v>674</v>
      </c>
      <c r="I161" s="18" t="s">
        <v>675</v>
      </c>
      <c r="K161" s="18" t="s">
        <v>676</v>
      </c>
      <c r="Q161" s="18" t="s">
        <v>677</v>
      </c>
      <c r="S161" s="18" t="s">
        <v>61</v>
      </c>
      <c r="U161" s="18" t="s">
        <v>70</v>
      </c>
      <c r="Y161" s="18" t="s">
        <v>678</v>
      </c>
    </row>
    <row r="162" spans="1:70" ht="9.6" customHeight="1" x14ac:dyDescent="0.3">
      <c r="A162" s="19" t="s">
        <v>71</v>
      </c>
      <c r="C162" s="19" t="s">
        <v>73</v>
      </c>
      <c r="E162" s="111" t="s">
        <v>679</v>
      </c>
      <c r="G162" s="19" t="s">
        <v>680</v>
      </c>
      <c r="I162" s="19" t="s">
        <v>681</v>
      </c>
      <c r="K162" s="19" t="s">
        <v>682</v>
      </c>
      <c r="M162" s="19" t="s">
        <v>65</v>
      </c>
      <c r="O162" s="19" t="s">
        <v>377</v>
      </c>
      <c r="Q162" s="19" t="s">
        <v>607</v>
      </c>
      <c r="S162" s="19" t="s">
        <v>69</v>
      </c>
      <c r="U162" s="125" t="s">
        <v>683</v>
      </c>
      <c r="W162" s="19" t="s">
        <v>65</v>
      </c>
      <c r="Y162" s="19" t="s">
        <v>684</v>
      </c>
      <c r="AA162" s="19" t="s">
        <v>74</v>
      </c>
      <c r="AC162" s="19" t="s">
        <v>434</v>
      </c>
      <c r="AE162" s="111" t="s">
        <v>685</v>
      </c>
    </row>
    <row r="163" spans="1:70" ht="8.85" customHeight="1" x14ac:dyDescent="0.3">
      <c r="B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row>
    <row r="164" spans="1:70" ht="8.85" customHeight="1" x14ac:dyDescent="0.3">
      <c r="B164" s="10" t="s">
        <v>284</v>
      </c>
    </row>
    <row r="165" spans="1:70" ht="8.85" customHeight="1" x14ac:dyDescent="0.3">
      <c r="A165" s="10">
        <v>51</v>
      </c>
      <c r="B165" s="21"/>
      <c r="C165" s="10" t="s">
        <v>174</v>
      </c>
      <c r="E165" s="159">
        <v>19375326</v>
      </c>
      <c r="G165" s="159">
        <v>0</v>
      </c>
      <c r="I165" s="159">
        <v>19924586</v>
      </c>
      <c r="K165" s="159">
        <v>0</v>
      </c>
      <c r="M165" s="159">
        <f t="shared" ref="M165:M211" si="8">(E165+G165+I165+K165)</f>
        <v>39299912</v>
      </c>
      <c r="O165" s="159">
        <v>29349587</v>
      </c>
      <c r="Q165" s="159">
        <v>0</v>
      </c>
      <c r="S165" s="159">
        <v>9789028</v>
      </c>
      <c r="U165" s="159">
        <v>161297</v>
      </c>
      <c r="W165" s="159">
        <f t="shared" ref="W165:W211" si="9">(O165+Q165+S165+U165)</f>
        <v>39299912</v>
      </c>
      <c r="Y165" s="159">
        <v>0</v>
      </c>
      <c r="AA165" s="159">
        <f t="shared" ref="AA165:AA187" si="10">(M165-Y165)</f>
        <v>39299912</v>
      </c>
      <c r="AC165" s="64">
        <f t="shared" ref="AC165:AC211" si="11">(AA165/AE165)</f>
        <v>3599.2226394358458</v>
      </c>
      <c r="AE165" s="69">
        <v>10919</v>
      </c>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row>
    <row r="166" spans="1:70" ht="8.85" customHeight="1" x14ac:dyDescent="0.3">
      <c r="A166" s="10">
        <v>52</v>
      </c>
      <c r="B166" s="21"/>
      <c r="C166" s="10" t="s">
        <v>175</v>
      </c>
      <c r="E166" s="160">
        <v>20369797</v>
      </c>
      <c r="G166" s="160">
        <v>0</v>
      </c>
      <c r="I166" s="160">
        <v>68151871</v>
      </c>
      <c r="K166" s="160">
        <v>0</v>
      </c>
      <c r="M166" s="160">
        <f t="shared" si="8"/>
        <v>88521668</v>
      </c>
      <c r="O166" s="160">
        <v>59965624</v>
      </c>
      <c r="Q166" s="160">
        <v>0</v>
      </c>
      <c r="S166" s="160">
        <v>11599184</v>
      </c>
      <c r="U166" s="160">
        <v>16956860</v>
      </c>
      <c r="W166" s="160">
        <f t="shared" si="9"/>
        <v>88521668</v>
      </c>
      <c r="Y166" s="160">
        <v>0</v>
      </c>
      <c r="AA166" s="160">
        <f t="shared" si="10"/>
        <v>88521668</v>
      </c>
      <c r="AC166" s="177">
        <f t="shared" si="11"/>
        <v>3992.3180444684976</v>
      </c>
      <c r="AE166" s="69">
        <v>22173</v>
      </c>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row>
    <row r="167" spans="1:70" ht="8.85" customHeight="1" x14ac:dyDescent="0.3">
      <c r="A167" s="10">
        <v>53</v>
      </c>
      <c r="B167" s="21"/>
      <c r="C167" s="10" t="s">
        <v>176</v>
      </c>
      <c r="E167" s="160">
        <v>1359189515</v>
      </c>
      <c r="G167" s="160">
        <v>0</v>
      </c>
      <c r="I167" s="160">
        <v>2525951328</v>
      </c>
      <c r="K167" s="160">
        <v>0</v>
      </c>
      <c r="M167" s="160">
        <f t="shared" si="8"/>
        <v>3885140843</v>
      </c>
      <c r="O167" s="160">
        <v>2680964375</v>
      </c>
      <c r="Q167" s="160">
        <v>131955431</v>
      </c>
      <c r="S167" s="160">
        <v>749760734</v>
      </c>
      <c r="U167" s="160">
        <v>322460303</v>
      </c>
      <c r="W167" s="160">
        <f t="shared" si="9"/>
        <v>3885140843</v>
      </c>
      <c r="Y167" s="160">
        <v>44152161</v>
      </c>
      <c r="AA167" s="160">
        <f t="shared" si="10"/>
        <v>3840988682</v>
      </c>
      <c r="AC167" s="65">
        <f t="shared" si="11"/>
        <v>9124.3771531194252</v>
      </c>
      <c r="AE167" s="69">
        <v>420959</v>
      </c>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row>
    <row r="168" spans="1:70" ht="8.85" customHeight="1" x14ac:dyDescent="0.3">
      <c r="A168" s="10">
        <v>54</v>
      </c>
      <c r="B168" s="21"/>
      <c r="C168" s="10" t="s">
        <v>177</v>
      </c>
      <c r="E168" s="160">
        <v>65170089</v>
      </c>
      <c r="G168" s="160">
        <v>0</v>
      </c>
      <c r="I168" s="160">
        <v>79589232</v>
      </c>
      <c r="K168" s="160">
        <v>0</v>
      </c>
      <c r="M168" s="160">
        <f t="shared" si="8"/>
        <v>144759321</v>
      </c>
      <c r="O168" s="160">
        <v>90508991</v>
      </c>
      <c r="Q168" s="160">
        <v>0</v>
      </c>
      <c r="S168" s="160">
        <v>54250330</v>
      </c>
      <c r="U168" s="160">
        <v>0</v>
      </c>
      <c r="W168" s="160">
        <f t="shared" si="9"/>
        <v>144759321</v>
      </c>
      <c r="Y168" s="160">
        <v>0</v>
      </c>
      <c r="AA168" s="160">
        <f t="shared" si="10"/>
        <v>144759321</v>
      </c>
      <c r="AC168" s="65">
        <f t="shared" si="11"/>
        <v>3850.3915576125119</v>
      </c>
      <c r="AE168" s="69">
        <v>37596</v>
      </c>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row>
    <row r="169" spans="1:70" ht="8.85" customHeight="1" x14ac:dyDescent="0.3">
      <c r="A169" s="10">
        <v>55</v>
      </c>
      <c r="B169" s="21"/>
      <c r="C169" s="10" t="s">
        <v>178</v>
      </c>
      <c r="E169" s="160">
        <v>7262627</v>
      </c>
      <c r="G169" s="160">
        <v>0</v>
      </c>
      <c r="I169" s="160">
        <v>21285599</v>
      </c>
      <c r="K169" s="160">
        <v>0</v>
      </c>
      <c r="M169" s="160">
        <f t="shared" si="8"/>
        <v>28548226</v>
      </c>
      <c r="O169" s="160">
        <v>23524219</v>
      </c>
      <c r="Q169" s="160">
        <v>0</v>
      </c>
      <c r="S169" s="160">
        <v>5024007</v>
      </c>
      <c r="U169" s="160">
        <v>0</v>
      </c>
      <c r="W169" s="160">
        <f t="shared" si="9"/>
        <v>28548226</v>
      </c>
      <c r="Y169" s="160">
        <v>0</v>
      </c>
      <c r="AA169" s="160">
        <f t="shared" si="10"/>
        <v>28548226</v>
      </c>
      <c r="AC169" s="65">
        <f t="shared" si="11"/>
        <v>2391.7749664879357</v>
      </c>
      <c r="AE169" s="69">
        <v>11936</v>
      </c>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row>
    <row r="170" spans="1:70" ht="6.75" customHeight="1" x14ac:dyDescent="0.3">
      <c r="A170" s="41"/>
      <c r="B170" s="21"/>
      <c r="AC170" s="173"/>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row>
    <row r="171" spans="1:70" ht="8.85" customHeight="1" x14ac:dyDescent="0.3">
      <c r="A171" s="10">
        <v>56</v>
      </c>
      <c r="B171" s="21"/>
      <c r="C171" s="10" t="s">
        <v>179</v>
      </c>
      <c r="E171" s="160">
        <v>24347000</v>
      </c>
      <c r="G171" s="160">
        <v>0</v>
      </c>
      <c r="I171" s="160">
        <v>25717890</v>
      </c>
      <c r="K171" s="160">
        <v>0</v>
      </c>
      <c r="M171" s="160">
        <f t="shared" si="8"/>
        <v>50064890</v>
      </c>
      <c r="O171" s="160">
        <v>21016974</v>
      </c>
      <c r="Q171" s="160">
        <v>0</v>
      </c>
      <c r="S171" s="160">
        <v>29047916</v>
      </c>
      <c r="U171" s="160">
        <v>0</v>
      </c>
      <c r="W171" s="160">
        <f t="shared" si="9"/>
        <v>50064890</v>
      </c>
      <c r="Y171" s="160">
        <v>0</v>
      </c>
      <c r="AA171" s="160">
        <f t="shared" si="10"/>
        <v>50064890</v>
      </c>
      <c r="AC171" s="65">
        <f t="shared" si="11"/>
        <v>3618.1896364818963</v>
      </c>
      <c r="AE171" s="69">
        <v>13837</v>
      </c>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row>
    <row r="172" spans="1:70" ht="8.85" customHeight="1" x14ac:dyDescent="0.3">
      <c r="A172" s="10">
        <v>57</v>
      </c>
      <c r="B172" s="21"/>
      <c r="C172" s="10" t="s">
        <v>180</v>
      </c>
      <c r="E172" s="160">
        <v>1228346</v>
      </c>
      <c r="G172" s="160">
        <v>0</v>
      </c>
      <c r="I172" s="160">
        <v>18185409</v>
      </c>
      <c r="K172" s="160">
        <v>0</v>
      </c>
      <c r="M172" s="160">
        <f t="shared" si="8"/>
        <v>19413755</v>
      </c>
      <c r="O172" s="160">
        <v>16382639</v>
      </c>
      <c r="Q172" s="160">
        <v>0</v>
      </c>
      <c r="S172" s="160">
        <v>3031116</v>
      </c>
      <c r="U172" s="160">
        <v>0</v>
      </c>
      <c r="W172" s="160">
        <f t="shared" si="9"/>
        <v>19413755</v>
      </c>
      <c r="Y172" s="160">
        <v>0</v>
      </c>
      <c r="AA172" s="160">
        <f t="shared" si="10"/>
        <v>19413755</v>
      </c>
      <c r="AC172" s="65">
        <f t="shared" si="11"/>
        <v>2275.1382866518225</v>
      </c>
      <c r="AE172" s="69">
        <v>8533</v>
      </c>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row>
    <row r="173" spans="1:70" ht="8.85" customHeight="1" x14ac:dyDescent="0.3">
      <c r="A173" s="10">
        <v>58</v>
      </c>
      <c r="B173" s="21"/>
      <c r="C173" s="10" t="s">
        <v>181</v>
      </c>
      <c r="E173" s="160">
        <v>124086757</v>
      </c>
      <c r="G173" s="160">
        <v>0</v>
      </c>
      <c r="I173" s="160">
        <v>66461659</v>
      </c>
      <c r="K173" s="160">
        <v>0</v>
      </c>
      <c r="M173" s="160">
        <f t="shared" si="8"/>
        <v>190548416</v>
      </c>
      <c r="O173" s="160">
        <v>176766136</v>
      </c>
      <c r="Q173" s="160">
        <v>0</v>
      </c>
      <c r="S173" s="160">
        <v>13782280</v>
      </c>
      <c r="U173" s="160">
        <v>0</v>
      </c>
      <c r="W173" s="160">
        <f t="shared" si="9"/>
        <v>190548416</v>
      </c>
      <c r="Y173" s="160">
        <v>0</v>
      </c>
      <c r="AA173" s="160">
        <f t="shared" si="10"/>
        <v>190548416</v>
      </c>
      <c r="AC173" s="65">
        <f t="shared" si="11"/>
        <v>6284.7856459645764</v>
      </c>
      <c r="AE173" s="69">
        <v>30319</v>
      </c>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row>
    <row r="174" spans="1:70" ht="8.85" customHeight="1" x14ac:dyDescent="0.3">
      <c r="A174" s="10">
        <v>59</v>
      </c>
      <c r="B174" s="21"/>
      <c r="C174" s="10" t="s">
        <v>182</v>
      </c>
      <c r="E174" s="160">
        <v>30268926</v>
      </c>
      <c r="G174" s="160">
        <v>0</v>
      </c>
      <c r="I174" s="160">
        <v>19345259</v>
      </c>
      <c r="K174" s="160">
        <v>0</v>
      </c>
      <c r="M174" s="160">
        <f t="shared" si="8"/>
        <v>49614185</v>
      </c>
      <c r="O174" s="160">
        <v>29958268</v>
      </c>
      <c r="Q174" s="160">
        <v>0</v>
      </c>
      <c r="S174" s="160">
        <v>9363140</v>
      </c>
      <c r="U174" s="160">
        <v>10292777</v>
      </c>
      <c r="W174" s="160">
        <f t="shared" si="9"/>
        <v>49614185</v>
      </c>
      <c r="Y174" s="160">
        <v>0</v>
      </c>
      <c r="AA174" s="160">
        <f t="shared" si="10"/>
        <v>49614185</v>
      </c>
      <c r="AC174" s="65">
        <f t="shared" si="11"/>
        <v>4669.5703529411767</v>
      </c>
      <c r="AE174" s="69">
        <v>10625</v>
      </c>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row>
    <row r="175" spans="1:70" ht="8.85" customHeight="1" x14ac:dyDescent="0.3">
      <c r="A175" s="10">
        <v>60</v>
      </c>
      <c r="B175" s="21"/>
      <c r="C175" s="10" t="s">
        <v>183</v>
      </c>
      <c r="E175" s="160">
        <v>158029885</v>
      </c>
      <c r="G175" s="160">
        <v>250000</v>
      </c>
      <c r="I175" s="160">
        <v>160323197</v>
      </c>
      <c r="K175" s="160">
        <v>0</v>
      </c>
      <c r="M175" s="160">
        <f t="shared" si="8"/>
        <v>318603082</v>
      </c>
      <c r="O175" s="160">
        <v>177275400</v>
      </c>
      <c r="Q175" s="160">
        <v>0</v>
      </c>
      <c r="S175" s="160">
        <v>134726448</v>
      </c>
      <c r="U175" s="160">
        <v>6601234</v>
      </c>
      <c r="W175" s="160">
        <f t="shared" si="9"/>
        <v>318603082</v>
      </c>
      <c r="Y175" s="160">
        <v>1268792</v>
      </c>
      <c r="AA175" s="160">
        <f t="shared" si="10"/>
        <v>317334290</v>
      </c>
      <c r="AC175" s="65">
        <f t="shared" si="11"/>
        <v>3131.9077603308233</v>
      </c>
      <c r="AE175" s="69">
        <v>101323</v>
      </c>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row>
    <row r="176" spans="1:70" ht="6.75" customHeight="1" x14ac:dyDescent="0.3">
      <c r="A176" s="41"/>
      <c r="B176" s="21"/>
      <c r="AC176" s="173"/>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row>
    <row r="177" spans="1:70" ht="8.85" customHeight="1" x14ac:dyDescent="0.3">
      <c r="A177" s="10">
        <v>61</v>
      </c>
      <c r="B177" s="21"/>
      <c r="C177" s="10" t="s">
        <v>184</v>
      </c>
      <c r="E177" s="160">
        <v>17205364</v>
      </c>
      <c r="G177" s="160">
        <v>0</v>
      </c>
      <c r="I177" s="160">
        <v>31247935</v>
      </c>
      <c r="K177" s="160">
        <v>0</v>
      </c>
      <c r="M177" s="160">
        <f t="shared" si="8"/>
        <v>48453299</v>
      </c>
      <c r="O177" s="160">
        <v>34899320</v>
      </c>
      <c r="Q177" s="160">
        <v>0</v>
      </c>
      <c r="S177" s="160">
        <v>13553979</v>
      </c>
      <c r="U177" s="160">
        <v>0</v>
      </c>
      <c r="W177" s="160">
        <f t="shared" si="9"/>
        <v>48453299</v>
      </c>
      <c r="Y177" s="160">
        <v>0</v>
      </c>
      <c r="AA177" s="160">
        <f t="shared" si="10"/>
        <v>48453299</v>
      </c>
      <c r="AC177" s="65">
        <f t="shared" si="11"/>
        <v>3279.4110998307951</v>
      </c>
      <c r="AE177" s="69">
        <v>14775</v>
      </c>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row>
    <row r="178" spans="1:70" ht="8.85" customHeight="1" x14ac:dyDescent="0.3">
      <c r="A178" s="10">
        <v>62</v>
      </c>
      <c r="B178" s="21"/>
      <c r="C178" s="10" t="s">
        <v>185</v>
      </c>
      <c r="E178" s="160">
        <v>79946750</v>
      </c>
      <c r="G178" s="160">
        <v>0</v>
      </c>
      <c r="I178" s="160">
        <v>43859470</v>
      </c>
      <c r="K178" s="160">
        <v>0</v>
      </c>
      <c r="M178" s="160">
        <f t="shared" si="8"/>
        <v>123806220</v>
      </c>
      <c r="O178" s="160">
        <v>88827586</v>
      </c>
      <c r="Q178" s="160">
        <v>0</v>
      </c>
      <c r="S178" s="160">
        <v>19610481</v>
      </c>
      <c r="U178" s="160">
        <v>15368153</v>
      </c>
      <c r="W178" s="160">
        <f t="shared" si="9"/>
        <v>123806220</v>
      </c>
      <c r="Y178" s="160">
        <v>0</v>
      </c>
      <c r="AA178" s="160">
        <f t="shared" si="10"/>
        <v>123806220</v>
      </c>
      <c r="AC178" s="65">
        <f t="shared" si="11"/>
        <v>5395.7820876007845</v>
      </c>
      <c r="AE178" s="69">
        <v>22945</v>
      </c>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row>
    <row r="179" spans="1:70" ht="8.85" customHeight="1" x14ac:dyDescent="0.3">
      <c r="A179" s="10">
        <v>63</v>
      </c>
      <c r="B179" s="21"/>
      <c r="C179" s="10" t="s">
        <v>186</v>
      </c>
      <c r="E179" s="160">
        <v>45226258</v>
      </c>
      <c r="G179" s="160">
        <v>12129</v>
      </c>
      <c r="I179" s="160">
        <v>29183908</v>
      </c>
      <c r="K179" s="160">
        <v>0</v>
      </c>
      <c r="M179" s="160">
        <f t="shared" si="8"/>
        <v>74422295</v>
      </c>
      <c r="O179" s="160">
        <v>50322148</v>
      </c>
      <c r="Q179" s="160">
        <v>0</v>
      </c>
      <c r="S179" s="160">
        <v>24073444</v>
      </c>
      <c r="U179" s="160">
        <v>26703</v>
      </c>
      <c r="W179" s="160">
        <f t="shared" si="9"/>
        <v>74422295</v>
      </c>
      <c r="Y179" s="160">
        <v>0</v>
      </c>
      <c r="AA179" s="160">
        <f t="shared" si="10"/>
        <v>74422295</v>
      </c>
      <c r="AC179" s="65">
        <f t="shared" si="11"/>
        <v>6059.4605927373395</v>
      </c>
      <c r="AE179" s="69">
        <v>12282</v>
      </c>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row>
    <row r="180" spans="1:70" ht="8.85" customHeight="1" x14ac:dyDescent="0.3">
      <c r="A180" s="10">
        <v>64</v>
      </c>
      <c r="B180" s="21"/>
      <c r="C180" s="10" t="s">
        <v>187</v>
      </c>
      <c r="E180" s="160">
        <v>29838385</v>
      </c>
      <c r="G180" s="160">
        <v>0</v>
      </c>
      <c r="I180" s="160">
        <v>22347010</v>
      </c>
      <c r="K180" s="160">
        <v>0</v>
      </c>
      <c r="M180" s="160">
        <f t="shared" si="8"/>
        <v>52185395</v>
      </c>
      <c r="O180" s="160">
        <v>45177430</v>
      </c>
      <c r="Q180" s="160">
        <v>0</v>
      </c>
      <c r="S180" s="160">
        <v>4460204</v>
      </c>
      <c r="U180" s="160">
        <v>2547761</v>
      </c>
      <c r="W180" s="160">
        <f t="shared" si="9"/>
        <v>52185395</v>
      </c>
      <c r="Y180" s="160">
        <v>0</v>
      </c>
      <c r="AA180" s="160">
        <f t="shared" si="10"/>
        <v>52185395</v>
      </c>
      <c r="AC180" s="65">
        <f t="shared" si="11"/>
        <v>4407.9225441337949</v>
      </c>
      <c r="AE180" s="69">
        <v>11839</v>
      </c>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row>
    <row r="181" spans="1:70" ht="8.85" customHeight="1" x14ac:dyDescent="0.3">
      <c r="A181" s="10">
        <v>65</v>
      </c>
      <c r="B181" s="21"/>
      <c r="C181" s="10" t="s">
        <v>188</v>
      </c>
      <c r="E181" s="160">
        <v>1285258</v>
      </c>
      <c r="G181" s="160">
        <v>0</v>
      </c>
      <c r="I181" s="160">
        <v>28753221</v>
      </c>
      <c r="K181" s="160">
        <v>0</v>
      </c>
      <c r="M181" s="160">
        <f t="shared" si="8"/>
        <v>30038479</v>
      </c>
      <c r="O181" s="160">
        <v>23951114</v>
      </c>
      <c r="Q181" s="160">
        <v>0</v>
      </c>
      <c r="S181" s="160">
        <v>6087365</v>
      </c>
      <c r="U181" s="160">
        <v>0</v>
      </c>
      <c r="W181" s="160">
        <f t="shared" si="9"/>
        <v>30038479</v>
      </c>
      <c r="Y181" s="160">
        <v>0</v>
      </c>
      <c r="AA181" s="160">
        <f t="shared" si="10"/>
        <v>30038479</v>
      </c>
      <c r="AC181" s="65">
        <f t="shared" si="11"/>
        <v>1920.3732898606315</v>
      </c>
      <c r="AE181" s="69">
        <v>15642</v>
      </c>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row>
    <row r="182" spans="1:70" ht="6.75" customHeight="1" x14ac:dyDescent="0.3">
      <c r="A182" s="41"/>
      <c r="B182" s="21"/>
      <c r="AC182" s="173"/>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row>
    <row r="183" spans="1:70" ht="8.85" customHeight="1" x14ac:dyDescent="0.3">
      <c r="A183" s="10">
        <v>66</v>
      </c>
      <c r="B183" s="21"/>
      <c r="C183" s="10" t="s">
        <v>189</v>
      </c>
      <c r="E183" s="160">
        <v>100578623</v>
      </c>
      <c r="G183" s="160">
        <v>0</v>
      </c>
      <c r="I183" s="160">
        <v>76110999</v>
      </c>
      <c r="K183" s="160">
        <v>0</v>
      </c>
      <c r="M183" s="160">
        <f t="shared" si="8"/>
        <v>176689622</v>
      </c>
      <c r="O183" s="160">
        <v>86986561</v>
      </c>
      <c r="Q183" s="160">
        <v>0</v>
      </c>
      <c r="S183" s="160">
        <v>89598938</v>
      </c>
      <c r="U183" s="160">
        <v>104123</v>
      </c>
      <c r="W183" s="160">
        <f t="shared" si="9"/>
        <v>176689622</v>
      </c>
      <c r="Y183" s="160">
        <v>0</v>
      </c>
      <c r="AA183" s="160">
        <f t="shared" si="10"/>
        <v>176689622</v>
      </c>
      <c r="AC183" s="65">
        <f t="shared" si="11"/>
        <v>4873.6586859381032</v>
      </c>
      <c r="AE183" s="69">
        <v>36254</v>
      </c>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row>
    <row r="184" spans="1:70" ht="8.85" customHeight="1" x14ac:dyDescent="0.3">
      <c r="A184" s="10">
        <v>67</v>
      </c>
      <c r="B184" s="21"/>
      <c r="C184" s="10" t="s">
        <v>190</v>
      </c>
      <c r="E184" s="160">
        <v>49266016</v>
      </c>
      <c r="G184" s="160">
        <v>0</v>
      </c>
      <c r="I184" s="160">
        <v>68982635</v>
      </c>
      <c r="K184" s="160">
        <v>0</v>
      </c>
      <c r="M184" s="160">
        <f t="shared" si="8"/>
        <v>118248651</v>
      </c>
      <c r="O184" s="160">
        <v>79675868</v>
      </c>
      <c r="Q184" s="160">
        <v>0</v>
      </c>
      <c r="S184" s="160">
        <v>38572783</v>
      </c>
      <c r="U184" s="160">
        <v>0</v>
      </c>
      <c r="W184" s="160">
        <f t="shared" si="9"/>
        <v>118248651</v>
      </c>
      <c r="Y184" s="160">
        <v>0</v>
      </c>
      <c r="AA184" s="160">
        <f t="shared" si="10"/>
        <v>118248651</v>
      </c>
      <c r="AC184" s="65">
        <f t="shared" si="11"/>
        <v>4987.5005694040237</v>
      </c>
      <c r="AE184" s="69">
        <v>23709</v>
      </c>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row>
    <row r="185" spans="1:70" ht="8.85" customHeight="1" x14ac:dyDescent="0.3">
      <c r="A185" s="10">
        <v>68</v>
      </c>
      <c r="B185" s="21"/>
      <c r="C185" s="10" t="s">
        <v>191</v>
      </c>
      <c r="E185" s="160">
        <v>33385119</v>
      </c>
      <c r="G185" s="160">
        <v>645000</v>
      </c>
      <c r="I185" s="160">
        <v>37125738</v>
      </c>
      <c r="K185" s="160">
        <v>0</v>
      </c>
      <c r="M185" s="160">
        <f t="shared" si="8"/>
        <v>71155857</v>
      </c>
      <c r="O185" s="160">
        <v>53106088</v>
      </c>
      <c r="Q185" s="160">
        <v>0</v>
      </c>
      <c r="S185" s="160">
        <v>14724041</v>
      </c>
      <c r="U185" s="160">
        <v>3325728</v>
      </c>
      <c r="W185" s="160">
        <f t="shared" si="9"/>
        <v>71155857</v>
      </c>
      <c r="Y185" s="160">
        <v>0</v>
      </c>
      <c r="AA185" s="160">
        <f t="shared" si="10"/>
        <v>71155857</v>
      </c>
      <c r="AC185" s="65">
        <f t="shared" si="11"/>
        <v>4041.1095524761472</v>
      </c>
      <c r="AE185" s="69">
        <v>17608</v>
      </c>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row>
    <row r="186" spans="1:70" ht="8.85" customHeight="1" x14ac:dyDescent="0.3">
      <c r="A186" s="10">
        <v>69</v>
      </c>
      <c r="B186" s="21"/>
      <c r="C186" s="10" t="s">
        <v>192</v>
      </c>
      <c r="E186" s="160">
        <v>53140813</v>
      </c>
      <c r="G186" s="160">
        <v>0</v>
      </c>
      <c r="I186" s="160">
        <v>132780465</v>
      </c>
      <c r="K186" s="160">
        <v>0</v>
      </c>
      <c r="M186" s="160">
        <f t="shared" si="8"/>
        <v>185921278</v>
      </c>
      <c r="O186" s="160">
        <v>148931631</v>
      </c>
      <c r="Q186" s="160">
        <v>0</v>
      </c>
      <c r="S186" s="160">
        <v>36716469</v>
      </c>
      <c r="U186" s="160">
        <v>273178</v>
      </c>
      <c r="W186" s="160">
        <f t="shared" si="9"/>
        <v>185921278</v>
      </c>
      <c r="Y186" s="160">
        <v>0</v>
      </c>
      <c r="AA186" s="160">
        <f t="shared" si="10"/>
        <v>185921278</v>
      </c>
      <c r="AC186" s="65">
        <f t="shared" si="11"/>
        <v>3073.0281813523743</v>
      </c>
      <c r="AE186" s="69">
        <v>60501</v>
      </c>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row>
    <row r="187" spans="1:70" ht="8.85" customHeight="1" x14ac:dyDescent="0.3">
      <c r="A187" s="10">
        <v>70</v>
      </c>
      <c r="B187" s="21"/>
      <c r="C187" s="10" t="s">
        <v>193</v>
      </c>
      <c r="E187" s="160">
        <v>113397387</v>
      </c>
      <c r="G187" s="160">
        <v>0</v>
      </c>
      <c r="I187" s="160">
        <v>78367893</v>
      </c>
      <c r="K187" s="160">
        <v>0</v>
      </c>
      <c r="M187" s="160">
        <f t="shared" si="8"/>
        <v>191765280</v>
      </c>
      <c r="O187" s="160">
        <v>135994305</v>
      </c>
      <c r="Q187" s="160">
        <v>0</v>
      </c>
      <c r="S187" s="160">
        <v>40019951</v>
      </c>
      <c r="U187" s="160">
        <v>15751024</v>
      </c>
      <c r="W187" s="160">
        <f t="shared" si="9"/>
        <v>191765280</v>
      </c>
      <c r="Y187" s="160">
        <v>0</v>
      </c>
      <c r="AA187" s="160">
        <f t="shared" si="10"/>
        <v>191765280</v>
      </c>
      <c r="AC187" s="65">
        <f t="shared" si="11"/>
        <v>6322.0017802393431</v>
      </c>
      <c r="AE187" s="69">
        <v>30333</v>
      </c>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row>
    <row r="188" spans="1:70" ht="6.75" customHeight="1" x14ac:dyDescent="0.3">
      <c r="A188" s="41"/>
      <c r="B188" s="21"/>
      <c r="AC188" s="173"/>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row>
    <row r="189" spans="1:70" ht="8.85" customHeight="1" x14ac:dyDescent="0.3">
      <c r="A189" s="10">
        <v>71</v>
      </c>
      <c r="B189" s="21"/>
      <c r="C189" s="10" t="s">
        <v>194</v>
      </c>
      <c r="E189" s="160">
        <v>18708545</v>
      </c>
      <c r="G189" s="160">
        <v>0</v>
      </c>
      <c r="I189" s="160">
        <v>33700044</v>
      </c>
      <c r="K189" s="160">
        <v>0</v>
      </c>
      <c r="M189" s="160">
        <f t="shared" si="8"/>
        <v>52408589</v>
      </c>
      <c r="O189" s="160">
        <v>31530334</v>
      </c>
      <c r="Q189" s="160">
        <v>0</v>
      </c>
      <c r="S189" s="160">
        <v>17992024</v>
      </c>
      <c r="U189" s="160">
        <v>2886231</v>
      </c>
      <c r="W189" s="160">
        <f t="shared" si="9"/>
        <v>52408589</v>
      </c>
      <c r="Y189" s="160">
        <v>820549</v>
      </c>
      <c r="AA189" s="160">
        <f>(M189-Y189)</f>
        <v>51588040</v>
      </c>
      <c r="AC189" s="65">
        <f t="shared" si="11"/>
        <v>2301.2909845206764</v>
      </c>
      <c r="AE189" s="69">
        <v>22417</v>
      </c>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row>
    <row r="190" spans="1:70" ht="8.85" customHeight="1" x14ac:dyDescent="0.3">
      <c r="A190" s="10">
        <v>72</v>
      </c>
      <c r="B190" s="21"/>
      <c r="C190" s="10" t="s">
        <v>195</v>
      </c>
      <c r="E190" s="160">
        <v>83432400</v>
      </c>
      <c r="G190" s="160">
        <v>0</v>
      </c>
      <c r="I190" s="160">
        <v>97797473</v>
      </c>
      <c r="K190" s="160">
        <v>0</v>
      </c>
      <c r="M190" s="160">
        <f t="shared" si="8"/>
        <v>181229873</v>
      </c>
      <c r="O190" s="160">
        <v>114882823</v>
      </c>
      <c r="Q190" s="160">
        <v>0</v>
      </c>
      <c r="S190" s="160">
        <v>63928718</v>
      </c>
      <c r="U190" s="160">
        <v>2418332</v>
      </c>
      <c r="W190" s="160">
        <f t="shared" si="9"/>
        <v>181229873</v>
      </c>
      <c r="Y190" s="160">
        <v>0</v>
      </c>
      <c r="AA190" s="160">
        <f>(M190-Y190)</f>
        <v>181229873</v>
      </c>
      <c r="AC190" s="65">
        <f t="shared" si="11"/>
        <v>4213.6682864450131</v>
      </c>
      <c r="AE190" s="69">
        <v>43010</v>
      </c>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row>
    <row r="191" spans="1:70" ht="8.85" customHeight="1" x14ac:dyDescent="0.3">
      <c r="A191" s="10">
        <v>73</v>
      </c>
      <c r="B191" s="21"/>
      <c r="C191" s="10" t="s">
        <v>196</v>
      </c>
      <c r="E191" s="160">
        <v>1178391000</v>
      </c>
      <c r="G191" s="160">
        <v>0</v>
      </c>
      <c r="I191" s="160">
        <v>1728033000</v>
      </c>
      <c r="K191" s="160">
        <v>0</v>
      </c>
      <c r="M191" s="160">
        <f t="shared" si="8"/>
        <v>2906424000</v>
      </c>
      <c r="O191" s="160">
        <v>2082903000</v>
      </c>
      <c r="Q191" s="160">
        <v>118240000</v>
      </c>
      <c r="S191" s="160">
        <v>705281000</v>
      </c>
      <c r="U191" s="160">
        <v>0</v>
      </c>
      <c r="W191" s="160">
        <f t="shared" si="9"/>
        <v>2906424000</v>
      </c>
      <c r="Y191" s="160">
        <v>0</v>
      </c>
      <c r="AA191" s="160">
        <f>(M191-Y191)</f>
        <v>2906424000</v>
      </c>
      <c r="AC191" s="65">
        <f t="shared" si="11"/>
        <v>6027.374306310192</v>
      </c>
      <c r="AE191" s="69">
        <v>482204</v>
      </c>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row>
    <row r="192" spans="1:70" ht="8.85" customHeight="1" x14ac:dyDescent="0.3">
      <c r="A192" s="10">
        <v>74</v>
      </c>
      <c r="B192" s="21"/>
      <c r="C192" s="10" t="s">
        <v>197</v>
      </c>
      <c r="E192" s="160">
        <v>91228829</v>
      </c>
      <c r="G192" s="160">
        <v>2850077</v>
      </c>
      <c r="I192" s="160">
        <v>64210036</v>
      </c>
      <c r="K192" s="160">
        <v>0</v>
      </c>
      <c r="M192" s="160">
        <f t="shared" si="8"/>
        <v>158288942</v>
      </c>
      <c r="O192" s="160">
        <v>102722516</v>
      </c>
      <c r="Q192" s="160">
        <v>0</v>
      </c>
      <c r="S192" s="160">
        <v>43543976</v>
      </c>
      <c r="U192" s="160">
        <v>12022450</v>
      </c>
      <c r="W192" s="160">
        <f t="shared" si="9"/>
        <v>158288942</v>
      </c>
      <c r="Y192" s="160">
        <v>0</v>
      </c>
      <c r="AA192" s="160">
        <f>(M192-Y192)</f>
        <v>158288942</v>
      </c>
      <c r="AC192" s="65">
        <f t="shared" si="11"/>
        <v>4683.1047928994085</v>
      </c>
      <c r="AE192" s="69">
        <v>33800</v>
      </c>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row>
    <row r="193" spans="1:70" ht="8.85" customHeight="1" x14ac:dyDescent="0.3">
      <c r="A193" s="10">
        <v>75</v>
      </c>
      <c r="B193" s="21"/>
      <c r="C193" s="10" t="s">
        <v>198</v>
      </c>
      <c r="E193" s="160">
        <v>902531</v>
      </c>
      <c r="G193" s="160">
        <v>0</v>
      </c>
      <c r="I193" s="160">
        <v>21186484</v>
      </c>
      <c r="K193" s="160">
        <v>0</v>
      </c>
      <c r="M193" s="160">
        <f t="shared" si="8"/>
        <v>22089015</v>
      </c>
      <c r="O193" s="160">
        <v>14144473</v>
      </c>
      <c r="Q193" s="160">
        <v>0</v>
      </c>
      <c r="S193" s="160">
        <v>7944542</v>
      </c>
      <c r="U193" s="160">
        <v>0</v>
      </c>
      <c r="W193" s="160">
        <f t="shared" si="9"/>
        <v>22089015</v>
      </c>
      <c r="Y193" s="160">
        <v>0</v>
      </c>
      <c r="AA193" s="160">
        <f>(M193-Y193)</f>
        <v>22089015</v>
      </c>
      <c r="AC193" s="65">
        <f t="shared" si="11"/>
        <v>3006.1261567773545</v>
      </c>
      <c r="AE193" s="69">
        <v>7348</v>
      </c>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row>
    <row r="194" spans="1:70" ht="6.75" customHeight="1" x14ac:dyDescent="0.3">
      <c r="A194" s="41"/>
      <c r="B194" s="21"/>
      <c r="AC194" s="173"/>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row>
    <row r="195" spans="1:70" ht="8.85" customHeight="1" x14ac:dyDescent="0.3">
      <c r="A195" s="10">
        <v>76</v>
      </c>
      <c r="B195" s="21"/>
      <c r="C195" s="10" t="s">
        <v>114</v>
      </c>
      <c r="E195" s="160">
        <v>16186172</v>
      </c>
      <c r="G195" s="160">
        <v>0</v>
      </c>
      <c r="I195" s="160">
        <v>17887937</v>
      </c>
      <c r="K195" s="160">
        <v>0</v>
      </c>
      <c r="M195" s="160">
        <f t="shared" si="8"/>
        <v>34074109</v>
      </c>
      <c r="O195" s="160">
        <v>28220532</v>
      </c>
      <c r="Q195" s="160">
        <v>0</v>
      </c>
      <c r="S195" s="160">
        <v>5853577</v>
      </c>
      <c r="U195" s="160">
        <v>0</v>
      </c>
      <c r="W195" s="160">
        <f t="shared" si="9"/>
        <v>34074109</v>
      </c>
      <c r="Y195" s="160">
        <v>0</v>
      </c>
      <c r="AA195" s="160">
        <f>(M195-Y195)</f>
        <v>34074109</v>
      </c>
      <c r="AC195" s="65">
        <f t="shared" si="11"/>
        <v>3818.6830662333296</v>
      </c>
      <c r="AE195" s="69">
        <v>8923</v>
      </c>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row>
    <row r="196" spans="1:70" ht="8.85" customHeight="1" x14ac:dyDescent="0.3">
      <c r="A196" s="10">
        <v>77</v>
      </c>
      <c r="B196" s="21"/>
      <c r="C196" s="10" t="s">
        <v>115</v>
      </c>
      <c r="E196" s="160">
        <v>168831639</v>
      </c>
      <c r="G196" s="160">
        <v>0</v>
      </c>
      <c r="I196" s="160">
        <v>250445636</v>
      </c>
      <c r="K196" s="160">
        <v>0</v>
      </c>
      <c r="M196" s="160">
        <f t="shared" si="8"/>
        <v>419277275</v>
      </c>
      <c r="O196" s="160">
        <v>239394899</v>
      </c>
      <c r="Q196" s="160">
        <v>0</v>
      </c>
      <c r="S196" s="160">
        <v>179882376</v>
      </c>
      <c r="U196" s="160">
        <v>0</v>
      </c>
      <c r="W196" s="160">
        <f t="shared" si="9"/>
        <v>419277275</v>
      </c>
      <c r="Y196" s="160">
        <v>240333</v>
      </c>
      <c r="AA196" s="160">
        <f>(M196-Y196)</f>
        <v>419036942</v>
      </c>
      <c r="AC196" s="65">
        <f t="shared" si="11"/>
        <v>4323.1328291842483</v>
      </c>
      <c r="AE196" s="69">
        <v>96929</v>
      </c>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row>
    <row r="197" spans="1:70" ht="8.85" customHeight="1" x14ac:dyDescent="0.3">
      <c r="A197" s="10">
        <v>78</v>
      </c>
      <c r="B197" s="21"/>
      <c r="C197" s="10" t="s">
        <v>199</v>
      </c>
      <c r="E197" s="160">
        <v>67341881</v>
      </c>
      <c r="G197" s="160">
        <v>180000</v>
      </c>
      <c r="I197" s="160">
        <v>62400705</v>
      </c>
      <c r="K197" s="160">
        <v>0</v>
      </c>
      <c r="M197" s="160">
        <f t="shared" si="8"/>
        <v>129922586</v>
      </c>
      <c r="O197" s="160">
        <v>77777796</v>
      </c>
      <c r="Q197" s="160">
        <v>0</v>
      </c>
      <c r="S197" s="160">
        <v>39887751</v>
      </c>
      <c r="U197" s="160">
        <v>12257039</v>
      </c>
      <c r="W197" s="160">
        <f t="shared" si="9"/>
        <v>129922586</v>
      </c>
      <c r="Y197" s="160">
        <v>0</v>
      </c>
      <c r="AA197" s="160">
        <f>(M197-Y197)</f>
        <v>129922586</v>
      </c>
      <c r="AC197" s="65">
        <f t="shared" si="11"/>
        <v>5736.0965121412801</v>
      </c>
      <c r="AE197" s="69">
        <v>22650</v>
      </c>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row>
    <row r="198" spans="1:70" ht="8.85" customHeight="1" x14ac:dyDescent="0.3">
      <c r="A198" s="10">
        <v>79</v>
      </c>
      <c r="B198" s="21"/>
      <c r="C198" s="10" t="s">
        <v>200</v>
      </c>
      <c r="E198" s="160">
        <v>120094005</v>
      </c>
      <c r="G198" s="160">
        <v>0</v>
      </c>
      <c r="I198" s="160">
        <v>217360640</v>
      </c>
      <c r="K198" s="160">
        <v>0</v>
      </c>
      <c r="M198" s="160">
        <f t="shared" si="8"/>
        <v>337454645</v>
      </c>
      <c r="O198" s="160">
        <v>245967157</v>
      </c>
      <c r="Q198" s="160">
        <v>0</v>
      </c>
      <c r="S198" s="160">
        <v>77353320</v>
      </c>
      <c r="U198" s="160">
        <v>14134168</v>
      </c>
      <c r="W198" s="160">
        <f t="shared" si="9"/>
        <v>337454645</v>
      </c>
      <c r="Y198" s="160">
        <v>0</v>
      </c>
      <c r="AA198" s="160">
        <f>(M198-Y198)</f>
        <v>337454645</v>
      </c>
      <c r="AC198" s="65">
        <f t="shared" si="11"/>
        <v>4028.972444094225</v>
      </c>
      <c r="AE198" s="69">
        <v>83757</v>
      </c>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row>
    <row r="199" spans="1:70" ht="8.85" customHeight="1" x14ac:dyDescent="0.3">
      <c r="A199" s="10">
        <v>80</v>
      </c>
      <c r="B199" s="21"/>
      <c r="C199" s="10" t="s">
        <v>201</v>
      </c>
      <c r="E199" s="160">
        <v>19319189</v>
      </c>
      <c r="G199" s="160">
        <v>25000</v>
      </c>
      <c r="I199" s="160">
        <v>89034428</v>
      </c>
      <c r="K199" s="160">
        <v>0</v>
      </c>
      <c r="M199" s="160">
        <f t="shared" si="8"/>
        <v>108378617</v>
      </c>
      <c r="O199" s="160">
        <v>67206410</v>
      </c>
      <c r="Q199" s="160">
        <v>0</v>
      </c>
      <c r="S199" s="160">
        <v>25435527</v>
      </c>
      <c r="U199" s="160">
        <v>15736680</v>
      </c>
      <c r="W199" s="160">
        <f t="shared" si="9"/>
        <v>108378617</v>
      </c>
      <c r="Y199" s="160">
        <v>0</v>
      </c>
      <c r="AA199" s="160">
        <f>(M199-Y199)</f>
        <v>108378617</v>
      </c>
      <c r="AC199" s="65">
        <f t="shared" si="11"/>
        <v>4203.8174236841087</v>
      </c>
      <c r="AE199" s="69">
        <v>25781</v>
      </c>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row>
    <row r="200" spans="1:70" ht="6.75" customHeight="1" x14ac:dyDescent="0.3">
      <c r="A200" s="41"/>
      <c r="B200" s="21"/>
      <c r="AC200" s="173"/>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row>
    <row r="201" spans="1:70" ht="8.85" customHeight="1" x14ac:dyDescent="0.3">
      <c r="A201" s="10">
        <v>81</v>
      </c>
      <c r="B201" s="21"/>
      <c r="C201" s="10" t="s">
        <v>202</v>
      </c>
      <c r="E201" s="160">
        <v>4974111</v>
      </c>
      <c r="G201" s="160">
        <v>0</v>
      </c>
      <c r="I201" s="160">
        <v>89387390</v>
      </c>
      <c r="K201" s="160">
        <v>0</v>
      </c>
      <c r="M201" s="160">
        <f t="shared" si="8"/>
        <v>94361501</v>
      </c>
      <c r="O201" s="160">
        <v>50473437</v>
      </c>
      <c r="Q201" s="160">
        <v>0</v>
      </c>
      <c r="S201" s="160">
        <v>23127109</v>
      </c>
      <c r="U201" s="160">
        <v>20760955</v>
      </c>
      <c r="W201" s="160">
        <f t="shared" si="9"/>
        <v>94361501</v>
      </c>
      <c r="Y201" s="160">
        <v>0</v>
      </c>
      <c r="AA201" s="160">
        <f>(M201-Y201)</f>
        <v>94361501</v>
      </c>
      <c r="AC201" s="65">
        <f t="shared" si="11"/>
        <v>4373.4473952539856</v>
      </c>
      <c r="AE201" s="69">
        <v>21576</v>
      </c>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row>
    <row r="202" spans="1:70" ht="8.85" customHeight="1" x14ac:dyDescent="0.3">
      <c r="A202" s="10">
        <v>82</v>
      </c>
      <c r="B202" s="21"/>
      <c r="C202" s="10" t="s">
        <v>203</v>
      </c>
      <c r="E202" s="160">
        <v>42049931</v>
      </c>
      <c r="G202" s="160">
        <v>0</v>
      </c>
      <c r="I202" s="160">
        <v>113651035</v>
      </c>
      <c r="K202" s="160">
        <v>0</v>
      </c>
      <c r="M202" s="160">
        <f t="shared" si="8"/>
        <v>155700966</v>
      </c>
      <c r="O202" s="160">
        <v>105039345</v>
      </c>
      <c r="Q202" s="160">
        <v>0</v>
      </c>
      <c r="S202" s="160">
        <v>49721442</v>
      </c>
      <c r="U202" s="160">
        <v>940179</v>
      </c>
      <c r="W202" s="160">
        <f t="shared" si="9"/>
        <v>155700966</v>
      </c>
      <c r="Y202" s="160">
        <v>0</v>
      </c>
      <c r="AA202" s="160">
        <f>(M202-Y202)</f>
        <v>155700966</v>
      </c>
      <c r="AC202" s="65">
        <f t="shared" si="11"/>
        <v>3523.7624134341195</v>
      </c>
      <c r="AE202" s="69">
        <v>44186</v>
      </c>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row>
    <row r="203" spans="1:70" ht="8.85" customHeight="1" x14ac:dyDescent="0.3">
      <c r="A203" s="10">
        <v>83</v>
      </c>
      <c r="B203" s="21"/>
      <c r="C203" s="10" t="s">
        <v>204</v>
      </c>
      <c r="E203" s="160">
        <v>45207173</v>
      </c>
      <c r="G203" s="160">
        <v>0</v>
      </c>
      <c r="I203" s="160">
        <v>62889009</v>
      </c>
      <c r="K203" s="160">
        <v>0</v>
      </c>
      <c r="M203" s="160">
        <f t="shared" si="8"/>
        <v>108096182</v>
      </c>
      <c r="O203" s="160">
        <v>58413542</v>
      </c>
      <c r="Q203" s="160">
        <v>0</v>
      </c>
      <c r="S203" s="160">
        <v>39822342</v>
      </c>
      <c r="U203" s="160">
        <v>9860298</v>
      </c>
      <c r="W203" s="160">
        <f t="shared" si="9"/>
        <v>108096182</v>
      </c>
      <c r="Y203" s="160">
        <v>0</v>
      </c>
      <c r="AA203" s="160">
        <f>(M203-Y203)</f>
        <v>108096182</v>
      </c>
      <c r="AC203" s="65">
        <f t="shared" si="11"/>
        <v>3627.3886577181206</v>
      </c>
      <c r="AE203" s="69">
        <v>29800</v>
      </c>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row>
    <row r="204" spans="1:70" ht="8.85" customHeight="1" x14ac:dyDescent="0.3">
      <c r="A204" s="10">
        <v>84</v>
      </c>
      <c r="B204" s="21"/>
      <c r="C204" s="10" t="s">
        <v>205</v>
      </c>
      <c r="E204" s="160">
        <v>67919281</v>
      </c>
      <c r="G204" s="160">
        <v>3375000</v>
      </c>
      <c r="I204" s="160">
        <v>35713177</v>
      </c>
      <c r="K204" s="160">
        <v>0</v>
      </c>
      <c r="M204" s="160">
        <f t="shared" si="8"/>
        <v>107007458</v>
      </c>
      <c r="O204" s="160">
        <v>39587640</v>
      </c>
      <c r="Q204" s="160">
        <v>0</v>
      </c>
      <c r="S204" s="160">
        <v>36754931</v>
      </c>
      <c r="U204" s="160">
        <v>30664887</v>
      </c>
      <c r="W204" s="160">
        <f t="shared" si="9"/>
        <v>107007458</v>
      </c>
      <c r="Y204" s="160">
        <v>0</v>
      </c>
      <c r="AA204" s="160">
        <f>(M204-Y204)</f>
        <v>107007458</v>
      </c>
      <c r="AC204" s="65">
        <f t="shared" si="11"/>
        <v>5946.1801511446993</v>
      </c>
      <c r="AE204" s="69">
        <v>17996</v>
      </c>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row>
    <row r="205" spans="1:70" ht="8.85" customHeight="1" x14ac:dyDescent="0.3">
      <c r="A205" s="10">
        <v>85</v>
      </c>
      <c r="B205" s="21"/>
      <c r="C205" s="10" t="s">
        <v>206</v>
      </c>
      <c r="E205" s="160">
        <v>409902879</v>
      </c>
      <c r="G205" s="160">
        <v>0</v>
      </c>
      <c r="I205" s="160">
        <v>739993169</v>
      </c>
      <c r="K205" s="160">
        <v>0</v>
      </c>
      <c r="M205" s="160">
        <f t="shared" si="8"/>
        <v>1149896048</v>
      </c>
      <c r="O205" s="160">
        <v>751626675</v>
      </c>
      <c r="Q205" s="160">
        <v>41935604</v>
      </c>
      <c r="S205" s="160">
        <v>209750509</v>
      </c>
      <c r="U205" s="160">
        <v>146583260</v>
      </c>
      <c r="W205" s="160">
        <f t="shared" si="9"/>
        <v>1149896048</v>
      </c>
      <c r="Y205" s="160">
        <v>0</v>
      </c>
      <c r="AA205" s="160">
        <f>(M205-Y205)</f>
        <v>1149896048</v>
      </c>
      <c r="AC205" s="65">
        <f t="shared" si="11"/>
        <v>8211.6662477148075</v>
      </c>
      <c r="AE205" s="69">
        <v>140032</v>
      </c>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row>
    <row r="206" spans="1:70" ht="6.75" customHeight="1" x14ac:dyDescent="0.3">
      <c r="B206" s="21"/>
      <c r="AC206" s="173"/>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row>
    <row r="207" spans="1:70" ht="8.85" customHeight="1" x14ac:dyDescent="0.3">
      <c r="A207" s="10">
        <v>86</v>
      </c>
      <c r="B207" s="21"/>
      <c r="C207" s="10" t="s">
        <v>207</v>
      </c>
      <c r="E207" s="160">
        <v>401972067</v>
      </c>
      <c r="G207" s="160">
        <v>216143</v>
      </c>
      <c r="I207" s="160">
        <v>840139294</v>
      </c>
      <c r="K207" s="160">
        <v>0</v>
      </c>
      <c r="M207" s="160">
        <f t="shared" si="8"/>
        <v>1242327504</v>
      </c>
      <c r="O207" s="160">
        <v>803736683</v>
      </c>
      <c r="Q207" s="160">
        <v>0</v>
      </c>
      <c r="S207" s="160">
        <v>312614894</v>
      </c>
      <c r="U207" s="160">
        <v>125975927</v>
      </c>
      <c r="W207" s="160">
        <f t="shared" si="9"/>
        <v>1242327504</v>
      </c>
      <c r="Y207" s="160">
        <v>0</v>
      </c>
      <c r="AA207" s="160">
        <f>(M207-Y207)</f>
        <v>1242327504</v>
      </c>
      <c r="AC207" s="65">
        <f t="shared" si="11"/>
        <v>7916.5950027719891</v>
      </c>
      <c r="AE207" s="69">
        <v>156927</v>
      </c>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row>
    <row r="208" spans="1:70" ht="8.85" customHeight="1" x14ac:dyDescent="0.3">
      <c r="A208" s="10">
        <v>87</v>
      </c>
      <c r="B208" s="21"/>
      <c r="C208" s="10" t="s">
        <v>208</v>
      </c>
      <c r="E208" s="160">
        <v>25678332</v>
      </c>
      <c r="G208" s="160">
        <v>0</v>
      </c>
      <c r="I208" s="160">
        <v>21386715</v>
      </c>
      <c r="K208" s="160">
        <v>0</v>
      </c>
      <c r="M208" s="160">
        <f t="shared" si="8"/>
        <v>47065047</v>
      </c>
      <c r="O208" s="160">
        <v>17752036</v>
      </c>
      <c r="Q208" s="160">
        <v>0</v>
      </c>
      <c r="S208" s="160">
        <v>29313011</v>
      </c>
      <c r="U208" s="160">
        <v>0</v>
      </c>
      <c r="W208" s="160">
        <f t="shared" si="9"/>
        <v>47065047</v>
      </c>
      <c r="Y208" s="160">
        <v>0</v>
      </c>
      <c r="AA208" s="160">
        <f>(M208-Y208)</f>
        <v>47065047</v>
      </c>
      <c r="AC208" s="65">
        <f t="shared" si="11"/>
        <v>7173.456332876086</v>
      </c>
      <c r="AE208" s="69">
        <v>6561</v>
      </c>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row>
    <row r="209" spans="1:70" ht="8.85" customHeight="1" x14ac:dyDescent="0.3">
      <c r="A209" s="10">
        <v>88</v>
      </c>
      <c r="B209" s="21"/>
      <c r="C209" s="10" t="s">
        <v>209</v>
      </c>
      <c r="E209" s="160">
        <v>5314463</v>
      </c>
      <c r="G209" s="160">
        <v>4257232</v>
      </c>
      <c r="I209" s="160">
        <v>20829153</v>
      </c>
      <c r="K209" s="160">
        <v>0</v>
      </c>
      <c r="M209" s="160">
        <f t="shared" si="8"/>
        <v>30400848</v>
      </c>
      <c r="O209" s="160">
        <v>26335956</v>
      </c>
      <c r="Q209" s="160">
        <v>0</v>
      </c>
      <c r="S209" s="160">
        <v>4064892</v>
      </c>
      <c r="U209" s="160">
        <v>0</v>
      </c>
      <c r="W209" s="160">
        <f t="shared" si="9"/>
        <v>30400848</v>
      </c>
      <c r="Y209" s="160">
        <v>0</v>
      </c>
      <c r="AA209" s="160">
        <f>(M209-Y209)</f>
        <v>30400848</v>
      </c>
      <c r="AC209" s="65">
        <f t="shared" si="11"/>
        <v>2807.3550651029641</v>
      </c>
      <c r="AE209" s="69">
        <v>10829</v>
      </c>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row>
    <row r="210" spans="1:70" ht="8.85" customHeight="1" x14ac:dyDescent="0.3">
      <c r="A210" s="10">
        <v>89</v>
      </c>
      <c r="B210" s="21"/>
      <c r="C210" s="10" t="s">
        <v>210</v>
      </c>
      <c r="E210" s="160">
        <v>53520278</v>
      </c>
      <c r="G210" s="160">
        <v>0</v>
      </c>
      <c r="I210" s="160">
        <v>106793546</v>
      </c>
      <c r="K210" s="160">
        <v>0</v>
      </c>
      <c r="M210" s="160">
        <f t="shared" si="8"/>
        <v>160313824</v>
      </c>
      <c r="O210" s="160">
        <v>76829491</v>
      </c>
      <c r="Q210" s="160">
        <v>0</v>
      </c>
      <c r="S210" s="160">
        <v>46354948</v>
      </c>
      <c r="U210" s="160">
        <v>37129385</v>
      </c>
      <c r="W210" s="160">
        <f t="shared" si="9"/>
        <v>160313824</v>
      </c>
      <c r="Y210" s="160">
        <v>0</v>
      </c>
      <c r="AA210" s="160">
        <f>(M210-Y210)</f>
        <v>160313824</v>
      </c>
      <c r="AC210" s="65">
        <f t="shared" si="11"/>
        <v>3965.3175690717057</v>
      </c>
      <c r="AE210" s="69">
        <v>40429</v>
      </c>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row>
    <row r="211" spans="1:70" ht="8.85" customHeight="1" x14ac:dyDescent="0.3">
      <c r="A211" s="10">
        <v>90</v>
      </c>
      <c r="B211" s="21"/>
      <c r="C211" s="10" t="s">
        <v>211</v>
      </c>
      <c r="E211" s="164">
        <v>133511650</v>
      </c>
      <c r="G211" s="164">
        <v>0</v>
      </c>
      <c r="I211" s="164">
        <v>83196420</v>
      </c>
      <c r="K211" s="164">
        <v>0</v>
      </c>
      <c r="M211" s="164">
        <f t="shared" si="8"/>
        <v>216708070</v>
      </c>
      <c r="O211" s="164">
        <v>180976156</v>
      </c>
      <c r="Q211" s="164">
        <v>5201071</v>
      </c>
      <c r="S211" s="164">
        <v>30530843</v>
      </c>
      <c r="U211" s="164">
        <v>0</v>
      </c>
      <c r="W211" s="164">
        <f t="shared" si="9"/>
        <v>216708070</v>
      </c>
      <c r="Y211" s="164">
        <v>0</v>
      </c>
      <c r="AA211" s="164">
        <f>(M211-Y211)</f>
        <v>216708070</v>
      </c>
      <c r="AC211" s="65">
        <f t="shared" si="11"/>
        <v>5320.9927075404521</v>
      </c>
      <c r="AE211" s="69">
        <v>40727</v>
      </c>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row>
    <row r="212" spans="1:70" ht="6.75" customHeight="1" x14ac:dyDescent="0.3">
      <c r="B212" s="21"/>
      <c r="AC212" s="173"/>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row>
    <row r="213" spans="1:70" ht="8.85" customHeight="1" x14ac:dyDescent="0.3">
      <c r="A213" s="10">
        <v>91</v>
      </c>
      <c r="B213" s="21"/>
      <c r="C213" s="10" t="s">
        <v>212</v>
      </c>
      <c r="E213" s="160">
        <v>8327121</v>
      </c>
      <c r="G213" s="160">
        <v>377692</v>
      </c>
      <c r="I213" s="160">
        <v>136707667</v>
      </c>
      <c r="K213" s="160">
        <v>0</v>
      </c>
      <c r="M213" s="160">
        <f>(E213+G213+I213+K213)</f>
        <v>145412480</v>
      </c>
      <c r="O213" s="160">
        <v>99639384</v>
      </c>
      <c r="Q213" s="160">
        <v>0</v>
      </c>
      <c r="S213" s="160">
        <v>43150119</v>
      </c>
      <c r="U213" s="160">
        <v>2622977</v>
      </c>
      <c r="W213" s="160">
        <f>(O213+Q213+S213+U213)</f>
        <v>145412480</v>
      </c>
      <c r="Y213" s="160">
        <v>0</v>
      </c>
      <c r="AA213" s="160">
        <f>(M213-Y213)</f>
        <v>145412480</v>
      </c>
      <c r="AC213" s="65">
        <f>(AA213/AE213)</f>
        <v>2696.0689719106331</v>
      </c>
      <c r="AE213" s="69">
        <v>53935</v>
      </c>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row>
    <row r="214" spans="1:70" ht="8.85" customHeight="1" x14ac:dyDescent="0.3">
      <c r="A214" s="10">
        <v>92</v>
      </c>
      <c r="B214" s="21"/>
      <c r="C214" s="10" t="s">
        <v>213</v>
      </c>
      <c r="E214" s="160">
        <v>68611359</v>
      </c>
      <c r="G214" s="160">
        <v>0</v>
      </c>
      <c r="I214" s="160">
        <v>32452916</v>
      </c>
      <c r="K214" s="160">
        <v>0</v>
      </c>
      <c r="M214" s="160">
        <f>(E214+G214+I214+K214)</f>
        <v>101064275</v>
      </c>
      <c r="O214" s="160">
        <v>69388689</v>
      </c>
      <c r="Q214" s="160">
        <v>0</v>
      </c>
      <c r="S214" s="160">
        <v>18697709</v>
      </c>
      <c r="U214" s="160">
        <v>12977877</v>
      </c>
      <c r="W214" s="160">
        <f>(O214+Q214+S214+U214)</f>
        <v>101064275</v>
      </c>
      <c r="Y214" s="160">
        <v>0</v>
      </c>
      <c r="AA214" s="160">
        <f>(M214-Y214)</f>
        <v>101064275</v>
      </c>
      <c r="AC214" s="65">
        <f>(AA214/AE214)</f>
        <v>5469.7339936136823</v>
      </c>
      <c r="AE214" s="69">
        <v>18477</v>
      </c>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row>
    <row r="215" spans="1:70" ht="8.85" customHeight="1" x14ac:dyDescent="0.3">
      <c r="A215" s="10">
        <v>93</v>
      </c>
      <c r="B215" s="21"/>
      <c r="C215" s="10" t="s">
        <v>214</v>
      </c>
      <c r="E215" s="160">
        <v>63002508</v>
      </c>
      <c r="G215" s="160">
        <v>0</v>
      </c>
      <c r="I215" s="160">
        <v>101986740</v>
      </c>
      <c r="K215" s="160">
        <v>0</v>
      </c>
      <c r="M215" s="160">
        <f>(E215+G215+I215+K215)</f>
        <v>164989248</v>
      </c>
      <c r="O215" s="160">
        <v>115412216</v>
      </c>
      <c r="Q215" s="160">
        <v>0</v>
      </c>
      <c r="S215" s="160">
        <v>35369558</v>
      </c>
      <c r="U215" s="160">
        <v>14207474</v>
      </c>
      <c r="W215" s="160">
        <f>(O215+Q215+S215+U215)</f>
        <v>164989248</v>
      </c>
      <c r="Y215" s="160">
        <v>0</v>
      </c>
      <c r="AA215" s="160">
        <f>(M215-Y215)</f>
        <v>164989248</v>
      </c>
      <c r="AC215" s="65">
        <f>(AA215/AE215)</f>
        <v>4566.5443675615834</v>
      </c>
      <c r="AE215" s="69">
        <v>36130</v>
      </c>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row>
    <row r="216" spans="1:70" ht="8.85" customHeight="1" x14ac:dyDescent="0.3">
      <c r="A216" s="10">
        <v>94</v>
      </c>
      <c r="B216" s="21"/>
      <c r="C216" s="10" t="s">
        <v>215</v>
      </c>
      <c r="E216" s="160">
        <v>62687851</v>
      </c>
      <c r="G216" s="160">
        <v>9017055</v>
      </c>
      <c r="I216" s="160">
        <v>54041352</v>
      </c>
      <c r="K216" s="160">
        <v>0</v>
      </c>
      <c r="M216" s="160">
        <f>(E216+G216+I216+K216)</f>
        <v>125746258</v>
      </c>
      <c r="O216" s="160">
        <v>67583487</v>
      </c>
      <c r="Q216" s="160">
        <v>0</v>
      </c>
      <c r="S216" s="160">
        <v>34076512</v>
      </c>
      <c r="U216" s="160">
        <v>24086259</v>
      </c>
      <c r="W216" s="160">
        <f>(O216+Q216+S216+U216)</f>
        <v>125746258</v>
      </c>
      <c r="Y216" s="160">
        <v>0</v>
      </c>
      <c r="AA216" s="160">
        <f>(M216-Y216)</f>
        <v>125746258</v>
      </c>
      <c r="AC216" s="65">
        <f>(AA216/AE216)</f>
        <v>4444.9013078826438</v>
      </c>
      <c r="AE216" s="69">
        <v>28290</v>
      </c>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row>
    <row r="217" spans="1:70" ht="8.85" customHeight="1" x14ac:dyDescent="0.3">
      <c r="A217" s="30">
        <v>95</v>
      </c>
      <c r="B217" s="21"/>
      <c r="C217" s="10" t="s">
        <v>216</v>
      </c>
      <c r="E217" s="162">
        <v>163564298</v>
      </c>
      <c r="G217" s="162">
        <v>0</v>
      </c>
      <c r="I217" s="162">
        <v>211415132</v>
      </c>
      <c r="K217" s="162">
        <v>0</v>
      </c>
      <c r="M217" s="162">
        <f>(E217+G217+I217+K217)</f>
        <v>374979430</v>
      </c>
      <c r="O217" s="162">
        <v>235954597</v>
      </c>
      <c r="Q217" s="162">
        <v>12523089</v>
      </c>
      <c r="S217" s="162">
        <v>89919393</v>
      </c>
      <c r="U217" s="162">
        <v>36582351</v>
      </c>
      <c r="W217" s="162">
        <f>(O217+Q217+S217+U217)</f>
        <v>374979430</v>
      </c>
      <c r="Y217" s="162">
        <v>0</v>
      </c>
      <c r="AA217" s="162">
        <f>(M217-Y217)</f>
        <v>374979430</v>
      </c>
      <c r="AC217" s="174">
        <f>(AA217/AE217)</f>
        <v>5353.4075237347415</v>
      </c>
      <c r="AE217" s="74">
        <v>70045</v>
      </c>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row>
    <row r="218" spans="1:70" ht="8.85" customHeight="1" x14ac:dyDescent="0.3">
      <c r="B218" s="21"/>
      <c r="AC218" s="178"/>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row>
    <row r="219" spans="1:70" ht="8.85" customHeight="1" x14ac:dyDescent="0.3">
      <c r="A219" s="30">
        <f>A217</f>
        <v>95</v>
      </c>
      <c r="B219" s="21"/>
      <c r="C219" s="18" t="s">
        <v>65</v>
      </c>
      <c r="E219" s="163">
        <f>SUM(E89:E217)</f>
        <v>15815901126</v>
      </c>
      <c r="G219" s="163">
        <f>SUM(G89:G217)</f>
        <v>45592931</v>
      </c>
      <c r="I219" s="163">
        <f>SUM(I89:I217)</f>
        <v>23771739174</v>
      </c>
      <c r="K219" s="163">
        <f>SUM(K89:K217)</f>
        <v>0</v>
      </c>
      <c r="M219" s="163">
        <f>SUM(M89:M217)</f>
        <v>39633233231</v>
      </c>
      <c r="O219" s="163">
        <f>SUM(O89:O217)</f>
        <v>23893995059</v>
      </c>
      <c r="Q219" s="163">
        <f>SUM(Q89:Q217)</f>
        <v>923244297</v>
      </c>
      <c r="S219" s="163">
        <f>SUM(S89:S217)</f>
        <v>11745609776</v>
      </c>
      <c r="U219" s="163">
        <f>SUM(U89:U217)</f>
        <v>3070384099</v>
      </c>
      <c r="W219" s="163">
        <f>SUM(W89:W217)</f>
        <v>39633233231</v>
      </c>
      <c r="Y219" s="163">
        <f>SUM(Y89:Y217)</f>
        <v>193285223</v>
      </c>
      <c r="AA219" s="163">
        <f>SUM(AA89:AA217)</f>
        <v>39439948008</v>
      </c>
      <c r="AC219" s="179">
        <f>(AA219/AE219)</f>
        <v>6545.3889479700638</v>
      </c>
      <c r="AE219" s="176">
        <f>SUM(AE89:AE217)</f>
        <v>6025608</v>
      </c>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row>
    <row r="220" spans="1:70" ht="8.85" customHeight="1" x14ac:dyDescent="0.3">
      <c r="B220" s="21"/>
      <c r="AE220" s="69"/>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row>
    <row r="221" spans="1:70" ht="8.85" customHeight="1" x14ac:dyDescent="0.3">
      <c r="B221" s="21"/>
      <c r="AE221" s="69"/>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row>
    <row r="222" spans="1:70" ht="8.85" customHeight="1" x14ac:dyDescent="0.3">
      <c r="B222" s="21"/>
      <c r="AE222" s="69"/>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row>
    <row r="223" spans="1:70" ht="8.85" customHeight="1" x14ac:dyDescent="0.3">
      <c r="B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row>
    <row r="224" spans="1:70" ht="8.85" customHeight="1" x14ac:dyDescent="0.3">
      <c r="B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row>
    <row r="225" spans="1:70" ht="8.85" customHeight="1" x14ac:dyDescent="0.3">
      <c r="B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row>
    <row r="226" spans="1:70" ht="8.85" customHeight="1" x14ac:dyDescent="0.3">
      <c r="B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row>
    <row r="227" spans="1:70" s="8" customFormat="1" ht="10.5" customHeight="1" x14ac:dyDescent="0.3">
      <c r="A227" s="14" t="s">
        <v>688</v>
      </c>
    </row>
    <row r="228" spans="1:70" s="8" customFormat="1" ht="10.5" customHeight="1" x14ac:dyDescent="0.3">
      <c r="N228" s="116" t="s">
        <v>292</v>
      </c>
      <c r="AC228" s="11" t="s">
        <v>665</v>
      </c>
    </row>
    <row r="229" spans="1:70" s="8" customFormat="1" ht="10.5" customHeight="1" x14ac:dyDescent="0.3">
      <c r="N229" s="116" t="s">
        <v>666</v>
      </c>
      <c r="AC229" s="11" t="s">
        <v>637</v>
      </c>
    </row>
    <row r="230" spans="1:70" s="8" customFormat="1" ht="10.5" customHeight="1" x14ac:dyDescent="0.3">
      <c r="N230" s="122" t="s">
        <v>667</v>
      </c>
    </row>
    <row r="231" spans="1:70" ht="9.6"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row>
    <row r="232" spans="1:70" ht="9.6" customHeight="1" x14ac:dyDescent="0.3">
      <c r="A232" s="21"/>
      <c r="B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row>
    <row r="233" spans="1:70" ht="9.6" customHeight="1" x14ac:dyDescent="0.3">
      <c r="A233" s="21"/>
      <c r="B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row>
    <row r="234" spans="1:70" ht="9.6" customHeight="1" x14ac:dyDescent="0.3">
      <c r="E234" s="16" t="s">
        <v>668</v>
      </c>
      <c r="F234" s="16"/>
      <c r="G234" s="16"/>
      <c r="H234" s="16"/>
      <c r="I234" s="16"/>
      <c r="J234" s="16"/>
      <c r="K234" s="16"/>
      <c r="L234" s="16"/>
      <c r="M234" s="16"/>
      <c r="O234" s="16" t="s">
        <v>669</v>
      </c>
      <c r="P234" s="16"/>
      <c r="Q234" s="16"/>
      <c r="R234" s="16"/>
      <c r="S234" s="16"/>
      <c r="T234" s="16"/>
      <c r="U234" s="16"/>
      <c r="V234" s="16"/>
      <c r="W234" s="16"/>
      <c r="AA234" s="16" t="s">
        <v>670</v>
      </c>
      <c r="AB234" s="16"/>
      <c r="AC234" s="16"/>
    </row>
    <row r="235" spans="1:70" ht="9.6" customHeight="1" x14ac:dyDescent="0.3"/>
    <row r="236" spans="1:70" ht="9.6" customHeight="1" x14ac:dyDescent="0.3">
      <c r="E236" s="18" t="s">
        <v>671</v>
      </c>
      <c r="I236" s="18" t="s">
        <v>327</v>
      </c>
      <c r="Q236" s="18" t="s">
        <v>672</v>
      </c>
      <c r="S236" s="18" t="s">
        <v>327</v>
      </c>
    </row>
    <row r="237" spans="1:70" ht="9.6" customHeight="1" x14ac:dyDescent="0.3">
      <c r="E237" s="18" t="s">
        <v>673</v>
      </c>
      <c r="G237" s="18" t="s">
        <v>674</v>
      </c>
      <c r="I237" s="18" t="s">
        <v>675</v>
      </c>
      <c r="K237" s="18" t="s">
        <v>676</v>
      </c>
      <c r="Q237" s="18" t="s">
        <v>677</v>
      </c>
      <c r="S237" s="18" t="s">
        <v>61</v>
      </c>
      <c r="U237" s="18" t="s">
        <v>70</v>
      </c>
      <c r="Y237" s="18" t="s">
        <v>678</v>
      </c>
    </row>
    <row r="238" spans="1:70" ht="9.6" customHeight="1" x14ac:dyDescent="0.3">
      <c r="A238" s="19" t="s">
        <v>71</v>
      </c>
      <c r="C238" s="19" t="s">
        <v>73</v>
      </c>
      <c r="E238" s="111" t="s">
        <v>679</v>
      </c>
      <c r="G238" s="19" t="s">
        <v>680</v>
      </c>
      <c r="I238" s="19" t="s">
        <v>681</v>
      </c>
      <c r="K238" s="19" t="s">
        <v>682</v>
      </c>
      <c r="M238" s="19" t="s">
        <v>65</v>
      </c>
      <c r="O238" s="19" t="s">
        <v>377</v>
      </c>
      <c r="Q238" s="19" t="s">
        <v>607</v>
      </c>
      <c r="S238" s="19" t="s">
        <v>69</v>
      </c>
      <c r="U238" s="125" t="s">
        <v>683</v>
      </c>
      <c r="W238" s="19" t="s">
        <v>65</v>
      </c>
      <c r="Y238" s="19" t="s">
        <v>684</v>
      </c>
      <c r="AA238" s="19" t="s">
        <v>74</v>
      </c>
      <c r="AC238" s="19" t="s">
        <v>434</v>
      </c>
      <c r="AE238" s="111" t="s">
        <v>685</v>
      </c>
    </row>
    <row r="239" spans="1:70" ht="8.85" customHeight="1" x14ac:dyDescent="0.3">
      <c r="B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row>
    <row r="240" spans="1:70" ht="8.85" customHeight="1" x14ac:dyDescent="0.3">
      <c r="B240" s="10" t="s">
        <v>289</v>
      </c>
    </row>
    <row r="241" spans="1:70" ht="8.85" customHeight="1" x14ac:dyDescent="0.3">
      <c r="A241" s="10">
        <v>1</v>
      </c>
      <c r="B241" s="18"/>
      <c r="C241" s="10" t="s">
        <v>218</v>
      </c>
      <c r="E241" s="159">
        <v>20426920</v>
      </c>
      <c r="G241" s="159">
        <v>0</v>
      </c>
      <c r="I241" s="159">
        <v>7411658</v>
      </c>
      <c r="K241" s="159">
        <v>0</v>
      </c>
      <c r="M241" s="159">
        <f t="shared" ref="M241:M272" si="12">(E241+G241+I241+K241)</f>
        <v>27838578</v>
      </c>
      <c r="O241" s="159">
        <v>0</v>
      </c>
      <c r="Q241" s="159">
        <v>0</v>
      </c>
      <c r="S241" s="159">
        <v>21453188</v>
      </c>
      <c r="U241" s="159">
        <v>6385390</v>
      </c>
      <c r="W241" s="159">
        <f t="shared" ref="W241:W272" si="13">(O241+Q241+S241+U241)</f>
        <v>27838578</v>
      </c>
      <c r="Y241" s="159">
        <v>0</v>
      </c>
      <c r="AA241" s="159">
        <f t="shared" ref="AA241:AA263" si="14">(M241-Y241)</f>
        <v>27838578</v>
      </c>
      <c r="AC241" s="64">
        <f t="shared" ref="AC241:AC272" si="15">(AA241/AE241)</f>
        <v>3323.6124641833812</v>
      </c>
      <c r="AE241" s="69">
        <v>8376</v>
      </c>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row>
    <row r="242" spans="1:70" ht="8.85" customHeight="1" x14ac:dyDescent="0.3">
      <c r="A242" s="10">
        <v>2</v>
      </c>
      <c r="B242" s="18"/>
      <c r="C242" s="10" t="s">
        <v>219</v>
      </c>
      <c r="E242" s="160">
        <v>7956000</v>
      </c>
      <c r="G242" s="160">
        <v>0</v>
      </c>
      <c r="I242" s="160">
        <v>3122362</v>
      </c>
      <c r="K242" s="160">
        <v>0</v>
      </c>
      <c r="M242" s="160">
        <f t="shared" si="12"/>
        <v>11078362</v>
      </c>
      <c r="O242" s="160">
        <v>0</v>
      </c>
      <c r="Q242" s="160">
        <v>0</v>
      </c>
      <c r="S242" s="160">
        <v>11078362</v>
      </c>
      <c r="U242" s="160">
        <v>0</v>
      </c>
      <c r="W242" s="160">
        <f t="shared" si="13"/>
        <v>11078362</v>
      </c>
      <c r="Y242" s="160">
        <v>0</v>
      </c>
      <c r="AA242" s="160">
        <f t="shared" si="14"/>
        <v>11078362</v>
      </c>
      <c r="AC242" s="65">
        <f t="shared" si="15"/>
        <v>1464.4232650363517</v>
      </c>
      <c r="AE242" s="69">
        <v>7565</v>
      </c>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row>
    <row r="243" spans="1:70" ht="8.85" customHeight="1" x14ac:dyDescent="0.3">
      <c r="A243" s="10">
        <v>3</v>
      </c>
      <c r="B243" s="18"/>
      <c r="C243" s="10" t="s">
        <v>134</v>
      </c>
      <c r="E243" s="160">
        <v>9719771</v>
      </c>
      <c r="G243" s="160">
        <v>0</v>
      </c>
      <c r="I243" s="160">
        <v>15767874</v>
      </c>
      <c r="K243" s="160">
        <v>0</v>
      </c>
      <c r="M243" s="160">
        <f t="shared" si="12"/>
        <v>25487645</v>
      </c>
      <c r="O243" s="160">
        <v>0</v>
      </c>
      <c r="Q243" s="160">
        <v>0</v>
      </c>
      <c r="S243" s="160">
        <v>15198849</v>
      </c>
      <c r="U243" s="160">
        <v>10288796</v>
      </c>
      <c r="W243" s="160">
        <f t="shared" si="13"/>
        <v>25487645</v>
      </c>
      <c r="Y243" s="160">
        <v>0</v>
      </c>
      <c r="AA243" s="160">
        <f t="shared" si="14"/>
        <v>25487645</v>
      </c>
      <c r="AC243" s="65">
        <f t="shared" si="15"/>
        <v>3828.6983626258075</v>
      </c>
      <c r="AE243" s="69">
        <v>6657</v>
      </c>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row>
    <row r="244" spans="1:70" ht="8.85" customHeight="1" x14ac:dyDescent="0.3">
      <c r="A244" s="10">
        <v>4</v>
      </c>
      <c r="B244" s="18"/>
      <c r="C244" s="10" t="s">
        <v>220</v>
      </c>
      <c r="E244" s="160">
        <v>9683909</v>
      </c>
      <c r="G244" s="160">
        <v>0</v>
      </c>
      <c r="I244" s="160">
        <v>1479114</v>
      </c>
      <c r="K244" s="160">
        <v>0</v>
      </c>
      <c r="M244" s="160">
        <f t="shared" si="12"/>
        <v>11163023</v>
      </c>
      <c r="O244" s="160">
        <v>0</v>
      </c>
      <c r="Q244" s="160">
        <v>0</v>
      </c>
      <c r="S244" s="160">
        <v>2912683</v>
      </c>
      <c r="U244" s="160">
        <v>8250340</v>
      </c>
      <c r="W244" s="160">
        <f t="shared" si="13"/>
        <v>11163023</v>
      </c>
      <c r="Y244" s="160">
        <v>0</v>
      </c>
      <c r="AA244" s="160">
        <f t="shared" si="14"/>
        <v>11163023</v>
      </c>
      <c r="AC244" s="65">
        <f t="shared" si="15"/>
        <v>2440.5384783559248</v>
      </c>
      <c r="AE244" s="69">
        <v>4574</v>
      </c>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row>
    <row r="245" spans="1:70" ht="8.85" customHeight="1" x14ac:dyDescent="0.3">
      <c r="A245" s="10">
        <v>5</v>
      </c>
      <c r="B245" s="18"/>
      <c r="C245" s="10" t="s">
        <v>221</v>
      </c>
      <c r="E245" s="160">
        <v>12653051</v>
      </c>
      <c r="G245" s="160">
        <v>0</v>
      </c>
      <c r="I245" s="160">
        <v>6009833</v>
      </c>
      <c r="K245" s="160">
        <v>0</v>
      </c>
      <c r="M245" s="160">
        <f t="shared" si="12"/>
        <v>18662884</v>
      </c>
      <c r="O245" s="160">
        <v>0</v>
      </c>
      <c r="Q245" s="160">
        <v>0</v>
      </c>
      <c r="S245" s="160">
        <v>4258800</v>
      </c>
      <c r="U245" s="160">
        <v>14404084</v>
      </c>
      <c r="W245" s="160">
        <f t="shared" si="13"/>
        <v>18662884</v>
      </c>
      <c r="Y245" s="160">
        <v>0</v>
      </c>
      <c r="AA245" s="160">
        <f t="shared" si="14"/>
        <v>18662884</v>
      </c>
      <c r="AC245" s="65">
        <f t="shared" si="15"/>
        <v>3552.1286638751426</v>
      </c>
      <c r="AE245" s="69">
        <v>5254</v>
      </c>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row>
    <row r="246" spans="1:70" ht="8.85" customHeight="1" x14ac:dyDescent="0.3">
      <c r="A246" s="41"/>
      <c r="AC246" s="173"/>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row>
    <row r="247" spans="1:70" ht="8.85" customHeight="1" x14ac:dyDescent="0.3">
      <c r="A247" s="10">
        <v>6</v>
      </c>
      <c r="B247" s="18"/>
      <c r="C247" s="10" t="s">
        <v>222</v>
      </c>
      <c r="E247" s="160">
        <v>53766227</v>
      </c>
      <c r="G247" s="160">
        <v>0</v>
      </c>
      <c r="I247" s="160">
        <v>33753921</v>
      </c>
      <c r="K247" s="160">
        <v>0</v>
      </c>
      <c r="M247" s="160">
        <f t="shared" si="12"/>
        <v>87520148</v>
      </c>
      <c r="O247" s="160">
        <v>0</v>
      </c>
      <c r="Q247" s="160">
        <v>0</v>
      </c>
      <c r="S247" s="160">
        <v>76155600</v>
      </c>
      <c r="U247" s="160">
        <v>11364548</v>
      </c>
      <c r="W247" s="160">
        <f t="shared" si="13"/>
        <v>87520148</v>
      </c>
      <c r="Y247" s="160">
        <v>0</v>
      </c>
      <c r="AA247" s="160">
        <f t="shared" si="14"/>
        <v>87520148</v>
      </c>
      <c r="AC247" s="65">
        <f t="shared" si="15"/>
        <v>1952.441618703431</v>
      </c>
      <c r="AE247" s="69">
        <v>44826</v>
      </c>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row>
    <row r="248" spans="1:70" ht="8.85" customHeight="1" x14ac:dyDescent="0.3">
      <c r="A248" s="10">
        <v>7</v>
      </c>
      <c r="B248" s="18"/>
      <c r="C248" s="10" t="s">
        <v>223</v>
      </c>
      <c r="E248" s="160">
        <v>10023836</v>
      </c>
      <c r="G248" s="160">
        <v>0</v>
      </c>
      <c r="I248" s="160">
        <v>954805</v>
      </c>
      <c r="K248" s="160">
        <v>0</v>
      </c>
      <c r="M248" s="160">
        <f t="shared" si="12"/>
        <v>10978641</v>
      </c>
      <c r="O248" s="160">
        <v>0</v>
      </c>
      <c r="Q248" s="160">
        <v>0</v>
      </c>
      <c r="S248" s="160">
        <v>586746</v>
      </c>
      <c r="U248" s="160">
        <v>10391895</v>
      </c>
      <c r="W248" s="160">
        <f t="shared" si="13"/>
        <v>10978641</v>
      </c>
      <c r="Y248" s="160">
        <v>0</v>
      </c>
      <c r="AA248" s="160">
        <f t="shared" si="14"/>
        <v>10978641</v>
      </c>
      <c r="AC248" s="65">
        <f t="shared" si="15"/>
        <v>3275.2508949880666</v>
      </c>
      <c r="AE248" s="69">
        <v>3352</v>
      </c>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row>
    <row r="249" spans="1:70" ht="8.85" customHeight="1" x14ac:dyDescent="0.3">
      <c r="A249" s="10">
        <v>8</v>
      </c>
      <c r="B249" s="18"/>
      <c r="C249" s="10" t="s">
        <v>224</v>
      </c>
      <c r="E249" s="160">
        <v>9494064</v>
      </c>
      <c r="G249" s="160">
        <v>0</v>
      </c>
      <c r="I249" s="160">
        <v>3122151</v>
      </c>
      <c r="K249" s="160">
        <v>0</v>
      </c>
      <c r="M249" s="160">
        <f t="shared" si="12"/>
        <v>12616215</v>
      </c>
      <c r="O249" s="160">
        <v>0</v>
      </c>
      <c r="Q249" s="160">
        <v>924764</v>
      </c>
      <c r="S249" s="160">
        <v>7383724</v>
      </c>
      <c r="U249" s="160">
        <v>4307727</v>
      </c>
      <c r="W249" s="160">
        <f t="shared" si="13"/>
        <v>12616215</v>
      </c>
      <c r="Y249" s="160">
        <v>0</v>
      </c>
      <c r="AA249" s="160">
        <f t="shared" si="14"/>
        <v>12616215</v>
      </c>
      <c r="AC249" s="65">
        <f t="shared" si="15"/>
        <v>2475.7093799058084</v>
      </c>
      <c r="AE249" s="69">
        <v>5096</v>
      </c>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row>
    <row r="250" spans="1:70" ht="8.85" customHeight="1" x14ac:dyDescent="0.3">
      <c r="A250" s="10">
        <v>9</v>
      </c>
      <c r="B250" s="18"/>
      <c r="C250" s="10" t="s">
        <v>225</v>
      </c>
      <c r="E250" s="160">
        <v>5929292</v>
      </c>
      <c r="G250" s="160">
        <v>0</v>
      </c>
      <c r="I250" s="160">
        <v>1838180</v>
      </c>
      <c r="K250" s="160">
        <v>0</v>
      </c>
      <c r="M250" s="160">
        <f t="shared" si="12"/>
        <v>7767472</v>
      </c>
      <c r="O250" s="160">
        <v>0</v>
      </c>
      <c r="Q250" s="160">
        <v>0</v>
      </c>
      <c r="S250" s="160">
        <v>5632697</v>
      </c>
      <c r="U250" s="160">
        <v>2134775</v>
      </c>
      <c r="W250" s="160">
        <f t="shared" si="13"/>
        <v>7767472</v>
      </c>
      <c r="Y250" s="160">
        <v>0</v>
      </c>
      <c r="AA250" s="160">
        <f t="shared" si="14"/>
        <v>7767472</v>
      </c>
      <c r="AC250" s="65">
        <f t="shared" si="15"/>
        <v>1177.6033959975744</v>
      </c>
      <c r="AE250" s="69">
        <v>6596</v>
      </c>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row>
    <row r="251" spans="1:70" ht="8.85" customHeight="1" x14ac:dyDescent="0.3">
      <c r="A251" s="10">
        <v>10</v>
      </c>
      <c r="B251" s="18"/>
      <c r="C251" s="10" t="s">
        <v>226</v>
      </c>
      <c r="E251" s="160">
        <v>21034083</v>
      </c>
      <c r="G251" s="160">
        <v>0</v>
      </c>
      <c r="I251" s="160">
        <v>880179</v>
      </c>
      <c r="K251" s="160">
        <v>0</v>
      </c>
      <c r="M251" s="160">
        <f t="shared" si="12"/>
        <v>21914262</v>
      </c>
      <c r="O251" s="160">
        <v>0</v>
      </c>
      <c r="Q251" s="160">
        <v>0</v>
      </c>
      <c r="S251" s="160">
        <v>581077</v>
      </c>
      <c r="U251" s="160">
        <v>21333185</v>
      </c>
      <c r="W251" s="160">
        <f t="shared" si="13"/>
        <v>21914262</v>
      </c>
      <c r="Y251" s="160">
        <v>0</v>
      </c>
      <c r="AA251" s="160">
        <f t="shared" si="14"/>
        <v>21914262</v>
      </c>
      <c r="AC251" s="65">
        <f t="shared" si="15"/>
        <v>5255.2187050359717</v>
      </c>
      <c r="AE251" s="69">
        <v>4170</v>
      </c>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row>
    <row r="252" spans="1:70" ht="8.85" customHeight="1" x14ac:dyDescent="0.3">
      <c r="A252" s="41"/>
      <c r="AC252" s="173"/>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row>
    <row r="253" spans="1:70" ht="8.85" customHeight="1" x14ac:dyDescent="0.3">
      <c r="A253" s="10">
        <v>11</v>
      </c>
      <c r="B253" s="18"/>
      <c r="C253" s="10" t="s">
        <v>227</v>
      </c>
      <c r="E253" s="160">
        <v>12305400</v>
      </c>
      <c r="G253" s="160">
        <v>0</v>
      </c>
      <c r="I253" s="160">
        <v>20905764</v>
      </c>
      <c r="K253" s="160">
        <v>0</v>
      </c>
      <c r="M253" s="160">
        <f t="shared" si="12"/>
        <v>33211164</v>
      </c>
      <c r="O253" s="160">
        <v>0</v>
      </c>
      <c r="Q253" s="160">
        <v>1737920</v>
      </c>
      <c r="S253" s="160">
        <v>26774598</v>
      </c>
      <c r="U253" s="160">
        <v>4698646</v>
      </c>
      <c r="W253" s="160">
        <f t="shared" si="13"/>
        <v>33211164</v>
      </c>
      <c r="Y253" s="160">
        <v>0</v>
      </c>
      <c r="AA253" s="160">
        <f t="shared" si="14"/>
        <v>33211164</v>
      </c>
      <c r="AC253" s="65">
        <f t="shared" si="15"/>
        <v>1422.4414939181086</v>
      </c>
      <c r="AE253" s="69">
        <v>23348</v>
      </c>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row>
    <row r="254" spans="1:70" ht="8.85" customHeight="1" x14ac:dyDescent="0.3">
      <c r="A254" s="10">
        <v>12</v>
      </c>
      <c r="B254" s="18"/>
      <c r="C254" s="10" t="s">
        <v>228</v>
      </c>
      <c r="E254" s="160">
        <v>8061272</v>
      </c>
      <c r="G254" s="160">
        <v>0</v>
      </c>
      <c r="I254" s="160">
        <v>2510823</v>
      </c>
      <c r="K254" s="160">
        <v>0</v>
      </c>
      <c r="M254" s="160">
        <f t="shared" si="12"/>
        <v>10572095</v>
      </c>
      <c r="O254" s="160">
        <v>0</v>
      </c>
      <c r="Q254" s="160">
        <v>0</v>
      </c>
      <c r="S254" s="160">
        <v>1968449</v>
      </c>
      <c r="U254" s="160">
        <v>8603646</v>
      </c>
      <c r="W254" s="160">
        <f t="shared" si="13"/>
        <v>10572095</v>
      </c>
      <c r="Y254" s="160">
        <v>0</v>
      </c>
      <c r="AA254" s="160">
        <f t="shared" si="14"/>
        <v>10572095</v>
      </c>
      <c r="AC254" s="65">
        <f t="shared" si="15"/>
        <v>2973.8663853727144</v>
      </c>
      <c r="AE254" s="69">
        <v>3555</v>
      </c>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row>
    <row r="255" spans="1:70" ht="8.85" customHeight="1" x14ac:dyDescent="0.3">
      <c r="A255" s="10">
        <v>13</v>
      </c>
      <c r="B255" s="18"/>
      <c r="C255" s="10" t="s">
        <v>229</v>
      </c>
      <c r="E255" s="160">
        <v>19482478</v>
      </c>
      <c r="G255" s="160">
        <v>0</v>
      </c>
      <c r="I255" s="160">
        <v>7889802</v>
      </c>
      <c r="K255" s="160">
        <v>0</v>
      </c>
      <c r="M255" s="160">
        <f t="shared" si="12"/>
        <v>27372280</v>
      </c>
      <c r="O255" s="160">
        <v>15333385</v>
      </c>
      <c r="Q255" s="160">
        <v>0</v>
      </c>
      <c r="S255" s="160">
        <v>2016174</v>
      </c>
      <c r="U255" s="160">
        <v>10022721</v>
      </c>
      <c r="W255" s="160">
        <f t="shared" si="13"/>
        <v>27372280</v>
      </c>
      <c r="Y255" s="160">
        <v>0</v>
      </c>
      <c r="AA255" s="160">
        <f t="shared" si="14"/>
        <v>27372280</v>
      </c>
      <c r="AC255" s="65">
        <f t="shared" si="15"/>
        <v>7004.1658137154554</v>
      </c>
      <c r="AE255" s="69">
        <v>3908</v>
      </c>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row>
    <row r="256" spans="1:70" ht="8.85" customHeight="1" x14ac:dyDescent="0.3">
      <c r="A256" s="10">
        <v>14</v>
      </c>
      <c r="B256" s="18"/>
      <c r="C256" s="10" t="s">
        <v>148</v>
      </c>
      <c r="E256" s="160">
        <v>35140006</v>
      </c>
      <c r="G256" s="160">
        <v>0</v>
      </c>
      <c r="I256" s="160">
        <v>14970973</v>
      </c>
      <c r="K256" s="160">
        <v>0</v>
      </c>
      <c r="M256" s="160">
        <f t="shared" si="12"/>
        <v>50110979</v>
      </c>
      <c r="O256" s="160">
        <v>0</v>
      </c>
      <c r="Q256" s="160">
        <v>0</v>
      </c>
      <c r="S256" s="160">
        <v>21395367</v>
      </c>
      <c r="U256" s="160">
        <v>28715612</v>
      </c>
      <c r="W256" s="160">
        <f t="shared" si="13"/>
        <v>50110979</v>
      </c>
      <c r="Y256" s="160">
        <v>0</v>
      </c>
      <c r="AA256" s="160">
        <f t="shared" si="14"/>
        <v>50110979</v>
      </c>
      <c r="AC256" s="65">
        <f t="shared" si="15"/>
        <v>2497.8057521682786</v>
      </c>
      <c r="AE256" s="69">
        <v>20062</v>
      </c>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row>
    <row r="257" spans="1:70" ht="8.85" customHeight="1" x14ac:dyDescent="0.3">
      <c r="A257" s="10">
        <v>15</v>
      </c>
      <c r="B257" s="18"/>
      <c r="C257" s="10" t="s">
        <v>230</v>
      </c>
      <c r="E257" s="160">
        <v>8830190</v>
      </c>
      <c r="G257" s="160">
        <v>0</v>
      </c>
      <c r="I257" s="160">
        <v>1106919</v>
      </c>
      <c r="K257" s="160">
        <v>0</v>
      </c>
      <c r="M257" s="160">
        <f t="shared" si="12"/>
        <v>9937109</v>
      </c>
      <c r="O257" s="160">
        <v>0</v>
      </c>
      <c r="Q257" s="160">
        <v>0</v>
      </c>
      <c r="S257" s="160">
        <v>9937109</v>
      </c>
      <c r="U257" s="160">
        <v>0</v>
      </c>
      <c r="W257" s="160">
        <f t="shared" si="13"/>
        <v>9937109</v>
      </c>
      <c r="Y257" s="160">
        <v>0</v>
      </c>
      <c r="AA257" s="160">
        <f t="shared" si="14"/>
        <v>9937109</v>
      </c>
      <c r="AC257" s="65">
        <f t="shared" si="15"/>
        <v>1749.7990843458356</v>
      </c>
      <c r="AE257" s="69">
        <v>5679</v>
      </c>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row>
    <row r="258" spans="1:70" ht="8.85" customHeight="1" x14ac:dyDescent="0.3">
      <c r="A258" s="41"/>
      <c r="AC258" s="173"/>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row>
    <row r="259" spans="1:70" ht="8.85" customHeight="1" x14ac:dyDescent="0.3">
      <c r="A259" s="10">
        <v>16</v>
      </c>
      <c r="B259" s="18"/>
      <c r="C259" s="10" t="s">
        <v>231</v>
      </c>
      <c r="E259" s="160">
        <v>9892857</v>
      </c>
      <c r="G259" s="160">
        <v>0</v>
      </c>
      <c r="I259" s="160">
        <v>4464194</v>
      </c>
      <c r="K259" s="160">
        <v>0</v>
      </c>
      <c r="M259" s="160">
        <f t="shared" si="12"/>
        <v>14357051</v>
      </c>
      <c r="O259" s="160">
        <v>0</v>
      </c>
      <c r="Q259" s="160">
        <v>0</v>
      </c>
      <c r="S259" s="160">
        <v>10497507</v>
      </c>
      <c r="U259" s="160">
        <v>3859544</v>
      </c>
      <c r="W259" s="160">
        <f t="shared" si="13"/>
        <v>14357051</v>
      </c>
      <c r="Y259" s="160">
        <v>1750579</v>
      </c>
      <c r="AA259" s="160">
        <f t="shared" si="14"/>
        <v>12606472</v>
      </c>
      <c r="AC259" s="65">
        <f t="shared" si="15"/>
        <v>1686.9359025826309</v>
      </c>
      <c r="AE259" s="69">
        <v>7473</v>
      </c>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row>
    <row r="260" spans="1:70" ht="8.85" customHeight="1" x14ac:dyDescent="0.3">
      <c r="A260" s="10">
        <v>17</v>
      </c>
      <c r="B260" s="18"/>
      <c r="C260" s="10" t="s">
        <v>232</v>
      </c>
      <c r="E260" s="160">
        <v>37948088</v>
      </c>
      <c r="G260" s="160">
        <v>0</v>
      </c>
      <c r="I260" s="160">
        <v>24508073</v>
      </c>
      <c r="K260" s="160">
        <v>0</v>
      </c>
      <c r="M260" s="160">
        <f t="shared" si="12"/>
        <v>62456161</v>
      </c>
      <c r="O260" s="160">
        <v>0</v>
      </c>
      <c r="Q260" s="160">
        <v>0</v>
      </c>
      <c r="S260" s="160">
        <v>20625596</v>
      </c>
      <c r="U260" s="160">
        <v>41830565</v>
      </c>
      <c r="W260" s="160">
        <f t="shared" si="13"/>
        <v>62456161</v>
      </c>
      <c r="Y260" s="160">
        <v>0</v>
      </c>
      <c r="AA260" s="160">
        <f t="shared" si="14"/>
        <v>62456161</v>
      </c>
      <c r="AC260" s="65">
        <f t="shared" si="15"/>
        <v>4160.6928918792883</v>
      </c>
      <c r="AE260" s="69">
        <v>15011</v>
      </c>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row>
    <row r="261" spans="1:70" ht="8.85" customHeight="1" x14ac:dyDescent="0.3">
      <c r="A261" s="10">
        <v>18</v>
      </c>
      <c r="B261" s="18"/>
      <c r="C261" s="10" t="s">
        <v>233</v>
      </c>
      <c r="E261" s="160">
        <v>21945483</v>
      </c>
      <c r="G261" s="160">
        <v>0</v>
      </c>
      <c r="I261" s="160">
        <v>17769402</v>
      </c>
      <c r="K261" s="160">
        <v>0</v>
      </c>
      <c r="M261" s="160">
        <f t="shared" si="12"/>
        <v>39714885</v>
      </c>
      <c r="O261" s="160">
        <v>0</v>
      </c>
      <c r="Q261" s="160">
        <v>0</v>
      </c>
      <c r="S261" s="160">
        <v>29360138</v>
      </c>
      <c r="U261" s="160">
        <v>10354747</v>
      </c>
      <c r="W261" s="160">
        <f t="shared" si="13"/>
        <v>39714885</v>
      </c>
      <c r="Y261" s="160">
        <v>0</v>
      </c>
      <c r="AA261" s="160">
        <f t="shared" si="14"/>
        <v>39714885</v>
      </c>
      <c r="AC261" s="65">
        <f t="shared" si="15"/>
        <v>1610.8247819914825</v>
      </c>
      <c r="AE261" s="69">
        <v>24655</v>
      </c>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row>
    <row r="262" spans="1:70" ht="8.85" customHeight="1" x14ac:dyDescent="0.3">
      <c r="A262" s="10">
        <v>19</v>
      </c>
      <c r="B262" s="18"/>
      <c r="C262" s="10" t="s">
        <v>234</v>
      </c>
      <c r="E262" s="160">
        <v>110933333</v>
      </c>
      <c r="G262" s="160">
        <v>0</v>
      </c>
      <c r="I262" s="160">
        <v>35124391</v>
      </c>
      <c r="K262" s="160">
        <v>0</v>
      </c>
      <c r="M262" s="160">
        <f t="shared" si="12"/>
        <v>146057724</v>
      </c>
      <c r="O262" s="160">
        <v>0</v>
      </c>
      <c r="Q262" s="160">
        <v>0</v>
      </c>
      <c r="S262" s="160">
        <v>81823633</v>
      </c>
      <c r="U262" s="160">
        <v>64234091</v>
      </c>
      <c r="W262" s="160">
        <f t="shared" si="13"/>
        <v>146057724</v>
      </c>
      <c r="Y262" s="160">
        <v>0</v>
      </c>
      <c r="AA262" s="160">
        <f t="shared" si="14"/>
        <v>146057724</v>
      </c>
      <c r="AC262" s="65">
        <f t="shared" si="15"/>
        <v>3027.1030880829016</v>
      </c>
      <c r="AE262" s="69">
        <v>48250</v>
      </c>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row>
    <row r="263" spans="1:70" ht="8.85" customHeight="1" x14ac:dyDescent="0.3">
      <c r="A263" s="10">
        <v>20</v>
      </c>
      <c r="B263" s="18"/>
      <c r="C263" s="10" t="s">
        <v>235</v>
      </c>
      <c r="E263" s="160">
        <v>2934776</v>
      </c>
      <c r="G263" s="160">
        <v>0</v>
      </c>
      <c r="I263" s="160">
        <v>9520659</v>
      </c>
      <c r="K263" s="160">
        <v>0</v>
      </c>
      <c r="M263" s="160">
        <f t="shared" si="12"/>
        <v>12455435</v>
      </c>
      <c r="O263" s="160">
        <v>0</v>
      </c>
      <c r="Q263" s="160">
        <v>0</v>
      </c>
      <c r="S263" s="160">
        <v>3279739</v>
      </c>
      <c r="U263" s="160">
        <v>9175696</v>
      </c>
      <c r="W263" s="160">
        <f t="shared" si="13"/>
        <v>12455435</v>
      </c>
      <c r="Y263" s="160">
        <v>0</v>
      </c>
      <c r="AA263" s="160">
        <f t="shared" si="14"/>
        <v>12455435</v>
      </c>
      <c r="AC263" s="65">
        <f t="shared" si="15"/>
        <v>2578.2312150693438</v>
      </c>
      <c r="AE263" s="69">
        <v>4831</v>
      </c>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row>
    <row r="264" spans="1:70" ht="8.85" customHeight="1" x14ac:dyDescent="0.3">
      <c r="A264" s="41"/>
      <c r="AC264" s="173"/>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row>
    <row r="265" spans="1:70" ht="8.85" customHeight="1" x14ac:dyDescent="0.3">
      <c r="A265" s="10">
        <v>21</v>
      </c>
      <c r="B265" s="18"/>
      <c r="C265" s="10" t="s">
        <v>236</v>
      </c>
      <c r="E265" s="160">
        <v>6607151</v>
      </c>
      <c r="G265" s="160">
        <v>0</v>
      </c>
      <c r="I265" s="160">
        <v>9609344</v>
      </c>
      <c r="K265" s="160">
        <v>0</v>
      </c>
      <c r="M265" s="160">
        <f t="shared" si="12"/>
        <v>16216495</v>
      </c>
      <c r="O265" s="160">
        <v>0</v>
      </c>
      <c r="Q265" s="160">
        <v>0</v>
      </c>
      <c r="S265" s="160">
        <v>8251748</v>
      </c>
      <c r="U265" s="160">
        <v>7964747</v>
      </c>
      <c r="W265" s="160">
        <f t="shared" si="13"/>
        <v>16216495</v>
      </c>
      <c r="Y265" s="160">
        <v>0</v>
      </c>
      <c r="AA265" s="160">
        <f>(M265-Y265)</f>
        <v>16216495</v>
      </c>
      <c r="AC265" s="65">
        <f t="shared" si="15"/>
        <v>2819.7696052860374</v>
      </c>
      <c r="AE265" s="69">
        <v>5751</v>
      </c>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row>
    <row r="266" spans="1:70" ht="8.85" customHeight="1" x14ac:dyDescent="0.3">
      <c r="A266" s="10">
        <v>22</v>
      </c>
      <c r="B266" s="18"/>
      <c r="C266" s="10" t="s">
        <v>189</v>
      </c>
      <c r="E266" s="160">
        <v>11994414</v>
      </c>
      <c r="G266" s="160">
        <v>0</v>
      </c>
      <c r="I266" s="160">
        <v>3858827</v>
      </c>
      <c r="K266" s="160">
        <v>0</v>
      </c>
      <c r="M266" s="160">
        <f t="shared" si="12"/>
        <v>15853241</v>
      </c>
      <c r="O266" s="160">
        <v>0</v>
      </c>
      <c r="Q266" s="160">
        <v>0</v>
      </c>
      <c r="S266" s="160">
        <v>3586955</v>
      </c>
      <c r="U266" s="160">
        <v>12266286</v>
      </c>
      <c r="W266" s="160">
        <f t="shared" si="13"/>
        <v>15853241</v>
      </c>
      <c r="Y266" s="160">
        <v>0</v>
      </c>
      <c r="AA266" s="160">
        <f>(M266-Y266)</f>
        <v>15853241</v>
      </c>
      <c r="AC266" s="65">
        <f t="shared" si="15"/>
        <v>3248.6149590163936</v>
      </c>
      <c r="AE266" s="69">
        <v>4880</v>
      </c>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row>
    <row r="267" spans="1:70" ht="8.85" customHeight="1" x14ac:dyDescent="0.3">
      <c r="A267" s="10">
        <v>23</v>
      </c>
      <c r="B267" s="18"/>
      <c r="C267" s="37" t="s">
        <v>197</v>
      </c>
      <c r="E267" s="160">
        <v>5963975</v>
      </c>
      <c r="G267" s="160">
        <v>0</v>
      </c>
      <c r="I267" s="160">
        <v>3915029</v>
      </c>
      <c r="K267" s="160">
        <v>0</v>
      </c>
      <c r="M267" s="160">
        <f t="shared" si="12"/>
        <v>9879004</v>
      </c>
      <c r="O267" s="160">
        <v>0</v>
      </c>
      <c r="Q267" s="160">
        <v>0</v>
      </c>
      <c r="S267" s="160">
        <v>4355448</v>
      </c>
      <c r="U267" s="160">
        <v>5523556</v>
      </c>
      <c r="W267" s="160">
        <f t="shared" si="13"/>
        <v>9879004</v>
      </c>
      <c r="Y267" s="160">
        <v>0</v>
      </c>
      <c r="AA267" s="160">
        <f>(M267-Y267)</f>
        <v>9879004</v>
      </c>
      <c r="AC267" s="65">
        <f t="shared" si="15"/>
        <v>1099.4996104618808</v>
      </c>
      <c r="AE267" s="69">
        <v>8985</v>
      </c>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row>
    <row r="268" spans="1:70" ht="8.85" customHeight="1" x14ac:dyDescent="0.3">
      <c r="A268" s="10">
        <v>24</v>
      </c>
      <c r="B268" s="18"/>
      <c r="C268" s="10" t="s">
        <v>237</v>
      </c>
      <c r="E268" s="160">
        <v>53104323</v>
      </c>
      <c r="G268" s="160">
        <v>0</v>
      </c>
      <c r="I268" s="160">
        <v>8914206</v>
      </c>
      <c r="K268" s="160">
        <v>0</v>
      </c>
      <c r="M268" s="160">
        <f t="shared" si="12"/>
        <v>62018529</v>
      </c>
      <c r="O268" s="160">
        <v>0</v>
      </c>
      <c r="Q268" s="160">
        <v>0</v>
      </c>
      <c r="S268" s="160">
        <v>19593453</v>
      </c>
      <c r="U268" s="160">
        <v>42425076</v>
      </c>
      <c r="W268" s="160">
        <f t="shared" si="13"/>
        <v>62018529</v>
      </c>
      <c r="Y268" s="160">
        <v>0</v>
      </c>
      <c r="AA268" s="160">
        <f>(M268-Y268)</f>
        <v>62018529</v>
      </c>
      <c r="AC268" s="65">
        <f t="shared" si="15"/>
        <v>6945.7418523910856</v>
      </c>
      <c r="AE268" s="69">
        <v>8929</v>
      </c>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row>
    <row r="269" spans="1:70" ht="8.85" customHeight="1" x14ac:dyDescent="0.3">
      <c r="A269" s="10">
        <v>25</v>
      </c>
      <c r="B269" s="18"/>
      <c r="C269" s="10" t="s">
        <v>238</v>
      </c>
      <c r="E269" s="160">
        <v>1830971</v>
      </c>
      <c r="G269" s="160">
        <v>0</v>
      </c>
      <c r="I269" s="160">
        <v>11372932</v>
      </c>
      <c r="K269" s="160">
        <v>0</v>
      </c>
      <c r="M269" s="160">
        <f t="shared" si="12"/>
        <v>13203903</v>
      </c>
      <c r="O269" s="160">
        <v>0</v>
      </c>
      <c r="Q269" s="160">
        <v>0</v>
      </c>
      <c r="S269" s="160">
        <v>7748956</v>
      </c>
      <c r="U269" s="160">
        <v>5454947</v>
      </c>
      <c r="W269" s="160">
        <f t="shared" si="13"/>
        <v>13203903</v>
      </c>
      <c r="Y269" s="160">
        <v>0</v>
      </c>
      <c r="AA269" s="160">
        <f>(M269-Y269)</f>
        <v>13203903</v>
      </c>
      <c r="AC269" s="65">
        <f t="shared" si="15"/>
        <v>2509.7705759361338</v>
      </c>
      <c r="AE269" s="69">
        <v>5261</v>
      </c>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row>
    <row r="270" spans="1:70" ht="8.85" customHeight="1" x14ac:dyDescent="0.3">
      <c r="A270" s="41"/>
      <c r="AC270" s="173"/>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row>
    <row r="271" spans="1:70" ht="8.85" customHeight="1" x14ac:dyDescent="0.3">
      <c r="A271" s="10">
        <v>26</v>
      </c>
      <c r="B271" s="18"/>
      <c r="C271" s="10" t="s">
        <v>239</v>
      </c>
      <c r="E271" s="160">
        <v>5962667</v>
      </c>
      <c r="G271" s="160">
        <v>0</v>
      </c>
      <c r="I271" s="160">
        <v>5397877</v>
      </c>
      <c r="K271" s="160">
        <v>0</v>
      </c>
      <c r="M271" s="160">
        <f t="shared" si="12"/>
        <v>11360544</v>
      </c>
      <c r="O271" s="160">
        <v>0</v>
      </c>
      <c r="Q271" s="160">
        <v>0</v>
      </c>
      <c r="S271" s="160">
        <v>5807320</v>
      </c>
      <c r="U271" s="160">
        <v>5553224</v>
      </c>
      <c r="W271" s="160">
        <f t="shared" si="13"/>
        <v>11360544</v>
      </c>
      <c r="Y271" s="160">
        <v>0</v>
      </c>
      <c r="AA271" s="160">
        <f>(M271-Y271)</f>
        <v>11360544</v>
      </c>
      <c r="AC271" s="65">
        <f t="shared" si="15"/>
        <v>2317.0597593310217</v>
      </c>
      <c r="AE271" s="69">
        <v>4903</v>
      </c>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row>
    <row r="272" spans="1:70" ht="8.85" customHeight="1" x14ac:dyDescent="0.3">
      <c r="A272" s="10">
        <v>27</v>
      </c>
      <c r="B272" s="18"/>
      <c r="C272" s="10" t="s">
        <v>240</v>
      </c>
      <c r="E272" s="160">
        <v>5254000</v>
      </c>
      <c r="G272" s="160">
        <v>0</v>
      </c>
      <c r="I272" s="160">
        <v>2959284</v>
      </c>
      <c r="K272" s="160">
        <v>0</v>
      </c>
      <c r="M272" s="160">
        <f t="shared" si="12"/>
        <v>8213284</v>
      </c>
      <c r="O272" s="160">
        <v>0</v>
      </c>
      <c r="Q272" s="160">
        <v>0</v>
      </c>
      <c r="S272" s="160">
        <v>5306726</v>
      </c>
      <c r="U272" s="160">
        <v>2906558</v>
      </c>
      <c r="W272" s="160">
        <f t="shared" si="13"/>
        <v>8213284</v>
      </c>
      <c r="Y272" s="160">
        <v>0</v>
      </c>
      <c r="AA272" s="160">
        <f>(M272-Y272)</f>
        <v>8213284</v>
      </c>
      <c r="AC272" s="65">
        <f t="shared" si="15"/>
        <v>962.53181764912688</v>
      </c>
      <c r="AE272" s="69">
        <v>8533</v>
      </c>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row>
    <row r="273" spans="1:70" ht="8.85" customHeight="1" x14ac:dyDescent="0.3">
      <c r="A273" s="10">
        <v>28</v>
      </c>
      <c r="B273" s="18"/>
      <c r="C273" s="10" t="s">
        <v>241</v>
      </c>
      <c r="E273" s="160">
        <v>4929988</v>
      </c>
      <c r="G273" s="160">
        <v>0</v>
      </c>
      <c r="I273" s="160">
        <v>8463682</v>
      </c>
      <c r="K273" s="160">
        <v>0</v>
      </c>
      <c r="M273" s="160">
        <f>(E273+G273+I273+K273)</f>
        <v>13393670</v>
      </c>
      <c r="O273" s="160">
        <v>0</v>
      </c>
      <c r="Q273" s="160">
        <v>0</v>
      </c>
      <c r="S273" s="160">
        <v>13393670</v>
      </c>
      <c r="U273" s="160">
        <v>0</v>
      </c>
      <c r="W273" s="160">
        <f>(O273+Q273+S273+U273)</f>
        <v>13393670</v>
      </c>
      <c r="Y273" s="160">
        <v>0</v>
      </c>
      <c r="AA273" s="160">
        <f>(M273-Y273)</f>
        <v>13393670</v>
      </c>
      <c r="AC273" s="65">
        <f>(AA273/AE273)</f>
        <v>1681.3545066532765</v>
      </c>
      <c r="AE273" s="69">
        <v>7966</v>
      </c>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row>
    <row r="274" spans="1:70" ht="8.85" customHeight="1" x14ac:dyDescent="0.3">
      <c r="A274" s="10">
        <v>29</v>
      </c>
      <c r="B274" s="18"/>
      <c r="C274" s="10" t="s">
        <v>242</v>
      </c>
      <c r="E274" s="160">
        <v>1180348</v>
      </c>
      <c r="G274" s="160">
        <v>0</v>
      </c>
      <c r="I274" s="160">
        <v>6010438</v>
      </c>
      <c r="K274" s="160">
        <v>0</v>
      </c>
      <c r="M274" s="160">
        <f>(E274+G274+I274+K274)</f>
        <v>7190786</v>
      </c>
      <c r="O274" s="160">
        <v>0</v>
      </c>
      <c r="Q274" s="160">
        <v>0</v>
      </c>
      <c r="S274" s="160">
        <v>5362264</v>
      </c>
      <c r="U274" s="160">
        <v>1828522</v>
      </c>
      <c r="W274" s="160">
        <f>(O274+Q274+S274+U274)</f>
        <v>7190786</v>
      </c>
      <c r="Y274" s="160">
        <v>0</v>
      </c>
      <c r="AA274" s="160">
        <f>(M274-Y274)</f>
        <v>7190786</v>
      </c>
      <c r="AC274" s="65">
        <f>(AA274/AE274)</f>
        <v>1533.2166311300639</v>
      </c>
      <c r="AE274" s="69">
        <v>4690</v>
      </c>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row>
    <row r="275" spans="1:70" ht="8.85" customHeight="1" x14ac:dyDescent="0.3">
      <c r="A275" s="10">
        <v>30</v>
      </c>
      <c r="B275" s="18"/>
      <c r="C275" s="10" t="s">
        <v>243</v>
      </c>
      <c r="E275" s="160">
        <v>25882004</v>
      </c>
      <c r="G275" s="160">
        <v>0</v>
      </c>
      <c r="I275" s="160">
        <v>1952385</v>
      </c>
      <c r="K275" s="160">
        <v>0</v>
      </c>
      <c r="M275" s="160">
        <f>(E275+G275+I275+K275)</f>
        <v>27834389</v>
      </c>
      <c r="O275" s="160">
        <v>0</v>
      </c>
      <c r="Q275" s="160">
        <v>0</v>
      </c>
      <c r="S275" s="160">
        <v>1592019</v>
      </c>
      <c r="U275" s="160">
        <v>26242370</v>
      </c>
      <c r="W275" s="160">
        <f>(O275+Q275+S275+U275)</f>
        <v>27834389</v>
      </c>
      <c r="Y275" s="160">
        <v>0</v>
      </c>
      <c r="AA275" s="160">
        <f>(M275-Y275)</f>
        <v>27834389</v>
      </c>
      <c r="AC275" s="65">
        <f>(AA275/AE275)</f>
        <v>3929.7457292107865</v>
      </c>
      <c r="AE275" s="69">
        <v>7083</v>
      </c>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row>
    <row r="276" spans="1:70" ht="8.85" customHeight="1" x14ac:dyDescent="0.3">
      <c r="A276" s="41"/>
      <c r="AC276" s="173"/>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row>
    <row r="277" spans="1:70" ht="8.85" customHeight="1" x14ac:dyDescent="0.3">
      <c r="A277" s="10">
        <v>31</v>
      </c>
      <c r="B277" s="18"/>
      <c r="C277" s="10" t="s">
        <v>210</v>
      </c>
      <c r="E277" s="160">
        <v>4022100</v>
      </c>
      <c r="G277" s="160">
        <v>0</v>
      </c>
      <c r="I277" s="160">
        <v>3436024</v>
      </c>
      <c r="K277" s="160">
        <v>0</v>
      </c>
      <c r="M277" s="160">
        <f>(E277+G277+I277+K277)</f>
        <v>7458124</v>
      </c>
      <c r="O277" s="160">
        <v>0</v>
      </c>
      <c r="Q277" s="160">
        <v>0</v>
      </c>
      <c r="S277" s="160">
        <v>3030613</v>
      </c>
      <c r="U277" s="160">
        <v>4427511</v>
      </c>
      <c r="W277" s="160">
        <f>(O277+Q277+S277+U277)</f>
        <v>7458124</v>
      </c>
      <c r="Y277" s="160">
        <v>0</v>
      </c>
      <c r="AA277" s="160">
        <f t="shared" ref="AA277:AA285" si="16">(M277-Y277)</f>
        <v>7458124</v>
      </c>
      <c r="AC277" s="65">
        <f>(AA277/AE277)</f>
        <v>1662.5332144449399</v>
      </c>
      <c r="AE277" s="69">
        <v>4486</v>
      </c>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row>
    <row r="278" spans="1:70" ht="8.85" customHeight="1" x14ac:dyDescent="0.3">
      <c r="A278" s="10">
        <v>32</v>
      </c>
      <c r="B278" s="18"/>
      <c r="C278" s="10" t="s">
        <v>244</v>
      </c>
      <c r="E278" s="160">
        <v>56971488</v>
      </c>
      <c r="G278" s="160">
        <v>0</v>
      </c>
      <c r="I278" s="160">
        <v>30724519</v>
      </c>
      <c r="K278" s="160">
        <v>0</v>
      </c>
      <c r="M278" s="160">
        <f>(E278+G278+I278+K278)</f>
        <v>87696007</v>
      </c>
      <c r="O278" s="160">
        <v>0</v>
      </c>
      <c r="Q278" s="160">
        <v>0</v>
      </c>
      <c r="S278" s="160">
        <v>81849397</v>
      </c>
      <c r="U278" s="160">
        <v>5846610</v>
      </c>
      <c r="W278" s="160">
        <f>(O278+Q278+S278+U278)</f>
        <v>87696007</v>
      </c>
      <c r="Y278" s="160">
        <v>0</v>
      </c>
      <c r="AA278" s="160">
        <f t="shared" si="16"/>
        <v>87696007</v>
      </c>
      <c r="AC278" s="65">
        <f>(AA278/AE278)</f>
        <v>5323.6208947975474</v>
      </c>
      <c r="AE278" s="69">
        <v>16473</v>
      </c>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row>
    <row r="279" spans="1:70" ht="8.85" customHeight="1" x14ac:dyDescent="0.3">
      <c r="A279" s="10">
        <v>33</v>
      </c>
      <c r="B279" s="18"/>
      <c r="C279" s="10" t="s">
        <v>245</v>
      </c>
      <c r="E279" s="160">
        <v>10187714</v>
      </c>
      <c r="G279" s="160">
        <v>0</v>
      </c>
      <c r="I279" s="160">
        <v>4634251</v>
      </c>
      <c r="K279" s="160">
        <v>0</v>
      </c>
      <c r="M279" s="160">
        <f>(E279+G279+I279+K279)</f>
        <v>14821965</v>
      </c>
      <c r="O279" s="160">
        <v>0</v>
      </c>
      <c r="Q279" s="160">
        <v>0</v>
      </c>
      <c r="S279" s="160">
        <v>5051620</v>
      </c>
      <c r="U279" s="160">
        <v>9770345</v>
      </c>
      <c r="W279" s="160">
        <f>(O279+Q279+S279+U279)</f>
        <v>14821965</v>
      </c>
      <c r="Y279" s="160">
        <v>0</v>
      </c>
      <c r="AA279" s="160">
        <f t="shared" si="16"/>
        <v>14821965</v>
      </c>
      <c r="AC279" s="65">
        <f>(AA279/AE279)</f>
        <v>1839.1816602556148</v>
      </c>
      <c r="AE279" s="69">
        <v>8059</v>
      </c>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row>
    <row r="280" spans="1:70" ht="8.85" customHeight="1" x14ac:dyDescent="0.3">
      <c r="A280" s="10">
        <v>34</v>
      </c>
      <c r="B280" s="18"/>
      <c r="C280" s="10" t="s">
        <v>246</v>
      </c>
      <c r="E280" s="160">
        <v>21450000</v>
      </c>
      <c r="G280" s="160">
        <v>0</v>
      </c>
      <c r="I280" s="160">
        <v>5712217</v>
      </c>
      <c r="K280" s="160">
        <v>0</v>
      </c>
      <c r="M280" s="160">
        <f>(E280+G280+I280+K280)</f>
        <v>27162217</v>
      </c>
      <c r="O280" s="160">
        <v>0</v>
      </c>
      <c r="Q280" s="160">
        <v>0</v>
      </c>
      <c r="S280" s="160">
        <v>14432109</v>
      </c>
      <c r="U280" s="160">
        <v>12730108</v>
      </c>
      <c r="W280" s="160">
        <f>(O280+Q280+S280+U280)</f>
        <v>27162217</v>
      </c>
      <c r="Y280" s="160">
        <v>0</v>
      </c>
      <c r="AA280" s="160">
        <f t="shared" si="16"/>
        <v>27162217</v>
      </c>
      <c r="AC280" s="65">
        <f>(AA280/AE280)</f>
        <v>2700.8269861787808</v>
      </c>
      <c r="AE280" s="69">
        <v>10057</v>
      </c>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row>
    <row r="281" spans="1:70" ht="8.85" customHeight="1" x14ac:dyDescent="0.3">
      <c r="A281" s="10">
        <v>35</v>
      </c>
      <c r="B281" s="18"/>
      <c r="C281" s="10" t="s">
        <v>247</v>
      </c>
      <c r="E281" s="160">
        <v>4439969</v>
      </c>
      <c r="G281" s="160">
        <v>0</v>
      </c>
      <c r="I281" s="160">
        <v>12176158</v>
      </c>
      <c r="K281" s="160">
        <v>0</v>
      </c>
      <c r="M281" s="160">
        <f>(E281+G281+I281+K281)</f>
        <v>16616127</v>
      </c>
      <c r="O281" s="160">
        <v>11555809</v>
      </c>
      <c r="Q281" s="160">
        <v>0</v>
      </c>
      <c r="S281" s="160">
        <v>4556789</v>
      </c>
      <c r="U281" s="160">
        <v>503529</v>
      </c>
      <c r="W281" s="160">
        <f>(O281+Q281+S281+U281)</f>
        <v>16616127</v>
      </c>
      <c r="Y281" s="160">
        <v>0</v>
      </c>
      <c r="AA281" s="160">
        <f t="shared" si="16"/>
        <v>16616127</v>
      </c>
      <c r="AC281" s="65">
        <f>(AA281/AE281)</f>
        <v>4867.0553602811951</v>
      </c>
      <c r="AE281" s="69">
        <v>3414</v>
      </c>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row>
    <row r="282" spans="1:70" s="180" customFormat="1" ht="8.85" customHeight="1" x14ac:dyDescent="0.2">
      <c r="A282" s="10"/>
      <c r="B282" s="18"/>
      <c r="C282" s="10"/>
    </row>
    <row r="283" spans="1:70" ht="8.85" customHeight="1" x14ac:dyDescent="0.3">
      <c r="A283" s="10">
        <v>36</v>
      </c>
      <c r="B283" s="18"/>
      <c r="C283" s="10" t="s">
        <v>214</v>
      </c>
      <c r="E283" s="160">
        <v>1531737</v>
      </c>
      <c r="G283" s="160">
        <v>0</v>
      </c>
      <c r="I283" s="160">
        <v>2742164</v>
      </c>
      <c r="K283" s="160">
        <v>0</v>
      </c>
      <c r="M283" s="160">
        <f>(E283+G283+I283+K283)</f>
        <v>4273901</v>
      </c>
      <c r="O283" s="160">
        <v>0</v>
      </c>
      <c r="Q283" s="160">
        <v>0</v>
      </c>
      <c r="S283" s="160">
        <v>1672188</v>
      </c>
      <c r="U283" s="160">
        <v>2601713</v>
      </c>
      <c r="W283" s="160">
        <f>(O283+Q283+S283+U283)</f>
        <v>4273901</v>
      </c>
      <c r="Y283" s="160">
        <v>0</v>
      </c>
      <c r="AA283" s="160">
        <f>(M283-Y283)</f>
        <v>4273901</v>
      </c>
      <c r="AC283" s="65">
        <f>(AA283/AE283)</f>
        <v>1438.5395489734096</v>
      </c>
      <c r="AE283" s="69">
        <v>2971</v>
      </c>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row>
    <row r="284" spans="1:70" ht="8.85" customHeight="1" x14ac:dyDescent="0.3">
      <c r="A284" s="10">
        <v>37</v>
      </c>
      <c r="B284" s="18"/>
      <c r="C284" s="10" t="s">
        <v>248</v>
      </c>
      <c r="E284" s="164">
        <v>17474646</v>
      </c>
      <c r="G284" s="164">
        <v>0</v>
      </c>
      <c r="I284" s="164">
        <v>6098743</v>
      </c>
      <c r="K284" s="164">
        <v>0</v>
      </c>
      <c r="M284" s="164">
        <f>(E284+G284+I284+K284)</f>
        <v>23573389</v>
      </c>
      <c r="O284" s="164">
        <v>0</v>
      </c>
      <c r="Q284" s="164">
        <v>0</v>
      </c>
      <c r="S284" s="164">
        <v>5721393</v>
      </c>
      <c r="U284" s="164">
        <v>17851996</v>
      </c>
      <c r="W284" s="164">
        <f>(O284+Q284+S284+U284)</f>
        <v>23573389</v>
      </c>
      <c r="Y284" s="164">
        <v>0</v>
      </c>
      <c r="AA284" s="164">
        <f>(M284-Y284)</f>
        <v>23573389</v>
      </c>
      <c r="AC284" s="70">
        <f>(AA284/AE284)</f>
        <v>4059.4780437403133</v>
      </c>
      <c r="AE284" s="100">
        <v>5807</v>
      </c>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row>
    <row r="285" spans="1:70" ht="8.85" customHeight="1" x14ac:dyDescent="0.3">
      <c r="A285" s="30">
        <v>38</v>
      </c>
      <c r="B285" s="21"/>
      <c r="C285" s="10" t="s">
        <v>249</v>
      </c>
      <c r="E285" s="162">
        <v>18931581</v>
      </c>
      <c r="G285" s="162">
        <v>0</v>
      </c>
      <c r="I285" s="162">
        <v>12606443</v>
      </c>
      <c r="K285" s="162">
        <v>0</v>
      </c>
      <c r="M285" s="162">
        <f>(E285+G285+I285+K285)</f>
        <v>31538024</v>
      </c>
      <c r="O285" s="162">
        <v>0</v>
      </c>
      <c r="Q285" s="162">
        <v>0</v>
      </c>
      <c r="S285" s="162">
        <v>18913313</v>
      </c>
      <c r="U285" s="162">
        <v>12624711</v>
      </c>
      <c r="W285" s="162">
        <f>(O285+Q285+S285+U285)</f>
        <v>31538024</v>
      </c>
      <c r="Y285" s="162">
        <v>0</v>
      </c>
      <c r="AA285" s="162">
        <f t="shared" si="16"/>
        <v>31538024</v>
      </c>
      <c r="AC285" s="174">
        <f>(AA285/AE285)</f>
        <v>3815.8528735632185</v>
      </c>
      <c r="AE285" s="74">
        <v>8265</v>
      </c>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row>
    <row r="286" spans="1:70" ht="8.85" customHeight="1" x14ac:dyDescent="0.3">
      <c r="B286" s="21"/>
      <c r="C286" s="18"/>
      <c r="E286" s="181"/>
      <c r="G286" s="181"/>
      <c r="I286" s="181"/>
      <c r="K286" s="181"/>
      <c r="M286" s="181"/>
      <c r="O286" s="181"/>
      <c r="Q286" s="181"/>
      <c r="S286" s="181"/>
      <c r="U286" s="181"/>
      <c r="W286" s="181"/>
      <c r="Y286" s="181"/>
      <c r="AA286" s="181"/>
      <c r="AC286" s="78"/>
      <c r="AE286" s="164"/>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row>
    <row r="287" spans="1:70" ht="8.85" customHeight="1" x14ac:dyDescent="0.3">
      <c r="A287" s="30">
        <f>A285</f>
        <v>38</v>
      </c>
      <c r="B287" s="21"/>
      <c r="C287" s="10" t="s">
        <v>65</v>
      </c>
      <c r="E287" s="163">
        <f>SUM(E241:E285)</f>
        <v>685880112</v>
      </c>
      <c r="G287" s="163">
        <f>SUM(G241:G285)</f>
        <v>0</v>
      </c>
      <c r="I287" s="163">
        <f>SUM(I241:I285)</f>
        <v>353695600</v>
      </c>
      <c r="K287" s="163">
        <f>SUM(K241:K285)</f>
        <v>0</v>
      </c>
      <c r="M287" s="163">
        <f>SUM(M241:M285)</f>
        <v>1039575712</v>
      </c>
      <c r="O287" s="163">
        <f>SUM(O241:O285)</f>
        <v>26889194</v>
      </c>
      <c r="Q287" s="163">
        <f>SUM(Q241:Q285)</f>
        <v>2662684</v>
      </c>
      <c r="S287" s="163">
        <f>SUM(S241:S285)</f>
        <v>563146017</v>
      </c>
      <c r="U287" s="163">
        <f>SUM(U241:U285)</f>
        <v>446877817</v>
      </c>
      <c r="W287" s="163">
        <f>SUM(W241:W285)</f>
        <v>1039575712</v>
      </c>
      <c r="Y287" s="163">
        <f>SUM(Y241:Y285)</f>
        <v>1750579</v>
      </c>
      <c r="AA287" s="163">
        <f>SUM(AA241:AA285)</f>
        <v>1037825133</v>
      </c>
      <c r="AC287" s="179">
        <f>(AA287/AE287)</f>
        <v>2732.909545991979</v>
      </c>
      <c r="AE287" s="176">
        <f>SUM(AE241:AE285)</f>
        <v>379751</v>
      </c>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row>
    <row r="288" spans="1:70" ht="12.15" customHeight="1" x14ac:dyDescent="0.3">
      <c r="B288" s="21"/>
      <c r="C288" s="18"/>
      <c r="E288" s="181"/>
      <c r="G288" s="181"/>
      <c r="I288" s="181"/>
      <c r="K288" s="181"/>
      <c r="M288" s="181"/>
      <c r="O288" s="181"/>
      <c r="Q288" s="181"/>
      <c r="S288" s="181"/>
      <c r="U288" s="181"/>
      <c r="W288" s="181"/>
      <c r="Y288" s="181"/>
      <c r="AA288" s="181"/>
      <c r="AC288" s="78"/>
      <c r="AE288" s="164"/>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row>
    <row r="289" spans="1:70" ht="12" thickBot="1" x14ac:dyDescent="0.35">
      <c r="A289" s="42">
        <f>(A61+A219+A287)</f>
        <v>171</v>
      </c>
      <c r="B289" s="21"/>
      <c r="C289" s="10" t="s">
        <v>250</v>
      </c>
      <c r="E289" s="167">
        <f>(E61+E219+E287)</f>
        <v>27825171264</v>
      </c>
      <c r="G289" s="167">
        <f>(G61+G219+G287)</f>
        <v>65691883</v>
      </c>
      <c r="I289" s="167">
        <f>(I61+I219+I287)</f>
        <v>34231504532</v>
      </c>
      <c r="K289" s="167">
        <f>(K61+K219+K287)</f>
        <v>0</v>
      </c>
      <c r="M289" s="167">
        <f>(M61+M219+M287)</f>
        <v>62122367679</v>
      </c>
      <c r="O289" s="167">
        <f>(O61+O219+O287)</f>
        <v>31355464289</v>
      </c>
      <c r="Q289" s="167">
        <f>(Q61+Q219+Q287)</f>
        <v>1479397998</v>
      </c>
      <c r="S289" s="167">
        <f>(S61+S219+S287)</f>
        <v>21584877399</v>
      </c>
      <c r="U289" s="167">
        <f>(U61+U219+U287)</f>
        <v>7702627993</v>
      </c>
      <c r="W289" s="167">
        <f>(W61+W219+W287)</f>
        <v>62122367679</v>
      </c>
      <c r="Y289" s="167">
        <f>(Y61+Y219+Y287)</f>
        <v>278372684</v>
      </c>
      <c r="AA289" s="167">
        <f>(AA61+AA219+AA287)</f>
        <v>61843994995</v>
      </c>
      <c r="AC289" s="182">
        <f>(AA289/AE289)</f>
        <v>6909.8069228128115</v>
      </c>
      <c r="AE289" s="183">
        <f>(AE61+AE219+AE287)</f>
        <v>8950177</v>
      </c>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row>
    <row r="290" spans="1:70" ht="7.2" customHeight="1" thickTop="1" x14ac:dyDescent="0.3">
      <c r="B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row>
    <row r="291" spans="1:70" ht="10.5" customHeight="1" x14ac:dyDescent="0.3">
      <c r="B291" s="21"/>
      <c r="C291" s="37"/>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row>
    <row r="292" spans="1:70" ht="11.4" x14ac:dyDescent="0.3">
      <c r="B292" s="21"/>
      <c r="C292" s="10" t="s">
        <v>251</v>
      </c>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row>
    <row r="293" spans="1:70" ht="8.85" customHeight="1" x14ac:dyDescent="0.3">
      <c r="B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row>
    <row r="294" spans="1:70" ht="8.85" customHeight="1" x14ac:dyDescent="0.3">
      <c r="B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row>
    <row r="295" spans="1:70" ht="8.85" customHeight="1" x14ac:dyDescent="0.3">
      <c r="B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row>
    <row r="296" spans="1:70" ht="8.85" customHeight="1" x14ac:dyDescent="0.3">
      <c r="B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row>
    <row r="297" spans="1:70" ht="8.85" customHeight="1" x14ac:dyDescent="0.3">
      <c r="B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row>
    <row r="298" spans="1:70" ht="8.85" customHeight="1" x14ac:dyDescent="0.3">
      <c r="B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row>
    <row r="299" spans="1:70" ht="8.4" customHeight="1" x14ac:dyDescent="0.3">
      <c r="B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row>
    <row r="300" spans="1:70" ht="8.85" hidden="1" customHeight="1" x14ac:dyDescent="0.3">
      <c r="B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row>
    <row r="301" spans="1:70" ht="2.25" hidden="1" customHeight="1" x14ac:dyDescent="0.3">
      <c r="B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row>
    <row r="302" spans="1:70" ht="0.6" hidden="1" customHeight="1" x14ac:dyDescent="0.3">
      <c r="B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row>
    <row r="303" spans="1:70" ht="8.85" customHeight="1" x14ac:dyDescent="0.3">
      <c r="B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row>
    <row r="304" spans="1:70" s="8" customFormat="1" ht="9.75" customHeight="1" x14ac:dyDescent="0.3">
      <c r="A304" s="14"/>
      <c r="AC304" s="11" t="s">
        <v>689</v>
      </c>
    </row>
    <row r="305" spans="2:70" ht="9.75" customHeight="1" x14ac:dyDescent="0.3">
      <c r="B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row>
    <row r="306" spans="2:70" ht="9.75" customHeight="1" x14ac:dyDescent="0.3">
      <c r="B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row>
    <row r="307" spans="2:70" ht="9.75" customHeight="1" x14ac:dyDescent="0.3">
      <c r="B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row>
    <row r="308" spans="2:70" ht="9.75" customHeight="1" x14ac:dyDescent="0.3">
      <c r="B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row>
    <row r="309" spans="2:70" ht="9.75" customHeight="1" x14ac:dyDescent="0.3">
      <c r="B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row>
    <row r="310" spans="2:70" ht="9.75" customHeight="1" x14ac:dyDescent="0.3">
      <c r="B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row>
    <row r="311" spans="2:70" ht="9.75" customHeight="1" x14ac:dyDescent="0.3">
      <c r="B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row>
    <row r="312" spans="2:70" ht="9.75" customHeight="1" x14ac:dyDescent="0.3">
      <c r="B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row>
    <row r="313" spans="2:70" ht="9.75" customHeight="1" x14ac:dyDescent="0.3">
      <c r="B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row>
    <row r="314" spans="2:70" ht="9.75" customHeight="1" x14ac:dyDescent="0.3">
      <c r="B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row>
    <row r="315" spans="2:70" ht="9.75" customHeight="1" x14ac:dyDescent="0.3">
      <c r="B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row>
    <row r="316" spans="2:70" ht="9.75" customHeight="1" x14ac:dyDescent="0.3">
      <c r="B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row>
    <row r="317" spans="2:70" ht="9.75" customHeight="1" x14ac:dyDescent="0.3">
      <c r="B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row>
    <row r="318" spans="2:70" ht="9.75" customHeight="1" x14ac:dyDescent="0.3">
      <c r="B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row>
    <row r="319" spans="2:70" ht="9.75" customHeight="1" x14ac:dyDescent="0.3">
      <c r="B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row>
    <row r="320" spans="2:70" ht="9.75" customHeight="1" x14ac:dyDescent="0.3">
      <c r="B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row>
    <row r="321" spans="2:70" ht="9.75" customHeight="1" x14ac:dyDescent="0.3">
      <c r="B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row>
    <row r="322" spans="2:70" ht="9.75" customHeight="1" x14ac:dyDescent="0.3">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row>
    <row r="323" spans="2:70" ht="9.75" customHeight="1" x14ac:dyDescent="0.3">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row>
    <row r="324" spans="2:70" ht="9.75" customHeight="1" x14ac:dyDescent="0.3">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row>
    <row r="325" spans="2:70" ht="9.75" customHeight="1" x14ac:dyDescent="0.3">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row>
    <row r="326" spans="2:70" ht="9.75" customHeight="1" x14ac:dyDescent="0.3">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row>
    <row r="327" spans="2:70" ht="9.75" customHeight="1" x14ac:dyDescent="0.3">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row>
    <row r="328" spans="2:70" ht="9.75" customHeight="1" x14ac:dyDescent="0.3">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row>
    <row r="329" spans="2:70" ht="9.75" customHeight="1" x14ac:dyDescent="0.3">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row>
    <row r="330" spans="2:70" ht="9.75" customHeight="1" x14ac:dyDescent="0.3">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row>
    <row r="331" spans="2:70" ht="9.75" customHeight="1" x14ac:dyDescent="0.3">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row>
    <row r="332" spans="2:70" ht="9.75" customHeight="1" x14ac:dyDescent="0.3">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row>
    <row r="333" spans="2:70" ht="9.75" customHeight="1" x14ac:dyDescent="0.3">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row>
    <row r="334" spans="2:70" ht="9.75" customHeight="1" x14ac:dyDescent="0.3">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row>
    <row r="335" spans="2:70" ht="9.75" customHeight="1" x14ac:dyDescent="0.3">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ignoredErrors>
    <ignoredError sqref="A75 AC151 A227 AC30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58"/>
  <sheetViews>
    <sheetView showGridLines="0" workbookViewId="0"/>
  </sheetViews>
  <sheetFormatPr defaultColWidth="7.88671875" defaultRowHeight="15.6" x14ac:dyDescent="0.3"/>
  <cols>
    <col min="1" max="1" width="11.5546875" style="3" customWidth="1"/>
    <col min="2" max="2" width="5.6640625" style="3" customWidth="1"/>
    <col min="3" max="3" width="77.33203125" style="3" customWidth="1"/>
    <col min="4" max="5" width="7.88671875" style="3"/>
    <col min="6" max="6" width="9" style="3" customWidth="1"/>
    <col min="7" max="16384" width="7.88671875" style="3"/>
  </cols>
  <sheetData>
    <row r="1" spans="1:3" x14ac:dyDescent="0.3">
      <c r="A1" s="1" t="s">
        <v>0</v>
      </c>
      <c r="B1" s="2"/>
    </row>
    <row r="2" spans="1:3" x14ac:dyDescent="0.3">
      <c r="A2" s="1" t="s">
        <v>1</v>
      </c>
      <c r="B2" s="2"/>
    </row>
    <row r="3" spans="1:3" x14ac:dyDescent="0.3">
      <c r="A3" s="1" t="s">
        <v>40</v>
      </c>
      <c r="B3" s="2"/>
    </row>
    <row r="4" spans="1:3" x14ac:dyDescent="0.3">
      <c r="A4" s="2"/>
      <c r="B4" s="2"/>
      <c r="C4" s="4"/>
    </row>
    <row r="5" spans="1:3" x14ac:dyDescent="0.3">
      <c r="A5" s="2" t="s">
        <v>2</v>
      </c>
      <c r="B5" s="2" t="s">
        <v>3</v>
      </c>
      <c r="C5" s="5" t="s">
        <v>4</v>
      </c>
    </row>
    <row r="6" spans="1:3" x14ac:dyDescent="0.3">
      <c r="A6" s="2" t="s">
        <v>2</v>
      </c>
      <c r="B6" s="2" t="s">
        <v>5</v>
      </c>
      <c r="C6" s="5" t="s">
        <v>6</v>
      </c>
    </row>
    <row r="7" spans="1:3" x14ac:dyDescent="0.3">
      <c r="A7" s="2" t="s">
        <v>2</v>
      </c>
      <c r="B7" s="2" t="s">
        <v>7</v>
      </c>
      <c r="C7" s="5" t="s">
        <v>8</v>
      </c>
    </row>
    <row r="8" spans="1:3" x14ac:dyDescent="0.3">
      <c r="A8" s="2" t="s">
        <v>2</v>
      </c>
      <c r="B8" s="2" t="s">
        <v>9</v>
      </c>
      <c r="C8" s="5" t="s">
        <v>10</v>
      </c>
    </row>
    <row r="9" spans="1:3" x14ac:dyDescent="0.3">
      <c r="A9" s="2" t="s">
        <v>2</v>
      </c>
      <c r="B9" s="2" t="s">
        <v>11</v>
      </c>
      <c r="C9" s="5" t="s">
        <v>12</v>
      </c>
    </row>
    <row r="10" spans="1:3" x14ac:dyDescent="0.3">
      <c r="A10" s="2" t="s">
        <v>2</v>
      </c>
      <c r="B10" s="2" t="s">
        <v>13</v>
      </c>
      <c r="C10" s="5" t="s">
        <v>14</v>
      </c>
    </row>
    <row r="11" spans="1:3" x14ac:dyDescent="0.3">
      <c r="A11" s="2" t="s">
        <v>2</v>
      </c>
      <c r="B11" s="2" t="s">
        <v>15</v>
      </c>
      <c r="C11" s="6" t="s">
        <v>16</v>
      </c>
    </row>
    <row r="12" spans="1:3" x14ac:dyDescent="0.3">
      <c r="A12" s="2" t="s">
        <v>2</v>
      </c>
      <c r="B12" s="2" t="s">
        <v>17</v>
      </c>
      <c r="C12" s="5" t="s">
        <v>18</v>
      </c>
    </row>
    <row r="13" spans="1:3" x14ac:dyDescent="0.3">
      <c r="A13" s="2" t="s">
        <v>2</v>
      </c>
      <c r="B13" s="2" t="s">
        <v>19</v>
      </c>
      <c r="C13" s="5" t="s">
        <v>20</v>
      </c>
    </row>
    <row r="14" spans="1:3" x14ac:dyDescent="0.3">
      <c r="A14" s="2" t="s">
        <v>2</v>
      </c>
      <c r="B14" s="2" t="s">
        <v>21</v>
      </c>
      <c r="C14" s="5" t="s">
        <v>39</v>
      </c>
    </row>
    <row r="15" spans="1:3" x14ac:dyDescent="0.3">
      <c r="A15" s="2" t="s">
        <v>2</v>
      </c>
      <c r="B15" s="2" t="s">
        <v>22</v>
      </c>
      <c r="C15" s="5" t="s">
        <v>23</v>
      </c>
    </row>
    <row r="16" spans="1:3" x14ac:dyDescent="0.3">
      <c r="A16" s="2" t="s">
        <v>2</v>
      </c>
      <c r="B16" s="2" t="s">
        <v>24</v>
      </c>
      <c r="C16" s="6" t="s">
        <v>25</v>
      </c>
    </row>
    <row r="17" spans="1:3" x14ac:dyDescent="0.3">
      <c r="A17" s="2" t="s">
        <v>2</v>
      </c>
      <c r="B17" s="2" t="s">
        <v>26</v>
      </c>
      <c r="C17" s="5" t="s">
        <v>27</v>
      </c>
    </row>
    <row r="18" spans="1:3" x14ac:dyDescent="0.3">
      <c r="A18" s="2" t="s">
        <v>2</v>
      </c>
      <c r="B18" s="2" t="s">
        <v>28</v>
      </c>
      <c r="C18" s="5" t="s">
        <v>29</v>
      </c>
    </row>
    <row r="19" spans="1:3" x14ac:dyDescent="0.3">
      <c r="A19" s="2" t="s">
        <v>2</v>
      </c>
      <c r="B19" s="2" t="s">
        <v>30</v>
      </c>
      <c r="C19" s="5" t="s">
        <v>31</v>
      </c>
    </row>
    <row r="20" spans="1:3" x14ac:dyDescent="0.3">
      <c r="A20" s="2" t="s">
        <v>2</v>
      </c>
      <c r="B20" s="2" t="s">
        <v>32</v>
      </c>
      <c r="C20" s="5" t="s">
        <v>33</v>
      </c>
    </row>
    <row r="21" spans="1:3" x14ac:dyDescent="0.3">
      <c r="A21" s="2" t="s">
        <v>2</v>
      </c>
      <c r="B21" s="2" t="s">
        <v>34</v>
      </c>
      <c r="C21" s="5" t="s">
        <v>35</v>
      </c>
    </row>
    <row r="22" spans="1:3" x14ac:dyDescent="0.3">
      <c r="A22" s="2" t="s">
        <v>2</v>
      </c>
      <c r="B22" s="2" t="s">
        <v>36</v>
      </c>
      <c r="C22" s="7" t="s">
        <v>37</v>
      </c>
    </row>
    <row r="23" spans="1:3" x14ac:dyDescent="0.3">
      <c r="A23" s="298" t="s">
        <v>41</v>
      </c>
      <c r="B23" s="298"/>
      <c r="C23" s="298"/>
    </row>
    <row r="82" spans="5:5" x14ac:dyDescent="0.3">
      <c r="E82" s="3" t="s">
        <v>38</v>
      </c>
    </row>
    <row r="158" spans="5:5" x14ac:dyDescent="0.3">
      <c r="E158" s="3" t="s">
        <v>38</v>
      </c>
    </row>
  </sheetData>
  <mergeCells count="1">
    <mergeCell ref="A23:C23"/>
  </mergeCells>
  <hyperlinks>
    <hyperlink ref="C22" location="'Exhibit H'!A1" display="Demographic and Tax Data" xr:uid="{00000000-0004-0000-0200-000000000000}"/>
    <hyperlink ref="A23" r:id="rId1" display="Notes to Comparative Report of Local Government Revenues and Expenditures" xr:uid="{00000000-0004-0000-0200-000001000000}"/>
    <hyperlink ref="A23:C23" r:id="rId2" display="Notes to Comparative Report of Local Government Revenues and Expenditures (2021 Footnotes.xlsx)" xr:uid="{00000000-0004-0000-0200-000002000000}"/>
    <hyperlink ref="C5" location="'Exhibit A'!A1" display="General Government" xr:uid="{00000000-0004-0000-0200-000003000000}"/>
    <hyperlink ref="C6" location="'Exhibit B'!A1" display="Local Revenue" xr:uid="{00000000-0004-0000-0200-000004000000}"/>
    <hyperlink ref="C7" location="'Exhibit B1'!A1" display="Inter-Governmental Revenue" xr:uid="{00000000-0004-0000-0200-000005000000}"/>
    <hyperlink ref="C8" location="'Exhibit B2'!A1" display="Other Local Taxes" xr:uid="{00000000-0004-0000-0200-000006000000}"/>
    <hyperlink ref="C9" location="'Exhibit C'!A1" display="Summary of Maintenance and Operation Expenditures" xr:uid="{00000000-0004-0000-0200-000007000000}"/>
    <hyperlink ref="C10" location="'Exhibit C1'!A1" display="General Government Administration Expenditures by Activity" xr:uid="{00000000-0004-0000-0200-000008000000}"/>
    <hyperlink ref="C11" location="'Exhibit C2'!A1" display="Judicial Administration Expenditures by Activity" xr:uid="{00000000-0004-0000-0200-000009000000}"/>
    <hyperlink ref="C12" location="'Exhibit C3'!A1" display="Public Safety Expenditures by Activity" xr:uid="{00000000-0004-0000-0200-00000A000000}"/>
    <hyperlink ref="C13" location="'Exhibit C4'!A1" display="Public Works Expenditures by Activity" xr:uid="{00000000-0004-0000-0200-00000B000000}"/>
    <hyperlink ref="C14" location="'Exhibit C5'!A1" display="Health and Welfare Expenditures by Activity" xr:uid="{00000000-0004-0000-0200-00000C000000}"/>
    <hyperlink ref="C15" location="'Exhibit C6'!A1" display="Education Expenditures by Activity" xr:uid="{00000000-0004-0000-0200-00000D000000}"/>
    <hyperlink ref="C16" location="'Exhibit C7'!A1" display="Parks, Recreation, and Cultural Expenditures by Activity" xr:uid="{00000000-0004-0000-0200-00000E000000}"/>
    <hyperlink ref="C17" location="'Exhibit C8'!A1" display="Community Development Expenditures by Activity" xr:uid="{00000000-0004-0000-0200-00000F000000}"/>
    <hyperlink ref="C18" location="'Exhibit D'!A1" display="Capital Projects for General Government" xr:uid="{00000000-0004-0000-0200-000010000000}"/>
    <hyperlink ref="C19" location="'Exhibit E'!A1" display="Debt Service for General Government" xr:uid="{00000000-0004-0000-0200-000011000000}"/>
    <hyperlink ref="C20" location="'Exhibit F'!A1" display="Summary of Enterprise Activities" xr:uid="{00000000-0004-0000-0200-000012000000}"/>
    <hyperlink ref="C21" location="'Exhibit G'!A1" display="Summary of Outstanding Debt" xr:uid="{00000000-0004-0000-0200-000013000000}"/>
  </hyperlinks>
  <pageMargins left="0.43" right="0.31" top="0.75" bottom="0.75" header="0.3" footer="0.3"/>
  <pageSetup fitToHeight="0"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153C-25AD-4997-BFAD-B103119A78D2}">
  <dimension ref="A1:Y215"/>
  <sheetViews>
    <sheetView showGridLines="0" zoomScale="120" zoomScaleNormal="120" workbookViewId="0">
      <pane xSplit="4" ySplit="11" topLeftCell="E12" activePane="bottomRight" state="frozen"/>
      <selection pane="topRight" activeCell="E1" sqref="E1"/>
      <selection pane="bottomLeft" activeCell="A12" sqref="A12"/>
      <selection pane="bottomRight"/>
    </sheetView>
  </sheetViews>
  <sheetFormatPr defaultColWidth="22.88671875" defaultRowHeight="9.75" customHeight="1" x14ac:dyDescent="0.3"/>
  <cols>
    <col min="1" max="1" width="4.88671875" style="209" customWidth="1"/>
    <col min="2" max="2" width="2.44140625" style="206" customWidth="1"/>
    <col min="3" max="3" width="17.44140625" style="206" customWidth="1"/>
    <col min="4" max="4" width="2.44140625" style="206" customWidth="1"/>
    <col min="5" max="5" width="10.5546875" style="207" customWidth="1"/>
    <col min="6" max="6" width="2.44140625" style="207" customWidth="1"/>
    <col min="7" max="7" width="10.5546875" style="207" customWidth="1"/>
    <col min="8" max="8" width="2.44140625" style="207" customWidth="1"/>
    <col min="9" max="9" width="11.6640625" style="208" customWidth="1"/>
    <col min="10" max="10" width="2.44140625" style="208" customWidth="1"/>
    <col min="11" max="11" width="9.109375" style="208" customWidth="1"/>
    <col min="12" max="12" width="2.44140625" style="208" customWidth="1"/>
    <col min="13" max="13" width="11" style="209" customWidth="1"/>
    <col min="14" max="14" width="2.44140625" style="209" customWidth="1"/>
    <col min="15" max="15" width="11.44140625" style="209" customWidth="1"/>
    <col min="16" max="16" width="2.44140625" style="209" customWidth="1"/>
    <col min="17" max="17" width="13.6640625" style="210" customWidth="1"/>
    <col min="18" max="18" width="2.44140625" style="210" customWidth="1"/>
    <col min="19" max="19" width="9.88671875" style="211" customWidth="1"/>
    <col min="20" max="20" width="2.44140625" style="211" customWidth="1"/>
    <col min="21" max="21" width="14.5546875" style="212" customWidth="1"/>
    <col min="22" max="22" width="2.109375" style="212" customWidth="1"/>
    <col min="23" max="23" width="11.33203125" style="242" customWidth="1"/>
    <col min="24" max="24" width="2.33203125" style="206" customWidth="1"/>
    <col min="25" max="25" width="8.88671875" style="206" customWidth="1"/>
    <col min="26" max="256" width="22.88671875" style="206"/>
    <col min="257" max="257" width="4.88671875" style="206" customWidth="1"/>
    <col min="258" max="258" width="2.44140625" style="206" customWidth="1"/>
    <col min="259" max="259" width="17.44140625" style="206" customWidth="1"/>
    <col min="260" max="260" width="2.44140625" style="206" customWidth="1"/>
    <col min="261" max="261" width="10.5546875" style="206" customWidth="1"/>
    <col min="262" max="262" width="2.44140625" style="206" customWidth="1"/>
    <col min="263" max="263" width="10.5546875" style="206" customWidth="1"/>
    <col min="264" max="264" width="2.44140625" style="206" customWidth="1"/>
    <col min="265" max="265" width="11.6640625" style="206" customWidth="1"/>
    <col min="266" max="266" width="2.44140625" style="206" customWidth="1"/>
    <col min="267" max="267" width="9.109375" style="206" customWidth="1"/>
    <col min="268" max="268" width="2.44140625" style="206" customWidth="1"/>
    <col min="269" max="269" width="11" style="206" customWidth="1"/>
    <col min="270" max="270" width="2.44140625" style="206" customWidth="1"/>
    <col min="271" max="271" width="11.44140625" style="206" customWidth="1"/>
    <col min="272" max="272" width="2.44140625" style="206" customWidth="1"/>
    <col min="273" max="273" width="13.6640625" style="206" customWidth="1"/>
    <col min="274" max="274" width="2.44140625" style="206" customWidth="1"/>
    <col min="275" max="275" width="9.88671875" style="206" customWidth="1"/>
    <col min="276" max="276" width="2.44140625" style="206" customWidth="1"/>
    <col min="277" max="277" width="14.5546875" style="206" customWidth="1"/>
    <col min="278" max="278" width="2.109375" style="206" customWidth="1"/>
    <col min="279" max="279" width="11.33203125" style="206" customWidth="1"/>
    <col min="280" max="280" width="2.33203125" style="206" customWidth="1"/>
    <col min="281" max="281" width="8.88671875" style="206" customWidth="1"/>
    <col min="282" max="512" width="22.88671875" style="206"/>
    <col min="513" max="513" width="4.88671875" style="206" customWidth="1"/>
    <col min="514" max="514" width="2.44140625" style="206" customWidth="1"/>
    <col min="515" max="515" width="17.44140625" style="206" customWidth="1"/>
    <col min="516" max="516" width="2.44140625" style="206" customWidth="1"/>
    <col min="517" max="517" width="10.5546875" style="206" customWidth="1"/>
    <col min="518" max="518" width="2.44140625" style="206" customWidth="1"/>
    <col min="519" max="519" width="10.5546875" style="206" customWidth="1"/>
    <col min="520" max="520" width="2.44140625" style="206" customWidth="1"/>
    <col min="521" max="521" width="11.6640625" style="206" customWidth="1"/>
    <col min="522" max="522" width="2.44140625" style="206" customWidth="1"/>
    <col min="523" max="523" width="9.109375" style="206" customWidth="1"/>
    <col min="524" max="524" width="2.44140625" style="206" customWidth="1"/>
    <col min="525" max="525" width="11" style="206" customWidth="1"/>
    <col min="526" max="526" width="2.44140625" style="206" customWidth="1"/>
    <col min="527" max="527" width="11.44140625" style="206" customWidth="1"/>
    <col min="528" max="528" width="2.44140625" style="206" customWidth="1"/>
    <col min="529" max="529" width="13.6640625" style="206" customWidth="1"/>
    <col min="530" max="530" width="2.44140625" style="206" customWidth="1"/>
    <col min="531" max="531" width="9.88671875" style="206" customWidth="1"/>
    <col min="532" max="532" width="2.44140625" style="206" customWidth="1"/>
    <col min="533" max="533" width="14.5546875" style="206" customWidth="1"/>
    <col min="534" max="534" width="2.109375" style="206" customWidth="1"/>
    <col min="535" max="535" width="11.33203125" style="206" customWidth="1"/>
    <col min="536" max="536" width="2.33203125" style="206" customWidth="1"/>
    <col min="537" max="537" width="8.88671875" style="206" customWidth="1"/>
    <col min="538" max="768" width="22.88671875" style="206"/>
    <col min="769" max="769" width="4.88671875" style="206" customWidth="1"/>
    <col min="770" max="770" width="2.44140625" style="206" customWidth="1"/>
    <col min="771" max="771" width="17.44140625" style="206" customWidth="1"/>
    <col min="772" max="772" width="2.44140625" style="206" customWidth="1"/>
    <col min="773" max="773" width="10.5546875" style="206" customWidth="1"/>
    <col min="774" max="774" width="2.44140625" style="206" customWidth="1"/>
    <col min="775" max="775" width="10.5546875" style="206" customWidth="1"/>
    <col min="776" max="776" width="2.44140625" style="206" customWidth="1"/>
    <col min="777" max="777" width="11.6640625" style="206" customWidth="1"/>
    <col min="778" max="778" width="2.44140625" style="206" customWidth="1"/>
    <col min="779" max="779" width="9.109375" style="206" customWidth="1"/>
    <col min="780" max="780" width="2.44140625" style="206" customWidth="1"/>
    <col min="781" max="781" width="11" style="206" customWidth="1"/>
    <col min="782" max="782" width="2.44140625" style="206" customWidth="1"/>
    <col min="783" max="783" width="11.44140625" style="206" customWidth="1"/>
    <col min="784" max="784" width="2.44140625" style="206" customWidth="1"/>
    <col min="785" max="785" width="13.6640625" style="206" customWidth="1"/>
    <col min="786" max="786" width="2.44140625" style="206" customWidth="1"/>
    <col min="787" max="787" width="9.88671875" style="206" customWidth="1"/>
    <col min="788" max="788" width="2.44140625" style="206" customWidth="1"/>
    <col min="789" max="789" width="14.5546875" style="206" customWidth="1"/>
    <col min="790" max="790" width="2.109375" style="206" customWidth="1"/>
    <col min="791" max="791" width="11.33203125" style="206" customWidth="1"/>
    <col min="792" max="792" width="2.33203125" style="206" customWidth="1"/>
    <col min="793" max="793" width="8.88671875" style="206" customWidth="1"/>
    <col min="794" max="1024" width="22.88671875" style="206"/>
    <col min="1025" max="1025" width="4.88671875" style="206" customWidth="1"/>
    <col min="1026" max="1026" width="2.44140625" style="206" customWidth="1"/>
    <col min="1027" max="1027" width="17.44140625" style="206" customWidth="1"/>
    <col min="1028" max="1028" width="2.44140625" style="206" customWidth="1"/>
    <col min="1029" max="1029" width="10.5546875" style="206" customWidth="1"/>
    <col min="1030" max="1030" width="2.44140625" style="206" customWidth="1"/>
    <col min="1031" max="1031" width="10.5546875" style="206" customWidth="1"/>
    <col min="1032" max="1032" width="2.44140625" style="206" customWidth="1"/>
    <col min="1033" max="1033" width="11.6640625" style="206" customWidth="1"/>
    <col min="1034" max="1034" width="2.44140625" style="206" customWidth="1"/>
    <col min="1035" max="1035" width="9.109375" style="206" customWidth="1"/>
    <col min="1036" max="1036" width="2.44140625" style="206" customWidth="1"/>
    <col min="1037" max="1037" width="11" style="206" customWidth="1"/>
    <col min="1038" max="1038" width="2.44140625" style="206" customWidth="1"/>
    <col min="1039" max="1039" width="11.44140625" style="206" customWidth="1"/>
    <col min="1040" max="1040" width="2.44140625" style="206" customWidth="1"/>
    <col min="1041" max="1041" width="13.6640625" style="206" customWidth="1"/>
    <col min="1042" max="1042" width="2.44140625" style="206" customWidth="1"/>
    <col min="1043" max="1043" width="9.88671875" style="206" customWidth="1"/>
    <col min="1044" max="1044" width="2.44140625" style="206" customWidth="1"/>
    <col min="1045" max="1045" width="14.5546875" style="206" customWidth="1"/>
    <col min="1046" max="1046" width="2.109375" style="206" customWidth="1"/>
    <col min="1047" max="1047" width="11.33203125" style="206" customWidth="1"/>
    <col min="1048" max="1048" width="2.33203125" style="206" customWidth="1"/>
    <col min="1049" max="1049" width="8.88671875" style="206" customWidth="1"/>
    <col min="1050" max="1280" width="22.88671875" style="206"/>
    <col min="1281" max="1281" width="4.88671875" style="206" customWidth="1"/>
    <col min="1282" max="1282" width="2.44140625" style="206" customWidth="1"/>
    <col min="1283" max="1283" width="17.44140625" style="206" customWidth="1"/>
    <col min="1284" max="1284" width="2.44140625" style="206" customWidth="1"/>
    <col min="1285" max="1285" width="10.5546875" style="206" customWidth="1"/>
    <col min="1286" max="1286" width="2.44140625" style="206" customWidth="1"/>
    <col min="1287" max="1287" width="10.5546875" style="206" customWidth="1"/>
    <col min="1288" max="1288" width="2.44140625" style="206" customWidth="1"/>
    <col min="1289" max="1289" width="11.6640625" style="206" customWidth="1"/>
    <col min="1290" max="1290" width="2.44140625" style="206" customWidth="1"/>
    <col min="1291" max="1291" width="9.109375" style="206" customWidth="1"/>
    <col min="1292" max="1292" width="2.44140625" style="206" customWidth="1"/>
    <col min="1293" max="1293" width="11" style="206" customWidth="1"/>
    <col min="1294" max="1294" width="2.44140625" style="206" customWidth="1"/>
    <col min="1295" max="1295" width="11.44140625" style="206" customWidth="1"/>
    <col min="1296" max="1296" width="2.44140625" style="206" customWidth="1"/>
    <col min="1297" max="1297" width="13.6640625" style="206" customWidth="1"/>
    <col min="1298" max="1298" width="2.44140625" style="206" customWidth="1"/>
    <col min="1299" max="1299" width="9.88671875" style="206" customWidth="1"/>
    <col min="1300" max="1300" width="2.44140625" style="206" customWidth="1"/>
    <col min="1301" max="1301" width="14.5546875" style="206" customWidth="1"/>
    <col min="1302" max="1302" width="2.109375" style="206" customWidth="1"/>
    <col min="1303" max="1303" width="11.33203125" style="206" customWidth="1"/>
    <col min="1304" max="1304" width="2.33203125" style="206" customWidth="1"/>
    <col min="1305" max="1305" width="8.88671875" style="206" customWidth="1"/>
    <col min="1306" max="1536" width="22.88671875" style="206"/>
    <col min="1537" max="1537" width="4.88671875" style="206" customWidth="1"/>
    <col min="1538" max="1538" width="2.44140625" style="206" customWidth="1"/>
    <col min="1539" max="1539" width="17.44140625" style="206" customWidth="1"/>
    <col min="1540" max="1540" width="2.44140625" style="206" customWidth="1"/>
    <col min="1541" max="1541" width="10.5546875" style="206" customWidth="1"/>
    <col min="1542" max="1542" width="2.44140625" style="206" customWidth="1"/>
    <col min="1543" max="1543" width="10.5546875" style="206" customWidth="1"/>
    <col min="1544" max="1544" width="2.44140625" style="206" customWidth="1"/>
    <col min="1545" max="1545" width="11.6640625" style="206" customWidth="1"/>
    <col min="1546" max="1546" width="2.44140625" style="206" customWidth="1"/>
    <col min="1547" max="1547" width="9.109375" style="206" customWidth="1"/>
    <col min="1548" max="1548" width="2.44140625" style="206" customWidth="1"/>
    <col min="1549" max="1549" width="11" style="206" customWidth="1"/>
    <col min="1550" max="1550" width="2.44140625" style="206" customWidth="1"/>
    <col min="1551" max="1551" width="11.44140625" style="206" customWidth="1"/>
    <col min="1552" max="1552" width="2.44140625" style="206" customWidth="1"/>
    <col min="1553" max="1553" width="13.6640625" style="206" customWidth="1"/>
    <col min="1554" max="1554" width="2.44140625" style="206" customWidth="1"/>
    <col min="1555" max="1555" width="9.88671875" style="206" customWidth="1"/>
    <col min="1556" max="1556" width="2.44140625" style="206" customWidth="1"/>
    <col min="1557" max="1557" width="14.5546875" style="206" customWidth="1"/>
    <col min="1558" max="1558" width="2.109375" style="206" customWidth="1"/>
    <col min="1559" max="1559" width="11.33203125" style="206" customWidth="1"/>
    <col min="1560" max="1560" width="2.33203125" style="206" customWidth="1"/>
    <col min="1561" max="1561" width="8.88671875" style="206" customWidth="1"/>
    <col min="1562" max="1792" width="22.88671875" style="206"/>
    <col min="1793" max="1793" width="4.88671875" style="206" customWidth="1"/>
    <col min="1794" max="1794" width="2.44140625" style="206" customWidth="1"/>
    <col min="1795" max="1795" width="17.44140625" style="206" customWidth="1"/>
    <col min="1796" max="1796" width="2.44140625" style="206" customWidth="1"/>
    <col min="1797" max="1797" width="10.5546875" style="206" customWidth="1"/>
    <col min="1798" max="1798" width="2.44140625" style="206" customWidth="1"/>
    <col min="1799" max="1799" width="10.5546875" style="206" customWidth="1"/>
    <col min="1800" max="1800" width="2.44140625" style="206" customWidth="1"/>
    <col min="1801" max="1801" width="11.6640625" style="206" customWidth="1"/>
    <col min="1802" max="1802" width="2.44140625" style="206" customWidth="1"/>
    <col min="1803" max="1803" width="9.109375" style="206" customWidth="1"/>
    <col min="1804" max="1804" width="2.44140625" style="206" customWidth="1"/>
    <col min="1805" max="1805" width="11" style="206" customWidth="1"/>
    <col min="1806" max="1806" width="2.44140625" style="206" customWidth="1"/>
    <col min="1807" max="1807" width="11.44140625" style="206" customWidth="1"/>
    <col min="1808" max="1808" width="2.44140625" style="206" customWidth="1"/>
    <col min="1809" max="1809" width="13.6640625" style="206" customWidth="1"/>
    <col min="1810" max="1810" width="2.44140625" style="206" customWidth="1"/>
    <col min="1811" max="1811" width="9.88671875" style="206" customWidth="1"/>
    <col min="1812" max="1812" width="2.44140625" style="206" customWidth="1"/>
    <col min="1813" max="1813" width="14.5546875" style="206" customWidth="1"/>
    <col min="1814" max="1814" width="2.109375" style="206" customWidth="1"/>
    <col min="1815" max="1815" width="11.33203125" style="206" customWidth="1"/>
    <col min="1816" max="1816" width="2.33203125" style="206" customWidth="1"/>
    <col min="1817" max="1817" width="8.88671875" style="206" customWidth="1"/>
    <col min="1818" max="2048" width="22.88671875" style="206"/>
    <col min="2049" max="2049" width="4.88671875" style="206" customWidth="1"/>
    <col min="2050" max="2050" width="2.44140625" style="206" customWidth="1"/>
    <col min="2051" max="2051" width="17.44140625" style="206" customWidth="1"/>
    <col min="2052" max="2052" width="2.44140625" style="206" customWidth="1"/>
    <col min="2053" max="2053" width="10.5546875" style="206" customWidth="1"/>
    <col min="2054" max="2054" width="2.44140625" style="206" customWidth="1"/>
    <col min="2055" max="2055" width="10.5546875" style="206" customWidth="1"/>
    <col min="2056" max="2056" width="2.44140625" style="206" customWidth="1"/>
    <col min="2057" max="2057" width="11.6640625" style="206" customWidth="1"/>
    <col min="2058" max="2058" width="2.44140625" style="206" customWidth="1"/>
    <col min="2059" max="2059" width="9.109375" style="206" customWidth="1"/>
    <col min="2060" max="2060" width="2.44140625" style="206" customWidth="1"/>
    <col min="2061" max="2061" width="11" style="206" customWidth="1"/>
    <col min="2062" max="2062" width="2.44140625" style="206" customWidth="1"/>
    <col min="2063" max="2063" width="11.44140625" style="206" customWidth="1"/>
    <col min="2064" max="2064" width="2.44140625" style="206" customWidth="1"/>
    <col min="2065" max="2065" width="13.6640625" style="206" customWidth="1"/>
    <col min="2066" max="2066" width="2.44140625" style="206" customWidth="1"/>
    <col min="2067" max="2067" width="9.88671875" style="206" customWidth="1"/>
    <col min="2068" max="2068" width="2.44140625" style="206" customWidth="1"/>
    <col min="2069" max="2069" width="14.5546875" style="206" customWidth="1"/>
    <col min="2070" max="2070" width="2.109375" style="206" customWidth="1"/>
    <col min="2071" max="2071" width="11.33203125" style="206" customWidth="1"/>
    <col min="2072" max="2072" width="2.33203125" style="206" customWidth="1"/>
    <col min="2073" max="2073" width="8.88671875" style="206" customWidth="1"/>
    <col min="2074" max="2304" width="22.88671875" style="206"/>
    <col min="2305" max="2305" width="4.88671875" style="206" customWidth="1"/>
    <col min="2306" max="2306" width="2.44140625" style="206" customWidth="1"/>
    <col min="2307" max="2307" width="17.44140625" style="206" customWidth="1"/>
    <col min="2308" max="2308" width="2.44140625" style="206" customWidth="1"/>
    <col min="2309" max="2309" width="10.5546875" style="206" customWidth="1"/>
    <col min="2310" max="2310" width="2.44140625" style="206" customWidth="1"/>
    <col min="2311" max="2311" width="10.5546875" style="206" customWidth="1"/>
    <col min="2312" max="2312" width="2.44140625" style="206" customWidth="1"/>
    <col min="2313" max="2313" width="11.6640625" style="206" customWidth="1"/>
    <col min="2314" max="2314" width="2.44140625" style="206" customWidth="1"/>
    <col min="2315" max="2315" width="9.109375" style="206" customWidth="1"/>
    <col min="2316" max="2316" width="2.44140625" style="206" customWidth="1"/>
    <col min="2317" max="2317" width="11" style="206" customWidth="1"/>
    <col min="2318" max="2318" width="2.44140625" style="206" customWidth="1"/>
    <col min="2319" max="2319" width="11.44140625" style="206" customWidth="1"/>
    <col min="2320" max="2320" width="2.44140625" style="206" customWidth="1"/>
    <col min="2321" max="2321" width="13.6640625" style="206" customWidth="1"/>
    <col min="2322" max="2322" width="2.44140625" style="206" customWidth="1"/>
    <col min="2323" max="2323" width="9.88671875" style="206" customWidth="1"/>
    <col min="2324" max="2324" width="2.44140625" style="206" customWidth="1"/>
    <col min="2325" max="2325" width="14.5546875" style="206" customWidth="1"/>
    <col min="2326" max="2326" width="2.109375" style="206" customWidth="1"/>
    <col min="2327" max="2327" width="11.33203125" style="206" customWidth="1"/>
    <col min="2328" max="2328" width="2.33203125" style="206" customWidth="1"/>
    <col min="2329" max="2329" width="8.88671875" style="206" customWidth="1"/>
    <col min="2330" max="2560" width="22.88671875" style="206"/>
    <col min="2561" max="2561" width="4.88671875" style="206" customWidth="1"/>
    <col min="2562" max="2562" width="2.44140625" style="206" customWidth="1"/>
    <col min="2563" max="2563" width="17.44140625" style="206" customWidth="1"/>
    <col min="2564" max="2564" width="2.44140625" style="206" customWidth="1"/>
    <col min="2565" max="2565" width="10.5546875" style="206" customWidth="1"/>
    <col min="2566" max="2566" width="2.44140625" style="206" customWidth="1"/>
    <col min="2567" max="2567" width="10.5546875" style="206" customWidth="1"/>
    <col min="2568" max="2568" width="2.44140625" style="206" customWidth="1"/>
    <col min="2569" max="2569" width="11.6640625" style="206" customWidth="1"/>
    <col min="2570" max="2570" width="2.44140625" style="206" customWidth="1"/>
    <col min="2571" max="2571" width="9.109375" style="206" customWidth="1"/>
    <col min="2572" max="2572" width="2.44140625" style="206" customWidth="1"/>
    <col min="2573" max="2573" width="11" style="206" customWidth="1"/>
    <col min="2574" max="2574" width="2.44140625" style="206" customWidth="1"/>
    <col min="2575" max="2575" width="11.44140625" style="206" customWidth="1"/>
    <col min="2576" max="2576" width="2.44140625" style="206" customWidth="1"/>
    <col min="2577" max="2577" width="13.6640625" style="206" customWidth="1"/>
    <col min="2578" max="2578" width="2.44140625" style="206" customWidth="1"/>
    <col min="2579" max="2579" width="9.88671875" style="206" customWidth="1"/>
    <col min="2580" max="2580" width="2.44140625" style="206" customWidth="1"/>
    <col min="2581" max="2581" width="14.5546875" style="206" customWidth="1"/>
    <col min="2582" max="2582" width="2.109375" style="206" customWidth="1"/>
    <col min="2583" max="2583" width="11.33203125" style="206" customWidth="1"/>
    <col min="2584" max="2584" width="2.33203125" style="206" customWidth="1"/>
    <col min="2585" max="2585" width="8.88671875" style="206" customWidth="1"/>
    <col min="2586" max="2816" width="22.88671875" style="206"/>
    <col min="2817" max="2817" width="4.88671875" style="206" customWidth="1"/>
    <col min="2818" max="2818" width="2.44140625" style="206" customWidth="1"/>
    <col min="2819" max="2819" width="17.44140625" style="206" customWidth="1"/>
    <col min="2820" max="2820" width="2.44140625" style="206" customWidth="1"/>
    <col min="2821" max="2821" width="10.5546875" style="206" customWidth="1"/>
    <col min="2822" max="2822" width="2.44140625" style="206" customWidth="1"/>
    <col min="2823" max="2823" width="10.5546875" style="206" customWidth="1"/>
    <col min="2824" max="2824" width="2.44140625" style="206" customWidth="1"/>
    <col min="2825" max="2825" width="11.6640625" style="206" customWidth="1"/>
    <col min="2826" max="2826" width="2.44140625" style="206" customWidth="1"/>
    <col min="2827" max="2827" width="9.109375" style="206" customWidth="1"/>
    <col min="2828" max="2828" width="2.44140625" style="206" customWidth="1"/>
    <col min="2829" max="2829" width="11" style="206" customWidth="1"/>
    <col min="2830" max="2830" width="2.44140625" style="206" customWidth="1"/>
    <col min="2831" max="2831" width="11.44140625" style="206" customWidth="1"/>
    <col min="2832" max="2832" width="2.44140625" style="206" customWidth="1"/>
    <col min="2833" max="2833" width="13.6640625" style="206" customWidth="1"/>
    <col min="2834" max="2834" width="2.44140625" style="206" customWidth="1"/>
    <col min="2835" max="2835" width="9.88671875" style="206" customWidth="1"/>
    <col min="2836" max="2836" width="2.44140625" style="206" customWidth="1"/>
    <col min="2837" max="2837" width="14.5546875" style="206" customWidth="1"/>
    <col min="2838" max="2838" width="2.109375" style="206" customWidth="1"/>
    <col min="2839" max="2839" width="11.33203125" style="206" customWidth="1"/>
    <col min="2840" max="2840" width="2.33203125" style="206" customWidth="1"/>
    <col min="2841" max="2841" width="8.88671875" style="206" customWidth="1"/>
    <col min="2842" max="3072" width="22.88671875" style="206"/>
    <col min="3073" max="3073" width="4.88671875" style="206" customWidth="1"/>
    <col min="3074" max="3074" width="2.44140625" style="206" customWidth="1"/>
    <col min="3075" max="3075" width="17.44140625" style="206" customWidth="1"/>
    <col min="3076" max="3076" width="2.44140625" style="206" customWidth="1"/>
    <col min="3077" max="3077" width="10.5546875" style="206" customWidth="1"/>
    <col min="3078" max="3078" width="2.44140625" style="206" customWidth="1"/>
    <col min="3079" max="3079" width="10.5546875" style="206" customWidth="1"/>
    <col min="3080" max="3080" width="2.44140625" style="206" customWidth="1"/>
    <col min="3081" max="3081" width="11.6640625" style="206" customWidth="1"/>
    <col min="3082" max="3082" width="2.44140625" style="206" customWidth="1"/>
    <col min="3083" max="3083" width="9.109375" style="206" customWidth="1"/>
    <col min="3084" max="3084" width="2.44140625" style="206" customWidth="1"/>
    <col min="3085" max="3085" width="11" style="206" customWidth="1"/>
    <col min="3086" max="3086" width="2.44140625" style="206" customWidth="1"/>
    <col min="3087" max="3087" width="11.44140625" style="206" customWidth="1"/>
    <col min="3088" max="3088" width="2.44140625" style="206" customWidth="1"/>
    <col min="3089" max="3089" width="13.6640625" style="206" customWidth="1"/>
    <col min="3090" max="3090" width="2.44140625" style="206" customWidth="1"/>
    <col min="3091" max="3091" width="9.88671875" style="206" customWidth="1"/>
    <col min="3092" max="3092" width="2.44140625" style="206" customWidth="1"/>
    <col min="3093" max="3093" width="14.5546875" style="206" customWidth="1"/>
    <col min="3094" max="3094" width="2.109375" style="206" customWidth="1"/>
    <col min="3095" max="3095" width="11.33203125" style="206" customWidth="1"/>
    <col min="3096" max="3096" width="2.33203125" style="206" customWidth="1"/>
    <col min="3097" max="3097" width="8.88671875" style="206" customWidth="1"/>
    <col min="3098" max="3328" width="22.88671875" style="206"/>
    <col min="3329" max="3329" width="4.88671875" style="206" customWidth="1"/>
    <col min="3330" max="3330" width="2.44140625" style="206" customWidth="1"/>
    <col min="3331" max="3331" width="17.44140625" style="206" customWidth="1"/>
    <col min="3332" max="3332" width="2.44140625" style="206" customWidth="1"/>
    <col min="3333" max="3333" width="10.5546875" style="206" customWidth="1"/>
    <col min="3334" max="3334" width="2.44140625" style="206" customWidth="1"/>
    <col min="3335" max="3335" width="10.5546875" style="206" customWidth="1"/>
    <col min="3336" max="3336" width="2.44140625" style="206" customWidth="1"/>
    <col min="3337" max="3337" width="11.6640625" style="206" customWidth="1"/>
    <col min="3338" max="3338" width="2.44140625" style="206" customWidth="1"/>
    <col min="3339" max="3339" width="9.109375" style="206" customWidth="1"/>
    <col min="3340" max="3340" width="2.44140625" style="206" customWidth="1"/>
    <col min="3341" max="3341" width="11" style="206" customWidth="1"/>
    <col min="3342" max="3342" width="2.44140625" style="206" customWidth="1"/>
    <col min="3343" max="3343" width="11.44140625" style="206" customWidth="1"/>
    <col min="3344" max="3344" width="2.44140625" style="206" customWidth="1"/>
    <col min="3345" max="3345" width="13.6640625" style="206" customWidth="1"/>
    <col min="3346" max="3346" width="2.44140625" style="206" customWidth="1"/>
    <col min="3347" max="3347" width="9.88671875" style="206" customWidth="1"/>
    <col min="3348" max="3348" width="2.44140625" style="206" customWidth="1"/>
    <col min="3349" max="3349" width="14.5546875" style="206" customWidth="1"/>
    <col min="3350" max="3350" width="2.109375" style="206" customWidth="1"/>
    <col min="3351" max="3351" width="11.33203125" style="206" customWidth="1"/>
    <col min="3352" max="3352" width="2.33203125" style="206" customWidth="1"/>
    <col min="3353" max="3353" width="8.88671875" style="206" customWidth="1"/>
    <col min="3354" max="3584" width="22.88671875" style="206"/>
    <col min="3585" max="3585" width="4.88671875" style="206" customWidth="1"/>
    <col min="3586" max="3586" width="2.44140625" style="206" customWidth="1"/>
    <col min="3587" max="3587" width="17.44140625" style="206" customWidth="1"/>
    <col min="3588" max="3588" width="2.44140625" style="206" customWidth="1"/>
    <col min="3589" max="3589" width="10.5546875" style="206" customWidth="1"/>
    <col min="3590" max="3590" width="2.44140625" style="206" customWidth="1"/>
    <col min="3591" max="3591" width="10.5546875" style="206" customWidth="1"/>
    <col min="3592" max="3592" width="2.44140625" style="206" customWidth="1"/>
    <col min="3593" max="3593" width="11.6640625" style="206" customWidth="1"/>
    <col min="3594" max="3594" width="2.44140625" style="206" customWidth="1"/>
    <col min="3595" max="3595" width="9.109375" style="206" customWidth="1"/>
    <col min="3596" max="3596" width="2.44140625" style="206" customWidth="1"/>
    <col min="3597" max="3597" width="11" style="206" customWidth="1"/>
    <col min="3598" max="3598" width="2.44140625" style="206" customWidth="1"/>
    <col min="3599" max="3599" width="11.44140625" style="206" customWidth="1"/>
    <col min="3600" max="3600" width="2.44140625" style="206" customWidth="1"/>
    <col min="3601" max="3601" width="13.6640625" style="206" customWidth="1"/>
    <col min="3602" max="3602" width="2.44140625" style="206" customWidth="1"/>
    <col min="3603" max="3603" width="9.88671875" style="206" customWidth="1"/>
    <col min="3604" max="3604" width="2.44140625" style="206" customWidth="1"/>
    <col min="3605" max="3605" width="14.5546875" style="206" customWidth="1"/>
    <col min="3606" max="3606" width="2.109375" style="206" customWidth="1"/>
    <col min="3607" max="3607" width="11.33203125" style="206" customWidth="1"/>
    <col min="3608" max="3608" width="2.33203125" style="206" customWidth="1"/>
    <col min="3609" max="3609" width="8.88671875" style="206" customWidth="1"/>
    <col min="3610" max="3840" width="22.88671875" style="206"/>
    <col min="3841" max="3841" width="4.88671875" style="206" customWidth="1"/>
    <col min="3842" max="3842" width="2.44140625" style="206" customWidth="1"/>
    <col min="3843" max="3843" width="17.44140625" style="206" customWidth="1"/>
    <col min="3844" max="3844" width="2.44140625" style="206" customWidth="1"/>
    <col min="3845" max="3845" width="10.5546875" style="206" customWidth="1"/>
    <col min="3846" max="3846" width="2.44140625" style="206" customWidth="1"/>
    <col min="3847" max="3847" width="10.5546875" style="206" customWidth="1"/>
    <col min="3848" max="3848" width="2.44140625" style="206" customWidth="1"/>
    <col min="3849" max="3849" width="11.6640625" style="206" customWidth="1"/>
    <col min="3850" max="3850" width="2.44140625" style="206" customWidth="1"/>
    <col min="3851" max="3851" width="9.109375" style="206" customWidth="1"/>
    <col min="3852" max="3852" width="2.44140625" style="206" customWidth="1"/>
    <col min="3853" max="3853" width="11" style="206" customWidth="1"/>
    <col min="3854" max="3854" width="2.44140625" style="206" customWidth="1"/>
    <col min="3855" max="3855" width="11.44140625" style="206" customWidth="1"/>
    <col min="3856" max="3856" width="2.44140625" style="206" customWidth="1"/>
    <col min="3857" max="3857" width="13.6640625" style="206" customWidth="1"/>
    <col min="3858" max="3858" width="2.44140625" style="206" customWidth="1"/>
    <col min="3859" max="3859" width="9.88671875" style="206" customWidth="1"/>
    <col min="3860" max="3860" width="2.44140625" style="206" customWidth="1"/>
    <col min="3861" max="3861" width="14.5546875" style="206" customWidth="1"/>
    <col min="3862" max="3862" width="2.109375" style="206" customWidth="1"/>
    <col min="3863" max="3863" width="11.33203125" style="206" customWidth="1"/>
    <col min="3864" max="3864" width="2.33203125" style="206" customWidth="1"/>
    <col min="3865" max="3865" width="8.88671875" style="206" customWidth="1"/>
    <col min="3866" max="4096" width="22.88671875" style="206"/>
    <col min="4097" max="4097" width="4.88671875" style="206" customWidth="1"/>
    <col min="4098" max="4098" width="2.44140625" style="206" customWidth="1"/>
    <col min="4099" max="4099" width="17.44140625" style="206" customWidth="1"/>
    <col min="4100" max="4100" width="2.44140625" style="206" customWidth="1"/>
    <col min="4101" max="4101" width="10.5546875" style="206" customWidth="1"/>
    <col min="4102" max="4102" width="2.44140625" style="206" customWidth="1"/>
    <col min="4103" max="4103" width="10.5546875" style="206" customWidth="1"/>
    <col min="4104" max="4104" width="2.44140625" style="206" customWidth="1"/>
    <col min="4105" max="4105" width="11.6640625" style="206" customWidth="1"/>
    <col min="4106" max="4106" width="2.44140625" style="206" customWidth="1"/>
    <col min="4107" max="4107" width="9.109375" style="206" customWidth="1"/>
    <col min="4108" max="4108" width="2.44140625" style="206" customWidth="1"/>
    <col min="4109" max="4109" width="11" style="206" customWidth="1"/>
    <col min="4110" max="4110" width="2.44140625" style="206" customWidth="1"/>
    <col min="4111" max="4111" width="11.44140625" style="206" customWidth="1"/>
    <col min="4112" max="4112" width="2.44140625" style="206" customWidth="1"/>
    <col min="4113" max="4113" width="13.6640625" style="206" customWidth="1"/>
    <col min="4114" max="4114" width="2.44140625" style="206" customWidth="1"/>
    <col min="4115" max="4115" width="9.88671875" style="206" customWidth="1"/>
    <col min="4116" max="4116" width="2.44140625" style="206" customWidth="1"/>
    <col min="4117" max="4117" width="14.5546875" style="206" customWidth="1"/>
    <col min="4118" max="4118" width="2.109375" style="206" customWidth="1"/>
    <col min="4119" max="4119" width="11.33203125" style="206" customWidth="1"/>
    <col min="4120" max="4120" width="2.33203125" style="206" customWidth="1"/>
    <col min="4121" max="4121" width="8.88671875" style="206" customWidth="1"/>
    <col min="4122" max="4352" width="22.88671875" style="206"/>
    <col min="4353" max="4353" width="4.88671875" style="206" customWidth="1"/>
    <col min="4354" max="4354" width="2.44140625" style="206" customWidth="1"/>
    <col min="4355" max="4355" width="17.44140625" style="206" customWidth="1"/>
    <col min="4356" max="4356" width="2.44140625" style="206" customWidth="1"/>
    <col min="4357" max="4357" width="10.5546875" style="206" customWidth="1"/>
    <col min="4358" max="4358" width="2.44140625" style="206" customWidth="1"/>
    <col min="4359" max="4359" width="10.5546875" style="206" customWidth="1"/>
    <col min="4360" max="4360" width="2.44140625" style="206" customWidth="1"/>
    <col min="4361" max="4361" width="11.6640625" style="206" customWidth="1"/>
    <col min="4362" max="4362" width="2.44140625" style="206" customWidth="1"/>
    <col min="4363" max="4363" width="9.109375" style="206" customWidth="1"/>
    <col min="4364" max="4364" width="2.44140625" style="206" customWidth="1"/>
    <col min="4365" max="4365" width="11" style="206" customWidth="1"/>
    <col min="4366" max="4366" width="2.44140625" style="206" customWidth="1"/>
    <col min="4367" max="4367" width="11.44140625" style="206" customWidth="1"/>
    <col min="4368" max="4368" width="2.44140625" style="206" customWidth="1"/>
    <col min="4369" max="4369" width="13.6640625" style="206" customWidth="1"/>
    <col min="4370" max="4370" width="2.44140625" style="206" customWidth="1"/>
    <col min="4371" max="4371" width="9.88671875" style="206" customWidth="1"/>
    <col min="4372" max="4372" width="2.44140625" style="206" customWidth="1"/>
    <col min="4373" max="4373" width="14.5546875" style="206" customWidth="1"/>
    <col min="4374" max="4374" width="2.109375" style="206" customWidth="1"/>
    <col min="4375" max="4375" width="11.33203125" style="206" customWidth="1"/>
    <col min="4376" max="4376" width="2.33203125" style="206" customWidth="1"/>
    <col min="4377" max="4377" width="8.88671875" style="206" customWidth="1"/>
    <col min="4378" max="4608" width="22.88671875" style="206"/>
    <col min="4609" max="4609" width="4.88671875" style="206" customWidth="1"/>
    <col min="4610" max="4610" width="2.44140625" style="206" customWidth="1"/>
    <col min="4611" max="4611" width="17.44140625" style="206" customWidth="1"/>
    <col min="4612" max="4612" width="2.44140625" style="206" customWidth="1"/>
    <col min="4613" max="4613" width="10.5546875" style="206" customWidth="1"/>
    <col min="4614" max="4614" width="2.44140625" style="206" customWidth="1"/>
    <col min="4615" max="4615" width="10.5546875" style="206" customWidth="1"/>
    <col min="4616" max="4616" width="2.44140625" style="206" customWidth="1"/>
    <col min="4617" max="4617" width="11.6640625" style="206" customWidth="1"/>
    <col min="4618" max="4618" width="2.44140625" style="206" customWidth="1"/>
    <col min="4619" max="4619" width="9.109375" style="206" customWidth="1"/>
    <col min="4620" max="4620" width="2.44140625" style="206" customWidth="1"/>
    <col min="4621" max="4621" width="11" style="206" customWidth="1"/>
    <col min="4622" max="4622" width="2.44140625" style="206" customWidth="1"/>
    <col min="4623" max="4623" width="11.44140625" style="206" customWidth="1"/>
    <col min="4624" max="4624" width="2.44140625" style="206" customWidth="1"/>
    <col min="4625" max="4625" width="13.6640625" style="206" customWidth="1"/>
    <col min="4626" max="4626" width="2.44140625" style="206" customWidth="1"/>
    <col min="4627" max="4627" width="9.88671875" style="206" customWidth="1"/>
    <col min="4628" max="4628" width="2.44140625" style="206" customWidth="1"/>
    <col min="4629" max="4629" width="14.5546875" style="206" customWidth="1"/>
    <col min="4630" max="4630" width="2.109375" style="206" customWidth="1"/>
    <col min="4631" max="4631" width="11.33203125" style="206" customWidth="1"/>
    <col min="4632" max="4632" width="2.33203125" style="206" customWidth="1"/>
    <col min="4633" max="4633" width="8.88671875" style="206" customWidth="1"/>
    <col min="4634" max="4864" width="22.88671875" style="206"/>
    <col min="4865" max="4865" width="4.88671875" style="206" customWidth="1"/>
    <col min="4866" max="4866" width="2.44140625" style="206" customWidth="1"/>
    <col min="4867" max="4867" width="17.44140625" style="206" customWidth="1"/>
    <col min="4868" max="4868" width="2.44140625" style="206" customWidth="1"/>
    <col min="4869" max="4869" width="10.5546875" style="206" customWidth="1"/>
    <col min="4870" max="4870" width="2.44140625" style="206" customWidth="1"/>
    <col min="4871" max="4871" width="10.5546875" style="206" customWidth="1"/>
    <col min="4872" max="4872" width="2.44140625" style="206" customWidth="1"/>
    <col min="4873" max="4873" width="11.6640625" style="206" customWidth="1"/>
    <col min="4874" max="4874" width="2.44140625" style="206" customWidth="1"/>
    <col min="4875" max="4875" width="9.109375" style="206" customWidth="1"/>
    <col min="4876" max="4876" width="2.44140625" style="206" customWidth="1"/>
    <col min="4877" max="4877" width="11" style="206" customWidth="1"/>
    <col min="4878" max="4878" width="2.44140625" style="206" customWidth="1"/>
    <col min="4879" max="4879" width="11.44140625" style="206" customWidth="1"/>
    <col min="4880" max="4880" width="2.44140625" style="206" customWidth="1"/>
    <col min="4881" max="4881" width="13.6640625" style="206" customWidth="1"/>
    <col min="4882" max="4882" width="2.44140625" style="206" customWidth="1"/>
    <col min="4883" max="4883" width="9.88671875" style="206" customWidth="1"/>
    <col min="4884" max="4884" width="2.44140625" style="206" customWidth="1"/>
    <col min="4885" max="4885" width="14.5546875" style="206" customWidth="1"/>
    <col min="4886" max="4886" width="2.109375" style="206" customWidth="1"/>
    <col min="4887" max="4887" width="11.33203125" style="206" customWidth="1"/>
    <col min="4888" max="4888" width="2.33203125" style="206" customWidth="1"/>
    <col min="4889" max="4889" width="8.88671875" style="206" customWidth="1"/>
    <col min="4890" max="5120" width="22.88671875" style="206"/>
    <col min="5121" max="5121" width="4.88671875" style="206" customWidth="1"/>
    <col min="5122" max="5122" width="2.44140625" style="206" customWidth="1"/>
    <col min="5123" max="5123" width="17.44140625" style="206" customWidth="1"/>
    <col min="5124" max="5124" width="2.44140625" style="206" customWidth="1"/>
    <col min="5125" max="5125" width="10.5546875" style="206" customWidth="1"/>
    <col min="5126" max="5126" width="2.44140625" style="206" customWidth="1"/>
    <col min="5127" max="5127" width="10.5546875" style="206" customWidth="1"/>
    <col min="5128" max="5128" width="2.44140625" style="206" customWidth="1"/>
    <col min="5129" max="5129" width="11.6640625" style="206" customWidth="1"/>
    <col min="5130" max="5130" width="2.44140625" style="206" customWidth="1"/>
    <col min="5131" max="5131" width="9.109375" style="206" customWidth="1"/>
    <col min="5132" max="5132" width="2.44140625" style="206" customWidth="1"/>
    <col min="5133" max="5133" width="11" style="206" customWidth="1"/>
    <col min="5134" max="5134" width="2.44140625" style="206" customWidth="1"/>
    <col min="5135" max="5135" width="11.44140625" style="206" customWidth="1"/>
    <col min="5136" max="5136" width="2.44140625" style="206" customWidth="1"/>
    <col min="5137" max="5137" width="13.6640625" style="206" customWidth="1"/>
    <col min="5138" max="5138" width="2.44140625" style="206" customWidth="1"/>
    <col min="5139" max="5139" width="9.88671875" style="206" customWidth="1"/>
    <col min="5140" max="5140" width="2.44140625" style="206" customWidth="1"/>
    <col min="5141" max="5141" width="14.5546875" style="206" customWidth="1"/>
    <col min="5142" max="5142" width="2.109375" style="206" customWidth="1"/>
    <col min="5143" max="5143" width="11.33203125" style="206" customWidth="1"/>
    <col min="5144" max="5144" width="2.33203125" style="206" customWidth="1"/>
    <col min="5145" max="5145" width="8.88671875" style="206" customWidth="1"/>
    <col min="5146" max="5376" width="22.88671875" style="206"/>
    <col min="5377" max="5377" width="4.88671875" style="206" customWidth="1"/>
    <col min="5378" max="5378" width="2.44140625" style="206" customWidth="1"/>
    <col min="5379" max="5379" width="17.44140625" style="206" customWidth="1"/>
    <col min="5380" max="5380" width="2.44140625" style="206" customWidth="1"/>
    <col min="5381" max="5381" width="10.5546875" style="206" customWidth="1"/>
    <col min="5382" max="5382" width="2.44140625" style="206" customWidth="1"/>
    <col min="5383" max="5383" width="10.5546875" style="206" customWidth="1"/>
    <col min="5384" max="5384" width="2.44140625" style="206" customWidth="1"/>
    <col min="5385" max="5385" width="11.6640625" style="206" customWidth="1"/>
    <col min="5386" max="5386" width="2.44140625" style="206" customWidth="1"/>
    <col min="5387" max="5387" width="9.109375" style="206" customWidth="1"/>
    <col min="5388" max="5388" width="2.44140625" style="206" customWidth="1"/>
    <col min="5389" max="5389" width="11" style="206" customWidth="1"/>
    <col min="5390" max="5390" width="2.44140625" style="206" customWidth="1"/>
    <col min="5391" max="5391" width="11.44140625" style="206" customWidth="1"/>
    <col min="5392" max="5392" width="2.44140625" style="206" customWidth="1"/>
    <col min="5393" max="5393" width="13.6640625" style="206" customWidth="1"/>
    <col min="5394" max="5394" width="2.44140625" style="206" customWidth="1"/>
    <col min="5395" max="5395" width="9.88671875" style="206" customWidth="1"/>
    <col min="5396" max="5396" width="2.44140625" style="206" customWidth="1"/>
    <col min="5397" max="5397" width="14.5546875" style="206" customWidth="1"/>
    <col min="5398" max="5398" width="2.109375" style="206" customWidth="1"/>
    <col min="5399" max="5399" width="11.33203125" style="206" customWidth="1"/>
    <col min="5400" max="5400" width="2.33203125" style="206" customWidth="1"/>
    <col min="5401" max="5401" width="8.88671875" style="206" customWidth="1"/>
    <col min="5402" max="5632" width="22.88671875" style="206"/>
    <col min="5633" max="5633" width="4.88671875" style="206" customWidth="1"/>
    <col min="5634" max="5634" width="2.44140625" style="206" customWidth="1"/>
    <col min="5635" max="5635" width="17.44140625" style="206" customWidth="1"/>
    <col min="5636" max="5636" width="2.44140625" style="206" customWidth="1"/>
    <col min="5637" max="5637" width="10.5546875" style="206" customWidth="1"/>
    <col min="5638" max="5638" width="2.44140625" style="206" customWidth="1"/>
    <col min="5639" max="5639" width="10.5546875" style="206" customWidth="1"/>
    <col min="5640" max="5640" width="2.44140625" style="206" customWidth="1"/>
    <col min="5641" max="5641" width="11.6640625" style="206" customWidth="1"/>
    <col min="5642" max="5642" width="2.44140625" style="206" customWidth="1"/>
    <col min="5643" max="5643" width="9.109375" style="206" customWidth="1"/>
    <col min="5644" max="5644" width="2.44140625" style="206" customWidth="1"/>
    <col min="5645" max="5645" width="11" style="206" customWidth="1"/>
    <col min="5646" max="5646" width="2.44140625" style="206" customWidth="1"/>
    <col min="5647" max="5647" width="11.44140625" style="206" customWidth="1"/>
    <col min="5648" max="5648" width="2.44140625" style="206" customWidth="1"/>
    <col min="5649" max="5649" width="13.6640625" style="206" customWidth="1"/>
    <col min="5650" max="5650" width="2.44140625" style="206" customWidth="1"/>
    <col min="5651" max="5651" width="9.88671875" style="206" customWidth="1"/>
    <col min="5652" max="5652" width="2.44140625" style="206" customWidth="1"/>
    <col min="5653" max="5653" width="14.5546875" style="206" customWidth="1"/>
    <col min="5654" max="5654" width="2.109375" style="206" customWidth="1"/>
    <col min="5655" max="5655" width="11.33203125" style="206" customWidth="1"/>
    <col min="5656" max="5656" width="2.33203125" style="206" customWidth="1"/>
    <col min="5657" max="5657" width="8.88671875" style="206" customWidth="1"/>
    <col min="5658" max="5888" width="22.88671875" style="206"/>
    <col min="5889" max="5889" width="4.88671875" style="206" customWidth="1"/>
    <col min="5890" max="5890" width="2.44140625" style="206" customWidth="1"/>
    <col min="5891" max="5891" width="17.44140625" style="206" customWidth="1"/>
    <col min="5892" max="5892" width="2.44140625" style="206" customWidth="1"/>
    <col min="5893" max="5893" width="10.5546875" style="206" customWidth="1"/>
    <col min="5894" max="5894" width="2.44140625" style="206" customWidth="1"/>
    <col min="5895" max="5895" width="10.5546875" style="206" customWidth="1"/>
    <col min="5896" max="5896" width="2.44140625" style="206" customWidth="1"/>
    <col min="5897" max="5897" width="11.6640625" style="206" customWidth="1"/>
    <col min="5898" max="5898" width="2.44140625" style="206" customWidth="1"/>
    <col min="5899" max="5899" width="9.109375" style="206" customWidth="1"/>
    <col min="5900" max="5900" width="2.44140625" style="206" customWidth="1"/>
    <col min="5901" max="5901" width="11" style="206" customWidth="1"/>
    <col min="5902" max="5902" width="2.44140625" style="206" customWidth="1"/>
    <col min="5903" max="5903" width="11.44140625" style="206" customWidth="1"/>
    <col min="5904" max="5904" width="2.44140625" style="206" customWidth="1"/>
    <col min="5905" max="5905" width="13.6640625" style="206" customWidth="1"/>
    <col min="5906" max="5906" width="2.44140625" style="206" customWidth="1"/>
    <col min="5907" max="5907" width="9.88671875" style="206" customWidth="1"/>
    <col min="5908" max="5908" width="2.44140625" style="206" customWidth="1"/>
    <col min="5909" max="5909" width="14.5546875" style="206" customWidth="1"/>
    <col min="5910" max="5910" width="2.109375" style="206" customWidth="1"/>
    <col min="5911" max="5911" width="11.33203125" style="206" customWidth="1"/>
    <col min="5912" max="5912" width="2.33203125" style="206" customWidth="1"/>
    <col min="5913" max="5913" width="8.88671875" style="206" customWidth="1"/>
    <col min="5914" max="6144" width="22.88671875" style="206"/>
    <col min="6145" max="6145" width="4.88671875" style="206" customWidth="1"/>
    <col min="6146" max="6146" width="2.44140625" style="206" customWidth="1"/>
    <col min="6147" max="6147" width="17.44140625" style="206" customWidth="1"/>
    <col min="6148" max="6148" width="2.44140625" style="206" customWidth="1"/>
    <col min="6149" max="6149" width="10.5546875" style="206" customWidth="1"/>
    <col min="6150" max="6150" width="2.44140625" style="206" customWidth="1"/>
    <col min="6151" max="6151" width="10.5546875" style="206" customWidth="1"/>
    <col min="6152" max="6152" width="2.44140625" style="206" customWidth="1"/>
    <col min="6153" max="6153" width="11.6640625" style="206" customWidth="1"/>
    <col min="6154" max="6154" width="2.44140625" style="206" customWidth="1"/>
    <col min="6155" max="6155" width="9.109375" style="206" customWidth="1"/>
    <col min="6156" max="6156" width="2.44140625" style="206" customWidth="1"/>
    <col min="6157" max="6157" width="11" style="206" customWidth="1"/>
    <col min="6158" max="6158" width="2.44140625" style="206" customWidth="1"/>
    <col min="6159" max="6159" width="11.44140625" style="206" customWidth="1"/>
    <col min="6160" max="6160" width="2.44140625" style="206" customWidth="1"/>
    <col min="6161" max="6161" width="13.6640625" style="206" customWidth="1"/>
    <col min="6162" max="6162" width="2.44140625" style="206" customWidth="1"/>
    <col min="6163" max="6163" width="9.88671875" style="206" customWidth="1"/>
    <col min="6164" max="6164" width="2.44140625" style="206" customWidth="1"/>
    <col min="6165" max="6165" width="14.5546875" style="206" customWidth="1"/>
    <col min="6166" max="6166" width="2.109375" style="206" customWidth="1"/>
    <col min="6167" max="6167" width="11.33203125" style="206" customWidth="1"/>
    <col min="6168" max="6168" width="2.33203125" style="206" customWidth="1"/>
    <col min="6169" max="6169" width="8.88671875" style="206" customWidth="1"/>
    <col min="6170" max="6400" width="22.88671875" style="206"/>
    <col min="6401" max="6401" width="4.88671875" style="206" customWidth="1"/>
    <col min="6402" max="6402" width="2.44140625" style="206" customWidth="1"/>
    <col min="6403" max="6403" width="17.44140625" style="206" customWidth="1"/>
    <col min="6404" max="6404" width="2.44140625" style="206" customWidth="1"/>
    <col min="6405" max="6405" width="10.5546875" style="206" customWidth="1"/>
    <col min="6406" max="6406" width="2.44140625" style="206" customWidth="1"/>
    <col min="6407" max="6407" width="10.5546875" style="206" customWidth="1"/>
    <col min="6408" max="6408" width="2.44140625" style="206" customWidth="1"/>
    <col min="6409" max="6409" width="11.6640625" style="206" customWidth="1"/>
    <col min="6410" max="6410" width="2.44140625" style="206" customWidth="1"/>
    <col min="6411" max="6411" width="9.109375" style="206" customWidth="1"/>
    <col min="6412" max="6412" width="2.44140625" style="206" customWidth="1"/>
    <col min="6413" max="6413" width="11" style="206" customWidth="1"/>
    <col min="6414" max="6414" width="2.44140625" style="206" customWidth="1"/>
    <col min="6415" max="6415" width="11.44140625" style="206" customWidth="1"/>
    <col min="6416" max="6416" width="2.44140625" style="206" customWidth="1"/>
    <col min="6417" max="6417" width="13.6640625" style="206" customWidth="1"/>
    <col min="6418" max="6418" width="2.44140625" style="206" customWidth="1"/>
    <col min="6419" max="6419" width="9.88671875" style="206" customWidth="1"/>
    <col min="6420" max="6420" width="2.44140625" style="206" customWidth="1"/>
    <col min="6421" max="6421" width="14.5546875" style="206" customWidth="1"/>
    <col min="6422" max="6422" width="2.109375" style="206" customWidth="1"/>
    <col min="6423" max="6423" width="11.33203125" style="206" customWidth="1"/>
    <col min="6424" max="6424" width="2.33203125" style="206" customWidth="1"/>
    <col min="6425" max="6425" width="8.88671875" style="206" customWidth="1"/>
    <col min="6426" max="6656" width="22.88671875" style="206"/>
    <col min="6657" max="6657" width="4.88671875" style="206" customWidth="1"/>
    <col min="6658" max="6658" width="2.44140625" style="206" customWidth="1"/>
    <col min="6659" max="6659" width="17.44140625" style="206" customWidth="1"/>
    <col min="6660" max="6660" width="2.44140625" style="206" customWidth="1"/>
    <col min="6661" max="6661" width="10.5546875" style="206" customWidth="1"/>
    <col min="6662" max="6662" width="2.44140625" style="206" customWidth="1"/>
    <col min="6663" max="6663" width="10.5546875" style="206" customWidth="1"/>
    <col min="6664" max="6664" width="2.44140625" style="206" customWidth="1"/>
    <col min="6665" max="6665" width="11.6640625" style="206" customWidth="1"/>
    <col min="6666" max="6666" width="2.44140625" style="206" customWidth="1"/>
    <col min="6667" max="6667" width="9.109375" style="206" customWidth="1"/>
    <col min="6668" max="6668" width="2.44140625" style="206" customWidth="1"/>
    <col min="6669" max="6669" width="11" style="206" customWidth="1"/>
    <col min="6670" max="6670" width="2.44140625" style="206" customWidth="1"/>
    <col min="6671" max="6671" width="11.44140625" style="206" customWidth="1"/>
    <col min="6672" max="6672" width="2.44140625" style="206" customWidth="1"/>
    <col min="6673" max="6673" width="13.6640625" style="206" customWidth="1"/>
    <col min="6674" max="6674" width="2.44140625" style="206" customWidth="1"/>
    <col min="6675" max="6675" width="9.88671875" style="206" customWidth="1"/>
    <col min="6676" max="6676" width="2.44140625" style="206" customWidth="1"/>
    <col min="6677" max="6677" width="14.5546875" style="206" customWidth="1"/>
    <col min="6678" max="6678" width="2.109375" style="206" customWidth="1"/>
    <col min="6679" max="6679" width="11.33203125" style="206" customWidth="1"/>
    <col min="6680" max="6680" width="2.33203125" style="206" customWidth="1"/>
    <col min="6681" max="6681" width="8.88671875" style="206" customWidth="1"/>
    <col min="6682" max="6912" width="22.88671875" style="206"/>
    <col min="6913" max="6913" width="4.88671875" style="206" customWidth="1"/>
    <col min="6914" max="6914" width="2.44140625" style="206" customWidth="1"/>
    <col min="6915" max="6915" width="17.44140625" style="206" customWidth="1"/>
    <col min="6916" max="6916" width="2.44140625" style="206" customWidth="1"/>
    <col min="6917" max="6917" width="10.5546875" style="206" customWidth="1"/>
    <col min="6918" max="6918" width="2.44140625" style="206" customWidth="1"/>
    <col min="6919" max="6919" width="10.5546875" style="206" customWidth="1"/>
    <col min="6920" max="6920" width="2.44140625" style="206" customWidth="1"/>
    <col min="6921" max="6921" width="11.6640625" style="206" customWidth="1"/>
    <col min="6922" max="6922" width="2.44140625" style="206" customWidth="1"/>
    <col min="6923" max="6923" width="9.109375" style="206" customWidth="1"/>
    <col min="6924" max="6924" width="2.44140625" style="206" customWidth="1"/>
    <col min="6925" max="6925" width="11" style="206" customWidth="1"/>
    <col min="6926" max="6926" width="2.44140625" style="206" customWidth="1"/>
    <col min="6927" max="6927" width="11.44140625" style="206" customWidth="1"/>
    <col min="6928" max="6928" width="2.44140625" style="206" customWidth="1"/>
    <col min="6929" max="6929" width="13.6640625" style="206" customWidth="1"/>
    <col min="6930" max="6930" width="2.44140625" style="206" customWidth="1"/>
    <col min="6931" max="6931" width="9.88671875" style="206" customWidth="1"/>
    <col min="6932" max="6932" width="2.44140625" style="206" customWidth="1"/>
    <col min="6933" max="6933" width="14.5546875" style="206" customWidth="1"/>
    <col min="6934" max="6934" width="2.109375" style="206" customWidth="1"/>
    <col min="6935" max="6935" width="11.33203125" style="206" customWidth="1"/>
    <col min="6936" max="6936" width="2.33203125" style="206" customWidth="1"/>
    <col min="6937" max="6937" width="8.88671875" style="206" customWidth="1"/>
    <col min="6938" max="7168" width="22.88671875" style="206"/>
    <col min="7169" max="7169" width="4.88671875" style="206" customWidth="1"/>
    <col min="7170" max="7170" width="2.44140625" style="206" customWidth="1"/>
    <col min="7171" max="7171" width="17.44140625" style="206" customWidth="1"/>
    <col min="7172" max="7172" width="2.44140625" style="206" customWidth="1"/>
    <col min="7173" max="7173" width="10.5546875" style="206" customWidth="1"/>
    <col min="7174" max="7174" width="2.44140625" style="206" customWidth="1"/>
    <col min="7175" max="7175" width="10.5546875" style="206" customWidth="1"/>
    <col min="7176" max="7176" width="2.44140625" style="206" customWidth="1"/>
    <col min="7177" max="7177" width="11.6640625" style="206" customWidth="1"/>
    <col min="7178" max="7178" width="2.44140625" style="206" customWidth="1"/>
    <col min="7179" max="7179" width="9.109375" style="206" customWidth="1"/>
    <col min="7180" max="7180" width="2.44140625" style="206" customWidth="1"/>
    <col min="7181" max="7181" width="11" style="206" customWidth="1"/>
    <col min="7182" max="7182" width="2.44140625" style="206" customWidth="1"/>
    <col min="7183" max="7183" width="11.44140625" style="206" customWidth="1"/>
    <col min="7184" max="7184" width="2.44140625" style="206" customWidth="1"/>
    <col min="7185" max="7185" width="13.6640625" style="206" customWidth="1"/>
    <col min="7186" max="7186" width="2.44140625" style="206" customWidth="1"/>
    <col min="7187" max="7187" width="9.88671875" style="206" customWidth="1"/>
    <col min="7188" max="7188" width="2.44140625" style="206" customWidth="1"/>
    <col min="7189" max="7189" width="14.5546875" style="206" customWidth="1"/>
    <col min="7190" max="7190" width="2.109375" style="206" customWidth="1"/>
    <col min="7191" max="7191" width="11.33203125" style="206" customWidth="1"/>
    <col min="7192" max="7192" width="2.33203125" style="206" customWidth="1"/>
    <col min="7193" max="7193" width="8.88671875" style="206" customWidth="1"/>
    <col min="7194" max="7424" width="22.88671875" style="206"/>
    <col min="7425" max="7425" width="4.88671875" style="206" customWidth="1"/>
    <col min="7426" max="7426" width="2.44140625" style="206" customWidth="1"/>
    <col min="7427" max="7427" width="17.44140625" style="206" customWidth="1"/>
    <col min="7428" max="7428" width="2.44140625" style="206" customWidth="1"/>
    <col min="7429" max="7429" width="10.5546875" style="206" customWidth="1"/>
    <col min="7430" max="7430" width="2.44140625" style="206" customWidth="1"/>
    <col min="7431" max="7431" width="10.5546875" style="206" customWidth="1"/>
    <col min="7432" max="7432" width="2.44140625" style="206" customWidth="1"/>
    <col min="7433" max="7433" width="11.6640625" style="206" customWidth="1"/>
    <col min="7434" max="7434" width="2.44140625" style="206" customWidth="1"/>
    <col min="7435" max="7435" width="9.109375" style="206" customWidth="1"/>
    <col min="7436" max="7436" width="2.44140625" style="206" customWidth="1"/>
    <col min="7437" max="7437" width="11" style="206" customWidth="1"/>
    <col min="7438" max="7438" width="2.44140625" style="206" customWidth="1"/>
    <col min="7439" max="7439" width="11.44140625" style="206" customWidth="1"/>
    <col min="7440" max="7440" width="2.44140625" style="206" customWidth="1"/>
    <col min="7441" max="7441" width="13.6640625" style="206" customWidth="1"/>
    <col min="7442" max="7442" width="2.44140625" style="206" customWidth="1"/>
    <col min="7443" max="7443" width="9.88671875" style="206" customWidth="1"/>
    <col min="7444" max="7444" width="2.44140625" style="206" customWidth="1"/>
    <col min="7445" max="7445" width="14.5546875" style="206" customWidth="1"/>
    <col min="7446" max="7446" width="2.109375" style="206" customWidth="1"/>
    <col min="7447" max="7447" width="11.33203125" style="206" customWidth="1"/>
    <col min="7448" max="7448" width="2.33203125" style="206" customWidth="1"/>
    <col min="7449" max="7449" width="8.88671875" style="206" customWidth="1"/>
    <col min="7450" max="7680" width="22.88671875" style="206"/>
    <col min="7681" max="7681" width="4.88671875" style="206" customWidth="1"/>
    <col min="7682" max="7682" width="2.44140625" style="206" customWidth="1"/>
    <col min="7683" max="7683" width="17.44140625" style="206" customWidth="1"/>
    <col min="7684" max="7684" width="2.44140625" style="206" customWidth="1"/>
    <col min="7685" max="7685" width="10.5546875" style="206" customWidth="1"/>
    <col min="7686" max="7686" width="2.44140625" style="206" customWidth="1"/>
    <col min="7687" max="7687" width="10.5546875" style="206" customWidth="1"/>
    <col min="7688" max="7688" width="2.44140625" style="206" customWidth="1"/>
    <col min="7689" max="7689" width="11.6640625" style="206" customWidth="1"/>
    <col min="7690" max="7690" width="2.44140625" style="206" customWidth="1"/>
    <col min="7691" max="7691" width="9.109375" style="206" customWidth="1"/>
    <col min="7692" max="7692" width="2.44140625" style="206" customWidth="1"/>
    <col min="7693" max="7693" width="11" style="206" customWidth="1"/>
    <col min="7694" max="7694" width="2.44140625" style="206" customWidth="1"/>
    <col min="7695" max="7695" width="11.44140625" style="206" customWidth="1"/>
    <col min="7696" max="7696" width="2.44140625" style="206" customWidth="1"/>
    <col min="7697" max="7697" width="13.6640625" style="206" customWidth="1"/>
    <col min="7698" max="7698" width="2.44140625" style="206" customWidth="1"/>
    <col min="7699" max="7699" width="9.88671875" style="206" customWidth="1"/>
    <col min="7700" max="7700" width="2.44140625" style="206" customWidth="1"/>
    <col min="7701" max="7701" width="14.5546875" style="206" customWidth="1"/>
    <col min="7702" max="7702" width="2.109375" style="206" customWidth="1"/>
    <col min="7703" max="7703" width="11.33203125" style="206" customWidth="1"/>
    <col min="7704" max="7704" width="2.33203125" style="206" customWidth="1"/>
    <col min="7705" max="7705" width="8.88671875" style="206" customWidth="1"/>
    <col min="7706" max="7936" width="22.88671875" style="206"/>
    <col min="7937" max="7937" width="4.88671875" style="206" customWidth="1"/>
    <col min="7938" max="7938" width="2.44140625" style="206" customWidth="1"/>
    <col min="7939" max="7939" width="17.44140625" style="206" customWidth="1"/>
    <col min="7940" max="7940" width="2.44140625" style="206" customWidth="1"/>
    <col min="7941" max="7941" width="10.5546875" style="206" customWidth="1"/>
    <col min="7942" max="7942" width="2.44140625" style="206" customWidth="1"/>
    <col min="7943" max="7943" width="10.5546875" style="206" customWidth="1"/>
    <col min="7944" max="7944" width="2.44140625" style="206" customWidth="1"/>
    <col min="7945" max="7945" width="11.6640625" style="206" customWidth="1"/>
    <col min="7946" max="7946" width="2.44140625" style="206" customWidth="1"/>
    <col min="7947" max="7947" width="9.109375" style="206" customWidth="1"/>
    <col min="7948" max="7948" width="2.44140625" style="206" customWidth="1"/>
    <col min="7949" max="7949" width="11" style="206" customWidth="1"/>
    <col min="7950" max="7950" width="2.44140625" style="206" customWidth="1"/>
    <col min="7951" max="7951" width="11.44140625" style="206" customWidth="1"/>
    <col min="7952" max="7952" width="2.44140625" style="206" customWidth="1"/>
    <col min="7953" max="7953" width="13.6640625" style="206" customWidth="1"/>
    <col min="7954" max="7954" width="2.44140625" style="206" customWidth="1"/>
    <col min="7955" max="7955" width="9.88671875" style="206" customWidth="1"/>
    <col min="7956" max="7956" width="2.44140625" style="206" customWidth="1"/>
    <col min="7957" max="7957" width="14.5546875" style="206" customWidth="1"/>
    <col min="7958" max="7958" width="2.109375" style="206" customWidth="1"/>
    <col min="7959" max="7959" width="11.33203125" style="206" customWidth="1"/>
    <col min="7960" max="7960" width="2.33203125" style="206" customWidth="1"/>
    <col min="7961" max="7961" width="8.88671875" style="206" customWidth="1"/>
    <col min="7962" max="8192" width="22.88671875" style="206"/>
    <col min="8193" max="8193" width="4.88671875" style="206" customWidth="1"/>
    <col min="8194" max="8194" width="2.44140625" style="206" customWidth="1"/>
    <col min="8195" max="8195" width="17.44140625" style="206" customWidth="1"/>
    <col min="8196" max="8196" width="2.44140625" style="206" customWidth="1"/>
    <col min="8197" max="8197" width="10.5546875" style="206" customWidth="1"/>
    <col min="8198" max="8198" width="2.44140625" style="206" customWidth="1"/>
    <col min="8199" max="8199" width="10.5546875" style="206" customWidth="1"/>
    <col min="8200" max="8200" width="2.44140625" style="206" customWidth="1"/>
    <col min="8201" max="8201" width="11.6640625" style="206" customWidth="1"/>
    <col min="8202" max="8202" width="2.44140625" style="206" customWidth="1"/>
    <col min="8203" max="8203" width="9.109375" style="206" customWidth="1"/>
    <col min="8204" max="8204" width="2.44140625" style="206" customWidth="1"/>
    <col min="8205" max="8205" width="11" style="206" customWidth="1"/>
    <col min="8206" max="8206" width="2.44140625" style="206" customWidth="1"/>
    <col min="8207" max="8207" width="11.44140625" style="206" customWidth="1"/>
    <col min="8208" max="8208" width="2.44140625" style="206" customWidth="1"/>
    <col min="8209" max="8209" width="13.6640625" style="206" customWidth="1"/>
    <col min="8210" max="8210" width="2.44140625" style="206" customWidth="1"/>
    <col min="8211" max="8211" width="9.88671875" style="206" customWidth="1"/>
    <col min="8212" max="8212" width="2.44140625" style="206" customWidth="1"/>
    <col min="8213" max="8213" width="14.5546875" style="206" customWidth="1"/>
    <col min="8214" max="8214" width="2.109375" style="206" customWidth="1"/>
    <col min="8215" max="8215" width="11.33203125" style="206" customWidth="1"/>
    <col min="8216" max="8216" width="2.33203125" style="206" customWidth="1"/>
    <col min="8217" max="8217" width="8.88671875" style="206" customWidth="1"/>
    <col min="8218" max="8448" width="22.88671875" style="206"/>
    <col min="8449" max="8449" width="4.88671875" style="206" customWidth="1"/>
    <col min="8450" max="8450" width="2.44140625" style="206" customWidth="1"/>
    <col min="8451" max="8451" width="17.44140625" style="206" customWidth="1"/>
    <col min="8452" max="8452" width="2.44140625" style="206" customWidth="1"/>
    <col min="8453" max="8453" width="10.5546875" style="206" customWidth="1"/>
    <col min="8454" max="8454" width="2.44140625" style="206" customWidth="1"/>
    <col min="8455" max="8455" width="10.5546875" style="206" customWidth="1"/>
    <col min="8456" max="8456" width="2.44140625" style="206" customWidth="1"/>
    <col min="8457" max="8457" width="11.6640625" style="206" customWidth="1"/>
    <col min="8458" max="8458" width="2.44140625" style="206" customWidth="1"/>
    <col min="8459" max="8459" width="9.109375" style="206" customWidth="1"/>
    <col min="8460" max="8460" width="2.44140625" style="206" customWidth="1"/>
    <col min="8461" max="8461" width="11" style="206" customWidth="1"/>
    <col min="8462" max="8462" width="2.44140625" style="206" customWidth="1"/>
    <col min="8463" max="8463" width="11.44140625" style="206" customWidth="1"/>
    <col min="8464" max="8464" width="2.44140625" style="206" customWidth="1"/>
    <col min="8465" max="8465" width="13.6640625" style="206" customWidth="1"/>
    <col min="8466" max="8466" width="2.44140625" style="206" customWidth="1"/>
    <col min="8467" max="8467" width="9.88671875" style="206" customWidth="1"/>
    <col min="8468" max="8468" width="2.44140625" style="206" customWidth="1"/>
    <col min="8469" max="8469" width="14.5546875" style="206" customWidth="1"/>
    <col min="8470" max="8470" width="2.109375" style="206" customWidth="1"/>
    <col min="8471" max="8471" width="11.33203125" style="206" customWidth="1"/>
    <col min="8472" max="8472" width="2.33203125" style="206" customWidth="1"/>
    <col min="8473" max="8473" width="8.88671875" style="206" customWidth="1"/>
    <col min="8474" max="8704" width="22.88671875" style="206"/>
    <col min="8705" max="8705" width="4.88671875" style="206" customWidth="1"/>
    <col min="8706" max="8706" width="2.44140625" style="206" customWidth="1"/>
    <col min="8707" max="8707" width="17.44140625" style="206" customWidth="1"/>
    <col min="8708" max="8708" width="2.44140625" style="206" customWidth="1"/>
    <col min="8709" max="8709" width="10.5546875" style="206" customWidth="1"/>
    <col min="8710" max="8710" width="2.44140625" style="206" customWidth="1"/>
    <col min="8711" max="8711" width="10.5546875" style="206" customWidth="1"/>
    <col min="8712" max="8712" width="2.44140625" style="206" customWidth="1"/>
    <col min="8713" max="8713" width="11.6640625" style="206" customWidth="1"/>
    <col min="8714" max="8714" width="2.44140625" style="206" customWidth="1"/>
    <col min="8715" max="8715" width="9.109375" style="206" customWidth="1"/>
    <col min="8716" max="8716" width="2.44140625" style="206" customWidth="1"/>
    <col min="8717" max="8717" width="11" style="206" customWidth="1"/>
    <col min="8718" max="8718" width="2.44140625" style="206" customWidth="1"/>
    <col min="8719" max="8719" width="11.44140625" style="206" customWidth="1"/>
    <col min="8720" max="8720" width="2.44140625" style="206" customWidth="1"/>
    <col min="8721" max="8721" width="13.6640625" style="206" customWidth="1"/>
    <col min="8722" max="8722" width="2.44140625" style="206" customWidth="1"/>
    <col min="8723" max="8723" width="9.88671875" style="206" customWidth="1"/>
    <col min="8724" max="8724" width="2.44140625" style="206" customWidth="1"/>
    <col min="8725" max="8725" width="14.5546875" style="206" customWidth="1"/>
    <col min="8726" max="8726" width="2.109375" style="206" customWidth="1"/>
    <col min="8727" max="8727" width="11.33203125" style="206" customWidth="1"/>
    <col min="8728" max="8728" width="2.33203125" style="206" customWidth="1"/>
    <col min="8729" max="8729" width="8.88671875" style="206" customWidth="1"/>
    <col min="8730" max="8960" width="22.88671875" style="206"/>
    <col min="8961" max="8961" width="4.88671875" style="206" customWidth="1"/>
    <col min="8962" max="8962" width="2.44140625" style="206" customWidth="1"/>
    <col min="8963" max="8963" width="17.44140625" style="206" customWidth="1"/>
    <col min="8964" max="8964" width="2.44140625" style="206" customWidth="1"/>
    <col min="8965" max="8965" width="10.5546875" style="206" customWidth="1"/>
    <col min="8966" max="8966" width="2.44140625" style="206" customWidth="1"/>
    <col min="8967" max="8967" width="10.5546875" style="206" customWidth="1"/>
    <col min="8968" max="8968" width="2.44140625" style="206" customWidth="1"/>
    <col min="8969" max="8969" width="11.6640625" style="206" customWidth="1"/>
    <col min="8970" max="8970" width="2.44140625" style="206" customWidth="1"/>
    <col min="8971" max="8971" width="9.109375" style="206" customWidth="1"/>
    <col min="8972" max="8972" width="2.44140625" style="206" customWidth="1"/>
    <col min="8973" max="8973" width="11" style="206" customWidth="1"/>
    <col min="8974" max="8974" width="2.44140625" style="206" customWidth="1"/>
    <col min="8975" max="8975" width="11.44140625" style="206" customWidth="1"/>
    <col min="8976" max="8976" width="2.44140625" style="206" customWidth="1"/>
    <col min="8977" max="8977" width="13.6640625" style="206" customWidth="1"/>
    <col min="8978" max="8978" width="2.44140625" style="206" customWidth="1"/>
    <col min="8979" max="8979" width="9.88671875" style="206" customWidth="1"/>
    <col min="8980" max="8980" width="2.44140625" style="206" customWidth="1"/>
    <col min="8981" max="8981" width="14.5546875" style="206" customWidth="1"/>
    <col min="8982" max="8982" width="2.109375" style="206" customWidth="1"/>
    <col min="8983" max="8983" width="11.33203125" style="206" customWidth="1"/>
    <col min="8984" max="8984" width="2.33203125" style="206" customWidth="1"/>
    <col min="8985" max="8985" width="8.88671875" style="206" customWidth="1"/>
    <col min="8986" max="9216" width="22.88671875" style="206"/>
    <col min="9217" max="9217" width="4.88671875" style="206" customWidth="1"/>
    <col min="9218" max="9218" width="2.44140625" style="206" customWidth="1"/>
    <col min="9219" max="9219" width="17.44140625" style="206" customWidth="1"/>
    <col min="9220" max="9220" width="2.44140625" style="206" customWidth="1"/>
    <col min="9221" max="9221" width="10.5546875" style="206" customWidth="1"/>
    <col min="9222" max="9222" width="2.44140625" style="206" customWidth="1"/>
    <col min="9223" max="9223" width="10.5546875" style="206" customWidth="1"/>
    <col min="9224" max="9224" width="2.44140625" style="206" customWidth="1"/>
    <col min="9225" max="9225" width="11.6640625" style="206" customWidth="1"/>
    <col min="9226" max="9226" width="2.44140625" style="206" customWidth="1"/>
    <col min="9227" max="9227" width="9.109375" style="206" customWidth="1"/>
    <col min="9228" max="9228" width="2.44140625" style="206" customWidth="1"/>
    <col min="9229" max="9229" width="11" style="206" customWidth="1"/>
    <col min="9230" max="9230" width="2.44140625" style="206" customWidth="1"/>
    <col min="9231" max="9231" width="11.44140625" style="206" customWidth="1"/>
    <col min="9232" max="9232" width="2.44140625" style="206" customWidth="1"/>
    <col min="9233" max="9233" width="13.6640625" style="206" customWidth="1"/>
    <col min="9234" max="9234" width="2.44140625" style="206" customWidth="1"/>
    <col min="9235" max="9235" width="9.88671875" style="206" customWidth="1"/>
    <col min="9236" max="9236" width="2.44140625" style="206" customWidth="1"/>
    <col min="9237" max="9237" width="14.5546875" style="206" customWidth="1"/>
    <col min="9238" max="9238" width="2.109375" style="206" customWidth="1"/>
    <col min="9239" max="9239" width="11.33203125" style="206" customWidth="1"/>
    <col min="9240" max="9240" width="2.33203125" style="206" customWidth="1"/>
    <col min="9241" max="9241" width="8.88671875" style="206" customWidth="1"/>
    <col min="9242" max="9472" width="22.88671875" style="206"/>
    <col min="9473" max="9473" width="4.88671875" style="206" customWidth="1"/>
    <col min="9474" max="9474" width="2.44140625" style="206" customWidth="1"/>
    <col min="9475" max="9475" width="17.44140625" style="206" customWidth="1"/>
    <col min="9476" max="9476" width="2.44140625" style="206" customWidth="1"/>
    <col min="9477" max="9477" width="10.5546875" style="206" customWidth="1"/>
    <col min="9478" max="9478" width="2.44140625" style="206" customWidth="1"/>
    <col min="9479" max="9479" width="10.5546875" style="206" customWidth="1"/>
    <col min="9480" max="9480" width="2.44140625" style="206" customWidth="1"/>
    <col min="9481" max="9481" width="11.6640625" style="206" customWidth="1"/>
    <col min="9482" max="9482" width="2.44140625" style="206" customWidth="1"/>
    <col min="9483" max="9483" width="9.109375" style="206" customWidth="1"/>
    <col min="9484" max="9484" width="2.44140625" style="206" customWidth="1"/>
    <col min="9485" max="9485" width="11" style="206" customWidth="1"/>
    <col min="9486" max="9486" width="2.44140625" style="206" customWidth="1"/>
    <col min="9487" max="9487" width="11.44140625" style="206" customWidth="1"/>
    <col min="9488" max="9488" width="2.44140625" style="206" customWidth="1"/>
    <col min="9489" max="9489" width="13.6640625" style="206" customWidth="1"/>
    <col min="9490" max="9490" width="2.44140625" style="206" customWidth="1"/>
    <col min="9491" max="9491" width="9.88671875" style="206" customWidth="1"/>
    <col min="9492" max="9492" width="2.44140625" style="206" customWidth="1"/>
    <col min="9493" max="9493" width="14.5546875" style="206" customWidth="1"/>
    <col min="9494" max="9494" width="2.109375" style="206" customWidth="1"/>
    <col min="9495" max="9495" width="11.33203125" style="206" customWidth="1"/>
    <col min="9496" max="9496" width="2.33203125" style="206" customWidth="1"/>
    <col min="9497" max="9497" width="8.88671875" style="206" customWidth="1"/>
    <col min="9498" max="9728" width="22.88671875" style="206"/>
    <col min="9729" max="9729" width="4.88671875" style="206" customWidth="1"/>
    <col min="9730" max="9730" width="2.44140625" style="206" customWidth="1"/>
    <col min="9731" max="9731" width="17.44140625" style="206" customWidth="1"/>
    <col min="9732" max="9732" width="2.44140625" style="206" customWidth="1"/>
    <col min="9733" max="9733" width="10.5546875" style="206" customWidth="1"/>
    <col min="9734" max="9734" width="2.44140625" style="206" customWidth="1"/>
    <col min="9735" max="9735" width="10.5546875" style="206" customWidth="1"/>
    <col min="9736" max="9736" width="2.44140625" style="206" customWidth="1"/>
    <col min="9737" max="9737" width="11.6640625" style="206" customWidth="1"/>
    <col min="9738" max="9738" width="2.44140625" style="206" customWidth="1"/>
    <col min="9739" max="9739" width="9.109375" style="206" customWidth="1"/>
    <col min="9740" max="9740" width="2.44140625" style="206" customWidth="1"/>
    <col min="9741" max="9741" width="11" style="206" customWidth="1"/>
    <col min="9742" max="9742" width="2.44140625" style="206" customWidth="1"/>
    <col min="9743" max="9743" width="11.44140625" style="206" customWidth="1"/>
    <col min="9744" max="9744" width="2.44140625" style="206" customWidth="1"/>
    <col min="9745" max="9745" width="13.6640625" style="206" customWidth="1"/>
    <col min="9746" max="9746" width="2.44140625" style="206" customWidth="1"/>
    <col min="9747" max="9747" width="9.88671875" style="206" customWidth="1"/>
    <col min="9748" max="9748" width="2.44140625" style="206" customWidth="1"/>
    <col min="9749" max="9749" width="14.5546875" style="206" customWidth="1"/>
    <col min="9750" max="9750" width="2.109375" style="206" customWidth="1"/>
    <col min="9751" max="9751" width="11.33203125" style="206" customWidth="1"/>
    <col min="9752" max="9752" width="2.33203125" style="206" customWidth="1"/>
    <col min="9753" max="9753" width="8.88671875" style="206" customWidth="1"/>
    <col min="9754" max="9984" width="22.88671875" style="206"/>
    <col min="9985" max="9985" width="4.88671875" style="206" customWidth="1"/>
    <col min="9986" max="9986" width="2.44140625" style="206" customWidth="1"/>
    <col min="9987" max="9987" width="17.44140625" style="206" customWidth="1"/>
    <col min="9988" max="9988" width="2.44140625" style="206" customWidth="1"/>
    <col min="9989" max="9989" width="10.5546875" style="206" customWidth="1"/>
    <col min="9990" max="9990" width="2.44140625" style="206" customWidth="1"/>
    <col min="9991" max="9991" width="10.5546875" style="206" customWidth="1"/>
    <col min="9992" max="9992" width="2.44140625" style="206" customWidth="1"/>
    <col min="9993" max="9993" width="11.6640625" style="206" customWidth="1"/>
    <col min="9994" max="9994" width="2.44140625" style="206" customWidth="1"/>
    <col min="9995" max="9995" width="9.109375" style="206" customWidth="1"/>
    <col min="9996" max="9996" width="2.44140625" style="206" customWidth="1"/>
    <col min="9997" max="9997" width="11" style="206" customWidth="1"/>
    <col min="9998" max="9998" width="2.44140625" style="206" customWidth="1"/>
    <col min="9999" max="9999" width="11.44140625" style="206" customWidth="1"/>
    <col min="10000" max="10000" width="2.44140625" style="206" customWidth="1"/>
    <col min="10001" max="10001" width="13.6640625" style="206" customWidth="1"/>
    <col min="10002" max="10002" width="2.44140625" style="206" customWidth="1"/>
    <col min="10003" max="10003" width="9.88671875" style="206" customWidth="1"/>
    <col min="10004" max="10004" width="2.44140625" style="206" customWidth="1"/>
    <col min="10005" max="10005" width="14.5546875" style="206" customWidth="1"/>
    <col min="10006" max="10006" width="2.109375" style="206" customWidth="1"/>
    <col min="10007" max="10007" width="11.33203125" style="206" customWidth="1"/>
    <col min="10008" max="10008" width="2.33203125" style="206" customWidth="1"/>
    <col min="10009" max="10009" width="8.88671875" style="206" customWidth="1"/>
    <col min="10010" max="10240" width="22.88671875" style="206"/>
    <col min="10241" max="10241" width="4.88671875" style="206" customWidth="1"/>
    <col min="10242" max="10242" width="2.44140625" style="206" customWidth="1"/>
    <col min="10243" max="10243" width="17.44140625" style="206" customWidth="1"/>
    <col min="10244" max="10244" width="2.44140625" style="206" customWidth="1"/>
    <col min="10245" max="10245" width="10.5546875" style="206" customWidth="1"/>
    <col min="10246" max="10246" width="2.44140625" style="206" customWidth="1"/>
    <col min="10247" max="10247" width="10.5546875" style="206" customWidth="1"/>
    <col min="10248" max="10248" width="2.44140625" style="206" customWidth="1"/>
    <col min="10249" max="10249" width="11.6640625" style="206" customWidth="1"/>
    <col min="10250" max="10250" width="2.44140625" style="206" customWidth="1"/>
    <col min="10251" max="10251" width="9.109375" style="206" customWidth="1"/>
    <col min="10252" max="10252" width="2.44140625" style="206" customWidth="1"/>
    <col min="10253" max="10253" width="11" style="206" customWidth="1"/>
    <col min="10254" max="10254" width="2.44140625" style="206" customWidth="1"/>
    <col min="10255" max="10255" width="11.44140625" style="206" customWidth="1"/>
    <col min="10256" max="10256" width="2.44140625" style="206" customWidth="1"/>
    <col min="10257" max="10257" width="13.6640625" style="206" customWidth="1"/>
    <col min="10258" max="10258" width="2.44140625" style="206" customWidth="1"/>
    <col min="10259" max="10259" width="9.88671875" style="206" customWidth="1"/>
    <col min="10260" max="10260" width="2.44140625" style="206" customWidth="1"/>
    <col min="10261" max="10261" width="14.5546875" style="206" customWidth="1"/>
    <col min="10262" max="10262" width="2.109375" style="206" customWidth="1"/>
    <col min="10263" max="10263" width="11.33203125" style="206" customWidth="1"/>
    <col min="10264" max="10264" width="2.33203125" style="206" customWidth="1"/>
    <col min="10265" max="10265" width="8.88671875" style="206" customWidth="1"/>
    <col min="10266" max="10496" width="22.88671875" style="206"/>
    <col min="10497" max="10497" width="4.88671875" style="206" customWidth="1"/>
    <col min="10498" max="10498" width="2.44140625" style="206" customWidth="1"/>
    <col min="10499" max="10499" width="17.44140625" style="206" customWidth="1"/>
    <col min="10500" max="10500" width="2.44140625" style="206" customWidth="1"/>
    <col min="10501" max="10501" width="10.5546875" style="206" customWidth="1"/>
    <col min="10502" max="10502" width="2.44140625" style="206" customWidth="1"/>
    <col min="10503" max="10503" width="10.5546875" style="206" customWidth="1"/>
    <col min="10504" max="10504" width="2.44140625" style="206" customWidth="1"/>
    <col min="10505" max="10505" width="11.6640625" style="206" customWidth="1"/>
    <col min="10506" max="10506" width="2.44140625" style="206" customWidth="1"/>
    <col min="10507" max="10507" width="9.109375" style="206" customWidth="1"/>
    <col min="10508" max="10508" width="2.44140625" style="206" customWidth="1"/>
    <col min="10509" max="10509" width="11" style="206" customWidth="1"/>
    <col min="10510" max="10510" width="2.44140625" style="206" customWidth="1"/>
    <col min="10511" max="10511" width="11.44140625" style="206" customWidth="1"/>
    <col min="10512" max="10512" width="2.44140625" style="206" customWidth="1"/>
    <col min="10513" max="10513" width="13.6640625" style="206" customWidth="1"/>
    <col min="10514" max="10514" width="2.44140625" style="206" customWidth="1"/>
    <col min="10515" max="10515" width="9.88671875" style="206" customWidth="1"/>
    <col min="10516" max="10516" width="2.44140625" style="206" customWidth="1"/>
    <col min="10517" max="10517" width="14.5546875" style="206" customWidth="1"/>
    <col min="10518" max="10518" width="2.109375" style="206" customWidth="1"/>
    <col min="10519" max="10519" width="11.33203125" style="206" customWidth="1"/>
    <col min="10520" max="10520" width="2.33203125" style="206" customWidth="1"/>
    <col min="10521" max="10521" width="8.88671875" style="206" customWidth="1"/>
    <col min="10522" max="10752" width="22.88671875" style="206"/>
    <col min="10753" max="10753" width="4.88671875" style="206" customWidth="1"/>
    <col min="10754" max="10754" width="2.44140625" style="206" customWidth="1"/>
    <col min="10755" max="10755" width="17.44140625" style="206" customWidth="1"/>
    <col min="10756" max="10756" width="2.44140625" style="206" customWidth="1"/>
    <col min="10757" max="10757" width="10.5546875" style="206" customWidth="1"/>
    <col min="10758" max="10758" width="2.44140625" style="206" customWidth="1"/>
    <col min="10759" max="10759" width="10.5546875" style="206" customWidth="1"/>
    <col min="10760" max="10760" width="2.44140625" style="206" customWidth="1"/>
    <col min="10761" max="10761" width="11.6640625" style="206" customWidth="1"/>
    <col min="10762" max="10762" width="2.44140625" style="206" customWidth="1"/>
    <col min="10763" max="10763" width="9.109375" style="206" customWidth="1"/>
    <col min="10764" max="10764" width="2.44140625" style="206" customWidth="1"/>
    <col min="10765" max="10765" width="11" style="206" customWidth="1"/>
    <col min="10766" max="10766" width="2.44140625" style="206" customWidth="1"/>
    <col min="10767" max="10767" width="11.44140625" style="206" customWidth="1"/>
    <col min="10768" max="10768" width="2.44140625" style="206" customWidth="1"/>
    <col min="10769" max="10769" width="13.6640625" style="206" customWidth="1"/>
    <col min="10770" max="10770" width="2.44140625" style="206" customWidth="1"/>
    <col min="10771" max="10771" width="9.88671875" style="206" customWidth="1"/>
    <col min="10772" max="10772" width="2.44140625" style="206" customWidth="1"/>
    <col min="10773" max="10773" width="14.5546875" style="206" customWidth="1"/>
    <col min="10774" max="10774" width="2.109375" style="206" customWidth="1"/>
    <col min="10775" max="10775" width="11.33203125" style="206" customWidth="1"/>
    <col min="10776" max="10776" width="2.33203125" style="206" customWidth="1"/>
    <col min="10777" max="10777" width="8.88671875" style="206" customWidth="1"/>
    <col min="10778" max="11008" width="22.88671875" style="206"/>
    <col min="11009" max="11009" width="4.88671875" style="206" customWidth="1"/>
    <col min="11010" max="11010" width="2.44140625" style="206" customWidth="1"/>
    <col min="11011" max="11011" width="17.44140625" style="206" customWidth="1"/>
    <col min="11012" max="11012" width="2.44140625" style="206" customWidth="1"/>
    <col min="11013" max="11013" width="10.5546875" style="206" customWidth="1"/>
    <col min="11014" max="11014" width="2.44140625" style="206" customWidth="1"/>
    <col min="11015" max="11015" width="10.5546875" style="206" customWidth="1"/>
    <col min="11016" max="11016" width="2.44140625" style="206" customWidth="1"/>
    <col min="11017" max="11017" width="11.6640625" style="206" customWidth="1"/>
    <col min="11018" max="11018" width="2.44140625" style="206" customWidth="1"/>
    <col min="11019" max="11019" width="9.109375" style="206" customWidth="1"/>
    <col min="11020" max="11020" width="2.44140625" style="206" customWidth="1"/>
    <col min="11021" max="11021" width="11" style="206" customWidth="1"/>
    <col min="11022" max="11022" width="2.44140625" style="206" customWidth="1"/>
    <col min="11023" max="11023" width="11.44140625" style="206" customWidth="1"/>
    <col min="11024" max="11024" width="2.44140625" style="206" customWidth="1"/>
    <col min="11025" max="11025" width="13.6640625" style="206" customWidth="1"/>
    <col min="11026" max="11026" width="2.44140625" style="206" customWidth="1"/>
    <col min="11027" max="11027" width="9.88671875" style="206" customWidth="1"/>
    <col min="11028" max="11028" width="2.44140625" style="206" customWidth="1"/>
    <col min="11029" max="11029" width="14.5546875" style="206" customWidth="1"/>
    <col min="11030" max="11030" width="2.109375" style="206" customWidth="1"/>
    <col min="11031" max="11031" width="11.33203125" style="206" customWidth="1"/>
    <col min="11032" max="11032" width="2.33203125" style="206" customWidth="1"/>
    <col min="11033" max="11033" width="8.88671875" style="206" customWidth="1"/>
    <col min="11034" max="11264" width="22.88671875" style="206"/>
    <col min="11265" max="11265" width="4.88671875" style="206" customWidth="1"/>
    <col min="11266" max="11266" width="2.44140625" style="206" customWidth="1"/>
    <col min="11267" max="11267" width="17.44140625" style="206" customWidth="1"/>
    <col min="11268" max="11268" width="2.44140625" style="206" customWidth="1"/>
    <col min="11269" max="11269" width="10.5546875" style="206" customWidth="1"/>
    <col min="11270" max="11270" width="2.44140625" style="206" customWidth="1"/>
    <col min="11271" max="11271" width="10.5546875" style="206" customWidth="1"/>
    <col min="11272" max="11272" width="2.44140625" style="206" customWidth="1"/>
    <col min="11273" max="11273" width="11.6640625" style="206" customWidth="1"/>
    <col min="11274" max="11274" width="2.44140625" style="206" customWidth="1"/>
    <col min="11275" max="11275" width="9.109375" style="206" customWidth="1"/>
    <col min="11276" max="11276" width="2.44140625" style="206" customWidth="1"/>
    <col min="11277" max="11277" width="11" style="206" customWidth="1"/>
    <col min="11278" max="11278" width="2.44140625" style="206" customWidth="1"/>
    <col min="11279" max="11279" width="11.44140625" style="206" customWidth="1"/>
    <col min="11280" max="11280" width="2.44140625" style="206" customWidth="1"/>
    <col min="11281" max="11281" width="13.6640625" style="206" customWidth="1"/>
    <col min="11282" max="11282" width="2.44140625" style="206" customWidth="1"/>
    <col min="11283" max="11283" width="9.88671875" style="206" customWidth="1"/>
    <col min="11284" max="11284" width="2.44140625" style="206" customWidth="1"/>
    <col min="11285" max="11285" width="14.5546875" style="206" customWidth="1"/>
    <col min="11286" max="11286" width="2.109375" style="206" customWidth="1"/>
    <col min="11287" max="11287" width="11.33203125" style="206" customWidth="1"/>
    <col min="11288" max="11288" width="2.33203125" style="206" customWidth="1"/>
    <col min="11289" max="11289" width="8.88671875" style="206" customWidth="1"/>
    <col min="11290" max="11520" width="22.88671875" style="206"/>
    <col min="11521" max="11521" width="4.88671875" style="206" customWidth="1"/>
    <col min="11522" max="11522" width="2.44140625" style="206" customWidth="1"/>
    <col min="11523" max="11523" width="17.44140625" style="206" customWidth="1"/>
    <col min="11524" max="11524" width="2.44140625" style="206" customWidth="1"/>
    <col min="11525" max="11525" width="10.5546875" style="206" customWidth="1"/>
    <col min="11526" max="11526" width="2.44140625" style="206" customWidth="1"/>
    <col min="11527" max="11527" width="10.5546875" style="206" customWidth="1"/>
    <col min="11528" max="11528" width="2.44140625" style="206" customWidth="1"/>
    <col min="11529" max="11529" width="11.6640625" style="206" customWidth="1"/>
    <col min="11530" max="11530" width="2.44140625" style="206" customWidth="1"/>
    <col min="11531" max="11531" width="9.109375" style="206" customWidth="1"/>
    <col min="11532" max="11532" width="2.44140625" style="206" customWidth="1"/>
    <col min="11533" max="11533" width="11" style="206" customWidth="1"/>
    <col min="11534" max="11534" width="2.44140625" style="206" customWidth="1"/>
    <col min="11535" max="11535" width="11.44140625" style="206" customWidth="1"/>
    <col min="11536" max="11536" width="2.44140625" style="206" customWidth="1"/>
    <col min="11537" max="11537" width="13.6640625" style="206" customWidth="1"/>
    <col min="11538" max="11538" width="2.44140625" style="206" customWidth="1"/>
    <col min="11539" max="11539" width="9.88671875" style="206" customWidth="1"/>
    <col min="11540" max="11540" width="2.44140625" style="206" customWidth="1"/>
    <col min="11541" max="11541" width="14.5546875" style="206" customWidth="1"/>
    <col min="11542" max="11542" width="2.109375" style="206" customWidth="1"/>
    <col min="11543" max="11543" width="11.33203125" style="206" customWidth="1"/>
    <col min="11544" max="11544" width="2.33203125" style="206" customWidth="1"/>
    <col min="11545" max="11545" width="8.88671875" style="206" customWidth="1"/>
    <col min="11546" max="11776" width="22.88671875" style="206"/>
    <col min="11777" max="11777" width="4.88671875" style="206" customWidth="1"/>
    <col min="11778" max="11778" width="2.44140625" style="206" customWidth="1"/>
    <col min="11779" max="11779" width="17.44140625" style="206" customWidth="1"/>
    <col min="11780" max="11780" width="2.44140625" style="206" customWidth="1"/>
    <col min="11781" max="11781" width="10.5546875" style="206" customWidth="1"/>
    <col min="11782" max="11782" width="2.44140625" style="206" customWidth="1"/>
    <col min="11783" max="11783" width="10.5546875" style="206" customWidth="1"/>
    <col min="11784" max="11784" width="2.44140625" style="206" customWidth="1"/>
    <col min="11785" max="11785" width="11.6640625" style="206" customWidth="1"/>
    <col min="11786" max="11786" width="2.44140625" style="206" customWidth="1"/>
    <col min="11787" max="11787" width="9.109375" style="206" customWidth="1"/>
    <col min="11788" max="11788" width="2.44140625" style="206" customWidth="1"/>
    <col min="11789" max="11789" width="11" style="206" customWidth="1"/>
    <col min="11790" max="11790" width="2.44140625" style="206" customWidth="1"/>
    <col min="11791" max="11791" width="11.44140625" style="206" customWidth="1"/>
    <col min="11792" max="11792" width="2.44140625" style="206" customWidth="1"/>
    <col min="11793" max="11793" width="13.6640625" style="206" customWidth="1"/>
    <col min="11794" max="11794" width="2.44140625" style="206" customWidth="1"/>
    <col min="11795" max="11795" width="9.88671875" style="206" customWidth="1"/>
    <col min="11796" max="11796" width="2.44140625" style="206" customWidth="1"/>
    <col min="11797" max="11797" width="14.5546875" style="206" customWidth="1"/>
    <col min="11798" max="11798" width="2.109375" style="206" customWidth="1"/>
    <col min="11799" max="11799" width="11.33203125" style="206" customWidth="1"/>
    <col min="11800" max="11800" width="2.33203125" style="206" customWidth="1"/>
    <col min="11801" max="11801" width="8.88671875" style="206" customWidth="1"/>
    <col min="11802" max="12032" width="22.88671875" style="206"/>
    <col min="12033" max="12033" width="4.88671875" style="206" customWidth="1"/>
    <col min="12034" max="12034" width="2.44140625" style="206" customWidth="1"/>
    <col min="12035" max="12035" width="17.44140625" style="206" customWidth="1"/>
    <col min="12036" max="12036" width="2.44140625" style="206" customWidth="1"/>
    <col min="12037" max="12037" width="10.5546875" style="206" customWidth="1"/>
    <col min="12038" max="12038" width="2.44140625" style="206" customWidth="1"/>
    <col min="12039" max="12039" width="10.5546875" style="206" customWidth="1"/>
    <col min="12040" max="12040" width="2.44140625" style="206" customWidth="1"/>
    <col min="12041" max="12041" width="11.6640625" style="206" customWidth="1"/>
    <col min="12042" max="12042" width="2.44140625" style="206" customWidth="1"/>
    <col min="12043" max="12043" width="9.109375" style="206" customWidth="1"/>
    <col min="12044" max="12044" width="2.44140625" style="206" customWidth="1"/>
    <col min="12045" max="12045" width="11" style="206" customWidth="1"/>
    <col min="12046" max="12046" width="2.44140625" style="206" customWidth="1"/>
    <col min="12047" max="12047" width="11.44140625" style="206" customWidth="1"/>
    <col min="12048" max="12048" width="2.44140625" style="206" customWidth="1"/>
    <col min="12049" max="12049" width="13.6640625" style="206" customWidth="1"/>
    <col min="12050" max="12050" width="2.44140625" style="206" customWidth="1"/>
    <col min="12051" max="12051" width="9.88671875" style="206" customWidth="1"/>
    <col min="12052" max="12052" width="2.44140625" style="206" customWidth="1"/>
    <col min="12053" max="12053" width="14.5546875" style="206" customWidth="1"/>
    <col min="12054" max="12054" width="2.109375" style="206" customWidth="1"/>
    <col min="12055" max="12055" width="11.33203125" style="206" customWidth="1"/>
    <col min="12056" max="12056" width="2.33203125" style="206" customWidth="1"/>
    <col min="12057" max="12057" width="8.88671875" style="206" customWidth="1"/>
    <col min="12058" max="12288" width="22.88671875" style="206"/>
    <col min="12289" max="12289" width="4.88671875" style="206" customWidth="1"/>
    <col min="12290" max="12290" width="2.44140625" style="206" customWidth="1"/>
    <col min="12291" max="12291" width="17.44140625" style="206" customWidth="1"/>
    <col min="12292" max="12292" width="2.44140625" style="206" customWidth="1"/>
    <col min="12293" max="12293" width="10.5546875" style="206" customWidth="1"/>
    <col min="12294" max="12294" width="2.44140625" style="206" customWidth="1"/>
    <col min="12295" max="12295" width="10.5546875" style="206" customWidth="1"/>
    <col min="12296" max="12296" width="2.44140625" style="206" customWidth="1"/>
    <col min="12297" max="12297" width="11.6640625" style="206" customWidth="1"/>
    <col min="12298" max="12298" width="2.44140625" style="206" customWidth="1"/>
    <col min="12299" max="12299" width="9.109375" style="206" customWidth="1"/>
    <col min="12300" max="12300" width="2.44140625" style="206" customWidth="1"/>
    <col min="12301" max="12301" width="11" style="206" customWidth="1"/>
    <col min="12302" max="12302" width="2.44140625" style="206" customWidth="1"/>
    <col min="12303" max="12303" width="11.44140625" style="206" customWidth="1"/>
    <col min="12304" max="12304" width="2.44140625" style="206" customWidth="1"/>
    <col min="12305" max="12305" width="13.6640625" style="206" customWidth="1"/>
    <col min="12306" max="12306" width="2.44140625" style="206" customWidth="1"/>
    <col min="12307" max="12307" width="9.88671875" style="206" customWidth="1"/>
    <col min="12308" max="12308" width="2.44140625" style="206" customWidth="1"/>
    <col min="12309" max="12309" width="14.5546875" style="206" customWidth="1"/>
    <col min="12310" max="12310" width="2.109375" style="206" customWidth="1"/>
    <col min="12311" max="12311" width="11.33203125" style="206" customWidth="1"/>
    <col min="12312" max="12312" width="2.33203125" style="206" customWidth="1"/>
    <col min="12313" max="12313" width="8.88671875" style="206" customWidth="1"/>
    <col min="12314" max="12544" width="22.88671875" style="206"/>
    <col min="12545" max="12545" width="4.88671875" style="206" customWidth="1"/>
    <col min="12546" max="12546" width="2.44140625" style="206" customWidth="1"/>
    <col min="12547" max="12547" width="17.44140625" style="206" customWidth="1"/>
    <col min="12548" max="12548" width="2.44140625" style="206" customWidth="1"/>
    <col min="12549" max="12549" width="10.5546875" style="206" customWidth="1"/>
    <col min="12550" max="12550" width="2.44140625" style="206" customWidth="1"/>
    <col min="12551" max="12551" width="10.5546875" style="206" customWidth="1"/>
    <col min="12552" max="12552" width="2.44140625" style="206" customWidth="1"/>
    <col min="12553" max="12553" width="11.6640625" style="206" customWidth="1"/>
    <col min="12554" max="12554" width="2.44140625" style="206" customWidth="1"/>
    <col min="12555" max="12555" width="9.109375" style="206" customWidth="1"/>
    <col min="12556" max="12556" width="2.44140625" style="206" customWidth="1"/>
    <col min="12557" max="12557" width="11" style="206" customWidth="1"/>
    <col min="12558" max="12558" width="2.44140625" style="206" customWidth="1"/>
    <col min="12559" max="12559" width="11.44140625" style="206" customWidth="1"/>
    <col min="12560" max="12560" width="2.44140625" style="206" customWidth="1"/>
    <col min="12561" max="12561" width="13.6640625" style="206" customWidth="1"/>
    <col min="12562" max="12562" width="2.44140625" style="206" customWidth="1"/>
    <col min="12563" max="12563" width="9.88671875" style="206" customWidth="1"/>
    <col min="12564" max="12564" width="2.44140625" style="206" customWidth="1"/>
    <col min="12565" max="12565" width="14.5546875" style="206" customWidth="1"/>
    <col min="12566" max="12566" width="2.109375" style="206" customWidth="1"/>
    <col min="12567" max="12567" width="11.33203125" style="206" customWidth="1"/>
    <col min="12568" max="12568" width="2.33203125" style="206" customWidth="1"/>
    <col min="12569" max="12569" width="8.88671875" style="206" customWidth="1"/>
    <col min="12570" max="12800" width="22.88671875" style="206"/>
    <col min="12801" max="12801" width="4.88671875" style="206" customWidth="1"/>
    <col min="12802" max="12802" width="2.44140625" style="206" customWidth="1"/>
    <col min="12803" max="12803" width="17.44140625" style="206" customWidth="1"/>
    <col min="12804" max="12804" width="2.44140625" style="206" customWidth="1"/>
    <col min="12805" max="12805" width="10.5546875" style="206" customWidth="1"/>
    <col min="12806" max="12806" width="2.44140625" style="206" customWidth="1"/>
    <col min="12807" max="12807" width="10.5546875" style="206" customWidth="1"/>
    <col min="12808" max="12808" width="2.44140625" style="206" customWidth="1"/>
    <col min="12809" max="12809" width="11.6640625" style="206" customWidth="1"/>
    <col min="12810" max="12810" width="2.44140625" style="206" customWidth="1"/>
    <col min="12811" max="12811" width="9.109375" style="206" customWidth="1"/>
    <col min="12812" max="12812" width="2.44140625" style="206" customWidth="1"/>
    <col min="12813" max="12813" width="11" style="206" customWidth="1"/>
    <col min="12814" max="12814" width="2.44140625" style="206" customWidth="1"/>
    <col min="12815" max="12815" width="11.44140625" style="206" customWidth="1"/>
    <col min="12816" max="12816" width="2.44140625" style="206" customWidth="1"/>
    <col min="12817" max="12817" width="13.6640625" style="206" customWidth="1"/>
    <col min="12818" max="12818" width="2.44140625" style="206" customWidth="1"/>
    <col min="12819" max="12819" width="9.88671875" style="206" customWidth="1"/>
    <col min="12820" max="12820" width="2.44140625" style="206" customWidth="1"/>
    <col min="12821" max="12821" width="14.5546875" style="206" customWidth="1"/>
    <col min="12822" max="12822" width="2.109375" style="206" customWidth="1"/>
    <col min="12823" max="12823" width="11.33203125" style="206" customWidth="1"/>
    <col min="12824" max="12824" width="2.33203125" style="206" customWidth="1"/>
    <col min="12825" max="12825" width="8.88671875" style="206" customWidth="1"/>
    <col min="12826" max="13056" width="22.88671875" style="206"/>
    <col min="13057" max="13057" width="4.88671875" style="206" customWidth="1"/>
    <col min="13058" max="13058" width="2.44140625" style="206" customWidth="1"/>
    <col min="13059" max="13059" width="17.44140625" style="206" customWidth="1"/>
    <col min="13060" max="13060" width="2.44140625" style="206" customWidth="1"/>
    <col min="13061" max="13061" width="10.5546875" style="206" customWidth="1"/>
    <col min="13062" max="13062" width="2.44140625" style="206" customWidth="1"/>
    <col min="13063" max="13063" width="10.5546875" style="206" customWidth="1"/>
    <col min="13064" max="13064" width="2.44140625" style="206" customWidth="1"/>
    <col min="13065" max="13065" width="11.6640625" style="206" customWidth="1"/>
    <col min="13066" max="13066" width="2.44140625" style="206" customWidth="1"/>
    <col min="13067" max="13067" width="9.109375" style="206" customWidth="1"/>
    <col min="13068" max="13068" width="2.44140625" style="206" customWidth="1"/>
    <col min="13069" max="13069" width="11" style="206" customWidth="1"/>
    <col min="13070" max="13070" width="2.44140625" style="206" customWidth="1"/>
    <col min="13071" max="13071" width="11.44140625" style="206" customWidth="1"/>
    <col min="13072" max="13072" width="2.44140625" style="206" customWidth="1"/>
    <col min="13073" max="13073" width="13.6640625" style="206" customWidth="1"/>
    <col min="13074" max="13074" width="2.44140625" style="206" customWidth="1"/>
    <col min="13075" max="13075" width="9.88671875" style="206" customWidth="1"/>
    <col min="13076" max="13076" width="2.44140625" style="206" customWidth="1"/>
    <col min="13077" max="13077" width="14.5546875" style="206" customWidth="1"/>
    <col min="13078" max="13078" width="2.109375" style="206" customWidth="1"/>
    <col min="13079" max="13079" width="11.33203125" style="206" customWidth="1"/>
    <col min="13080" max="13080" width="2.33203125" style="206" customWidth="1"/>
    <col min="13081" max="13081" width="8.88671875" style="206" customWidth="1"/>
    <col min="13082" max="13312" width="22.88671875" style="206"/>
    <col min="13313" max="13313" width="4.88671875" style="206" customWidth="1"/>
    <col min="13314" max="13314" width="2.44140625" style="206" customWidth="1"/>
    <col min="13315" max="13315" width="17.44140625" style="206" customWidth="1"/>
    <col min="13316" max="13316" width="2.44140625" style="206" customWidth="1"/>
    <col min="13317" max="13317" width="10.5546875" style="206" customWidth="1"/>
    <col min="13318" max="13318" width="2.44140625" style="206" customWidth="1"/>
    <col min="13319" max="13319" width="10.5546875" style="206" customWidth="1"/>
    <col min="13320" max="13320" width="2.44140625" style="206" customWidth="1"/>
    <col min="13321" max="13321" width="11.6640625" style="206" customWidth="1"/>
    <col min="13322" max="13322" width="2.44140625" style="206" customWidth="1"/>
    <col min="13323" max="13323" width="9.109375" style="206" customWidth="1"/>
    <col min="13324" max="13324" width="2.44140625" style="206" customWidth="1"/>
    <col min="13325" max="13325" width="11" style="206" customWidth="1"/>
    <col min="13326" max="13326" width="2.44140625" style="206" customWidth="1"/>
    <col min="13327" max="13327" width="11.44140625" style="206" customWidth="1"/>
    <col min="13328" max="13328" width="2.44140625" style="206" customWidth="1"/>
    <col min="13329" max="13329" width="13.6640625" style="206" customWidth="1"/>
    <col min="13330" max="13330" width="2.44140625" style="206" customWidth="1"/>
    <col min="13331" max="13331" width="9.88671875" style="206" customWidth="1"/>
    <col min="13332" max="13332" width="2.44140625" style="206" customWidth="1"/>
    <col min="13333" max="13333" width="14.5546875" style="206" customWidth="1"/>
    <col min="13334" max="13334" width="2.109375" style="206" customWidth="1"/>
    <col min="13335" max="13335" width="11.33203125" style="206" customWidth="1"/>
    <col min="13336" max="13336" width="2.33203125" style="206" customWidth="1"/>
    <col min="13337" max="13337" width="8.88671875" style="206" customWidth="1"/>
    <col min="13338" max="13568" width="22.88671875" style="206"/>
    <col min="13569" max="13569" width="4.88671875" style="206" customWidth="1"/>
    <col min="13570" max="13570" width="2.44140625" style="206" customWidth="1"/>
    <col min="13571" max="13571" width="17.44140625" style="206" customWidth="1"/>
    <col min="13572" max="13572" width="2.44140625" style="206" customWidth="1"/>
    <col min="13573" max="13573" width="10.5546875" style="206" customWidth="1"/>
    <col min="13574" max="13574" width="2.44140625" style="206" customWidth="1"/>
    <col min="13575" max="13575" width="10.5546875" style="206" customWidth="1"/>
    <col min="13576" max="13576" width="2.44140625" style="206" customWidth="1"/>
    <col min="13577" max="13577" width="11.6640625" style="206" customWidth="1"/>
    <col min="13578" max="13578" width="2.44140625" style="206" customWidth="1"/>
    <col min="13579" max="13579" width="9.109375" style="206" customWidth="1"/>
    <col min="13580" max="13580" width="2.44140625" style="206" customWidth="1"/>
    <col min="13581" max="13581" width="11" style="206" customWidth="1"/>
    <col min="13582" max="13582" width="2.44140625" style="206" customWidth="1"/>
    <col min="13583" max="13583" width="11.44140625" style="206" customWidth="1"/>
    <col min="13584" max="13584" width="2.44140625" style="206" customWidth="1"/>
    <col min="13585" max="13585" width="13.6640625" style="206" customWidth="1"/>
    <col min="13586" max="13586" width="2.44140625" style="206" customWidth="1"/>
    <col min="13587" max="13587" width="9.88671875" style="206" customWidth="1"/>
    <col min="13588" max="13588" width="2.44140625" style="206" customWidth="1"/>
    <col min="13589" max="13589" width="14.5546875" style="206" customWidth="1"/>
    <col min="13590" max="13590" width="2.109375" style="206" customWidth="1"/>
    <col min="13591" max="13591" width="11.33203125" style="206" customWidth="1"/>
    <col min="13592" max="13592" width="2.33203125" style="206" customWidth="1"/>
    <col min="13593" max="13593" width="8.88671875" style="206" customWidth="1"/>
    <col min="13594" max="13824" width="22.88671875" style="206"/>
    <col min="13825" max="13825" width="4.88671875" style="206" customWidth="1"/>
    <col min="13826" max="13826" width="2.44140625" style="206" customWidth="1"/>
    <col min="13827" max="13827" width="17.44140625" style="206" customWidth="1"/>
    <col min="13828" max="13828" width="2.44140625" style="206" customWidth="1"/>
    <col min="13829" max="13829" width="10.5546875" style="206" customWidth="1"/>
    <col min="13830" max="13830" width="2.44140625" style="206" customWidth="1"/>
    <col min="13831" max="13831" width="10.5546875" style="206" customWidth="1"/>
    <col min="13832" max="13832" width="2.44140625" style="206" customWidth="1"/>
    <col min="13833" max="13833" width="11.6640625" style="206" customWidth="1"/>
    <col min="13834" max="13834" width="2.44140625" style="206" customWidth="1"/>
    <col min="13835" max="13835" width="9.109375" style="206" customWidth="1"/>
    <col min="13836" max="13836" width="2.44140625" style="206" customWidth="1"/>
    <col min="13837" max="13837" width="11" style="206" customWidth="1"/>
    <col min="13838" max="13838" width="2.44140625" style="206" customWidth="1"/>
    <col min="13839" max="13839" width="11.44140625" style="206" customWidth="1"/>
    <col min="13840" max="13840" width="2.44140625" style="206" customWidth="1"/>
    <col min="13841" max="13841" width="13.6640625" style="206" customWidth="1"/>
    <col min="13842" max="13842" width="2.44140625" style="206" customWidth="1"/>
    <col min="13843" max="13843" width="9.88671875" style="206" customWidth="1"/>
    <col min="13844" max="13844" width="2.44140625" style="206" customWidth="1"/>
    <col min="13845" max="13845" width="14.5546875" style="206" customWidth="1"/>
    <col min="13846" max="13846" width="2.109375" style="206" customWidth="1"/>
    <col min="13847" max="13847" width="11.33203125" style="206" customWidth="1"/>
    <col min="13848" max="13848" width="2.33203125" style="206" customWidth="1"/>
    <col min="13849" max="13849" width="8.88671875" style="206" customWidth="1"/>
    <col min="13850" max="14080" width="22.88671875" style="206"/>
    <col min="14081" max="14081" width="4.88671875" style="206" customWidth="1"/>
    <col min="14082" max="14082" width="2.44140625" style="206" customWidth="1"/>
    <col min="14083" max="14083" width="17.44140625" style="206" customWidth="1"/>
    <col min="14084" max="14084" width="2.44140625" style="206" customWidth="1"/>
    <col min="14085" max="14085" width="10.5546875" style="206" customWidth="1"/>
    <col min="14086" max="14086" width="2.44140625" style="206" customWidth="1"/>
    <col min="14087" max="14087" width="10.5546875" style="206" customWidth="1"/>
    <col min="14088" max="14088" width="2.44140625" style="206" customWidth="1"/>
    <col min="14089" max="14089" width="11.6640625" style="206" customWidth="1"/>
    <col min="14090" max="14090" width="2.44140625" style="206" customWidth="1"/>
    <col min="14091" max="14091" width="9.109375" style="206" customWidth="1"/>
    <col min="14092" max="14092" width="2.44140625" style="206" customWidth="1"/>
    <col min="14093" max="14093" width="11" style="206" customWidth="1"/>
    <col min="14094" max="14094" width="2.44140625" style="206" customWidth="1"/>
    <col min="14095" max="14095" width="11.44140625" style="206" customWidth="1"/>
    <col min="14096" max="14096" width="2.44140625" style="206" customWidth="1"/>
    <col min="14097" max="14097" width="13.6640625" style="206" customWidth="1"/>
    <col min="14098" max="14098" width="2.44140625" style="206" customWidth="1"/>
    <col min="14099" max="14099" width="9.88671875" style="206" customWidth="1"/>
    <col min="14100" max="14100" width="2.44140625" style="206" customWidth="1"/>
    <col min="14101" max="14101" width="14.5546875" style="206" customWidth="1"/>
    <col min="14102" max="14102" width="2.109375" style="206" customWidth="1"/>
    <col min="14103" max="14103" width="11.33203125" style="206" customWidth="1"/>
    <col min="14104" max="14104" width="2.33203125" style="206" customWidth="1"/>
    <col min="14105" max="14105" width="8.88671875" style="206" customWidth="1"/>
    <col min="14106" max="14336" width="22.88671875" style="206"/>
    <col min="14337" max="14337" width="4.88671875" style="206" customWidth="1"/>
    <col min="14338" max="14338" width="2.44140625" style="206" customWidth="1"/>
    <col min="14339" max="14339" width="17.44140625" style="206" customWidth="1"/>
    <col min="14340" max="14340" width="2.44140625" style="206" customWidth="1"/>
    <col min="14341" max="14341" width="10.5546875" style="206" customWidth="1"/>
    <col min="14342" max="14342" width="2.44140625" style="206" customWidth="1"/>
    <col min="14343" max="14343" width="10.5546875" style="206" customWidth="1"/>
    <col min="14344" max="14344" width="2.44140625" style="206" customWidth="1"/>
    <col min="14345" max="14345" width="11.6640625" style="206" customWidth="1"/>
    <col min="14346" max="14346" width="2.44140625" style="206" customWidth="1"/>
    <col min="14347" max="14347" width="9.109375" style="206" customWidth="1"/>
    <col min="14348" max="14348" width="2.44140625" style="206" customWidth="1"/>
    <col min="14349" max="14349" width="11" style="206" customWidth="1"/>
    <col min="14350" max="14350" width="2.44140625" style="206" customWidth="1"/>
    <col min="14351" max="14351" width="11.44140625" style="206" customWidth="1"/>
    <col min="14352" max="14352" width="2.44140625" style="206" customWidth="1"/>
    <col min="14353" max="14353" width="13.6640625" style="206" customWidth="1"/>
    <col min="14354" max="14354" width="2.44140625" style="206" customWidth="1"/>
    <col min="14355" max="14355" width="9.88671875" style="206" customWidth="1"/>
    <col min="14356" max="14356" width="2.44140625" style="206" customWidth="1"/>
    <col min="14357" max="14357" width="14.5546875" style="206" customWidth="1"/>
    <col min="14358" max="14358" width="2.109375" style="206" customWidth="1"/>
    <col min="14359" max="14359" width="11.33203125" style="206" customWidth="1"/>
    <col min="14360" max="14360" width="2.33203125" style="206" customWidth="1"/>
    <col min="14361" max="14361" width="8.88671875" style="206" customWidth="1"/>
    <col min="14362" max="14592" width="22.88671875" style="206"/>
    <col min="14593" max="14593" width="4.88671875" style="206" customWidth="1"/>
    <col min="14594" max="14594" width="2.44140625" style="206" customWidth="1"/>
    <col min="14595" max="14595" width="17.44140625" style="206" customWidth="1"/>
    <col min="14596" max="14596" width="2.44140625" style="206" customWidth="1"/>
    <col min="14597" max="14597" width="10.5546875" style="206" customWidth="1"/>
    <col min="14598" max="14598" width="2.44140625" style="206" customWidth="1"/>
    <col min="14599" max="14599" width="10.5546875" style="206" customWidth="1"/>
    <col min="14600" max="14600" width="2.44140625" style="206" customWidth="1"/>
    <col min="14601" max="14601" width="11.6640625" style="206" customWidth="1"/>
    <col min="14602" max="14602" width="2.44140625" style="206" customWidth="1"/>
    <col min="14603" max="14603" width="9.109375" style="206" customWidth="1"/>
    <col min="14604" max="14604" width="2.44140625" style="206" customWidth="1"/>
    <col min="14605" max="14605" width="11" style="206" customWidth="1"/>
    <col min="14606" max="14606" width="2.44140625" style="206" customWidth="1"/>
    <col min="14607" max="14607" width="11.44140625" style="206" customWidth="1"/>
    <col min="14608" max="14608" width="2.44140625" style="206" customWidth="1"/>
    <col min="14609" max="14609" width="13.6640625" style="206" customWidth="1"/>
    <col min="14610" max="14610" width="2.44140625" style="206" customWidth="1"/>
    <col min="14611" max="14611" width="9.88671875" style="206" customWidth="1"/>
    <col min="14612" max="14612" width="2.44140625" style="206" customWidth="1"/>
    <col min="14613" max="14613" width="14.5546875" style="206" customWidth="1"/>
    <col min="14614" max="14614" width="2.109375" style="206" customWidth="1"/>
    <col min="14615" max="14615" width="11.33203125" style="206" customWidth="1"/>
    <col min="14616" max="14616" width="2.33203125" style="206" customWidth="1"/>
    <col min="14617" max="14617" width="8.88671875" style="206" customWidth="1"/>
    <col min="14618" max="14848" width="22.88671875" style="206"/>
    <col min="14849" max="14849" width="4.88671875" style="206" customWidth="1"/>
    <col min="14850" max="14850" width="2.44140625" style="206" customWidth="1"/>
    <col min="14851" max="14851" width="17.44140625" style="206" customWidth="1"/>
    <col min="14852" max="14852" width="2.44140625" style="206" customWidth="1"/>
    <col min="14853" max="14853" width="10.5546875" style="206" customWidth="1"/>
    <col min="14854" max="14854" width="2.44140625" style="206" customWidth="1"/>
    <col min="14855" max="14855" width="10.5546875" style="206" customWidth="1"/>
    <col min="14856" max="14856" width="2.44140625" style="206" customWidth="1"/>
    <col min="14857" max="14857" width="11.6640625" style="206" customWidth="1"/>
    <col min="14858" max="14858" width="2.44140625" style="206" customWidth="1"/>
    <col min="14859" max="14859" width="9.109375" style="206" customWidth="1"/>
    <col min="14860" max="14860" width="2.44140625" style="206" customWidth="1"/>
    <col min="14861" max="14861" width="11" style="206" customWidth="1"/>
    <col min="14862" max="14862" width="2.44140625" style="206" customWidth="1"/>
    <col min="14863" max="14863" width="11.44140625" style="206" customWidth="1"/>
    <col min="14864" max="14864" width="2.44140625" style="206" customWidth="1"/>
    <col min="14865" max="14865" width="13.6640625" style="206" customWidth="1"/>
    <col min="14866" max="14866" width="2.44140625" style="206" customWidth="1"/>
    <col min="14867" max="14867" width="9.88671875" style="206" customWidth="1"/>
    <col min="14868" max="14868" width="2.44140625" style="206" customWidth="1"/>
    <col min="14869" max="14869" width="14.5546875" style="206" customWidth="1"/>
    <col min="14870" max="14870" width="2.109375" style="206" customWidth="1"/>
    <col min="14871" max="14871" width="11.33203125" style="206" customWidth="1"/>
    <col min="14872" max="14872" width="2.33203125" style="206" customWidth="1"/>
    <col min="14873" max="14873" width="8.88671875" style="206" customWidth="1"/>
    <col min="14874" max="15104" width="22.88671875" style="206"/>
    <col min="15105" max="15105" width="4.88671875" style="206" customWidth="1"/>
    <col min="15106" max="15106" width="2.44140625" style="206" customWidth="1"/>
    <col min="15107" max="15107" width="17.44140625" style="206" customWidth="1"/>
    <col min="15108" max="15108" width="2.44140625" style="206" customWidth="1"/>
    <col min="15109" max="15109" width="10.5546875" style="206" customWidth="1"/>
    <col min="15110" max="15110" width="2.44140625" style="206" customWidth="1"/>
    <col min="15111" max="15111" width="10.5546875" style="206" customWidth="1"/>
    <col min="15112" max="15112" width="2.44140625" style="206" customWidth="1"/>
    <col min="15113" max="15113" width="11.6640625" style="206" customWidth="1"/>
    <col min="15114" max="15114" width="2.44140625" style="206" customWidth="1"/>
    <col min="15115" max="15115" width="9.109375" style="206" customWidth="1"/>
    <col min="15116" max="15116" width="2.44140625" style="206" customWidth="1"/>
    <col min="15117" max="15117" width="11" style="206" customWidth="1"/>
    <col min="15118" max="15118" width="2.44140625" style="206" customWidth="1"/>
    <col min="15119" max="15119" width="11.44140625" style="206" customWidth="1"/>
    <col min="15120" max="15120" width="2.44140625" style="206" customWidth="1"/>
    <col min="15121" max="15121" width="13.6640625" style="206" customWidth="1"/>
    <col min="15122" max="15122" width="2.44140625" style="206" customWidth="1"/>
    <col min="15123" max="15123" width="9.88671875" style="206" customWidth="1"/>
    <col min="15124" max="15124" width="2.44140625" style="206" customWidth="1"/>
    <col min="15125" max="15125" width="14.5546875" style="206" customWidth="1"/>
    <col min="15126" max="15126" width="2.109375" style="206" customWidth="1"/>
    <col min="15127" max="15127" width="11.33203125" style="206" customWidth="1"/>
    <col min="15128" max="15128" width="2.33203125" style="206" customWidth="1"/>
    <col min="15129" max="15129" width="8.88671875" style="206" customWidth="1"/>
    <col min="15130" max="15360" width="22.88671875" style="206"/>
    <col min="15361" max="15361" width="4.88671875" style="206" customWidth="1"/>
    <col min="15362" max="15362" width="2.44140625" style="206" customWidth="1"/>
    <col min="15363" max="15363" width="17.44140625" style="206" customWidth="1"/>
    <col min="15364" max="15364" width="2.44140625" style="206" customWidth="1"/>
    <col min="15365" max="15365" width="10.5546875" style="206" customWidth="1"/>
    <col min="15366" max="15366" width="2.44140625" style="206" customWidth="1"/>
    <col min="15367" max="15367" width="10.5546875" style="206" customWidth="1"/>
    <col min="15368" max="15368" width="2.44140625" style="206" customWidth="1"/>
    <col min="15369" max="15369" width="11.6640625" style="206" customWidth="1"/>
    <col min="15370" max="15370" width="2.44140625" style="206" customWidth="1"/>
    <col min="15371" max="15371" width="9.109375" style="206" customWidth="1"/>
    <col min="15372" max="15372" width="2.44140625" style="206" customWidth="1"/>
    <col min="15373" max="15373" width="11" style="206" customWidth="1"/>
    <col min="15374" max="15374" width="2.44140625" style="206" customWidth="1"/>
    <col min="15375" max="15375" width="11.44140625" style="206" customWidth="1"/>
    <col min="15376" max="15376" width="2.44140625" style="206" customWidth="1"/>
    <col min="15377" max="15377" width="13.6640625" style="206" customWidth="1"/>
    <col min="15378" max="15378" width="2.44140625" style="206" customWidth="1"/>
    <col min="15379" max="15379" width="9.88671875" style="206" customWidth="1"/>
    <col min="15380" max="15380" width="2.44140625" style="206" customWidth="1"/>
    <col min="15381" max="15381" width="14.5546875" style="206" customWidth="1"/>
    <col min="15382" max="15382" width="2.109375" style="206" customWidth="1"/>
    <col min="15383" max="15383" width="11.33203125" style="206" customWidth="1"/>
    <col min="15384" max="15384" width="2.33203125" style="206" customWidth="1"/>
    <col min="15385" max="15385" width="8.88671875" style="206" customWidth="1"/>
    <col min="15386" max="15616" width="22.88671875" style="206"/>
    <col min="15617" max="15617" width="4.88671875" style="206" customWidth="1"/>
    <col min="15618" max="15618" width="2.44140625" style="206" customWidth="1"/>
    <col min="15619" max="15619" width="17.44140625" style="206" customWidth="1"/>
    <col min="15620" max="15620" width="2.44140625" style="206" customWidth="1"/>
    <col min="15621" max="15621" width="10.5546875" style="206" customWidth="1"/>
    <col min="15622" max="15622" width="2.44140625" style="206" customWidth="1"/>
    <col min="15623" max="15623" width="10.5546875" style="206" customWidth="1"/>
    <col min="15624" max="15624" width="2.44140625" style="206" customWidth="1"/>
    <col min="15625" max="15625" width="11.6640625" style="206" customWidth="1"/>
    <col min="15626" max="15626" width="2.44140625" style="206" customWidth="1"/>
    <col min="15627" max="15627" width="9.109375" style="206" customWidth="1"/>
    <col min="15628" max="15628" width="2.44140625" style="206" customWidth="1"/>
    <col min="15629" max="15629" width="11" style="206" customWidth="1"/>
    <col min="15630" max="15630" width="2.44140625" style="206" customWidth="1"/>
    <col min="15631" max="15631" width="11.44140625" style="206" customWidth="1"/>
    <col min="15632" max="15632" width="2.44140625" style="206" customWidth="1"/>
    <col min="15633" max="15633" width="13.6640625" style="206" customWidth="1"/>
    <col min="15634" max="15634" width="2.44140625" style="206" customWidth="1"/>
    <col min="15635" max="15635" width="9.88671875" style="206" customWidth="1"/>
    <col min="15636" max="15636" width="2.44140625" style="206" customWidth="1"/>
    <col min="15637" max="15637" width="14.5546875" style="206" customWidth="1"/>
    <col min="15638" max="15638" width="2.109375" style="206" customWidth="1"/>
    <col min="15639" max="15639" width="11.33203125" style="206" customWidth="1"/>
    <col min="15640" max="15640" width="2.33203125" style="206" customWidth="1"/>
    <col min="15641" max="15641" width="8.88671875" style="206" customWidth="1"/>
    <col min="15642" max="15872" width="22.88671875" style="206"/>
    <col min="15873" max="15873" width="4.88671875" style="206" customWidth="1"/>
    <col min="15874" max="15874" width="2.44140625" style="206" customWidth="1"/>
    <col min="15875" max="15875" width="17.44140625" style="206" customWidth="1"/>
    <col min="15876" max="15876" width="2.44140625" style="206" customWidth="1"/>
    <col min="15877" max="15877" width="10.5546875" style="206" customWidth="1"/>
    <col min="15878" max="15878" width="2.44140625" style="206" customWidth="1"/>
    <col min="15879" max="15879" width="10.5546875" style="206" customWidth="1"/>
    <col min="15880" max="15880" width="2.44140625" style="206" customWidth="1"/>
    <col min="15881" max="15881" width="11.6640625" style="206" customWidth="1"/>
    <col min="15882" max="15882" width="2.44140625" style="206" customWidth="1"/>
    <col min="15883" max="15883" width="9.109375" style="206" customWidth="1"/>
    <col min="15884" max="15884" width="2.44140625" style="206" customWidth="1"/>
    <col min="15885" max="15885" width="11" style="206" customWidth="1"/>
    <col min="15886" max="15886" width="2.44140625" style="206" customWidth="1"/>
    <col min="15887" max="15887" width="11.44140625" style="206" customWidth="1"/>
    <col min="15888" max="15888" width="2.44140625" style="206" customWidth="1"/>
    <col min="15889" max="15889" width="13.6640625" style="206" customWidth="1"/>
    <col min="15890" max="15890" width="2.44140625" style="206" customWidth="1"/>
    <col min="15891" max="15891" width="9.88671875" style="206" customWidth="1"/>
    <col min="15892" max="15892" width="2.44140625" style="206" customWidth="1"/>
    <col min="15893" max="15893" width="14.5546875" style="206" customWidth="1"/>
    <col min="15894" max="15894" width="2.109375" style="206" customWidth="1"/>
    <col min="15895" max="15895" width="11.33203125" style="206" customWidth="1"/>
    <col min="15896" max="15896" width="2.33203125" style="206" customWidth="1"/>
    <col min="15897" max="15897" width="8.88671875" style="206" customWidth="1"/>
    <col min="15898" max="16128" width="22.88671875" style="206"/>
    <col min="16129" max="16129" width="4.88671875" style="206" customWidth="1"/>
    <col min="16130" max="16130" width="2.44140625" style="206" customWidth="1"/>
    <col min="16131" max="16131" width="17.44140625" style="206" customWidth="1"/>
    <col min="16132" max="16132" width="2.44140625" style="206" customWidth="1"/>
    <col min="16133" max="16133" width="10.5546875" style="206" customWidth="1"/>
    <col min="16134" max="16134" width="2.44140625" style="206" customWidth="1"/>
    <col min="16135" max="16135" width="10.5546875" style="206" customWidth="1"/>
    <col min="16136" max="16136" width="2.44140625" style="206" customWidth="1"/>
    <col min="16137" max="16137" width="11.6640625" style="206" customWidth="1"/>
    <col min="16138" max="16138" width="2.44140625" style="206" customWidth="1"/>
    <col min="16139" max="16139" width="9.109375" style="206" customWidth="1"/>
    <col min="16140" max="16140" width="2.44140625" style="206" customWidth="1"/>
    <col min="16141" max="16141" width="11" style="206" customWidth="1"/>
    <col min="16142" max="16142" width="2.44140625" style="206" customWidth="1"/>
    <col min="16143" max="16143" width="11.44140625" style="206" customWidth="1"/>
    <col min="16144" max="16144" width="2.44140625" style="206" customWidth="1"/>
    <col min="16145" max="16145" width="13.6640625" style="206" customWidth="1"/>
    <col min="16146" max="16146" width="2.44140625" style="206" customWidth="1"/>
    <col min="16147" max="16147" width="9.88671875" style="206" customWidth="1"/>
    <col min="16148" max="16148" width="2.44140625" style="206" customWidth="1"/>
    <col min="16149" max="16149" width="14.5546875" style="206" customWidth="1"/>
    <col min="16150" max="16150" width="2.109375" style="206" customWidth="1"/>
    <col min="16151" max="16151" width="11.33203125" style="206" customWidth="1"/>
    <col min="16152" max="16152" width="2.33203125" style="206" customWidth="1"/>
    <col min="16153" max="16153" width="8.88671875" style="206" customWidth="1"/>
    <col min="16154" max="16384" width="22.88671875" style="206"/>
  </cols>
  <sheetData>
    <row r="1" spans="1:25" s="184" customFormat="1" ht="12.15" customHeight="1" x14ac:dyDescent="0.3">
      <c r="C1" s="185"/>
      <c r="E1" s="186"/>
      <c r="F1" s="186"/>
      <c r="G1" s="186"/>
      <c r="H1" s="186"/>
      <c r="I1" s="187"/>
      <c r="J1" s="187"/>
      <c r="K1" s="185"/>
      <c r="L1" s="187"/>
      <c r="M1" s="188"/>
      <c r="N1" s="189" t="s">
        <v>292</v>
      </c>
      <c r="O1" s="188"/>
      <c r="P1" s="188"/>
      <c r="Q1" s="190"/>
      <c r="R1" s="190"/>
      <c r="S1" s="191"/>
      <c r="T1" s="191"/>
      <c r="U1" s="192"/>
      <c r="V1" s="192"/>
      <c r="W1" s="193" t="s">
        <v>690</v>
      </c>
    </row>
    <row r="2" spans="1:25" s="184" customFormat="1" ht="11.25" customHeight="1" x14ac:dyDescent="0.3">
      <c r="C2" s="194"/>
      <c r="E2" s="186"/>
      <c r="F2" s="186"/>
      <c r="G2" s="186"/>
      <c r="H2" s="186"/>
      <c r="I2" s="187"/>
      <c r="J2" s="187"/>
      <c r="K2" s="185"/>
      <c r="L2" s="187"/>
      <c r="M2" s="188"/>
      <c r="N2" s="195" t="s">
        <v>37</v>
      </c>
      <c r="O2" s="188"/>
      <c r="P2" s="188"/>
      <c r="Q2" s="190"/>
      <c r="R2" s="190"/>
      <c r="S2" s="191"/>
      <c r="T2" s="191"/>
      <c r="U2" s="192"/>
      <c r="V2" s="192"/>
      <c r="W2" s="193" t="s">
        <v>691</v>
      </c>
    </row>
    <row r="3" spans="1:25" s="184" customFormat="1" ht="11.25" customHeight="1" x14ac:dyDescent="0.3">
      <c r="C3" s="196"/>
      <c r="E3" s="186"/>
      <c r="F3" s="186"/>
      <c r="G3" s="186"/>
      <c r="H3" s="186"/>
      <c r="I3" s="187"/>
      <c r="J3" s="187"/>
      <c r="K3" s="197"/>
      <c r="L3" s="187"/>
      <c r="M3" s="188"/>
      <c r="N3" s="195" t="s">
        <v>295</v>
      </c>
      <c r="O3" s="188"/>
      <c r="P3" s="188"/>
      <c r="Q3" s="190"/>
      <c r="R3" s="190"/>
      <c r="S3" s="191"/>
      <c r="T3" s="191"/>
      <c r="U3" s="192"/>
      <c r="V3" s="192"/>
      <c r="W3" s="198"/>
    </row>
    <row r="4" spans="1:25" s="184" customFormat="1" ht="9.75" customHeight="1" x14ac:dyDescent="0.3">
      <c r="A4" s="197"/>
      <c r="E4" s="199"/>
      <c r="F4" s="199"/>
      <c r="G4" s="199"/>
      <c r="H4" s="186"/>
      <c r="I4" s="187"/>
      <c r="J4" s="187"/>
      <c r="K4" s="187"/>
      <c r="L4" s="187"/>
      <c r="M4" s="188"/>
      <c r="N4" s="188"/>
      <c r="O4" s="188"/>
      <c r="P4" s="188"/>
      <c r="Q4" s="190"/>
      <c r="R4" s="190"/>
      <c r="S4" s="190"/>
      <c r="T4" s="191"/>
      <c r="U4" s="192"/>
      <c r="V4" s="192"/>
      <c r="W4" s="188"/>
    </row>
    <row r="5" spans="1:25" s="184" customFormat="1" ht="12.75" customHeight="1" x14ac:dyDescent="0.3">
      <c r="A5" s="197"/>
      <c r="C5" s="185"/>
      <c r="E5" s="200"/>
      <c r="F5" s="200"/>
      <c r="G5" s="200"/>
      <c r="H5" s="186"/>
      <c r="I5" s="187"/>
      <c r="J5" s="187"/>
      <c r="K5" s="187"/>
      <c r="L5" s="187"/>
      <c r="M5" s="201"/>
      <c r="N5" s="188"/>
      <c r="O5" s="188"/>
      <c r="P5" s="188"/>
      <c r="Q5" s="190"/>
      <c r="R5" s="190"/>
      <c r="S5" s="190"/>
      <c r="T5" s="191"/>
      <c r="U5" s="192"/>
      <c r="V5" s="192"/>
      <c r="W5" s="188"/>
    </row>
    <row r="6" spans="1:25" s="184" customFormat="1" ht="11.25" customHeight="1" x14ac:dyDescent="0.3">
      <c r="A6" s="197"/>
      <c r="E6" s="200"/>
      <c r="F6" s="200"/>
      <c r="G6" s="200"/>
      <c r="H6" s="186"/>
      <c r="I6" s="187"/>
      <c r="J6" s="187"/>
      <c r="K6" s="187"/>
      <c r="L6" s="187"/>
      <c r="M6" s="201"/>
      <c r="N6" s="188"/>
      <c r="O6" s="202"/>
      <c r="P6" s="188"/>
      <c r="Q6" s="203"/>
      <c r="R6" s="190"/>
      <c r="S6" s="204"/>
      <c r="T6" s="191"/>
      <c r="U6" s="192"/>
      <c r="V6" s="192"/>
      <c r="W6" s="198"/>
    </row>
    <row r="7" spans="1:25" ht="10.5" customHeight="1" x14ac:dyDescent="0.3">
      <c r="A7" s="205"/>
      <c r="O7" s="255"/>
      <c r="Q7" s="255"/>
      <c r="S7" s="255"/>
      <c r="U7" s="271"/>
      <c r="W7" s="255"/>
    </row>
    <row r="8" spans="1:25" ht="9.75" customHeight="1" x14ac:dyDescent="0.3">
      <c r="A8" s="205"/>
      <c r="M8" s="255"/>
      <c r="O8" s="213" t="s">
        <v>692</v>
      </c>
      <c r="Q8" s="213" t="s">
        <v>693</v>
      </c>
      <c r="S8" s="214" t="s">
        <v>694</v>
      </c>
      <c r="U8" s="215" t="s">
        <v>695</v>
      </c>
      <c r="W8" s="216" t="s">
        <v>696</v>
      </c>
    </row>
    <row r="9" spans="1:25" ht="10.199999999999999" x14ac:dyDescent="0.3">
      <c r="A9" s="205"/>
      <c r="E9" s="216" t="s">
        <v>62</v>
      </c>
      <c r="F9" s="216"/>
      <c r="G9" s="216" t="s">
        <v>697</v>
      </c>
      <c r="I9" s="217" t="s">
        <v>698</v>
      </c>
      <c r="K9" s="218" t="s">
        <v>699</v>
      </c>
      <c r="M9" s="219" t="s">
        <v>700</v>
      </c>
      <c r="O9" s="213" t="s">
        <v>701</v>
      </c>
      <c r="Q9" s="213" t="s">
        <v>434</v>
      </c>
      <c r="S9" s="214" t="s">
        <v>702</v>
      </c>
      <c r="U9" s="220" t="s">
        <v>703</v>
      </c>
      <c r="W9" s="216" t="s">
        <v>704</v>
      </c>
    </row>
    <row r="10" spans="1:25" ht="10.199999999999999" customHeight="1" x14ac:dyDescent="0.3">
      <c r="B10" s="221"/>
      <c r="C10" s="221"/>
      <c r="D10" s="221"/>
      <c r="E10" s="219" t="s">
        <v>705</v>
      </c>
      <c r="F10" s="219"/>
      <c r="G10" s="216" t="s">
        <v>62</v>
      </c>
      <c r="H10" s="221"/>
      <c r="I10" s="216" t="s">
        <v>706</v>
      </c>
      <c r="J10" s="221"/>
      <c r="K10" s="216" t="s">
        <v>707</v>
      </c>
      <c r="L10" s="221"/>
      <c r="M10" s="217" t="s">
        <v>708</v>
      </c>
      <c r="N10" s="221"/>
      <c r="O10" s="217" t="s">
        <v>709</v>
      </c>
      <c r="P10" s="221"/>
      <c r="Q10" s="217" t="s">
        <v>710</v>
      </c>
      <c r="R10" s="221"/>
      <c r="S10" s="217" t="s">
        <v>710</v>
      </c>
      <c r="T10" s="221"/>
      <c r="U10" s="215" t="s">
        <v>711</v>
      </c>
      <c r="V10" s="221"/>
      <c r="W10" s="217" t="s">
        <v>712</v>
      </c>
    </row>
    <row r="11" spans="1:25" s="219" customFormat="1" ht="10.199999999999999" x14ac:dyDescent="0.3">
      <c r="A11" s="222" t="s">
        <v>71</v>
      </c>
      <c r="C11" s="222" t="s">
        <v>713</v>
      </c>
      <c r="E11" s="223" t="s">
        <v>714</v>
      </c>
      <c r="F11" s="224"/>
      <c r="G11" s="223" t="s">
        <v>714</v>
      </c>
      <c r="H11" s="216"/>
      <c r="I11" s="223" t="s">
        <v>715</v>
      </c>
      <c r="J11" s="218"/>
      <c r="K11" s="223" t="s">
        <v>714</v>
      </c>
      <c r="L11" s="218"/>
      <c r="M11" s="225" t="s">
        <v>716</v>
      </c>
      <c r="O11" s="225" t="s">
        <v>716</v>
      </c>
      <c r="P11" s="226"/>
      <c r="Q11" s="225" t="s">
        <v>717</v>
      </c>
      <c r="R11" s="227"/>
      <c r="S11" s="225" t="s">
        <v>717</v>
      </c>
      <c r="T11" s="228"/>
      <c r="U11" s="229" t="s">
        <v>718</v>
      </c>
      <c r="V11" s="230"/>
      <c r="W11" s="231" t="s">
        <v>719</v>
      </c>
    </row>
    <row r="12" spans="1:25" s="233" customFormat="1" ht="4.5" customHeight="1" x14ac:dyDescent="0.3">
      <c r="A12" s="232"/>
      <c r="C12" s="234"/>
      <c r="D12" s="234"/>
      <c r="E12" s="235"/>
      <c r="F12" s="235"/>
      <c r="G12" s="235"/>
      <c r="H12" s="236"/>
      <c r="I12" s="237"/>
      <c r="J12" s="237"/>
      <c r="K12" s="237"/>
      <c r="L12" s="237"/>
      <c r="M12" s="232"/>
      <c r="N12" s="232"/>
      <c r="O12" s="232"/>
      <c r="P12" s="232"/>
      <c r="Q12" s="238"/>
      <c r="R12" s="238"/>
      <c r="S12" s="239"/>
      <c r="T12" s="239"/>
      <c r="U12" s="240"/>
      <c r="V12" s="240"/>
      <c r="W12" s="241"/>
    </row>
    <row r="13" spans="1:25" ht="9.6" customHeight="1" x14ac:dyDescent="0.3">
      <c r="B13" s="301" t="s">
        <v>281</v>
      </c>
      <c r="C13" s="302"/>
      <c r="D13" s="205"/>
    </row>
    <row r="14" spans="1:25" ht="9.6" customHeight="1" x14ac:dyDescent="0.3">
      <c r="A14" s="243" t="s">
        <v>720</v>
      </c>
      <c r="C14" s="206" t="s">
        <v>84</v>
      </c>
      <c r="E14" s="244">
        <v>159475</v>
      </c>
      <c r="F14" s="244"/>
      <c r="G14" s="244">
        <v>159467</v>
      </c>
      <c r="H14" s="244"/>
      <c r="I14" s="272">
        <v>15.03</v>
      </c>
      <c r="K14" s="245">
        <f>E14/I14</f>
        <v>10610.445775116434</v>
      </c>
      <c r="M14" s="273">
        <v>4.4000000000000004</v>
      </c>
      <c r="N14" s="211"/>
      <c r="O14" s="244">
        <v>15052.34</v>
      </c>
      <c r="P14" s="206"/>
      <c r="Q14" s="244">
        <v>126</v>
      </c>
      <c r="R14" s="246"/>
      <c r="S14" s="244">
        <v>122</v>
      </c>
      <c r="U14" s="274">
        <v>1.1299999999999999</v>
      </c>
      <c r="W14" s="275">
        <v>41810</v>
      </c>
      <c r="Y14" s="247"/>
    </row>
    <row r="15" spans="1:25" ht="9.6" customHeight="1" x14ac:dyDescent="0.3">
      <c r="A15" s="243" t="s">
        <v>721</v>
      </c>
      <c r="C15" s="206" t="s">
        <v>85</v>
      </c>
      <c r="E15" s="244">
        <v>17327</v>
      </c>
      <c r="F15" s="244"/>
      <c r="G15" s="244">
        <v>17219</v>
      </c>
      <c r="H15" s="248"/>
      <c r="I15" s="272">
        <v>13.01</v>
      </c>
      <c r="K15" s="208">
        <f t="shared" ref="K15:K51" si="0">E15/I15</f>
        <v>1331.8216756341276</v>
      </c>
      <c r="M15" s="273">
        <v>5.8</v>
      </c>
      <c r="N15" s="211"/>
      <c r="O15" s="244">
        <v>2115.92</v>
      </c>
      <c r="P15" s="206"/>
      <c r="Q15" s="244">
        <v>36</v>
      </c>
      <c r="R15" s="246"/>
      <c r="S15" s="244">
        <v>4</v>
      </c>
      <c r="U15" s="274">
        <v>1.17</v>
      </c>
      <c r="W15" s="244">
        <v>1200</v>
      </c>
      <c r="Y15" s="247"/>
    </row>
    <row r="16" spans="1:25" ht="9.6" customHeight="1" x14ac:dyDescent="0.3">
      <c r="A16" s="243" t="s">
        <v>722</v>
      </c>
      <c r="C16" s="206" t="s">
        <v>86</v>
      </c>
      <c r="E16" s="244">
        <v>6627</v>
      </c>
      <c r="F16" s="244"/>
      <c r="G16" s="244">
        <v>6641</v>
      </c>
      <c r="H16" s="244"/>
      <c r="I16" s="272">
        <v>6.7</v>
      </c>
      <c r="K16" s="208">
        <f t="shared" si="0"/>
        <v>989.1044776119403</v>
      </c>
      <c r="M16" s="273">
        <v>4.8</v>
      </c>
      <c r="N16" s="211"/>
      <c r="O16" s="244">
        <v>863.99</v>
      </c>
      <c r="P16" s="206"/>
      <c r="Q16" s="244">
        <v>3</v>
      </c>
      <c r="R16" s="246"/>
      <c r="S16" s="244">
        <v>6</v>
      </c>
      <c r="U16" s="274">
        <v>1.21</v>
      </c>
      <c r="W16" s="244">
        <v>328</v>
      </c>
      <c r="Y16" s="247"/>
    </row>
    <row r="17" spans="1:25" ht="9.6" customHeight="1" x14ac:dyDescent="0.3">
      <c r="A17" s="243" t="s">
        <v>723</v>
      </c>
      <c r="C17" s="206" t="s">
        <v>87</v>
      </c>
      <c r="E17" s="244">
        <v>51007</v>
      </c>
      <c r="F17" s="244"/>
      <c r="G17" s="244">
        <v>51050</v>
      </c>
      <c r="H17" s="244"/>
      <c r="I17" s="272">
        <v>10.24</v>
      </c>
      <c r="K17" s="208">
        <f t="shared" si="0"/>
        <v>4981.15234375</v>
      </c>
      <c r="M17" s="273">
        <v>4.4000000000000004</v>
      </c>
      <c r="N17" s="211"/>
      <c r="O17" s="244">
        <v>3938.7</v>
      </c>
      <c r="P17" s="206"/>
      <c r="Q17" s="244">
        <v>106</v>
      </c>
      <c r="R17" s="246"/>
      <c r="S17" s="244">
        <v>49</v>
      </c>
      <c r="U17" s="274">
        <v>0.95</v>
      </c>
      <c r="W17" s="244">
        <v>8187</v>
      </c>
      <c r="Y17" s="247"/>
    </row>
    <row r="18" spans="1:25" ht="9.6" customHeight="1" x14ac:dyDescent="0.3">
      <c r="A18" s="243" t="s">
        <v>724</v>
      </c>
      <c r="C18" s="206" t="s">
        <v>88</v>
      </c>
      <c r="E18" s="244">
        <v>249506</v>
      </c>
      <c r="F18" s="244"/>
      <c r="G18" s="244">
        <v>249422</v>
      </c>
      <c r="H18" s="244"/>
      <c r="I18" s="272">
        <v>340.8</v>
      </c>
      <c r="K18" s="208">
        <f t="shared" si="0"/>
        <v>732.11854460093889</v>
      </c>
      <c r="M18" s="273">
        <v>4.4000000000000004</v>
      </c>
      <c r="N18" s="211"/>
      <c r="O18" s="244">
        <v>38845.919999999998</v>
      </c>
      <c r="P18" s="206"/>
      <c r="Q18" s="244">
        <v>69</v>
      </c>
      <c r="R18" s="246"/>
      <c r="S18" s="244">
        <v>74</v>
      </c>
      <c r="U18" s="274">
        <v>1.04</v>
      </c>
      <c r="W18" s="244">
        <v>27876</v>
      </c>
      <c r="Y18" s="247"/>
    </row>
    <row r="19" spans="1:25" ht="9.6" customHeight="1" x14ac:dyDescent="0.3">
      <c r="A19" s="243" t="s">
        <v>725</v>
      </c>
      <c r="C19" s="206" t="s">
        <v>89</v>
      </c>
      <c r="E19" s="244">
        <v>18178</v>
      </c>
      <c r="F19" s="244"/>
      <c r="G19" s="244">
        <v>18170</v>
      </c>
      <c r="H19" s="244"/>
      <c r="I19" s="272">
        <v>7.52</v>
      </c>
      <c r="K19" s="208">
        <f t="shared" si="0"/>
        <v>2417.2872340425533</v>
      </c>
      <c r="M19" s="273">
        <v>5.3</v>
      </c>
      <c r="N19" s="211"/>
      <c r="O19" s="244">
        <v>2670.64</v>
      </c>
      <c r="P19" s="206"/>
      <c r="Q19" s="276">
        <v>85</v>
      </c>
      <c r="R19" s="249"/>
      <c r="S19" s="276">
        <v>34</v>
      </c>
      <c r="U19" s="274">
        <v>1.2</v>
      </c>
      <c r="W19" s="244">
        <v>1817</v>
      </c>
      <c r="Y19" s="247"/>
    </row>
    <row r="20" spans="1:25" ht="9.6" customHeight="1" x14ac:dyDescent="0.3">
      <c r="A20" s="243" t="s">
        <v>726</v>
      </c>
      <c r="C20" s="206" t="s">
        <v>90</v>
      </c>
      <c r="E20" s="244">
        <v>5761</v>
      </c>
      <c r="F20" s="244"/>
      <c r="G20" s="244">
        <v>5737</v>
      </c>
      <c r="H20" s="244"/>
      <c r="I20" s="272">
        <v>5.47</v>
      </c>
      <c r="K20" s="208">
        <f t="shared" si="0"/>
        <v>1053.1992687385741</v>
      </c>
      <c r="M20" s="273">
        <v>6.3</v>
      </c>
      <c r="N20" s="211"/>
      <c r="O20" s="244">
        <v>954.02</v>
      </c>
      <c r="P20" s="206"/>
      <c r="Q20" s="276">
        <v>48</v>
      </c>
      <c r="R20" s="249"/>
      <c r="S20" s="276">
        <v>9</v>
      </c>
      <c r="U20" s="274">
        <v>0.8</v>
      </c>
      <c r="W20" s="244">
        <v>299</v>
      </c>
      <c r="Y20" s="247"/>
    </row>
    <row r="21" spans="1:25" ht="9.6" customHeight="1" x14ac:dyDescent="0.3">
      <c r="A21" s="243" t="s">
        <v>727</v>
      </c>
      <c r="C21" s="206" t="s">
        <v>91</v>
      </c>
      <c r="E21" s="244">
        <v>42709</v>
      </c>
      <c r="F21" s="244"/>
      <c r="G21" s="244">
        <v>42590</v>
      </c>
      <c r="H21" s="244"/>
      <c r="I21" s="272">
        <v>42.93</v>
      </c>
      <c r="K21" s="208">
        <f t="shared" si="0"/>
        <v>994.85208478919174</v>
      </c>
      <c r="M21" s="273">
        <v>7.5</v>
      </c>
      <c r="N21" s="211"/>
      <c r="O21" s="244">
        <v>5331.73</v>
      </c>
      <c r="P21" s="206"/>
      <c r="Q21" s="276">
        <v>13</v>
      </c>
      <c r="R21" s="249"/>
      <c r="S21" s="276">
        <v>15</v>
      </c>
      <c r="U21" s="274">
        <v>0.84</v>
      </c>
      <c r="W21" s="244">
        <v>2263</v>
      </c>
      <c r="Y21" s="247"/>
    </row>
    <row r="22" spans="1:25" ht="9.6" customHeight="1" x14ac:dyDescent="0.3">
      <c r="A22" s="243" t="s">
        <v>728</v>
      </c>
      <c r="C22" s="206" t="s">
        <v>93</v>
      </c>
      <c r="E22" s="244">
        <v>5737</v>
      </c>
      <c r="F22" s="244"/>
      <c r="G22" s="244">
        <v>5766</v>
      </c>
      <c r="H22" s="244"/>
      <c r="I22" s="272">
        <v>6.89</v>
      </c>
      <c r="K22" s="208">
        <f t="shared" si="0"/>
        <v>832.65602322206098</v>
      </c>
      <c r="M22" s="273">
        <v>8</v>
      </c>
      <c r="N22" s="211"/>
      <c r="O22" s="244">
        <v>877.88</v>
      </c>
      <c r="P22" s="206"/>
      <c r="Q22" s="276">
        <v>24</v>
      </c>
      <c r="R22" s="249"/>
      <c r="S22" s="276">
        <v>1</v>
      </c>
      <c r="U22" s="274">
        <v>0.95</v>
      </c>
      <c r="V22" s="250"/>
      <c r="W22" s="244">
        <v>356</v>
      </c>
      <c r="Y22" s="247"/>
    </row>
    <row r="23" spans="1:25" ht="9.6" customHeight="1" x14ac:dyDescent="0.3">
      <c r="A23" s="243" t="s">
        <v>729</v>
      </c>
      <c r="C23" s="206" t="s">
        <v>94</v>
      </c>
      <c r="E23" s="244">
        <v>24209</v>
      </c>
      <c r="F23" s="244"/>
      <c r="G23" s="244">
        <v>24146</v>
      </c>
      <c r="H23" s="244"/>
      <c r="I23" s="272">
        <v>6.24</v>
      </c>
      <c r="K23" s="208">
        <f t="shared" si="0"/>
        <v>3879.6474358974356</v>
      </c>
      <c r="M23" s="273">
        <v>4</v>
      </c>
      <c r="N23" s="211"/>
      <c r="O23" s="244">
        <v>2822.94</v>
      </c>
      <c r="P23" s="206"/>
      <c r="Q23" s="276">
        <v>129</v>
      </c>
      <c r="R23" s="249"/>
      <c r="S23" s="276">
        <v>127</v>
      </c>
      <c r="U23" s="274">
        <v>1.075</v>
      </c>
      <c r="W23" s="244">
        <v>6440</v>
      </c>
      <c r="Y23" s="247"/>
    </row>
    <row r="24" spans="1:25" ht="9.6" customHeight="1" x14ac:dyDescent="0.3">
      <c r="A24" s="243" t="s">
        <v>730</v>
      </c>
      <c r="C24" s="206" t="s">
        <v>95</v>
      </c>
      <c r="E24" s="244">
        <v>14666</v>
      </c>
      <c r="F24" s="244"/>
      <c r="G24" s="244">
        <v>14658</v>
      </c>
      <c r="H24" s="244"/>
      <c r="I24" s="272">
        <v>2</v>
      </c>
      <c r="K24" s="208">
        <f t="shared" si="0"/>
        <v>7333</v>
      </c>
      <c r="M24" s="273">
        <v>3.3</v>
      </c>
      <c r="N24" s="211"/>
      <c r="O24" s="244">
        <v>2428.96</v>
      </c>
      <c r="P24" s="206"/>
      <c r="Q24" s="276">
        <v>132</v>
      </c>
      <c r="R24" s="249"/>
      <c r="S24" s="276">
        <v>133</v>
      </c>
      <c r="U24" s="274">
        <v>1.385</v>
      </c>
      <c r="W24" s="244">
        <v>4450</v>
      </c>
      <c r="Y24" s="247"/>
    </row>
    <row r="25" spans="1:25" ht="9.6" customHeight="1" x14ac:dyDescent="0.3">
      <c r="A25" s="243" t="s">
        <v>282</v>
      </c>
      <c r="C25" s="206" t="s">
        <v>96</v>
      </c>
      <c r="E25" s="244">
        <v>8159</v>
      </c>
      <c r="F25" s="244"/>
      <c r="G25" s="244">
        <v>8180</v>
      </c>
      <c r="H25" s="244"/>
      <c r="I25" s="272">
        <v>8.2100000000000009</v>
      </c>
      <c r="K25" s="208">
        <f t="shared" si="0"/>
        <v>993.78806333739328</v>
      </c>
      <c r="M25" s="273">
        <v>7.7</v>
      </c>
      <c r="N25" s="211"/>
      <c r="O25" s="244">
        <v>966.55</v>
      </c>
      <c r="P25" s="206"/>
      <c r="Q25" s="276">
        <v>20</v>
      </c>
      <c r="R25" s="249"/>
      <c r="S25" s="276">
        <v>2</v>
      </c>
      <c r="U25" s="274">
        <v>1.03</v>
      </c>
      <c r="W25" s="244">
        <v>566</v>
      </c>
      <c r="Y25" s="247"/>
    </row>
    <row r="26" spans="1:25" ht="9.6" customHeight="1" x14ac:dyDescent="0.3">
      <c r="A26" s="243" t="s">
        <v>283</v>
      </c>
      <c r="C26" s="206" t="s">
        <v>97</v>
      </c>
      <c r="E26" s="244">
        <v>28017</v>
      </c>
      <c r="F26" s="244"/>
      <c r="G26" s="244">
        <v>27982</v>
      </c>
      <c r="H26" s="244"/>
      <c r="I26" s="272">
        <v>10.44</v>
      </c>
      <c r="K26" s="208">
        <f t="shared" si="0"/>
        <v>2683.6206896551726</v>
      </c>
      <c r="M26" s="273">
        <v>5.3</v>
      </c>
      <c r="N26" s="211"/>
      <c r="O26" s="244">
        <v>3374.25</v>
      </c>
      <c r="P26" s="206"/>
      <c r="Q26" s="276">
        <v>111</v>
      </c>
      <c r="R26" s="249"/>
      <c r="S26" s="276">
        <v>53</v>
      </c>
      <c r="U26" s="274">
        <v>0.85</v>
      </c>
      <c r="W26" s="244">
        <v>4069</v>
      </c>
      <c r="Y26" s="247"/>
    </row>
    <row r="27" spans="1:25" ht="9.6" customHeight="1" x14ac:dyDescent="0.3">
      <c r="A27" s="243" t="s">
        <v>285</v>
      </c>
      <c r="C27" s="206" t="s">
        <v>98</v>
      </c>
      <c r="E27" s="244">
        <v>6789</v>
      </c>
      <c r="F27" s="244"/>
      <c r="G27" s="244">
        <v>6720</v>
      </c>
      <c r="H27" s="244"/>
      <c r="I27" s="272">
        <v>8.24</v>
      </c>
      <c r="K27" s="208">
        <f t="shared" si="0"/>
        <v>823.90776699029129</v>
      </c>
      <c r="M27" s="273">
        <v>4.7</v>
      </c>
      <c r="N27" s="211"/>
      <c r="O27" s="244">
        <v>1256.98</v>
      </c>
      <c r="P27" s="206"/>
      <c r="Q27" s="276">
        <v>45</v>
      </c>
      <c r="R27" s="249"/>
      <c r="S27" s="276">
        <v>10</v>
      </c>
      <c r="U27" s="274">
        <v>0.755</v>
      </c>
      <c r="W27" s="244">
        <v>470</v>
      </c>
      <c r="Y27" s="247"/>
    </row>
    <row r="28" spans="1:25" ht="9.6" customHeight="1" x14ac:dyDescent="0.3">
      <c r="A28" s="243" t="s">
        <v>286</v>
      </c>
      <c r="C28" s="206" t="s">
        <v>99</v>
      </c>
      <c r="E28" s="244">
        <v>137174</v>
      </c>
      <c r="F28" s="244"/>
      <c r="G28" s="244">
        <v>137148</v>
      </c>
      <c r="H28" s="244"/>
      <c r="I28" s="272">
        <v>51.41</v>
      </c>
      <c r="K28" s="208">
        <f t="shared" si="0"/>
        <v>2668.2357517992609</v>
      </c>
      <c r="M28" s="273">
        <v>6.4</v>
      </c>
      <c r="N28" s="211"/>
      <c r="O28" s="244">
        <v>18659.98</v>
      </c>
      <c r="P28" s="206"/>
      <c r="Q28" s="276">
        <v>25</v>
      </c>
      <c r="R28" s="249"/>
      <c r="S28" s="276">
        <v>19</v>
      </c>
      <c r="U28" s="274">
        <v>1.24</v>
      </c>
      <c r="W28" s="244">
        <v>11174</v>
      </c>
      <c r="Y28" s="247"/>
    </row>
    <row r="29" spans="1:25" ht="9.6" customHeight="1" x14ac:dyDescent="0.3">
      <c r="A29" s="243" t="s">
        <v>287</v>
      </c>
      <c r="C29" s="206" t="s">
        <v>100</v>
      </c>
      <c r="E29" s="244">
        <v>54854</v>
      </c>
      <c r="F29" s="244"/>
      <c r="G29" s="244">
        <v>54810</v>
      </c>
      <c r="H29" s="244"/>
      <c r="I29" s="272">
        <v>17.420000000000002</v>
      </c>
      <c r="K29" s="208">
        <f t="shared" si="0"/>
        <v>3148.9092996555678</v>
      </c>
      <c r="M29" s="273">
        <v>5.0999999999999996</v>
      </c>
      <c r="N29" s="211"/>
      <c r="O29" s="244">
        <v>5979.1</v>
      </c>
      <c r="P29" s="206"/>
      <c r="Q29" s="244">
        <v>23</v>
      </c>
      <c r="R29" s="246"/>
      <c r="S29" s="244">
        <v>16</v>
      </c>
      <c r="U29" s="274">
        <v>0.86</v>
      </c>
      <c r="W29" s="244">
        <v>4317</v>
      </c>
      <c r="Y29" s="247"/>
    </row>
    <row r="30" spans="1:25" ht="9.6" customHeight="1" x14ac:dyDescent="0.3">
      <c r="A30" s="243" t="s">
        <v>288</v>
      </c>
      <c r="C30" s="206" t="s">
        <v>101</v>
      </c>
      <c r="E30" s="244">
        <v>23015</v>
      </c>
      <c r="F30" s="244"/>
      <c r="G30" s="244">
        <v>23033</v>
      </c>
      <c r="H30" s="244"/>
      <c r="I30" s="272">
        <v>10.28</v>
      </c>
      <c r="K30" s="208">
        <f t="shared" si="0"/>
        <v>2238.8132295719847</v>
      </c>
      <c r="M30" s="273">
        <v>8.1999999999999993</v>
      </c>
      <c r="N30" s="211"/>
      <c r="O30" s="244">
        <v>3884.95</v>
      </c>
      <c r="P30" s="206"/>
      <c r="Q30" s="244">
        <v>8</v>
      </c>
      <c r="R30" s="246"/>
      <c r="S30" s="244">
        <v>8</v>
      </c>
      <c r="U30" s="274">
        <v>1.1299999999999999</v>
      </c>
      <c r="W30" s="244">
        <v>1380</v>
      </c>
      <c r="Y30" s="247"/>
    </row>
    <row r="31" spans="1:25" ht="9.6" customHeight="1" x14ac:dyDescent="0.3">
      <c r="A31" s="243" t="s">
        <v>290</v>
      </c>
      <c r="C31" s="206" t="s">
        <v>102</v>
      </c>
      <c r="E31" s="244">
        <v>7485</v>
      </c>
      <c r="F31" s="244"/>
      <c r="G31" s="244">
        <v>7479</v>
      </c>
      <c r="H31" s="244"/>
      <c r="I31" s="272">
        <v>2.5</v>
      </c>
      <c r="K31" s="208">
        <f t="shared" si="0"/>
        <v>2994</v>
      </c>
      <c r="M31" s="273">
        <v>6.6</v>
      </c>
      <c r="N31" s="211"/>
      <c r="O31" s="244">
        <v>609.94000000000005</v>
      </c>
      <c r="P31" s="206"/>
      <c r="Q31" s="244">
        <v>11</v>
      </c>
      <c r="R31" s="246"/>
      <c r="S31" s="244">
        <v>18</v>
      </c>
      <c r="U31" s="274">
        <v>1.06</v>
      </c>
      <c r="W31" s="244">
        <v>575</v>
      </c>
      <c r="Y31" s="247"/>
    </row>
    <row r="32" spans="1:25" ht="9.6" customHeight="1" x14ac:dyDescent="0.3">
      <c r="A32" s="243" t="s">
        <v>291</v>
      </c>
      <c r="C32" s="206" t="s">
        <v>103</v>
      </c>
      <c r="E32" s="244">
        <v>80406</v>
      </c>
      <c r="F32" s="244"/>
      <c r="G32" s="244">
        <v>80395</v>
      </c>
      <c r="H32" s="244"/>
      <c r="I32" s="272">
        <v>49.13</v>
      </c>
      <c r="K32" s="208">
        <f t="shared" si="0"/>
        <v>1636.5967840423366</v>
      </c>
      <c r="M32" s="273">
        <v>6</v>
      </c>
      <c r="N32" s="211"/>
      <c r="O32" s="244">
        <v>7562.3</v>
      </c>
      <c r="P32" s="206"/>
      <c r="Q32" s="244">
        <v>17</v>
      </c>
      <c r="R32" s="246"/>
      <c r="S32" s="244">
        <v>7</v>
      </c>
      <c r="U32" s="274">
        <v>1.1100000000000001</v>
      </c>
      <c r="W32" s="244">
        <v>5613</v>
      </c>
      <c r="Y32" s="247"/>
    </row>
    <row r="33" spans="1:25" ht="9.6" customHeight="1" x14ac:dyDescent="0.3">
      <c r="A33" s="243" t="s">
        <v>731</v>
      </c>
      <c r="C33" s="206" t="s">
        <v>104</v>
      </c>
      <c r="E33" s="244">
        <v>42769</v>
      </c>
      <c r="F33" s="244"/>
      <c r="G33" s="244">
        <v>42772</v>
      </c>
      <c r="H33" s="244"/>
      <c r="I33" s="272">
        <v>9.8800000000000008</v>
      </c>
      <c r="K33" s="208">
        <f t="shared" si="0"/>
        <v>4328.8461538461534</v>
      </c>
      <c r="M33" s="273">
        <v>4.5</v>
      </c>
      <c r="N33" s="211"/>
      <c r="O33" s="244">
        <v>7305.34</v>
      </c>
      <c r="P33" s="206"/>
      <c r="Q33" s="244">
        <v>91</v>
      </c>
      <c r="R33" s="246"/>
      <c r="S33" s="244">
        <v>72</v>
      </c>
      <c r="U33" s="274">
        <v>1.2829999999999999</v>
      </c>
      <c r="W33" s="244">
        <v>5064</v>
      </c>
      <c r="Y33" s="247"/>
    </row>
    <row r="34" spans="1:25" ht="9.6" customHeight="1" x14ac:dyDescent="0.3">
      <c r="A34" s="243" t="s">
        <v>732</v>
      </c>
      <c r="C34" s="206" t="s">
        <v>105</v>
      </c>
      <c r="E34" s="244">
        <v>17227</v>
      </c>
      <c r="F34" s="244"/>
      <c r="G34" s="244">
        <v>17219</v>
      </c>
      <c r="H34" s="244"/>
      <c r="I34" s="272">
        <v>2.5299999999999998</v>
      </c>
      <c r="K34" s="208">
        <f t="shared" si="0"/>
        <v>6809.0909090909099</v>
      </c>
      <c r="M34" s="273">
        <v>4.4000000000000004</v>
      </c>
      <c r="N34" s="211"/>
      <c r="O34" s="244">
        <v>3394.52</v>
      </c>
      <c r="P34" s="206"/>
      <c r="Q34" s="244">
        <v>56</v>
      </c>
      <c r="R34" s="246"/>
      <c r="S34" s="244">
        <v>50</v>
      </c>
      <c r="U34" s="274">
        <v>1.55</v>
      </c>
      <c r="W34" s="244">
        <v>1626</v>
      </c>
      <c r="Y34" s="247"/>
    </row>
    <row r="35" spans="1:25" ht="9.6" customHeight="1" x14ac:dyDescent="0.3">
      <c r="A35" s="243" t="s">
        <v>311</v>
      </c>
      <c r="C35" s="206" t="s">
        <v>106</v>
      </c>
      <c r="E35" s="244">
        <v>13573</v>
      </c>
      <c r="F35" s="244"/>
      <c r="G35" s="244">
        <v>13485</v>
      </c>
      <c r="H35" s="244"/>
      <c r="I35" s="272">
        <v>10.96</v>
      </c>
      <c r="K35" s="208">
        <f t="shared" si="0"/>
        <v>1238.412408759124</v>
      </c>
      <c r="M35" s="273">
        <v>8.5</v>
      </c>
      <c r="N35" s="211"/>
      <c r="O35" s="244">
        <v>1792.28</v>
      </c>
      <c r="P35" s="206"/>
      <c r="Q35" s="244">
        <v>6</v>
      </c>
      <c r="R35" s="246"/>
      <c r="S35" s="244">
        <v>3</v>
      </c>
      <c r="U35" s="274">
        <v>1.0620000000000001</v>
      </c>
      <c r="W35" s="244">
        <v>638</v>
      </c>
      <c r="Y35" s="247"/>
    </row>
    <row r="36" spans="1:25" ht="9.6" customHeight="1" x14ac:dyDescent="0.3">
      <c r="A36" s="243" t="s">
        <v>312</v>
      </c>
      <c r="C36" s="206" t="s">
        <v>107</v>
      </c>
      <c r="E36" s="244">
        <v>186284</v>
      </c>
      <c r="F36" s="244"/>
      <c r="G36" s="244">
        <v>186247</v>
      </c>
      <c r="H36" s="244"/>
      <c r="I36" s="272">
        <v>68.709999999999994</v>
      </c>
      <c r="K36" s="208">
        <f t="shared" si="0"/>
        <v>2711.1628583903366</v>
      </c>
      <c r="M36" s="273">
        <v>6.2</v>
      </c>
      <c r="N36" s="211"/>
      <c r="O36" s="244">
        <v>25616.03</v>
      </c>
      <c r="P36" s="206"/>
      <c r="Q36" s="244">
        <v>31</v>
      </c>
      <c r="R36" s="246"/>
      <c r="S36" s="244">
        <v>20</v>
      </c>
      <c r="U36" s="274">
        <v>1.22</v>
      </c>
      <c r="W36" s="244">
        <v>16006</v>
      </c>
      <c r="Y36" s="247"/>
    </row>
    <row r="37" spans="1:25" ht="9.6" customHeight="1" x14ac:dyDescent="0.3">
      <c r="A37" s="243" t="s">
        <v>313</v>
      </c>
      <c r="C37" s="206" t="s">
        <v>108</v>
      </c>
      <c r="E37" s="244">
        <v>238055</v>
      </c>
      <c r="F37" s="244"/>
      <c r="G37" s="244">
        <v>238005</v>
      </c>
      <c r="H37" s="244"/>
      <c r="I37" s="272">
        <v>54.12</v>
      </c>
      <c r="K37" s="208">
        <f t="shared" si="0"/>
        <v>4398.6511456023654</v>
      </c>
      <c r="M37" s="273">
        <v>6.4</v>
      </c>
      <c r="N37" s="211"/>
      <c r="O37" s="244">
        <v>26250.62</v>
      </c>
      <c r="P37" s="206"/>
      <c r="Q37" s="244">
        <v>21</v>
      </c>
      <c r="R37" s="246"/>
      <c r="S37" s="244">
        <v>14</v>
      </c>
      <c r="U37" s="274">
        <v>1.25</v>
      </c>
      <c r="W37" s="244">
        <v>21077</v>
      </c>
      <c r="Y37" s="247"/>
    </row>
    <row r="38" spans="1:25" ht="9.6" customHeight="1" x14ac:dyDescent="0.3">
      <c r="A38" s="243" t="s">
        <v>314</v>
      </c>
      <c r="C38" s="206" t="s">
        <v>109</v>
      </c>
      <c r="E38" s="244">
        <v>3689</v>
      </c>
      <c r="F38" s="244"/>
      <c r="G38" s="244">
        <v>3687</v>
      </c>
      <c r="H38" s="244"/>
      <c r="I38" s="272">
        <v>7.48</v>
      </c>
      <c r="K38" s="208">
        <f t="shared" si="0"/>
        <v>493.18181818181813</v>
      </c>
      <c r="M38" s="273">
        <v>5.6</v>
      </c>
      <c r="N38" s="211"/>
      <c r="O38" s="244">
        <v>809.79</v>
      </c>
      <c r="P38" s="206"/>
      <c r="Q38" s="244">
        <v>37</v>
      </c>
      <c r="R38" s="246"/>
      <c r="S38" s="244">
        <v>13</v>
      </c>
      <c r="U38" s="274">
        <v>0.9</v>
      </c>
      <c r="W38" s="244">
        <v>225</v>
      </c>
      <c r="Y38" s="247"/>
    </row>
    <row r="39" spans="1:25" ht="9.6" customHeight="1" x14ac:dyDescent="0.3">
      <c r="A39" s="243" t="s">
        <v>733</v>
      </c>
      <c r="C39" s="206" t="s">
        <v>110</v>
      </c>
      <c r="E39" s="244">
        <v>33443</v>
      </c>
      <c r="F39" s="244"/>
      <c r="G39" s="244">
        <v>33458</v>
      </c>
      <c r="H39" s="244"/>
      <c r="I39" s="272">
        <v>22.93</v>
      </c>
      <c r="K39" s="208">
        <f t="shared" si="0"/>
        <v>1458.4823375490623</v>
      </c>
      <c r="M39" s="273">
        <v>11.2</v>
      </c>
      <c r="N39" s="211"/>
      <c r="O39" s="244">
        <v>3765.53</v>
      </c>
      <c r="P39" s="206"/>
      <c r="Q39" s="244">
        <v>4</v>
      </c>
      <c r="R39" s="246"/>
      <c r="S39" s="244">
        <v>5</v>
      </c>
      <c r="U39" s="274">
        <v>1.35</v>
      </c>
      <c r="W39" s="244">
        <v>1915</v>
      </c>
      <c r="Y39" s="247"/>
    </row>
    <row r="40" spans="1:25" ht="9.6" customHeight="1" x14ac:dyDescent="0.3">
      <c r="A40" s="243" t="s">
        <v>734</v>
      </c>
      <c r="C40" s="206" t="s">
        <v>111</v>
      </c>
      <c r="E40" s="244">
        <v>12493</v>
      </c>
      <c r="F40" s="244"/>
      <c r="G40" s="244">
        <v>12460</v>
      </c>
      <c r="H40" s="244"/>
      <c r="I40" s="272">
        <v>15.32</v>
      </c>
      <c r="K40" s="208">
        <f t="shared" si="0"/>
        <v>815.46997389033936</v>
      </c>
      <c r="M40" s="273">
        <v>3.3</v>
      </c>
      <c r="N40" s="211"/>
      <c r="O40" s="244">
        <v>2048.0700000000002</v>
      </c>
      <c r="P40" s="206"/>
      <c r="Q40" s="244">
        <v>101</v>
      </c>
      <c r="R40" s="246"/>
      <c r="S40" s="244">
        <v>110</v>
      </c>
      <c r="U40" s="274">
        <v>1.1399999999999999</v>
      </c>
      <c r="W40" s="244">
        <v>1602</v>
      </c>
      <c r="Y40" s="247"/>
    </row>
    <row r="41" spans="1:25" ht="9.6" customHeight="1" x14ac:dyDescent="0.3">
      <c r="A41" s="243" t="s">
        <v>339</v>
      </c>
      <c r="C41" s="206" t="s">
        <v>112</v>
      </c>
      <c r="E41" s="244">
        <v>97885</v>
      </c>
      <c r="F41" s="244"/>
      <c r="G41" s="244">
        <v>97915</v>
      </c>
      <c r="H41" s="244"/>
      <c r="I41" s="272">
        <v>33.65</v>
      </c>
      <c r="K41" s="208">
        <f t="shared" si="0"/>
        <v>2908.9153046062406</v>
      </c>
      <c r="M41" s="273">
        <v>7.3</v>
      </c>
      <c r="N41" s="211"/>
      <c r="O41" s="244">
        <v>12787.66</v>
      </c>
      <c r="P41" s="206"/>
      <c r="Q41" s="244">
        <v>12</v>
      </c>
      <c r="R41" s="246"/>
      <c r="S41" s="244">
        <v>11</v>
      </c>
      <c r="U41" s="274">
        <v>1.3</v>
      </c>
      <c r="W41" s="244">
        <v>7495</v>
      </c>
      <c r="Y41" s="247"/>
    </row>
    <row r="42" spans="1:25" ht="9.6" customHeight="1" x14ac:dyDescent="0.3">
      <c r="A42" s="243" t="s">
        <v>340</v>
      </c>
      <c r="C42" s="206" t="s">
        <v>113</v>
      </c>
      <c r="E42" s="244">
        <v>17669</v>
      </c>
      <c r="F42" s="244"/>
      <c r="G42" s="244">
        <v>17604</v>
      </c>
      <c r="H42" s="244"/>
      <c r="I42" s="272">
        <v>9.8699999999999992</v>
      </c>
      <c r="K42" s="208">
        <f t="shared" si="0"/>
        <v>1790.1722391084095</v>
      </c>
      <c r="M42" s="273">
        <v>5.4</v>
      </c>
      <c r="N42" s="211"/>
      <c r="O42" s="244">
        <v>2190.0500000000002</v>
      </c>
      <c r="P42" s="206"/>
      <c r="Q42" s="244">
        <v>1</v>
      </c>
      <c r="R42" s="246"/>
      <c r="S42" s="244">
        <v>12</v>
      </c>
      <c r="U42" s="274">
        <v>0.82</v>
      </c>
      <c r="W42" s="244">
        <v>889</v>
      </c>
      <c r="Y42" s="247"/>
    </row>
    <row r="43" spans="1:25" ht="9.6" customHeight="1" x14ac:dyDescent="0.3">
      <c r="A43" s="243" t="s">
        <v>342</v>
      </c>
      <c r="C43" s="206" t="s">
        <v>114</v>
      </c>
      <c r="E43" s="244">
        <v>226956</v>
      </c>
      <c r="F43" s="244"/>
      <c r="G43" s="244">
        <v>226610</v>
      </c>
      <c r="H43" s="244"/>
      <c r="I43" s="272">
        <v>59.81</v>
      </c>
      <c r="K43" s="208">
        <f t="shared" si="0"/>
        <v>3794.6162849021903</v>
      </c>
      <c r="M43" s="273">
        <v>6.1</v>
      </c>
      <c r="N43" s="211"/>
      <c r="O43" s="244">
        <v>26335.279999999999</v>
      </c>
      <c r="P43" s="206"/>
      <c r="Q43" s="244">
        <v>60</v>
      </c>
      <c r="R43" s="246"/>
      <c r="S43" s="244">
        <v>23</v>
      </c>
      <c r="U43" s="274">
        <v>1.2</v>
      </c>
      <c r="W43" s="244">
        <v>27063</v>
      </c>
      <c r="Y43" s="247"/>
    </row>
    <row r="44" spans="1:25" ht="9.6" customHeight="1" x14ac:dyDescent="0.3">
      <c r="A44" s="243" t="s">
        <v>343</v>
      </c>
      <c r="C44" s="206" t="s">
        <v>115</v>
      </c>
      <c r="E44" s="244">
        <v>100157</v>
      </c>
      <c r="F44" s="244"/>
      <c r="G44" s="244">
        <v>100011</v>
      </c>
      <c r="H44" s="244"/>
      <c r="I44" s="272">
        <v>42.56</v>
      </c>
      <c r="K44" s="208">
        <f t="shared" si="0"/>
        <v>2353.312969924812</v>
      </c>
      <c r="M44" s="273">
        <v>5.4</v>
      </c>
      <c r="N44" s="211"/>
      <c r="O44" s="244">
        <v>12823.06</v>
      </c>
      <c r="P44" s="206"/>
      <c r="Q44" s="244">
        <v>38</v>
      </c>
      <c r="R44" s="246"/>
      <c r="S44" s="244">
        <v>17</v>
      </c>
      <c r="U44" s="274">
        <v>1.22</v>
      </c>
      <c r="W44" s="244">
        <v>7962</v>
      </c>
      <c r="Y44" s="247"/>
    </row>
    <row r="45" spans="1:25" ht="9.6" customHeight="1" x14ac:dyDescent="0.3">
      <c r="A45" s="243" t="s">
        <v>345</v>
      </c>
      <c r="C45" s="206" t="s">
        <v>116</v>
      </c>
      <c r="E45" s="244">
        <v>25325</v>
      </c>
      <c r="F45" s="244"/>
      <c r="G45" s="244">
        <v>25346</v>
      </c>
      <c r="H45" s="244"/>
      <c r="I45" s="272">
        <v>14.44</v>
      </c>
      <c r="K45" s="208">
        <f t="shared" si="0"/>
        <v>1753.8088642659282</v>
      </c>
      <c r="M45" s="273">
        <v>4.0999999999999996</v>
      </c>
      <c r="N45" s="211"/>
      <c r="O45" s="244">
        <v>3694.07</v>
      </c>
      <c r="P45" s="206"/>
      <c r="Q45" s="244">
        <v>64</v>
      </c>
      <c r="R45" s="246"/>
      <c r="S45" s="244">
        <v>29</v>
      </c>
      <c r="U45" s="274">
        <v>1.2</v>
      </c>
      <c r="W45" s="244">
        <v>2278</v>
      </c>
      <c r="Y45" s="247"/>
    </row>
    <row r="46" spans="1:25" ht="9.6" customHeight="1" x14ac:dyDescent="0.3">
      <c r="A46" s="243" t="s">
        <v>346</v>
      </c>
      <c r="C46" s="206" t="s">
        <v>117</v>
      </c>
      <c r="E46" s="244">
        <v>25776</v>
      </c>
      <c r="F46" s="244"/>
      <c r="G46" s="244">
        <v>25750</v>
      </c>
      <c r="H46" s="244"/>
      <c r="I46" s="272">
        <v>19.98</v>
      </c>
      <c r="K46" s="208">
        <f t="shared" si="0"/>
        <v>1290.0900900900901</v>
      </c>
      <c r="M46" s="273">
        <v>4.4000000000000004</v>
      </c>
      <c r="N46" s="211"/>
      <c r="O46" s="244">
        <v>2435.21</v>
      </c>
      <c r="P46" s="206"/>
      <c r="Q46" s="244">
        <v>34</v>
      </c>
      <c r="R46" s="246"/>
      <c r="S46" s="244">
        <v>26</v>
      </c>
      <c r="U46" s="274">
        <v>0.95</v>
      </c>
      <c r="W46" s="244">
        <v>2050</v>
      </c>
      <c r="Y46" s="247"/>
    </row>
    <row r="47" spans="1:25" ht="9.6" customHeight="1" x14ac:dyDescent="0.3">
      <c r="A47" s="243" t="s">
        <v>348</v>
      </c>
      <c r="C47" s="206" t="s">
        <v>118</v>
      </c>
      <c r="E47" s="244">
        <v>94378</v>
      </c>
      <c r="F47" s="244"/>
      <c r="G47" s="244">
        <v>94324</v>
      </c>
      <c r="H47" s="244"/>
      <c r="I47" s="272">
        <v>400.17</v>
      </c>
      <c r="K47" s="208">
        <f t="shared" si="0"/>
        <v>235.84476597446084</v>
      </c>
      <c r="M47" s="273">
        <v>5</v>
      </c>
      <c r="N47" s="211"/>
      <c r="O47" s="244">
        <v>13339.49</v>
      </c>
      <c r="P47" s="206"/>
      <c r="Q47" s="244">
        <v>62</v>
      </c>
      <c r="R47" s="246"/>
      <c r="S47" s="244">
        <v>55</v>
      </c>
      <c r="U47" s="274">
        <v>1.1100000000000001</v>
      </c>
      <c r="W47" s="244">
        <v>10055</v>
      </c>
      <c r="Y47" s="247"/>
    </row>
    <row r="48" spans="1:25" ht="9.6" customHeight="1" x14ac:dyDescent="0.3">
      <c r="A48" s="243" t="s">
        <v>349</v>
      </c>
      <c r="C48" s="206" t="s">
        <v>119</v>
      </c>
      <c r="E48" s="244">
        <v>459529</v>
      </c>
      <c r="F48" s="244"/>
      <c r="G48" s="244">
        <v>459470</v>
      </c>
      <c r="H48" s="244"/>
      <c r="I48" s="272">
        <v>249.02</v>
      </c>
      <c r="K48" s="208">
        <f t="shared" si="0"/>
        <v>1845.3497711027226</v>
      </c>
      <c r="M48" s="273">
        <v>4.2</v>
      </c>
      <c r="N48" s="211"/>
      <c r="O48" s="244">
        <v>63257.96</v>
      </c>
      <c r="P48" s="206"/>
      <c r="Q48" s="244">
        <v>89</v>
      </c>
      <c r="R48" s="246"/>
      <c r="S48" s="244">
        <v>76</v>
      </c>
      <c r="U48" s="274">
        <v>1.018</v>
      </c>
      <c r="W48" s="244">
        <v>59287</v>
      </c>
      <c r="Y48" s="247"/>
    </row>
    <row r="49" spans="1:25" ht="9.6" customHeight="1" x14ac:dyDescent="0.3">
      <c r="A49" s="243" t="s">
        <v>735</v>
      </c>
      <c r="C49" s="206" t="s">
        <v>120</v>
      </c>
      <c r="E49" s="244">
        <v>22215</v>
      </c>
      <c r="F49" s="244"/>
      <c r="G49" s="244">
        <v>22196</v>
      </c>
      <c r="H49" s="244"/>
      <c r="I49" s="272">
        <v>15.04</v>
      </c>
      <c r="K49" s="208">
        <f t="shared" si="0"/>
        <v>1477.061170212766</v>
      </c>
      <c r="M49" s="273">
        <v>4.7</v>
      </c>
      <c r="N49" s="211"/>
      <c r="O49" s="244">
        <v>2798.4</v>
      </c>
      <c r="P49" s="206"/>
      <c r="Q49" s="244">
        <v>50</v>
      </c>
      <c r="R49" s="246"/>
      <c r="S49" s="244">
        <v>22</v>
      </c>
      <c r="U49" s="274">
        <v>0.9</v>
      </c>
      <c r="W49" s="244">
        <v>1916</v>
      </c>
      <c r="Y49" s="247"/>
    </row>
    <row r="50" spans="1:25" ht="9.6" customHeight="1" x14ac:dyDescent="0.3">
      <c r="A50" s="243" t="s">
        <v>736</v>
      </c>
      <c r="C50" s="206" t="s">
        <v>121</v>
      </c>
      <c r="E50" s="244">
        <v>16034</v>
      </c>
      <c r="F50" s="244"/>
      <c r="G50" s="244">
        <v>16017</v>
      </c>
      <c r="H50" s="244"/>
      <c r="I50" s="272">
        <v>9.02</v>
      </c>
      <c r="K50" s="208">
        <f t="shared" si="0"/>
        <v>1777.6053215077607</v>
      </c>
      <c r="M50" s="273">
        <v>5.9</v>
      </c>
      <c r="N50" s="211"/>
      <c r="O50" s="244">
        <v>993.37</v>
      </c>
      <c r="P50" s="206"/>
      <c r="Q50" s="244">
        <v>82</v>
      </c>
      <c r="R50" s="246"/>
      <c r="S50" s="244">
        <v>47</v>
      </c>
      <c r="U50" s="274">
        <v>0.6</v>
      </c>
      <c r="W50" s="244">
        <v>1997</v>
      </c>
      <c r="Y50" s="247"/>
    </row>
    <row r="51" spans="1:25" ht="9.6" customHeight="1" x14ac:dyDescent="0.3">
      <c r="A51" s="243" t="s">
        <v>381</v>
      </c>
      <c r="C51" s="206" t="s">
        <v>122</v>
      </c>
      <c r="E51" s="244">
        <v>28149</v>
      </c>
      <c r="F51" s="244"/>
      <c r="G51" s="244">
        <v>28120</v>
      </c>
      <c r="H51" s="244"/>
      <c r="I51" s="272">
        <v>9.23</v>
      </c>
      <c r="K51" s="208">
        <f t="shared" si="0"/>
        <v>3049.7291440953413</v>
      </c>
      <c r="M51" s="273">
        <v>4</v>
      </c>
      <c r="N51" s="211"/>
      <c r="O51" s="244">
        <v>4082.79</v>
      </c>
      <c r="P51" s="206"/>
      <c r="Q51" s="244">
        <v>86</v>
      </c>
      <c r="R51" s="246"/>
      <c r="S51" s="244">
        <v>31</v>
      </c>
      <c r="U51" s="274">
        <v>0.93</v>
      </c>
      <c r="W51" s="244">
        <v>3208</v>
      </c>
      <c r="Y51" s="247"/>
    </row>
    <row r="52" spans="1:25" ht="9.6" customHeight="1" x14ac:dyDescent="0.3">
      <c r="E52" s="247"/>
      <c r="F52" s="247"/>
      <c r="G52" s="247"/>
      <c r="H52" s="206"/>
      <c r="M52" s="251"/>
      <c r="N52" s="211"/>
      <c r="O52" s="252"/>
      <c r="P52" s="242"/>
      <c r="Q52" s="273"/>
      <c r="R52" s="253"/>
      <c r="S52" s="253"/>
      <c r="U52" s="254"/>
      <c r="W52" s="253"/>
    </row>
    <row r="53" spans="1:25" ht="13.65" customHeight="1" x14ac:dyDescent="0.3">
      <c r="E53" s="206"/>
      <c r="F53" s="206"/>
      <c r="G53" s="206"/>
      <c r="H53" s="206"/>
      <c r="M53" s="211"/>
      <c r="N53" s="211"/>
      <c r="O53" s="242"/>
      <c r="P53" s="242"/>
      <c r="Q53" s="253"/>
      <c r="R53" s="253"/>
      <c r="S53" s="253"/>
      <c r="U53" s="254"/>
      <c r="W53" s="253"/>
    </row>
    <row r="54" spans="1:25" ht="13.65" customHeight="1" x14ac:dyDescent="0.3">
      <c r="E54" s="206"/>
      <c r="F54" s="206"/>
      <c r="G54" s="206"/>
      <c r="H54" s="206"/>
      <c r="M54" s="211"/>
      <c r="N54" s="211"/>
      <c r="O54" s="242"/>
      <c r="P54" s="242"/>
      <c r="U54" s="254"/>
      <c r="W54" s="211"/>
    </row>
    <row r="55" spans="1:25" ht="13.65" customHeight="1" x14ac:dyDescent="0.3">
      <c r="E55" s="206"/>
      <c r="F55" s="206"/>
      <c r="G55" s="206"/>
      <c r="H55" s="206"/>
      <c r="M55" s="211"/>
      <c r="N55" s="211"/>
      <c r="O55" s="242"/>
      <c r="P55" s="242"/>
      <c r="U55" s="254"/>
      <c r="W55" s="211"/>
    </row>
    <row r="56" spans="1:25" ht="13.65" customHeight="1" x14ac:dyDescent="0.3">
      <c r="E56" s="206"/>
      <c r="F56" s="206"/>
      <c r="G56" s="206"/>
      <c r="H56" s="206"/>
      <c r="M56" s="211"/>
      <c r="N56" s="211"/>
      <c r="O56" s="242"/>
      <c r="P56" s="242"/>
      <c r="U56" s="254"/>
      <c r="W56" s="211"/>
    </row>
    <row r="57" spans="1:25" ht="11.1" customHeight="1" x14ac:dyDescent="0.3">
      <c r="E57" s="206"/>
      <c r="F57" s="206"/>
      <c r="G57" s="206"/>
      <c r="H57" s="206"/>
      <c r="M57" s="211"/>
      <c r="N57" s="211"/>
      <c r="O57" s="242"/>
      <c r="P57" s="242"/>
      <c r="U57" s="254"/>
      <c r="W57" s="211"/>
    </row>
    <row r="58" spans="1:25" ht="13.35" hidden="1" customHeight="1" x14ac:dyDescent="0.3">
      <c r="E58" s="206"/>
      <c r="F58" s="206"/>
      <c r="G58" s="206"/>
      <c r="H58" s="206"/>
      <c r="M58" s="211"/>
      <c r="N58" s="211"/>
      <c r="O58" s="242"/>
      <c r="P58" s="242"/>
      <c r="U58" s="254"/>
      <c r="W58" s="211"/>
    </row>
    <row r="59" spans="1:25" ht="18.149999999999999" customHeight="1" x14ac:dyDescent="0.3">
      <c r="E59" s="206"/>
      <c r="F59" s="206"/>
      <c r="G59" s="206"/>
      <c r="H59" s="206"/>
      <c r="M59" s="211"/>
      <c r="N59" s="211"/>
      <c r="O59" s="242"/>
      <c r="P59" s="242"/>
      <c r="U59" s="254"/>
      <c r="W59" s="211"/>
    </row>
    <row r="60" spans="1:25" ht="13.65" customHeight="1" x14ac:dyDescent="0.3">
      <c r="E60" s="206"/>
      <c r="F60" s="206"/>
      <c r="G60" s="206"/>
      <c r="H60" s="206"/>
      <c r="M60" s="211"/>
      <c r="N60" s="211"/>
      <c r="O60" s="242"/>
      <c r="P60" s="242"/>
      <c r="U60" s="254"/>
      <c r="W60" s="211"/>
    </row>
    <row r="61" spans="1:25" ht="13.65" customHeight="1" x14ac:dyDescent="0.3">
      <c r="E61" s="206"/>
      <c r="F61" s="206"/>
      <c r="G61" s="206"/>
      <c r="H61" s="206"/>
      <c r="M61" s="211"/>
      <c r="N61" s="211"/>
      <c r="O61" s="242"/>
      <c r="P61" s="242"/>
      <c r="U61" s="211"/>
      <c r="W61" s="211"/>
    </row>
    <row r="62" spans="1:25" ht="8.85" customHeight="1" x14ac:dyDescent="0.3">
      <c r="E62" s="206"/>
      <c r="F62" s="206"/>
      <c r="G62" s="206"/>
      <c r="H62" s="206"/>
      <c r="M62" s="211"/>
      <c r="N62" s="211"/>
      <c r="O62" s="242"/>
      <c r="P62" s="242"/>
      <c r="U62" s="211"/>
      <c r="W62" s="211"/>
    </row>
    <row r="63" spans="1:25" ht="8.85" customHeight="1" x14ac:dyDescent="0.3">
      <c r="E63" s="206"/>
      <c r="F63" s="206"/>
      <c r="G63" s="206"/>
      <c r="H63" s="206"/>
      <c r="M63" s="211"/>
      <c r="N63" s="211"/>
      <c r="O63" s="242"/>
      <c r="P63" s="242"/>
      <c r="U63" s="211"/>
      <c r="W63" s="211"/>
    </row>
    <row r="64" spans="1:25" ht="8.85" customHeight="1" x14ac:dyDescent="0.3">
      <c r="E64" s="206"/>
      <c r="F64" s="206"/>
      <c r="G64" s="206"/>
      <c r="H64" s="206"/>
      <c r="M64" s="211"/>
      <c r="N64" s="211"/>
      <c r="O64" s="242"/>
      <c r="P64" s="242"/>
      <c r="U64" s="211"/>
      <c r="W64" s="211"/>
    </row>
    <row r="65" spans="1:23" ht="8.85" customHeight="1" x14ac:dyDescent="0.3">
      <c r="E65" s="206"/>
      <c r="F65" s="206"/>
      <c r="G65" s="206"/>
      <c r="H65" s="206"/>
      <c r="M65" s="211"/>
      <c r="N65" s="211"/>
      <c r="O65" s="242"/>
      <c r="P65" s="242"/>
      <c r="U65" s="211"/>
      <c r="W65" s="211"/>
    </row>
    <row r="66" spans="1:23" ht="8.85" customHeight="1" x14ac:dyDescent="0.3">
      <c r="E66" s="206"/>
      <c r="F66" s="206"/>
      <c r="G66" s="206"/>
      <c r="H66" s="206"/>
      <c r="M66" s="211"/>
      <c r="N66" s="211"/>
      <c r="O66" s="242"/>
      <c r="P66" s="242"/>
      <c r="U66" s="211"/>
      <c r="W66" s="211"/>
    </row>
    <row r="67" spans="1:23" ht="12" x14ac:dyDescent="0.3">
      <c r="A67" s="185" t="s">
        <v>737</v>
      </c>
      <c r="E67" s="206"/>
      <c r="F67" s="206"/>
      <c r="G67" s="206"/>
      <c r="H67" s="206"/>
      <c r="M67" s="211"/>
      <c r="N67" s="211"/>
      <c r="O67" s="242"/>
      <c r="P67" s="242"/>
      <c r="U67" s="211"/>
      <c r="W67" s="211"/>
    </row>
    <row r="68" spans="1:23" s="184" customFormat="1" ht="12.15" customHeight="1" x14ac:dyDescent="0.3">
      <c r="E68" s="186"/>
      <c r="F68" s="186"/>
      <c r="G68" s="186"/>
      <c r="H68" s="186"/>
      <c r="I68" s="187"/>
      <c r="J68" s="187"/>
      <c r="K68" s="185"/>
      <c r="L68" s="187"/>
      <c r="M68" s="188"/>
      <c r="N68" s="189" t="s">
        <v>292</v>
      </c>
      <c r="O68" s="188"/>
      <c r="P68" s="188"/>
      <c r="Q68" s="190"/>
      <c r="R68" s="190"/>
      <c r="S68" s="191"/>
      <c r="T68" s="191"/>
      <c r="U68" s="191"/>
      <c r="V68" s="192"/>
      <c r="W68" s="193" t="s">
        <v>690</v>
      </c>
    </row>
    <row r="69" spans="1:23" s="184" customFormat="1" ht="11.25" customHeight="1" x14ac:dyDescent="0.3">
      <c r="E69" s="186"/>
      <c r="F69" s="186"/>
      <c r="G69" s="186"/>
      <c r="H69" s="186"/>
      <c r="I69" s="187"/>
      <c r="J69" s="187"/>
      <c r="K69" s="185"/>
      <c r="L69" s="187"/>
      <c r="M69" s="188"/>
      <c r="N69" s="195" t="s">
        <v>37</v>
      </c>
      <c r="O69" s="188"/>
      <c r="P69" s="188"/>
      <c r="Q69" s="190"/>
      <c r="R69" s="190"/>
      <c r="S69" s="191"/>
      <c r="T69" s="191"/>
      <c r="U69" s="191"/>
      <c r="V69" s="192"/>
      <c r="W69" s="193" t="s">
        <v>738</v>
      </c>
    </row>
    <row r="70" spans="1:23" s="184" customFormat="1" ht="11.25" customHeight="1" x14ac:dyDescent="0.3">
      <c r="E70" s="186"/>
      <c r="F70" s="186"/>
      <c r="G70" s="186"/>
      <c r="H70" s="186"/>
      <c r="I70" s="187"/>
      <c r="J70" s="187"/>
      <c r="K70" s="197"/>
      <c r="L70" s="187"/>
      <c r="M70" s="188"/>
      <c r="N70" s="195" t="s">
        <v>295</v>
      </c>
      <c r="O70" s="188"/>
      <c r="P70" s="188"/>
      <c r="Q70" s="190"/>
      <c r="R70" s="190"/>
      <c r="S70" s="191"/>
      <c r="T70" s="191"/>
      <c r="U70" s="191"/>
      <c r="V70" s="192"/>
      <c r="W70" s="191"/>
    </row>
    <row r="71" spans="1:23" ht="9" customHeight="1" x14ac:dyDescent="0.3">
      <c r="A71" s="205"/>
      <c r="U71" s="211"/>
      <c r="W71" s="211"/>
    </row>
    <row r="72" spans="1:23" ht="9.75" customHeight="1" x14ac:dyDescent="0.3">
      <c r="A72" s="205"/>
      <c r="U72" s="211"/>
      <c r="W72" s="211"/>
    </row>
    <row r="73" spans="1:23" ht="12" customHeight="1" x14ac:dyDescent="0.3">
      <c r="A73" s="205"/>
      <c r="U73" s="211"/>
      <c r="W73" s="211"/>
    </row>
    <row r="74" spans="1:23" ht="10.5" customHeight="1" x14ac:dyDescent="0.3">
      <c r="A74" s="205"/>
      <c r="E74" s="255"/>
      <c r="F74" s="255"/>
      <c r="G74" s="255"/>
      <c r="O74" s="255"/>
      <c r="Q74" s="255"/>
      <c r="S74" s="255"/>
      <c r="U74" s="271"/>
      <c r="W74" s="255"/>
    </row>
    <row r="75" spans="1:23" ht="10.199999999999999" x14ac:dyDescent="0.3">
      <c r="A75" s="205"/>
      <c r="M75" s="255"/>
      <c r="O75" s="213" t="s">
        <v>692</v>
      </c>
      <c r="Q75" s="213" t="s">
        <v>693</v>
      </c>
      <c r="S75" s="214" t="s">
        <v>694</v>
      </c>
      <c r="U75" s="215" t="s">
        <v>695</v>
      </c>
      <c r="W75" s="216" t="s">
        <v>696</v>
      </c>
    </row>
    <row r="76" spans="1:23" ht="10.199999999999999" x14ac:dyDescent="0.3">
      <c r="A76" s="205"/>
      <c r="E76" s="216" t="s">
        <v>62</v>
      </c>
      <c r="F76" s="216"/>
      <c r="G76" s="216" t="s">
        <v>697</v>
      </c>
      <c r="I76" s="217" t="s">
        <v>698</v>
      </c>
      <c r="K76" s="218" t="s">
        <v>699</v>
      </c>
      <c r="M76" s="219" t="s">
        <v>700</v>
      </c>
      <c r="O76" s="213" t="s">
        <v>701</v>
      </c>
      <c r="Q76" s="213" t="s">
        <v>434</v>
      </c>
      <c r="S76" s="214" t="s">
        <v>702</v>
      </c>
      <c r="U76" s="220" t="s">
        <v>703</v>
      </c>
      <c r="W76" s="216" t="s">
        <v>704</v>
      </c>
    </row>
    <row r="77" spans="1:23" ht="9" customHeight="1" x14ac:dyDescent="0.3">
      <c r="B77" s="221"/>
      <c r="C77" s="221"/>
      <c r="D77" s="221"/>
      <c r="E77" s="219" t="s">
        <v>705</v>
      </c>
      <c r="F77" s="219"/>
      <c r="G77" s="216" t="s">
        <v>62</v>
      </c>
      <c r="H77" s="221"/>
      <c r="I77" s="216" t="s">
        <v>706</v>
      </c>
      <c r="J77" s="221"/>
      <c r="K77" s="216" t="s">
        <v>707</v>
      </c>
      <c r="L77" s="221"/>
      <c r="M77" s="217" t="s">
        <v>708</v>
      </c>
      <c r="N77" s="221"/>
      <c r="O77" s="217" t="s">
        <v>709</v>
      </c>
      <c r="P77" s="221"/>
      <c r="Q77" s="217" t="s">
        <v>710</v>
      </c>
      <c r="R77" s="221"/>
      <c r="S77" s="217" t="s">
        <v>710</v>
      </c>
      <c r="T77" s="221"/>
      <c r="U77" s="215" t="s">
        <v>711</v>
      </c>
      <c r="V77" s="221"/>
      <c r="W77" s="217" t="s">
        <v>712</v>
      </c>
    </row>
    <row r="78" spans="1:23" s="219" customFormat="1" ht="10.95" customHeight="1" x14ac:dyDescent="0.3">
      <c r="A78" s="222" t="s">
        <v>71</v>
      </c>
      <c r="C78" s="222" t="s">
        <v>713</v>
      </c>
      <c r="E78" s="223" t="s">
        <v>714</v>
      </c>
      <c r="F78" s="224"/>
      <c r="G78" s="223" t="s">
        <v>714</v>
      </c>
      <c r="H78" s="216"/>
      <c r="I78" s="223" t="s">
        <v>715</v>
      </c>
      <c r="J78" s="218"/>
      <c r="K78" s="223" t="s">
        <v>714</v>
      </c>
      <c r="L78" s="218"/>
      <c r="M78" s="225" t="s">
        <v>716</v>
      </c>
      <c r="O78" s="225" t="s">
        <v>716</v>
      </c>
      <c r="P78" s="226"/>
      <c r="Q78" s="225" t="s">
        <v>717</v>
      </c>
      <c r="R78" s="227"/>
      <c r="S78" s="225" t="s">
        <v>717</v>
      </c>
      <c r="T78" s="228"/>
      <c r="U78" s="229" t="s">
        <v>718</v>
      </c>
      <c r="V78" s="230"/>
      <c r="W78" s="231" t="s">
        <v>719</v>
      </c>
    </row>
    <row r="79" spans="1:23" ht="8.85" customHeight="1" x14ac:dyDescent="0.3">
      <c r="E79" s="206"/>
      <c r="F79" s="206"/>
      <c r="G79" s="206"/>
      <c r="H79" s="206"/>
      <c r="M79" s="211"/>
      <c r="N79" s="211"/>
      <c r="O79" s="242"/>
      <c r="P79" s="242"/>
      <c r="U79" s="211"/>
      <c r="W79" s="211"/>
    </row>
    <row r="80" spans="1:23" ht="9.6" customHeight="1" x14ac:dyDescent="0.3">
      <c r="B80" s="301" t="s">
        <v>284</v>
      </c>
      <c r="C80" s="302"/>
      <c r="D80" s="205"/>
      <c r="E80" s="206"/>
      <c r="F80" s="206"/>
      <c r="G80" s="206"/>
      <c r="H80" s="206"/>
      <c r="M80" s="211"/>
      <c r="N80" s="211"/>
      <c r="O80" s="242"/>
      <c r="P80" s="242"/>
      <c r="U80" s="211"/>
      <c r="W80" s="211"/>
    </row>
    <row r="81" spans="1:23" ht="9.6" customHeight="1" x14ac:dyDescent="0.3">
      <c r="A81" s="243" t="s">
        <v>720</v>
      </c>
      <c r="C81" s="206" t="s">
        <v>125</v>
      </c>
      <c r="E81" s="256">
        <v>33350</v>
      </c>
      <c r="F81" s="256"/>
      <c r="G81" s="256">
        <v>33413</v>
      </c>
      <c r="H81" s="244"/>
      <c r="I81" s="272">
        <v>449.5</v>
      </c>
      <c r="K81" s="208">
        <f t="shared" ref="K81:K130" si="1">E81/I81</f>
        <v>74.193548387096769</v>
      </c>
      <c r="M81" s="273">
        <v>4.8</v>
      </c>
      <c r="N81" s="211"/>
      <c r="O81" s="244">
        <v>4678.74</v>
      </c>
      <c r="P81" s="206"/>
      <c r="Q81" s="244">
        <v>78</v>
      </c>
      <c r="R81" s="246"/>
      <c r="S81" s="244">
        <v>65</v>
      </c>
      <c r="U81" s="274">
        <v>0.61</v>
      </c>
      <c r="W81" s="275">
        <v>3742</v>
      </c>
    </row>
    <row r="82" spans="1:23" ht="9.6" customHeight="1" x14ac:dyDescent="0.3">
      <c r="A82" s="243" t="s">
        <v>721</v>
      </c>
      <c r="C82" s="206" t="s">
        <v>126</v>
      </c>
      <c r="E82" s="256">
        <v>112430</v>
      </c>
      <c r="F82" s="256"/>
      <c r="G82" s="256">
        <v>112395</v>
      </c>
      <c r="H82" s="244"/>
      <c r="I82" s="272">
        <v>720.7</v>
      </c>
      <c r="K82" s="208">
        <f t="shared" si="1"/>
        <v>156.00111003191341</v>
      </c>
      <c r="M82" s="273">
        <v>3.9</v>
      </c>
      <c r="N82" s="211"/>
      <c r="O82" s="244">
        <v>13127.29</v>
      </c>
      <c r="P82" s="206"/>
      <c r="Q82" s="244">
        <v>117</v>
      </c>
      <c r="R82" s="246"/>
      <c r="S82" s="244">
        <v>116</v>
      </c>
      <c r="U82" s="274">
        <v>0.85399999999999998</v>
      </c>
      <c r="W82" s="244">
        <v>20044</v>
      </c>
    </row>
    <row r="83" spans="1:23" ht="9.6" customHeight="1" x14ac:dyDescent="0.3">
      <c r="A83" s="243" t="s">
        <v>722</v>
      </c>
      <c r="C83" s="206" t="s">
        <v>127</v>
      </c>
      <c r="E83" s="256">
        <v>15254</v>
      </c>
      <c r="F83" s="256"/>
      <c r="G83" s="256">
        <v>15223</v>
      </c>
      <c r="H83" s="244"/>
      <c r="I83" s="272">
        <v>445.46</v>
      </c>
      <c r="K83" s="208">
        <f t="shared" si="1"/>
        <v>34.243254164234727</v>
      </c>
      <c r="M83" s="273">
        <v>4.8</v>
      </c>
      <c r="N83" s="211"/>
      <c r="O83" s="244">
        <v>1804.77</v>
      </c>
      <c r="P83" s="206"/>
      <c r="Q83" s="244">
        <v>46</v>
      </c>
      <c r="R83" s="246"/>
      <c r="S83" s="244">
        <v>39</v>
      </c>
      <c r="U83" s="274">
        <v>0.73</v>
      </c>
      <c r="W83" s="244">
        <v>1049</v>
      </c>
    </row>
    <row r="84" spans="1:23" ht="9.6" customHeight="1" x14ac:dyDescent="0.3">
      <c r="A84" s="243" t="s">
        <v>723</v>
      </c>
      <c r="C84" s="206" t="s">
        <v>128</v>
      </c>
      <c r="E84" s="256">
        <v>13281</v>
      </c>
      <c r="F84" s="256"/>
      <c r="G84" s="256">
        <v>13265</v>
      </c>
      <c r="H84" s="244"/>
      <c r="I84" s="272">
        <v>355.27</v>
      </c>
      <c r="K84" s="208">
        <f t="shared" si="1"/>
        <v>37.382835589833086</v>
      </c>
      <c r="M84" s="273">
        <v>4</v>
      </c>
      <c r="N84" s="211"/>
      <c r="O84" s="244">
        <v>1562.27</v>
      </c>
      <c r="P84" s="206"/>
      <c r="Q84" s="244">
        <v>70</v>
      </c>
      <c r="R84" s="246"/>
      <c r="S84" s="244">
        <v>90</v>
      </c>
      <c r="U84" s="274">
        <v>0.48</v>
      </c>
      <c r="W84" s="244">
        <v>1246</v>
      </c>
    </row>
    <row r="85" spans="1:23" ht="9.6" customHeight="1" x14ac:dyDescent="0.3">
      <c r="A85" s="243" t="s">
        <v>724</v>
      </c>
      <c r="C85" s="206" t="s">
        <v>129</v>
      </c>
      <c r="E85" s="256">
        <v>31323</v>
      </c>
      <c r="F85" s="256"/>
      <c r="G85" s="256">
        <v>31307</v>
      </c>
      <c r="H85" s="244"/>
      <c r="I85" s="272">
        <v>473.93</v>
      </c>
      <c r="K85" s="208">
        <f t="shared" si="1"/>
        <v>66.092038908699593</v>
      </c>
      <c r="M85" s="273">
        <v>4.3</v>
      </c>
      <c r="N85" s="211"/>
      <c r="O85" s="244">
        <v>3893.06</v>
      </c>
      <c r="P85" s="206"/>
      <c r="Q85" s="244">
        <v>42</v>
      </c>
      <c r="R85" s="246"/>
      <c r="S85" s="244">
        <v>60</v>
      </c>
      <c r="U85" s="274">
        <v>0.61</v>
      </c>
      <c r="W85" s="244">
        <v>2444</v>
      </c>
    </row>
    <row r="86" spans="1:23" ht="9.6" customHeight="1" x14ac:dyDescent="0.3">
      <c r="A86" s="243" t="s">
        <v>725</v>
      </c>
      <c r="C86" s="206" t="s">
        <v>130</v>
      </c>
      <c r="E86" s="256">
        <v>16171</v>
      </c>
      <c r="F86" s="256"/>
      <c r="G86" s="256">
        <v>16119</v>
      </c>
      <c r="H86" s="244"/>
      <c r="I86" s="272">
        <v>333.49</v>
      </c>
      <c r="K86" s="208">
        <f t="shared" si="1"/>
        <v>48.490209601487301</v>
      </c>
      <c r="M86" s="273">
        <v>4.5</v>
      </c>
      <c r="N86" s="211"/>
      <c r="O86" s="244">
        <v>2194.0100000000002</v>
      </c>
      <c r="P86" s="206"/>
      <c r="Q86" s="244">
        <v>44</v>
      </c>
      <c r="R86" s="246"/>
      <c r="S86" s="244">
        <v>63</v>
      </c>
      <c r="U86" s="274">
        <v>0.65</v>
      </c>
      <c r="W86" s="244">
        <v>1400</v>
      </c>
    </row>
    <row r="87" spans="1:23" ht="9.6" customHeight="1" x14ac:dyDescent="0.3">
      <c r="A87" s="243" t="s">
        <v>726</v>
      </c>
      <c r="C87" s="206" t="s">
        <v>131</v>
      </c>
      <c r="E87" s="256">
        <v>238304</v>
      </c>
      <c r="F87" s="256"/>
      <c r="G87" s="256">
        <v>238643</v>
      </c>
      <c r="H87" s="244"/>
      <c r="I87" s="272">
        <v>25.97</v>
      </c>
      <c r="K87" s="208">
        <f t="shared" si="1"/>
        <v>9176.1262995764355</v>
      </c>
      <c r="M87" s="273">
        <v>3.7</v>
      </c>
      <c r="N87" s="211"/>
      <c r="O87" s="244">
        <v>25742.77</v>
      </c>
      <c r="P87" s="206"/>
      <c r="Q87" s="244">
        <v>130</v>
      </c>
      <c r="R87" s="246"/>
      <c r="S87" s="244">
        <v>132</v>
      </c>
      <c r="U87" s="274">
        <v>0.99299999999999999</v>
      </c>
      <c r="W87" s="244">
        <v>81137</v>
      </c>
    </row>
    <row r="88" spans="1:23" ht="9.6" customHeight="1" x14ac:dyDescent="0.3">
      <c r="A88" s="243" t="s">
        <v>727</v>
      </c>
      <c r="C88" s="206" t="s">
        <v>132</v>
      </c>
      <c r="E88" s="256">
        <v>77511</v>
      </c>
      <c r="F88" s="256"/>
      <c r="G88" s="256">
        <v>77487</v>
      </c>
      <c r="H88" s="244"/>
      <c r="I88" s="272">
        <v>967</v>
      </c>
      <c r="K88" s="208">
        <f t="shared" si="1"/>
        <v>80.156153050672188</v>
      </c>
      <c r="M88" s="273">
        <v>3.7</v>
      </c>
      <c r="N88" s="211"/>
      <c r="O88" s="244">
        <v>9745.11</v>
      </c>
      <c r="P88" s="206"/>
      <c r="Q88" s="244">
        <v>74</v>
      </c>
      <c r="R88" s="246"/>
      <c r="S88" s="244">
        <v>94</v>
      </c>
      <c r="U88" s="274">
        <v>0.63</v>
      </c>
      <c r="W88" s="244">
        <v>7307</v>
      </c>
    </row>
    <row r="89" spans="1:23" ht="9.6" customHeight="1" x14ac:dyDescent="0.3">
      <c r="A89" s="243" t="s">
        <v>728</v>
      </c>
      <c r="C89" s="206" t="s">
        <v>133</v>
      </c>
      <c r="E89" s="256">
        <v>4244</v>
      </c>
      <c r="F89" s="256"/>
      <c r="G89" s="256">
        <v>4209</v>
      </c>
      <c r="H89" s="244"/>
      <c r="I89" s="272">
        <v>529.16</v>
      </c>
      <c r="K89" s="208">
        <f t="shared" si="1"/>
        <v>8.0202585229420222</v>
      </c>
      <c r="M89" s="273">
        <v>4.8</v>
      </c>
      <c r="N89" s="211"/>
      <c r="O89" s="244">
        <v>503.6</v>
      </c>
      <c r="P89" s="206"/>
      <c r="Q89" s="244">
        <v>133</v>
      </c>
      <c r="R89" s="246"/>
      <c r="S89" s="244">
        <v>130</v>
      </c>
      <c r="U89" s="274">
        <v>0.5</v>
      </c>
      <c r="W89" s="244">
        <v>856</v>
      </c>
    </row>
    <row r="90" spans="1:23" ht="9.6" customHeight="1" x14ac:dyDescent="0.3">
      <c r="A90" s="243" t="s">
        <v>729</v>
      </c>
      <c r="C90" s="206" t="s">
        <v>134</v>
      </c>
      <c r="E90" s="256">
        <v>79541</v>
      </c>
      <c r="F90" s="256"/>
      <c r="G90" s="256">
        <v>79462</v>
      </c>
      <c r="H90" s="244"/>
      <c r="I90" s="272">
        <v>753.02</v>
      </c>
      <c r="K90" s="208">
        <f t="shared" si="1"/>
        <v>105.62933255424824</v>
      </c>
      <c r="M90" s="273">
        <v>4.0999999999999996</v>
      </c>
      <c r="N90" s="211"/>
      <c r="O90" s="244">
        <v>8961.43</v>
      </c>
      <c r="P90" s="206"/>
      <c r="Q90" s="244">
        <v>98</v>
      </c>
      <c r="R90" s="246"/>
      <c r="S90" s="244">
        <v>104</v>
      </c>
      <c r="U90" s="274">
        <v>0.5</v>
      </c>
      <c r="W90" s="244">
        <v>8962</v>
      </c>
    </row>
    <row r="91" spans="1:23" ht="9.6" customHeight="1" x14ac:dyDescent="0.3">
      <c r="A91" s="243" t="s">
        <v>730</v>
      </c>
      <c r="C91" s="206" t="s">
        <v>739</v>
      </c>
      <c r="E91" s="256">
        <v>6278</v>
      </c>
      <c r="F91" s="256"/>
      <c r="G91" s="256">
        <v>6270</v>
      </c>
      <c r="H91" s="244"/>
      <c r="I91" s="272">
        <v>357.73</v>
      </c>
      <c r="K91" s="208">
        <f t="shared" si="1"/>
        <v>17.549548542196629</v>
      </c>
      <c r="M91" s="273">
        <v>4.2</v>
      </c>
      <c r="N91" s="211"/>
      <c r="O91" s="244">
        <v>660.16</v>
      </c>
      <c r="P91" s="206"/>
      <c r="Q91" s="244">
        <v>52</v>
      </c>
      <c r="R91" s="246"/>
      <c r="S91" s="244">
        <v>46</v>
      </c>
      <c r="U91" s="274">
        <v>0.6</v>
      </c>
      <c r="W91" s="244">
        <v>470</v>
      </c>
    </row>
    <row r="92" spans="1:23" ht="9.6" customHeight="1" x14ac:dyDescent="0.3">
      <c r="A92" s="243" t="s">
        <v>282</v>
      </c>
      <c r="C92" s="206" t="s">
        <v>136</v>
      </c>
      <c r="E92" s="256">
        <v>33665</v>
      </c>
      <c r="F92" s="256"/>
      <c r="G92" s="256">
        <v>33596</v>
      </c>
      <c r="H92" s="244"/>
      <c r="I92" s="272">
        <v>541.20000000000005</v>
      </c>
      <c r="K92" s="208">
        <f t="shared" si="1"/>
        <v>62.204360679970428</v>
      </c>
      <c r="M92" s="273">
        <v>3.6</v>
      </c>
      <c r="N92" s="211"/>
      <c r="O92" s="244">
        <v>4297.24</v>
      </c>
      <c r="P92" s="206"/>
      <c r="Q92" s="244">
        <v>95</v>
      </c>
      <c r="R92" s="246"/>
      <c r="S92" s="244">
        <v>103</v>
      </c>
      <c r="U92" s="274">
        <v>0.79</v>
      </c>
      <c r="W92" s="244">
        <v>3829</v>
      </c>
    </row>
    <row r="93" spans="1:23" ht="9.6" customHeight="1" x14ac:dyDescent="0.3">
      <c r="A93" s="243" t="s">
        <v>283</v>
      </c>
      <c r="C93" s="206" t="s">
        <v>137</v>
      </c>
      <c r="E93" s="256">
        <v>15886</v>
      </c>
      <c r="F93" s="256"/>
      <c r="G93" s="256">
        <v>15849</v>
      </c>
      <c r="H93" s="244"/>
      <c r="I93" s="272">
        <v>566.16999999999996</v>
      </c>
      <c r="K93" s="208">
        <f t="shared" si="1"/>
        <v>28.058710281364256</v>
      </c>
      <c r="M93" s="273">
        <v>7.2</v>
      </c>
      <c r="N93" s="211"/>
      <c r="O93" s="244">
        <v>1411.71</v>
      </c>
      <c r="P93" s="206"/>
      <c r="Q93" s="244">
        <v>65</v>
      </c>
      <c r="R93" s="246"/>
      <c r="S93" s="244">
        <v>66</v>
      </c>
      <c r="U93" s="274">
        <v>0.53</v>
      </c>
      <c r="W93" s="244">
        <v>1312</v>
      </c>
    </row>
    <row r="94" spans="1:23" ht="9.6" customHeight="1" x14ac:dyDescent="0.3">
      <c r="A94" s="243" t="s">
        <v>285</v>
      </c>
      <c r="C94" s="206" t="s">
        <v>138</v>
      </c>
      <c r="E94" s="256">
        <v>20246</v>
      </c>
      <c r="F94" s="256"/>
      <c r="G94" s="256">
        <v>20355</v>
      </c>
      <c r="H94" s="244"/>
      <c r="I94" s="272">
        <v>502.76</v>
      </c>
      <c r="K94" s="208">
        <f t="shared" si="1"/>
        <v>40.269711194207972</v>
      </c>
      <c r="M94" s="273">
        <v>8</v>
      </c>
      <c r="N94" s="211"/>
      <c r="O94" s="244">
        <v>2397.08</v>
      </c>
      <c r="P94" s="206"/>
      <c r="Q94" s="244">
        <v>47</v>
      </c>
      <c r="R94" s="246"/>
      <c r="S94" s="244">
        <v>21</v>
      </c>
      <c r="U94" s="274">
        <v>0.39</v>
      </c>
      <c r="W94" s="244">
        <v>2201</v>
      </c>
    </row>
    <row r="95" spans="1:23" ht="9.6" customHeight="1" x14ac:dyDescent="0.3">
      <c r="A95" s="243" t="s">
        <v>286</v>
      </c>
      <c r="C95" s="206" t="s">
        <v>139</v>
      </c>
      <c r="E95" s="256">
        <v>16834</v>
      </c>
      <c r="F95" s="256"/>
      <c r="G95" s="256">
        <v>16824</v>
      </c>
      <c r="H95" s="244"/>
      <c r="I95" s="272">
        <v>579.66</v>
      </c>
      <c r="K95" s="208">
        <f t="shared" si="1"/>
        <v>29.041162060518236</v>
      </c>
      <c r="M95" s="273">
        <v>5.9</v>
      </c>
      <c r="N95" s="211"/>
      <c r="O95" s="244">
        <v>1893.3</v>
      </c>
      <c r="P95" s="206"/>
      <c r="Q95" s="244">
        <v>54</v>
      </c>
      <c r="R95" s="246"/>
      <c r="S95" s="244">
        <v>70</v>
      </c>
      <c r="U95" s="274">
        <v>0.55000000000000004</v>
      </c>
      <c r="W95" s="244">
        <v>1583</v>
      </c>
    </row>
    <row r="96" spans="1:23" ht="9.6" customHeight="1" x14ac:dyDescent="0.3">
      <c r="A96" s="243" t="s">
        <v>287</v>
      </c>
      <c r="C96" s="206" t="s">
        <v>140</v>
      </c>
      <c r="E96" s="256">
        <v>55640</v>
      </c>
      <c r="F96" s="256"/>
      <c r="G96" s="256">
        <v>55696</v>
      </c>
      <c r="H96" s="244"/>
      <c r="I96" s="272">
        <v>503.87</v>
      </c>
      <c r="K96" s="208">
        <f t="shared" si="1"/>
        <v>110.42530811518844</v>
      </c>
      <c r="M96" s="273">
        <v>4.5</v>
      </c>
      <c r="N96" s="211"/>
      <c r="O96" s="244">
        <v>7430.84</v>
      </c>
      <c r="P96" s="206"/>
      <c r="Q96" s="244">
        <v>41</v>
      </c>
      <c r="R96" s="246"/>
      <c r="S96" s="244">
        <v>61</v>
      </c>
      <c r="U96" s="274">
        <v>0.52</v>
      </c>
      <c r="W96" s="244">
        <v>4167</v>
      </c>
    </row>
    <row r="97" spans="1:23" ht="9.6" customHeight="1" x14ac:dyDescent="0.3">
      <c r="A97" s="243" t="s">
        <v>288</v>
      </c>
      <c r="C97" s="206" t="s">
        <v>141</v>
      </c>
      <c r="E97" s="256">
        <v>30929</v>
      </c>
      <c r="F97" s="256"/>
      <c r="G97" s="256">
        <v>30887</v>
      </c>
      <c r="H97" s="244"/>
      <c r="I97" s="272">
        <v>527.51</v>
      </c>
      <c r="K97" s="208">
        <f t="shared" si="1"/>
        <v>58.632063847130858</v>
      </c>
      <c r="M97" s="273">
        <v>4.9000000000000004</v>
      </c>
      <c r="N97" s="211"/>
      <c r="O97" s="244">
        <v>4004.27</v>
      </c>
      <c r="P97" s="206"/>
      <c r="Q97" s="244">
        <v>66</v>
      </c>
      <c r="R97" s="246"/>
      <c r="S97" s="244">
        <v>82</v>
      </c>
      <c r="U97" s="274">
        <v>0.83</v>
      </c>
      <c r="W97" s="244">
        <v>2708</v>
      </c>
    </row>
    <row r="98" spans="1:23" ht="9.6" customHeight="1" x14ac:dyDescent="0.3">
      <c r="A98" s="243" t="s">
        <v>290</v>
      </c>
      <c r="C98" s="206" t="s">
        <v>142</v>
      </c>
      <c r="E98" s="256">
        <v>29240</v>
      </c>
      <c r="F98" s="256"/>
      <c r="G98" s="256">
        <v>29155</v>
      </c>
      <c r="H98" s="244"/>
      <c r="I98" s="272">
        <v>474.69</v>
      </c>
      <c r="K98" s="208">
        <f t="shared" si="1"/>
        <v>61.598095599233183</v>
      </c>
      <c r="M98" s="273">
        <v>4.8</v>
      </c>
      <c r="N98" s="211"/>
      <c r="O98" s="244">
        <v>3363.78</v>
      </c>
      <c r="P98" s="206"/>
      <c r="Q98" s="244">
        <v>28</v>
      </c>
      <c r="R98" s="246"/>
      <c r="S98" s="244">
        <v>30</v>
      </c>
      <c r="U98" s="274">
        <v>0.69499999999999995</v>
      </c>
      <c r="W98" s="244">
        <v>2160</v>
      </c>
    </row>
    <row r="99" spans="1:23" ht="9.6" customHeight="1" x14ac:dyDescent="0.3">
      <c r="A99" s="243" t="s">
        <v>291</v>
      </c>
      <c r="C99" s="206" t="s">
        <v>143</v>
      </c>
      <c r="E99" s="256">
        <v>6760</v>
      </c>
      <c r="F99" s="256"/>
      <c r="G99" s="256">
        <v>6773</v>
      </c>
      <c r="H99" s="244"/>
      <c r="I99" s="272">
        <v>182.82</v>
      </c>
      <c r="K99" s="208">
        <f t="shared" si="1"/>
        <v>36.976260802975602</v>
      </c>
      <c r="M99" s="273">
        <v>4.9000000000000004</v>
      </c>
      <c r="N99" s="211"/>
      <c r="O99" s="244">
        <v>539.54999999999995</v>
      </c>
      <c r="P99" s="206"/>
      <c r="Q99" s="244">
        <v>108</v>
      </c>
      <c r="R99" s="246"/>
      <c r="S99" s="244">
        <v>85</v>
      </c>
      <c r="U99" s="274">
        <v>0.76</v>
      </c>
      <c r="W99" s="244">
        <v>853</v>
      </c>
    </row>
    <row r="100" spans="1:23" ht="9.6" customHeight="1" x14ac:dyDescent="0.3">
      <c r="A100" s="243" t="s">
        <v>731</v>
      </c>
      <c r="C100" s="206" t="s">
        <v>144</v>
      </c>
      <c r="E100" s="256">
        <v>11597</v>
      </c>
      <c r="F100" s="256"/>
      <c r="G100" s="256">
        <v>11529</v>
      </c>
      <c r="H100" s="244"/>
      <c r="I100" s="272">
        <v>475.27</v>
      </c>
      <c r="K100" s="208">
        <f t="shared" si="1"/>
        <v>24.400866875670673</v>
      </c>
      <c r="M100" s="273">
        <v>4.7</v>
      </c>
      <c r="N100" s="211"/>
      <c r="O100" s="244">
        <v>1645.6</v>
      </c>
      <c r="P100" s="206"/>
      <c r="Q100" s="244">
        <v>35</v>
      </c>
      <c r="R100" s="246"/>
      <c r="S100" s="244">
        <v>43</v>
      </c>
      <c r="U100" s="274">
        <v>0.62</v>
      </c>
      <c r="W100" s="244">
        <v>1010</v>
      </c>
    </row>
    <row r="101" spans="1:23" ht="9.6" customHeight="1" x14ac:dyDescent="0.3">
      <c r="A101" s="243" t="s">
        <v>732</v>
      </c>
      <c r="C101" s="206" t="s">
        <v>145</v>
      </c>
      <c r="E101" s="256">
        <v>364835</v>
      </c>
      <c r="F101" s="256"/>
      <c r="G101" s="256">
        <v>364548</v>
      </c>
      <c r="H101" s="244"/>
      <c r="I101" s="272">
        <v>423.3</v>
      </c>
      <c r="K101" s="208">
        <f t="shared" si="1"/>
        <v>861.88282541932438</v>
      </c>
      <c r="M101" s="273">
        <v>4.2</v>
      </c>
      <c r="N101" s="211"/>
      <c r="O101" s="244">
        <v>59743.05</v>
      </c>
      <c r="P101" s="206"/>
      <c r="Q101" s="244">
        <v>76</v>
      </c>
      <c r="R101" s="246"/>
      <c r="S101" s="244">
        <v>97</v>
      </c>
      <c r="U101" s="274">
        <v>0.95</v>
      </c>
      <c r="W101" s="244">
        <v>41396</v>
      </c>
    </row>
    <row r="102" spans="1:23" ht="9.6" customHeight="1" x14ac:dyDescent="0.3">
      <c r="A102" s="243" t="s">
        <v>311</v>
      </c>
      <c r="C102" s="206" t="s">
        <v>146</v>
      </c>
      <c r="E102" s="256">
        <v>14800</v>
      </c>
      <c r="F102" s="256"/>
      <c r="G102" s="256">
        <v>14783</v>
      </c>
      <c r="H102" s="244"/>
      <c r="I102" s="272">
        <v>176.18</v>
      </c>
      <c r="K102" s="208">
        <f t="shared" si="1"/>
        <v>84.00499489158814</v>
      </c>
      <c r="M102" s="273">
        <v>3.5</v>
      </c>
      <c r="N102" s="211"/>
      <c r="O102" s="244">
        <v>1720.24</v>
      </c>
      <c r="P102" s="206"/>
      <c r="Q102" s="244">
        <v>118</v>
      </c>
      <c r="R102" s="246"/>
      <c r="S102" s="244">
        <v>123</v>
      </c>
      <c r="U102" s="274">
        <v>0.71</v>
      </c>
      <c r="W102" s="244">
        <v>2084</v>
      </c>
    </row>
    <row r="103" spans="1:23" ht="9.6" customHeight="1" x14ac:dyDescent="0.3">
      <c r="A103" s="243" t="s">
        <v>312</v>
      </c>
      <c r="C103" s="206" t="s">
        <v>147</v>
      </c>
      <c r="E103" s="256">
        <v>4898</v>
      </c>
      <c r="F103" s="256"/>
      <c r="G103" s="256">
        <v>4892</v>
      </c>
      <c r="H103" s="244"/>
      <c r="I103" s="272">
        <v>329.53</v>
      </c>
      <c r="K103" s="208">
        <f t="shared" si="1"/>
        <v>14.863593603010349</v>
      </c>
      <c r="M103" s="273">
        <v>4.0999999999999996</v>
      </c>
      <c r="N103" s="211"/>
      <c r="O103" s="244">
        <v>510.48</v>
      </c>
      <c r="P103" s="206"/>
      <c r="Q103" s="244">
        <v>53</v>
      </c>
      <c r="R103" s="246"/>
      <c r="S103" s="244">
        <v>79</v>
      </c>
      <c r="U103" s="274">
        <v>0.59</v>
      </c>
      <c r="W103" s="244">
        <v>518</v>
      </c>
    </row>
    <row r="104" spans="1:23" ht="9.6" customHeight="1" x14ac:dyDescent="0.3">
      <c r="A104" s="243" t="s">
        <v>313</v>
      </c>
      <c r="C104" s="206" t="s">
        <v>148</v>
      </c>
      <c r="E104" s="256">
        <v>52676</v>
      </c>
      <c r="F104" s="256"/>
      <c r="G104" s="256">
        <v>52552</v>
      </c>
      <c r="H104" s="244"/>
      <c r="I104" s="272">
        <v>379.23</v>
      </c>
      <c r="K104" s="208">
        <f t="shared" si="1"/>
        <v>138.90251298684174</v>
      </c>
      <c r="M104" s="273">
        <v>3.8</v>
      </c>
      <c r="N104" s="211"/>
      <c r="O104" s="244">
        <v>7928.31</v>
      </c>
      <c r="P104" s="206"/>
      <c r="Q104" s="244">
        <v>73</v>
      </c>
      <c r="R104" s="246"/>
      <c r="S104" s="244">
        <v>93</v>
      </c>
      <c r="U104" s="274">
        <v>0.62</v>
      </c>
      <c r="W104" s="244">
        <v>5711</v>
      </c>
    </row>
    <row r="105" spans="1:23" ht="9.6" customHeight="1" x14ac:dyDescent="0.3">
      <c r="A105" s="243" t="s">
        <v>314</v>
      </c>
      <c r="C105" s="206" t="s">
        <v>149</v>
      </c>
      <c r="E105" s="256">
        <v>9687</v>
      </c>
      <c r="F105" s="256"/>
      <c r="G105" s="256">
        <v>9675</v>
      </c>
      <c r="H105" s="244"/>
      <c r="I105" s="272">
        <v>297.45999999999998</v>
      </c>
      <c r="K105" s="208">
        <f t="shared" si="1"/>
        <v>32.56572312243663</v>
      </c>
      <c r="M105" s="273">
        <v>5</v>
      </c>
      <c r="N105" s="211"/>
      <c r="O105" s="244">
        <v>1154.47</v>
      </c>
      <c r="P105" s="206"/>
      <c r="Q105" s="244">
        <v>43</v>
      </c>
      <c r="R105" s="246"/>
      <c r="S105" s="244">
        <v>45</v>
      </c>
      <c r="U105" s="274">
        <v>0.78</v>
      </c>
      <c r="W105" s="244">
        <v>864</v>
      </c>
    </row>
    <row r="106" spans="1:23" ht="9.6" customHeight="1" x14ac:dyDescent="0.3">
      <c r="A106" s="243" t="s">
        <v>733</v>
      </c>
      <c r="C106" s="206" t="s">
        <v>150</v>
      </c>
      <c r="E106" s="256">
        <v>14042</v>
      </c>
      <c r="F106" s="256"/>
      <c r="G106" s="256">
        <v>14124</v>
      </c>
      <c r="H106" s="244"/>
      <c r="I106" s="272">
        <v>330.53</v>
      </c>
      <c r="K106" s="208">
        <f t="shared" si="1"/>
        <v>42.483284421988934</v>
      </c>
      <c r="M106" s="273">
        <v>6.6</v>
      </c>
      <c r="N106" s="211"/>
      <c r="O106" s="244">
        <v>1915.62</v>
      </c>
      <c r="P106" s="206"/>
      <c r="Q106" s="244">
        <v>30</v>
      </c>
      <c r="R106" s="246"/>
      <c r="S106" s="244">
        <v>24</v>
      </c>
      <c r="U106" s="274">
        <v>0.6</v>
      </c>
      <c r="W106" s="244">
        <v>1275</v>
      </c>
    </row>
    <row r="107" spans="1:23" ht="9.6" customHeight="1" x14ac:dyDescent="0.3">
      <c r="A107" s="243" t="s">
        <v>734</v>
      </c>
      <c r="C107" s="206" t="s">
        <v>151</v>
      </c>
      <c r="E107" s="256">
        <v>27988</v>
      </c>
      <c r="F107" s="256"/>
      <c r="G107" s="256">
        <v>27947</v>
      </c>
      <c r="H107" s="244"/>
      <c r="I107" s="272">
        <v>503.72</v>
      </c>
      <c r="K107" s="208">
        <f t="shared" si="1"/>
        <v>55.562614150718652</v>
      </c>
      <c r="M107" s="273">
        <v>5</v>
      </c>
      <c r="N107" s="211"/>
      <c r="O107" s="244">
        <v>4126.5</v>
      </c>
      <c r="P107" s="206"/>
      <c r="Q107" s="244">
        <v>51</v>
      </c>
      <c r="R107" s="246"/>
      <c r="S107" s="244">
        <v>69</v>
      </c>
      <c r="U107" s="274">
        <v>0.79</v>
      </c>
      <c r="W107" s="244">
        <v>2468</v>
      </c>
    </row>
    <row r="108" spans="1:23" ht="9.6" customHeight="1" x14ac:dyDescent="0.3">
      <c r="A108" s="243" t="s">
        <v>339</v>
      </c>
      <c r="C108" s="206" t="s">
        <v>152</v>
      </c>
      <c r="E108" s="256">
        <v>10624</v>
      </c>
      <c r="F108" s="256"/>
      <c r="G108" s="256">
        <v>10599</v>
      </c>
      <c r="H108" s="244"/>
      <c r="I108" s="272">
        <v>257.12</v>
      </c>
      <c r="K108" s="208">
        <f t="shared" si="1"/>
        <v>41.31922837585563</v>
      </c>
      <c r="M108" s="273">
        <v>5.4</v>
      </c>
      <c r="N108" s="211"/>
      <c r="O108" s="244">
        <v>1193.96</v>
      </c>
      <c r="P108" s="206"/>
      <c r="Q108" s="244">
        <v>105</v>
      </c>
      <c r="R108" s="246"/>
      <c r="S108" s="244">
        <v>78</v>
      </c>
      <c r="U108" s="274">
        <v>0.88</v>
      </c>
      <c r="W108" s="244">
        <v>1306</v>
      </c>
    </row>
    <row r="109" spans="1:23" ht="9.6" customHeight="1" x14ac:dyDescent="0.3">
      <c r="A109" s="243" t="s">
        <v>340</v>
      </c>
      <c r="C109" s="206" t="s">
        <v>94</v>
      </c>
      <c r="E109" s="256">
        <v>1148710</v>
      </c>
      <c r="F109" s="256"/>
      <c r="G109" s="256">
        <v>1150309</v>
      </c>
      <c r="H109" s="244"/>
      <c r="I109" s="272">
        <v>390.97</v>
      </c>
      <c r="K109" s="208">
        <f t="shared" si="1"/>
        <v>2938.102667723866</v>
      </c>
      <c r="M109" s="273">
        <v>4.0999999999999996</v>
      </c>
      <c r="N109" s="211"/>
      <c r="O109" s="244">
        <v>171960.74</v>
      </c>
      <c r="P109" s="206"/>
      <c r="Q109" s="244">
        <v>124</v>
      </c>
      <c r="R109" s="246"/>
      <c r="S109" s="244">
        <v>128</v>
      </c>
      <c r="U109" s="274">
        <v>1.1499999999999999</v>
      </c>
      <c r="W109" s="244">
        <v>264794</v>
      </c>
    </row>
    <row r="110" spans="1:23" ht="9.6" customHeight="1" x14ac:dyDescent="0.3">
      <c r="A110" s="243" t="s">
        <v>342</v>
      </c>
      <c r="C110" s="206" t="s">
        <v>153</v>
      </c>
      <c r="E110" s="256">
        <v>73093</v>
      </c>
      <c r="F110" s="256"/>
      <c r="G110" s="256">
        <v>72972</v>
      </c>
      <c r="H110" s="244"/>
      <c r="I110" s="272">
        <v>647.45000000000005</v>
      </c>
      <c r="K110" s="208">
        <f t="shared" si="1"/>
        <v>112.89365974206501</v>
      </c>
      <c r="M110" s="273">
        <v>3.5</v>
      </c>
      <c r="N110" s="211"/>
      <c r="O110" s="244">
        <v>10124.09</v>
      </c>
      <c r="P110" s="206"/>
      <c r="Q110" s="244">
        <v>121</v>
      </c>
      <c r="R110" s="246"/>
      <c r="S110" s="244">
        <v>125</v>
      </c>
      <c r="U110" s="274">
        <v>0.99399999999999999</v>
      </c>
      <c r="W110" s="244">
        <v>12166</v>
      </c>
    </row>
    <row r="111" spans="1:23" ht="9.6" customHeight="1" x14ac:dyDescent="0.3">
      <c r="A111" s="243" t="s">
        <v>343</v>
      </c>
      <c r="C111" s="206" t="s">
        <v>154</v>
      </c>
      <c r="E111" s="256">
        <v>15441</v>
      </c>
      <c r="F111" s="256"/>
      <c r="G111" s="256">
        <v>15476</v>
      </c>
      <c r="H111" s="244"/>
      <c r="I111" s="272">
        <v>380.42</v>
      </c>
      <c r="K111" s="208">
        <f t="shared" si="1"/>
        <v>40.58934861468903</v>
      </c>
      <c r="M111" s="273">
        <v>3.9</v>
      </c>
      <c r="N111" s="211"/>
      <c r="O111" s="244">
        <v>1763.13</v>
      </c>
      <c r="P111" s="206"/>
      <c r="Q111" s="244">
        <v>63</v>
      </c>
      <c r="R111" s="246"/>
      <c r="S111" s="244">
        <v>80</v>
      </c>
      <c r="U111" s="274">
        <v>0.6</v>
      </c>
      <c r="W111" s="244">
        <v>1693</v>
      </c>
    </row>
    <row r="112" spans="1:23" ht="9.6" customHeight="1" x14ac:dyDescent="0.3">
      <c r="A112" s="243" t="s">
        <v>345</v>
      </c>
      <c r="C112" s="206" t="s">
        <v>155</v>
      </c>
      <c r="E112" s="256">
        <v>27268</v>
      </c>
      <c r="F112" s="256"/>
      <c r="G112" s="256">
        <v>27249</v>
      </c>
      <c r="H112" s="244"/>
      <c r="I112" s="272">
        <v>286.01</v>
      </c>
      <c r="K112" s="208">
        <f t="shared" si="1"/>
        <v>95.339323799867145</v>
      </c>
      <c r="M112" s="273">
        <v>3.8</v>
      </c>
      <c r="N112" s="211"/>
      <c r="O112" s="244">
        <v>3175.77</v>
      </c>
      <c r="P112" s="206"/>
      <c r="Q112" s="244">
        <v>71</v>
      </c>
      <c r="R112" s="246"/>
      <c r="S112" s="244">
        <v>96</v>
      </c>
      <c r="U112" s="274">
        <v>0.92500000000000004</v>
      </c>
      <c r="W112" s="244">
        <v>2701</v>
      </c>
    </row>
    <row r="113" spans="1:25" ht="9.6" customHeight="1" x14ac:dyDescent="0.3">
      <c r="A113" s="243" t="s">
        <v>346</v>
      </c>
      <c r="C113" s="206" t="s">
        <v>96</v>
      </c>
      <c r="E113" s="256">
        <v>54502</v>
      </c>
      <c r="F113" s="256"/>
      <c r="G113" s="256">
        <v>54477</v>
      </c>
      <c r="H113" s="244"/>
      <c r="I113" s="272">
        <v>690.43</v>
      </c>
      <c r="K113" s="208">
        <f t="shared" si="1"/>
        <v>78.939211795547706</v>
      </c>
      <c r="M113" s="273">
        <v>4.2</v>
      </c>
      <c r="N113" s="211"/>
      <c r="O113" s="244">
        <v>6137.8</v>
      </c>
      <c r="P113" s="206"/>
      <c r="Q113" s="244">
        <v>79</v>
      </c>
      <c r="R113" s="246"/>
      <c r="S113" s="244">
        <v>87</v>
      </c>
      <c r="U113" s="274">
        <v>0.61</v>
      </c>
      <c r="W113" s="244">
        <v>7104</v>
      </c>
    </row>
    <row r="114" spans="1:25" ht="9.6" customHeight="1" x14ac:dyDescent="0.3">
      <c r="A114" s="243" t="s">
        <v>348</v>
      </c>
      <c r="C114" s="206" t="s">
        <v>156</v>
      </c>
      <c r="E114" s="256">
        <v>91524</v>
      </c>
      <c r="F114" s="256"/>
      <c r="G114" s="256">
        <v>91419</v>
      </c>
      <c r="H114" s="244"/>
      <c r="I114" s="272">
        <v>413.5</v>
      </c>
      <c r="K114" s="208">
        <f t="shared" si="1"/>
        <v>221.3397823458283</v>
      </c>
      <c r="M114" s="273">
        <v>3.4</v>
      </c>
      <c r="N114" s="211"/>
      <c r="O114" s="244">
        <v>13085.27</v>
      </c>
      <c r="P114" s="206"/>
      <c r="Q114" s="244">
        <v>96</v>
      </c>
      <c r="R114" s="246"/>
      <c r="S114" s="244">
        <v>100</v>
      </c>
      <c r="U114" s="274">
        <v>0.61</v>
      </c>
      <c r="W114" s="244">
        <v>10448</v>
      </c>
    </row>
    <row r="115" spans="1:25" ht="9.6" customHeight="1" x14ac:dyDescent="0.3">
      <c r="A115" s="243" t="s">
        <v>349</v>
      </c>
      <c r="C115" s="206" t="s">
        <v>157</v>
      </c>
      <c r="E115" s="256">
        <v>16791</v>
      </c>
      <c r="F115" s="256"/>
      <c r="G115" s="256">
        <v>16787</v>
      </c>
      <c r="H115" s="244"/>
      <c r="I115" s="272">
        <v>355.78</v>
      </c>
      <c r="K115" s="208">
        <f t="shared" si="1"/>
        <v>47.194895722075444</v>
      </c>
      <c r="M115" s="273">
        <v>4.4000000000000004</v>
      </c>
      <c r="N115" s="211"/>
      <c r="O115" s="244">
        <v>2221.42</v>
      </c>
      <c r="P115" s="206"/>
      <c r="Q115" s="244">
        <v>33</v>
      </c>
      <c r="R115" s="246"/>
      <c r="S115" s="244">
        <v>42</v>
      </c>
      <c r="U115" s="274">
        <v>0.67</v>
      </c>
      <c r="W115" s="244">
        <v>1159</v>
      </c>
      <c r="X115" s="212"/>
      <c r="Y115" s="244"/>
    </row>
    <row r="116" spans="1:25" ht="9.6" customHeight="1" x14ac:dyDescent="0.3">
      <c r="A116" s="243" t="s">
        <v>735</v>
      </c>
      <c r="C116" s="206" t="s">
        <v>158</v>
      </c>
      <c r="E116" s="256">
        <v>38731</v>
      </c>
      <c r="F116" s="256"/>
      <c r="G116" s="256">
        <v>38711</v>
      </c>
      <c r="H116" s="244"/>
      <c r="I116" s="272">
        <v>217.81</v>
      </c>
      <c r="K116" s="208">
        <f t="shared" si="1"/>
        <v>177.8201184518617</v>
      </c>
      <c r="M116" s="273">
        <v>3.8</v>
      </c>
      <c r="N116" s="211"/>
      <c r="O116" s="244">
        <v>4868.17</v>
      </c>
      <c r="P116" s="206"/>
      <c r="Q116" s="244">
        <v>87</v>
      </c>
      <c r="R116" s="246"/>
      <c r="S116" s="244">
        <v>99</v>
      </c>
      <c r="U116" s="274">
        <v>0.69499999999999995</v>
      </c>
      <c r="W116" s="244">
        <v>4660</v>
      </c>
    </row>
    <row r="117" spans="1:25" ht="9.6" customHeight="1" x14ac:dyDescent="0.3">
      <c r="A117" s="243" t="s">
        <v>736</v>
      </c>
      <c r="C117" s="206" t="s">
        <v>159</v>
      </c>
      <c r="E117" s="256">
        <v>24725</v>
      </c>
      <c r="F117" s="256"/>
      <c r="G117" s="256">
        <v>24727</v>
      </c>
      <c r="H117" s="244"/>
      <c r="I117" s="272">
        <v>281.42</v>
      </c>
      <c r="K117" s="208">
        <f t="shared" si="1"/>
        <v>87.858005827588656</v>
      </c>
      <c r="M117" s="273">
        <v>3.7</v>
      </c>
      <c r="N117" s="211"/>
      <c r="O117" s="244">
        <v>2506.84</v>
      </c>
      <c r="P117" s="206"/>
      <c r="Q117" s="244">
        <v>128</v>
      </c>
      <c r="R117" s="246"/>
      <c r="S117" s="244">
        <v>131</v>
      </c>
      <c r="U117" s="274">
        <v>0.53</v>
      </c>
      <c r="W117" s="244">
        <v>5653</v>
      </c>
    </row>
    <row r="118" spans="1:25" ht="9.6" customHeight="1" x14ac:dyDescent="0.3">
      <c r="A118" s="243" t="s">
        <v>381</v>
      </c>
      <c r="C118" s="206" t="s">
        <v>160</v>
      </c>
      <c r="E118" s="256">
        <v>15337</v>
      </c>
      <c r="F118" s="256"/>
      <c r="G118" s="256">
        <v>15333</v>
      </c>
      <c r="H118" s="244"/>
      <c r="I118" s="272">
        <v>442.18</v>
      </c>
      <c r="K118" s="208">
        <f t="shared" si="1"/>
        <v>34.684969921751325</v>
      </c>
      <c r="M118" s="273">
        <v>4</v>
      </c>
      <c r="N118" s="211"/>
      <c r="O118" s="244">
        <v>1451.17</v>
      </c>
      <c r="P118" s="206"/>
      <c r="Q118" s="244">
        <v>49</v>
      </c>
      <c r="R118" s="246"/>
      <c r="S118" s="244">
        <v>51</v>
      </c>
      <c r="U118" s="274">
        <v>0.49</v>
      </c>
      <c r="W118" s="244">
        <v>1670</v>
      </c>
    </row>
    <row r="119" spans="1:25" ht="9.6" customHeight="1" x14ac:dyDescent="0.3">
      <c r="A119" s="243" t="s">
        <v>382</v>
      </c>
      <c r="C119" s="206" t="s">
        <v>161</v>
      </c>
      <c r="E119" s="256">
        <v>20603</v>
      </c>
      <c r="F119" s="256"/>
      <c r="G119" s="256">
        <v>20552</v>
      </c>
      <c r="H119" s="244"/>
      <c r="I119" s="272">
        <v>156.25</v>
      </c>
      <c r="K119" s="208">
        <f t="shared" si="1"/>
        <v>131.85919999999999</v>
      </c>
      <c r="M119" s="273">
        <v>3.5</v>
      </c>
      <c r="N119" s="211"/>
      <c r="O119" s="244">
        <v>2876.18</v>
      </c>
      <c r="P119" s="206"/>
      <c r="Q119" s="244">
        <v>68</v>
      </c>
      <c r="R119" s="246"/>
      <c r="S119" s="244">
        <v>89</v>
      </c>
      <c r="U119" s="274">
        <v>0.82</v>
      </c>
      <c r="W119" s="244">
        <v>2086</v>
      </c>
    </row>
    <row r="120" spans="1:25" ht="9.6" customHeight="1" x14ac:dyDescent="0.3">
      <c r="A120" s="243" t="s">
        <v>383</v>
      </c>
      <c r="C120" s="206" t="s">
        <v>162</v>
      </c>
      <c r="E120" s="256">
        <v>11406</v>
      </c>
      <c r="F120" s="256"/>
      <c r="G120" s="256">
        <v>11391</v>
      </c>
      <c r="H120" s="244"/>
      <c r="I120" s="272">
        <v>295.23</v>
      </c>
      <c r="K120" s="208">
        <f t="shared" si="1"/>
        <v>38.63428513362463</v>
      </c>
      <c r="M120" s="273">
        <v>5.0999999999999996</v>
      </c>
      <c r="N120" s="211"/>
      <c r="O120" s="244">
        <v>1149.8800000000001</v>
      </c>
      <c r="P120" s="206"/>
      <c r="Q120" s="244">
        <v>18</v>
      </c>
      <c r="R120" s="246"/>
      <c r="S120" s="244">
        <v>27</v>
      </c>
      <c r="U120" s="274">
        <v>0.67</v>
      </c>
      <c r="W120" s="244">
        <v>619</v>
      </c>
    </row>
    <row r="121" spans="1:25" ht="9.6" customHeight="1" x14ac:dyDescent="0.3">
      <c r="A121" s="243" t="s">
        <v>384</v>
      </c>
      <c r="C121" s="206" t="s">
        <v>740</v>
      </c>
      <c r="E121" s="256">
        <v>34008</v>
      </c>
      <c r="F121" s="256"/>
      <c r="G121" s="256">
        <v>34022</v>
      </c>
      <c r="H121" s="244"/>
      <c r="I121" s="272">
        <v>817.84</v>
      </c>
      <c r="K121" s="208">
        <f t="shared" si="1"/>
        <v>41.5827056636995</v>
      </c>
      <c r="M121" s="273">
        <v>5.5</v>
      </c>
      <c r="N121" s="211"/>
      <c r="O121" s="244">
        <v>4383.8999999999996</v>
      </c>
      <c r="P121" s="206"/>
      <c r="Q121" s="244">
        <v>57</v>
      </c>
      <c r="R121" s="246"/>
      <c r="S121" s="244">
        <v>58</v>
      </c>
      <c r="U121" s="274">
        <v>0.5</v>
      </c>
      <c r="W121" s="244">
        <v>2701</v>
      </c>
    </row>
    <row r="122" spans="1:25" ht="9.6" customHeight="1" x14ac:dyDescent="0.3">
      <c r="A122" s="243" t="s">
        <v>385</v>
      </c>
      <c r="C122" s="206" t="s">
        <v>164</v>
      </c>
      <c r="E122" s="256">
        <v>110119</v>
      </c>
      <c r="F122" s="256"/>
      <c r="G122" s="256">
        <v>109979</v>
      </c>
      <c r="H122" s="244"/>
      <c r="I122" s="272">
        <v>468.54</v>
      </c>
      <c r="K122" s="208">
        <f t="shared" si="1"/>
        <v>235.02582490288981</v>
      </c>
      <c r="M122" s="273">
        <v>3.5</v>
      </c>
      <c r="N122" s="211"/>
      <c r="O122" s="244">
        <v>16297.17</v>
      </c>
      <c r="P122" s="206"/>
      <c r="Q122" s="244">
        <v>112</v>
      </c>
      <c r="R122" s="246"/>
      <c r="S122" s="244">
        <v>121</v>
      </c>
      <c r="U122" s="274">
        <v>0.81</v>
      </c>
      <c r="W122" s="244">
        <v>16057</v>
      </c>
    </row>
    <row r="123" spans="1:25" ht="9.6" customHeight="1" x14ac:dyDescent="0.3">
      <c r="A123" s="243" t="s">
        <v>386</v>
      </c>
      <c r="C123" s="206" t="s">
        <v>165</v>
      </c>
      <c r="E123" s="256">
        <v>334214</v>
      </c>
      <c r="F123" s="256"/>
      <c r="G123" s="256">
        <v>334389</v>
      </c>
      <c r="H123" s="244"/>
      <c r="I123" s="272">
        <v>233.7</v>
      </c>
      <c r="K123" s="208">
        <f t="shared" si="1"/>
        <v>1430.0984167736415</v>
      </c>
      <c r="M123" s="273">
        <v>4.5999999999999996</v>
      </c>
      <c r="N123" s="211"/>
      <c r="O123" s="244">
        <v>48661.93</v>
      </c>
      <c r="P123" s="206"/>
      <c r="Q123" s="244">
        <v>99</v>
      </c>
      <c r="R123" s="246"/>
      <c r="S123" s="244">
        <v>88</v>
      </c>
      <c r="U123" s="274">
        <v>0.87</v>
      </c>
      <c r="W123" s="244">
        <v>42658</v>
      </c>
    </row>
    <row r="124" spans="1:25" ht="9.6" customHeight="1" x14ac:dyDescent="0.3">
      <c r="A124" s="243" t="s">
        <v>387</v>
      </c>
      <c r="C124" s="206" t="s">
        <v>166</v>
      </c>
      <c r="E124" s="256">
        <v>50948</v>
      </c>
      <c r="F124" s="256"/>
      <c r="G124" s="256">
        <v>50948</v>
      </c>
      <c r="H124" s="244"/>
      <c r="I124" s="272">
        <v>382.33</v>
      </c>
      <c r="K124" s="208">
        <f t="shared" si="1"/>
        <v>133.25661078126225</v>
      </c>
      <c r="M124" s="273">
        <v>5.5</v>
      </c>
      <c r="N124" s="211"/>
      <c r="O124" s="244">
        <v>6762.2</v>
      </c>
      <c r="P124" s="206"/>
      <c r="Q124" s="244">
        <v>10</v>
      </c>
      <c r="R124" s="246"/>
      <c r="S124" s="244">
        <v>32</v>
      </c>
      <c r="U124" s="274">
        <v>0.55500000000000005</v>
      </c>
      <c r="W124" s="244">
        <v>2935</v>
      </c>
    </row>
    <row r="125" spans="1:25" ht="9.6" customHeight="1" x14ac:dyDescent="0.3">
      <c r="A125" s="243" t="s">
        <v>388</v>
      </c>
      <c r="C125" s="206" t="s">
        <v>167</v>
      </c>
      <c r="E125" s="256">
        <v>2232</v>
      </c>
      <c r="F125" s="256"/>
      <c r="G125" s="256">
        <v>2232</v>
      </c>
      <c r="H125" s="244"/>
      <c r="I125" s="272">
        <v>415.16</v>
      </c>
      <c r="K125" s="208">
        <f t="shared" si="1"/>
        <v>5.3762404855959147</v>
      </c>
      <c r="M125" s="273">
        <v>3.1</v>
      </c>
      <c r="N125" s="211"/>
      <c r="O125" s="244">
        <v>166.93</v>
      </c>
      <c r="P125" s="206"/>
      <c r="Q125" s="244">
        <v>125</v>
      </c>
      <c r="R125" s="246"/>
      <c r="S125" s="244">
        <v>115</v>
      </c>
      <c r="U125" s="274">
        <v>0.48</v>
      </c>
      <c r="W125" s="244">
        <v>676</v>
      </c>
    </row>
    <row r="126" spans="1:25" ht="9.6" customHeight="1" x14ac:dyDescent="0.3">
      <c r="A126" s="243" t="s">
        <v>741</v>
      </c>
      <c r="C126" s="206" t="s">
        <v>168</v>
      </c>
      <c r="E126" s="256">
        <v>38628</v>
      </c>
      <c r="F126" s="256"/>
      <c r="G126" s="256">
        <v>38606</v>
      </c>
      <c r="H126" s="244"/>
      <c r="I126" s="272">
        <v>315.61</v>
      </c>
      <c r="K126" s="208">
        <f t="shared" si="1"/>
        <v>122.3915592028136</v>
      </c>
      <c r="M126" s="273">
        <v>4</v>
      </c>
      <c r="N126" s="211"/>
      <c r="O126" s="244">
        <v>5280.08</v>
      </c>
      <c r="P126" s="206"/>
      <c r="Q126" s="244">
        <v>88</v>
      </c>
      <c r="R126" s="246"/>
      <c r="S126" s="244">
        <v>84</v>
      </c>
      <c r="U126" s="274">
        <v>0.85</v>
      </c>
      <c r="W126" s="244">
        <v>4698</v>
      </c>
    </row>
    <row r="127" spans="1:25" ht="9.6" customHeight="1" x14ac:dyDescent="0.3">
      <c r="A127" s="243" t="s">
        <v>742</v>
      </c>
      <c r="C127" s="206" t="s">
        <v>169</v>
      </c>
      <c r="E127" s="256">
        <v>78260</v>
      </c>
      <c r="F127" s="256"/>
      <c r="G127" s="256">
        <v>78254</v>
      </c>
      <c r="H127" s="244"/>
      <c r="I127" s="272">
        <v>142.44</v>
      </c>
      <c r="K127" s="208">
        <f t="shared" si="1"/>
        <v>549.4243190115136</v>
      </c>
      <c r="M127" s="273">
        <v>4.5999999999999996</v>
      </c>
      <c r="N127" s="211"/>
      <c r="O127" s="244">
        <v>9713.69</v>
      </c>
      <c r="P127" s="206"/>
      <c r="Q127" s="244">
        <v>113</v>
      </c>
      <c r="R127" s="246"/>
      <c r="S127" s="244">
        <v>113</v>
      </c>
      <c r="U127" s="274">
        <v>0.84</v>
      </c>
      <c r="W127" s="244">
        <v>12241</v>
      </c>
    </row>
    <row r="128" spans="1:25" ht="9.6" customHeight="1" x14ac:dyDescent="0.3">
      <c r="A128" s="243" t="s">
        <v>419</v>
      </c>
      <c r="C128" s="206" t="s">
        <v>170</v>
      </c>
      <c r="E128" s="256">
        <v>6601</v>
      </c>
      <c r="F128" s="256"/>
      <c r="G128" s="256">
        <v>6608</v>
      </c>
      <c r="H128" s="244"/>
      <c r="I128" s="272">
        <v>315.14</v>
      </c>
      <c r="K128" s="208">
        <f t="shared" si="1"/>
        <v>20.94624611283874</v>
      </c>
      <c r="M128" s="273">
        <v>3.6</v>
      </c>
      <c r="N128" s="211"/>
      <c r="O128" s="244">
        <v>806.01</v>
      </c>
      <c r="P128" s="206"/>
      <c r="Q128" s="244">
        <v>92</v>
      </c>
      <c r="R128" s="246"/>
      <c r="S128" s="244">
        <v>73</v>
      </c>
      <c r="U128" s="274">
        <v>0.53</v>
      </c>
      <c r="W128" s="244">
        <v>911</v>
      </c>
    </row>
    <row r="129" spans="1:23" ht="9.6" customHeight="1" x14ac:dyDescent="0.3">
      <c r="A129" s="243" t="s">
        <v>420</v>
      </c>
      <c r="C129" s="206" t="s">
        <v>171</v>
      </c>
      <c r="E129" s="256">
        <v>26787</v>
      </c>
      <c r="F129" s="256"/>
      <c r="G129" s="256">
        <v>26723</v>
      </c>
      <c r="H129" s="244"/>
      <c r="I129" s="272">
        <v>179.64</v>
      </c>
      <c r="K129" s="208">
        <f t="shared" si="1"/>
        <v>149.11489645958585</v>
      </c>
      <c r="M129" s="273">
        <v>3.5</v>
      </c>
      <c r="N129" s="211"/>
      <c r="O129" s="244">
        <v>4165.66</v>
      </c>
      <c r="P129" s="206"/>
      <c r="Q129" s="244">
        <v>97</v>
      </c>
      <c r="R129" s="246"/>
      <c r="S129" s="244">
        <v>108</v>
      </c>
      <c r="U129" s="274">
        <v>0.7</v>
      </c>
      <c r="W129" s="244">
        <v>2899</v>
      </c>
    </row>
    <row r="130" spans="1:23" ht="9.6" customHeight="1" x14ac:dyDescent="0.3">
      <c r="A130" s="243" t="s">
        <v>421</v>
      </c>
      <c r="C130" s="206" t="s">
        <v>172</v>
      </c>
      <c r="E130" s="256">
        <v>17804</v>
      </c>
      <c r="F130" s="256"/>
      <c r="G130" s="256">
        <v>17810</v>
      </c>
      <c r="H130" s="244"/>
      <c r="I130" s="272">
        <v>273.94</v>
      </c>
      <c r="K130" s="208">
        <f t="shared" si="1"/>
        <v>64.992334087756447</v>
      </c>
      <c r="M130" s="273">
        <v>3.7</v>
      </c>
      <c r="N130" s="211"/>
      <c r="O130" s="244">
        <v>1998.97</v>
      </c>
      <c r="P130" s="206"/>
      <c r="Q130" s="244">
        <v>72</v>
      </c>
      <c r="R130" s="246"/>
      <c r="S130" s="244">
        <v>95</v>
      </c>
      <c r="U130" s="274">
        <v>0.86</v>
      </c>
      <c r="W130" s="244">
        <v>1302</v>
      </c>
    </row>
    <row r="131" spans="1:23" ht="13.65" customHeight="1" x14ac:dyDescent="0.3">
      <c r="E131" s="257"/>
      <c r="F131" s="257"/>
      <c r="G131" s="257"/>
      <c r="H131" s="244"/>
      <c r="I131" s="258"/>
      <c r="M131" s="211"/>
      <c r="N131" s="211"/>
      <c r="O131" s="252"/>
      <c r="P131" s="242"/>
      <c r="Q131" s="253"/>
      <c r="R131" s="253"/>
      <c r="S131" s="253"/>
      <c r="U131" s="254"/>
      <c r="W131" s="254"/>
    </row>
    <row r="132" spans="1:23" ht="10.199999999999999" customHeight="1" x14ac:dyDescent="0.3">
      <c r="E132" s="257"/>
      <c r="F132" s="257"/>
      <c r="G132" s="257"/>
      <c r="H132" s="244"/>
      <c r="I132" s="258"/>
      <c r="M132" s="211"/>
      <c r="N132" s="211"/>
      <c r="O132" s="242"/>
      <c r="P132" s="242"/>
      <c r="Q132" s="253"/>
      <c r="R132" s="253"/>
      <c r="S132" s="253"/>
      <c r="U132" s="254"/>
      <c r="W132" s="254"/>
    </row>
    <row r="133" spans="1:23" ht="18.899999999999999" customHeight="1" x14ac:dyDescent="0.3">
      <c r="E133" s="257"/>
      <c r="F133" s="257"/>
      <c r="G133" s="257"/>
      <c r="H133" s="244"/>
      <c r="I133" s="258"/>
      <c r="M133" s="211"/>
      <c r="N133" s="211"/>
      <c r="O133" s="242"/>
      <c r="P133" s="242"/>
      <c r="U133" s="254"/>
      <c r="W133" s="254"/>
    </row>
    <row r="134" spans="1:23" s="184" customFormat="1" ht="12" x14ac:dyDescent="0.3">
      <c r="A134" s="188"/>
      <c r="E134" s="259"/>
      <c r="F134" s="259"/>
      <c r="G134" s="259"/>
      <c r="H134" s="260"/>
      <c r="I134" s="261"/>
      <c r="J134" s="187"/>
      <c r="K134" s="187"/>
      <c r="L134" s="187"/>
      <c r="M134" s="191"/>
      <c r="N134" s="191"/>
      <c r="O134" s="198"/>
      <c r="P134" s="198"/>
      <c r="Q134" s="190"/>
      <c r="R134" s="190"/>
      <c r="S134" s="191"/>
      <c r="T134" s="191"/>
      <c r="U134" s="262"/>
      <c r="V134" s="192"/>
      <c r="W134" s="193" t="s">
        <v>743</v>
      </c>
    </row>
    <row r="135" spans="1:23" s="184" customFormat="1" ht="12.15" customHeight="1" x14ac:dyDescent="0.3">
      <c r="E135" s="186"/>
      <c r="F135" s="186"/>
      <c r="G135" s="186"/>
      <c r="H135" s="186"/>
      <c r="I135" s="261"/>
      <c r="J135" s="187"/>
      <c r="K135" s="185"/>
      <c r="L135" s="187"/>
      <c r="M135" s="188"/>
      <c r="N135" s="189" t="s">
        <v>292</v>
      </c>
      <c r="O135" s="188"/>
      <c r="P135" s="188"/>
      <c r="Q135" s="190"/>
      <c r="R135" s="190"/>
      <c r="S135" s="191"/>
      <c r="T135" s="191"/>
      <c r="U135" s="262"/>
      <c r="V135" s="192"/>
      <c r="W135" s="193" t="s">
        <v>690</v>
      </c>
    </row>
    <row r="136" spans="1:23" s="184" customFormat="1" ht="11.25" customHeight="1" x14ac:dyDescent="0.3">
      <c r="E136" s="186"/>
      <c r="F136" s="186"/>
      <c r="G136" s="186"/>
      <c r="H136" s="186"/>
      <c r="I136" s="261"/>
      <c r="J136" s="187"/>
      <c r="K136" s="185"/>
      <c r="L136" s="187"/>
      <c r="M136" s="188"/>
      <c r="N136" s="195" t="s">
        <v>37</v>
      </c>
      <c r="O136" s="188"/>
      <c r="P136" s="188"/>
      <c r="Q136" s="190"/>
      <c r="R136" s="190"/>
      <c r="S136" s="191"/>
      <c r="T136" s="191"/>
      <c r="U136" s="262"/>
      <c r="V136" s="192"/>
      <c r="W136" s="193" t="s">
        <v>744</v>
      </c>
    </row>
    <row r="137" spans="1:23" s="184" customFormat="1" ht="11.25" customHeight="1" x14ac:dyDescent="0.3">
      <c r="E137" s="186"/>
      <c r="F137" s="186"/>
      <c r="G137" s="186"/>
      <c r="H137" s="186"/>
      <c r="I137" s="261"/>
      <c r="J137" s="187"/>
      <c r="K137" s="197"/>
      <c r="L137" s="187"/>
      <c r="M137" s="188"/>
      <c r="N137" s="195" t="s">
        <v>295</v>
      </c>
      <c r="O137" s="188"/>
      <c r="P137" s="188"/>
      <c r="Q137" s="190"/>
      <c r="R137" s="190"/>
      <c r="S137" s="191"/>
      <c r="T137" s="191"/>
      <c r="U137" s="262"/>
      <c r="V137" s="192"/>
      <c r="W137" s="262"/>
    </row>
    <row r="138" spans="1:23" ht="11.25" customHeight="1" x14ac:dyDescent="0.3">
      <c r="A138" s="205"/>
      <c r="I138" s="258"/>
      <c r="U138" s="254"/>
      <c r="W138" s="254"/>
    </row>
    <row r="139" spans="1:23" ht="9.75" customHeight="1" x14ac:dyDescent="0.3">
      <c r="A139" s="205"/>
      <c r="I139" s="258"/>
      <c r="U139" s="254"/>
      <c r="W139" s="254"/>
    </row>
    <row r="140" spans="1:23" ht="12" customHeight="1" x14ac:dyDescent="0.3">
      <c r="A140" s="205"/>
      <c r="I140" s="258"/>
      <c r="U140" s="254"/>
      <c r="W140" s="254"/>
    </row>
    <row r="141" spans="1:23" ht="10.5" customHeight="1" x14ac:dyDescent="0.3">
      <c r="A141" s="205"/>
      <c r="I141" s="258"/>
      <c r="O141" s="255"/>
      <c r="Q141" s="255"/>
      <c r="S141" s="255"/>
      <c r="U141" s="271"/>
      <c r="W141" s="255"/>
    </row>
    <row r="142" spans="1:23" ht="10.199999999999999" customHeight="1" x14ac:dyDescent="0.3">
      <c r="A142" s="205"/>
      <c r="M142" s="255"/>
      <c r="O142" s="213" t="s">
        <v>692</v>
      </c>
      <c r="Q142" s="213" t="s">
        <v>693</v>
      </c>
      <c r="S142" s="214" t="s">
        <v>694</v>
      </c>
      <c r="U142" s="215" t="s">
        <v>695</v>
      </c>
      <c r="W142" s="216" t="s">
        <v>696</v>
      </c>
    </row>
    <row r="143" spans="1:23" ht="10.199999999999999" x14ac:dyDescent="0.3">
      <c r="A143" s="205"/>
      <c r="E143" s="216" t="s">
        <v>62</v>
      </c>
      <c r="F143" s="216"/>
      <c r="G143" s="216" t="s">
        <v>697</v>
      </c>
      <c r="I143" s="217" t="s">
        <v>698</v>
      </c>
      <c r="K143" s="218" t="s">
        <v>699</v>
      </c>
      <c r="M143" s="219" t="s">
        <v>700</v>
      </c>
      <c r="O143" s="213" t="s">
        <v>701</v>
      </c>
      <c r="Q143" s="213" t="s">
        <v>434</v>
      </c>
      <c r="S143" s="214" t="s">
        <v>702</v>
      </c>
      <c r="U143" s="220" t="s">
        <v>703</v>
      </c>
      <c r="W143" s="216" t="s">
        <v>704</v>
      </c>
    </row>
    <row r="144" spans="1:23" ht="10.199999999999999" customHeight="1" x14ac:dyDescent="0.3">
      <c r="B144" s="221"/>
      <c r="C144" s="221"/>
      <c r="D144" s="221"/>
      <c r="E144" s="219" t="s">
        <v>705</v>
      </c>
      <c r="F144" s="219"/>
      <c r="G144" s="216" t="s">
        <v>62</v>
      </c>
      <c r="H144" s="221"/>
      <c r="I144" s="216" t="s">
        <v>706</v>
      </c>
      <c r="J144" s="221"/>
      <c r="K144" s="216" t="s">
        <v>707</v>
      </c>
      <c r="L144" s="221"/>
      <c r="M144" s="217" t="s">
        <v>708</v>
      </c>
      <c r="N144" s="221"/>
      <c r="O144" s="217" t="s">
        <v>709</v>
      </c>
      <c r="P144" s="221"/>
      <c r="Q144" s="217" t="s">
        <v>710</v>
      </c>
      <c r="R144" s="221"/>
      <c r="S144" s="217" t="s">
        <v>710</v>
      </c>
      <c r="T144" s="221"/>
      <c r="U144" s="215" t="s">
        <v>711</v>
      </c>
      <c r="V144" s="221"/>
      <c r="W144" s="217" t="s">
        <v>712</v>
      </c>
    </row>
    <row r="145" spans="1:23" s="219" customFormat="1" ht="10.95" customHeight="1" x14ac:dyDescent="0.3">
      <c r="A145" s="222" t="s">
        <v>71</v>
      </c>
      <c r="C145" s="222" t="s">
        <v>713</v>
      </c>
      <c r="E145" s="223" t="s">
        <v>714</v>
      </c>
      <c r="F145" s="224"/>
      <c r="G145" s="223" t="s">
        <v>714</v>
      </c>
      <c r="H145" s="216"/>
      <c r="I145" s="223" t="s">
        <v>715</v>
      </c>
      <c r="J145" s="218"/>
      <c r="K145" s="223" t="s">
        <v>714</v>
      </c>
      <c r="L145" s="218"/>
      <c r="M145" s="225" t="s">
        <v>716</v>
      </c>
      <c r="O145" s="225" t="s">
        <v>716</v>
      </c>
      <c r="P145" s="226"/>
      <c r="Q145" s="225" t="s">
        <v>717</v>
      </c>
      <c r="R145" s="227"/>
      <c r="S145" s="225" t="s">
        <v>717</v>
      </c>
      <c r="T145" s="228"/>
      <c r="U145" s="229" t="s">
        <v>718</v>
      </c>
      <c r="V145" s="230"/>
      <c r="W145" s="231" t="s">
        <v>719</v>
      </c>
    </row>
    <row r="146" spans="1:23" ht="9.75" customHeight="1" x14ac:dyDescent="0.3">
      <c r="E146" s="257"/>
      <c r="F146" s="257"/>
      <c r="G146" s="257"/>
      <c r="H146" s="244"/>
      <c r="I146" s="258"/>
      <c r="M146" s="211"/>
      <c r="N146" s="211"/>
      <c r="O146" s="242"/>
      <c r="P146" s="242"/>
      <c r="U146" s="254"/>
      <c r="W146" s="254"/>
    </row>
    <row r="147" spans="1:23" ht="9.75" customHeight="1" x14ac:dyDescent="0.3">
      <c r="B147" s="302" t="s">
        <v>284</v>
      </c>
      <c r="C147" s="302"/>
      <c r="D147" s="205"/>
      <c r="E147" s="257"/>
      <c r="F147" s="257"/>
      <c r="G147" s="257"/>
      <c r="H147" s="244"/>
      <c r="I147" s="258"/>
      <c r="M147" s="211"/>
      <c r="N147" s="211"/>
      <c r="O147" s="242"/>
      <c r="P147" s="242"/>
      <c r="U147" s="254"/>
      <c r="W147" s="254"/>
    </row>
    <row r="148" spans="1:23" ht="9.75" customHeight="1" x14ac:dyDescent="0.3">
      <c r="A148" s="243" t="s">
        <v>422</v>
      </c>
      <c r="C148" s="206" t="s">
        <v>174</v>
      </c>
      <c r="E148" s="256">
        <v>10929</v>
      </c>
      <c r="F148" s="256"/>
      <c r="G148" s="256">
        <v>10919</v>
      </c>
      <c r="H148" s="244"/>
      <c r="I148" s="272">
        <v>133.25</v>
      </c>
      <c r="K148" s="208">
        <f>E148/I148</f>
        <v>82.018761726078793</v>
      </c>
      <c r="M148" s="273">
        <v>5.3</v>
      </c>
      <c r="N148" s="211"/>
      <c r="O148" s="244">
        <v>964.34</v>
      </c>
      <c r="P148" s="206"/>
      <c r="Q148" s="244">
        <v>122</v>
      </c>
      <c r="R148" s="246"/>
      <c r="S148" s="244">
        <v>118</v>
      </c>
      <c r="U148" s="274">
        <v>0.63</v>
      </c>
      <c r="W148" s="275">
        <v>2646</v>
      </c>
    </row>
    <row r="149" spans="1:23" ht="9.75" customHeight="1" x14ac:dyDescent="0.3">
      <c r="A149" s="243" t="s">
        <v>423</v>
      </c>
      <c r="C149" s="206" t="s">
        <v>175</v>
      </c>
      <c r="E149" s="256">
        <v>22236</v>
      </c>
      <c r="F149" s="256"/>
      <c r="G149" s="256">
        <v>22173</v>
      </c>
      <c r="H149" s="244"/>
      <c r="I149" s="272">
        <v>435.52</v>
      </c>
      <c r="K149" s="208">
        <f>E149/I149</f>
        <v>51.056208670095522</v>
      </c>
      <c r="M149" s="273">
        <v>4.8</v>
      </c>
      <c r="N149" s="211"/>
      <c r="O149" s="244">
        <v>2908.63</v>
      </c>
      <c r="P149" s="206"/>
      <c r="Q149" s="244">
        <v>2</v>
      </c>
      <c r="R149" s="246"/>
      <c r="S149" s="244">
        <v>33</v>
      </c>
      <c r="U149" s="274">
        <v>0.61899999999999999</v>
      </c>
      <c r="W149" s="244">
        <v>958</v>
      </c>
    </row>
    <row r="150" spans="1:23" ht="9.75" customHeight="1" x14ac:dyDescent="0.3">
      <c r="A150" s="243" t="s">
        <v>424</v>
      </c>
      <c r="C150" s="206" t="s">
        <v>176</v>
      </c>
      <c r="E150" s="256">
        <v>420592</v>
      </c>
      <c r="F150" s="256"/>
      <c r="G150" s="256">
        <v>420959</v>
      </c>
      <c r="H150" s="244"/>
      <c r="I150" s="272">
        <v>515.55999999999995</v>
      </c>
      <c r="K150" s="208">
        <f>E150/I150</f>
        <v>815.79641554814191</v>
      </c>
      <c r="M150" s="273">
        <v>3.6</v>
      </c>
      <c r="N150" s="211"/>
      <c r="O150" s="244">
        <v>80714.259999999995</v>
      </c>
      <c r="P150" s="206"/>
      <c r="Q150" s="244">
        <v>120</v>
      </c>
      <c r="R150" s="246"/>
      <c r="S150" s="244">
        <v>129</v>
      </c>
      <c r="U150" s="274">
        <v>1.0449999999999999</v>
      </c>
      <c r="W150" s="244">
        <v>90265</v>
      </c>
    </row>
    <row r="151" spans="1:23" ht="9.75" customHeight="1" x14ac:dyDescent="0.3">
      <c r="A151" s="243" t="s">
        <v>425</v>
      </c>
      <c r="C151" s="206" t="s">
        <v>177</v>
      </c>
      <c r="E151" s="256">
        <v>37670</v>
      </c>
      <c r="F151" s="256"/>
      <c r="G151" s="256">
        <v>37596</v>
      </c>
      <c r="H151" s="244"/>
      <c r="I151" s="272">
        <v>496.3</v>
      </c>
      <c r="K151" s="208">
        <f>E151/I151</f>
        <v>75.901672375579281</v>
      </c>
      <c r="M151" s="273">
        <v>3.9</v>
      </c>
      <c r="N151" s="211"/>
      <c r="O151" s="244">
        <v>4785.95</v>
      </c>
      <c r="P151" s="206"/>
      <c r="Q151" s="244">
        <v>115</v>
      </c>
      <c r="R151" s="246"/>
      <c r="S151" s="244">
        <v>107</v>
      </c>
      <c r="U151" s="274">
        <v>0.72</v>
      </c>
      <c r="W151" s="244">
        <v>5287</v>
      </c>
    </row>
    <row r="152" spans="1:23" ht="9.75" customHeight="1" x14ac:dyDescent="0.3">
      <c r="A152" s="243" t="s">
        <v>426</v>
      </c>
      <c r="C152" s="206" t="s">
        <v>178</v>
      </c>
      <c r="E152" s="256">
        <v>11956</v>
      </c>
      <c r="F152" s="256"/>
      <c r="G152" s="256">
        <v>11936</v>
      </c>
      <c r="H152" s="244"/>
      <c r="I152" s="272">
        <v>431.68</v>
      </c>
      <c r="K152" s="208">
        <f>E152/I152</f>
        <v>27.69644180874722</v>
      </c>
      <c r="M152" s="273">
        <v>4.5</v>
      </c>
      <c r="N152" s="211"/>
      <c r="O152" s="244">
        <v>1531.83</v>
      </c>
      <c r="P152" s="206"/>
      <c r="Q152" s="244">
        <v>15</v>
      </c>
      <c r="R152" s="246"/>
      <c r="S152" s="244">
        <v>48</v>
      </c>
      <c r="U152" s="274">
        <v>0.38</v>
      </c>
      <c r="W152" s="244">
        <v>941</v>
      </c>
    </row>
    <row r="153" spans="1:23" ht="9.75" customHeight="1" x14ac:dyDescent="0.3">
      <c r="A153" s="243" t="s">
        <v>745</v>
      </c>
      <c r="C153" s="206" t="s">
        <v>179</v>
      </c>
      <c r="E153" s="256">
        <v>13847</v>
      </c>
      <c r="F153" s="256"/>
      <c r="G153" s="256">
        <v>13837</v>
      </c>
      <c r="H153" s="244"/>
      <c r="I153" s="272">
        <v>320.68</v>
      </c>
      <c r="K153" s="208">
        <f t="shared" ref="K153:K192" si="2">E153/I153</f>
        <v>43.18011725084196</v>
      </c>
      <c r="M153" s="273">
        <v>2.9</v>
      </c>
      <c r="N153" s="211"/>
      <c r="O153" s="244">
        <v>1634.69</v>
      </c>
      <c r="P153" s="206"/>
      <c r="Q153" s="244">
        <v>110</v>
      </c>
      <c r="R153" s="246"/>
      <c r="S153" s="244">
        <v>102</v>
      </c>
      <c r="U153" s="274">
        <v>0.68</v>
      </c>
      <c r="W153" s="244">
        <v>1768</v>
      </c>
    </row>
    <row r="154" spans="1:23" ht="9.75" customHeight="1" x14ac:dyDescent="0.3">
      <c r="A154" s="243" t="s">
        <v>746</v>
      </c>
      <c r="C154" s="206" t="s">
        <v>180</v>
      </c>
      <c r="E154" s="256">
        <v>8526</v>
      </c>
      <c r="F154" s="256"/>
      <c r="G154" s="256">
        <v>8533</v>
      </c>
      <c r="H154" s="244"/>
      <c r="I154" s="272">
        <v>85.93</v>
      </c>
      <c r="K154" s="208">
        <f t="shared" si="2"/>
        <v>99.220295589433249</v>
      </c>
      <c r="M154" s="273">
        <v>3.8</v>
      </c>
      <c r="N154" s="211"/>
      <c r="O154" s="244">
        <v>882.39</v>
      </c>
      <c r="P154" s="206"/>
      <c r="Q154" s="244">
        <v>114</v>
      </c>
      <c r="R154" s="246"/>
      <c r="S154" s="244">
        <v>111</v>
      </c>
      <c r="U154" s="274">
        <v>0.64500000000000002</v>
      </c>
      <c r="W154" s="244">
        <v>1634</v>
      </c>
    </row>
    <row r="155" spans="1:23" ht="9.75" customHeight="1" x14ac:dyDescent="0.3">
      <c r="A155" s="243" t="s">
        <v>438</v>
      </c>
      <c r="C155" s="206" t="s">
        <v>181</v>
      </c>
      <c r="E155" s="256">
        <v>30292</v>
      </c>
      <c r="F155" s="256"/>
      <c r="G155" s="256">
        <v>30319</v>
      </c>
      <c r="H155" s="244"/>
      <c r="I155" s="272">
        <v>625.49</v>
      </c>
      <c r="K155" s="208">
        <f t="shared" si="2"/>
        <v>48.429231482517707</v>
      </c>
      <c r="M155" s="273">
        <v>5.3</v>
      </c>
      <c r="N155" s="211"/>
      <c r="O155" s="244">
        <v>3867.77</v>
      </c>
      <c r="P155" s="206"/>
      <c r="Q155" s="244">
        <v>83</v>
      </c>
      <c r="R155" s="246"/>
      <c r="S155" s="244">
        <v>41</v>
      </c>
      <c r="U155" s="274">
        <v>0.42</v>
      </c>
      <c r="W155" s="244">
        <v>4533</v>
      </c>
    </row>
    <row r="156" spans="1:23" ht="9.75" customHeight="1" x14ac:dyDescent="0.3">
      <c r="A156" s="243" t="s">
        <v>439</v>
      </c>
      <c r="C156" s="206" t="s">
        <v>182</v>
      </c>
      <c r="E156" s="256">
        <v>10593</v>
      </c>
      <c r="F156" s="256"/>
      <c r="G156" s="256">
        <v>10625</v>
      </c>
      <c r="H156" s="244"/>
      <c r="I156" s="272">
        <v>130.31</v>
      </c>
      <c r="K156" s="208">
        <f t="shared" si="2"/>
        <v>81.290768168214257</v>
      </c>
      <c r="M156" s="273">
        <v>3.8</v>
      </c>
      <c r="N156" s="211"/>
      <c r="O156" s="244">
        <v>1085.2</v>
      </c>
      <c r="P156" s="206"/>
      <c r="Q156" s="244">
        <v>119</v>
      </c>
      <c r="R156" s="246"/>
      <c r="S156" s="244">
        <v>109</v>
      </c>
      <c r="U156" s="274">
        <v>0.62</v>
      </c>
      <c r="W156" s="244">
        <v>2210</v>
      </c>
    </row>
    <row r="157" spans="1:23" ht="9.75" customHeight="1" x14ac:dyDescent="0.3">
      <c r="A157" s="243" t="s">
        <v>440</v>
      </c>
      <c r="C157" s="206" t="s">
        <v>183</v>
      </c>
      <c r="E157" s="256">
        <v>101130</v>
      </c>
      <c r="F157" s="256"/>
      <c r="G157" s="256">
        <v>101323</v>
      </c>
      <c r="H157" s="244"/>
      <c r="I157" s="272">
        <v>387.01</v>
      </c>
      <c r="K157" s="208">
        <f t="shared" si="2"/>
        <v>261.31107723314642</v>
      </c>
      <c r="M157" s="273">
        <v>3.9</v>
      </c>
      <c r="N157" s="211"/>
      <c r="O157" s="244">
        <v>9464.58</v>
      </c>
      <c r="P157" s="206"/>
      <c r="Q157" s="244">
        <v>29</v>
      </c>
      <c r="R157" s="246"/>
      <c r="S157" s="244">
        <v>54</v>
      </c>
      <c r="U157" s="274">
        <v>0.89</v>
      </c>
      <c r="W157" s="244">
        <v>8581</v>
      </c>
    </row>
    <row r="158" spans="1:23" ht="9.75" customHeight="1" x14ac:dyDescent="0.3">
      <c r="A158" s="243" t="s">
        <v>441</v>
      </c>
      <c r="C158" s="206" t="s">
        <v>184</v>
      </c>
      <c r="E158" s="256">
        <v>14757</v>
      </c>
      <c r="F158" s="256"/>
      <c r="G158" s="256">
        <v>14775</v>
      </c>
      <c r="H158" s="244"/>
      <c r="I158" s="272">
        <v>470.86</v>
      </c>
      <c r="K158" s="208">
        <f t="shared" si="2"/>
        <v>31.340525846323747</v>
      </c>
      <c r="M158" s="273">
        <v>4.0999999999999996</v>
      </c>
      <c r="N158" s="211"/>
      <c r="O158" s="244">
        <v>1538.75</v>
      </c>
      <c r="P158" s="206"/>
      <c r="Q158" s="244">
        <v>116</v>
      </c>
      <c r="R158" s="246"/>
      <c r="S158" s="244">
        <v>101</v>
      </c>
      <c r="U158" s="274">
        <v>0.72</v>
      </c>
      <c r="W158" s="244">
        <v>2490</v>
      </c>
    </row>
    <row r="159" spans="1:23" ht="9.75" customHeight="1" x14ac:dyDescent="0.3">
      <c r="A159" s="243" t="s">
        <v>442</v>
      </c>
      <c r="C159" s="206" t="s">
        <v>747</v>
      </c>
      <c r="E159" s="256">
        <v>22989</v>
      </c>
      <c r="F159" s="256"/>
      <c r="G159" s="256">
        <v>22945</v>
      </c>
      <c r="H159" s="244"/>
      <c r="I159" s="272">
        <v>209.73</v>
      </c>
      <c r="K159" s="208">
        <f t="shared" si="2"/>
        <v>109.61235874696038</v>
      </c>
      <c r="M159" s="273">
        <v>3.4</v>
      </c>
      <c r="N159" s="211"/>
      <c r="O159" s="244">
        <v>2999.13</v>
      </c>
      <c r="P159" s="206"/>
      <c r="Q159" s="244">
        <v>94</v>
      </c>
      <c r="R159" s="246"/>
      <c r="S159" s="244">
        <v>114</v>
      </c>
      <c r="U159" s="274">
        <v>0.82</v>
      </c>
      <c r="W159" s="244">
        <v>3336</v>
      </c>
    </row>
    <row r="160" spans="1:23" ht="9.75" customHeight="1" x14ac:dyDescent="0.3">
      <c r="A160" s="243" t="s">
        <v>443</v>
      </c>
      <c r="C160" s="206" t="s">
        <v>186</v>
      </c>
      <c r="E160" s="256">
        <v>12227</v>
      </c>
      <c r="F160" s="256"/>
      <c r="G160" s="256">
        <v>12282</v>
      </c>
      <c r="H160" s="244"/>
      <c r="I160" s="272">
        <v>211.61</v>
      </c>
      <c r="K160" s="208">
        <f t="shared" si="2"/>
        <v>57.780823212513582</v>
      </c>
      <c r="M160" s="273">
        <v>5.6</v>
      </c>
      <c r="N160" s="211"/>
      <c r="O160" s="244">
        <v>1337.09</v>
      </c>
      <c r="P160" s="206"/>
      <c r="Q160" s="244">
        <v>109</v>
      </c>
      <c r="R160" s="246"/>
      <c r="S160" s="244">
        <v>68</v>
      </c>
      <c r="U160" s="274">
        <v>0.83</v>
      </c>
      <c r="W160" s="244">
        <v>1931</v>
      </c>
    </row>
    <row r="161" spans="1:23" ht="9.75" customHeight="1" x14ac:dyDescent="0.3">
      <c r="A161" s="243" t="s">
        <v>444</v>
      </c>
      <c r="C161" s="206" t="s">
        <v>187</v>
      </c>
      <c r="E161" s="256">
        <v>11810</v>
      </c>
      <c r="F161" s="256"/>
      <c r="G161" s="256">
        <v>11839</v>
      </c>
      <c r="H161" s="244"/>
      <c r="I161" s="272">
        <v>191.3</v>
      </c>
      <c r="K161" s="208">
        <f t="shared" si="2"/>
        <v>61.735493988499734</v>
      </c>
      <c r="M161" s="273">
        <v>5</v>
      </c>
      <c r="N161" s="211"/>
      <c r="O161" s="244">
        <v>1181.1300000000001</v>
      </c>
      <c r="P161" s="206"/>
      <c r="Q161" s="244">
        <v>123</v>
      </c>
      <c r="R161" s="246"/>
      <c r="S161" s="244">
        <v>119</v>
      </c>
      <c r="U161" s="274">
        <v>0.59</v>
      </c>
      <c r="W161" s="244">
        <v>2780</v>
      </c>
    </row>
    <row r="162" spans="1:23" ht="9.75" customHeight="1" x14ac:dyDescent="0.3">
      <c r="A162" s="243" t="s">
        <v>445</v>
      </c>
      <c r="C162" s="206" t="s">
        <v>188</v>
      </c>
      <c r="E162" s="256">
        <v>15616</v>
      </c>
      <c r="F162" s="256"/>
      <c r="G162" s="256">
        <v>15642</v>
      </c>
      <c r="H162" s="244"/>
      <c r="I162" s="272">
        <v>314.39</v>
      </c>
      <c r="K162" s="208">
        <f t="shared" si="2"/>
        <v>49.670791055695155</v>
      </c>
      <c r="M162" s="273">
        <v>4.2</v>
      </c>
      <c r="N162" s="211"/>
      <c r="O162" s="244">
        <v>1770.5</v>
      </c>
      <c r="P162" s="206"/>
      <c r="Q162" s="244">
        <v>14</v>
      </c>
      <c r="R162" s="246"/>
      <c r="S162" s="244">
        <v>57</v>
      </c>
      <c r="U162" s="274">
        <v>0.48</v>
      </c>
      <c r="W162" s="244">
        <v>949</v>
      </c>
    </row>
    <row r="163" spans="1:23" ht="9.75" customHeight="1" x14ac:dyDescent="0.3">
      <c r="A163" s="243" t="s">
        <v>748</v>
      </c>
      <c r="C163" s="206" t="s">
        <v>189</v>
      </c>
      <c r="E163" s="256">
        <v>36188</v>
      </c>
      <c r="F163" s="256"/>
      <c r="G163" s="256">
        <v>36254</v>
      </c>
      <c r="H163" s="244"/>
      <c r="I163" s="272">
        <v>340.78</v>
      </c>
      <c r="K163" s="208">
        <f t="shared" si="2"/>
        <v>106.19167791537063</v>
      </c>
      <c r="M163" s="273">
        <v>4.2</v>
      </c>
      <c r="N163" s="211"/>
      <c r="O163" s="244">
        <v>4658.49</v>
      </c>
      <c r="P163" s="206"/>
      <c r="Q163" s="244">
        <v>81</v>
      </c>
      <c r="R163" s="246"/>
      <c r="S163" s="244">
        <v>91</v>
      </c>
      <c r="U163" s="274">
        <v>0.80400000000000005</v>
      </c>
      <c r="W163" s="244">
        <v>4490</v>
      </c>
    </row>
    <row r="164" spans="1:23" ht="9.75" customHeight="1" x14ac:dyDescent="0.3">
      <c r="A164" s="243" t="s">
        <v>749</v>
      </c>
      <c r="C164" s="206" t="s">
        <v>750</v>
      </c>
      <c r="E164" s="256">
        <v>23686</v>
      </c>
      <c r="F164" s="256"/>
      <c r="G164" s="256">
        <v>23709</v>
      </c>
      <c r="H164" s="244"/>
      <c r="I164" s="272">
        <v>310.86</v>
      </c>
      <c r="K164" s="208">
        <f t="shared" si="2"/>
        <v>76.195071736473011</v>
      </c>
      <c r="M164" s="273">
        <v>5</v>
      </c>
      <c r="N164" s="211"/>
      <c r="O164" s="244">
        <v>3084.05</v>
      </c>
      <c r="P164" s="206"/>
      <c r="Q164" s="244">
        <v>58</v>
      </c>
      <c r="R164" s="246"/>
      <c r="S164" s="244">
        <v>67</v>
      </c>
      <c r="U164" s="274">
        <v>0.73</v>
      </c>
      <c r="W164" s="244">
        <v>2055</v>
      </c>
    </row>
    <row r="165" spans="1:23" ht="9.75" customHeight="1" x14ac:dyDescent="0.3">
      <c r="A165" s="243" t="s">
        <v>470</v>
      </c>
      <c r="C165" s="206" t="s">
        <v>191</v>
      </c>
      <c r="E165" s="256">
        <v>17573</v>
      </c>
      <c r="F165" s="256"/>
      <c r="G165" s="256">
        <v>17608</v>
      </c>
      <c r="H165" s="244"/>
      <c r="I165" s="272">
        <v>483.1</v>
      </c>
      <c r="K165" s="208">
        <f t="shared" si="2"/>
        <v>36.375491616642513</v>
      </c>
      <c r="M165" s="273">
        <v>5.3</v>
      </c>
      <c r="N165" s="211"/>
      <c r="O165" s="244">
        <v>2389.38</v>
      </c>
      <c r="P165" s="206"/>
      <c r="Q165" s="244">
        <v>40</v>
      </c>
      <c r="R165" s="246"/>
      <c r="S165" s="244">
        <v>56</v>
      </c>
      <c r="U165" s="274">
        <v>0.68</v>
      </c>
      <c r="W165" s="244">
        <v>1589</v>
      </c>
    </row>
    <row r="166" spans="1:23" ht="9.75" customHeight="1" x14ac:dyDescent="0.3">
      <c r="A166" s="243" t="s">
        <v>471</v>
      </c>
      <c r="C166" s="206" t="s">
        <v>192</v>
      </c>
      <c r="E166" s="256">
        <v>60517</v>
      </c>
      <c r="F166" s="256"/>
      <c r="G166" s="256">
        <v>60501</v>
      </c>
      <c r="H166" s="244"/>
      <c r="I166" s="272">
        <v>968.94</v>
      </c>
      <c r="K166" s="208">
        <f t="shared" si="2"/>
        <v>62.456911676677606</v>
      </c>
      <c r="M166" s="273">
        <v>4.7</v>
      </c>
      <c r="N166" s="211"/>
      <c r="O166" s="244">
        <v>7832.68</v>
      </c>
      <c r="P166" s="206"/>
      <c r="Q166" s="244">
        <v>27</v>
      </c>
      <c r="R166" s="246"/>
      <c r="S166" s="244">
        <v>59</v>
      </c>
      <c r="U166" s="274">
        <v>0.62</v>
      </c>
      <c r="W166" s="244">
        <v>4310</v>
      </c>
    </row>
    <row r="167" spans="1:23" ht="9.75" customHeight="1" x14ac:dyDescent="0.3">
      <c r="A167" s="243" t="s">
        <v>472</v>
      </c>
      <c r="C167" s="206" t="s">
        <v>193</v>
      </c>
      <c r="E167" s="256">
        <v>30368</v>
      </c>
      <c r="F167" s="256"/>
      <c r="G167" s="256">
        <v>30333</v>
      </c>
      <c r="H167" s="244"/>
      <c r="I167" s="272">
        <v>260.22000000000003</v>
      </c>
      <c r="K167" s="208">
        <f t="shared" si="2"/>
        <v>116.70125278610405</v>
      </c>
      <c r="M167" s="273">
        <v>3.3</v>
      </c>
      <c r="N167" s="211"/>
      <c r="O167" s="244">
        <v>4075.57</v>
      </c>
      <c r="P167" s="206"/>
      <c r="Q167" s="244">
        <v>107</v>
      </c>
      <c r="R167" s="246"/>
      <c r="S167" s="244">
        <v>120</v>
      </c>
      <c r="U167" s="274">
        <v>0.88</v>
      </c>
      <c r="W167" s="244">
        <v>3520</v>
      </c>
    </row>
    <row r="168" spans="1:23" ht="9.75" customHeight="1" x14ac:dyDescent="0.3">
      <c r="A168" s="243" t="s">
        <v>473</v>
      </c>
      <c r="C168" s="206" t="s">
        <v>194</v>
      </c>
      <c r="E168" s="256">
        <v>22506</v>
      </c>
      <c r="F168" s="256"/>
      <c r="G168" s="256">
        <v>22417</v>
      </c>
      <c r="H168" s="244"/>
      <c r="I168" s="272">
        <v>349.96</v>
      </c>
      <c r="K168" s="208">
        <f t="shared" si="2"/>
        <v>64.310206880786382</v>
      </c>
      <c r="M168" s="273">
        <v>6.1</v>
      </c>
      <c r="N168" s="211"/>
      <c r="O168" s="244">
        <v>1849.07</v>
      </c>
      <c r="P168" s="206"/>
      <c r="Q168" s="244">
        <v>9</v>
      </c>
      <c r="R168" s="246"/>
      <c r="S168" s="244">
        <v>44</v>
      </c>
      <c r="U168" s="274">
        <v>0.51</v>
      </c>
      <c r="W168" s="244">
        <v>1547</v>
      </c>
    </row>
    <row r="169" spans="1:23" ht="9.75" customHeight="1" x14ac:dyDescent="0.3">
      <c r="A169" s="243" t="s">
        <v>474</v>
      </c>
      <c r="C169" s="206" t="s">
        <v>195</v>
      </c>
      <c r="E169" s="256">
        <v>43130</v>
      </c>
      <c r="F169" s="256"/>
      <c r="G169" s="256">
        <v>43010</v>
      </c>
      <c r="H169" s="244"/>
      <c r="I169" s="272">
        <v>265.16000000000003</v>
      </c>
      <c r="K169" s="208">
        <f t="shared" si="2"/>
        <v>162.6565092774174</v>
      </c>
      <c r="M169" s="273">
        <v>5.0999999999999996</v>
      </c>
      <c r="N169" s="211"/>
      <c r="O169" s="244">
        <v>5931.9</v>
      </c>
      <c r="P169" s="206"/>
      <c r="Q169" s="244">
        <v>32</v>
      </c>
      <c r="R169" s="246"/>
      <c r="S169" s="244">
        <v>75</v>
      </c>
      <c r="U169" s="274">
        <v>0.86</v>
      </c>
      <c r="W169" s="244">
        <v>2866</v>
      </c>
    </row>
    <row r="170" spans="1:23" ht="9.75" customHeight="1" x14ac:dyDescent="0.3">
      <c r="A170" s="243" t="s">
        <v>475</v>
      </c>
      <c r="C170" s="206" t="s">
        <v>196</v>
      </c>
      <c r="E170" s="256">
        <v>481599</v>
      </c>
      <c r="F170" s="256"/>
      <c r="G170" s="256">
        <v>482204</v>
      </c>
      <c r="H170" s="244"/>
      <c r="I170" s="272">
        <v>336.4</v>
      </c>
      <c r="K170" s="208">
        <f t="shared" si="2"/>
        <v>1431.626040428062</v>
      </c>
      <c r="M170" s="273">
        <v>4.5999999999999996</v>
      </c>
      <c r="N170" s="211"/>
      <c r="O170" s="244">
        <v>87213.65</v>
      </c>
      <c r="P170" s="206"/>
      <c r="Q170" s="244">
        <v>103</v>
      </c>
      <c r="R170" s="246"/>
      <c r="S170" s="244">
        <v>112</v>
      </c>
      <c r="U170" s="274">
        <v>1.125</v>
      </c>
      <c r="W170" s="244">
        <v>65487</v>
      </c>
    </row>
    <row r="171" spans="1:23" ht="9.75" customHeight="1" x14ac:dyDescent="0.3">
      <c r="A171" s="243" t="s">
        <v>476</v>
      </c>
      <c r="C171" s="206" t="s">
        <v>197</v>
      </c>
      <c r="E171" s="256">
        <v>33790</v>
      </c>
      <c r="F171" s="256"/>
      <c r="G171" s="256">
        <v>33800</v>
      </c>
      <c r="H171" s="244"/>
      <c r="I171" s="272">
        <v>319.86</v>
      </c>
      <c r="K171" s="208">
        <f t="shared" si="2"/>
        <v>105.63996748577502</v>
      </c>
      <c r="M171" s="273">
        <v>4.9000000000000004</v>
      </c>
      <c r="N171" s="211"/>
      <c r="O171" s="244">
        <v>3858.95</v>
      </c>
      <c r="P171" s="206"/>
      <c r="Q171" s="244">
        <v>39</v>
      </c>
      <c r="R171" s="246"/>
      <c r="S171" s="244">
        <v>37</v>
      </c>
      <c r="U171" s="274">
        <v>0.77</v>
      </c>
      <c r="W171" s="244">
        <v>2610</v>
      </c>
    </row>
    <row r="172" spans="1:23" ht="9.75" customHeight="1" x14ac:dyDescent="0.3">
      <c r="A172" s="243" t="s">
        <v>477</v>
      </c>
      <c r="C172" s="206" t="s">
        <v>198</v>
      </c>
      <c r="E172" s="256">
        <v>7341</v>
      </c>
      <c r="F172" s="256"/>
      <c r="G172" s="256">
        <v>7348</v>
      </c>
      <c r="H172" s="244"/>
      <c r="I172" s="272">
        <v>266.23</v>
      </c>
      <c r="K172" s="208">
        <f t="shared" si="2"/>
        <v>27.573902264958868</v>
      </c>
      <c r="M172" s="273">
        <v>3.4</v>
      </c>
      <c r="N172" s="211"/>
      <c r="O172" s="244">
        <v>733.66</v>
      </c>
      <c r="P172" s="206"/>
      <c r="Q172" s="244">
        <v>127</v>
      </c>
      <c r="R172" s="246"/>
      <c r="S172" s="244">
        <v>126</v>
      </c>
      <c r="U172" s="274">
        <v>0.73</v>
      </c>
      <c r="W172" s="244">
        <v>1599</v>
      </c>
    </row>
    <row r="173" spans="1:23" ht="9.75" customHeight="1" x14ac:dyDescent="0.3">
      <c r="A173" s="243" t="s">
        <v>751</v>
      </c>
      <c r="C173" s="206" t="s">
        <v>114</v>
      </c>
      <c r="E173" s="256">
        <v>8963</v>
      </c>
      <c r="F173" s="256"/>
      <c r="G173" s="256">
        <v>8923</v>
      </c>
      <c r="H173" s="244"/>
      <c r="I173" s="272">
        <v>191.49</v>
      </c>
      <c r="K173" s="208">
        <f t="shared" si="2"/>
        <v>46.806621755705258</v>
      </c>
      <c r="M173" s="273">
        <v>3.7</v>
      </c>
      <c r="N173" s="211"/>
      <c r="O173" s="244">
        <v>1249.25</v>
      </c>
      <c r="P173" s="206"/>
      <c r="Q173" s="244">
        <v>77</v>
      </c>
      <c r="R173" s="246"/>
      <c r="S173" s="244">
        <v>81</v>
      </c>
      <c r="U173" s="274">
        <v>0.7</v>
      </c>
      <c r="W173" s="244">
        <v>826</v>
      </c>
    </row>
    <row r="174" spans="1:23" ht="9.75" customHeight="1" x14ac:dyDescent="0.3">
      <c r="A174" s="243" t="s">
        <v>752</v>
      </c>
      <c r="C174" s="206" t="s">
        <v>115</v>
      </c>
      <c r="E174" s="256">
        <v>96993</v>
      </c>
      <c r="F174" s="256"/>
      <c r="G174" s="256">
        <v>96929</v>
      </c>
      <c r="H174" s="244"/>
      <c r="I174" s="272">
        <v>250.52</v>
      </c>
      <c r="K174" s="208">
        <f t="shared" si="2"/>
        <v>387.16669327798178</v>
      </c>
      <c r="M174" s="273">
        <v>3.6</v>
      </c>
      <c r="N174" s="211"/>
      <c r="O174" s="244">
        <v>13185.65</v>
      </c>
      <c r="P174" s="206"/>
      <c r="Q174" s="244">
        <v>67</v>
      </c>
      <c r="R174" s="246"/>
      <c r="S174" s="244">
        <v>77</v>
      </c>
      <c r="U174" s="274">
        <v>1.0900000000000001</v>
      </c>
      <c r="W174" s="244">
        <v>8994</v>
      </c>
    </row>
    <row r="175" spans="1:23" ht="9.75" customHeight="1" x14ac:dyDescent="0.3">
      <c r="A175" s="243" t="s">
        <v>491</v>
      </c>
      <c r="C175" s="206" t="s">
        <v>199</v>
      </c>
      <c r="E175" s="256">
        <v>22623</v>
      </c>
      <c r="F175" s="256"/>
      <c r="G175" s="256">
        <v>22650</v>
      </c>
      <c r="H175" s="244"/>
      <c r="I175" s="272">
        <v>597.55999999999995</v>
      </c>
      <c r="K175" s="208">
        <f t="shared" si="2"/>
        <v>37.858959769730241</v>
      </c>
      <c r="M175" s="273">
        <v>4.3</v>
      </c>
      <c r="N175" s="211"/>
      <c r="O175" s="244">
        <v>2413</v>
      </c>
      <c r="P175" s="206"/>
      <c r="Q175" s="244">
        <v>93</v>
      </c>
      <c r="R175" s="246"/>
      <c r="S175" s="244">
        <v>71</v>
      </c>
      <c r="U175" s="274">
        <v>0.73</v>
      </c>
      <c r="W175" s="244">
        <v>2668</v>
      </c>
    </row>
    <row r="176" spans="1:23" ht="9.75" customHeight="1" x14ac:dyDescent="0.3">
      <c r="A176" s="243" t="s">
        <v>492</v>
      </c>
      <c r="C176" s="206" t="s">
        <v>200</v>
      </c>
      <c r="E176" s="256">
        <v>83774</v>
      </c>
      <c r="F176" s="256"/>
      <c r="G176" s="256">
        <v>83757</v>
      </c>
      <c r="H176" s="244"/>
      <c r="I176" s="272">
        <v>849.09</v>
      </c>
      <c r="K176" s="208">
        <f t="shared" si="2"/>
        <v>98.663274800080089</v>
      </c>
      <c r="M176" s="273">
        <v>3.6</v>
      </c>
      <c r="N176" s="211"/>
      <c r="O176" s="244">
        <v>10882.01</v>
      </c>
      <c r="P176" s="206"/>
      <c r="Q176" s="244">
        <v>75</v>
      </c>
      <c r="R176" s="246"/>
      <c r="S176" s="244">
        <v>86</v>
      </c>
      <c r="U176" s="274">
        <v>0.74</v>
      </c>
      <c r="W176" s="244">
        <v>8241</v>
      </c>
    </row>
    <row r="177" spans="1:23" ht="9.75" customHeight="1" x14ac:dyDescent="0.3">
      <c r="A177" s="243" t="s">
        <v>493</v>
      </c>
      <c r="C177" s="206" t="s">
        <v>201</v>
      </c>
      <c r="E177" s="256">
        <v>25837</v>
      </c>
      <c r="F177" s="256"/>
      <c r="G177" s="256">
        <v>25781</v>
      </c>
      <c r="H177" s="244"/>
      <c r="I177" s="272">
        <v>473.82</v>
      </c>
      <c r="K177" s="208">
        <f t="shared" si="2"/>
        <v>54.529146089232199</v>
      </c>
      <c r="M177" s="273">
        <v>4.9000000000000004</v>
      </c>
      <c r="N177" s="211"/>
      <c r="O177" s="244">
        <v>3375.83</v>
      </c>
      <c r="P177" s="206"/>
      <c r="Q177" s="244">
        <v>19</v>
      </c>
      <c r="R177" s="246"/>
      <c r="S177" s="244">
        <v>36</v>
      </c>
      <c r="U177" s="274">
        <v>0.63</v>
      </c>
      <c r="W177" s="244">
        <v>1438</v>
      </c>
    </row>
    <row r="178" spans="1:23" ht="9.75" customHeight="1" x14ac:dyDescent="0.3">
      <c r="A178" s="243" t="s">
        <v>494</v>
      </c>
      <c r="C178" s="206" t="s">
        <v>202</v>
      </c>
      <c r="E178" s="256">
        <v>21634</v>
      </c>
      <c r="F178" s="256"/>
      <c r="G178" s="256">
        <v>21576</v>
      </c>
      <c r="H178" s="244"/>
      <c r="I178" s="272">
        <v>535.53</v>
      </c>
      <c r="K178" s="208">
        <f t="shared" si="2"/>
        <v>40.397363359662393</v>
      </c>
      <c r="M178" s="273">
        <v>4.5999999999999996</v>
      </c>
      <c r="N178" s="211"/>
      <c r="O178" s="244">
        <v>3350.18</v>
      </c>
      <c r="P178" s="206"/>
      <c r="Q178" s="244">
        <v>5</v>
      </c>
      <c r="R178" s="246"/>
      <c r="S178" s="244">
        <v>35</v>
      </c>
      <c r="U178" s="274">
        <v>0.8</v>
      </c>
      <c r="W178" s="244">
        <v>1242</v>
      </c>
    </row>
    <row r="179" spans="1:23" ht="9.75" customHeight="1" x14ac:dyDescent="0.3">
      <c r="A179" s="243" t="s">
        <v>495</v>
      </c>
      <c r="C179" s="206" t="s">
        <v>203</v>
      </c>
      <c r="E179" s="256">
        <v>44275</v>
      </c>
      <c r="F179" s="256"/>
      <c r="G179" s="256">
        <v>44186</v>
      </c>
      <c r="H179" s="244"/>
      <c r="I179" s="272">
        <v>508.78</v>
      </c>
      <c r="K179" s="208">
        <f t="shared" si="2"/>
        <v>87.0218955147608</v>
      </c>
      <c r="M179" s="273">
        <v>4.2</v>
      </c>
      <c r="N179" s="211"/>
      <c r="O179" s="244">
        <v>5523.97</v>
      </c>
      <c r="P179" s="206"/>
      <c r="Q179" s="244">
        <v>80</v>
      </c>
      <c r="R179" s="246"/>
      <c r="S179" s="244">
        <v>83</v>
      </c>
      <c r="U179" s="274">
        <v>0.64</v>
      </c>
      <c r="W179" s="244">
        <v>4471</v>
      </c>
    </row>
    <row r="180" spans="1:23" ht="9.75" customHeight="1" x14ac:dyDescent="0.3">
      <c r="A180" s="243" t="s">
        <v>496</v>
      </c>
      <c r="C180" s="206" t="s">
        <v>204</v>
      </c>
      <c r="E180" s="256">
        <v>29820</v>
      </c>
      <c r="F180" s="256"/>
      <c r="G180" s="256">
        <v>29800</v>
      </c>
      <c r="H180" s="244"/>
      <c r="I180" s="272">
        <v>450.93</v>
      </c>
      <c r="K180" s="208">
        <f t="shared" si="2"/>
        <v>66.129998004124815</v>
      </c>
      <c r="M180" s="273">
        <v>4.9000000000000004</v>
      </c>
      <c r="N180" s="211"/>
      <c r="O180" s="244">
        <v>3941.6</v>
      </c>
      <c r="P180" s="206"/>
      <c r="Q180" s="244">
        <v>7</v>
      </c>
      <c r="R180" s="246"/>
      <c r="S180" s="244">
        <v>28</v>
      </c>
      <c r="U180" s="274">
        <v>0.74</v>
      </c>
      <c r="W180" s="244">
        <v>1533</v>
      </c>
    </row>
    <row r="181" spans="1:23" ht="9.75" customHeight="1" x14ac:dyDescent="0.3">
      <c r="A181" s="243" t="s">
        <v>497</v>
      </c>
      <c r="C181" s="206" t="s">
        <v>205</v>
      </c>
      <c r="E181" s="256">
        <v>17984</v>
      </c>
      <c r="F181" s="256"/>
      <c r="G181" s="256">
        <v>17996</v>
      </c>
      <c r="H181" s="244"/>
      <c r="I181" s="272">
        <v>599.15</v>
      </c>
      <c r="K181" s="208">
        <f t="shared" si="2"/>
        <v>30.015855795710593</v>
      </c>
      <c r="M181" s="273">
        <v>4</v>
      </c>
      <c r="N181" s="211"/>
      <c r="O181" s="244">
        <v>2458.7600000000002</v>
      </c>
      <c r="P181" s="206"/>
      <c r="Q181" s="244">
        <v>61</v>
      </c>
      <c r="R181" s="246"/>
      <c r="S181" s="244">
        <v>62</v>
      </c>
      <c r="U181" s="274">
        <v>0.89500000000000002</v>
      </c>
      <c r="W181" s="244">
        <v>1449</v>
      </c>
    </row>
    <row r="182" spans="1:23" ht="9.75" customHeight="1" x14ac:dyDescent="0.3">
      <c r="A182" s="243" t="s">
        <v>498</v>
      </c>
      <c r="C182" s="206" t="s">
        <v>206</v>
      </c>
      <c r="E182" s="256">
        <v>140178</v>
      </c>
      <c r="F182" s="256"/>
      <c r="G182" s="256">
        <v>140032</v>
      </c>
      <c r="H182" s="244"/>
      <c r="I182" s="272">
        <v>401.5</v>
      </c>
      <c r="K182" s="208">
        <f t="shared" si="2"/>
        <v>349.13574097135739</v>
      </c>
      <c r="M182" s="273">
        <v>4.4000000000000004</v>
      </c>
      <c r="N182" s="211"/>
      <c r="O182" s="244">
        <v>22413.19</v>
      </c>
      <c r="P182" s="206"/>
      <c r="Q182" s="244">
        <v>90</v>
      </c>
      <c r="R182" s="246"/>
      <c r="S182" s="244">
        <v>105</v>
      </c>
      <c r="U182" s="274">
        <v>0.83299999999999996</v>
      </c>
      <c r="W182" s="244">
        <v>16677</v>
      </c>
    </row>
    <row r="183" spans="1:23" ht="9.75" customHeight="1" x14ac:dyDescent="0.3">
      <c r="A183" s="243" t="s">
        <v>753</v>
      </c>
      <c r="C183" s="206" t="s">
        <v>207</v>
      </c>
      <c r="E183" s="256">
        <v>157176</v>
      </c>
      <c r="F183" s="256"/>
      <c r="G183" s="256">
        <v>156927</v>
      </c>
      <c r="H183" s="244"/>
      <c r="I183" s="272">
        <v>268.95999999999998</v>
      </c>
      <c r="K183" s="208">
        <f t="shared" si="2"/>
        <v>584.38429506246291</v>
      </c>
      <c r="M183" s="273">
        <v>4.3</v>
      </c>
      <c r="N183" s="211"/>
      <c r="O183" s="244">
        <v>28663.91</v>
      </c>
      <c r="P183" s="206"/>
      <c r="Q183" s="244">
        <v>84</v>
      </c>
      <c r="R183" s="246"/>
      <c r="S183" s="244">
        <v>117</v>
      </c>
      <c r="U183" s="274">
        <v>1.01</v>
      </c>
      <c r="W183" s="244">
        <v>18725</v>
      </c>
    </row>
    <row r="184" spans="1:23" ht="9.75" customHeight="1" x14ac:dyDescent="0.3">
      <c r="A184" s="243" t="s">
        <v>754</v>
      </c>
      <c r="C184" s="206" t="s">
        <v>208</v>
      </c>
      <c r="E184" s="256">
        <v>6566</v>
      </c>
      <c r="F184" s="256"/>
      <c r="G184" s="256">
        <v>6561</v>
      </c>
      <c r="H184" s="244"/>
      <c r="I184" s="272">
        <v>278.95</v>
      </c>
      <c r="K184" s="208">
        <f t="shared" si="2"/>
        <v>23.538268506900881</v>
      </c>
      <c r="M184" s="273">
        <v>4.4000000000000004</v>
      </c>
      <c r="N184" s="211"/>
      <c r="O184" s="244">
        <v>622.24</v>
      </c>
      <c r="P184" s="206"/>
      <c r="Q184" s="244">
        <v>131</v>
      </c>
      <c r="R184" s="246"/>
      <c r="S184" s="244">
        <v>124</v>
      </c>
      <c r="U184" s="274">
        <v>0.71</v>
      </c>
      <c r="W184" s="244">
        <v>961</v>
      </c>
    </row>
    <row r="185" spans="1:23" ht="9.75" customHeight="1" x14ac:dyDescent="0.3">
      <c r="A185" s="243" t="s">
        <v>755</v>
      </c>
      <c r="C185" s="206" t="s">
        <v>209</v>
      </c>
      <c r="E185" s="256">
        <v>10855</v>
      </c>
      <c r="F185" s="256"/>
      <c r="G185" s="256">
        <v>10829</v>
      </c>
      <c r="H185" s="244"/>
      <c r="I185" s="272">
        <v>490.22</v>
      </c>
      <c r="K185" s="208">
        <f t="shared" si="2"/>
        <v>22.14311941577251</v>
      </c>
      <c r="M185" s="273">
        <v>7.1</v>
      </c>
      <c r="N185" s="211"/>
      <c r="O185" s="244">
        <v>996.54</v>
      </c>
      <c r="P185" s="206"/>
      <c r="Q185" s="244">
        <v>26</v>
      </c>
      <c r="R185" s="246"/>
      <c r="S185" s="244">
        <v>25</v>
      </c>
      <c r="U185" s="274">
        <v>0.57999999999999996</v>
      </c>
      <c r="W185" s="244">
        <v>898</v>
      </c>
    </row>
    <row r="186" spans="1:23" ht="9.75" customHeight="1" x14ac:dyDescent="0.3">
      <c r="A186" s="243" t="s">
        <v>756</v>
      </c>
      <c r="C186" s="206" t="s">
        <v>210</v>
      </c>
      <c r="E186" s="256">
        <v>40387</v>
      </c>
      <c r="F186" s="256"/>
      <c r="G186" s="256">
        <v>40429</v>
      </c>
      <c r="H186" s="244"/>
      <c r="I186" s="272">
        <v>518.85</v>
      </c>
      <c r="K186" s="208">
        <f t="shared" si="2"/>
        <v>77.839452635636505</v>
      </c>
      <c r="M186" s="273">
        <v>6</v>
      </c>
      <c r="N186" s="211"/>
      <c r="O186" s="244">
        <v>5287.81</v>
      </c>
      <c r="P186" s="206"/>
      <c r="Q186" s="244">
        <v>16</v>
      </c>
      <c r="R186" s="246"/>
      <c r="S186" s="244">
        <v>38</v>
      </c>
      <c r="U186" s="274">
        <v>0.57999999999999996</v>
      </c>
      <c r="W186" s="244">
        <v>2621</v>
      </c>
    </row>
    <row r="187" spans="1:23" ht="9.75" customHeight="1" x14ac:dyDescent="0.3">
      <c r="A187" s="243" t="s">
        <v>757</v>
      </c>
      <c r="C187" s="206" t="s">
        <v>211</v>
      </c>
      <c r="E187" s="256">
        <v>40801</v>
      </c>
      <c r="F187" s="256"/>
      <c r="G187" s="256">
        <v>40727</v>
      </c>
      <c r="H187" s="244"/>
      <c r="I187" s="272">
        <v>213.47</v>
      </c>
      <c r="K187" s="208">
        <f t="shared" si="2"/>
        <v>191.13224340656768</v>
      </c>
      <c r="M187" s="273">
        <v>4</v>
      </c>
      <c r="N187" s="211"/>
      <c r="O187" s="244">
        <v>4968.67</v>
      </c>
      <c r="P187" s="206"/>
      <c r="Q187" s="244">
        <v>100</v>
      </c>
      <c r="R187" s="246"/>
      <c r="S187" s="244">
        <v>98</v>
      </c>
      <c r="U187" s="274">
        <v>0.66</v>
      </c>
      <c r="W187" s="244">
        <v>5029</v>
      </c>
    </row>
    <row r="188" spans="1:23" ht="9.75" customHeight="1" x14ac:dyDescent="0.3">
      <c r="A188" s="243" t="s">
        <v>758</v>
      </c>
      <c r="C188" s="206" t="s">
        <v>212</v>
      </c>
      <c r="E188" s="256">
        <v>54200</v>
      </c>
      <c r="F188" s="256"/>
      <c r="G188" s="256">
        <v>53935</v>
      </c>
      <c r="H188" s="244"/>
      <c r="I188" s="272">
        <v>560.98</v>
      </c>
      <c r="K188" s="208">
        <f t="shared" si="2"/>
        <v>96.616635174159498</v>
      </c>
      <c r="M188" s="273">
        <v>4.3</v>
      </c>
      <c r="N188" s="211"/>
      <c r="O188" s="244">
        <v>6476.53</v>
      </c>
      <c r="P188" s="206"/>
      <c r="Q188" s="244">
        <v>59</v>
      </c>
      <c r="R188" s="246"/>
      <c r="S188" s="244">
        <v>64</v>
      </c>
      <c r="U188" s="274">
        <v>0.63</v>
      </c>
      <c r="W188" s="244">
        <v>4162</v>
      </c>
    </row>
    <row r="189" spans="1:23" ht="9.75" customHeight="1" x14ac:dyDescent="0.3">
      <c r="A189" s="243" t="s">
        <v>759</v>
      </c>
      <c r="C189" s="206" t="s">
        <v>213</v>
      </c>
      <c r="E189" s="256">
        <v>18468</v>
      </c>
      <c r="F189" s="256"/>
      <c r="G189" s="256">
        <v>18477</v>
      </c>
      <c r="H189" s="244"/>
      <c r="I189" s="272">
        <v>229.38</v>
      </c>
      <c r="K189" s="208">
        <f t="shared" si="2"/>
        <v>80.512686371959191</v>
      </c>
      <c r="M189" s="273">
        <v>5.0999999999999996</v>
      </c>
      <c r="N189" s="211"/>
      <c r="O189" s="244">
        <v>1460.93</v>
      </c>
      <c r="P189" s="206"/>
      <c r="Q189" s="244">
        <v>102</v>
      </c>
      <c r="R189" s="246"/>
      <c r="S189" s="244">
        <v>92</v>
      </c>
      <c r="U189" s="274">
        <v>0.65</v>
      </c>
      <c r="W189" s="244">
        <v>2512</v>
      </c>
    </row>
    <row r="190" spans="1:23" ht="9.75" customHeight="1" x14ac:dyDescent="0.3">
      <c r="A190" s="243" t="s">
        <v>760</v>
      </c>
      <c r="C190" s="206" t="s">
        <v>214</v>
      </c>
      <c r="E190" s="256">
        <v>36140</v>
      </c>
      <c r="F190" s="256"/>
      <c r="G190" s="256">
        <v>36130</v>
      </c>
      <c r="H190" s="244"/>
      <c r="I190" s="272">
        <v>403.19</v>
      </c>
      <c r="K190" s="208">
        <f t="shared" si="2"/>
        <v>89.635159602172678</v>
      </c>
      <c r="M190" s="273">
        <v>6.5</v>
      </c>
      <c r="N190" s="211"/>
      <c r="O190" s="244">
        <v>5214.26</v>
      </c>
      <c r="P190" s="206"/>
      <c r="Q190" s="244">
        <v>22</v>
      </c>
      <c r="R190" s="246"/>
      <c r="S190" s="244">
        <v>40</v>
      </c>
      <c r="U190" s="274">
        <v>0.69</v>
      </c>
      <c r="W190" s="244">
        <v>1861</v>
      </c>
    </row>
    <row r="191" spans="1:23" ht="9.75" customHeight="1" x14ac:dyDescent="0.3">
      <c r="A191" s="243" t="s">
        <v>761</v>
      </c>
      <c r="C191" s="206" t="s">
        <v>215</v>
      </c>
      <c r="E191" s="256">
        <v>28241</v>
      </c>
      <c r="F191" s="256"/>
      <c r="G191" s="256">
        <v>28290</v>
      </c>
      <c r="H191" s="244"/>
      <c r="I191" s="272">
        <v>461.82</v>
      </c>
      <c r="K191" s="208">
        <f t="shared" si="2"/>
        <v>61.151530899484648</v>
      </c>
      <c r="M191" s="273">
        <v>4.5999999999999996</v>
      </c>
      <c r="N191" s="211"/>
      <c r="O191" s="244">
        <v>3712.91</v>
      </c>
      <c r="P191" s="206"/>
      <c r="Q191" s="244">
        <v>55</v>
      </c>
      <c r="R191" s="246"/>
      <c r="S191" s="244">
        <v>52</v>
      </c>
      <c r="U191" s="274">
        <v>0.54</v>
      </c>
      <c r="W191" s="244">
        <v>2358</v>
      </c>
    </row>
    <row r="192" spans="1:23" ht="9.75" customHeight="1" x14ac:dyDescent="0.3">
      <c r="A192" s="243" t="s">
        <v>762</v>
      </c>
      <c r="C192" s="206" t="s">
        <v>216</v>
      </c>
      <c r="E192" s="263">
        <v>70121</v>
      </c>
      <c r="F192" s="263"/>
      <c r="G192" s="263">
        <v>70045</v>
      </c>
      <c r="H192" s="244"/>
      <c r="I192" s="272">
        <v>104.78</v>
      </c>
      <c r="K192" s="208">
        <f t="shared" si="2"/>
        <v>669.22122542469936</v>
      </c>
      <c r="M192" s="273">
        <v>3.9</v>
      </c>
      <c r="N192" s="211"/>
      <c r="O192" s="244">
        <v>12256.17</v>
      </c>
      <c r="P192" s="206"/>
      <c r="Q192" s="244">
        <v>104</v>
      </c>
      <c r="R192" s="246"/>
      <c r="S192" s="244">
        <v>106</v>
      </c>
      <c r="U192" s="274">
        <v>0.79500000000000004</v>
      </c>
      <c r="W192" s="244">
        <v>9550</v>
      </c>
    </row>
    <row r="193" spans="1:23" ht="9.75" customHeight="1" x14ac:dyDescent="0.3">
      <c r="M193" s="211"/>
      <c r="N193" s="211"/>
      <c r="Q193" s="253"/>
      <c r="R193" s="253"/>
      <c r="S193" s="253"/>
      <c r="U193" s="254"/>
      <c r="W193" s="210"/>
    </row>
    <row r="194" spans="1:23" ht="9.75" customHeight="1" x14ac:dyDescent="0.3">
      <c r="M194" s="211"/>
      <c r="N194" s="211"/>
      <c r="O194" s="252"/>
      <c r="Q194" s="253"/>
      <c r="R194" s="253"/>
      <c r="S194" s="253"/>
      <c r="U194" s="254"/>
    </row>
    <row r="195" spans="1:23" ht="11.25" customHeight="1" x14ac:dyDescent="0.3">
      <c r="C195" s="264" t="s">
        <v>763</v>
      </c>
      <c r="M195" s="211"/>
      <c r="N195" s="211"/>
      <c r="Q195" s="253"/>
      <c r="R195" s="253"/>
      <c r="S195" s="253"/>
      <c r="U195" s="254"/>
    </row>
    <row r="196" spans="1:23" ht="13.35" customHeight="1" x14ac:dyDescent="0.3">
      <c r="C196" s="264" t="s">
        <v>764</v>
      </c>
      <c r="M196" s="211"/>
      <c r="N196" s="211"/>
      <c r="U196" s="254"/>
    </row>
    <row r="197" spans="1:23" ht="12.75" customHeight="1" x14ac:dyDescent="0.3">
      <c r="C197" s="264" t="s">
        <v>765</v>
      </c>
      <c r="M197" s="211"/>
      <c r="N197" s="211"/>
      <c r="U197" s="254"/>
    </row>
    <row r="198" spans="1:23" ht="9.75" customHeight="1" x14ac:dyDescent="0.3">
      <c r="C198" s="264"/>
      <c r="M198" s="211"/>
      <c r="N198" s="211"/>
    </row>
    <row r="199" spans="1:23" ht="11.25" customHeight="1" x14ac:dyDescent="0.3">
      <c r="A199" s="185" t="s">
        <v>766</v>
      </c>
      <c r="M199" s="211"/>
      <c r="N199" s="211"/>
    </row>
    <row r="200" spans="1:23" s="184" customFormat="1" ht="12" x14ac:dyDescent="0.3">
      <c r="E200" s="186"/>
      <c r="F200" s="186"/>
      <c r="G200" s="186"/>
      <c r="H200" s="186"/>
      <c r="I200" s="187"/>
      <c r="J200" s="187"/>
      <c r="K200" s="187"/>
      <c r="L200" s="187"/>
      <c r="M200" s="191"/>
      <c r="N200" s="191"/>
      <c r="O200" s="188"/>
      <c r="P200" s="188"/>
      <c r="Q200" s="190"/>
      <c r="R200" s="190"/>
      <c r="S200" s="191"/>
      <c r="T200" s="191"/>
      <c r="U200" s="192"/>
      <c r="V200" s="192"/>
      <c r="W200" s="198"/>
    </row>
    <row r="201" spans="1:23" ht="9.75" customHeight="1" x14ac:dyDescent="0.3">
      <c r="B201" s="265"/>
      <c r="C201" s="264"/>
      <c r="D201" s="266"/>
      <c r="E201" s="205"/>
      <c r="F201" s="205"/>
      <c r="G201" s="205"/>
      <c r="H201" s="205"/>
      <c r="I201" s="205"/>
      <c r="J201" s="205"/>
      <c r="K201" s="205"/>
      <c r="L201" s="205"/>
      <c r="M201" s="205"/>
      <c r="N201" s="205"/>
      <c r="O201" s="205"/>
      <c r="P201" s="205"/>
      <c r="Q201" s="205"/>
      <c r="R201" s="205"/>
      <c r="S201" s="205"/>
      <c r="T201" s="205"/>
      <c r="U201" s="267"/>
      <c r="V201" s="205"/>
      <c r="W201" s="205"/>
    </row>
    <row r="202" spans="1:23" ht="9.75" customHeight="1" x14ac:dyDescent="0.3">
      <c r="B202" s="265"/>
      <c r="C202" s="264"/>
      <c r="D202" s="264"/>
      <c r="E202" s="205"/>
      <c r="F202" s="205"/>
      <c r="G202" s="205"/>
      <c r="H202" s="205"/>
      <c r="I202" s="205"/>
      <c r="J202" s="205"/>
      <c r="K202" s="205"/>
      <c r="L202" s="205"/>
      <c r="M202" s="205"/>
      <c r="N202" s="205"/>
      <c r="O202" s="205"/>
      <c r="P202" s="205"/>
      <c r="Q202" s="205"/>
      <c r="R202" s="205"/>
      <c r="S202" s="205"/>
      <c r="T202" s="205"/>
      <c r="U202" s="267"/>
      <c r="V202" s="205"/>
      <c r="W202" s="205"/>
    </row>
    <row r="203" spans="1:23" ht="9.75" customHeight="1" x14ac:dyDescent="0.3">
      <c r="B203" s="264"/>
      <c r="C203" s="264"/>
      <c r="D203" s="264"/>
      <c r="E203" s="205"/>
      <c r="F203" s="205"/>
      <c r="G203" s="205"/>
      <c r="H203" s="205"/>
      <c r="I203" s="205"/>
      <c r="J203" s="205"/>
      <c r="K203" s="205"/>
      <c r="L203" s="205"/>
      <c r="M203" s="205"/>
      <c r="N203" s="205"/>
      <c r="O203" s="205"/>
      <c r="P203" s="205"/>
      <c r="Q203" s="205"/>
      <c r="R203" s="205"/>
      <c r="S203" s="205"/>
      <c r="T203" s="205"/>
      <c r="U203" s="267"/>
      <c r="V203" s="205"/>
      <c r="W203" s="205"/>
    </row>
    <row r="204" spans="1:23" ht="9.75" customHeight="1" x14ac:dyDescent="0.3">
      <c r="C204" s="264"/>
      <c r="D204" s="264"/>
      <c r="E204" s="268"/>
      <c r="F204" s="268"/>
      <c r="G204" s="268"/>
      <c r="H204" s="268"/>
      <c r="I204" s="268"/>
      <c r="J204" s="268"/>
      <c r="K204" s="268"/>
      <c r="L204" s="268"/>
      <c r="M204" s="268"/>
      <c r="N204" s="268"/>
      <c r="O204" s="268"/>
      <c r="P204" s="268"/>
      <c r="Q204" s="268"/>
      <c r="R204" s="268"/>
      <c r="S204" s="268"/>
      <c r="T204" s="268"/>
      <c r="U204" s="269"/>
      <c r="V204" s="268"/>
      <c r="W204" s="268"/>
    </row>
    <row r="205" spans="1:23" ht="9.75" customHeight="1" x14ac:dyDescent="0.3">
      <c r="D205" s="264"/>
      <c r="E205" s="268"/>
      <c r="F205" s="268"/>
      <c r="G205" s="268"/>
      <c r="H205" s="268"/>
      <c r="I205" s="268"/>
      <c r="J205" s="268"/>
      <c r="K205" s="268"/>
      <c r="L205" s="268"/>
      <c r="M205" s="268"/>
      <c r="N205" s="268"/>
      <c r="O205" s="268"/>
      <c r="P205" s="268"/>
      <c r="Q205" s="268"/>
      <c r="R205" s="268"/>
      <c r="S205" s="268"/>
      <c r="T205" s="268"/>
      <c r="U205" s="269"/>
      <c r="V205" s="268"/>
      <c r="W205" s="268"/>
    </row>
    <row r="206" spans="1:23" ht="9.75" customHeight="1" x14ac:dyDescent="0.3">
      <c r="C206" s="205"/>
      <c r="D206" s="205"/>
      <c r="E206" s="205"/>
      <c r="F206" s="205"/>
      <c r="G206" s="205"/>
      <c r="H206" s="205"/>
      <c r="I206" s="205"/>
      <c r="J206" s="205"/>
      <c r="K206" s="205"/>
      <c r="L206" s="205"/>
      <c r="M206" s="205"/>
      <c r="N206" s="205"/>
      <c r="O206" s="205"/>
      <c r="P206" s="205"/>
      <c r="Q206" s="205"/>
      <c r="R206" s="205"/>
      <c r="S206" s="205"/>
      <c r="T206" s="205"/>
      <c r="U206" s="267"/>
      <c r="V206" s="267"/>
      <c r="W206" s="221"/>
    </row>
    <row r="207" spans="1:23" ht="13.65" customHeight="1" x14ac:dyDescent="0.3">
      <c r="C207" s="268"/>
      <c r="D207" s="268"/>
      <c r="E207" s="268"/>
      <c r="F207" s="268"/>
      <c r="G207" s="268"/>
      <c r="H207" s="268"/>
      <c r="I207" s="268"/>
      <c r="J207" s="268"/>
      <c r="K207" s="268"/>
      <c r="L207" s="268"/>
      <c r="M207" s="268"/>
      <c r="N207" s="268"/>
      <c r="O207" s="268"/>
      <c r="P207" s="268"/>
      <c r="Q207" s="268"/>
      <c r="R207" s="268"/>
      <c r="S207" s="268"/>
      <c r="T207" s="268"/>
      <c r="U207" s="269"/>
      <c r="V207" s="269"/>
      <c r="W207" s="270"/>
    </row>
    <row r="208" spans="1:23" ht="13.65" customHeight="1" x14ac:dyDescent="0.3"/>
    <row r="209" spans="1:23" ht="31.95" customHeight="1" x14ac:dyDescent="0.3"/>
    <row r="210" spans="1:23" ht="13.65" customHeight="1" x14ac:dyDescent="0.3"/>
    <row r="211" spans="1:23" ht="15" customHeight="1" x14ac:dyDescent="0.3"/>
    <row r="212" spans="1:23" ht="12" customHeight="1" x14ac:dyDescent="0.3"/>
    <row r="213" spans="1:23" ht="12.75" customHeight="1" x14ac:dyDescent="0.3"/>
    <row r="214" spans="1:23" ht="15.75" customHeight="1" x14ac:dyDescent="0.3">
      <c r="A214" s="188"/>
      <c r="C214" s="207"/>
      <c r="D214" s="207"/>
      <c r="W214" s="193"/>
    </row>
    <row r="215" spans="1:23" ht="9.75" customHeight="1" x14ac:dyDescent="0.3">
      <c r="C215" s="207"/>
      <c r="D215" s="207"/>
    </row>
  </sheetData>
  <mergeCells count="3">
    <mergeCell ref="B13:C13"/>
    <mergeCell ref="B80:C80"/>
    <mergeCell ref="B147:C147"/>
  </mergeCells>
  <pageMargins left="3.5" right="0.5" top="0.5" bottom="0.25" header="0.5" footer="0.5"/>
  <pageSetup paperSize="17" orientation="landscape" r:id="rId1"/>
  <headerFooter alignWithMargins="0"/>
  <rowBreaks count="2" manualBreakCount="2">
    <brk id="67" max="16383" man="1"/>
    <brk id="134" max="16383" man="1"/>
  </rowBreaks>
  <ignoredErrors>
    <ignoredError sqref="E11 G11 I11 K11 M11 O11 Q11 S11 A14:A51 A67 E78 G78 I78 K78 M78 O78 Q78 S78 A81:A84 A148:A192 A85:A130 E145:T14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45B4-5BE9-4436-8BA8-14953DA182E1}">
  <sheetPr transitionEvaluation="1"/>
  <dimension ref="A1:BC396"/>
  <sheetViews>
    <sheetView showGridLines="0" zoomScale="120" zoomScaleNormal="120" workbookViewId="0">
      <pane xSplit="5" ySplit="11" topLeftCell="F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10" customWidth="1"/>
    <col min="2" max="2" width="0.88671875" style="10" customWidth="1"/>
    <col min="3" max="3" width="8" style="10" customWidth="1"/>
    <col min="4" max="4" width="1.77734375" style="10" customWidth="1"/>
    <col min="5" max="5" width="11.44140625" style="10" customWidth="1"/>
    <col min="6" max="6" width="0.88671875" style="10" customWidth="1"/>
    <col min="7" max="7" width="12.6640625" style="10" customWidth="1"/>
    <col min="8" max="8" width="1.44140625" style="10" customWidth="1"/>
    <col min="9" max="9" width="8.33203125" style="10" customWidth="1"/>
    <col min="10" max="10" width="1.44140625" style="10" customWidth="1"/>
    <col min="11" max="11" width="6.5546875" style="10" customWidth="1"/>
    <col min="12" max="12" width="1.44140625" style="10" customWidth="1"/>
    <col min="13" max="13" width="12.5546875" style="10" bestFit="1" customWidth="1"/>
    <col min="14" max="14" width="1.44140625" style="10" customWidth="1"/>
    <col min="15" max="15" width="8.109375" style="10" customWidth="1"/>
    <col min="16" max="16" width="1.44140625" style="10" customWidth="1"/>
    <col min="17" max="17" width="6.44140625" style="10" customWidth="1"/>
    <col min="18" max="18" width="1.44140625" style="10" customWidth="1"/>
    <col min="19" max="19" width="11.6640625" style="10" customWidth="1"/>
    <col min="20" max="20" width="1.44140625" style="10" customWidth="1"/>
    <col min="21" max="21" width="6.77734375" style="10" customWidth="1"/>
    <col min="22" max="22" width="1.44140625" style="10" customWidth="1"/>
    <col min="23" max="23" width="6.109375" style="10" customWidth="1"/>
    <col min="24" max="24" width="1.44140625" style="10" customWidth="1"/>
    <col min="25" max="25" width="10.33203125" style="10" customWidth="1"/>
    <col min="26" max="26" width="1.44140625" style="10" customWidth="1"/>
    <col min="27" max="27" width="6.33203125" style="10" customWidth="1"/>
    <col min="28" max="28" width="1.44140625" style="10" customWidth="1"/>
    <col min="29" max="29" width="6.44140625" style="10" customWidth="1"/>
    <col min="30" max="30" width="1.44140625" style="10" customWidth="1"/>
    <col min="31" max="31" width="12.6640625" style="10" customWidth="1"/>
    <col min="32" max="33" width="1.44140625" style="10" customWidth="1"/>
    <col min="34" max="34" width="13.88671875" style="10" customWidth="1"/>
    <col min="35" max="35" width="2.21875" style="10" customWidth="1"/>
    <col min="36" max="36" width="13.88671875" style="10" customWidth="1"/>
    <col min="37" max="37" width="2.21875" style="10" customWidth="1"/>
    <col min="38" max="38" width="14.6640625" style="10" customWidth="1"/>
    <col min="39" max="39" width="3" style="10" customWidth="1"/>
    <col min="40" max="40" width="14.6640625" style="10" customWidth="1"/>
    <col min="41" max="41" width="1.44140625" style="10" customWidth="1"/>
    <col min="42" max="42" width="8.44140625" style="10" customWidth="1"/>
    <col min="43" max="43" width="1.44140625" style="10" customWidth="1"/>
    <col min="44" max="44" width="8.44140625" style="10" customWidth="1"/>
    <col min="45" max="45" width="3" style="10" customWidth="1"/>
    <col min="46" max="46" width="13.88671875" style="10" customWidth="1"/>
    <col min="47" max="47" width="1.44140625" style="10" customWidth="1"/>
    <col min="48" max="48" width="12.33203125" style="10" customWidth="1"/>
    <col min="49" max="49" width="1.44140625" style="10" customWidth="1"/>
    <col min="50" max="50" width="12.33203125" style="10" hidden="1" customWidth="1"/>
    <col min="51" max="51" width="1.44140625" style="10" customWidth="1"/>
    <col min="52" max="52" width="12.33203125" style="10" customWidth="1"/>
    <col min="53" max="53" width="2.21875" style="10" customWidth="1"/>
    <col min="54" max="54" width="4.5546875" style="10" customWidth="1"/>
    <col min="55" max="55" width="6.5546875" style="15" customWidth="1"/>
    <col min="56" max="56" width="9.88671875" style="10" customWidth="1"/>
    <col min="57" max="57" width="7.33203125" style="10" customWidth="1"/>
    <col min="58" max="256" width="11.5546875" style="10"/>
    <col min="257" max="257" width="3.77734375" style="10" customWidth="1"/>
    <col min="258" max="258" width="0.88671875" style="10" customWidth="1"/>
    <col min="259" max="259" width="8" style="10" customWidth="1"/>
    <col min="260" max="260" width="1.77734375" style="10" customWidth="1"/>
    <col min="261" max="261" width="11.44140625" style="10" customWidth="1"/>
    <col min="262" max="262" width="0.88671875" style="10" customWidth="1"/>
    <col min="263" max="263" width="12.6640625" style="10" customWidth="1"/>
    <col min="264" max="264" width="1.44140625" style="10" customWidth="1"/>
    <col min="265" max="265" width="8.33203125" style="10" customWidth="1"/>
    <col min="266" max="266" width="1.44140625" style="10" customWidth="1"/>
    <col min="267" max="267" width="6.5546875" style="10" customWidth="1"/>
    <col min="268" max="268" width="1.44140625" style="10" customWidth="1"/>
    <col min="269" max="269" width="12.5546875" style="10" bestFit="1" customWidth="1"/>
    <col min="270" max="270" width="1.44140625" style="10" customWidth="1"/>
    <col min="271" max="271" width="8.109375" style="10" customWidth="1"/>
    <col min="272" max="272" width="1.44140625" style="10" customWidth="1"/>
    <col min="273" max="273" width="6.44140625" style="10" customWidth="1"/>
    <col min="274" max="274" width="1.44140625" style="10" customWidth="1"/>
    <col min="275" max="275" width="11.6640625" style="10" customWidth="1"/>
    <col min="276" max="276" width="1.44140625" style="10" customWidth="1"/>
    <col min="277" max="277" width="6.77734375" style="10" customWidth="1"/>
    <col min="278" max="278" width="1.44140625" style="10" customWidth="1"/>
    <col min="279" max="279" width="6.109375" style="10" customWidth="1"/>
    <col min="280" max="280" width="1.44140625" style="10" customWidth="1"/>
    <col min="281" max="281" width="10.33203125" style="10" customWidth="1"/>
    <col min="282" max="282" width="1.44140625" style="10" customWidth="1"/>
    <col min="283" max="283" width="6.33203125" style="10" customWidth="1"/>
    <col min="284" max="284" width="1.44140625" style="10" customWidth="1"/>
    <col min="285" max="285" width="6.44140625" style="10" customWidth="1"/>
    <col min="286" max="286" width="1.44140625" style="10" customWidth="1"/>
    <col min="287" max="287" width="12.6640625" style="10" customWidth="1"/>
    <col min="288" max="289" width="1.44140625" style="10" customWidth="1"/>
    <col min="290" max="290" width="13.88671875" style="10" customWidth="1"/>
    <col min="291" max="291" width="2.21875" style="10" customWidth="1"/>
    <col min="292" max="292" width="13.88671875" style="10" customWidth="1"/>
    <col min="293" max="293" width="2.21875" style="10" customWidth="1"/>
    <col min="294" max="294" width="14.6640625" style="10" customWidth="1"/>
    <col min="295" max="295" width="3" style="10" customWidth="1"/>
    <col min="296" max="296" width="14.6640625" style="10" customWidth="1"/>
    <col min="297" max="297" width="1.44140625" style="10" customWidth="1"/>
    <col min="298" max="298" width="8.44140625" style="10" customWidth="1"/>
    <col min="299" max="299" width="1.44140625" style="10" customWidth="1"/>
    <col min="300" max="300" width="8.44140625" style="10" customWidth="1"/>
    <col min="301" max="301" width="3" style="10" customWidth="1"/>
    <col min="302" max="302" width="13.88671875" style="10" customWidth="1"/>
    <col min="303" max="303" width="1.44140625" style="10" customWidth="1"/>
    <col min="304" max="304" width="12.33203125" style="10" customWidth="1"/>
    <col min="305" max="305" width="1.44140625" style="10" customWidth="1"/>
    <col min="306" max="306" width="0" style="10" hidden="1" customWidth="1"/>
    <col min="307" max="307" width="1.44140625" style="10" customWidth="1"/>
    <col min="308" max="308" width="12.33203125" style="10" customWidth="1"/>
    <col min="309" max="309" width="2.21875" style="10" customWidth="1"/>
    <col min="310" max="310" width="4.5546875" style="10" customWidth="1"/>
    <col min="311" max="311" width="6.5546875" style="10" customWidth="1"/>
    <col min="312" max="312" width="9.88671875" style="10" customWidth="1"/>
    <col min="313" max="313" width="7.33203125" style="10" customWidth="1"/>
    <col min="314" max="512" width="11.5546875" style="10"/>
    <col min="513" max="513" width="3.77734375" style="10" customWidth="1"/>
    <col min="514" max="514" width="0.88671875" style="10" customWidth="1"/>
    <col min="515" max="515" width="8" style="10" customWidth="1"/>
    <col min="516" max="516" width="1.77734375" style="10" customWidth="1"/>
    <col min="517" max="517" width="11.44140625" style="10" customWidth="1"/>
    <col min="518" max="518" width="0.88671875" style="10" customWidth="1"/>
    <col min="519" max="519" width="12.6640625" style="10" customWidth="1"/>
    <col min="520" max="520" width="1.44140625" style="10" customWidth="1"/>
    <col min="521" max="521" width="8.33203125" style="10" customWidth="1"/>
    <col min="522" max="522" width="1.44140625" style="10" customWidth="1"/>
    <col min="523" max="523" width="6.5546875" style="10" customWidth="1"/>
    <col min="524" max="524" width="1.44140625" style="10" customWidth="1"/>
    <col min="525" max="525" width="12.5546875" style="10" bestFit="1" customWidth="1"/>
    <col min="526" max="526" width="1.44140625" style="10" customWidth="1"/>
    <col min="527" max="527" width="8.109375" style="10" customWidth="1"/>
    <col min="528" max="528" width="1.44140625" style="10" customWidth="1"/>
    <col min="529" max="529" width="6.44140625" style="10" customWidth="1"/>
    <col min="530" max="530" width="1.44140625" style="10" customWidth="1"/>
    <col min="531" max="531" width="11.6640625" style="10" customWidth="1"/>
    <col min="532" max="532" width="1.44140625" style="10" customWidth="1"/>
    <col min="533" max="533" width="6.77734375" style="10" customWidth="1"/>
    <col min="534" max="534" width="1.44140625" style="10" customWidth="1"/>
    <col min="535" max="535" width="6.109375" style="10" customWidth="1"/>
    <col min="536" max="536" width="1.44140625" style="10" customWidth="1"/>
    <col min="537" max="537" width="10.33203125" style="10" customWidth="1"/>
    <col min="538" max="538" width="1.44140625" style="10" customWidth="1"/>
    <col min="539" max="539" width="6.33203125" style="10" customWidth="1"/>
    <col min="540" max="540" width="1.44140625" style="10" customWidth="1"/>
    <col min="541" max="541" width="6.44140625" style="10" customWidth="1"/>
    <col min="542" max="542" width="1.44140625" style="10" customWidth="1"/>
    <col min="543" max="543" width="12.6640625" style="10" customWidth="1"/>
    <col min="544" max="545" width="1.44140625" style="10" customWidth="1"/>
    <col min="546" max="546" width="13.88671875" style="10" customWidth="1"/>
    <col min="547" max="547" width="2.21875" style="10" customWidth="1"/>
    <col min="548" max="548" width="13.88671875" style="10" customWidth="1"/>
    <col min="549" max="549" width="2.21875" style="10" customWidth="1"/>
    <col min="550" max="550" width="14.6640625" style="10" customWidth="1"/>
    <col min="551" max="551" width="3" style="10" customWidth="1"/>
    <col min="552" max="552" width="14.6640625" style="10" customWidth="1"/>
    <col min="553" max="553" width="1.44140625" style="10" customWidth="1"/>
    <col min="554" max="554" width="8.44140625" style="10" customWidth="1"/>
    <col min="555" max="555" width="1.44140625" style="10" customWidth="1"/>
    <col min="556" max="556" width="8.44140625" style="10" customWidth="1"/>
    <col min="557" max="557" width="3" style="10" customWidth="1"/>
    <col min="558" max="558" width="13.88671875" style="10" customWidth="1"/>
    <col min="559" max="559" width="1.44140625" style="10" customWidth="1"/>
    <col min="560" max="560" width="12.33203125" style="10" customWidth="1"/>
    <col min="561" max="561" width="1.44140625" style="10" customWidth="1"/>
    <col min="562" max="562" width="0" style="10" hidden="1" customWidth="1"/>
    <col min="563" max="563" width="1.44140625" style="10" customWidth="1"/>
    <col min="564" max="564" width="12.33203125" style="10" customWidth="1"/>
    <col min="565" max="565" width="2.21875" style="10" customWidth="1"/>
    <col min="566" max="566" width="4.5546875" style="10" customWidth="1"/>
    <col min="567" max="567" width="6.5546875" style="10" customWidth="1"/>
    <col min="568" max="568" width="9.88671875" style="10" customWidth="1"/>
    <col min="569" max="569" width="7.33203125" style="10" customWidth="1"/>
    <col min="570" max="768" width="11.5546875" style="10"/>
    <col min="769" max="769" width="3.77734375" style="10" customWidth="1"/>
    <col min="770" max="770" width="0.88671875" style="10" customWidth="1"/>
    <col min="771" max="771" width="8" style="10" customWidth="1"/>
    <col min="772" max="772" width="1.77734375" style="10" customWidth="1"/>
    <col min="773" max="773" width="11.44140625" style="10" customWidth="1"/>
    <col min="774" max="774" width="0.88671875" style="10" customWidth="1"/>
    <col min="775" max="775" width="12.6640625" style="10" customWidth="1"/>
    <col min="776" max="776" width="1.44140625" style="10" customWidth="1"/>
    <col min="777" max="777" width="8.33203125" style="10" customWidth="1"/>
    <col min="778" max="778" width="1.44140625" style="10" customWidth="1"/>
    <col min="779" max="779" width="6.5546875" style="10" customWidth="1"/>
    <col min="780" max="780" width="1.44140625" style="10" customWidth="1"/>
    <col min="781" max="781" width="12.5546875" style="10" bestFit="1" customWidth="1"/>
    <col min="782" max="782" width="1.44140625" style="10" customWidth="1"/>
    <col min="783" max="783" width="8.109375" style="10" customWidth="1"/>
    <col min="784" max="784" width="1.44140625" style="10" customWidth="1"/>
    <col min="785" max="785" width="6.44140625" style="10" customWidth="1"/>
    <col min="786" max="786" width="1.44140625" style="10" customWidth="1"/>
    <col min="787" max="787" width="11.6640625" style="10" customWidth="1"/>
    <col min="788" max="788" width="1.44140625" style="10" customWidth="1"/>
    <col min="789" max="789" width="6.77734375" style="10" customWidth="1"/>
    <col min="790" max="790" width="1.44140625" style="10" customWidth="1"/>
    <col min="791" max="791" width="6.109375" style="10" customWidth="1"/>
    <col min="792" max="792" width="1.44140625" style="10" customWidth="1"/>
    <col min="793" max="793" width="10.33203125" style="10" customWidth="1"/>
    <col min="794" max="794" width="1.44140625" style="10" customWidth="1"/>
    <col min="795" max="795" width="6.33203125" style="10" customWidth="1"/>
    <col min="796" max="796" width="1.44140625" style="10" customWidth="1"/>
    <col min="797" max="797" width="6.44140625" style="10" customWidth="1"/>
    <col min="798" max="798" width="1.44140625" style="10" customWidth="1"/>
    <col min="799" max="799" width="12.6640625" style="10" customWidth="1"/>
    <col min="800" max="801" width="1.44140625" style="10" customWidth="1"/>
    <col min="802" max="802" width="13.88671875" style="10" customWidth="1"/>
    <col min="803" max="803" width="2.21875" style="10" customWidth="1"/>
    <col min="804" max="804" width="13.88671875" style="10" customWidth="1"/>
    <col min="805" max="805" width="2.21875" style="10" customWidth="1"/>
    <col min="806" max="806" width="14.6640625" style="10" customWidth="1"/>
    <col min="807" max="807" width="3" style="10" customWidth="1"/>
    <col min="808" max="808" width="14.6640625" style="10" customWidth="1"/>
    <col min="809" max="809" width="1.44140625" style="10" customWidth="1"/>
    <col min="810" max="810" width="8.44140625" style="10" customWidth="1"/>
    <col min="811" max="811" width="1.44140625" style="10" customWidth="1"/>
    <col min="812" max="812" width="8.44140625" style="10" customWidth="1"/>
    <col min="813" max="813" width="3" style="10" customWidth="1"/>
    <col min="814" max="814" width="13.88671875" style="10" customWidth="1"/>
    <col min="815" max="815" width="1.44140625" style="10" customWidth="1"/>
    <col min="816" max="816" width="12.33203125" style="10" customWidth="1"/>
    <col min="817" max="817" width="1.44140625" style="10" customWidth="1"/>
    <col min="818" max="818" width="0" style="10" hidden="1" customWidth="1"/>
    <col min="819" max="819" width="1.44140625" style="10" customWidth="1"/>
    <col min="820" max="820" width="12.33203125" style="10" customWidth="1"/>
    <col min="821" max="821" width="2.21875" style="10" customWidth="1"/>
    <col min="822" max="822" width="4.5546875" style="10" customWidth="1"/>
    <col min="823" max="823" width="6.5546875" style="10" customWidth="1"/>
    <col min="824" max="824" width="9.88671875" style="10" customWidth="1"/>
    <col min="825" max="825" width="7.33203125" style="10" customWidth="1"/>
    <col min="826" max="1024" width="11.5546875" style="10"/>
    <col min="1025" max="1025" width="3.77734375" style="10" customWidth="1"/>
    <col min="1026" max="1026" width="0.88671875" style="10" customWidth="1"/>
    <col min="1027" max="1027" width="8" style="10" customWidth="1"/>
    <col min="1028" max="1028" width="1.77734375" style="10" customWidth="1"/>
    <col min="1029" max="1029" width="11.44140625" style="10" customWidth="1"/>
    <col min="1030" max="1030" width="0.88671875" style="10" customWidth="1"/>
    <col min="1031" max="1031" width="12.6640625" style="10" customWidth="1"/>
    <col min="1032" max="1032" width="1.44140625" style="10" customWidth="1"/>
    <col min="1033" max="1033" width="8.33203125" style="10" customWidth="1"/>
    <col min="1034" max="1034" width="1.44140625" style="10" customWidth="1"/>
    <col min="1035" max="1035" width="6.5546875" style="10" customWidth="1"/>
    <col min="1036" max="1036" width="1.44140625" style="10" customWidth="1"/>
    <col min="1037" max="1037" width="12.5546875" style="10" bestFit="1" customWidth="1"/>
    <col min="1038" max="1038" width="1.44140625" style="10" customWidth="1"/>
    <col min="1039" max="1039" width="8.109375" style="10" customWidth="1"/>
    <col min="1040" max="1040" width="1.44140625" style="10" customWidth="1"/>
    <col min="1041" max="1041" width="6.44140625" style="10" customWidth="1"/>
    <col min="1042" max="1042" width="1.44140625" style="10" customWidth="1"/>
    <col min="1043" max="1043" width="11.6640625" style="10" customWidth="1"/>
    <col min="1044" max="1044" width="1.44140625" style="10" customWidth="1"/>
    <col min="1045" max="1045" width="6.77734375" style="10" customWidth="1"/>
    <col min="1046" max="1046" width="1.44140625" style="10" customWidth="1"/>
    <col min="1047" max="1047" width="6.109375" style="10" customWidth="1"/>
    <col min="1048" max="1048" width="1.44140625" style="10" customWidth="1"/>
    <col min="1049" max="1049" width="10.33203125" style="10" customWidth="1"/>
    <col min="1050" max="1050" width="1.44140625" style="10" customWidth="1"/>
    <col min="1051" max="1051" width="6.33203125" style="10" customWidth="1"/>
    <col min="1052" max="1052" width="1.44140625" style="10" customWidth="1"/>
    <col min="1053" max="1053" width="6.44140625" style="10" customWidth="1"/>
    <col min="1054" max="1054" width="1.44140625" style="10" customWidth="1"/>
    <col min="1055" max="1055" width="12.6640625" style="10" customWidth="1"/>
    <col min="1056" max="1057" width="1.44140625" style="10" customWidth="1"/>
    <col min="1058" max="1058" width="13.88671875" style="10" customWidth="1"/>
    <col min="1059" max="1059" width="2.21875" style="10" customWidth="1"/>
    <col min="1060" max="1060" width="13.88671875" style="10" customWidth="1"/>
    <col min="1061" max="1061" width="2.21875" style="10" customWidth="1"/>
    <col min="1062" max="1062" width="14.6640625" style="10" customWidth="1"/>
    <col min="1063" max="1063" width="3" style="10" customWidth="1"/>
    <col min="1064" max="1064" width="14.6640625" style="10" customWidth="1"/>
    <col min="1065" max="1065" width="1.44140625" style="10" customWidth="1"/>
    <col min="1066" max="1066" width="8.44140625" style="10" customWidth="1"/>
    <col min="1067" max="1067" width="1.44140625" style="10" customWidth="1"/>
    <col min="1068" max="1068" width="8.44140625" style="10" customWidth="1"/>
    <col min="1069" max="1069" width="3" style="10" customWidth="1"/>
    <col min="1070" max="1070" width="13.88671875" style="10" customWidth="1"/>
    <col min="1071" max="1071" width="1.44140625" style="10" customWidth="1"/>
    <col min="1072" max="1072" width="12.33203125" style="10" customWidth="1"/>
    <col min="1073" max="1073" width="1.44140625" style="10" customWidth="1"/>
    <col min="1074" max="1074" width="0" style="10" hidden="1" customWidth="1"/>
    <col min="1075" max="1075" width="1.44140625" style="10" customWidth="1"/>
    <col min="1076" max="1076" width="12.33203125" style="10" customWidth="1"/>
    <col min="1077" max="1077" width="2.21875" style="10" customWidth="1"/>
    <col min="1078" max="1078" width="4.5546875" style="10" customWidth="1"/>
    <col min="1079" max="1079" width="6.5546875" style="10" customWidth="1"/>
    <col min="1080" max="1080" width="9.88671875" style="10" customWidth="1"/>
    <col min="1081" max="1081" width="7.33203125" style="10" customWidth="1"/>
    <col min="1082" max="1280" width="11.5546875" style="10"/>
    <col min="1281" max="1281" width="3.77734375" style="10" customWidth="1"/>
    <col min="1282" max="1282" width="0.88671875" style="10" customWidth="1"/>
    <col min="1283" max="1283" width="8" style="10" customWidth="1"/>
    <col min="1284" max="1284" width="1.77734375" style="10" customWidth="1"/>
    <col min="1285" max="1285" width="11.44140625" style="10" customWidth="1"/>
    <col min="1286" max="1286" width="0.88671875" style="10" customWidth="1"/>
    <col min="1287" max="1287" width="12.6640625" style="10" customWidth="1"/>
    <col min="1288" max="1288" width="1.44140625" style="10" customWidth="1"/>
    <col min="1289" max="1289" width="8.33203125" style="10" customWidth="1"/>
    <col min="1290" max="1290" width="1.44140625" style="10" customWidth="1"/>
    <col min="1291" max="1291" width="6.5546875" style="10" customWidth="1"/>
    <col min="1292" max="1292" width="1.44140625" style="10" customWidth="1"/>
    <col min="1293" max="1293" width="12.5546875" style="10" bestFit="1" customWidth="1"/>
    <col min="1294" max="1294" width="1.44140625" style="10" customWidth="1"/>
    <col min="1295" max="1295" width="8.109375" style="10" customWidth="1"/>
    <col min="1296" max="1296" width="1.44140625" style="10" customWidth="1"/>
    <col min="1297" max="1297" width="6.44140625" style="10" customWidth="1"/>
    <col min="1298" max="1298" width="1.44140625" style="10" customWidth="1"/>
    <col min="1299" max="1299" width="11.6640625" style="10" customWidth="1"/>
    <col min="1300" max="1300" width="1.44140625" style="10" customWidth="1"/>
    <col min="1301" max="1301" width="6.77734375" style="10" customWidth="1"/>
    <col min="1302" max="1302" width="1.44140625" style="10" customWidth="1"/>
    <col min="1303" max="1303" width="6.109375" style="10" customWidth="1"/>
    <col min="1304" max="1304" width="1.44140625" style="10" customWidth="1"/>
    <col min="1305" max="1305" width="10.33203125" style="10" customWidth="1"/>
    <col min="1306" max="1306" width="1.44140625" style="10" customWidth="1"/>
    <col min="1307" max="1307" width="6.33203125" style="10" customWidth="1"/>
    <col min="1308" max="1308" width="1.44140625" style="10" customWidth="1"/>
    <col min="1309" max="1309" width="6.44140625" style="10" customWidth="1"/>
    <col min="1310" max="1310" width="1.44140625" style="10" customWidth="1"/>
    <col min="1311" max="1311" width="12.6640625" style="10" customWidth="1"/>
    <col min="1312" max="1313" width="1.44140625" style="10" customWidth="1"/>
    <col min="1314" max="1314" width="13.88671875" style="10" customWidth="1"/>
    <col min="1315" max="1315" width="2.21875" style="10" customWidth="1"/>
    <col min="1316" max="1316" width="13.88671875" style="10" customWidth="1"/>
    <col min="1317" max="1317" width="2.21875" style="10" customWidth="1"/>
    <col min="1318" max="1318" width="14.6640625" style="10" customWidth="1"/>
    <col min="1319" max="1319" width="3" style="10" customWidth="1"/>
    <col min="1320" max="1320" width="14.6640625" style="10" customWidth="1"/>
    <col min="1321" max="1321" width="1.44140625" style="10" customWidth="1"/>
    <col min="1322" max="1322" width="8.44140625" style="10" customWidth="1"/>
    <col min="1323" max="1323" width="1.44140625" style="10" customWidth="1"/>
    <col min="1324" max="1324" width="8.44140625" style="10" customWidth="1"/>
    <col min="1325" max="1325" width="3" style="10" customWidth="1"/>
    <col min="1326" max="1326" width="13.88671875" style="10" customWidth="1"/>
    <col min="1327" max="1327" width="1.44140625" style="10" customWidth="1"/>
    <col min="1328" max="1328" width="12.33203125" style="10" customWidth="1"/>
    <col min="1329" max="1329" width="1.44140625" style="10" customWidth="1"/>
    <col min="1330" max="1330" width="0" style="10" hidden="1" customWidth="1"/>
    <col min="1331" max="1331" width="1.44140625" style="10" customWidth="1"/>
    <col min="1332" max="1332" width="12.33203125" style="10" customWidth="1"/>
    <col min="1333" max="1333" width="2.21875" style="10" customWidth="1"/>
    <col min="1334" max="1334" width="4.5546875" style="10" customWidth="1"/>
    <col min="1335" max="1335" width="6.5546875" style="10" customWidth="1"/>
    <col min="1336" max="1336" width="9.88671875" style="10" customWidth="1"/>
    <col min="1337" max="1337" width="7.33203125" style="10" customWidth="1"/>
    <col min="1338" max="1536" width="11.5546875" style="10"/>
    <col min="1537" max="1537" width="3.77734375" style="10" customWidth="1"/>
    <col min="1538" max="1538" width="0.88671875" style="10" customWidth="1"/>
    <col min="1539" max="1539" width="8" style="10" customWidth="1"/>
    <col min="1540" max="1540" width="1.77734375" style="10" customWidth="1"/>
    <col min="1541" max="1541" width="11.44140625" style="10" customWidth="1"/>
    <col min="1542" max="1542" width="0.88671875" style="10" customWidth="1"/>
    <col min="1543" max="1543" width="12.6640625" style="10" customWidth="1"/>
    <col min="1544" max="1544" width="1.44140625" style="10" customWidth="1"/>
    <col min="1545" max="1545" width="8.33203125" style="10" customWidth="1"/>
    <col min="1546" max="1546" width="1.44140625" style="10" customWidth="1"/>
    <col min="1547" max="1547" width="6.5546875" style="10" customWidth="1"/>
    <col min="1548" max="1548" width="1.44140625" style="10" customWidth="1"/>
    <col min="1549" max="1549" width="12.5546875" style="10" bestFit="1" customWidth="1"/>
    <col min="1550" max="1550" width="1.44140625" style="10" customWidth="1"/>
    <col min="1551" max="1551" width="8.109375" style="10" customWidth="1"/>
    <col min="1552" max="1552" width="1.44140625" style="10" customWidth="1"/>
    <col min="1553" max="1553" width="6.44140625" style="10" customWidth="1"/>
    <col min="1554" max="1554" width="1.44140625" style="10" customWidth="1"/>
    <col min="1555" max="1555" width="11.6640625" style="10" customWidth="1"/>
    <col min="1556" max="1556" width="1.44140625" style="10" customWidth="1"/>
    <col min="1557" max="1557" width="6.77734375" style="10" customWidth="1"/>
    <col min="1558" max="1558" width="1.44140625" style="10" customWidth="1"/>
    <col min="1559" max="1559" width="6.109375" style="10" customWidth="1"/>
    <col min="1560" max="1560" width="1.44140625" style="10" customWidth="1"/>
    <col min="1561" max="1561" width="10.33203125" style="10" customWidth="1"/>
    <col min="1562" max="1562" width="1.44140625" style="10" customWidth="1"/>
    <col min="1563" max="1563" width="6.33203125" style="10" customWidth="1"/>
    <col min="1564" max="1564" width="1.44140625" style="10" customWidth="1"/>
    <col min="1565" max="1565" width="6.44140625" style="10" customWidth="1"/>
    <col min="1566" max="1566" width="1.44140625" style="10" customWidth="1"/>
    <col min="1567" max="1567" width="12.6640625" style="10" customWidth="1"/>
    <col min="1568" max="1569" width="1.44140625" style="10" customWidth="1"/>
    <col min="1570" max="1570" width="13.88671875" style="10" customWidth="1"/>
    <col min="1571" max="1571" width="2.21875" style="10" customWidth="1"/>
    <col min="1572" max="1572" width="13.88671875" style="10" customWidth="1"/>
    <col min="1573" max="1573" width="2.21875" style="10" customWidth="1"/>
    <col min="1574" max="1574" width="14.6640625" style="10" customWidth="1"/>
    <col min="1575" max="1575" width="3" style="10" customWidth="1"/>
    <col min="1576" max="1576" width="14.6640625" style="10" customWidth="1"/>
    <col min="1577" max="1577" width="1.44140625" style="10" customWidth="1"/>
    <col min="1578" max="1578" width="8.44140625" style="10" customWidth="1"/>
    <col min="1579" max="1579" width="1.44140625" style="10" customWidth="1"/>
    <col min="1580" max="1580" width="8.44140625" style="10" customWidth="1"/>
    <col min="1581" max="1581" width="3" style="10" customWidth="1"/>
    <col min="1582" max="1582" width="13.88671875" style="10" customWidth="1"/>
    <col min="1583" max="1583" width="1.44140625" style="10" customWidth="1"/>
    <col min="1584" max="1584" width="12.33203125" style="10" customWidth="1"/>
    <col min="1585" max="1585" width="1.44140625" style="10" customWidth="1"/>
    <col min="1586" max="1586" width="0" style="10" hidden="1" customWidth="1"/>
    <col min="1587" max="1587" width="1.44140625" style="10" customWidth="1"/>
    <col min="1588" max="1588" width="12.33203125" style="10" customWidth="1"/>
    <col min="1589" max="1589" width="2.21875" style="10" customWidth="1"/>
    <col min="1590" max="1590" width="4.5546875" style="10" customWidth="1"/>
    <col min="1591" max="1591" width="6.5546875" style="10" customWidth="1"/>
    <col min="1592" max="1592" width="9.88671875" style="10" customWidth="1"/>
    <col min="1593" max="1593" width="7.33203125" style="10" customWidth="1"/>
    <col min="1594" max="1792" width="11.5546875" style="10"/>
    <col min="1793" max="1793" width="3.77734375" style="10" customWidth="1"/>
    <col min="1794" max="1794" width="0.88671875" style="10" customWidth="1"/>
    <col min="1795" max="1795" width="8" style="10" customWidth="1"/>
    <col min="1796" max="1796" width="1.77734375" style="10" customWidth="1"/>
    <col min="1797" max="1797" width="11.44140625" style="10" customWidth="1"/>
    <col min="1798" max="1798" width="0.88671875" style="10" customWidth="1"/>
    <col min="1799" max="1799" width="12.6640625" style="10" customWidth="1"/>
    <col min="1800" max="1800" width="1.44140625" style="10" customWidth="1"/>
    <col min="1801" max="1801" width="8.33203125" style="10" customWidth="1"/>
    <col min="1802" max="1802" width="1.44140625" style="10" customWidth="1"/>
    <col min="1803" max="1803" width="6.5546875" style="10" customWidth="1"/>
    <col min="1804" max="1804" width="1.44140625" style="10" customWidth="1"/>
    <col min="1805" max="1805" width="12.5546875" style="10" bestFit="1" customWidth="1"/>
    <col min="1806" max="1806" width="1.44140625" style="10" customWidth="1"/>
    <col min="1807" max="1807" width="8.109375" style="10" customWidth="1"/>
    <col min="1808" max="1808" width="1.44140625" style="10" customWidth="1"/>
    <col min="1809" max="1809" width="6.44140625" style="10" customWidth="1"/>
    <col min="1810" max="1810" width="1.44140625" style="10" customWidth="1"/>
    <col min="1811" max="1811" width="11.6640625" style="10" customWidth="1"/>
    <col min="1812" max="1812" width="1.44140625" style="10" customWidth="1"/>
    <col min="1813" max="1813" width="6.77734375" style="10" customWidth="1"/>
    <col min="1814" max="1814" width="1.44140625" style="10" customWidth="1"/>
    <col min="1815" max="1815" width="6.109375" style="10" customWidth="1"/>
    <col min="1816" max="1816" width="1.44140625" style="10" customWidth="1"/>
    <col min="1817" max="1817" width="10.33203125" style="10" customWidth="1"/>
    <col min="1818" max="1818" width="1.44140625" style="10" customWidth="1"/>
    <col min="1819" max="1819" width="6.33203125" style="10" customWidth="1"/>
    <col min="1820" max="1820" width="1.44140625" style="10" customWidth="1"/>
    <col min="1821" max="1821" width="6.44140625" style="10" customWidth="1"/>
    <col min="1822" max="1822" width="1.44140625" style="10" customWidth="1"/>
    <col min="1823" max="1823" width="12.6640625" style="10" customWidth="1"/>
    <col min="1824" max="1825" width="1.44140625" style="10" customWidth="1"/>
    <col min="1826" max="1826" width="13.88671875" style="10" customWidth="1"/>
    <col min="1827" max="1827" width="2.21875" style="10" customWidth="1"/>
    <col min="1828" max="1828" width="13.88671875" style="10" customWidth="1"/>
    <col min="1829" max="1829" width="2.21875" style="10" customWidth="1"/>
    <col min="1830" max="1830" width="14.6640625" style="10" customWidth="1"/>
    <col min="1831" max="1831" width="3" style="10" customWidth="1"/>
    <col min="1832" max="1832" width="14.6640625" style="10" customWidth="1"/>
    <col min="1833" max="1833" width="1.44140625" style="10" customWidth="1"/>
    <col min="1834" max="1834" width="8.44140625" style="10" customWidth="1"/>
    <col min="1835" max="1835" width="1.44140625" style="10" customWidth="1"/>
    <col min="1836" max="1836" width="8.44140625" style="10" customWidth="1"/>
    <col min="1837" max="1837" width="3" style="10" customWidth="1"/>
    <col min="1838" max="1838" width="13.88671875" style="10" customWidth="1"/>
    <col min="1839" max="1839" width="1.44140625" style="10" customWidth="1"/>
    <col min="1840" max="1840" width="12.33203125" style="10" customWidth="1"/>
    <col min="1841" max="1841" width="1.44140625" style="10" customWidth="1"/>
    <col min="1842" max="1842" width="0" style="10" hidden="1" customWidth="1"/>
    <col min="1843" max="1843" width="1.44140625" style="10" customWidth="1"/>
    <col min="1844" max="1844" width="12.33203125" style="10" customWidth="1"/>
    <col min="1845" max="1845" width="2.21875" style="10" customWidth="1"/>
    <col min="1846" max="1846" width="4.5546875" style="10" customWidth="1"/>
    <col min="1847" max="1847" width="6.5546875" style="10" customWidth="1"/>
    <col min="1848" max="1848" width="9.88671875" style="10" customWidth="1"/>
    <col min="1849" max="1849" width="7.33203125" style="10" customWidth="1"/>
    <col min="1850" max="2048" width="11.5546875" style="10"/>
    <col min="2049" max="2049" width="3.77734375" style="10" customWidth="1"/>
    <col min="2050" max="2050" width="0.88671875" style="10" customWidth="1"/>
    <col min="2051" max="2051" width="8" style="10" customWidth="1"/>
    <col min="2052" max="2052" width="1.77734375" style="10" customWidth="1"/>
    <col min="2053" max="2053" width="11.44140625" style="10" customWidth="1"/>
    <col min="2054" max="2054" width="0.88671875" style="10" customWidth="1"/>
    <col min="2055" max="2055" width="12.6640625" style="10" customWidth="1"/>
    <col min="2056" max="2056" width="1.44140625" style="10" customWidth="1"/>
    <col min="2057" max="2057" width="8.33203125" style="10" customWidth="1"/>
    <col min="2058" max="2058" width="1.44140625" style="10" customWidth="1"/>
    <col min="2059" max="2059" width="6.5546875" style="10" customWidth="1"/>
    <col min="2060" max="2060" width="1.44140625" style="10" customWidth="1"/>
    <col min="2061" max="2061" width="12.5546875" style="10" bestFit="1" customWidth="1"/>
    <col min="2062" max="2062" width="1.44140625" style="10" customWidth="1"/>
    <col min="2063" max="2063" width="8.109375" style="10" customWidth="1"/>
    <col min="2064" max="2064" width="1.44140625" style="10" customWidth="1"/>
    <col min="2065" max="2065" width="6.44140625" style="10" customWidth="1"/>
    <col min="2066" max="2066" width="1.44140625" style="10" customWidth="1"/>
    <col min="2067" max="2067" width="11.6640625" style="10" customWidth="1"/>
    <col min="2068" max="2068" width="1.44140625" style="10" customWidth="1"/>
    <col min="2069" max="2069" width="6.77734375" style="10" customWidth="1"/>
    <col min="2070" max="2070" width="1.44140625" style="10" customWidth="1"/>
    <col min="2071" max="2071" width="6.109375" style="10" customWidth="1"/>
    <col min="2072" max="2072" width="1.44140625" style="10" customWidth="1"/>
    <col min="2073" max="2073" width="10.33203125" style="10" customWidth="1"/>
    <col min="2074" max="2074" width="1.44140625" style="10" customWidth="1"/>
    <col min="2075" max="2075" width="6.33203125" style="10" customWidth="1"/>
    <col min="2076" max="2076" width="1.44140625" style="10" customWidth="1"/>
    <col min="2077" max="2077" width="6.44140625" style="10" customWidth="1"/>
    <col min="2078" max="2078" width="1.44140625" style="10" customWidth="1"/>
    <col min="2079" max="2079" width="12.6640625" style="10" customWidth="1"/>
    <col min="2080" max="2081" width="1.44140625" style="10" customWidth="1"/>
    <col min="2082" max="2082" width="13.88671875" style="10" customWidth="1"/>
    <col min="2083" max="2083" width="2.21875" style="10" customWidth="1"/>
    <col min="2084" max="2084" width="13.88671875" style="10" customWidth="1"/>
    <col min="2085" max="2085" width="2.21875" style="10" customWidth="1"/>
    <col min="2086" max="2086" width="14.6640625" style="10" customWidth="1"/>
    <col min="2087" max="2087" width="3" style="10" customWidth="1"/>
    <col min="2088" max="2088" width="14.6640625" style="10" customWidth="1"/>
    <col min="2089" max="2089" width="1.44140625" style="10" customWidth="1"/>
    <col min="2090" max="2090" width="8.44140625" style="10" customWidth="1"/>
    <col min="2091" max="2091" width="1.44140625" style="10" customWidth="1"/>
    <col min="2092" max="2092" width="8.44140625" style="10" customWidth="1"/>
    <col min="2093" max="2093" width="3" style="10" customWidth="1"/>
    <col min="2094" max="2094" width="13.88671875" style="10" customWidth="1"/>
    <col min="2095" max="2095" width="1.44140625" style="10" customWidth="1"/>
    <col min="2096" max="2096" width="12.33203125" style="10" customWidth="1"/>
    <col min="2097" max="2097" width="1.44140625" style="10" customWidth="1"/>
    <col min="2098" max="2098" width="0" style="10" hidden="1" customWidth="1"/>
    <col min="2099" max="2099" width="1.44140625" style="10" customWidth="1"/>
    <col min="2100" max="2100" width="12.33203125" style="10" customWidth="1"/>
    <col min="2101" max="2101" width="2.21875" style="10" customWidth="1"/>
    <col min="2102" max="2102" width="4.5546875" style="10" customWidth="1"/>
    <col min="2103" max="2103" width="6.5546875" style="10" customWidth="1"/>
    <col min="2104" max="2104" width="9.88671875" style="10" customWidth="1"/>
    <col min="2105" max="2105" width="7.33203125" style="10" customWidth="1"/>
    <col min="2106" max="2304" width="11.5546875" style="10"/>
    <col min="2305" max="2305" width="3.77734375" style="10" customWidth="1"/>
    <col min="2306" max="2306" width="0.88671875" style="10" customWidth="1"/>
    <col min="2307" max="2307" width="8" style="10" customWidth="1"/>
    <col min="2308" max="2308" width="1.77734375" style="10" customWidth="1"/>
    <col min="2309" max="2309" width="11.44140625" style="10" customWidth="1"/>
    <col min="2310" max="2310" width="0.88671875" style="10" customWidth="1"/>
    <col min="2311" max="2311" width="12.6640625" style="10" customWidth="1"/>
    <col min="2312" max="2312" width="1.44140625" style="10" customWidth="1"/>
    <col min="2313" max="2313" width="8.33203125" style="10" customWidth="1"/>
    <col min="2314" max="2314" width="1.44140625" style="10" customWidth="1"/>
    <col min="2315" max="2315" width="6.5546875" style="10" customWidth="1"/>
    <col min="2316" max="2316" width="1.44140625" style="10" customWidth="1"/>
    <col min="2317" max="2317" width="12.5546875" style="10" bestFit="1" customWidth="1"/>
    <col min="2318" max="2318" width="1.44140625" style="10" customWidth="1"/>
    <col min="2319" max="2319" width="8.109375" style="10" customWidth="1"/>
    <col min="2320" max="2320" width="1.44140625" style="10" customWidth="1"/>
    <col min="2321" max="2321" width="6.44140625" style="10" customWidth="1"/>
    <col min="2322" max="2322" width="1.44140625" style="10" customWidth="1"/>
    <col min="2323" max="2323" width="11.6640625" style="10" customWidth="1"/>
    <col min="2324" max="2324" width="1.44140625" style="10" customWidth="1"/>
    <col min="2325" max="2325" width="6.77734375" style="10" customWidth="1"/>
    <col min="2326" max="2326" width="1.44140625" style="10" customWidth="1"/>
    <col min="2327" max="2327" width="6.109375" style="10" customWidth="1"/>
    <col min="2328" max="2328" width="1.44140625" style="10" customWidth="1"/>
    <col min="2329" max="2329" width="10.33203125" style="10" customWidth="1"/>
    <col min="2330" max="2330" width="1.44140625" style="10" customWidth="1"/>
    <col min="2331" max="2331" width="6.33203125" style="10" customWidth="1"/>
    <col min="2332" max="2332" width="1.44140625" style="10" customWidth="1"/>
    <col min="2333" max="2333" width="6.44140625" style="10" customWidth="1"/>
    <col min="2334" max="2334" width="1.44140625" style="10" customWidth="1"/>
    <col min="2335" max="2335" width="12.6640625" style="10" customWidth="1"/>
    <col min="2336" max="2337" width="1.44140625" style="10" customWidth="1"/>
    <col min="2338" max="2338" width="13.88671875" style="10" customWidth="1"/>
    <col min="2339" max="2339" width="2.21875" style="10" customWidth="1"/>
    <col min="2340" max="2340" width="13.88671875" style="10" customWidth="1"/>
    <col min="2341" max="2341" width="2.21875" style="10" customWidth="1"/>
    <col min="2342" max="2342" width="14.6640625" style="10" customWidth="1"/>
    <col min="2343" max="2343" width="3" style="10" customWidth="1"/>
    <col min="2344" max="2344" width="14.6640625" style="10" customWidth="1"/>
    <col min="2345" max="2345" width="1.44140625" style="10" customWidth="1"/>
    <col min="2346" max="2346" width="8.44140625" style="10" customWidth="1"/>
    <col min="2347" max="2347" width="1.44140625" style="10" customWidth="1"/>
    <col min="2348" max="2348" width="8.44140625" style="10" customWidth="1"/>
    <col min="2349" max="2349" width="3" style="10" customWidth="1"/>
    <col min="2350" max="2350" width="13.88671875" style="10" customWidth="1"/>
    <col min="2351" max="2351" width="1.44140625" style="10" customWidth="1"/>
    <col min="2352" max="2352" width="12.33203125" style="10" customWidth="1"/>
    <col min="2353" max="2353" width="1.44140625" style="10" customWidth="1"/>
    <col min="2354" max="2354" width="0" style="10" hidden="1" customWidth="1"/>
    <col min="2355" max="2355" width="1.44140625" style="10" customWidth="1"/>
    <col min="2356" max="2356" width="12.33203125" style="10" customWidth="1"/>
    <col min="2357" max="2357" width="2.21875" style="10" customWidth="1"/>
    <col min="2358" max="2358" width="4.5546875" style="10" customWidth="1"/>
    <col min="2359" max="2359" width="6.5546875" style="10" customWidth="1"/>
    <col min="2360" max="2360" width="9.88671875" style="10" customWidth="1"/>
    <col min="2361" max="2361" width="7.33203125" style="10" customWidth="1"/>
    <col min="2362" max="2560" width="11.5546875" style="10"/>
    <col min="2561" max="2561" width="3.77734375" style="10" customWidth="1"/>
    <col min="2562" max="2562" width="0.88671875" style="10" customWidth="1"/>
    <col min="2563" max="2563" width="8" style="10" customWidth="1"/>
    <col min="2564" max="2564" width="1.77734375" style="10" customWidth="1"/>
    <col min="2565" max="2565" width="11.44140625" style="10" customWidth="1"/>
    <col min="2566" max="2566" width="0.88671875" style="10" customWidth="1"/>
    <col min="2567" max="2567" width="12.6640625" style="10" customWidth="1"/>
    <col min="2568" max="2568" width="1.44140625" style="10" customWidth="1"/>
    <col min="2569" max="2569" width="8.33203125" style="10" customWidth="1"/>
    <col min="2570" max="2570" width="1.44140625" style="10" customWidth="1"/>
    <col min="2571" max="2571" width="6.5546875" style="10" customWidth="1"/>
    <col min="2572" max="2572" width="1.44140625" style="10" customWidth="1"/>
    <col min="2573" max="2573" width="12.5546875" style="10" bestFit="1" customWidth="1"/>
    <col min="2574" max="2574" width="1.44140625" style="10" customWidth="1"/>
    <col min="2575" max="2575" width="8.109375" style="10" customWidth="1"/>
    <col min="2576" max="2576" width="1.44140625" style="10" customWidth="1"/>
    <col min="2577" max="2577" width="6.44140625" style="10" customWidth="1"/>
    <col min="2578" max="2578" width="1.44140625" style="10" customWidth="1"/>
    <col min="2579" max="2579" width="11.6640625" style="10" customWidth="1"/>
    <col min="2580" max="2580" width="1.44140625" style="10" customWidth="1"/>
    <col min="2581" max="2581" width="6.77734375" style="10" customWidth="1"/>
    <col min="2582" max="2582" width="1.44140625" style="10" customWidth="1"/>
    <col min="2583" max="2583" width="6.109375" style="10" customWidth="1"/>
    <col min="2584" max="2584" width="1.44140625" style="10" customWidth="1"/>
    <col min="2585" max="2585" width="10.33203125" style="10" customWidth="1"/>
    <col min="2586" max="2586" width="1.44140625" style="10" customWidth="1"/>
    <col min="2587" max="2587" width="6.33203125" style="10" customWidth="1"/>
    <col min="2588" max="2588" width="1.44140625" style="10" customWidth="1"/>
    <col min="2589" max="2589" width="6.44140625" style="10" customWidth="1"/>
    <col min="2590" max="2590" width="1.44140625" style="10" customWidth="1"/>
    <col min="2591" max="2591" width="12.6640625" style="10" customWidth="1"/>
    <col min="2592" max="2593" width="1.44140625" style="10" customWidth="1"/>
    <col min="2594" max="2594" width="13.88671875" style="10" customWidth="1"/>
    <col min="2595" max="2595" width="2.21875" style="10" customWidth="1"/>
    <col min="2596" max="2596" width="13.88671875" style="10" customWidth="1"/>
    <col min="2597" max="2597" width="2.21875" style="10" customWidth="1"/>
    <col min="2598" max="2598" width="14.6640625" style="10" customWidth="1"/>
    <col min="2599" max="2599" width="3" style="10" customWidth="1"/>
    <col min="2600" max="2600" width="14.6640625" style="10" customWidth="1"/>
    <col min="2601" max="2601" width="1.44140625" style="10" customWidth="1"/>
    <col min="2602" max="2602" width="8.44140625" style="10" customWidth="1"/>
    <col min="2603" max="2603" width="1.44140625" style="10" customWidth="1"/>
    <col min="2604" max="2604" width="8.44140625" style="10" customWidth="1"/>
    <col min="2605" max="2605" width="3" style="10" customWidth="1"/>
    <col min="2606" max="2606" width="13.88671875" style="10" customWidth="1"/>
    <col min="2607" max="2607" width="1.44140625" style="10" customWidth="1"/>
    <col min="2608" max="2608" width="12.33203125" style="10" customWidth="1"/>
    <col min="2609" max="2609" width="1.44140625" style="10" customWidth="1"/>
    <col min="2610" max="2610" width="0" style="10" hidden="1" customWidth="1"/>
    <col min="2611" max="2611" width="1.44140625" style="10" customWidth="1"/>
    <col min="2612" max="2612" width="12.33203125" style="10" customWidth="1"/>
    <col min="2613" max="2613" width="2.21875" style="10" customWidth="1"/>
    <col min="2614" max="2614" width="4.5546875" style="10" customWidth="1"/>
    <col min="2615" max="2615" width="6.5546875" style="10" customWidth="1"/>
    <col min="2616" max="2616" width="9.88671875" style="10" customWidth="1"/>
    <col min="2617" max="2617" width="7.33203125" style="10" customWidth="1"/>
    <col min="2618" max="2816" width="11.5546875" style="10"/>
    <col min="2817" max="2817" width="3.77734375" style="10" customWidth="1"/>
    <col min="2818" max="2818" width="0.88671875" style="10" customWidth="1"/>
    <col min="2819" max="2819" width="8" style="10" customWidth="1"/>
    <col min="2820" max="2820" width="1.77734375" style="10" customWidth="1"/>
    <col min="2821" max="2821" width="11.44140625" style="10" customWidth="1"/>
    <col min="2822" max="2822" width="0.88671875" style="10" customWidth="1"/>
    <col min="2823" max="2823" width="12.6640625" style="10" customWidth="1"/>
    <col min="2824" max="2824" width="1.44140625" style="10" customWidth="1"/>
    <col min="2825" max="2825" width="8.33203125" style="10" customWidth="1"/>
    <col min="2826" max="2826" width="1.44140625" style="10" customWidth="1"/>
    <col min="2827" max="2827" width="6.5546875" style="10" customWidth="1"/>
    <col min="2828" max="2828" width="1.44140625" style="10" customWidth="1"/>
    <col min="2829" max="2829" width="12.5546875" style="10" bestFit="1" customWidth="1"/>
    <col min="2830" max="2830" width="1.44140625" style="10" customWidth="1"/>
    <col min="2831" max="2831" width="8.109375" style="10" customWidth="1"/>
    <col min="2832" max="2832" width="1.44140625" style="10" customWidth="1"/>
    <col min="2833" max="2833" width="6.44140625" style="10" customWidth="1"/>
    <col min="2834" max="2834" width="1.44140625" style="10" customWidth="1"/>
    <col min="2835" max="2835" width="11.6640625" style="10" customWidth="1"/>
    <col min="2836" max="2836" width="1.44140625" style="10" customWidth="1"/>
    <col min="2837" max="2837" width="6.77734375" style="10" customWidth="1"/>
    <col min="2838" max="2838" width="1.44140625" style="10" customWidth="1"/>
    <col min="2839" max="2839" width="6.109375" style="10" customWidth="1"/>
    <col min="2840" max="2840" width="1.44140625" style="10" customWidth="1"/>
    <col min="2841" max="2841" width="10.33203125" style="10" customWidth="1"/>
    <col min="2842" max="2842" width="1.44140625" style="10" customWidth="1"/>
    <col min="2843" max="2843" width="6.33203125" style="10" customWidth="1"/>
    <col min="2844" max="2844" width="1.44140625" style="10" customWidth="1"/>
    <col min="2845" max="2845" width="6.44140625" style="10" customWidth="1"/>
    <col min="2846" max="2846" width="1.44140625" style="10" customWidth="1"/>
    <col min="2847" max="2847" width="12.6640625" style="10" customWidth="1"/>
    <col min="2848" max="2849" width="1.44140625" style="10" customWidth="1"/>
    <col min="2850" max="2850" width="13.88671875" style="10" customWidth="1"/>
    <col min="2851" max="2851" width="2.21875" style="10" customWidth="1"/>
    <col min="2852" max="2852" width="13.88671875" style="10" customWidth="1"/>
    <col min="2853" max="2853" width="2.21875" style="10" customWidth="1"/>
    <col min="2854" max="2854" width="14.6640625" style="10" customWidth="1"/>
    <col min="2855" max="2855" width="3" style="10" customWidth="1"/>
    <col min="2856" max="2856" width="14.6640625" style="10" customWidth="1"/>
    <col min="2857" max="2857" width="1.44140625" style="10" customWidth="1"/>
    <col min="2858" max="2858" width="8.44140625" style="10" customWidth="1"/>
    <col min="2859" max="2859" width="1.44140625" style="10" customWidth="1"/>
    <col min="2860" max="2860" width="8.44140625" style="10" customWidth="1"/>
    <col min="2861" max="2861" width="3" style="10" customWidth="1"/>
    <col min="2862" max="2862" width="13.88671875" style="10" customWidth="1"/>
    <col min="2863" max="2863" width="1.44140625" style="10" customWidth="1"/>
    <col min="2864" max="2864" width="12.33203125" style="10" customWidth="1"/>
    <col min="2865" max="2865" width="1.44140625" style="10" customWidth="1"/>
    <col min="2866" max="2866" width="0" style="10" hidden="1" customWidth="1"/>
    <col min="2867" max="2867" width="1.44140625" style="10" customWidth="1"/>
    <col min="2868" max="2868" width="12.33203125" style="10" customWidth="1"/>
    <col min="2869" max="2869" width="2.21875" style="10" customWidth="1"/>
    <col min="2870" max="2870" width="4.5546875" style="10" customWidth="1"/>
    <col min="2871" max="2871" width="6.5546875" style="10" customWidth="1"/>
    <col min="2872" max="2872" width="9.88671875" style="10" customWidth="1"/>
    <col min="2873" max="2873" width="7.33203125" style="10" customWidth="1"/>
    <col min="2874" max="3072" width="11.5546875" style="10"/>
    <col min="3073" max="3073" width="3.77734375" style="10" customWidth="1"/>
    <col min="3074" max="3074" width="0.88671875" style="10" customWidth="1"/>
    <col min="3075" max="3075" width="8" style="10" customWidth="1"/>
    <col min="3076" max="3076" width="1.77734375" style="10" customWidth="1"/>
    <col min="3077" max="3077" width="11.44140625" style="10" customWidth="1"/>
    <col min="3078" max="3078" width="0.88671875" style="10" customWidth="1"/>
    <col min="3079" max="3079" width="12.6640625" style="10" customWidth="1"/>
    <col min="3080" max="3080" width="1.44140625" style="10" customWidth="1"/>
    <col min="3081" max="3081" width="8.33203125" style="10" customWidth="1"/>
    <col min="3082" max="3082" width="1.44140625" style="10" customWidth="1"/>
    <col min="3083" max="3083" width="6.5546875" style="10" customWidth="1"/>
    <col min="3084" max="3084" width="1.44140625" style="10" customWidth="1"/>
    <col min="3085" max="3085" width="12.5546875" style="10" bestFit="1" customWidth="1"/>
    <col min="3086" max="3086" width="1.44140625" style="10" customWidth="1"/>
    <col min="3087" max="3087" width="8.109375" style="10" customWidth="1"/>
    <col min="3088" max="3088" width="1.44140625" style="10" customWidth="1"/>
    <col min="3089" max="3089" width="6.44140625" style="10" customWidth="1"/>
    <col min="3090" max="3090" width="1.44140625" style="10" customWidth="1"/>
    <col min="3091" max="3091" width="11.6640625" style="10" customWidth="1"/>
    <col min="3092" max="3092" width="1.44140625" style="10" customWidth="1"/>
    <col min="3093" max="3093" width="6.77734375" style="10" customWidth="1"/>
    <col min="3094" max="3094" width="1.44140625" style="10" customWidth="1"/>
    <col min="3095" max="3095" width="6.109375" style="10" customWidth="1"/>
    <col min="3096" max="3096" width="1.44140625" style="10" customWidth="1"/>
    <col min="3097" max="3097" width="10.33203125" style="10" customWidth="1"/>
    <col min="3098" max="3098" width="1.44140625" style="10" customWidth="1"/>
    <col min="3099" max="3099" width="6.33203125" style="10" customWidth="1"/>
    <col min="3100" max="3100" width="1.44140625" style="10" customWidth="1"/>
    <col min="3101" max="3101" width="6.44140625" style="10" customWidth="1"/>
    <col min="3102" max="3102" width="1.44140625" style="10" customWidth="1"/>
    <col min="3103" max="3103" width="12.6640625" style="10" customWidth="1"/>
    <col min="3104" max="3105" width="1.44140625" style="10" customWidth="1"/>
    <col min="3106" max="3106" width="13.88671875" style="10" customWidth="1"/>
    <col min="3107" max="3107" width="2.21875" style="10" customWidth="1"/>
    <col min="3108" max="3108" width="13.88671875" style="10" customWidth="1"/>
    <col min="3109" max="3109" width="2.21875" style="10" customWidth="1"/>
    <col min="3110" max="3110" width="14.6640625" style="10" customWidth="1"/>
    <col min="3111" max="3111" width="3" style="10" customWidth="1"/>
    <col min="3112" max="3112" width="14.6640625" style="10" customWidth="1"/>
    <col min="3113" max="3113" width="1.44140625" style="10" customWidth="1"/>
    <col min="3114" max="3114" width="8.44140625" style="10" customWidth="1"/>
    <col min="3115" max="3115" width="1.44140625" style="10" customWidth="1"/>
    <col min="3116" max="3116" width="8.44140625" style="10" customWidth="1"/>
    <col min="3117" max="3117" width="3" style="10" customWidth="1"/>
    <col min="3118" max="3118" width="13.88671875" style="10" customWidth="1"/>
    <col min="3119" max="3119" width="1.44140625" style="10" customWidth="1"/>
    <col min="3120" max="3120" width="12.33203125" style="10" customWidth="1"/>
    <col min="3121" max="3121" width="1.44140625" style="10" customWidth="1"/>
    <col min="3122" max="3122" width="0" style="10" hidden="1" customWidth="1"/>
    <col min="3123" max="3123" width="1.44140625" style="10" customWidth="1"/>
    <col min="3124" max="3124" width="12.33203125" style="10" customWidth="1"/>
    <col min="3125" max="3125" width="2.21875" style="10" customWidth="1"/>
    <col min="3126" max="3126" width="4.5546875" style="10" customWidth="1"/>
    <col min="3127" max="3127" width="6.5546875" style="10" customWidth="1"/>
    <col min="3128" max="3128" width="9.88671875" style="10" customWidth="1"/>
    <col min="3129" max="3129" width="7.33203125" style="10" customWidth="1"/>
    <col min="3130" max="3328" width="11.5546875" style="10"/>
    <col min="3329" max="3329" width="3.77734375" style="10" customWidth="1"/>
    <col min="3330" max="3330" width="0.88671875" style="10" customWidth="1"/>
    <col min="3331" max="3331" width="8" style="10" customWidth="1"/>
    <col min="3332" max="3332" width="1.77734375" style="10" customWidth="1"/>
    <col min="3333" max="3333" width="11.44140625" style="10" customWidth="1"/>
    <col min="3334" max="3334" width="0.88671875" style="10" customWidth="1"/>
    <col min="3335" max="3335" width="12.6640625" style="10" customWidth="1"/>
    <col min="3336" max="3336" width="1.44140625" style="10" customWidth="1"/>
    <col min="3337" max="3337" width="8.33203125" style="10" customWidth="1"/>
    <col min="3338" max="3338" width="1.44140625" style="10" customWidth="1"/>
    <col min="3339" max="3339" width="6.5546875" style="10" customWidth="1"/>
    <col min="3340" max="3340" width="1.44140625" style="10" customWidth="1"/>
    <col min="3341" max="3341" width="12.5546875" style="10" bestFit="1" customWidth="1"/>
    <col min="3342" max="3342" width="1.44140625" style="10" customWidth="1"/>
    <col min="3343" max="3343" width="8.109375" style="10" customWidth="1"/>
    <col min="3344" max="3344" width="1.44140625" style="10" customWidth="1"/>
    <col min="3345" max="3345" width="6.44140625" style="10" customWidth="1"/>
    <col min="3346" max="3346" width="1.44140625" style="10" customWidth="1"/>
    <col min="3347" max="3347" width="11.6640625" style="10" customWidth="1"/>
    <col min="3348" max="3348" width="1.44140625" style="10" customWidth="1"/>
    <col min="3349" max="3349" width="6.77734375" style="10" customWidth="1"/>
    <col min="3350" max="3350" width="1.44140625" style="10" customWidth="1"/>
    <col min="3351" max="3351" width="6.109375" style="10" customWidth="1"/>
    <col min="3352" max="3352" width="1.44140625" style="10" customWidth="1"/>
    <col min="3353" max="3353" width="10.33203125" style="10" customWidth="1"/>
    <col min="3354" max="3354" width="1.44140625" style="10" customWidth="1"/>
    <col min="3355" max="3355" width="6.33203125" style="10" customWidth="1"/>
    <col min="3356" max="3356" width="1.44140625" style="10" customWidth="1"/>
    <col min="3357" max="3357" width="6.44140625" style="10" customWidth="1"/>
    <col min="3358" max="3358" width="1.44140625" style="10" customWidth="1"/>
    <col min="3359" max="3359" width="12.6640625" style="10" customWidth="1"/>
    <col min="3360" max="3361" width="1.44140625" style="10" customWidth="1"/>
    <col min="3362" max="3362" width="13.88671875" style="10" customWidth="1"/>
    <col min="3363" max="3363" width="2.21875" style="10" customWidth="1"/>
    <col min="3364" max="3364" width="13.88671875" style="10" customWidth="1"/>
    <col min="3365" max="3365" width="2.21875" style="10" customWidth="1"/>
    <col min="3366" max="3366" width="14.6640625" style="10" customWidth="1"/>
    <col min="3367" max="3367" width="3" style="10" customWidth="1"/>
    <col min="3368" max="3368" width="14.6640625" style="10" customWidth="1"/>
    <col min="3369" max="3369" width="1.44140625" style="10" customWidth="1"/>
    <col min="3370" max="3370" width="8.44140625" style="10" customWidth="1"/>
    <col min="3371" max="3371" width="1.44140625" style="10" customWidth="1"/>
    <col min="3372" max="3372" width="8.44140625" style="10" customWidth="1"/>
    <col min="3373" max="3373" width="3" style="10" customWidth="1"/>
    <col min="3374" max="3374" width="13.88671875" style="10" customWidth="1"/>
    <col min="3375" max="3375" width="1.44140625" style="10" customWidth="1"/>
    <col min="3376" max="3376" width="12.33203125" style="10" customWidth="1"/>
    <col min="3377" max="3377" width="1.44140625" style="10" customWidth="1"/>
    <col min="3378" max="3378" width="0" style="10" hidden="1" customWidth="1"/>
    <col min="3379" max="3379" width="1.44140625" style="10" customWidth="1"/>
    <col min="3380" max="3380" width="12.33203125" style="10" customWidth="1"/>
    <col min="3381" max="3381" width="2.21875" style="10" customWidth="1"/>
    <col min="3382" max="3382" width="4.5546875" style="10" customWidth="1"/>
    <col min="3383" max="3383" width="6.5546875" style="10" customWidth="1"/>
    <col min="3384" max="3384" width="9.88671875" style="10" customWidth="1"/>
    <col min="3385" max="3385" width="7.33203125" style="10" customWidth="1"/>
    <col min="3386" max="3584" width="11.5546875" style="10"/>
    <col min="3585" max="3585" width="3.77734375" style="10" customWidth="1"/>
    <col min="3586" max="3586" width="0.88671875" style="10" customWidth="1"/>
    <col min="3587" max="3587" width="8" style="10" customWidth="1"/>
    <col min="3588" max="3588" width="1.77734375" style="10" customWidth="1"/>
    <col min="3589" max="3589" width="11.44140625" style="10" customWidth="1"/>
    <col min="3590" max="3590" width="0.88671875" style="10" customWidth="1"/>
    <col min="3591" max="3591" width="12.6640625" style="10" customWidth="1"/>
    <col min="3592" max="3592" width="1.44140625" style="10" customWidth="1"/>
    <col min="3593" max="3593" width="8.33203125" style="10" customWidth="1"/>
    <col min="3594" max="3594" width="1.44140625" style="10" customWidth="1"/>
    <col min="3595" max="3595" width="6.5546875" style="10" customWidth="1"/>
    <col min="3596" max="3596" width="1.44140625" style="10" customWidth="1"/>
    <col min="3597" max="3597" width="12.5546875" style="10" bestFit="1" customWidth="1"/>
    <col min="3598" max="3598" width="1.44140625" style="10" customWidth="1"/>
    <col min="3599" max="3599" width="8.109375" style="10" customWidth="1"/>
    <col min="3600" max="3600" width="1.44140625" style="10" customWidth="1"/>
    <col min="3601" max="3601" width="6.44140625" style="10" customWidth="1"/>
    <col min="3602" max="3602" width="1.44140625" style="10" customWidth="1"/>
    <col min="3603" max="3603" width="11.6640625" style="10" customWidth="1"/>
    <col min="3604" max="3604" width="1.44140625" style="10" customWidth="1"/>
    <col min="3605" max="3605" width="6.77734375" style="10" customWidth="1"/>
    <col min="3606" max="3606" width="1.44140625" style="10" customWidth="1"/>
    <col min="3607" max="3607" width="6.109375" style="10" customWidth="1"/>
    <col min="3608" max="3608" width="1.44140625" style="10" customWidth="1"/>
    <col min="3609" max="3609" width="10.33203125" style="10" customWidth="1"/>
    <col min="3610" max="3610" width="1.44140625" style="10" customWidth="1"/>
    <col min="3611" max="3611" width="6.33203125" style="10" customWidth="1"/>
    <col min="3612" max="3612" width="1.44140625" style="10" customWidth="1"/>
    <col min="3613" max="3613" width="6.44140625" style="10" customWidth="1"/>
    <col min="3614" max="3614" width="1.44140625" style="10" customWidth="1"/>
    <col min="3615" max="3615" width="12.6640625" style="10" customWidth="1"/>
    <col min="3616" max="3617" width="1.44140625" style="10" customWidth="1"/>
    <col min="3618" max="3618" width="13.88671875" style="10" customWidth="1"/>
    <col min="3619" max="3619" width="2.21875" style="10" customWidth="1"/>
    <col min="3620" max="3620" width="13.88671875" style="10" customWidth="1"/>
    <col min="3621" max="3621" width="2.21875" style="10" customWidth="1"/>
    <col min="3622" max="3622" width="14.6640625" style="10" customWidth="1"/>
    <col min="3623" max="3623" width="3" style="10" customWidth="1"/>
    <col min="3624" max="3624" width="14.6640625" style="10" customWidth="1"/>
    <col min="3625" max="3625" width="1.44140625" style="10" customWidth="1"/>
    <col min="3626" max="3626" width="8.44140625" style="10" customWidth="1"/>
    <col min="3627" max="3627" width="1.44140625" style="10" customWidth="1"/>
    <col min="3628" max="3628" width="8.44140625" style="10" customWidth="1"/>
    <col min="3629" max="3629" width="3" style="10" customWidth="1"/>
    <col min="3630" max="3630" width="13.88671875" style="10" customWidth="1"/>
    <col min="3631" max="3631" width="1.44140625" style="10" customWidth="1"/>
    <col min="3632" max="3632" width="12.33203125" style="10" customWidth="1"/>
    <col min="3633" max="3633" width="1.44140625" style="10" customWidth="1"/>
    <col min="3634" max="3634" width="0" style="10" hidden="1" customWidth="1"/>
    <col min="3635" max="3635" width="1.44140625" style="10" customWidth="1"/>
    <col min="3636" max="3636" width="12.33203125" style="10" customWidth="1"/>
    <col min="3637" max="3637" width="2.21875" style="10" customWidth="1"/>
    <col min="3638" max="3638" width="4.5546875" style="10" customWidth="1"/>
    <col min="3639" max="3639" width="6.5546875" style="10" customWidth="1"/>
    <col min="3640" max="3640" width="9.88671875" style="10" customWidth="1"/>
    <col min="3641" max="3641" width="7.33203125" style="10" customWidth="1"/>
    <col min="3642" max="3840" width="11.5546875" style="10"/>
    <col min="3841" max="3841" width="3.77734375" style="10" customWidth="1"/>
    <col min="3842" max="3842" width="0.88671875" style="10" customWidth="1"/>
    <col min="3843" max="3843" width="8" style="10" customWidth="1"/>
    <col min="3844" max="3844" width="1.77734375" style="10" customWidth="1"/>
    <col min="3845" max="3845" width="11.44140625" style="10" customWidth="1"/>
    <col min="3846" max="3846" width="0.88671875" style="10" customWidth="1"/>
    <col min="3847" max="3847" width="12.6640625" style="10" customWidth="1"/>
    <col min="3848" max="3848" width="1.44140625" style="10" customWidth="1"/>
    <col min="3849" max="3849" width="8.33203125" style="10" customWidth="1"/>
    <col min="3850" max="3850" width="1.44140625" style="10" customWidth="1"/>
    <col min="3851" max="3851" width="6.5546875" style="10" customWidth="1"/>
    <col min="3852" max="3852" width="1.44140625" style="10" customWidth="1"/>
    <col min="3853" max="3853" width="12.5546875" style="10" bestFit="1" customWidth="1"/>
    <col min="3854" max="3854" width="1.44140625" style="10" customWidth="1"/>
    <col min="3855" max="3855" width="8.109375" style="10" customWidth="1"/>
    <col min="3856" max="3856" width="1.44140625" style="10" customWidth="1"/>
    <col min="3857" max="3857" width="6.44140625" style="10" customWidth="1"/>
    <col min="3858" max="3858" width="1.44140625" style="10" customWidth="1"/>
    <col min="3859" max="3859" width="11.6640625" style="10" customWidth="1"/>
    <col min="3860" max="3860" width="1.44140625" style="10" customWidth="1"/>
    <col min="3861" max="3861" width="6.77734375" style="10" customWidth="1"/>
    <col min="3862" max="3862" width="1.44140625" style="10" customWidth="1"/>
    <col min="3863" max="3863" width="6.109375" style="10" customWidth="1"/>
    <col min="3864" max="3864" width="1.44140625" style="10" customWidth="1"/>
    <col min="3865" max="3865" width="10.33203125" style="10" customWidth="1"/>
    <col min="3866" max="3866" width="1.44140625" style="10" customWidth="1"/>
    <col min="3867" max="3867" width="6.33203125" style="10" customWidth="1"/>
    <col min="3868" max="3868" width="1.44140625" style="10" customWidth="1"/>
    <col min="3869" max="3869" width="6.44140625" style="10" customWidth="1"/>
    <col min="3870" max="3870" width="1.44140625" style="10" customWidth="1"/>
    <col min="3871" max="3871" width="12.6640625" style="10" customWidth="1"/>
    <col min="3872" max="3873" width="1.44140625" style="10" customWidth="1"/>
    <col min="3874" max="3874" width="13.88671875" style="10" customWidth="1"/>
    <col min="3875" max="3875" width="2.21875" style="10" customWidth="1"/>
    <col min="3876" max="3876" width="13.88671875" style="10" customWidth="1"/>
    <col min="3877" max="3877" width="2.21875" style="10" customWidth="1"/>
    <col min="3878" max="3878" width="14.6640625" style="10" customWidth="1"/>
    <col min="3879" max="3879" width="3" style="10" customWidth="1"/>
    <col min="3880" max="3880" width="14.6640625" style="10" customWidth="1"/>
    <col min="3881" max="3881" width="1.44140625" style="10" customWidth="1"/>
    <col min="3882" max="3882" width="8.44140625" style="10" customWidth="1"/>
    <col min="3883" max="3883" width="1.44140625" style="10" customWidth="1"/>
    <col min="3884" max="3884" width="8.44140625" style="10" customWidth="1"/>
    <col min="3885" max="3885" width="3" style="10" customWidth="1"/>
    <col min="3886" max="3886" width="13.88671875" style="10" customWidth="1"/>
    <col min="3887" max="3887" width="1.44140625" style="10" customWidth="1"/>
    <col min="3888" max="3888" width="12.33203125" style="10" customWidth="1"/>
    <col min="3889" max="3889" width="1.44140625" style="10" customWidth="1"/>
    <col min="3890" max="3890" width="0" style="10" hidden="1" customWidth="1"/>
    <col min="3891" max="3891" width="1.44140625" style="10" customWidth="1"/>
    <col min="3892" max="3892" width="12.33203125" style="10" customWidth="1"/>
    <col min="3893" max="3893" width="2.21875" style="10" customWidth="1"/>
    <col min="3894" max="3894" width="4.5546875" style="10" customWidth="1"/>
    <col min="3895" max="3895" width="6.5546875" style="10" customWidth="1"/>
    <col min="3896" max="3896" width="9.88671875" style="10" customWidth="1"/>
    <col min="3897" max="3897" width="7.33203125" style="10" customWidth="1"/>
    <col min="3898" max="4096" width="11.5546875" style="10"/>
    <col min="4097" max="4097" width="3.77734375" style="10" customWidth="1"/>
    <col min="4098" max="4098" width="0.88671875" style="10" customWidth="1"/>
    <col min="4099" max="4099" width="8" style="10" customWidth="1"/>
    <col min="4100" max="4100" width="1.77734375" style="10" customWidth="1"/>
    <col min="4101" max="4101" width="11.44140625" style="10" customWidth="1"/>
    <col min="4102" max="4102" width="0.88671875" style="10" customWidth="1"/>
    <col min="4103" max="4103" width="12.6640625" style="10" customWidth="1"/>
    <col min="4104" max="4104" width="1.44140625" style="10" customWidth="1"/>
    <col min="4105" max="4105" width="8.33203125" style="10" customWidth="1"/>
    <col min="4106" max="4106" width="1.44140625" style="10" customWidth="1"/>
    <col min="4107" max="4107" width="6.5546875" style="10" customWidth="1"/>
    <col min="4108" max="4108" width="1.44140625" style="10" customWidth="1"/>
    <col min="4109" max="4109" width="12.5546875" style="10" bestFit="1" customWidth="1"/>
    <col min="4110" max="4110" width="1.44140625" style="10" customWidth="1"/>
    <col min="4111" max="4111" width="8.109375" style="10" customWidth="1"/>
    <col min="4112" max="4112" width="1.44140625" style="10" customWidth="1"/>
    <col min="4113" max="4113" width="6.44140625" style="10" customWidth="1"/>
    <col min="4114" max="4114" width="1.44140625" style="10" customWidth="1"/>
    <col min="4115" max="4115" width="11.6640625" style="10" customWidth="1"/>
    <col min="4116" max="4116" width="1.44140625" style="10" customWidth="1"/>
    <col min="4117" max="4117" width="6.77734375" style="10" customWidth="1"/>
    <col min="4118" max="4118" width="1.44140625" style="10" customWidth="1"/>
    <col min="4119" max="4119" width="6.109375" style="10" customWidth="1"/>
    <col min="4120" max="4120" width="1.44140625" style="10" customWidth="1"/>
    <col min="4121" max="4121" width="10.33203125" style="10" customWidth="1"/>
    <col min="4122" max="4122" width="1.44140625" style="10" customWidth="1"/>
    <col min="4123" max="4123" width="6.33203125" style="10" customWidth="1"/>
    <col min="4124" max="4124" width="1.44140625" style="10" customWidth="1"/>
    <col min="4125" max="4125" width="6.44140625" style="10" customWidth="1"/>
    <col min="4126" max="4126" width="1.44140625" style="10" customWidth="1"/>
    <col min="4127" max="4127" width="12.6640625" style="10" customWidth="1"/>
    <col min="4128" max="4129" width="1.44140625" style="10" customWidth="1"/>
    <col min="4130" max="4130" width="13.88671875" style="10" customWidth="1"/>
    <col min="4131" max="4131" width="2.21875" style="10" customWidth="1"/>
    <col min="4132" max="4132" width="13.88671875" style="10" customWidth="1"/>
    <col min="4133" max="4133" width="2.21875" style="10" customWidth="1"/>
    <col min="4134" max="4134" width="14.6640625" style="10" customWidth="1"/>
    <col min="4135" max="4135" width="3" style="10" customWidth="1"/>
    <col min="4136" max="4136" width="14.6640625" style="10" customWidth="1"/>
    <col min="4137" max="4137" width="1.44140625" style="10" customWidth="1"/>
    <col min="4138" max="4138" width="8.44140625" style="10" customWidth="1"/>
    <col min="4139" max="4139" width="1.44140625" style="10" customWidth="1"/>
    <col min="4140" max="4140" width="8.44140625" style="10" customWidth="1"/>
    <col min="4141" max="4141" width="3" style="10" customWidth="1"/>
    <col min="4142" max="4142" width="13.88671875" style="10" customWidth="1"/>
    <col min="4143" max="4143" width="1.44140625" style="10" customWidth="1"/>
    <col min="4144" max="4144" width="12.33203125" style="10" customWidth="1"/>
    <col min="4145" max="4145" width="1.44140625" style="10" customWidth="1"/>
    <col min="4146" max="4146" width="0" style="10" hidden="1" customWidth="1"/>
    <col min="4147" max="4147" width="1.44140625" style="10" customWidth="1"/>
    <col min="4148" max="4148" width="12.33203125" style="10" customWidth="1"/>
    <col min="4149" max="4149" width="2.21875" style="10" customWidth="1"/>
    <col min="4150" max="4150" width="4.5546875" style="10" customWidth="1"/>
    <col min="4151" max="4151" width="6.5546875" style="10" customWidth="1"/>
    <col min="4152" max="4152" width="9.88671875" style="10" customWidth="1"/>
    <col min="4153" max="4153" width="7.33203125" style="10" customWidth="1"/>
    <col min="4154" max="4352" width="11.5546875" style="10"/>
    <col min="4353" max="4353" width="3.77734375" style="10" customWidth="1"/>
    <col min="4354" max="4354" width="0.88671875" style="10" customWidth="1"/>
    <col min="4355" max="4355" width="8" style="10" customWidth="1"/>
    <col min="4356" max="4356" width="1.77734375" style="10" customWidth="1"/>
    <col min="4357" max="4357" width="11.44140625" style="10" customWidth="1"/>
    <col min="4358" max="4358" width="0.88671875" style="10" customWidth="1"/>
    <col min="4359" max="4359" width="12.6640625" style="10" customWidth="1"/>
    <col min="4360" max="4360" width="1.44140625" style="10" customWidth="1"/>
    <col min="4361" max="4361" width="8.33203125" style="10" customWidth="1"/>
    <col min="4362" max="4362" width="1.44140625" style="10" customWidth="1"/>
    <col min="4363" max="4363" width="6.5546875" style="10" customWidth="1"/>
    <col min="4364" max="4364" width="1.44140625" style="10" customWidth="1"/>
    <col min="4365" max="4365" width="12.5546875" style="10" bestFit="1" customWidth="1"/>
    <col min="4366" max="4366" width="1.44140625" style="10" customWidth="1"/>
    <col min="4367" max="4367" width="8.109375" style="10" customWidth="1"/>
    <col min="4368" max="4368" width="1.44140625" style="10" customWidth="1"/>
    <col min="4369" max="4369" width="6.44140625" style="10" customWidth="1"/>
    <col min="4370" max="4370" width="1.44140625" style="10" customWidth="1"/>
    <col min="4371" max="4371" width="11.6640625" style="10" customWidth="1"/>
    <col min="4372" max="4372" width="1.44140625" style="10" customWidth="1"/>
    <col min="4373" max="4373" width="6.77734375" style="10" customWidth="1"/>
    <col min="4374" max="4374" width="1.44140625" style="10" customWidth="1"/>
    <col min="4375" max="4375" width="6.109375" style="10" customWidth="1"/>
    <col min="4376" max="4376" width="1.44140625" style="10" customWidth="1"/>
    <col min="4377" max="4377" width="10.33203125" style="10" customWidth="1"/>
    <col min="4378" max="4378" width="1.44140625" style="10" customWidth="1"/>
    <col min="4379" max="4379" width="6.33203125" style="10" customWidth="1"/>
    <col min="4380" max="4380" width="1.44140625" style="10" customWidth="1"/>
    <col min="4381" max="4381" width="6.44140625" style="10" customWidth="1"/>
    <col min="4382" max="4382" width="1.44140625" style="10" customWidth="1"/>
    <col min="4383" max="4383" width="12.6640625" style="10" customWidth="1"/>
    <col min="4384" max="4385" width="1.44140625" style="10" customWidth="1"/>
    <col min="4386" max="4386" width="13.88671875" style="10" customWidth="1"/>
    <col min="4387" max="4387" width="2.21875" style="10" customWidth="1"/>
    <col min="4388" max="4388" width="13.88671875" style="10" customWidth="1"/>
    <col min="4389" max="4389" width="2.21875" style="10" customWidth="1"/>
    <col min="4390" max="4390" width="14.6640625" style="10" customWidth="1"/>
    <col min="4391" max="4391" width="3" style="10" customWidth="1"/>
    <col min="4392" max="4392" width="14.6640625" style="10" customWidth="1"/>
    <col min="4393" max="4393" width="1.44140625" style="10" customWidth="1"/>
    <col min="4394" max="4394" width="8.44140625" style="10" customWidth="1"/>
    <col min="4395" max="4395" width="1.44140625" style="10" customWidth="1"/>
    <col min="4396" max="4396" width="8.44140625" style="10" customWidth="1"/>
    <col min="4397" max="4397" width="3" style="10" customWidth="1"/>
    <col min="4398" max="4398" width="13.88671875" style="10" customWidth="1"/>
    <col min="4399" max="4399" width="1.44140625" style="10" customWidth="1"/>
    <col min="4400" max="4400" width="12.33203125" style="10" customWidth="1"/>
    <col min="4401" max="4401" width="1.44140625" style="10" customWidth="1"/>
    <col min="4402" max="4402" width="0" style="10" hidden="1" customWidth="1"/>
    <col min="4403" max="4403" width="1.44140625" style="10" customWidth="1"/>
    <col min="4404" max="4404" width="12.33203125" style="10" customWidth="1"/>
    <col min="4405" max="4405" width="2.21875" style="10" customWidth="1"/>
    <col min="4406" max="4406" width="4.5546875" style="10" customWidth="1"/>
    <col min="4407" max="4407" width="6.5546875" style="10" customWidth="1"/>
    <col min="4408" max="4408" width="9.88671875" style="10" customWidth="1"/>
    <col min="4409" max="4409" width="7.33203125" style="10" customWidth="1"/>
    <col min="4410" max="4608" width="11.5546875" style="10"/>
    <col min="4609" max="4609" width="3.77734375" style="10" customWidth="1"/>
    <col min="4610" max="4610" width="0.88671875" style="10" customWidth="1"/>
    <col min="4611" max="4611" width="8" style="10" customWidth="1"/>
    <col min="4612" max="4612" width="1.77734375" style="10" customWidth="1"/>
    <col min="4613" max="4613" width="11.44140625" style="10" customWidth="1"/>
    <col min="4614" max="4614" width="0.88671875" style="10" customWidth="1"/>
    <col min="4615" max="4615" width="12.6640625" style="10" customWidth="1"/>
    <col min="4616" max="4616" width="1.44140625" style="10" customWidth="1"/>
    <col min="4617" max="4617" width="8.33203125" style="10" customWidth="1"/>
    <col min="4618" max="4618" width="1.44140625" style="10" customWidth="1"/>
    <col min="4619" max="4619" width="6.5546875" style="10" customWidth="1"/>
    <col min="4620" max="4620" width="1.44140625" style="10" customWidth="1"/>
    <col min="4621" max="4621" width="12.5546875" style="10" bestFit="1" customWidth="1"/>
    <col min="4622" max="4622" width="1.44140625" style="10" customWidth="1"/>
    <col min="4623" max="4623" width="8.109375" style="10" customWidth="1"/>
    <col min="4624" max="4624" width="1.44140625" style="10" customWidth="1"/>
    <col min="4625" max="4625" width="6.44140625" style="10" customWidth="1"/>
    <col min="4626" max="4626" width="1.44140625" style="10" customWidth="1"/>
    <col min="4627" max="4627" width="11.6640625" style="10" customWidth="1"/>
    <col min="4628" max="4628" width="1.44140625" style="10" customWidth="1"/>
    <col min="4629" max="4629" width="6.77734375" style="10" customWidth="1"/>
    <col min="4630" max="4630" width="1.44140625" style="10" customWidth="1"/>
    <col min="4631" max="4631" width="6.109375" style="10" customWidth="1"/>
    <col min="4632" max="4632" width="1.44140625" style="10" customWidth="1"/>
    <col min="4633" max="4633" width="10.33203125" style="10" customWidth="1"/>
    <col min="4634" max="4634" width="1.44140625" style="10" customWidth="1"/>
    <col min="4635" max="4635" width="6.33203125" style="10" customWidth="1"/>
    <col min="4636" max="4636" width="1.44140625" style="10" customWidth="1"/>
    <col min="4637" max="4637" width="6.44140625" style="10" customWidth="1"/>
    <col min="4638" max="4638" width="1.44140625" style="10" customWidth="1"/>
    <col min="4639" max="4639" width="12.6640625" style="10" customWidth="1"/>
    <col min="4640" max="4641" width="1.44140625" style="10" customWidth="1"/>
    <col min="4642" max="4642" width="13.88671875" style="10" customWidth="1"/>
    <col min="4643" max="4643" width="2.21875" style="10" customWidth="1"/>
    <col min="4644" max="4644" width="13.88671875" style="10" customWidth="1"/>
    <col min="4645" max="4645" width="2.21875" style="10" customWidth="1"/>
    <col min="4646" max="4646" width="14.6640625" style="10" customWidth="1"/>
    <col min="4647" max="4647" width="3" style="10" customWidth="1"/>
    <col min="4648" max="4648" width="14.6640625" style="10" customWidth="1"/>
    <col min="4649" max="4649" width="1.44140625" style="10" customWidth="1"/>
    <col min="4650" max="4650" width="8.44140625" style="10" customWidth="1"/>
    <col min="4651" max="4651" width="1.44140625" style="10" customWidth="1"/>
    <col min="4652" max="4652" width="8.44140625" style="10" customWidth="1"/>
    <col min="4653" max="4653" width="3" style="10" customWidth="1"/>
    <col min="4654" max="4654" width="13.88671875" style="10" customWidth="1"/>
    <col min="4655" max="4655" width="1.44140625" style="10" customWidth="1"/>
    <col min="4656" max="4656" width="12.33203125" style="10" customWidth="1"/>
    <col min="4657" max="4657" width="1.44140625" style="10" customWidth="1"/>
    <col min="4658" max="4658" width="0" style="10" hidden="1" customWidth="1"/>
    <col min="4659" max="4659" width="1.44140625" style="10" customWidth="1"/>
    <col min="4660" max="4660" width="12.33203125" style="10" customWidth="1"/>
    <col min="4661" max="4661" width="2.21875" style="10" customWidth="1"/>
    <col min="4662" max="4662" width="4.5546875" style="10" customWidth="1"/>
    <col min="4663" max="4663" width="6.5546875" style="10" customWidth="1"/>
    <col min="4664" max="4664" width="9.88671875" style="10" customWidth="1"/>
    <col min="4665" max="4665" width="7.33203125" style="10" customWidth="1"/>
    <col min="4666" max="4864" width="11.5546875" style="10"/>
    <col min="4865" max="4865" width="3.77734375" style="10" customWidth="1"/>
    <col min="4866" max="4866" width="0.88671875" style="10" customWidth="1"/>
    <col min="4867" max="4867" width="8" style="10" customWidth="1"/>
    <col min="4868" max="4868" width="1.77734375" style="10" customWidth="1"/>
    <col min="4869" max="4869" width="11.44140625" style="10" customWidth="1"/>
    <col min="4870" max="4870" width="0.88671875" style="10" customWidth="1"/>
    <col min="4871" max="4871" width="12.6640625" style="10" customWidth="1"/>
    <col min="4872" max="4872" width="1.44140625" style="10" customWidth="1"/>
    <col min="4873" max="4873" width="8.33203125" style="10" customWidth="1"/>
    <col min="4874" max="4874" width="1.44140625" style="10" customWidth="1"/>
    <col min="4875" max="4875" width="6.5546875" style="10" customWidth="1"/>
    <col min="4876" max="4876" width="1.44140625" style="10" customWidth="1"/>
    <col min="4877" max="4877" width="12.5546875" style="10" bestFit="1" customWidth="1"/>
    <col min="4878" max="4878" width="1.44140625" style="10" customWidth="1"/>
    <col min="4879" max="4879" width="8.109375" style="10" customWidth="1"/>
    <col min="4880" max="4880" width="1.44140625" style="10" customWidth="1"/>
    <col min="4881" max="4881" width="6.44140625" style="10" customWidth="1"/>
    <col min="4882" max="4882" width="1.44140625" style="10" customWidth="1"/>
    <col min="4883" max="4883" width="11.6640625" style="10" customWidth="1"/>
    <col min="4884" max="4884" width="1.44140625" style="10" customWidth="1"/>
    <col min="4885" max="4885" width="6.77734375" style="10" customWidth="1"/>
    <col min="4886" max="4886" width="1.44140625" style="10" customWidth="1"/>
    <col min="4887" max="4887" width="6.109375" style="10" customWidth="1"/>
    <col min="4888" max="4888" width="1.44140625" style="10" customWidth="1"/>
    <col min="4889" max="4889" width="10.33203125" style="10" customWidth="1"/>
    <col min="4890" max="4890" width="1.44140625" style="10" customWidth="1"/>
    <col min="4891" max="4891" width="6.33203125" style="10" customWidth="1"/>
    <col min="4892" max="4892" width="1.44140625" style="10" customWidth="1"/>
    <col min="4893" max="4893" width="6.44140625" style="10" customWidth="1"/>
    <col min="4894" max="4894" width="1.44140625" style="10" customWidth="1"/>
    <col min="4895" max="4895" width="12.6640625" style="10" customWidth="1"/>
    <col min="4896" max="4897" width="1.44140625" style="10" customWidth="1"/>
    <col min="4898" max="4898" width="13.88671875" style="10" customWidth="1"/>
    <col min="4899" max="4899" width="2.21875" style="10" customWidth="1"/>
    <col min="4900" max="4900" width="13.88671875" style="10" customWidth="1"/>
    <col min="4901" max="4901" width="2.21875" style="10" customWidth="1"/>
    <col min="4902" max="4902" width="14.6640625" style="10" customWidth="1"/>
    <col min="4903" max="4903" width="3" style="10" customWidth="1"/>
    <col min="4904" max="4904" width="14.6640625" style="10" customWidth="1"/>
    <col min="4905" max="4905" width="1.44140625" style="10" customWidth="1"/>
    <col min="4906" max="4906" width="8.44140625" style="10" customWidth="1"/>
    <col min="4907" max="4907" width="1.44140625" style="10" customWidth="1"/>
    <col min="4908" max="4908" width="8.44140625" style="10" customWidth="1"/>
    <col min="4909" max="4909" width="3" style="10" customWidth="1"/>
    <col min="4910" max="4910" width="13.88671875" style="10" customWidth="1"/>
    <col min="4911" max="4911" width="1.44140625" style="10" customWidth="1"/>
    <col min="4912" max="4912" width="12.33203125" style="10" customWidth="1"/>
    <col min="4913" max="4913" width="1.44140625" style="10" customWidth="1"/>
    <col min="4914" max="4914" width="0" style="10" hidden="1" customWidth="1"/>
    <col min="4915" max="4915" width="1.44140625" style="10" customWidth="1"/>
    <col min="4916" max="4916" width="12.33203125" style="10" customWidth="1"/>
    <col min="4917" max="4917" width="2.21875" style="10" customWidth="1"/>
    <col min="4918" max="4918" width="4.5546875" style="10" customWidth="1"/>
    <col min="4919" max="4919" width="6.5546875" style="10" customWidth="1"/>
    <col min="4920" max="4920" width="9.88671875" style="10" customWidth="1"/>
    <col min="4921" max="4921" width="7.33203125" style="10" customWidth="1"/>
    <col min="4922" max="5120" width="11.5546875" style="10"/>
    <col min="5121" max="5121" width="3.77734375" style="10" customWidth="1"/>
    <col min="5122" max="5122" width="0.88671875" style="10" customWidth="1"/>
    <col min="5123" max="5123" width="8" style="10" customWidth="1"/>
    <col min="5124" max="5124" width="1.77734375" style="10" customWidth="1"/>
    <col min="5125" max="5125" width="11.44140625" style="10" customWidth="1"/>
    <col min="5126" max="5126" width="0.88671875" style="10" customWidth="1"/>
    <col min="5127" max="5127" width="12.6640625" style="10" customWidth="1"/>
    <col min="5128" max="5128" width="1.44140625" style="10" customWidth="1"/>
    <col min="5129" max="5129" width="8.33203125" style="10" customWidth="1"/>
    <col min="5130" max="5130" width="1.44140625" style="10" customWidth="1"/>
    <col min="5131" max="5131" width="6.5546875" style="10" customWidth="1"/>
    <col min="5132" max="5132" width="1.44140625" style="10" customWidth="1"/>
    <col min="5133" max="5133" width="12.5546875" style="10" bestFit="1" customWidth="1"/>
    <col min="5134" max="5134" width="1.44140625" style="10" customWidth="1"/>
    <col min="5135" max="5135" width="8.109375" style="10" customWidth="1"/>
    <col min="5136" max="5136" width="1.44140625" style="10" customWidth="1"/>
    <col min="5137" max="5137" width="6.44140625" style="10" customWidth="1"/>
    <col min="5138" max="5138" width="1.44140625" style="10" customWidth="1"/>
    <col min="5139" max="5139" width="11.6640625" style="10" customWidth="1"/>
    <col min="5140" max="5140" width="1.44140625" style="10" customWidth="1"/>
    <col min="5141" max="5141" width="6.77734375" style="10" customWidth="1"/>
    <col min="5142" max="5142" width="1.44140625" style="10" customWidth="1"/>
    <col min="5143" max="5143" width="6.109375" style="10" customWidth="1"/>
    <col min="5144" max="5144" width="1.44140625" style="10" customWidth="1"/>
    <col min="5145" max="5145" width="10.33203125" style="10" customWidth="1"/>
    <col min="5146" max="5146" width="1.44140625" style="10" customWidth="1"/>
    <col min="5147" max="5147" width="6.33203125" style="10" customWidth="1"/>
    <col min="5148" max="5148" width="1.44140625" style="10" customWidth="1"/>
    <col min="5149" max="5149" width="6.44140625" style="10" customWidth="1"/>
    <col min="5150" max="5150" width="1.44140625" style="10" customWidth="1"/>
    <col min="5151" max="5151" width="12.6640625" style="10" customWidth="1"/>
    <col min="5152" max="5153" width="1.44140625" style="10" customWidth="1"/>
    <col min="5154" max="5154" width="13.88671875" style="10" customWidth="1"/>
    <col min="5155" max="5155" width="2.21875" style="10" customWidth="1"/>
    <col min="5156" max="5156" width="13.88671875" style="10" customWidth="1"/>
    <col min="5157" max="5157" width="2.21875" style="10" customWidth="1"/>
    <col min="5158" max="5158" width="14.6640625" style="10" customWidth="1"/>
    <col min="5159" max="5159" width="3" style="10" customWidth="1"/>
    <col min="5160" max="5160" width="14.6640625" style="10" customWidth="1"/>
    <col min="5161" max="5161" width="1.44140625" style="10" customWidth="1"/>
    <col min="5162" max="5162" width="8.44140625" style="10" customWidth="1"/>
    <col min="5163" max="5163" width="1.44140625" style="10" customWidth="1"/>
    <col min="5164" max="5164" width="8.44140625" style="10" customWidth="1"/>
    <col min="5165" max="5165" width="3" style="10" customWidth="1"/>
    <col min="5166" max="5166" width="13.88671875" style="10" customWidth="1"/>
    <col min="5167" max="5167" width="1.44140625" style="10" customWidth="1"/>
    <col min="5168" max="5168" width="12.33203125" style="10" customWidth="1"/>
    <col min="5169" max="5169" width="1.44140625" style="10" customWidth="1"/>
    <col min="5170" max="5170" width="0" style="10" hidden="1" customWidth="1"/>
    <col min="5171" max="5171" width="1.44140625" style="10" customWidth="1"/>
    <col min="5172" max="5172" width="12.33203125" style="10" customWidth="1"/>
    <col min="5173" max="5173" width="2.21875" style="10" customWidth="1"/>
    <col min="5174" max="5174" width="4.5546875" style="10" customWidth="1"/>
    <col min="5175" max="5175" width="6.5546875" style="10" customWidth="1"/>
    <col min="5176" max="5176" width="9.88671875" style="10" customWidth="1"/>
    <col min="5177" max="5177" width="7.33203125" style="10" customWidth="1"/>
    <col min="5178" max="5376" width="11.5546875" style="10"/>
    <col min="5377" max="5377" width="3.77734375" style="10" customWidth="1"/>
    <col min="5378" max="5378" width="0.88671875" style="10" customWidth="1"/>
    <col min="5379" max="5379" width="8" style="10" customWidth="1"/>
    <col min="5380" max="5380" width="1.77734375" style="10" customWidth="1"/>
    <col min="5381" max="5381" width="11.44140625" style="10" customWidth="1"/>
    <col min="5382" max="5382" width="0.88671875" style="10" customWidth="1"/>
    <col min="5383" max="5383" width="12.6640625" style="10" customWidth="1"/>
    <col min="5384" max="5384" width="1.44140625" style="10" customWidth="1"/>
    <col min="5385" max="5385" width="8.33203125" style="10" customWidth="1"/>
    <col min="5386" max="5386" width="1.44140625" style="10" customWidth="1"/>
    <col min="5387" max="5387" width="6.5546875" style="10" customWidth="1"/>
    <col min="5388" max="5388" width="1.44140625" style="10" customWidth="1"/>
    <col min="5389" max="5389" width="12.5546875" style="10" bestFit="1" customWidth="1"/>
    <col min="5390" max="5390" width="1.44140625" style="10" customWidth="1"/>
    <col min="5391" max="5391" width="8.109375" style="10" customWidth="1"/>
    <col min="5392" max="5392" width="1.44140625" style="10" customWidth="1"/>
    <col min="5393" max="5393" width="6.44140625" style="10" customWidth="1"/>
    <col min="5394" max="5394" width="1.44140625" style="10" customWidth="1"/>
    <col min="5395" max="5395" width="11.6640625" style="10" customWidth="1"/>
    <col min="5396" max="5396" width="1.44140625" style="10" customWidth="1"/>
    <col min="5397" max="5397" width="6.77734375" style="10" customWidth="1"/>
    <col min="5398" max="5398" width="1.44140625" style="10" customWidth="1"/>
    <col min="5399" max="5399" width="6.109375" style="10" customWidth="1"/>
    <col min="5400" max="5400" width="1.44140625" style="10" customWidth="1"/>
    <col min="5401" max="5401" width="10.33203125" style="10" customWidth="1"/>
    <col min="5402" max="5402" width="1.44140625" style="10" customWidth="1"/>
    <col min="5403" max="5403" width="6.33203125" style="10" customWidth="1"/>
    <col min="5404" max="5404" width="1.44140625" style="10" customWidth="1"/>
    <col min="5405" max="5405" width="6.44140625" style="10" customWidth="1"/>
    <col min="5406" max="5406" width="1.44140625" style="10" customWidth="1"/>
    <col min="5407" max="5407" width="12.6640625" style="10" customWidth="1"/>
    <col min="5408" max="5409" width="1.44140625" style="10" customWidth="1"/>
    <col min="5410" max="5410" width="13.88671875" style="10" customWidth="1"/>
    <col min="5411" max="5411" width="2.21875" style="10" customWidth="1"/>
    <col min="5412" max="5412" width="13.88671875" style="10" customWidth="1"/>
    <col min="5413" max="5413" width="2.21875" style="10" customWidth="1"/>
    <col min="5414" max="5414" width="14.6640625" style="10" customWidth="1"/>
    <col min="5415" max="5415" width="3" style="10" customWidth="1"/>
    <col min="5416" max="5416" width="14.6640625" style="10" customWidth="1"/>
    <col min="5417" max="5417" width="1.44140625" style="10" customWidth="1"/>
    <col min="5418" max="5418" width="8.44140625" style="10" customWidth="1"/>
    <col min="5419" max="5419" width="1.44140625" style="10" customWidth="1"/>
    <col min="5420" max="5420" width="8.44140625" style="10" customWidth="1"/>
    <col min="5421" max="5421" width="3" style="10" customWidth="1"/>
    <col min="5422" max="5422" width="13.88671875" style="10" customWidth="1"/>
    <col min="5423" max="5423" width="1.44140625" style="10" customWidth="1"/>
    <col min="5424" max="5424" width="12.33203125" style="10" customWidth="1"/>
    <col min="5425" max="5425" width="1.44140625" style="10" customWidth="1"/>
    <col min="5426" max="5426" width="0" style="10" hidden="1" customWidth="1"/>
    <col min="5427" max="5427" width="1.44140625" style="10" customWidth="1"/>
    <col min="5428" max="5428" width="12.33203125" style="10" customWidth="1"/>
    <col min="5429" max="5429" width="2.21875" style="10" customWidth="1"/>
    <col min="5430" max="5430" width="4.5546875" style="10" customWidth="1"/>
    <col min="5431" max="5431" width="6.5546875" style="10" customWidth="1"/>
    <col min="5432" max="5432" width="9.88671875" style="10" customWidth="1"/>
    <col min="5433" max="5433" width="7.33203125" style="10" customWidth="1"/>
    <col min="5434" max="5632" width="11.5546875" style="10"/>
    <col min="5633" max="5633" width="3.77734375" style="10" customWidth="1"/>
    <col min="5634" max="5634" width="0.88671875" style="10" customWidth="1"/>
    <col min="5635" max="5635" width="8" style="10" customWidth="1"/>
    <col min="5636" max="5636" width="1.77734375" style="10" customWidth="1"/>
    <col min="5637" max="5637" width="11.44140625" style="10" customWidth="1"/>
    <col min="5638" max="5638" width="0.88671875" style="10" customWidth="1"/>
    <col min="5639" max="5639" width="12.6640625" style="10" customWidth="1"/>
    <col min="5640" max="5640" width="1.44140625" style="10" customWidth="1"/>
    <col min="5641" max="5641" width="8.33203125" style="10" customWidth="1"/>
    <col min="5642" max="5642" width="1.44140625" style="10" customWidth="1"/>
    <col min="5643" max="5643" width="6.5546875" style="10" customWidth="1"/>
    <col min="5644" max="5644" width="1.44140625" style="10" customWidth="1"/>
    <col min="5645" max="5645" width="12.5546875" style="10" bestFit="1" customWidth="1"/>
    <col min="5646" max="5646" width="1.44140625" style="10" customWidth="1"/>
    <col min="5647" max="5647" width="8.109375" style="10" customWidth="1"/>
    <col min="5648" max="5648" width="1.44140625" style="10" customWidth="1"/>
    <col min="5649" max="5649" width="6.44140625" style="10" customWidth="1"/>
    <col min="5650" max="5650" width="1.44140625" style="10" customWidth="1"/>
    <col min="5651" max="5651" width="11.6640625" style="10" customWidth="1"/>
    <col min="5652" max="5652" width="1.44140625" style="10" customWidth="1"/>
    <col min="5653" max="5653" width="6.77734375" style="10" customWidth="1"/>
    <col min="5654" max="5654" width="1.44140625" style="10" customWidth="1"/>
    <col min="5655" max="5655" width="6.109375" style="10" customWidth="1"/>
    <col min="5656" max="5656" width="1.44140625" style="10" customWidth="1"/>
    <col min="5657" max="5657" width="10.33203125" style="10" customWidth="1"/>
    <col min="5658" max="5658" width="1.44140625" style="10" customWidth="1"/>
    <col min="5659" max="5659" width="6.33203125" style="10" customWidth="1"/>
    <col min="5660" max="5660" width="1.44140625" style="10" customWidth="1"/>
    <col min="5661" max="5661" width="6.44140625" style="10" customWidth="1"/>
    <col min="5662" max="5662" width="1.44140625" style="10" customWidth="1"/>
    <col min="5663" max="5663" width="12.6640625" style="10" customWidth="1"/>
    <col min="5664" max="5665" width="1.44140625" style="10" customWidth="1"/>
    <col min="5666" max="5666" width="13.88671875" style="10" customWidth="1"/>
    <col min="5667" max="5667" width="2.21875" style="10" customWidth="1"/>
    <col min="5668" max="5668" width="13.88671875" style="10" customWidth="1"/>
    <col min="5669" max="5669" width="2.21875" style="10" customWidth="1"/>
    <col min="5670" max="5670" width="14.6640625" style="10" customWidth="1"/>
    <col min="5671" max="5671" width="3" style="10" customWidth="1"/>
    <col min="5672" max="5672" width="14.6640625" style="10" customWidth="1"/>
    <col min="5673" max="5673" width="1.44140625" style="10" customWidth="1"/>
    <col min="5674" max="5674" width="8.44140625" style="10" customWidth="1"/>
    <col min="5675" max="5675" width="1.44140625" style="10" customWidth="1"/>
    <col min="5676" max="5676" width="8.44140625" style="10" customWidth="1"/>
    <col min="5677" max="5677" width="3" style="10" customWidth="1"/>
    <col min="5678" max="5678" width="13.88671875" style="10" customWidth="1"/>
    <col min="5679" max="5679" width="1.44140625" style="10" customWidth="1"/>
    <col min="5680" max="5680" width="12.33203125" style="10" customWidth="1"/>
    <col min="5681" max="5681" width="1.44140625" style="10" customWidth="1"/>
    <col min="5682" max="5682" width="0" style="10" hidden="1" customWidth="1"/>
    <col min="5683" max="5683" width="1.44140625" style="10" customWidth="1"/>
    <col min="5684" max="5684" width="12.33203125" style="10" customWidth="1"/>
    <col min="5685" max="5685" width="2.21875" style="10" customWidth="1"/>
    <col min="5686" max="5686" width="4.5546875" style="10" customWidth="1"/>
    <col min="5687" max="5687" width="6.5546875" style="10" customWidth="1"/>
    <col min="5688" max="5688" width="9.88671875" style="10" customWidth="1"/>
    <col min="5689" max="5689" width="7.33203125" style="10" customWidth="1"/>
    <col min="5690" max="5888" width="11.5546875" style="10"/>
    <col min="5889" max="5889" width="3.77734375" style="10" customWidth="1"/>
    <col min="5890" max="5890" width="0.88671875" style="10" customWidth="1"/>
    <col min="5891" max="5891" width="8" style="10" customWidth="1"/>
    <col min="5892" max="5892" width="1.77734375" style="10" customWidth="1"/>
    <col min="5893" max="5893" width="11.44140625" style="10" customWidth="1"/>
    <col min="5894" max="5894" width="0.88671875" style="10" customWidth="1"/>
    <col min="5895" max="5895" width="12.6640625" style="10" customWidth="1"/>
    <col min="5896" max="5896" width="1.44140625" style="10" customWidth="1"/>
    <col min="5897" max="5897" width="8.33203125" style="10" customWidth="1"/>
    <col min="5898" max="5898" width="1.44140625" style="10" customWidth="1"/>
    <col min="5899" max="5899" width="6.5546875" style="10" customWidth="1"/>
    <col min="5900" max="5900" width="1.44140625" style="10" customWidth="1"/>
    <col min="5901" max="5901" width="12.5546875" style="10" bestFit="1" customWidth="1"/>
    <col min="5902" max="5902" width="1.44140625" style="10" customWidth="1"/>
    <col min="5903" max="5903" width="8.109375" style="10" customWidth="1"/>
    <col min="5904" max="5904" width="1.44140625" style="10" customWidth="1"/>
    <col min="5905" max="5905" width="6.44140625" style="10" customWidth="1"/>
    <col min="5906" max="5906" width="1.44140625" style="10" customWidth="1"/>
    <col min="5907" max="5907" width="11.6640625" style="10" customWidth="1"/>
    <col min="5908" max="5908" width="1.44140625" style="10" customWidth="1"/>
    <col min="5909" max="5909" width="6.77734375" style="10" customWidth="1"/>
    <col min="5910" max="5910" width="1.44140625" style="10" customWidth="1"/>
    <col min="5911" max="5911" width="6.109375" style="10" customWidth="1"/>
    <col min="5912" max="5912" width="1.44140625" style="10" customWidth="1"/>
    <col min="5913" max="5913" width="10.33203125" style="10" customWidth="1"/>
    <col min="5914" max="5914" width="1.44140625" style="10" customWidth="1"/>
    <col min="5915" max="5915" width="6.33203125" style="10" customWidth="1"/>
    <col min="5916" max="5916" width="1.44140625" style="10" customWidth="1"/>
    <col min="5917" max="5917" width="6.44140625" style="10" customWidth="1"/>
    <col min="5918" max="5918" width="1.44140625" style="10" customWidth="1"/>
    <col min="5919" max="5919" width="12.6640625" style="10" customWidth="1"/>
    <col min="5920" max="5921" width="1.44140625" style="10" customWidth="1"/>
    <col min="5922" max="5922" width="13.88671875" style="10" customWidth="1"/>
    <col min="5923" max="5923" width="2.21875" style="10" customWidth="1"/>
    <col min="5924" max="5924" width="13.88671875" style="10" customWidth="1"/>
    <col min="5925" max="5925" width="2.21875" style="10" customWidth="1"/>
    <col min="5926" max="5926" width="14.6640625" style="10" customWidth="1"/>
    <col min="5927" max="5927" width="3" style="10" customWidth="1"/>
    <col min="5928" max="5928" width="14.6640625" style="10" customWidth="1"/>
    <col min="5929" max="5929" width="1.44140625" style="10" customWidth="1"/>
    <col min="5930" max="5930" width="8.44140625" style="10" customWidth="1"/>
    <col min="5931" max="5931" width="1.44140625" style="10" customWidth="1"/>
    <col min="5932" max="5932" width="8.44140625" style="10" customWidth="1"/>
    <col min="5933" max="5933" width="3" style="10" customWidth="1"/>
    <col min="5934" max="5934" width="13.88671875" style="10" customWidth="1"/>
    <col min="5935" max="5935" width="1.44140625" style="10" customWidth="1"/>
    <col min="5936" max="5936" width="12.33203125" style="10" customWidth="1"/>
    <col min="5937" max="5937" width="1.44140625" style="10" customWidth="1"/>
    <col min="5938" max="5938" width="0" style="10" hidden="1" customWidth="1"/>
    <col min="5939" max="5939" width="1.44140625" style="10" customWidth="1"/>
    <col min="5940" max="5940" width="12.33203125" style="10" customWidth="1"/>
    <col min="5941" max="5941" width="2.21875" style="10" customWidth="1"/>
    <col min="5942" max="5942" width="4.5546875" style="10" customWidth="1"/>
    <col min="5943" max="5943" width="6.5546875" style="10" customWidth="1"/>
    <col min="5944" max="5944" width="9.88671875" style="10" customWidth="1"/>
    <col min="5945" max="5945" width="7.33203125" style="10" customWidth="1"/>
    <col min="5946" max="6144" width="11.5546875" style="10"/>
    <col min="6145" max="6145" width="3.77734375" style="10" customWidth="1"/>
    <col min="6146" max="6146" width="0.88671875" style="10" customWidth="1"/>
    <col min="6147" max="6147" width="8" style="10" customWidth="1"/>
    <col min="6148" max="6148" width="1.77734375" style="10" customWidth="1"/>
    <col min="6149" max="6149" width="11.44140625" style="10" customWidth="1"/>
    <col min="6150" max="6150" width="0.88671875" style="10" customWidth="1"/>
    <col min="6151" max="6151" width="12.6640625" style="10" customWidth="1"/>
    <col min="6152" max="6152" width="1.44140625" style="10" customWidth="1"/>
    <col min="6153" max="6153" width="8.33203125" style="10" customWidth="1"/>
    <col min="6154" max="6154" width="1.44140625" style="10" customWidth="1"/>
    <col min="6155" max="6155" width="6.5546875" style="10" customWidth="1"/>
    <col min="6156" max="6156" width="1.44140625" style="10" customWidth="1"/>
    <col min="6157" max="6157" width="12.5546875" style="10" bestFit="1" customWidth="1"/>
    <col min="6158" max="6158" width="1.44140625" style="10" customWidth="1"/>
    <col min="6159" max="6159" width="8.109375" style="10" customWidth="1"/>
    <col min="6160" max="6160" width="1.44140625" style="10" customWidth="1"/>
    <col min="6161" max="6161" width="6.44140625" style="10" customWidth="1"/>
    <col min="6162" max="6162" width="1.44140625" style="10" customWidth="1"/>
    <col min="6163" max="6163" width="11.6640625" style="10" customWidth="1"/>
    <col min="6164" max="6164" width="1.44140625" style="10" customWidth="1"/>
    <col min="6165" max="6165" width="6.77734375" style="10" customWidth="1"/>
    <col min="6166" max="6166" width="1.44140625" style="10" customWidth="1"/>
    <col min="6167" max="6167" width="6.109375" style="10" customWidth="1"/>
    <col min="6168" max="6168" width="1.44140625" style="10" customWidth="1"/>
    <col min="6169" max="6169" width="10.33203125" style="10" customWidth="1"/>
    <col min="6170" max="6170" width="1.44140625" style="10" customWidth="1"/>
    <col min="6171" max="6171" width="6.33203125" style="10" customWidth="1"/>
    <col min="6172" max="6172" width="1.44140625" style="10" customWidth="1"/>
    <col min="6173" max="6173" width="6.44140625" style="10" customWidth="1"/>
    <col min="6174" max="6174" width="1.44140625" style="10" customWidth="1"/>
    <col min="6175" max="6175" width="12.6640625" style="10" customWidth="1"/>
    <col min="6176" max="6177" width="1.44140625" style="10" customWidth="1"/>
    <col min="6178" max="6178" width="13.88671875" style="10" customWidth="1"/>
    <col min="6179" max="6179" width="2.21875" style="10" customWidth="1"/>
    <col min="6180" max="6180" width="13.88671875" style="10" customWidth="1"/>
    <col min="6181" max="6181" width="2.21875" style="10" customWidth="1"/>
    <col min="6182" max="6182" width="14.6640625" style="10" customWidth="1"/>
    <col min="6183" max="6183" width="3" style="10" customWidth="1"/>
    <col min="6184" max="6184" width="14.6640625" style="10" customWidth="1"/>
    <col min="6185" max="6185" width="1.44140625" style="10" customWidth="1"/>
    <col min="6186" max="6186" width="8.44140625" style="10" customWidth="1"/>
    <col min="6187" max="6187" width="1.44140625" style="10" customWidth="1"/>
    <col min="6188" max="6188" width="8.44140625" style="10" customWidth="1"/>
    <col min="6189" max="6189" width="3" style="10" customWidth="1"/>
    <col min="6190" max="6190" width="13.88671875" style="10" customWidth="1"/>
    <col min="6191" max="6191" width="1.44140625" style="10" customWidth="1"/>
    <col min="6192" max="6192" width="12.33203125" style="10" customWidth="1"/>
    <col min="6193" max="6193" width="1.44140625" style="10" customWidth="1"/>
    <col min="6194" max="6194" width="0" style="10" hidden="1" customWidth="1"/>
    <col min="6195" max="6195" width="1.44140625" style="10" customWidth="1"/>
    <col min="6196" max="6196" width="12.33203125" style="10" customWidth="1"/>
    <col min="6197" max="6197" width="2.21875" style="10" customWidth="1"/>
    <col min="6198" max="6198" width="4.5546875" style="10" customWidth="1"/>
    <col min="6199" max="6199" width="6.5546875" style="10" customWidth="1"/>
    <col min="6200" max="6200" width="9.88671875" style="10" customWidth="1"/>
    <col min="6201" max="6201" width="7.33203125" style="10" customWidth="1"/>
    <col min="6202" max="6400" width="11.5546875" style="10"/>
    <col min="6401" max="6401" width="3.77734375" style="10" customWidth="1"/>
    <col min="6402" max="6402" width="0.88671875" style="10" customWidth="1"/>
    <col min="6403" max="6403" width="8" style="10" customWidth="1"/>
    <col min="6404" max="6404" width="1.77734375" style="10" customWidth="1"/>
    <col min="6405" max="6405" width="11.44140625" style="10" customWidth="1"/>
    <col min="6406" max="6406" width="0.88671875" style="10" customWidth="1"/>
    <col min="6407" max="6407" width="12.6640625" style="10" customWidth="1"/>
    <col min="6408" max="6408" width="1.44140625" style="10" customWidth="1"/>
    <col min="6409" max="6409" width="8.33203125" style="10" customWidth="1"/>
    <col min="6410" max="6410" width="1.44140625" style="10" customWidth="1"/>
    <col min="6411" max="6411" width="6.5546875" style="10" customWidth="1"/>
    <col min="6412" max="6412" width="1.44140625" style="10" customWidth="1"/>
    <col min="6413" max="6413" width="12.5546875" style="10" bestFit="1" customWidth="1"/>
    <col min="6414" max="6414" width="1.44140625" style="10" customWidth="1"/>
    <col min="6415" max="6415" width="8.109375" style="10" customWidth="1"/>
    <col min="6416" max="6416" width="1.44140625" style="10" customWidth="1"/>
    <col min="6417" max="6417" width="6.44140625" style="10" customWidth="1"/>
    <col min="6418" max="6418" width="1.44140625" style="10" customWidth="1"/>
    <col min="6419" max="6419" width="11.6640625" style="10" customWidth="1"/>
    <col min="6420" max="6420" width="1.44140625" style="10" customWidth="1"/>
    <col min="6421" max="6421" width="6.77734375" style="10" customWidth="1"/>
    <col min="6422" max="6422" width="1.44140625" style="10" customWidth="1"/>
    <col min="6423" max="6423" width="6.109375" style="10" customWidth="1"/>
    <col min="6424" max="6424" width="1.44140625" style="10" customWidth="1"/>
    <col min="6425" max="6425" width="10.33203125" style="10" customWidth="1"/>
    <col min="6426" max="6426" width="1.44140625" style="10" customWidth="1"/>
    <col min="6427" max="6427" width="6.33203125" style="10" customWidth="1"/>
    <col min="6428" max="6428" width="1.44140625" style="10" customWidth="1"/>
    <col min="6429" max="6429" width="6.44140625" style="10" customWidth="1"/>
    <col min="6430" max="6430" width="1.44140625" style="10" customWidth="1"/>
    <col min="6431" max="6431" width="12.6640625" style="10" customWidth="1"/>
    <col min="6432" max="6433" width="1.44140625" style="10" customWidth="1"/>
    <col min="6434" max="6434" width="13.88671875" style="10" customWidth="1"/>
    <col min="6435" max="6435" width="2.21875" style="10" customWidth="1"/>
    <col min="6436" max="6436" width="13.88671875" style="10" customWidth="1"/>
    <col min="6437" max="6437" width="2.21875" style="10" customWidth="1"/>
    <col min="6438" max="6438" width="14.6640625" style="10" customWidth="1"/>
    <col min="6439" max="6439" width="3" style="10" customWidth="1"/>
    <col min="6440" max="6440" width="14.6640625" style="10" customWidth="1"/>
    <col min="6441" max="6441" width="1.44140625" style="10" customWidth="1"/>
    <col min="6442" max="6442" width="8.44140625" style="10" customWidth="1"/>
    <col min="6443" max="6443" width="1.44140625" style="10" customWidth="1"/>
    <col min="6444" max="6444" width="8.44140625" style="10" customWidth="1"/>
    <col min="6445" max="6445" width="3" style="10" customWidth="1"/>
    <col min="6446" max="6446" width="13.88671875" style="10" customWidth="1"/>
    <col min="6447" max="6447" width="1.44140625" style="10" customWidth="1"/>
    <col min="6448" max="6448" width="12.33203125" style="10" customWidth="1"/>
    <col min="6449" max="6449" width="1.44140625" style="10" customWidth="1"/>
    <col min="6450" max="6450" width="0" style="10" hidden="1" customWidth="1"/>
    <col min="6451" max="6451" width="1.44140625" style="10" customWidth="1"/>
    <col min="6452" max="6452" width="12.33203125" style="10" customWidth="1"/>
    <col min="6453" max="6453" width="2.21875" style="10" customWidth="1"/>
    <col min="6454" max="6454" width="4.5546875" style="10" customWidth="1"/>
    <col min="6455" max="6455" width="6.5546875" style="10" customWidth="1"/>
    <col min="6456" max="6456" width="9.88671875" style="10" customWidth="1"/>
    <col min="6457" max="6457" width="7.33203125" style="10" customWidth="1"/>
    <col min="6458" max="6656" width="11.5546875" style="10"/>
    <col min="6657" max="6657" width="3.77734375" style="10" customWidth="1"/>
    <col min="6658" max="6658" width="0.88671875" style="10" customWidth="1"/>
    <col min="6659" max="6659" width="8" style="10" customWidth="1"/>
    <col min="6660" max="6660" width="1.77734375" style="10" customWidth="1"/>
    <col min="6661" max="6661" width="11.44140625" style="10" customWidth="1"/>
    <col min="6662" max="6662" width="0.88671875" style="10" customWidth="1"/>
    <col min="6663" max="6663" width="12.6640625" style="10" customWidth="1"/>
    <col min="6664" max="6664" width="1.44140625" style="10" customWidth="1"/>
    <col min="6665" max="6665" width="8.33203125" style="10" customWidth="1"/>
    <col min="6666" max="6666" width="1.44140625" style="10" customWidth="1"/>
    <col min="6667" max="6667" width="6.5546875" style="10" customWidth="1"/>
    <col min="6668" max="6668" width="1.44140625" style="10" customWidth="1"/>
    <col min="6669" max="6669" width="12.5546875" style="10" bestFit="1" customWidth="1"/>
    <col min="6670" max="6670" width="1.44140625" style="10" customWidth="1"/>
    <col min="6671" max="6671" width="8.109375" style="10" customWidth="1"/>
    <col min="6672" max="6672" width="1.44140625" style="10" customWidth="1"/>
    <col min="6673" max="6673" width="6.44140625" style="10" customWidth="1"/>
    <col min="6674" max="6674" width="1.44140625" style="10" customWidth="1"/>
    <col min="6675" max="6675" width="11.6640625" style="10" customWidth="1"/>
    <col min="6676" max="6676" width="1.44140625" style="10" customWidth="1"/>
    <col min="6677" max="6677" width="6.77734375" style="10" customWidth="1"/>
    <col min="6678" max="6678" width="1.44140625" style="10" customWidth="1"/>
    <col min="6679" max="6679" width="6.109375" style="10" customWidth="1"/>
    <col min="6680" max="6680" width="1.44140625" style="10" customWidth="1"/>
    <col min="6681" max="6681" width="10.33203125" style="10" customWidth="1"/>
    <col min="6682" max="6682" width="1.44140625" style="10" customWidth="1"/>
    <col min="6683" max="6683" width="6.33203125" style="10" customWidth="1"/>
    <col min="6684" max="6684" width="1.44140625" style="10" customWidth="1"/>
    <col min="6685" max="6685" width="6.44140625" style="10" customWidth="1"/>
    <col min="6686" max="6686" width="1.44140625" style="10" customWidth="1"/>
    <col min="6687" max="6687" width="12.6640625" style="10" customWidth="1"/>
    <col min="6688" max="6689" width="1.44140625" style="10" customWidth="1"/>
    <col min="6690" max="6690" width="13.88671875" style="10" customWidth="1"/>
    <col min="6691" max="6691" width="2.21875" style="10" customWidth="1"/>
    <col min="6692" max="6692" width="13.88671875" style="10" customWidth="1"/>
    <col min="6693" max="6693" width="2.21875" style="10" customWidth="1"/>
    <col min="6694" max="6694" width="14.6640625" style="10" customWidth="1"/>
    <col min="6695" max="6695" width="3" style="10" customWidth="1"/>
    <col min="6696" max="6696" width="14.6640625" style="10" customWidth="1"/>
    <col min="6697" max="6697" width="1.44140625" style="10" customWidth="1"/>
    <col min="6698" max="6698" width="8.44140625" style="10" customWidth="1"/>
    <col min="6699" max="6699" width="1.44140625" style="10" customWidth="1"/>
    <col min="6700" max="6700" width="8.44140625" style="10" customWidth="1"/>
    <col min="6701" max="6701" width="3" style="10" customWidth="1"/>
    <col min="6702" max="6702" width="13.88671875" style="10" customWidth="1"/>
    <col min="6703" max="6703" width="1.44140625" style="10" customWidth="1"/>
    <col min="6704" max="6704" width="12.33203125" style="10" customWidth="1"/>
    <col min="6705" max="6705" width="1.44140625" style="10" customWidth="1"/>
    <col min="6706" max="6706" width="0" style="10" hidden="1" customWidth="1"/>
    <col min="6707" max="6707" width="1.44140625" style="10" customWidth="1"/>
    <col min="6708" max="6708" width="12.33203125" style="10" customWidth="1"/>
    <col min="6709" max="6709" width="2.21875" style="10" customWidth="1"/>
    <col min="6710" max="6710" width="4.5546875" style="10" customWidth="1"/>
    <col min="6711" max="6711" width="6.5546875" style="10" customWidth="1"/>
    <col min="6712" max="6712" width="9.88671875" style="10" customWidth="1"/>
    <col min="6713" max="6713" width="7.33203125" style="10" customWidth="1"/>
    <col min="6714" max="6912" width="11.5546875" style="10"/>
    <col min="6913" max="6913" width="3.77734375" style="10" customWidth="1"/>
    <col min="6914" max="6914" width="0.88671875" style="10" customWidth="1"/>
    <col min="6915" max="6915" width="8" style="10" customWidth="1"/>
    <col min="6916" max="6916" width="1.77734375" style="10" customWidth="1"/>
    <col min="6917" max="6917" width="11.44140625" style="10" customWidth="1"/>
    <col min="6918" max="6918" width="0.88671875" style="10" customWidth="1"/>
    <col min="6919" max="6919" width="12.6640625" style="10" customWidth="1"/>
    <col min="6920" max="6920" width="1.44140625" style="10" customWidth="1"/>
    <col min="6921" max="6921" width="8.33203125" style="10" customWidth="1"/>
    <col min="6922" max="6922" width="1.44140625" style="10" customWidth="1"/>
    <col min="6923" max="6923" width="6.5546875" style="10" customWidth="1"/>
    <col min="6924" max="6924" width="1.44140625" style="10" customWidth="1"/>
    <col min="6925" max="6925" width="12.5546875" style="10" bestFit="1" customWidth="1"/>
    <col min="6926" max="6926" width="1.44140625" style="10" customWidth="1"/>
    <col min="6927" max="6927" width="8.109375" style="10" customWidth="1"/>
    <col min="6928" max="6928" width="1.44140625" style="10" customWidth="1"/>
    <col min="6929" max="6929" width="6.44140625" style="10" customWidth="1"/>
    <col min="6930" max="6930" width="1.44140625" style="10" customWidth="1"/>
    <col min="6931" max="6931" width="11.6640625" style="10" customWidth="1"/>
    <col min="6932" max="6932" width="1.44140625" style="10" customWidth="1"/>
    <col min="6933" max="6933" width="6.77734375" style="10" customWidth="1"/>
    <col min="6934" max="6934" width="1.44140625" style="10" customWidth="1"/>
    <col min="6935" max="6935" width="6.109375" style="10" customWidth="1"/>
    <col min="6936" max="6936" width="1.44140625" style="10" customWidth="1"/>
    <col min="6937" max="6937" width="10.33203125" style="10" customWidth="1"/>
    <col min="6938" max="6938" width="1.44140625" style="10" customWidth="1"/>
    <col min="6939" max="6939" width="6.33203125" style="10" customWidth="1"/>
    <col min="6940" max="6940" width="1.44140625" style="10" customWidth="1"/>
    <col min="6941" max="6941" width="6.44140625" style="10" customWidth="1"/>
    <col min="6942" max="6942" width="1.44140625" style="10" customWidth="1"/>
    <col min="6943" max="6943" width="12.6640625" style="10" customWidth="1"/>
    <col min="6944" max="6945" width="1.44140625" style="10" customWidth="1"/>
    <col min="6946" max="6946" width="13.88671875" style="10" customWidth="1"/>
    <col min="6947" max="6947" width="2.21875" style="10" customWidth="1"/>
    <col min="6948" max="6948" width="13.88671875" style="10" customWidth="1"/>
    <col min="6949" max="6949" width="2.21875" style="10" customWidth="1"/>
    <col min="6950" max="6950" width="14.6640625" style="10" customWidth="1"/>
    <col min="6951" max="6951" width="3" style="10" customWidth="1"/>
    <col min="6952" max="6952" width="14.6640625" style="10" customWidth="1"/>
    <col min="6953" max="6953" width="1.44140625" style="10" customWidth="1"/>
    <col min="6954" max="6954" width="8.44140625" style="10" customWidth="1"/>
    <col min="6955" max="6955" width="1.44140625" style="10" customWidth="1"/>
    <col min="6956" max="6956" width="8.44140625" style="10" customWidth="1"/>
    <col min="6957" max="6957" width="3" style="10" customWidth="1"/>
    <col min="6958" max="6958" width="13.88671875" style="10" customWidth="1"/>
    <col min="6959" max="6959" width="1.44140625" style="10" customWidth="1"/>
    <col min="6960" max="6960" width="12.33203125" style="10" customWidth="1"/>
    <col min="6961" max="6961" width="1.44140625" style="10" customWidth="1"/>
    <col min="6962" max="6962" width="0" style="10" hidden="1" customWidth="1"/>
    <col min="6963" max="6963" width="1.44140625" style="10" customWidth="1"/>
    <col min="6964" max="6964" width="12.33203125" style="10" customWidth="1"/>
    <col min="6965" max="6965" width="2.21875" style="10" customWidth="1"/>
    <col min="6966" max="6966" width="4.5546875" style="10" customWidth="1"/>
    <col min="6967" max="6967" width="6.5546875" style="10" customWidth="1"/>
    <col min="6968" max="6968" width="9.88671875" style="10" customWidth="1"/>
    <col min="6969" max="6969" width="7.33203125" style="10" customWidth="1"/>
    <col min="6970" max="7168" width="11.5546875" style="10"/>
    <col min="7169" max="7169" width="3.77734375" style="10" customWidth="1"/>
    <col min="7170" max="7170" width="0.88671875" style="10" customWidth="1"/>
    <col min="7171" max="7171" width="8" style="10" customWidth="1"/>
    <col min="7172" max="7172" width="1.77734375" style="10" customWidth="1"/>
    <col min="7173" max="7173" width="11.44140625" style="10" customWidth="1"/>
    <col min="7174" max="7174" width="0.88671875" style="10" customWidth="1"/>
    <col min="7175" max="7175" width="12.6640625" style="10" customWidth="1"/>
    <col min="7176" max="7176" width="1.44140625" style="10" customWidth="1"/>
    <col min="7177" max="7177" width="8.33203125" style="10" customWidth="1"/>
    <col min="7178" max="7178" width="1.44140625" style="10" customWidth="1"/>
    <col min="7179" max="7179" width="6.5546875" style="10" customWidth="1"/>
    <col min="7180" max="7180" width="1.44140625" style="10" customWidth="1"/>
    <col min="7181" max="7181" width="12.5546875" style="10" bestFit="1" customWidth="1"/>
    <col min="7182" max="7182" width="1.44140625" style="10" customWidth="1"/>
    <col min="7183" max="7183" width="8.109375" style="10" customWidth="1"/>
    <col min="7184" max="7184" width="1.44140625" style="10" customWidth="1"/>
    <col min="7185" max="7185" width="6.44140625" style="10" customWidth="1"/>
    <col min="7186" max="7186" width="1.44140625" style="10" customWidth="1"/>
    <col min="7187" max="7187" width="11.6640625" style="10" customWidth="1"/>
    <col min="7188" max="7188" width="1.44140625" style="10" customWidth="1"/>
    <col min="7189" max="7189" width="6.77734375" style="10" customWidth="1"/>
    <col min="7190" max="7190" width="1.44140625" style="10" customWidth="1"/>
    <col min="7191" max="7191" width="6.109375" style="10" customWidth="1"/>
    <col min="7192" max="7192" width="1.44140625" style="10" customWidth="1"/>
    <col min="7193" max="7193" width="10.33203125" style="10" customWidth="1"/>
    <col min="7194" max="7194" width="1.44140625" style="10" customWidth="1"/>
    <col min="7195" max="7195" width="6.33203125" style="10" customWidth="1"/>
    <col min="7196" max="7196" width="1.44140625" style="10" customWidth="1"/>
    <col min="7197" max="7197" width="6.44140625" style="10" customWidth="1"/>
    <col min="7198" max="7198" width="1.44140625" style="10" customWidth="1"/>
    <col min="7199" max="7199" width="12.6640625" style="10" customWidth="1"/>
    <col min="7200" max="7201" width="1.44140625" style="10" customWidth="1"/>
    <col min="7202" max="7202" width="13.88671875" style="10" customWidth="1"/>
    <col min="7203" max="7203" width="2.21875" style="10" customWidth="1"/>
    <col min="7204" max="7204" width="13.88671875" style="10" customWidth="1"/>
    <col min="7205" max="7205" width="2.21875" style="10" customWidth="1"/>
    <col min="7206" max="7206" width="14.6640625" style="10" customWidth="1"/>
    <col min="7207" max="7207" width="3" style="10" customWidth="1"/>
    <col min="7208" max="7208" width="14.6640625" style="10" customWidth="1"/>
    <col min="7209" max="7209" width="1.44140625" style="10" customWidth="1"/>
    <col min="7210" max="7210" width="8.44140625" style="10" customWidth="1"/>
    <col min="7211" max="7211" width="1.44140625" style="10" customWidth="1"/>
    <col min="7212" max="7212" width="8.44140625" style="10" customWidth="1"/>
    <col min="7213" max="7213" width="3" style="10" customWidth="1"/>
    <col min="7214" max="7214" width="13.88671875" style="10" customWidth="1"/>
    <col min="7215" max="7215" width="1.44140625" style="10" customWidth="1"/>
    <col min="7216" max="7216" width="12.33203125" style="10" customWidth="1"/>
    <col min="7217" max="7217" width="1.44140625" style="10" customWidth="1"/>
    <col min="7218" max="7218" width="0" style="10" hidden="1" customWidth="1"/>
    <col min="7219" max="7219" width="1.44140625" style="10" customWidth="1"/>
    <col min="7220" max="7220" width="12.33203125" style="10" customWidth="1"/>
    <col min="7221" max="7221" width="2.21875" style="10" customWidth="1"/>
    <col min="7222" max="7222" width="4.5546875" style="10" customWidth="1"/>
    <col min="7223" max="7223" width="6.5546875" style="10" customWidth="1"/>
    <col min="7224" max="7224" width="9.88671875" style="10" customWidth="1"/>
    <col min="7225" max="7225" width="7.33203125" style="10" customWidth="1"/>
    <col min="7226" max="7424" width="11.5546875" style="10"/>
    <col min="7425" max="7425" width="3.77734375" style="10" customWidth="1"/>
    <col min="7426" max="7426" width="0.88671875" style="10" customWidth="1"/>
    <col min="7427" max="7427" width="8" style="10" customWidth="1"/>
    <col min="7428" max="7428" width="1.77734375" style="10" customWidth="1"/>
    <col min="7429" max="7429" width="11.44140625" style="10" customWidth="1"/>
    <col min="7430" max="7430" width="0.88671875" style="10" customWidth="1"/>
    <col min="7431" max="7431" width="12.6640625" style="10" customWidth="1"/>
    <col min="7432" max="7432" width="1.44140625" style="10" customWidth="1"/>
    <col min="7433" max="7433" width="8.33203125" style="10" customWidth="1"/>
    <col min="7434" max="7434" width="1.44140625" style="10" customWidth="1"/>
    <col min="7435" max="7435" width="6.5546875" style="10" customWidth="1"/>
    <col min="7436" max="7436" width="1.44140625" style="10" customWidth="1"/>
    <col min="7437" max="7437" width="12.5546875" style="10" bestFit="1" customWidth="1"/>
    <col min="7438" max="7438" width="1.44140625" style="10" customWidth="1"/>
    <col min="7439" max="7439" width="8.109375" style="10" customWidth="1"/>
    <col min="7440" max="7440" width="1.44140625" style="10" customWidth="1"/>
    <col min="7441" max="7441" width="6.44140625" style="10" customWidth="1"/>
    <col min="7442" max="7442" width="1.44140625" style="10" customWidth="1"/>
    <col min="7443" max="7443" width="11.6640625" style="10" customWidth="1"/>
    <col min="7444" max="7444" width="1.44140625" style="10" customWidth="1"/>
    <col min="7445" max="7445" width="6.77734375" style="10" customWidth="1"/>
    <col min="7446" max="7446" width="1.44140625" style="10" customWidth="1"/>
    <col min="7447" max="7447" width="6.109375" style="10" customWidth="1"/>
    <col min="7448" max="7448" width="1.44140625" style="10" customWidth="1"/>
    <col min="7449" max="7449" width="10.33203125" style="10" customWidth="1"/>
    <col min="7450" max="7450" width="1.44140625" style="10" customWidth="1"/>
    <col min="7451" max="7451" width="6.33203125" style="10" customWidth="1"/>
    <col min="7452" max="7452" width="1.44140625" style="10" customWidth="1"/>
    <col min="7453" max="7453" width="6.44140625" style="10" customWidth="1"/>
    <col min="7454" max="7454" width="1.44140625" style="10" customWidth="1"/>
    <col min="7455" max="7455" width="12.6640625" style="10" customWidth="1"/>
    <col min="7456" max="7457" width="1.44140625" style="10" customWidth="1"/>
    <col min="7458" max="7458" width="13.88671875" style="10" customWidth="1"/>
    <col min="7459" max="7459" width="2.21875" style="10" customWidth="1"/>
    <col min="7460" max="7460" width="13.88671875" style="10" customWidth="1"/>
    <col min="7461" max="7461" width="2.21875" style="10" customWidth="1"/>
    <col min="7462" max="7462" width="14.6640625" style="10" customWidth="1"/>
    <col min="7463" max="7463" width="3" style="10" customWidth="1"/>
    <col min="7464" max="7464" width="14.6640625" style="10" customWidth="1"/>
    <col min="7465" max="7465" width="1.44140625" style="10" customWidth="1"/>
    <col min="7466" max="7466" width="8.44140625" style="10" customWidth="1"/>
    <col min="7467" max="7467" width="1.44140625" style="10" customWidth="1"/>
    <col min="7468" max="7468" width="8.44140625" style="10" customWidth="1"/>
    <col min="7469" max="7469" width="3" style="10" customWidth="1"/>
    <col min="7470" max="7470" width="13.88671875" style="10" customWidth="1"/>
    <col min="7471" max="7471" width="1.44140625" style="10" customWidth="1"/>
    <col min="7472" max="7472" width="12.33203125" style="10" customWidth="1"/>
    <col min="7473" max="7473" width="1.44140625" style="10" customWidth="1"/>
    <col min="7474" max="7474" width="0" style="10" hidden="1" customWidth="1"/>
    <col min="7475" max="7475" width="1.44140625" style="10" customWidth="1"/>
    <col min="7476" max="7476" width="12.33203125" style="10" customWidth="1"/>
    <col min="7477" max="7477" width="2.21875" style="10" customWidth="1"/>
    <col min="7478" max="7478" width="4.5546875" style="10" customWidth="1"/>
    <col min="7479" max="7479" width="6.5546875" style="10" customWidth="1"/>
    <col min="7480" max="7480" width="9.88671875" style="10" customWidth="1"/>
    <col min="7481" max="7481" width="7.33203125" style="10" customWidth="1"/>
    <col min="7482" max="7680" width="11.5546875" style="10"/>
    <col min="7681" max="7681" width="3.77734375" style="10" customWidth="1"/>
    <col min="7682" max="7682" width="0.88671875" style="10" customWidth="1"/>
    <col min="7683" max="7683" width="8" style="10" customWidth="1"/>
    <col min="7684" max="7684" width="1.77734375" style="10" customWidth="1"/>
    <col min="7685" max="7685" width="11.44140625" style="10" customWidth="1"/>
    <col min="7686" max="7686" width="0.88671875" style="10" customWidth="1"/>
    <col min="7687" max="7687" width="12.6640625" style="10" customWidth="1"/>
    <col min="7688" max="7688" width="1.44140625" style="10" customWidth="1"/>
    <col min="7689" max="7689" width="8.33203125" style="10" customWidth="1"/>
    <col min="7690" max="7690" width="1.44140625" style="10" customWidth="1"/>
    <col min="7691" max="7691" width="6.5546875" style="10" customWidth="1"/>
    <col min="7692" max="7692" width="1.44140625" style="10" customWidth="1"/>
    <col min="7693" max="7693" width="12.5546875" style="10" bestFit="1" customWidth="1"/>
    <col min="7694" max="7694" width="1.44140625" style="10" customWidth="1"/>
    <col min="7695" max="7695" width="8.109375" style="10" customWidth="1"/>
    <col min="7696" max="7696" width="1.44140625" style="10" customWidth="1"/>
    <col min="7697" max="7697" width="6.44140625" style="10" customWidth="1"/>
    <col min="7698" max="7698" width="1.44140625" style="10" customWidth="1"/>
    <col min="7699" max="7699" width="11.6640625" style="10" customWidth="1"/>
    <col min="7700" max="7700" width="1.44140625" style="10" customWidth="1"/>
    <col min="7701" max="7701" width="6.77734375" style="10" customWidth="1"/>
    <col min="7702" max="7702" width="1.44140625" style="10" customWidth="1"/>
    <col min="7703" max="7703" width="6.109375" style="10" customWidth="1"/>
    <col min="7704" max="7704" width="1.44140625" style="10" customWidth="1"/>
    <col min="7705" max="7705" width="10.33203125" style="10" customWidth="1"/>
    <col min="7706" max="7706" width="1.44140625" style="10" customWidth="1"/>
    <col min="7707" max="7707" width="6.33203125" style="10" customWidth="1"/>
    <col min="7708" max="7708" width="1.44140625" style="10" customWidth="1"/>
    <col min="7709" max="7709" width="6.44140625" style="10" customWidth="1"/>
    <col min="7710" max="7710" width="1.44140625" style="10" customWidth="1"/>
    <col min="7711" max="7711" width="12.6640625" style="10" customWidth="1"/>
    <col min="7712" max="7713" width="1.44140625" style="10" customWidth="1"/>
    <col min="7714" max="7714" width="13.88671875" style="10" customWidth="1"/>
    <col min="7715" max="7715" width="2.21875" style="10" customWidth="1"/>
    <col min="7716" max="7716" width="13.88671875" style="10" customWidth="1"/>
    <col min="7717" max="7717" width="2.21875" style="10" customWidth="1"/>
    <col min="7718" max="7718" width="14.6640625" style="10" customWidth="1"/>
    <col min="7719" max="7719" width="3" style="10" customWidth="1"/>
    <col min="7720" max="7720" width="14.6640625" style="10" customWidth="1"/>
    <col min="7721" max="7721" width="1.44140625" style="10" customWidth="1"/>
    <col min="7722" max="7722" width="8.44140625" style="10" customWidth="1"/>
    <col min="7723" max="7723" width="1.44140625" style="10" customWidth="1"/>
    <col min="7724" max="7724" width="8.44140625" style="10" customWidth="1"/>
    <col min="7725" max="7725" width="3" style="10" customWidth="1"/>
    <col min="7726" max="7726" width="13.88671875" style="10" customWidth="1"/>
    <col min="7727" max="7727" width="1.44140625" style="10" customWidth="1"/>
    <col min="7728" max="7728" width="12.33203125" style="10" customWidth="1"/>
    <col min="7729" max="7729" width="1.44140625" style="10" customWidth="1"/>
    <col min="7730" max="7730" width="0" style="10" hidden="1" customWidth="1"/>
    <col min="7731" max="7731" width="1.44140625" style="10" customWidth="1"/>
    <col min="7732" max="7732" width="12.33203125" style="10" customWidth="1"/>
    <col min="7733" max="7733" width="2.21875" style="10" customWidth="1"/>
    <col min="7734" max="7734" width="4.5546875" style="10" customWidth="1"/>
    <col min="7735" max="7735" width="6.5546875" style="10" customWidth="1"/>
    <col min="7736" max="7736" width="9.88671875" style="10" customWidth="1"/>
    <col min="7737" max="7737" width="7.33203125" style="10" customWidth="1"/>
    <col min="7738" max="7936" width="11.5546875" style="10"/>
    <col min="7937" max="7937" width="3.77734375" style="10" customWidth="1"/>
    <col min="7938" max="7938" width="0.88671875" style="10" customWidth="1"/>
    <col min="7939" max="7939" width="8" style="10" customWidth="1"/>
    <col min="7940" max="7940" width="1.77734375" style="10" customWidth="1"/>
    <col min="7941" max="7941" width="11.44140625" style="10" customWidth="1"/>
    <col min="7942" max="7942" width="0.88671875" style="10" customWidth="1"/>
    <col min="7943" max="7943" width="12.6640625" style="10" customWidth="1"/>
    <col min="7944" max="7944" width="1.44140625" style="10" customWidth="1"/>
    <col min="7945" max="7945" width="8.33203125" style="10" customWidth="1"/>
    <col min="7946" max="7946" width="1.44140625" style="10" customWidth="1"/>
    <col min="7947" max="7947" width="6.5546875" style="10" customWidth="1"/>
    <col min="7948" max="7948" width="1.44140625" style="10" customWidth="1"/>
    <col min="7949" max="7949" width="12.5546875" style="10" bestFit="1" customWidth="1"/>
    <col min="7950" max="7950" width="1.44140625" style="10" customWidth="1"/>
    <col min="7951" max="7951" width="8.109375" style="10" customWidth="1"/>
    <col min="7952" max="7952" width="1.44140625" style="10" customWidth="1"/>
    <col min="7953" max="7953" width="6.44140625" style="10" customWidth="1"/>
    <col min="7954" max="7954" width="1.44140625" style="10" customWidth="1"/>
    <col min="7955" max="7955" width="11.6640625" style="10" customWidth="1"/>
    <col min="7956" max="7956" width="1.44140625" style="10" customWidth="1"/>
    <col min="7957" max="7957" width="6.77734375" style="10" customWidth="1"/>
    <col min="7958" max="7958" width="1.44140625" style="10" customWidth="1"/>
    <col min="7959" max="7959" width="6.109375" style="10" customWidth="1"/>
    <col min="7960" max="7960" width="1.44140625" style="10" customWidth="1"/>
    <col min="7961" max="7961" width="10.33203125" style="10" customWidth="1"/>
    <col min="7962" max="7962" width="1.44140625" style="10" customWidth="1"/>
    <col min="7963" max="7963" width="6.33203125" style="10" customWidth="1"/>
    <col min="7964" max="7964" width="1.44140625" style="10" customWidth="1"/>
    <col min="7965" max="7965" width="6.44140625" style="10" customWidth="1"/>
    <col min="7966" max="7966" width="1.44140625" style="10" customWidth="1"/>
    <col min="7967" max="7967" width="12.6640625" style="10" customWidth="1"/>
    <col min="7968" max="7969" width="1.44140625" style="10" customWidth="1"/>
    <col min="7970" max="7970" width="13.88671875" style="10" customWidth="1"/>
    <col min="7971" max="7971" width="2.21875" style="10" customWidth="1"/>
    <col min="7972" max="7972" width="13.88671875" style="10" customWidth="1"/>
    <col min="7973" max="7973" width="2.21875" style="10" customWidth="1"/>
    <col min="7974" max="7974" width="14.6640625" style="10" customWidth="1"/>
    <col min="7975" max="7975" width="3" style="10" customWidth="1"/>
    <col min="7976" max="7976" width="14.6640625" style="10" customWidth="1"/>
    <col min="7977" max="7977" width="1.44140625" style="10" customWidth="1"/>
    <col min="7978" max="7978" width="8.44140625" style="10" customWidth="1"/>
    <col min="7979" max="7979" width="1.44140625" style="10" customWidth="1"/>
    <col min="7980" max="7980" width="8.44140625" style="10" customWidth="1"/>
    <col min="7981" max="7981" width="3" style="10" customWidth="1"/>
    <col min="7982" max="7982" width="13.88671875" style="10" customWidth="1"/>
    <col min="7983" max="7983" width="1.44140625" style="10" customWidth="1"/>
    <col min="7984" max="7984" width="12.33203125" style="10" customWidth="1"/>
    <col min="7985" max="7985" width="1.44140625" style="10" customWidth="1"/>
    <col min="7986" max="7986" width="0" style="10" hidden="1" customWidth="1"/>
    <col min="7987" max="7987" width="1.44140625" style="10" customWidth="1"/>
    <col min="7988" max="7988" width="12.33203125" style="10" customWidth="1"/>
    <col min="7989" max="7989" width="2.21875" style="10" customWidth="1"/>
    <col min="7990" max="7990" width="4.5546875" style="10" customWidth="1"/>
    <col min="7991" max="7991" width="6.5546875" style="10" customWidth="1"/>
    <col min="7992" max="7992" width="9.88671875" style="10" customWidth="1"/>
    <col min="7993" max="7993" width="7.33203125" style="10" customWidth="1"/>
    <col min="7994" max="8192" width="11.5546875" style="10"/>
    <col min="8193" max="8193" width="3.77734375" style="10" customWidth="1"/>
    <col min="8194" max="8194" width="0.88671875" style="10" customWidth="1"/>
    <col min="8195" max="8195" width="8" style="10" customWidth="1"/>
    <col min="8196" max="8196" width="1.77734375" style="10" customWidth="1"/>
    <col min="8197" max="8197" width="11.44140625" style="10" customWidth="1"/>
    <col min="8198" max="8198" width="0.88671875" style="10" customWidth="1"/>
    <col min="8199" max="8199" width="12.6640625" style="10" customWidth="1"/>
    <col min="8200" max="8200" width="1.44140625" style="10" customWidth="1"/>
    <col min="8201" max="8201" width="8.33203125" style="10" customWidth="1"/>
    <col min="8202" max="8202" width="1.44140625" style="10" customWidth="1"/>
    <col min="8203" max="8203" width="6.5546875" style="10" customWidth="1"/>
    <col min="8204" max="8204" width="1.44140625" style="10" customWidth="1"/>
    <col min="8205" max="8205" width="12.5546875" style="10" bestFit="1" customWidth="1"/>
    <col min="8206" max="8206" width="1.44140625" style="10" customWidth="1"/>
    <col min="8207" max="8207" width="8.109375" style="10" customWidth="1"/>
    <col min="8208" max="8208" width="1.44140625" style="10" customWidth="1"/>
    <col min="8209" max="8209" width="6.44140625" style="10" customWidth="1"/>
    <col min="8210" max="8210" width="1.44140625" style="10" customWidth="1"/>
    <col min="8211" max="8211" width="11.6640625" style="10" customWidth="1"/>
    <col min="8212" max="8212" width="1.44140625" style="10" customWidth="1"/>
    <col min="8213" max="8213" width="6.77734375" style="10" customWidth="1"/>
    <col min="8214" max="8214" width="1.44140625" style="10" customWidth="1"/>
    <col min="8215" max="8215" width="6.109375" style="10" customWidth="1"/>
    <col min="8216" max="8216" width="1.44140625" style="10" customWidth="1"/>
    <col min="8217" max="8217" width="10.33203125" style="10" customWidth="1"/>
    <col min="8218" max="8218" width="1.44140625" style="10" customWidth="1"/>
    <col min="8219" max="8219" width="6.33203125" style="10" customWidth="1"/>
    <col min="8220" max="8220" width="1.44140625" style="10" customWidth="1"/>
    <col min="8221" max="8221" width="6.44140625" style="10" customWidth="1"/>
    <col min="8222" max="8222" width="1.44140625" style="10" customWidth="1"/>
    <col min="8223" max="8223" width="12.6640625" style="10" customWidth="1"/>
    <col min="8224" max="8225" width="1.44140625" style="10" customWidth="1"/>
    <col min="8226" max="8226" width="13.88671875" style="10" customWidth="1"/>
    <col min="8227" max="8227" width="2.21875" style="10" customWidth="1"/>
    <col min="8228" max="8228" width="13.88671875" style="10" customWidth="1"/>
    <col min="8229" max="8229" width="2.21875" style="10" customWidth="1"/>
    <col min="8230" max="8230" width="14.6640625" style="10" customWidth="1"/>
    <col min="8231" max="8231" width="3" style="10" customWidth="1"/>
    <col min="8232" max="8232" width="14.6640625" style="10" customWidth="1"/>
    <col min="8233" max="8233" width="1.44140625" style="10" customWidth="1"/>
    <col min="8234" max="8234" width="8.44140625" style="10" customWidth="1"/>
    <col min="8235" max="8235" width="1.44140625" style="10" customWidth="1"/>
    <col min="8236" max="8236" width="8.44140625" style="10" customWidth="1"/>
    <col min="8237" max="8237" width="3" style="10" customWidth="1"/>
    <col min="8238" max="8238" width="13.88671875" style="10" customWidth="1"/>
    <col min="8239" max="8239" width="1.44140625" style="10" customWidth="1"/>
    <col min="8240" max="8240" width="12.33203125" style="10" customWidth="1"/>
    <col min="8241" max="8241" width="1.44140625" style="10" customWidth="1"/>
    <col min="8242" max="8242" width="0" style="10" hidden="1" customWidth="1"/>
    <col min="8243" max="8243" width="1.44140625" style="10" customWidth="1"/>
    <col min="8244" max="8244" width="12.33203125" style="10" customWidth="1"/>
    <col min="8245" max="8245" width="2.21875" style="10" customWidth="1"/>
    <col min="8246" max="8246" width="4.5546875" style="10" customWidth="1"/>
    <col min="8247" max="8247" width="6.5546875" style="10" customWidth="1"/>
    <col min="8248" max="8248" width="9.88671875" style="10" customWidth="1"/>
    <col min="8249" max="8249" width="7.33203125" style="10" customWidth="1"/>
    <col min="8250" max="8448" width="11.5546875" style="10"/>
    <col min="8449" max="8449" width="3.77734375" style="10" customWidth="1"/>
    <col min="8450" max="8450" width="0.88671875" style="10" customWidth="1"/>
    <col min="8451" max="8451" width="8" style="10" customWidth="1"/>
    <col min="8452" max="8452" width="1.77734375" style="10" customWidth="1"/>
    <col min="8453" max="8453" width="11.44140625" style="10" customWidth="1"/>
    <col min="8454" max="8454" width="0.88671875" style="10" customWidth="1"/>
    <col min="8455" max="8455" width="12.6640625" style="10" customWidth="1"/>
    <col min="8456" max="8456" width="1.44140625" style="10" customWidth="1"/>
    <col min="8457" max="8457" width="8.33203125" style="10" customWidth="1"/>
    <col min="8458" max="8458" width="1.44140625" style="10" customWidth="1"/>
    <col min="8459" max="8459" width="6.5546875" style="10" customWidth="1"/>
    <col min="8460" max="8460" width="1.44140625" style="10" customWidth="1"/>
    <col min="8461" max="8461" width="12.5546875" style="10" bestFit="1" customWidth="1"/>
    <col min="8462" max="8462" width="1.44140625" style="10" customWidth="1"/>
    <col min="8463" max="8463" width="8.109375" style="10" customWidth="1"/>
    <col min="8464" max="8464" width="1.44140625" style="10" customWidth="1"/>
    <col min="8465" max="8465" width="6.44140625" style="10" customWidth="1"/>
    <col min="8466" max="8466" width="1.44140625" style="10" customWidth="1"/>
    <col min="8467" max="8467" width="11.6640625" style="10" customWidth="1"/>
    <col min="8468" max="8468" width="1.44140625" style="10" customWidth="1"/>
    <col min="8469" max="8469" width="6.77734375" style="10" customWidth="1"/>
    <col min="8470" max="8470" width="1.44140625" style="10" customWidth="1"/>
    <col min="8471" max="8471" width="6.109375" style="10" customWidth="1"/>
    <col min="8472" max="8472" width="1.44140625" style="10" customWidth="1"/>
    <col min="8473" max="8473" width="10.33203125" style="10" customWidth="1"/>
    <col min="8474" max="8474" width="1.44140625" style="10" customWidth="1"/>
    <col min="8475" max="8475" width="6.33203125" style="10" customWidth="1"/>
    <col min="8476" max="8476" width="1.44140625" style="10" customWidth="1"/>
    <col min="8477" max="8477" width="6.44140625" style="10" customWidth="1"/>
    <col min="8478" max="8478" width="1.44140625" style="10" customWidth="1"/>
    <col min="8479" max="8479" width="12.6640625" style="10" customWidth="1"/>
    <col min="8480" max="8481" width="1.44140625" style="10" customWidth="1"/>
    <col min="8482" max="8482" width="13.88671875" style="10" customWidth="1"/>
    <col min="8483" max="8483" width="2.21875" style="10" customWidth="1"/>
    <col min="8484" max="8484" width="13.88671875" style="10" customWidth="1"/>
    <col min="8485" max="8485" width="2.21875" style="10" customWidth="1"/>
    <col min="8486" max="8486" width="14.6640625" style="10" customWidth="1"/>
    <col min="8487" max="8487" width="3" style="10" customWidth="1"/>
    <col min="8488" max="8488" width="14.6640625" style="10" customWidth="1"/>
    <col min="8489" max="8489" width="1.44140625" style="10" customWidth="1"/>
    <col min="8490" max="8490" width="8.44140625" style="10" customWidth="1"/>
    <col min="8491" max="8491" width="1.44140625" style="10" customWidth="1"/>
    <col min="8492" max="8492" width="8.44140625" style="10" customWidth="1"/>
    <col min="8493" max="8493" width="3" style="10" customWidth="1"/>
    <col min="8494" max="8494" width="13.88671875" style="10" customWidth="1"/>
    <col min="8495" max="8495" width="1.44140625" style="10" customWidth="1"/>
    <col min="8496" max="8496" width="12.33203125" style="10" customWidth="1"/>
    <col min="8497" max="8497" width="1.44140625" style="10" customWidth="1"/>
    <col min="8498" max="8498" width="0" style="10" hidden="1" customWidth="1"/>
    <col min="8499" max="8499" width="1.44140625" style="10" customWidth="1"/>
    <col min="8500" max="8500" width="12.33203125" style="10" customWidth="1"/>
    <col min="8501" max="8501" width="2.21875" style="10" customWidth="1"/>
    <col min="8502" max="8502" width="4.5546875" style="10" customWidth="1"/>
    <col min="8503" max="8503" width="6.5546875" style="10" customWidth="1"/>
    <col min="8504" max="8504" width="9.88671875" style="10" customWidth="1"/>
    <col min="8505" max="8505" width="7.33203125" style="10" customWidth="1"/>
    <col min="8506" max="8704" width="11.5546875" style="10"/>
    <col min="8705" max="8705" width="3.77734375" style="10" customWidth="1"/>
    <col min="8706" max="8706" width="0.88671875" style="10" customWidth="1"/>
    <col min="8707" max="8707" width="8" style="10" customWidth="1"/>
    <col min="8708" max="8708" width="1.77734375" style="10" customWidth="1"/>
    <col min="8709" max="8709" width="11.44140625" style="10" customWidth="1"/>
    <col min="8710" max="8710" width="0.88671875" style="10" customWidth="1"/>
    <col min="8711" max="8711" width="12.6640625" style="10" customWidth="1"/>
    <col min="8712" max="8712" width="1.44140625" style="10" customWidth="1"/>
    <col min="8713" max="8713" width="8.33203125" style="10" customWidth="1"/>
    <col min="8714" max="8714" width="1.44140625" style="10" customWidth="1"/>
    <col min="8715" max="8715" width="6.5546875" style="10" customWidth="1"/>
    <col min="8716" max="8716" width="1.44140625" style="10" customWidth="1"/>
    <col min="8717" max="8717" width="12.5546875" style="10" bestFit="1" customWidth="1"/>
    <col min="8718" max="8718" width="1.44140625" style="10" customWidth="1"/>
    <col min="8719" max="8719" width="8.109375" style="10" customWidth="1"/>
    <col min="8720" max="8720" width="1.44140625" style="10" customWidth="1"/>
    <col min="8721" max="8721" width="6.44140625" style="10" customWidth="1"/>
    <col min="8722" max="8722" width="1.44140625" style="10" customWidth="1"/>
    <col min="8723" max="8723" width="11.6640625" style="10" customWidth="1"/>
    <col min="8724" max="8724" width="1.44140625" style="10" customWidth="1"/>
    <col min="8725" max="8725" width="6.77734375" style="10" customWidth="1"/>
    <col min="8726" max="8726" width="1.44140625" style="10" customWidth="1"/>
    <col min="8727" max="8727" width="6.109375" style="10" customWidth="1"/>
    <col min="8728" max="8728" width="1.44140625" style="10" customWidth="1"/>
    <col min="8729" max="8729" width="10.33203125" style="10" customWidth="1"/>
    <col min="8730" max="8730" width="1.44140625" style="10" customWidth="1"/>
    <col min="8731" max="8731" width="6.33203125" style="10" customWidth="1"/>
    <col min="8732" max="8732" width="1.44140625" style="10" customWidth="1"/>
    <col min="8733" max="8733" width="6.44140625" style="10" customWidth="1"/>
    <col min="8734" max="8734" width="1.44140625" style="10" customWidth="1"/>
    <col min="8735" max="8735" width="12.6640625" style="10" customWidth="1"/>
    <col min="8736" max="8737" width="1.44140625" style="10" customWidth="1"/>
    <col min="8738" max="8738" width="13.88671875" style="10" customWidth="1"/>
    <col min="8739" max="8739" width="2.21875" style="10" customWidth="1"/>
    <col min="8740" max="8740" width="13.88671875" style="10" customWidth="1"/>
    <col min="8741" max="8741" width="2.21875" style="10" customWidth="1"/>
    <col min="8742" max="8742" width="14.6640625" style="10" customWidth="1"/>
    <col min="8743" max="8743" width="3" style="10" customWidth="1"/>
    <col min="8744" max="8744" width="14.6640625" style="10" customWidth="1"/>
    <col min="8745" max="8745" width="1.44140625" style="10" customWidth="1"/>
    <col min="8746" max="8746" width="8.44140625" style="10" customWidth="1"/>
    <col min="8747" max="8747" width="1.44140625" style="10" customWidth="1"/>
    <col min="8748" max="8748" width="8.44140625" style="10" customWidth="1"/>
    <col min="8749" max="8749" width="3" style="10" customWidth="1"/>
    <col min="8750" max="8750" width="13.88671875" style="10" customWidth="1"/>
    <col min="8751" max="8751" width="1.44140625" style="10" customWidth="1"/>
    <col min="8752" max="8752" width="12.33203125" style="10" customWidth="1"/>
    <col min="8753" max="8753" width="1.44140625" style="10" customWidth="1"/>
    <col min="8754" max="8754" width="0" style="10" hidden="1" customWidth="1"/>
    <col min="8755" max="8755" width="1.44140625" style="10" customWidth="1"/>
    <col min="8756" max="8756" width="12.33203125" style="10" customWidth="1"/>
    <col min="8757" max="8757" width="2.21875" style="10" customWidth="1"/>
    <col min="8758" max="8758" width="4.5546875" style="10" customWidth="1"/>
    <col min="8759" max="8759" width="6.5546875" style="10" customWidth="1"/>
    <col min="8760" max="8760" width="9.88671875" style="10" customWidth="1"/>
    <col min="8761" max="8761" width="7.33203125" style="10" customWidth="1"/>
    <col min="8762" max="8960" width="11.5546875" style="10"/>
    <col min="8961" max="8961" width="3.77734375" style="10" customWidth="1"/>
    <col min="8962" max="8962" width="0.88671875" style="10" customWidth="1"/>
    <col min="8963" max="8963" width="8" style="10" customWidth="1"/>
    <col min="8964" max="8964" width="1.77734375" style="10" customWidth="1"/>
    <col min="8965" max="8965" width="11.44140625" style="10" customWidth="1"/>
    <col min="8966" max="8966" width="0.88671875" style="10" customWidth="1"/>
    <col min="8967" max="8967" width="12.6640625" style="10" customWidth="1"/>
    <col min="8968" max="8968" width="1.44140625" style="10" customWidth="1"/>
    <col min="8969" max="8969" width="8.33203125" style="10" customWidth="1"/>
    <col min="8970" max="8970" width="1.44140625" style="10" customWidth="1"/>
    <col min="8971" max="8971" width="6.5546875" style="10" customWidth="1"/>
    <col min="8972" max="8972" width="1.44140625" style="10" customWidth="1"/>
    <col min="8973" max="8973" width="12.5546875" style="10" bestFit="1" customWidth="1"/>
    <col min="8974" max="8974" width="1.44140625" style="10" customWidth="1"/>
    <col min="8975" max="8975" width="8.109375" style="10" customWidth="1"/>
    <col min="8976" max="8976" width="1.44140625" style="10" customWidth="1"/>
    <col min="8977" max="8977" width="6.44140625" style="10" customWidth="1"/>
    <col min="8978" max="8978" width="1.44140625" style="10" customWidth="1"/>
    <col min="8979" max="8979" width="11.6640625" style="10" customWidth="1"/>
    <col min="8980" max="8980" width="1.44140625" style="10" customWidth="1"/>
    <col min="8981" max="8981" width="6.77734375" style="10" customWidth="1"/>
    <col min="8982" max="8982" width="1.44140625" style="10" customWidth="1"/>
    <col min="8983" max="8983" width="6.109375" style="10" customWidth="1"/>
    <col min="8984" max="8984" width="1.44140625" style="10" customWidth="1"/>
    <col min="8985" max="8985" width="10.33203125" style="10" customWidth="1"/>
    <col min="8986" max="8986" width="1.44140625" style="10" customWidth="1"/>
    <col min="8987" max="8987" width="6.33203125" style="10" customWidth="1"/>
    <col min="8988" max="8988" width="1.44140625" style="10" customWidth="1"/>
    <col min="8989" max="8989" width="6.44140625" style="10" customWidth="1"/>
    <col min="8990" max="8990" width="1.44140625" style="10" customWidth="1"/>
    <col min="8991" max="8991" width="12.6640625" style="10" customWidth="1"/>
    <col min="8992" max="8993" width="1.44140625" style="10" customWidth="1"/>
    <col min="8994" max="8994" width="13.88671875" style="10" customWidth="1"/>
    <col min="8995" max="8995" width="2.21875" style="10" customWidth="1"/>
    <col min="8996" max="8996" width="13.88671875" style="10" customWidth="1"/>
    <col min="8997" max="8997" width="2.21875" style="10" customWidth="1"/>
    <col min="8998" max="8998" width="14.6640625" style="10" customWidth="1"/>
    <col min="8999" max="8999" width="3" style="10" customWidth="1"/>
    <col min="9000" max="9000" width="14.6640625" style="10" customWidth="1"/>
    <col min="9001" max="9001" width="1.44140625" style="10" customWidth="1"/>
    <col min="9002" max="9002" width="8.44140625" style="10" customWidth="1"/>
    <col min="9003" max="9003" width="1.44140625" style="10" customWidth="1"/>
    <col min="9004" max="9004" width="8.44140625" style="10" customWidth="1"/>
    <col min="9005" max="9005" width="3" style="10" customWidth="1"/>
    <col min="9006" max="9006" width="13.88671875" style="10" customWidth="1"/>
    <col min="9007" max="9007" width="1.44140625" style="10" customWidth="1"/>
    <col min="9008" max="9008" width="12.33203125" style="10" customWidth="1"/>
    <col min="9009" max="9009" width="1.44140625" style="10" customWidth="1"/>
    <col min="9010" max="9010" width="0" style="10" hidden="1" customWidth="1"/>
    <col min="9011" max="9011" width="1.44140625" style="10" customWidth="1"/>
    <col min="9012" max="9012" width="12.33203125" style="10" customWidth="1"/>
    <col min="9013" max="9013" width="2.21875" style="10" customWidth="1"/>
    <col min="9014" max="9014" width="4.5546875" style="10" customWidth="1"/>
    <col min="9015" max="9015" width="6.5546875" style="10" customWidth="1"/>
    <col min="9016" max="9016" width="9.88671875" style="10" customWidth="1"/>
    <col min="9017" max="9017" width="7.33203125" style="10" customWidth="1"/>
    <col min="9018" max="9216" width="11.5546875" style="10"/>
    <col min="9217" max="9217" width="3.77734375" style="10" customWidth="1"/>
    <col min="9218" max="9218" width="0.88671875" style="10" customWidth="1"/>
    <col min="9219" max="9219" width="8" style="10" customWidth="1"/>
    <col min="9220" max="9220" width="1.77734375" style="10" customWidth="1"/>
    <col min="9221" max="9221" width="11.44140625" style="10" customWidth="1"/>
    <col min="9222" max="9222" width="0.88671875" style="10" customWidth="1"/>
    <col min="9223" max="9223" width="12.6640625" style="10" customWidth="1"/>
    <col min="9224" max="9224" width="1.44140625" style="10" customWidth="1"/>
    <col min="9225" max="9225" width="8.33203125" style="10" customWidth="1"/>
    <col min="9226" max="9226" width="1.44140625" style="10" customWidth="1"/>
    <col min="9227" max="9227" width="6.5546875" style="10" customWidth="1"/>
    <col min="9228" max="9228" width="1.44140625" style="10" customWidth="1"/>
    <col min="9229" max="9229" width="12.5546875" style="10" bestFit="1" customWidth="1"/>
    <col min="9230" max="9230" width="1.44140625" style="10" customWidth="1"/>
    <col min="9231" max="9231" width="8.109375" style="10" customWidth="1"/>
    <col min="9232" max="9232" width="1.44140625" style="10" customWidth="1"/>
    <col min="9233" max="9233" width="6.44140625" style="10" customWidth="1"/>
    <col min="9234" max="9234" width="1.44140625" style="10" customWidth="1"/>
    <col min="9235" max="9235" width="11.6640625" style="10" customWidth="1"/>
    <col min="9236" max="9236" width="1.44140625" style="10" customWidth="1"/>
    <col min="9237" max="9237" width="6.77734375" style="10" customWidth="1"/>
    <col min="9238" max="9238" width="1.44140625" style="10" customWidth="1"/>
    <col min="9239" max="9239" width="6.109375" style="10" customWidth="1"/>
    <col min="9240" max="9240" width="1.44140625" style="10" customWidth="1"/>
    <col min="9241" max="9241" width="10.33203125" style="10" customWidth="1"/>
    <col min="9242" max="9242" width="1.44140625" style="10" customWidth="1"/>
    <col min="9243" max="9243" width="6.33203125" style="10" customWidth="1"/>
    <col min="9244" max="9244" width="1.44140625" style="10" customWidth="1"/>
    <col min="9245" max="9245" width="6.44140625" style="10" customWidth="1"/>
    <col min="9246" max="9246" width="1.44140625" style="10" customWidth="1"/>
    <col min="9247" max="9247" width="12.6640625" style="10" customWidth="1"/>
    <col min="9248" max="9249" width="1.44140625" style="10" customWidth="1"/>
    <col min="9250" max="9250" width="13.88671875" style="10" customWidth="1"/>
    <col min="9251" max="9251" width="2.21875" style="10" customWidth="1"/>
    <col min="9252" max="9252" width="13.88671875" style="10" customWidth="1"/>
    <col min="9253" max="9253" width="2.21875" style="10" customWidth="1"/>
    <col min="9254" max="9254" width="14.6640625" style="10" customWidth="1"/>
    <col min="9255" max="9255" width="3" style="10" customWidth="1"/>
    <col min="9256" max="9256" width="14.6640625" style="10" customWidth="1"/>
    <col min="9257" max="9257" width="1.44140625" style="10" customWidth="1"/>
    <col min="9258" max="9258" width="8.44140625" style="10" customWidth="1"/>
    <col min="9259" max="9259" width="1.44140625" style="10" customWidth="1"/>
    <col min="9260" max="9260" width="8.44140625" style="10" customWidth="1"/>
    <col min="9261" max="9261" width="3" style="10" customWidth="1"/>
    <col min="9262" max="9262" width="13.88671875" style="10" customWidth="1"/>
    <col min="9263" max="9263" width="1.44140625" style="10" customWidth="1"/>
    <col min="9264" max="9264" width="12.33203125" style="10" customWidth="1"/>
    <col min="9265" max="9265" width="1.44140625" style="10" customWidth="1"/>
    <col min="9266" max="9266" width="0" style="10" hidden="1" customWidth="1"/>
    <col min="9267" max="9267" width="1.44140625" style="10" customWidth="1"/>
    <col min="9268" max="9268" width="12.33203125" style="10" customWidth="1"/>
    <col min="9269" max="9269" width="2.21875" style="10" customWidth="1"/>
    <col min="9270" max="9270" width="4.5546875" style="10" customWidth="1"/>
    <col min="9271" max="9271" width="6.5546875" style="10" customWidth="1"/>
    <col min="9272" max="9272" width="9.88671875" style="10" customWidth="1"/>
    <col min="9273" max="9273" width="7.33203125" style="10" customWidth="1"/>
    <col min="9274" max="9472" width="11.5546875" style="10"/>
    <col min="9473" max="9473" width="3.77734375" style="10" customWidth="1"/>
    <col min="9474" max="9474" width="0.88671875" style="10" customWidth="1"/>
    <col min="9475" max="9475" width="8" style="10" customWidth="1"/>
    <col min="9476" max="9476" width="1.77734375" style="10" customWidth="1"/>
    <col min="9477" max="9477" width="11.44140625" style="10" customWidth="1"/>
    <col min="9478" max="9478" width="0.88671875" style="10" customWidth="1"/>
    <col min="9479" max="9479" width="12.6640625" style="10" customWidth="1"/>
    <col min="9480" max="9480" width="1.44140625" style="10" customWidth="1"/>
    <col min="9481" max="9481" width="8.33203125" style="10" customWidth="1"/>
    <col min="9482" max="9482" width="1.44140625" style="10" customWidth="1"/>
    <col min="9483" max="9483" width="6.5546875" style="10" customWidth="1"/>
    <col min="9484" max="9484" width="1.44140625" style="10" customWidth="1"/>
    <col min="9485" max="9485" width="12.5546875" style="10" bestFit="1" customWidth="1"/>
    <col min="9486" max="9486" width="1.44140625" style="10" customWidth="1"/>
    <col min="9487" max="9487" width="8.109375" style="10" customWidth="1"/>
    <col min="9488" max="9488" width="1.44140625" style="10" customWidth="1"/>
    <col min="9489" max="9489" width="6.44140625" style="10" customWidth="1"/>
    <col min="9490" max="9490" width="1.44140625" style="10" customWidth="1"/>
    <col min="9491" max="9491" width="11.6640625" style="10" customWidth="1"/>
    <col min="9492" max="9492" width="1.44140625" style="10" customWidth="1"/>
    <col min="9493" max="9493" width="6.77734375" style="10" customWidth="1"/>
    <col min="9494" max="9494" width="1.44140625" style="10" customWidth="1"/>
    <col min="9495" max="9495" width="6.109375" style="10" customWidth="1"/>
    <col min="9496" max="9496" width="1.44140625" style="10" customWidth="1"/>
    <col min="9497" max="9497" width="10.33203125" style="10" customWidth="1"/>
    <col min="9498" max="9498" width="1.44140625" style="10" customWidth="1"/>
    <col min="9499" max="9499" width="6.33203125" style="10" customWidth="1"/>
    <col min="9500" max="9500" width="1.44140625" style="10" customWidth="1"/>
    <col min="9501" max="9501" width="6.44140625" style="10" customWidth="1"/>
    <col min="9502" max="9502" width="1.44140625" style="10" customWidth="1"/>
    <col min="9503" max="9503" width="12.6640625" style="10" customWidth="1"/>
    <col min="9504" max="9505" width="1.44140625" style="10" customWidth="1"/>
    <col min="9506" max="9506" width="13.88671875" style="10" customWidth="1"/>
    <col min="9507" max="9507" width="2.21875" style="10" customWidth="1"/>
    <col min="9508" max="9508" width="13.88671875" style="10" customWidth="1"/>
    <col min="9509" max="9509" width="2.21875" style="10" customWidth="1"/>
    <col min="9510" max="9510" width="14.6640625" style="10" customWidth="1"/>
    <col min="9511" max="9511" width="3" style="10" customWidth="1"/>
    <col min="9512" max="9512" width="14.6640625" style="10" customWidth="1"/>
    <col min="9513" max="9513" width="1.44140625" style="10" customWidth="1"/>
    <col min="9514" max="9514" width="8.44140625" style="10" customWidth="1"/>
    <col min="9515" max="9515" width="1.44140625" style="10" customWidth="1"/>
    <col min="9516" max="9516" width="8.44140625" style="10" customWidth="1"/>
    <col min="9517" max="9517" width="3" style="10" customWidth="1"/>
    <col min="9518" max="9518" width="13.88671875" style="10" customWidth="1"/>
    <col min="9519" max="9519" width="1.44140625" style="10" customWidth="1"/>
    <col min="9520" max="9520" width="12.33203125" style="10" customWidth="1"/>
    <col min="9521" max="9521" width="1.44140625" style="10" customWidth="1"/>
    <col min="9522" max="9522" width="0" style="10" hidden="1" customWidth="1"/>
    <col min="9523" max="9523" width="1.44140625" style="10" customWidth="1"/>
    <col min="9524" max="9524" width="12.33203125" style="10" customWidth="1"/>
    <col min="9525" max="9525" width="2.21875" style="10" customWidth="1"/>
    <col min="9526" max="9526" width="4.5546875" style="10" customWidth="1"/>
    <col min="9527" max="9527" width="6.5546875" style="10" customWidth="1"/>
    <col min="9528" max="9528" width="9.88671875" style="10" customWidth="1"/>
    <col min="9529" max="9529" width="7.33203125" style="10" customWidth="1"/>
    <col min="9530" max="9728" width="11.5546875" style="10"/>
    <col min="9729" max="9729" width="3.77734375" style="10" customWidth="1"/>
    <col min="9730" max="9730" width="0.88671875" style="10" customWidth="1"/>
    <col min="9731" max="9731" width="8" style="10" customWidth="1"/>
    <col min="9732" max="9732" width="1.77734375" style="10" customWidth="1"/>
    <col min="9733" max="9733" width="11.44140625" style="10" customWidth="1"/>
    <col min="9734" max="9734" width="0.88671875" style="10" customWidth="1"/>
    <col min="9735" max="9735" width="12.6640625" style="10" customWidth="1"/>
    <col min="9736" max="9736" width="1.44140625" style="10" customWidth="1"/>
    <col min="9737" max="9737" width="8.33203125" style="10" customWidth="1"/>
    <col min="9738" max="9738" width="1.44140625" style="10" customWidth="1"/>
    <col min="9739" max="9739" width="6.5546875" style="10" customWidth="1"/>
    <col min="9740" max="9740" width="1.44140625" style="10" customWidth="1"/>
    <col min="9741" max="9741" width="12.5546875" style="10" bestFit="1" customWidth="1"/>
    <col min="9742" max="9742" width="1.44140625" style="10" customWidth="1"/>
    <col min="9743" max="9743" width="8.109375" style="10" customWidth="1"/>
    <col min="9744" max="9744" width="1.44140625" style="10" customWidth="1"/>
    <col min="9745" max="9745" width="6.44140625" style="10" customWidth="1"/>
    <col min="9746" max="9746" width="1.44140625" style="10" customWidth="1"/>
    <col min="9747" max="9747" width="11.6640625" style="10" customWidth="1"/>
    <col min="9748" max="9748" width="1.44140625" style="10" customWidth="1"/>
    <col min="9749" max="9749" width="6.77734375" style="10" customWidth="1"/>
    <col min="9750" max="9750" width="1.44140625" style="10" customWidth="1"/>
    <col min="9751" max="9751" width="6.109375" style="10" customWidth="1"/>
    <col min="9752" max="9752" width="1.44140625" style="10" customWidth="1"/>
    <col min="9753" max="9753" width="10.33203125" style="10" customWidth="1"/>
    <col min="9754" max="9754" width="1.44140625" style="10" customWidth="1"/>
    <col min="9755" max="9755" width="6.33203125" style="10" customWidth="1"/>
    <col min="9756" max="9756" width="1.44140625" style="10" customWidth="1"/>
    <col min="9757" max="9757" width="6.44140625" style="10" customWidth="1"/>
    <col min="9758" max="9758" width="1.44140625" style="10" customWidth="1"/>
    <col min="9759" max="9759" width="12.6640625" style="10" customWidth="1"/>
    <col min="9760" max="9761" width="1.44140625" style="10" customWidth="1"/>
    <col min="9762" max="9762" width="13.88671875" style="10" customWidth="1"/>
    <col min="9763" max="9763" width="2.21875" style="10" customWidth="1"/>
    <col min="9764" max="9764" width="13.88671875" style="10" customWidth="1"/>
    <col min="9765" max="9765" width="2.21875" style="10" customWidth="1"/>
    <col min="9766" max="9766" width="14.6640625" style="10" customWidth="1"/>
    <col min="9767" max="9767" width="3" style="10" customWidth="1"/>
    <col min="9768" max="9768" width="14.6640625" style="10" customWidth="1"/>
    <col min="9769" max="9769" width="1.44140625" style="10" customWidth="1"/>
    <col min="9770" max="9770" width="8.44140625" style="10" customWidth="1"/>
    <col min="9771" max="9771" width="1.44140625" style="10" customWidth="1"/>
    <col min="9772" max="9772" width="8.44140625" style="10" customWidth="1"/>
    <col min="9773" max="9773" width="3" style="10" customWidth="1"/>
    <col min="9774" max="9774" width="13.88671875" style="10" customWidth="1"/>
    <col min="9775" max="9775" width="1.44140625" style="10" customWidth="1"/>
    <col min="9776" max="9776" width="12.33203125" style="10" customWidth="1"/>
    <col min="9777" max="9777" width="1.44140625" style="10" customWidth="1"/>
    <col min="9778" max="9778" width="0" style="10" hidden="1" customWidth="1"/>
    <col min="9779" max="9779" width="1.44140625" style="10" customWidth="1"/>
    <col min="9780" max="9780" width="12.33203125" style="10" customWidth="1"/>
    <col min="9781" max="9781" width="2.21875" style="10" customWidth="1"/>
    <col min="9782" max="9782" width="4.5546875" style="10" customWidth="1"/>
    <col min="9783" max="9783" width="6.5546875" style="10" customWidth="1"/>
    <col min="9784" max="9784" width="9.88671875" style="10" customWidth="1"/>
    <col min="9785" max="9785" width="7.33203125" style="10" customWidth="1"/>
    <col min="9786" max="9984" width="11.5546875" style="10"/>
    <col min="9985" max="9985" width="3.77734375" style="10" customWidth="1"/>
    <col min="9986" max="9986" width="0.88671875" style="10" customWidth="1"/>
    <col min="9987" max="9987" width="8" style="10" customWidth="1"/>
    <col min="9988" max="9988" width="1.77734375" style="10" customWidth="1"/>
    <col min="9989" max="9989" width="11.44140625" style="10" customWidth="1"/>
    <col min="9990" max="9990" width="0.88671875" style="10" customWidth="1"/>
    <col min="9991" max="9991" width="12.6640625" style="10" customWidth="1"/>
    <col min="9992" max="9992" width="1.44140625" style="10" customWidth="1"/>
    <col min="9993" max="9993" width="8.33203125" style="10" customWidth="1"/>
    <col min="9994" max="9994" width="1.44140625" style="10" customWidth="1"/>
    <col min="9995" max="9995" width="6.5546875" style="10" customWidth="1"/>
    <col min="9996" max="9996" width="1.44140625" style="10" customWidth="1"/>
    <col min="9997" max="9997" width="12.5546875" style="10" bestFit="1" customWidth="1"/>
    <col min="9998" max="9998" width="1.44140625" style="10" customWidth="1"/>
    <col min="9999" max="9999" width="8.109375" style="10" customWidth="1"/>
    <col min="10000" max="10000" width="1.44140625" style="10" customWidth="1"/>
    <col min="10001" max="10001" width="6.44140625" style="10" customWidth="1"/>
    <col min="10002" max="10002" width="1.44140625" style="10" customWidth="1"/>
    <col min="10003" max="10003" width="11.6640625" style="10" customWidth="1"/>
    <col min="10004" max="10004" width="1.44140625" style="10" customWidth="1"/>
    <col min="10005" max="10005" width="6.77734375" style="10" customWidth="1"/>
    <col min="10006" max="10006" width="1.44140625" style="10" customWidth="1"/>
    <col min="10007" max="10007" width="6.109375" style="10" customWidth="1"/>
    <col min="10008" max="10008" width="1.44140625" style="10" customWidth="1"/>
    <col min="10009" max="10009" width="10.33203125" style="10" customWidth="1"/>
    <col min="10010" max="10010" width="1.44140625" style="10" customWidth="1"/>
    <col min="10011" max="10011" width="6.33203125" style="10" customWidth="1"/>
    <col min="10012" max="10012" width="1.44140625" style="10" customWidth="1"/>
    <col min="10013" max="10013" width="6.44140625" style="10" customWidth="1"/>
    <col min="10014" max="10014" width="1.44140625" style="10" customWidth="1"/>
    <col min="10015" max="10015" width="12.6640625" style="10" customWidth="1"/>
    <col min="10016" max="10017" width="1.44140625" style="10" customWidth="1"/>
    <col min="10018" max="10018" width="13.88671875" style="10" customWidth="1"/>
    <col min="10019" max="10019" width="2.21875" style="10" customWidth="1"/>
    <col min="10020" max="10020" width="13.88671875" style="10" customWidth="1"/>
    <col min="10021" max="10021" width="2.21875" style="10" customWidth="1"/>
    <col min="10022" max="10022" width="14.6640625" style="10" customWidth="1"/>
    <col min="10023" max="10023" width="3" style="10" customWidth="1"/>
    <col min="10024" max="10024" width="14.6640625" style="10" customWidth="1"/>
    <col min="10025" max="10025" width="1.44140625" style="10" customWidth="1"/>
    <col min="10026" max="10026" width="8.44140625" style="10" customWidth="1"/>
    <col min="10027" max="10027" width="1.44140625" style="10" customWidth="1"/>
    <col min="10028" max="10028" width="8.44140625" style="10" customWidth="1"/>
    <col min="10029" max="10029" width="3" style="10" customWidth="1"/>
    <col min="10030" max="10030" width="13.88671875" style="10" customWidth="1"/>
    <col min="10031" max="10031" width="1.44140625" style="10" customWidth="1"/>
    <col min="10032" max="10032" width="12.33203125" style="10" customWidth="1"/>
    <col min="10033" max="10033" width="1.44140625" style="10" customWidth="1"/>
    <col min="10034" max="10034" width="0" style="10" hidden="1" customWidth="1"/>
    <col min="10035" max="10035" width="1.44140625" style="10" customWidth="1"/>
    <col min="10036" max="10036" width="12.33203125" style="10" customWidth="1"/>
    <col min="10037" max="10037" width="2.21875" style="10" customWidth="1"/>
    <col min="10038" max="10038" width="4.5546875" style="10" customWidth="1"/>
    <col min="10039" max="10039" width="6.5546875" style="10" customWidth="1"/>
    <col min="10040" max="10040" width="9.88671875" style="10" customWidth="1"/>
    <col min="10041" max="10041" width="7.33203125" style="10" customWidth="1"/>
    <col min="10042" max="10240" width="11.5546875" style="10"/>
    <col min="10241" max="10241" width="3.77734375" style="10" customWidth="1"/>
    <col min="10242" max="10242" width="0.88671875" style="10" customWidth="1"/>
    <col min="10243" max="10243" width="8" style="10" customWidth="1"/>
    <col min="10244" max="10244" width="1.77734375" style="10" customWidth="1"/>
    <col min="10245" max="10245" width="11.44140625" style="10" customWidth="1"/>
    <col min="10246" max="10246" width="0.88671875" style="10" customWidth="1"/>
    <col min="10247" max="10247" width="12.6640625" style="10" customWidth="1"/>
    <col min="10248" max="10248" width="1.44140625" style="10" customWidth="1"/>
    <col min="10249" max="10249" width="8.33203125" style="10" customWidth="1"/>
    <col min="10250" max="10250" width="1.44140625" style="10" customWidth="1"/>
    <col min="10251" max="10251" width="6.5546875" style="10" customWidth="1"/>
    <col min="10252" max="10252" width="1.44140625" style="10" customWidth="1"/>
    <col min="10253" max="10253" width="12.5546875" style="10" bestFit="1" customWidth="1"/>
    <col min="10254" max="10254" width="1.44140625" style="10" customWidth="1"/>
    <col min="10255" max="10255" width="8.109375" style="10" customWidth="1"/>
    <col min="10256" max="10256" width="1.44140625" style="10" customWidth="1"/>
    <col min="10257" max="10257" width="6.44140625" style="10" customWidth="1"/>
    <col min="10258" max="10258" width="1.44140625" style="10" customWidth="1"/>
    <col min="10259" max="10259" width="11.6640625" style="10" customWidth="1"/>
    <col min="10260" max="10260" width="1.44140625" style="10" customWidth="1"/>
    <col min="10261" max="10261" width="6.77734375" style="10" customWidth="1"/>
    <col min="10262" max="10262" width="1.44140625" style="10" customWidth="1"/>
    <col min="10263" max="10263" width="6.109375" style="10" customWidth="1"/>
    <col min="10264" max="10264" width="1.44140625" style="10" customWidth="1"/>
    <col min="10265" max="10265" width="10.33203125" style="10" customWidth="1"/>
    <col min="10266" max="10266" width="1.44140625" style="10" customWidth="1"/>
    <col min="10267" max="10267" width="6.33203125" style="10" customWidth="1"/>
    <col min="10268" max="10268" width="1.44140625" style="10" customWidth="1"/>
    <col min="10269" max="10269" width="6.44140625" style="10" customWidth="1"/>
    <col min="10270" max="10270" width="1.44140625" style="10" customWidth="1"/>
    <col min="10271" max="10271" width="12.6640625" style="10" customWidth="1"/>
    <col min="10272" max="10273" width="1.44140625" style="10" customWidth="1"/>
    <col min="10274" max="10274" width="13.88671875" style="10" customWidth="1"/>
    <col min="10275" max="10275" width="2.21875" style="10" customWidth="1"/>
    <col min="10276" max="10276" width="13.88671875" style="10" customWidth="1"/>
    <col min="10277" max="10277" width="2.21875" style="10" customWidth="1"/>
    <col min="10278" max="10278" width="14.6640625" style="10" customWidth="1"/>
    <col min="10279" max="10279" width="3" style="10" customWidth="1"/>
    <col min="10280" max="10280" width="14.6640625" style="10" customWidth="1"/>
    <col min="10281" max="10281" width="1.44140625" style="10" customWidth="1"/>
    <col min="10282" max="10282" width="8.44140625" style="10" customWidth="1"/>
    <col min="10283" max="10283" width="1.44140625" style="10" customWidth="1"/>
    <col min="10284" max="10284" width="8.44140625" style="10" customWidth="1"/>
    <col min="10285" max="10285" width="3" style="10" customWidth="1"/>
    <col min="10286" max="10286" width="13.88671875" style="10" customWidth="1"/>
    <col min="10287" max="10287" width="1.44140625" style="10" customWidth="1"/>
    <col min="10288" max="10288" width="12.33203125" style="10" customWidth="1"/>
    <col min="10289" max="10289" width="1.44140625" style="10" customWidth="1"/>
    <col min="10290" max="10290" width="0" style="10" hidden="1" customWidth="1"/>
    <col min="10291" max="10291" width="1.44140625" style="10" customWidth="1"/>
    <col min="10292" max="10292" width="12.33203125" style="10" customWidth="1"/>
    <col min="10293" max="10293" width="2.21875" style="10" customWidth="1"/>
    <col min="10294" max="10294" width="4.5546875" style="10" customWidth="1"/>
    <col min="10295" max="10295" width="6.5546875" style="10" customWidth="1"/>
    <col min="10296" max="10296" width="9.88671875" style="10" customWidth="1"/>
    <col min="10297" max="10297" width="7.33203125" style="10" customWidth="1"/>
    <col min="10298" max="10496" width="11.5546875" style="10"/>
    <col min="10497" max="10497" width="3.77734375" style="10" customWidth="1"/>
    <col min="10498" max="10498" width="0.88671875" style="10" customWidth="1"/>
    <col min="10499" max="10499" width="8" style="10" customWidth="1"/>
    <col min="10500" max="10500" width="1.77734375" style="10" customWidth="1"/>
    <col min="10501" max="10501" width="11.44140625" style="10" customWidth="1"/>
    <col min="10502" max="10502" width="0.88671875" style="10" customWidth="1"/>
    <col min="10503" max="10503" width="12.6640625" style="10" customWidth="1"/>
    <col min="10504" max="10504" width="1.44140625" style="10" customWidth="1"/>
    <col min="10505" max="10505" width="8.33203125" style="10" customWidth="1"/>
    <col min="10506" max="10506" width="1.44140625" style="10" customWidth="1"/>
    <col min="10507" max="10507" width="6.5546875" style="10" customWidth="1"/>
    <col min="10508" max="10508" width="1.44140625" style="10" customWidth="1"/>
    <col min="10509" max="10509" width="12.5546875" style="10" bestFit="1" customWidth="1"/>
    <col min="10510" max="10510" width="1.44140625" style="10" customWidth="1"/>
    <col min="10511" max="10511" width="8.109375" style="10" customWidth="1"/>
    <col min="10512" max="10512" width="1.44140625" style="10" customWidth="1"/>
    <col min="10513" max="10513" width="6.44140625" style="10" customWidth="1"/>
    <col min="10514" max="10514" width="1.44140625" style="10" customWidth="1"/>
    <col min="10515" max="10515" width="11.6640625" style="10" customWidth="1"/>
    <col min="10516" max="10516" width="1.44140625" style="10" customWidth="1"/>
    <col min="10517" max="10517" width="6.77734375" style="10" customWidth="1"/>
    <col min="10518" max="10518" width="1.44140625" style="10" customWidth="1"/>
    <col min="10519" max="10519" width="6.109375" style="10" customWidth="1"/>
    <col min="10520" max="10520" width="1.44140625" style="10" customWidth="1"/>
    <col min="10521" max="10521" width="10.33203125" style="10" customWidth="1"/>
    <col min="10522" max="10522" width="1.44140625" style="10" customWidth="1"/>
    <col min="10523" max="10523" width="6.33203125" style="10" customWidth="1"/>
    <col min="10524" max="10524" width="1.44140625" style="10" customWidth="1"/>
    <col min="10525" max="10525" width="6.44140625" style="10" customWidth="1"/>
    <col min="10526" max="10526" width="1.44140625" style="10" customWidth="1"/>
    <col min="10527" max="10527" width="12.6640625" style="10" customWidth="1"/>
    <col min="10528" max="10529" width="1.44140625" style="10" customWidth="1"/>
    <col min="10530" max="10530" width="13.88671875" style="10" customWidth="1"/>
    <col min="10531" max="10531" width="2.21875" style="10" customWidth="1"/>
    <col min="10532" max="10532" width="13.88671875" style="10" customWidth="1"/>
    <col min="10533" max="10533" width="2.21875" style="10" customWidth="1"/>
    <col min="10534" max="10534" width="14.6640625" style="10" customWidth="1"/>
    <col min="10535" max="10535" width="3" style="10" customWidth="1"/>
    <col min="10536" max="10536" width="14.6640625" style="10" customWidth="1"/>
    <col min="10537" max="10537" width="1.44140625" style="10" customWidth="1"/>
    <col min="10538" max="10538" width="8.44140625" style="10" customWidth="1"/>
    <col min="10539" max="10539" width="1.44140625" style="10" customWidth="1"/>
    <col min="10540" max="10540" width="8.44140625" style="10" customWidth="1"/>
    <col min="10541" max="10541" width="3" style="10" customWidth="1"/>
    <col min="10542" max="10542" width="13.88671875" style="10" customWidth="1"/>
    <col min="10543" max="10543" width="1.44140625" style="10" customWidth="1"/>
    <col min="10544" max="10544" width="12.33203125" style="10" customWidth="1"/>
    <col min="10545" max="10545" width="1.44140625" style="10" customWidth="1"/>
    <col min="10546" max="10546" width="0" style="10" hidden="1" customWidth="1"/>
    <col min="10547" max="10547" width="1.44140625" style="10" customWidth="1"/>
    <col min="10548" max="10548" width="12.33203125" style="10" customWidth="1"/>
    <col min="10549" max="10549" width="2.21875" style="10" customWidth="1"/>
    <col min="10550" max="10550" width="4.5546875" style="10" customWidth="1"/>
    <col min="10551" max="10551" width="6.5546875" style="10" customWidth="1"/>
    <col min="10552" max="10552" width="9.88671875" style="10" customWidth="1"/>
    <col min="10553" max="10553" width="7.33203125" style="10" customWidth="1"/>
    <col min="10554" max="10752" width="11.5546875" style="10"/>
    <col min="10753" max="10753" width="3.77734375" style="10" customWidth="1"/>
    <col min="10754" max="10754" width="0.88671875" style="10" customWidth="1"/>
    <col min="10755" max="10755" width="8" style="10" customWidth="1"/>
    <col min="10756" max="10756" width="1.77734375" style="10" customWidth="1"/>
    <col min="10757" max="10757" width="11.44140625" style="10" customWidth="1"/>
    <col min="10758" max="10758" width="0.88671875" style="10" customWidth="1"/>
    <col min="10759" max="10759" width="12.6640625" style="10" customWidth="1"/>
    <col min="10760" max="10760" width="1.44140625" style="10" customWidth="1"/>
    <col min="10761" max="10761" width="8.33203125" style="10" customWidth="1"/>
    <col min="10762" max="10762" width="1.44140625" style="10" customWidth="1"/>
    <col min="10763" max="10763" width="6.5546875" style="10" customWidth="1"/>
    <col min="10764" max="10764" width="1.44140625" style="10" customWidth="1"/>
    <col min="10765" max="10765" width="12.5546875" style="10" bestFit="1" customWidth="1"/>
    <col min="10766" max="10766" width="1.44140625" style="10" customWidth="1"/>
    <col min="10767" max="10767" width="8.109375" style="10" customWidth="1"/>
    <col min="10768" max="10768" width="1.44140625" style="10" customWidth="1"/>
    <col min="10769" max="10769" width="6.44140625" style="10" customWidth="1"/>
    <col min="10770" max="10770" width="1.44140625" style="10" customWidth="1"/>
    <col min="10771" max="10771" width="11.6640625" style="10" customWidth="1"/>
    <col min="10772" max="10772" width="1.44140625" style="10" customWidth="1"/>
    <col min="10773" max="10773" width="6.77734375" style="10" customWidth="1"/>
    <col min="10774" max="10774" width="1.44140625" style="10" customWidth="1"/>
    <col min="10775" max="10775" width="6.109375" style="10" customWidth="1"/>
    <col min="10776" max="10776" width="1.44140625" style="10" customWidth="1"/>
    <col min="10777" max="10777" width="10.33203125" style="10" customWidth="1"/>
    <col min="10778" max="10778" width="1.44140625" style="10" customWidth="1"/>
    <col min="10779" max="10779" width="6.33203125" style="10" customWidth="1"/>
    <col min="10780" max="10780" width="1.44140625" style="10" customWidth="1"/>
    <col min="10781" max="10781" width="6.44140625" style="10" customWidth="1"/>
    <col min="10782" max="10782" width="1.44140625" style="10" customWidth="1"/>
    <col min="10783" max="10783" width="12.6640625" style="10" customWidth="1"/>
    <col min="10784" max="10785" width="1.44140625" style="10" customWidth="1"/>
    <col min="10786" max="10786" width="13.88671875" style="10" customWidth="1"/>
    <col min="10787" max="10787" width="2.21875" style="10" customWidth="1"/>
    <col min="10788" max="10788" width="13.88671875" style="10" customWidth="1"/>
    <col min="10789" max="10789" width="2.21875" style="10" customWidth="1"/>
    <col min="10790" max="10790" width="14.6640625" style="10" customWidth="1"/>
    <col min="10791" max="10791" width="3" style="10" customWidth="1"/>
    <col min="10792" max="10792" width="14.6640625" style="10" customWidth="1"/>
    <col min="10793" max="10793" width="1.44140625" style="10" customWidth="1"/>
    <col min="10794" max="10794" width="8.44140625" style="10" customWidth="1"/>
    <col min="10795" max="10795" width="1.44140625" style="10" customWidth="1"/>
    <col min="10796" max="10796" width="8.44140625" style="10" customWidth="1"/>
    <col min="10797" max="10797" width="3" style="10" customWidth="1"/>
    <col min="10798" max="10798" width="13.88671875" style="10" customWidth="1"/>
    <col min="10799" max="10799" width="1.44140625" style="10" customWidth="1"/>
    <col min="10800" max="10800" width="12.33203125" style="10" customWidth="1"/>
    <col min="10801" max="10801" width="1.44140625" style="10" customWidth="1"/>
    <col min="10802" max="10802" width="0" style="10" hidden="1" customWidth="1"/>
    <col min="10803" max="10803" width="1.44140625" style="10" customWidth="1"/>
    <col min="10804" max="10804" width="12.33203125" style="10" customWidth="1"/>
    <col min="10805" max="10805" width="2.21875" style="10" customWidth="1"/>
    <col min="10806" max="10806" width="4.5546875" style="10" customWidth="1"/>
    <col min="10807" max="10807" width="6.5546875" style="10" customWidth="1"/>
    <col min="10808" max="10808" width="9.88671875" style="10" customWidth="1"/>
    <col min="10809" max="10809" width="7.33203125" style="10" customWidth="1"/>
    <col min="10810" max="11008" width="11.5546875" style="10"/>
    <col min="11009" max="11009" width="3.77734375" style="10" customWidth="1"/>
    <col min="11010" max="11010" width="0.88671875" style="10" customWidth="1"/>
    <col min="11011" max="11011" width="8" style="10" customWidth="1"/>
    <col min="11012" max="11012" width="1.77734375" style="10" customWidth="1"/>
    <col min="11013" max="11013" width="11.44140625" style="10" customWidth="1"/>
    <col min="11014" max="11014" width="0.88671875" style="10" customWidth="1"/>
    <col min="11015" max="11015" width="12.6640625" style="10" customWidth="1"/>
    <col min="11016" max="11016" width="1.44140625" style="10" customWidth="1"/>
    <col min="11017" max="11017" width="8.33203125" style="10" customWidth="1"/>
    <col min="11018" max="11018" width="1.44140625" style="10" customWidth="1"/>
    <col min="11019" max="11019" width="6.5546875" style="10" customWidth="1"/>
    <col min="11020" max="11020" width="1.44140625" style="10" customWidth="1"/>
    <col min="11021" max="11021" width="12.5546875" style="10" bestFit="1" customWidth="1"/>
    <col min="11022" max="11022" width="1.44140625" style="10" customWidth="1"/>
    <col min="11023" max="11023" width="8.109375" style="10" customWidth="1"/>
    <col min="11024" max="11024" width="1.44140625" style="10" customWidth="1"/>
    <col min="11025" max="11025" width="6.44140625" style="10" customWidth="1"/>
    <col min="11026" max="11026" width="1.44140625" style="10" customWidth="1"/>
    <col min="11027" max="11027" width="11.6640625" style="10" customWidth="1"/>
    <col min="11028" max="11028" width="1.44140625" style="10" customWidth="1"/>
    <col min="11029" max="11029" width="6.77734375" style="10" customWidth="1"/>
    <col min="11030" max="11030" width="1.44140625" style="10" customWidth="1"/>
    <col min="11031" max="11031" width="6.109375" style="10" customWidth="1"/>
    <col min="11032" max="11032" width="1.44140625" style="10" customWidth="1"/>
    <col min="11033" max="11033" width="10.33203125" style="10" customWidth="1"/>
    <col min="11034" max="11034" width="1.44140625" style="10" customWidth="1"/>
    <col min="11035" max="11035" width="6.33203125" style="10" customWidth="1"/>
    <col min="11036" max="11036" width="1.44140625" style="10" customWidth="1"/>
    <col min="11037" max="11037" width="6.44140625" style="10" customWidth="1"/>
    <col min="11038" max="11038" width="1.44140625" style="10" customWidth="1"/>
    <col min="11039" max="11039" width="12.6640625" style="10" customWidth="1"/>
    <col min="11040" max="11041" width="1.44140625" style="10" customWidth="1"/>
    <col min="11042" max="11042" width="13.88671875" style="10" customWidth="1"/>
    <col min="11043" max="11043" width="2.21875" style="10" customWidth="1"/>
    <col min="11044" max="11044" width="13.88671875" style="10" customWidth="1"/>
    <col min="11045" max="11045" width="2.21875" style="10" customWidth="1"/>
    <col min="11046" max="11046" width="14.6640625" style="10" customWidth="1"/>
    <col min="11047" max="11047" width="3" style="10" customWidth="1"/>
    <col min="11048" max="11048" width="14.6640625" style="10" customWidth="1"/>
    <col min="11049" max="11049" width="1.44140625" style="10" customWidth="1"/>
    <col min="11050" max="11050" width="8.44140625" style="10" customWidth="1"/>
    <col min="11051" max="11051" width="1.44140625" style="10" customWidth="1"/>
    <col min="11052" max="11052" width="8.44140625" style="10" customWidth="1"/>
    <col min="11053" max="11053" width="3" style="10" customWidth="1"/>
    <col min="11054" max="11054" width="13.88671875" style="10" customWidth="1"/>
    <col min="11055" max="11055" width="1.44140625" style="10" customWidth="1"/>
    <col min="11056" max="11056" width="12.33203125" style="10" customWidth="1"/>
    <col min="11057" max="11057" width="1.44140625" style="10" customWidth="1"/>
    <col min="11058" max="11058" width="0" style="10" hidden="1" customWidth="1"/>
    <col min="11059" max="11059" width="1.44140625" style="10" customWidth="1"/>
    <col min="11060" max="11060" width="12.33203125" style="10" customWidth="1"/>
    <col min="11061" max="11061" width="2.21875" style="10" customWidth="1"/>
    <col min="11062" max="11062" width="4.5546875" style="10" customWidth="1"/>
    <col min="11063" max="11063" width="6.5546875" style="10" customWidth="1"/>
    <col min="11064" max="11064" width="9.88671875" style="10" customWidth="1"/>
    <col min="11065" max="11065" width="7.33203125" style="10" customWidth="1"/>
    <col min="11066" max="11264" width="11.5546875" style="10"/>
    <col min="11265" max="11265" width="3.77734375" style="10" customWidth="1"/>
    <col min="11266" max="11266" width="0.88671875" style="10" customWidth="1"/>
    <col min="11267" max="11267" width="8" style="10" customWidth="1"/>
    <col min="11268" max="11268" width="1.77734375" style="10" customWidth="1"/>
    <col min="11269" max="11269" width="11.44140625" style="10" customWidth="1"/>
    <col min="11270" max="11270" width="0.88671875" style="10" customWidth="1"/>
    <col min="11271" max="11271" width="12.6640625" style="10" customWidth="1"/>
    <col min="11272" max="11272" width="1.44140625" style="10" customWidth="1"/>
    <col min="11273" max="11273" width="8.33203125" style="10" customWidth="1"/>
    <col min="11274" max="11274" width="1.44140625" style="10" customWidth="1"/>
    <col min="11275" max="11275" width="6.5546875" style="10" customWidth="1"/>
    <col min="11276" max="11276" width="1.44140625" style="10" customWidth="1"/>
    <col min="11277" max="11277" width="12.5546875" style="10" bestFit="1" customWidth="1"/>
    <col min="11278" max="11278" width="1.44140625" style="10" customWidth="1"/>
    <col min="11279" max="11279" width="8.109375" style="10" customWidth="1"/>
    <col min="11280" max="11280" width="1.44140625" style="10" customWidth="1"/>
    <col min="11281" max="11281" width="6.44140625" style="10" customWidth="1"/>
    <col min="11282" max="11282" width="1.44140625" style="10" customWidth="1"/>
    <col min="11283" max="11283" width="11.6640625" style="10" customWidth="1"/>
    <col min="11284" max="11284" width="1.44140625" style="10" customWidth="1"/>
    <col min="11285" max="11285" width="6.77734375" style="10" customWidth="1"/>
    <col min="11286" max="11286" width="1.44140625" style="10" customWidth="1"/>
    <col min="11287" max="11287" width="6.109375" style="10" customWidth="1"/>
    <col min="11288" max="11288" width="1.44140625" style="10" customWidth="1"/>
    <col min="11289" max="11289" width="10.33203125" style="10" customWidth="1"/>
    <col min="11290" max="11290" width="1.44140625" style="10" customWidth="1"/>
    <col min="11291" max="11291" width="6.33203125" style="10" customWidth="1"/>
    <col min="11292" max="11292" width="1.44140625" style="10" customWidth="1"/>
    <col min="11293" max="11293" width="6.44140625" style="10" customWidth="1"/>
    <col min="11294" max="11294" width="1.44140625" style="10" customWidth="1"/>
    <col min="11295" max="11295" width="12.6640625" style="10" customWidth="1"/>
    <col min="11296" max="11297" width="1.44140625" style="10" customWidth="1"/>
    <col min="11298" max="11298" width="13.88671875" style="10" customWidth="1"/>
    <col min="11299" max="11299" width="2.21875" style="10" customWidth="1"/>
    <col min="11300" max="11300" width="13.88671875" style="10" customWidth="1"/>
    <col min="11301" max="11301" width="2.21875" style="10" customWidth="1"/>
    <col min="11302" max="11302" width="14.6640625" style="10" customWidth="1"/>
    <col min="11303" max="11303" width="3" style="10" customWidth="1"/>
    <col min="11304" max="11304" width="14.6640625" style="10" customWidth="1"/>
    <col min="11305" max="11305" width="1.44140625" style="10" customWidth="1"/>
    <col min="11306" max="11306" width="8.44140625" style="10" customWidth="1"/>
    <col min="11307" max="11307" width="1.44140625" style="10" customWidth="1"/>
    <col min="11308" max="11308" width="8.44140625" style="10" customWidth="1"/>
    <col min="11309" max="11309" width="3" style="10" customWidth="1"/>
    <col min="11310" max="11310" width="13.88671875" style="10" customWidth="1"/>
    <col min="11311" max="11311" width="1.44140625" style="10" customWidth="1"/>
    <col min="11312" max="11312" width="12.33203125" style="10" customWidth="1"/>
    <col min="11313" max="11313" width="1.44140625" style="10" customWidth="1"/>
    <col min="11314" max="11314" width="0" style="10" hidden="1" customWidth="1"/>
    <col min="11315" max="11315" width="1.44140625" style="10" customWidth="1"/>
    <col min="11316" max="11316" width="12.33203125" style="10" customWidth="1"/>
    <col min="11317" max="11317" width="2.21875" style="10" customWidth="1"/>
    <col min="11318" max="11318" width="4.5546875" style="10" customWidth="1"/>
    <col min="11319" max="11319" width="6.5546875" style="10" customWidth="1"/>
    <col min="11320" max="11320" width="9.88671875" style="10" customWidth="1"/>
    <col min="11321" max="11321" width="7.33203125" style="10" customWidth="1"/>
    <col min="11322" max="11520" width="11.5546875" style="10"/>
    <col min="11521" max="11521" width="3.77734375" style="10" customWidth="1"/>
    <col min="11522" max="11522" width="0.88671875" style="10" customWidth="1"/>
    <col min="11523" max="11523" width="8" style="10" customWidth="1"/>
    <col min="11524" max="11524" width="1.77734375" style="10" customWidth="1"/>
    <col min="11525" max="11525" width="11.44140625" style="10" customWidth="1"/>
    <col min="11526" max="11526" width="0.88671875" style="10" customWidth="1"/>
    <col min="11527" max="11527" width="12.6640625" style="10" customWidth="1"/>
    <col min="11528" max="11528" width="1.44140625" style="10" customWidth="1"/>
    <col min="11529" max="11529" width="8.33203125" style="10" customWidth="1"/>
    <col min="11530" max="11530" width="1.44140625" style="10" customWidth="1"/>
    <col min="11531" max="11531" width="6.5546875" style="10" customWidth="1"/>
    <col min="11532" max="11532" width="1.44140625" style="10" customWidth="1"/>
    <col min="11533" max="11533" width="12.5546875" style="10" bestFit="1" customWidth="1"/>
    <col min="11534" max="11534" width="1.44140625" style="10" customWidth="1"/>
    <col min="11535" max="11535" width="8.109375" style="10" customWidth="1"/>
    <col min="11536" max="11536" width="1.44140625" style="10" customWidth="1"/>
    <col min="11537" max="11537" width="6.44140625" style="10" customWidth="1"/>
    <col min="11538" max="11538" width="1.44140625" style="10" customWidth="1"/>
    <col min="11539" max="11539" width="11.6640625" style="10" customWidth="1"/>
    <col min="11540" max="11540" width="1.44140625" style="10" customWidth="1"/>
    <col min="11541" max="11541" width="6.77734375" style="10" customWidth="1"/>
    <col min="11542" max="11542" width="1.44140625" style="10" customWidth="1"/>
    <col min="11543" max="11543" width="6.109375" style="10" customWidth="1"/>
    <col min="11544" max="11544" width="1.44140625" style="10" customWidth="1"/>
    <col min="11545" max="11545" width="10.33203125" style="10" customWidth="1"/>
    <col min="11546" max="11546" width="1.44140625" style="10" customWidth="1"/>
    <col min="11547" max="11547" width="6.33203125" style="10" customWidth="1"/>
    <col min="11548" max="11548" width="1.44140625" style="10" customWidth="1"/>
    <col min="11549" max="11549" width="6.44140625" style="10" customWidth="1"/>
    <col min="11550" max="11550" width="1.44140625" style="10" customWidth="1"/>
    <col min="11551" max="11551" width="12.6640625" style="10" customWidth="1"/>
    <col min="11552" max="11553" width="1.44140625" style="10" customWidth="1"/>
    <col min="11554" max="11554" width="13.88671875" style="10" customWidth="1"/>
    <col min="11555" max="11555" width="2.21875" style="10" customWidth="1"/>
    <col min="11556" max="11556" width="13.88671875" style="10" customWidth="1"/>
    <col min="11557" max="11557" width="2.21875" style="10" customWidth="1"/>
    <col min="11558" max="11558" width="14.6640625" style="10" customWidth="1"/>
    <col min="11559" max="11559" width="3" style="10" customWidth="1"/>
    <col min="11560" max="11560" width="14.6640625" style="10" customWidth="1"/>
    <col min="11561" max="11561" width="1.44140625" style="10" customWidth="1"/>
    <col min="11562" max="11562" width="8.44140625" style="10" customWidth="1"/>
    <col min="11563" max="11563" width="1.44140625" style="10" customWidth="1"/>
    <col min="11564" max="11564" width="8.44140625" style="10" customWidth="1"/>
    <col min="11565" max="11565" width="3" style="10" customWidth="1"/>
    <col min="11566" max="11566" width="13.88671875" style="10" customWidth="1"/>
    <col min="11567" max="11567" width="1.44140625" style="10" customWidth="1"/>
    <col min="11568" max="11568" width="12.33203125" style="10" customWidth="1"/>
    <col min="11569" max="11569" width="1.44140625" style="10" customWidth="1"/>
    <col min="11570" max="11570" width="0" style="10" hidden="1" customWidth="1"/>
    <col min="11571" max="11571" width="1.44140625" style="10" customWidth="1"/>
    <col min="11572" max="11572" width="12.33203125" style="10" customWidth="1"/>
    <col min="11573" max="11573" width="2.21875" style="10" customWidth="1"/>
    <col min="11574" max="11574" width="4.5546875" style="10" customWidth="1"/>
    <col min="11575" max="11575" width="6.5546875" style="10" customWidth="1"/>
    <col min="11576" max="11576" width="9.88671875" style="10" customWidth="1"/>
    <col min="11577" max="11577" width="7.33203125" style="10" customWidth="1"/>
    <col min="11578" max="11776" width="11.5546875" style="10"/>
    <col min="11777" max="11777" width="3.77734375" style="10" customWidth="1"/>
    <col min="11778" max="11778" width="0.88671875" style="10" customWidth="1"/>
    <col min="11779" max="11779" width="8" style="10" customWidth="1"/>
    <col min="11780" max="11780" width="1.77734375" style="10" customWidth="1"/>
    <col min="11781" max="11781" width="11.44140625" style="10" customWidth="1"/>
    <col min="11782" max="11782" width="0.88671875" style="10" customWidth="1"/>
    <col min="11783" max="11783" width="12.6640625" style="10" customWidth="1"/>
    <col min="11784" max="11784" width="1.44140625" style="10" customWidth="1"/>
    <col min="11785" max="11785" width="8.33203125" style="10" customWidth="1"/>
    <col min="11786" max="11786" width="1.44140625" style="10" customWidth="1"/>
    <col min="11787" max="11787" width="6.5546875" style="10" customWidth="1"/>
    <col min="11788" max="11788" width="1.44140625" style="10" customWidth="1"/>
    <col min="11789" max="11789" width="12.5546875" style="10" bestFit="1" customWidth="1"/>
    <col min="11790" max="11790" width="1.44140625" style="10" customWidth="1"/>
    <col min="11791" max="11791" width="8.109375" style="10" customWidth="1"/>
    <col min="11792" max="11792" width="1.44140625" style="10" customWidth="1"/>
    <col min="11793" max="11793" width="6.44140625" style="10" customWidth="1"/>
    <col min="11794" max="11794" width="1.44140625" style="10" customWidth="1"/>
    <col min="11795" max="11795" width="11.6640625" style="10" customWidth="1"/>
    <col min="11796" max="11796" width="1.44140625" style="10" customWidth="1"/>
    <col min="11797" max="11797" width="6.77734375" style="10" customWidth="1"/>
    <col min="11798" max="11798" width="1.44140625" style="10" customWidth="1"/>
    <col min="11799" max="11799" width="6.109375" style="10" customWidth="1"/>
    <col min="11800" max="11800" width="1.44140625" style="10" customWidth="1"/>
    <col min="11801" max="11801" width="10.33203125" style="10" customWidth="1"/>
    <col min="11802" max="11802" width="1.44140625" style="10" customWidth="1"/>
    <col min="11803" max="11803" width="6.33203125" style="10" customWidth="1"/>
    <col min="11804" max="11804" width="1.44140625" style="10" customWidth="1"/>
    <col min="11805" max="11805" width="6.44140625" style="10" customWidth="1"/>
    <col min="11806" max="11806" width="1.44140625" style="10" customWidth="1"/>
    <col min="11807" max="11807" width="12.6640625" style="10" customWidth="1"/>
    <col min="11808" max="11809" width="1.44140625" style="10" customWidth="1"/>
    <col min="11810" max="11810" width="13.88671875" style="10" customWidth="1"/>
    <col min="11811" max="11811" width="2.21875" style="10" customWidth="1"/>
    <col min="11812" max="11812" width="13.88671875" style="10" customWidth="1"/>
    <col min="11813" max="11813" width="2.21875" style="10" customWidth="1"/>
    <col min="11814" max="11814" width="14.6640625" style="10" customWidth="1"/>
    <col min="11815" max="11815" width="3" style="10" customWidth="1"/>
    <col min="11816" max="11816" width="14.6640625" style="10" customWidth="1"/>
    <col min="11817" max="11817" width="1.44140625" style="10" customWidth="1"/>
    <col min="11818" max="11818" width="8.44140625" style="10" customWidth="1"/>
    <col min="11819" max="11819" width="1.44140625" style="10" customWidth="1"/>
    <col min="11820" max="11820" width="8.44140625" style="10" customWidth="1"/>
    <col min="11821" max="11821" width="3" style="10" customWidth="1"/>
    <col min="11822" max="11822" width="13.88671875" style="10" customWidth="1"/>
    <col min="11823" max="11823" width="1.44140625" style="10" customWidth="1"/>
    <col min="11824" max="11824" width="12.33203125" style="10" customWidth="1"/>
    <col min="11825" max="11825" width="1.44140625" style="10" customWidth="1"/>
    <col min="11826" max="11826" width="0" style="10" hidden="1" customWidth="1"/>
    <col min="11827" max="11827" width="1.44140625" style="10" customWidth="1"/>
    <col min="11828" max="11828" width="12.33203125" style="10" customWidth="1"/>
    <col min="11829" max="11829" width="2.21875" style="10" customWidth="1"/>
    <col min="11830" max="11830" width="4.5546875" style="10" customWidth="1"/>
    <col min="11831" max="11831" width="6.5546875" style="10" customWidth="1"/>
    <col min="11832" max="11832" width="9.88671875" style="10" customWidth="1"/>
    <col min="11833" max="11833" width="7.33203125" style="10" customWidth="1"/>
    <col min="11834" max="12032" width="11.5546875" style="10"/>
    <col min="12033" max="12033" width="3.77734375" style="10" customWidth="1"/>
    <col min="12034" max="12034" width="0.88671875" style="10" customWidth="1"/>
    <col min="12035" max="12035" width="8" style="10" customWidth="1"/>
    <col min="12036" max="12036" width="1.77734375" style="10" customWidth="1"/>
    <col min="12037" max="12037" width="11.44140625" style="10" customWidth="1"/>
    <col min="12038" max="12038" width="0.88671875" style="10" customWidth="1"/>
    <col min="12039" max="12039" width="12.6640625" style="10" customWidth="1"/>
    <col min="12040" max="12040" width="1.44140625" style="10" customWidth="1"/>
    <col min="12041" max="12041" width="8.33203125" style="10" customWidth="1"/>
    <col min="12042" max="12042" width="1.44140625" style="10" customWidth="1"/>
    <col min="12043" max="12043" width="6.5546875" style="10" customWidth="1"/>
    <col min="12044" max="12044" width="1.44140625" style="10" customWidth="1"/>
    <col min="12045" max="12045" width="12.5546875" style="10" bestFit="1" customWidth="1"/>
    <col min="12046" max="12046" width="1.44140625" style="10" customWidth="1"/>
    <col min="12047" max="12047" width="8.109375" style="10" customWidth="1"/>
    <col min="12048" max="12048" width="1.44140625" style="10" customWidth="1"/>
    <col min="12049" max="12049" width="6.44140625" style="10" customWidth="1"/>
    <col min="12050" max="12050" width="1.44140625" style="10" customWidth="1"/>
    <col min="12051" max="12051" width="11.6640625" style="10" customWidth="1"/>
    <col min="12052" max="12052" width="1.44140625" style="10" customWidth="1"/>
    <col min="12053" max="12053" width="6.77734375" style="10" customWidth="1"/>
    <col min="12054" max="12054" width="1.44140625" style="10" customWidth="1"/>
    <col min="12055" max="12055" width="6.109375" style="10" customWidth="1"/>
    <col min="12056" max="12056" width="1.44140625" style="10" customWidth="1"/>
    <col min="12057" max="12057" width="10.33203125" style="10" customWidth="1"/>
    <col min="12058" max="12058" width="1.44140625" style="10" customWidth="1"/>
    <col min="12059" max="12059" width="6.33203125" style="10" customWidth="1"/>
    <col min="12060" max="12060" width="1.44140625" style="10" customWidth="1"/>
    <col min="12061" max="12061" width="6.44140625" style="10" customWidth="1"/>
    <col min="12062" max="12062" width="1.44140625" style="10" customWidth="1"/>
    <col min="12063" max="12063" width="12.6640625" style="10" customWidth="1"/>
    <col min="12064" max="12065" width="1.44140625" style="10" customWidth="1"/>
    <col min="12066" max="12066" width="13.88671875" style="10" customWidth="1"/>
    <col min="12067" max="12067" width="2.21875" style="10" customWidth="1"/>
    <col min="12068" max="12068" width="13.88671875" style="10" customWidth="1"/>
    <col min="12069" max="12069" width="2.21875" style="10" customWidth="1"/>
    <col min="12070" max="12070" width="14.6640625" style="10" customWidth="1"/>
    <col min="12071" max="12071" width="3" style="10" customWidth="1"/>
    <col min="12072" max="12072" width="14.6640625" style="10" customWidth="1"/>
    <col min="12073" max="12073" width="1.44140625" style="10" customWidth="1"/>
    <col min="12074" max="12074" width="8.44140625" style="10" customWidth="1"/>
    <col min="12075" max="12075" width="1.44140625" style="10" customWidth="1"/>
    <col min="12076" max="12076" width="8.44140625" style="10" customWidth="1"/>
    <col min="12077" max="12077" width="3" style="10" customWidth="1"/>
    <col min="12078" max="12078" width="13.88671875" style="10" customWidth="1"/>
    <col min="12079" max="12079" width="1.44140625" style="10" customWidth="1"/>
    <col min="12080" max="12080" width="12.33203125" style="10" customWidth="1"/>
    <col min="12081" max="12081" width="1.44140625" style="10" customWidth="1"/>
    <col min="12082" max="12082" width="0" style="10" hidden="1" customWidth="1"/>
    <col min="12083" max="12083" width="1.44140625" style="10" customWidth="1"/>
    <col min="12084" max="12084" width="12.33203125" style="10" customWidth="1"/>
    <col min="12085" max="12085" width="2.21875" style="10" customWidth="1"/>
    <col min="12086" max="12086" width="4.5546875" style="10" customWidth="1"/>
    <col min="12087" max="12087" width="6.5546875" style="10" customWidth="1"/>
    <col min="12088" max="12088" width="9.88671875" style="10" customWidth="1"/>
    <col min="12089" max="12089" width="7.33203125" style="10" customWidth="1"/>
    <col min="12090" max="12288" width="11.5546875" style="10"/>
    <col min="12289" max="12289" width="3.77734375" style="10" customWidth="1"/>
    <col min="12290" max="12290" width="0.88671875" style="10" customWidth="1"/>
    <col min="12291" max="12291" width="8" style="10" customWidth="1"/>
    <col min="12292" max="12292" width="1.77734375" style="10" customWidth="1"/>
    <col min="12293" max="12293" width="11.44140625" style="10" customWidth="1"/>
    <col min="12294" max="12294" width="0.88671875" style="10" customWidth="1"/>
    <col min="12295" max="12295" width="12.6640625" style="10" customWidth="1"/>
    <col min="12296" max="12296" width="1.44140625" style="10" customWidth="1"/>
    <col min="12297" max="12297" width="8.33203125" style="10" customWidth="1"/>
    <col min="12298" max="12298" width="1.44140625" style="10" customWidth="1"/>
    <col min="12299" max="12299" width="6.5546875" style="10" customWidth="1"/>
    <col min="12300" max="12300" width="1.44140625" style="10" customWidth="1"/>
    <col min="12301" max="12301" width="12.5546875" style="10" bestFit="1" customWidth="1"/>
    <col min="12302" max="12302" width="1.44140625" style="10" customWidth="1"/>
    <col min="12303" max="12303" width="8.109375" style="10" customWidth="1"/>
    <col min="12304" max="12304" width="1.44140625" style="10" customWidth="1"/>
    <col min="12305" max="12305" width="6.44140625" style="10" customWidth="1"/>
    <col min="12306" max="12306" width="1.44140625" style="10" customWidth="1"/>
    <col min="12307" max="12307" width="11.6640625" style="10" customWidth="1"/>
    <col min="12308" max="12308" width="1.44140625" style="10" customWidth="1"/>
    <col min="12309" max="12309" width="6.77734375" style="10" customWidth="1"/>
    <col min="12310" max="12310" width="1.44140625" style="10" customWidth="1"/>
    <col min="12311" max="12311" width="6.109375" style="10" customWidth="1"/>
    <col min="12312" max="12312" width="1.44140625" style="10" customWidth="1"/>
    <col min="12313" max="12313" width="10.33203125" style="10" customWidth="1"/>
    <col min="12314" max="12314" width="1.44140625" style="10" customWidth="1"/>
    <col min="12315" max="12315" width="6.33203125" style="10" customWidth="1"/>
    <col min="12316" max="12316" width="1.44140625" style="10" customWidth="1"/>
    <col min="12317" max="12317" width="6.44140625" style="10" customWidth="1"/>
    <col min="12318" max="12318" width="1.44140625" style="10" customWidth="1"/>
    <col min="12319" max="12319" width="12.6640625" style="10" customWidth="1"/>
    <col min="12320" max="12321" width="1.44140625" style="10" customWidth="1"/>
    <col min="12322" max="12322" width="13.88671875" style="10" customWidth="1"/>
    <col min="12323" max="12323" width="2.21875" style="10" customWidth="1"/>
    <col min="12324" max="12324" width="13.88671875" style="10" customWidth="1"/>
    <col min="12325" max="12325" width="2.21875" style="10" customWidth="1"/>
    <col min="12326" max="12326" width="14.6640625" style="10" customWidth="1"/>
    <col min="12327" max="12327" width="3" style="10" customWidth="1"/>
    <col min="12328" max="12328" width="14.6640625" style="10" customWidth="1"/>
    <col min="12329" max="12329" width="1.44140625" style="10" customWidth="1"/>
    <col min="12330" max="12330" width="8.44140625" style="10" customWidth="1"/>
    <col min="12331" max="12331" width="1.44140625" style="10" customWidth="1"/>
    <col min="12332" max="12332" width="8.44140625" style="10" customWidth="1"/>
    <col min="12333" max="12333" width="3" style="10" customWidth="1"/>
    <col min="12334" max="12334" width="13.88671875" style="10" customWidth="1"/>
    <col min="12335" max="12335" width="1.44140625" style="10" customWidth="1"/>
    <col min="12336" max="12336" width="12.33203125" style="10" customWidth="1"/>
    <col min="12337" max="12337" width="1.44140625" style="10" customWidth="1"/>
    <col min="12338" max="12338" width="0" style="10" hidden="1" customWidth="1"/>
    <col min="12339" max="12339" width="1.44140625" style="10" customWidth="1"/>
    <col min="12340" max="12340" width="12.33203125" style="10" customWidth="1"/>
    <col min="12341" max="12341" width="2.21875" style="10" customWidth="1"/>
    <col min="12342" max="12342" width="4.5546875" style="10" customWidth="1"/>
    <col min="12343" max="12343" width="6.5546875" style="10" customWidth="1"/>
    <col min="12344" max="12344" width="9.88671875" style="10" customWidth="1"/>
    <col min="12345" max="12345" width="7.33203125" style="10" customWidth="1"/>
    <col min="12346" max="12544" width="11.5546875" style="10"/>
    <col min="12545" max="12545" width="3.77734375" style="10" customWidth="1"/>
    <col min="12546" max="12546" width="0.88671875" style="10" customWidth="1"/>
    <col min="12547" max="12547" width="8" style="10" customWidth="1"/>
    <col min="12548" max="12548" width="1.77734375" style="10" customWidth="1"/>
    <col min="12549" max="12549" width="11.44140625" style="10" customWidth="1"/>
    <col min="12550" max="12550" width="0.88671875" style="10" customWidth="1"/>
    <col min="12551" max="12551" width="12.6640625" style="10" customWidth="1"/>
    <col min="12552" max="12552" width="1.44140625" style="10" customWidth="1"/>
    <col min="12553" max="12553" width="8.33203125" style="10" customWidth="1"/>
    <col min="12554" max="12554" width="1.44140625" style="10" customWidth="1"/>
    <col min="12555" max="12555" width="6.5546875" style="10" customWidth="1"/>
    <col min="12556" max="12556" width="1.44140625" style="10" customWidth="1"/>
    <col min="12557" max="12557" width="12.5546875" style="10" bestFit="1" customWidth="1"/>
    <col min="12558" max="12558" width="1.44140625" style="10" customWidth="1"/>
    <col min="12559" max="12559" width="8.109375" style="10" customWidth="1"/>
    <col min="12560" max="12560" width="1.44140625" style="10" customWidth="1"/>
    <col min="12561" max="12561" width="6.44140625" style="10" customWidth="1"/>
    <col min="12562" max="12562" width="1.44140625" style="10" customWidth="1"/>
    <col min="12563" max="12563" width="11.6640625" style="10" customWidth="1"/>
    <col min="12564" max="12564" width="1.44140625" style="10" customWidth="1"/>
    <col min="12565" max="12565" width="6.77734375" style="10" customWidth="1"/>
    <col min="12566" max="12566" width="1.44140625" style="10" customWidth="1"/>
    <col min="12567" max="12567" width="6.109375" style="10" customWidth="1"/>
    <col min="12568" max="12568" width="1.44140625" style="10" customWidth="1"/>
    <col min="12569" max="12569" width="10.33203125" style="10" customWidth="1"/>
    <col min="12570" max="12570" width="1.44140625" style="10" customWidth="1"/>
    <col min="12571" max="12571" width="6.33203125" style="10" customWidth="1"/>
    <col min="12572" max="12572" width="1.44140625" style="10" customWidth="1"/>
    <col min="12573" max="12573" width="6.44140625" style="10" customWidth="1"/>
    <col min="12574" max="12574" width="1.44140625" style="10" customWidth="1"/>
    <col min="12575" max="12575" width="12.6640625" style="10" customWidth="1"/>
    <col min="12576" max="12577" width="1.44140625" style="10" customWidth="1"/>
    <col min="12578" max="12578" width="13.88671875" style="10" customWidth="1"/>
    <col min="12579" max="12579" width="2.21875" style="10" customWidth="1"/>
    <col min="12580" max="12580" width="13.88671875" style="10" customWidth="1"/>
    <col min="12581" max="12581" width="2.21875" style="10" customWidth="1"/>
    <col min="12582" max="12582" width="14.6640625" style="10" customWidth="1"/>
    <col min="12583" max="12583" width="3" style="10" customWidth="1"/>
    <col min="12584" max="12584" width="14.6640625" style="10" customWidth="1"/>
    <col min="12585" max="12585" width="1.44140625" style="10" customWidth="1"/>
    <col min="12586" max="12586" width="8.44140625" style="10" customWidth="1"/>
    <col min="12587" max="12587" width="1.44140625" style="10" customWidth="1"/>
    <col min="12588" max="12588" width="8.44140625" style="10" customWidth="1"/>
    <col min="12589" max="12589" width="3" style="10" customWidth="1"/>
    <col min="12590" max="12590" width="13.88671875" style="10" customWidth="1"/>
    <col min="12591" max="12591" width="1.44140625" style="10" customWidth="1"/>
    <col min="12592" max="12592" width="12.33203125" style="10" customWidth="1"/>
    <col min="12593" max="12593" width="1.44140625" style="10" customWidth="1"/>
    <col min="12594" max="12594" width="0" style="10" hidden="1" customWidth="1"/>
    <col min="12595" max="12595" width="1.44140625" style="10" customWidth="1"/>
    <col min="12596" max="12596" width="12.33203125" style="10" customWidth="1"/>
    <col min="12597" max="12597" width="2.21875" style="10" customWidth="1"/>
    <col min="12598" max="12598" width="4.5546875" style="10" customWidth="1"/>
    <col min="12599" max="12599" width="6.5546875" style="10" customWidth="1"/>
    <col min="12600" max="12600" width="9.88671875" style="10" customWidth="1"/>
    <col min="12601" max="12601" width="7.33203125" style="10" customWidth="1"/>
    <col min="12602" max="12800" width="11.5546875" style="10"/>
    <col min="12801" max="12801" width="3.77734375" style="10" customWidth="1"/>
    <col min="12802" max="12802" width="0.88671875" style="10" customWidth="1"/>
    <col min="12803" max="12803" width="8" style="10" customWidth="1"/>
    <col min="12804" max="12804" width="1.77734375" style="10" customWidth="1"/>
    <col min="12805" max="12805" width="11.44140625" style="10" customWidth="1"/>
    <col min="12806" max="12806" width="0.88671875" style="10" customWidth="1"/>
    <col min="12807" max="12807" width="12.6640625" style="10" customWidth="1"/>
    <col min="12808" max="12808" width="1.44140625" style="10" customWidth="1"/>
    <col min="12809" max="12809" width="8.33203125" style="10" customWidth="1"/>
    <col min="12810" max="12810" width="1.44140625" style="10" customWidth="1"/>
    <col min="12811" max="12811" width="6.5546875" style="10" customWidth="1"/>
    <col min="12812" max="12812" width="1.44140625" style="10" customWidth="1"/>
    <col min="12813" max="12813" width="12.5546875" style="10" bestFit="1" customWidth="1"/>
    <col min="12814" max="12814" width="1.44140625" style="10" customWidth="1"/>
    <col min="12815" max="12815" width="8.109375" style="10" customWidth="1"/>
    <col min="12816" max="12816" width="1.44140625" style="10" customWidth="1"/>
    <col min="12817" max="12817" width="6.44140625" style="10" customWidth="1"/>
    <col min="12818" max="12818" width="1.44140625" style="10" customWidth="1"/>
    <col min="12819" max="12819" width="11.6640625" style="10" customWidth="1"/>
    <col min="12820" max="12820" width="1.44140625" style="10" customWidth="1"/>
    <col min="12821" max="12821" width="6.77734375" style="10" customWidth="1"/>
    <col min="12822" max="12822" width="1.44140625" style="10" customWidth="1"/>
    <col min="12823" max="12823" width="6.109375" style="10" customWidth="1"/>
    <col min="12824" max="12824" width="1.44140625" style="10" customWidth="1"/>
    <col min="12825" max="12825" width="10.33203125" style="10" customWidth="1"/>
    <col min="12826" max="12826" width="1.44140625" style="10" customWidth="1"/>
    <col min="12827" max="12827" width="6.33203125" style="10" customWidth="1"/>
    <col min="12828" max="12828" width="1.44140625" style="10" customWidth="1"/>
    <col min="12829" max="12829" width="6.44140625" style="10" customWidth="1"/>
    <col min="12830" max="12830" width="1.44140625" style="10" customWidth="1"/>
    <col min="12831" max="12831" width="12.6640625" style="10" customWidth="1"/>
    <col min="12832" max="12833" width="1.44140625" style="10" customWidth="1"/>
    <col min="12834" max="12834" width="13.88671875" style="10" customWidth="1"/>
    <col min="12835" max="12835" width="2.21875" style="10" customWidth="1"/>
    <col min="12836" max="12836" width="13.88671875" style="10" customWidth="1"/>
    <col min="12837" max="12837" width="2.21875" style="10" customWidth="1"/>
    <col min="12838" max="12838" width="14.6640625" style="10" customWidth="1"/>
    <col min="12839" max="12839" width="3" style="10" customWidth="1"/>
    <col min="12840" max="12840" width="14.6640625" style="10" customWidth="1"/>
    <col min="12841" max="12841" width="1.44140625" style="10" customWidth="1"/>
    <col min="12842" max="12842" width="8.44140625" style="10" customWidth="1"/>
    <col min="12843" max="12843" width="1.44140625" style="10" customWidth="1"/>
    <col min="12844" max="12844" width="8.44140625" style="10" customWidth="1"/>
    <col min="12845" max="12845" width="3" style="10" customWidth="1"/>
    <col min="12846" max="12846" width="13.88671875" style="10" customWidth="1"/>
    <col min="12847" max="12847" width="1.44140625" style="10" customWidth="1"/>
    <col min="12848" max="12848" width="12.33203125" style="10" customWidth="1"/>
    <col min="12849" max="12849" width="1.44140625" style="10" customWidth="1"/>
    <col min="12850" max="12850" width="0" style="10" hidden="1" customWidth="1"/>
    <col min="12851" max="12851" width="1.44140625" style="10" customWidth="1"/>
    <col min="12852" max="12852" width="12.33203125" style="10" customWidth="1"/>
    <col min="12853" max="12853" width="2.21875" style="10" customWidth="1"/>
    <col min="12854" max="12854" width="4.5546875" style="10" customWidth="1"/>
    <col min="12855" max="12855" width="6.5546875" style="10" customWidth="1"/>
    <col min="12856" max="12856" width="9.88671875" style="10" customWidth="1"/>
    <col min="12857" max="12857" width="7.33203125" style="10" customWidth="1"/>
    <col min="12858" max="13056" width="11.5546875" style="10"/>
    <col min="13057" max="13057" width="3.77734375" style="10" customWidth="1"/>
    <col min="13058" max="13058" width="0.88671875" style="10" customWidth="1"/>
    <col min="13059" max="13059" width="8" style="10" customWidth="1"/>
    <col min="13060" max="13060" width="1.77734375" style="10" customWidth="1"/>
    <col min="13061" max="13061" width="11.44140625" style="10" customWidth="1"/>
    <col min="13062" max="13062" width="0.88671875" style="10" customWidth="1"/>
    <col min="13063" max="13063" width="12.6640625" style="10" customWidth="1"/>
    <col min="13064" max="13064" width="1.44140625" style="10" customWidth="1"/>
    <col min="13065" max="13065" width="8.33203125" style="10" customWidth="1"/>
    <col min="13066" max="13066" width="1.44140625" style="10" customWidth="1"/>
    <col min="13067" max="13067" width="6.5546875" style="10" customWidth="1"/>
    <col min="13068" max="13068" width="1.44140625" style="10" customWidth="1"/>
    <col min="13069" max="13069" width="12.5546875" style="10" bestFit="1" customWidth="1"/>
    <col min="13070" max="13070" width="1.44140625" style="10" customWidth="1"/>
    <col min="13071" max="13071" width="8.109375" style="10" customWidth="1"/>
    <col min="13072" max="13072" width="1.44140625" style="10" customWidth="1"/>
    <col min="13073" max="13073" width="6.44140625" style="10" customWidth="1"/>
    <col min="13074" max="13074" width="1.44140625" style="10" customWidth="1"/>
    <col min="13075" max="13075" width="11.6640625" style="10" customWidth="1"/>
    <col min="13076" max="13076" width="1.44140625" style="10" customWidth="1"/>
    <col min="13077" max="13077" width="6.77734375" style="10" customWidth="1"/>
    <col min="13078" max="13078" width="1.44140625" style="10" customWidth="1"/>
    <col min="13079" max="13079" width="6.109375" style="10" customWidth="1"/>
    <col min="13080" max="13080" width="1.44140625" style="10" customWidth="1"/>
    <col min="13081" max="13081" width="10.33203125" style="10" customWidth="1"/>
    <col min="13082" max="13082" width="1.44140625" style="10" customWidth="1"/>
    <col min="13083" max="13083" width="6.33203125" style="10" customWidth="1"/>
    <col min="13084" max="13084" width="1.44140625" style="10" customWidth="1"/>
    <col min="13085" max="13085" width="6.44140625" style="10" customWidth="1"/>
    <col min="13086" max="13086" width="1.44140625" style="10" customWidth="1"/>
    <col min="13087" max="13087" width="12.6640625" style="10" customWidth="1"/>
    <col min="13088" max="13089" width="1.44140625" style="10" customWidth="1"/>
    <col min="13090" max="13090" width="13.88671875" style="10" customWidth="1"/>
    <col min="13091" max="13091" width="2.21875" style="10" customWidth="1"/>
    <col min="13092" max="13092" width="13.88671875" style="10" customWidth="1"/>
    <col min="13093" max="13093" width="2.21875" style="10" customWidth="1"/>
    <col min="13094" max="13094" width="14.6640625" style="10" customWidth="1"/>
    <col min="13095" max="13095" width="3" style="10" customWidth="1"/>
    <col min="13096" max="13096" width="14.6640625" style="10" customWidth="1"/>
    <col min="13097" max="13097" width="1.44140625" style="10" customWidth="1"/>
    <col min="13098" max="13098" width="8.44140625" style="10" customWidth="1"/>
    <col min="13099" max="13099" width="1.44140625" style="10" customWidth="1"/>
    <col min="13100" max="13100" width="8.44140625" style="10" customWidth="1"/>
    <col min="13101" max="13101" width="3" style="10" customWidth="1"/>
    <col min="13102" max="13102" width="13.88671875" style="10" customWidth="1"/>
    <col min="13103" max="13103" width="1.44140625" style="10" customWidth="1"/>
    <col min="13104" max="13104" width="12.33203125" style="10" customWidth="1"/>
    <col min="13105" max="13105" width="1.44140625" style="10" customWidth="1"/>
    <col min="13106" max="13106" width="0" style="10" hidden="1" customWidth="1"/>
    <col min="13107" max="13107" width="1.44140625" style="10" customWidth="1"/>
    <col min="13108" max="13108" width="12.33203125" style="10" customWidth="1"/>
    <col min="13109" max="13109" width="2.21875" style="10" customWidth="1"/>
    <col min="13110" max="13110" width="4.5546875" style="10" customWidth="1"/>
    <col min="13111" max="13111" width="6.5546875" style="10" customWidth="1"/>
    <col min="13112" max="13112" width="9.88671875" style="10" customWidth="1"/>
    <col min="13113" max="13113" width="7.33203125" style="10" customWidth="1"/>
    <col min="13114" max="13312" width="11.5546875" style="10"/>
    <col min="13313" max="13313" width="3.77734375" style="10" customWidth="1"/>
    <col min="13314" max="13314" width="0.88671875" style="10" customWidth="1"/>
    <col min="13315" max="13315" width="8" style="10" customWidth="1"/>
    <col min="13316" max="13316" width="1.77734375" style="10" customWidth="1"/>
    <col min="13317" max="13317" width="11.44140625" style="10" customWidth="1"/>
    <col min="13318" max="13318" width="0.88671875" style="10" customWidth="1"/>
    <col min="13319" max="13319" width="12.6640625" style="10" customWidth="1"/>
    <col min="13320" max="13320" width="1.44140625" style="10" customWidth="1"/>
    <col min="13321" max="13321" width="8.33203125" style="10" customWidth="1"/>
    <col min="13322" max="13322" width="1.44140625" style="10" customWidth="1"/>
    <col min="13323" max="13323" width="6.5546875" style="10" customWidth="1"/>
    <col min="13324" max="13324" width="1.44140625" style="10" customWidth="1"/>
    <col min="13325" max="13325" width="12.5546875" style="10" bestFit="1" customWidth="1"/>
    <col min="13326" max="13326" width="1.44140625" style="10" customWidth="1"/>
    <col min="13327" max="13327" width="8.109375" style="10" customWidth="1"/>
    <col min="13328" max="13328" width="1.44140625" style="10" customWidth="1"/>
    <col min="13329" max="13329" width="6.44140625" style="10" customWidth="1"/>
    <col min="13330" max="13330" width="1.44140625" style="10" customWidth="1"/>
    <col min="13331" max="13331" width="11.6640625" style="10" customWidth="1"/>
    <col min="13332" max="13332" width="1.44140625" style="10" customWidth="1"/>
    <col min="13333" max="13333" width="6.77734375" style="10" customWidth="1"/>
    <col min="13334" max="13334" width="1.44140625" style="10" customWidth="1"/>
    <col min="13335" max="13335" width="6.109375" style="10" customWidth="1"/>
    <col min="13336" max="13336" width="1.44140625" style="10" customWidth="1"/>
    <col min="13337" max="13337" width="10.33203125" style="10" customWidth="1"/>
    <col min="13338" max="13338" width="1.44140625" style="10" customWidth="1"/>
    <col min="13339" max="13339" width="6.33203125" style="10" customWidth="1"/>
    <col min="13340" max="13340" width="1.44140625" style="10" customWidth="1"/>
    <col min="13341" max="13341" width="6.44140625" style="10" customWidth="1"/>
    <col min="13342" max="13342" width="1.44140625" style="10" customWidth="1"/>
    <col min="13343" max="13343" width="12.6640625" style="10" customWidth="1"/>
    <col min="13344" max="13345" width="1.44140625" style="10" customWidth="1"/>
    <col min="13346" max="13346" width="13.88671875" style="10" customWidth="1"/>
    <col min="13347" max="13347" width="2.21875" style="10" customWidth="1"/>
    <col min="13348" max="13348" width="13.88671875" style="10" customWidth="1"/>
    <col min="13349" max="13349" width="2.21875" style="10" customWidth="1"/>
    <col min="13350" max="13350" width="14.6640625" style="10" customWidth="1"/>
    <col min="13351" max="13351" width="3" style="10" customWidth="1"/>
    <col min="13352" max="13352" width="14.6640625" style="10" customWidth="1"/>
    <col min="13353" max="13353" width="1.44140625" style="10" customWidth="1"/>
    <col min="13354" max="13354" width="8.44140625" style="10" customWidth="1"/>
    <col min="13355" max="13355" width="1.44140625" style="10" customWidth="1"/>
    <col min="13356" max="13356" width="8.44140625" style="10" customWidth="1"/>
    <col min="13357" max="13357" width="3" style="10" customWidth="1"/>
    <col min="13358" max="13358" width="13.88671875" style="10" customWidth="1"/>
    <col min="13359" max="13359" width="1.44140625" style="10" customWidth="1"/>
    <col min="13360" max="13360" width="12.33203125" style="10" customWidth="1"/>
    <col min="13361" max="13361" width="1.44140625" style="10" customWidth="1"/>
    <col min="13362" max="13362" width="0" style="10" hidden="1" customWidth="1"/>
    <col min="13363" max="13363" width="1.44140625" style="10" customWidth="1"/>
    <col min="13364" max="13364" width="12.33203125" style="10" customWidth="1"/>
    <col min="13365" max="13365" width="2.21875" style="10" customWidth="1"/>
    <col min="13366" max="13366" width="4.5546875" style="10" customWidth="1"/>
    <col min="13367" max="13367" width="6.5546875" style="10" customWidth="1"/>
    <col min="13368" max="13368" width="9.88671875" style="10" customWidth="1"/>
    <col min="13369" max="13369" width="7.33203125" style="10" customWidth="1"/>
    <col min="13370" max="13568" width="11.5546875" style="10"/>
    <col min="13569" max="13569" width="3.77734375" style="10" customWidth="1"/>
    <col min="13570" max="13570" width="0.88671875" style="10" customWidth="1"/>
    <col min="13571" max="13571" width="8" style="10" customWidth="1"/>
    <col min="13572" max="13572" width="1.77734375" style="10" customWidth="1"/>
    <col min="13573" max="13573" width="11.44140625" style="10" customWidth="1"/>
    <col min="13574" max="13574" width="0.88671875" style="10" customWidth="1"/>
    <col min="13575" max="13575" width="12.6640625" style="10" customWidth="1"/>
    <col min="13576" max="13576" width="1.44140625" style="10" customWidth="1"/>
    <col min="13577" max="13577" width="8.33203125" style="10" customWidth="1"/>
    <col min="13578" max="13578" width="1.44140625" style="10" customWidth="1"/>
    <col min="13579" max="13579" width="6.5546875" style="10" customWidth="1"/>
    <col min="13580" max="13580" width="1.44140625" style="10" customWidth="1"/>
    <col min="13581" max="13581" width="12.5546875" style="10" bestFit="1" customWidth="1"/>
    <col min="13582" max="13582" width="1.44140625" style="10" customWidth="1"/>
    <col min="13583" max="13583" width="8.109375" style="10" customWidth="1"/>
    <col min="13584" max="13584" width="1.44140625" style="10" customWidth="1"/>
    <col min="13585" max="13585" width="6.44140625" style="10" customWidth="1"/>
    <col min="13586" max="13586" width="1.44140625" style="10" customWidth="1"/>
    <col min="13587" max="13587" width="11.6640625" style="10" customWidth="1"/>
    <col min="13588" max="13588" width="1.44140625" style="10" customWidth="1"/>
    <col min="13589" max="13589" width="6.77734375" style="10" customWidth="1"/>
    <col min="13590" max="13590" width="1.44140625" style="10" customWidth="1"/>
    <col min="13591" max="13591" width="6.109375" style="10" customWidth="1"/>
    <col min="13592" max="13592" width="1.44140625" style="10" customWidth="1"/>
    <col min="13593" max="13593" width="10.33203125" style="10" customWidth="1"/>
    <col min="13594" max="13594" width="1.44140625" style="10" customWidth="1"/>
    <col min="13595" max="13595" width="6.33203125" style="10" customWidth="1"/>
    <col min="13596" max="13596" width="1.44140625" style="10" customWidth="1"/>
    <col min="13597" max="13597" width="6.44140625" style="10" customWidth="1"/>
    <col min="13598" max="13598" width="1.44140625" style="10" customWidth="1"/>
    <col min="13599" max="13599" width="12.6640625" style="10" customWidth="1"/>
    <col min="13600" max="13601" width="1.44140625" style="10" customWidth="1"/>
    <col min="13602" max="13602" width="13.88671875" style="10" customWidth="1"/>
    <col min="13603" max="13603" width="2.21875" style="10" customWidth="1"/>
    <col min="13604" max="13604" width="13.88671875" style="10" customWidth="1"/>
    <col min="13605" max="13605" width="2.21875" style="10" customWidth="1"/>
    <col min="13606" max="13606" width="14.6640625" style="10" customWidth="1"/>
    <col min="13607" max="13607" width="3" style="10" customWidth="1"/>
    <col min="13608" max="13608" width="14.6640625" style="10" customWidth="1"/>
    <col min="13609" max="13609" width="1.44140625" style="10" customWidth="1"/>
    <col min="13610" max="13610" width="8.44140625" style="10" customWidth="1"/>
    <col min="13611" max="13611" width="1.44140625" style="10" customWidth="1"/>
    <col min="13612" max="13612" width="8.44140625" style="10" customWidth="1"/>
    <col min="13613" max="13613" width="3" style="10" customWidth="1"/>
    <col min="13614" max="13614" width="13.88671875" style="10" customWidth="1"/>
    <col min="13615" max="13615" width="1.44140625" style="10" customWidth="1"/>
    <col min="13616" max="13616" width="12.33203125" style="10" customWidth="1"/>
    <col min="13617" max="13617" width="1.44140625" style="10" customWidth="1"/>
    <col min="13618" max="13618" width="0" style="10" hidden="1" customWidth="1"/>
    <col min="13619" max="13619" width="1.44140625" style="10" customWidth="1"/>
    <col min="13620" max="13620" width="12.33203125" style="10" customWidth="1"/>
    <col min="13621" max="13621" width="2.21875" style="10" customWidth="1"/>
    <col min="13622" max="13622" width="4.5546875" style="10" customWidth="1"/>
    <col min="13623" max="13623" width="6.5546875" style="10" customWidth="1"/>
    <col min="13624" max="13624" width="9.88671875" style="10" customWidth="1"/>
    <col min="13625" max="13625" width="7.33203125" style="10" customWidth="1"/>
    <col min="13626" max="13824" width="11.5546875" style="10"/>
    <col min="13825" max="13825" width="3.77734375" style="10" customWidth="1"/>
    <col min="13826" max="13826" width="0.88671875" style="10" customWidth="1"/>
    <col min="13827" max="13827" width="8" style="10" customWidth="1"/>
    <col min="13828" max="13828" width="1.77734375" style="10" customWidth="1"/>
    <col min="13829" max="13829" width="11.44140625" style="10" customWidth="1"/>
    <col min="13830" max="13830" width="0.88671875" style="10" customWidth="1"/>
    <col min="13831" max="13831" width="12.6640625" style="10" customWidth="1"/>
    <col min="13832" max="13832" width="1.44140625" style="10" customWidth="1"/>
    <col min="13833" max="13833" width="8.33203125" style="10" customWidth="1"/>
    <col min="13834" max="13834" width="1.44140625" style="10" customWidth="1"/>
    <col min="13835" max="13835" width="6.5546875" style="10" customWidth="1"/>
    <col min="13836" max="13836" width="1.44140625" style="10" customWidth="1"/>
    <col min="13837" max="13837" width="12.5546875" style="10" bestFit="1" customWidth="1"/>
    <col min="13838" max="13838" width="1.44140625" style="10" customWidth="1"/>
    <col min="13839" max="13839" width="8.109375" style="10" customWidth="1"/>
    <col min="13840" max="13840" width="1.44140625" style="10" customWidth="1"/>
    <col min="13841" max="13841" width="6.44140625" style="10" customWidth="1"/>
    <col min="13842" max="13842" width="1.44140625" style="10" customWidth="1"/>
    <col min="13843" max="13843" width="11.6640625" style="10" customWidth="1"/>
    <col min="13844" max="13844" width="1.44140625" style="10" customWidth="1"/>
    <col min="13845" max="13845" width="6.77734375" style="10" customWidth="1"/>
    <col min="13846" max="13846" width="1.44140625" style="10" customWidth="1"/>
    <col min="13847" max="13847" width="6.109375" style="10" customWidth="1"/>
    <col min="13848" max="13848" width="1.44140625" style="10" customWidth="1"/>
    <col min="13849" max="13849" width="10.33203125" style="10" customWidth="1"/>
    <col min="13850" max="13850" width="1.44140625" style="10" customWidth="1"/>
    <col min="13851" max="13851" width="6.33203125" style="10" customWidth="1"/>
    <col min="13852" max="13852" width="1.44140625" style="10" customWidth="1"/>
    <col min="13853" max="13853" width="6.44140625" style="10" customWidth="1"/>
    <col min="13854" max="13854" width="1.44140625" style="10" customWidth="1"/>
    <col min="13855" max="13855" width="12.6640625" style="10" customWidth="1"/>
    <col min="13856" max="13857" width="1.44140625" style="10" customWidth="1"/>
    <col min="13858" max="13858" width="13.88671875" style="10" customWidth="1"/>
    <col min="13859" max="13859" width="2.21875" style="10" customWidth="1"/>
    <col min="13860" max="13860" width="13.88671875" style="10" customWidth="1"/>
    <col min="13861" max="13861" width="2.21875" style="10" customWidth="1"/>
    <col min="13862" max="13862" width="14.6640625" style="10" customWidth="1"/>
    <col min="13863" max="13863" width="3" style="10" customWidth="1"/>
    <col min="13864" max="13864" width="14.6640625" style="10" customWidth="1"/>
    <col min="13865" max="13865" width="1.44140625" style="10" customWidth="1"/>
    <col min="13866" max="13866" width="8.44140625" style="10" customWidth="1"/>
    <col min="13867" max="13867" width="1.44140625" style="10" customWidth="1"/>
    <col min="13868" max="13868" width="8.44140625" style="10" customWidth="1"/>
    <col min="13869" max="13869" width="3" style="10" customWidth="1"/>
    <col min="13870" max="13870" width="13.88671875" style="10" customWidth="1"/>
    <col min="13871" max="13871" width="1.44140625" style="10" customWidth="1"/>
    <col min="13872" max="13872" width="12.33203125" style="10" customWidth="1"/>
    <col min="13873" max="13873" width="1.44140625" style="10" customWidth="1"/>
    <col min="13874" max="13874" width="0" style="10" hidden="1" customWidth="1"/>
    <col min="13875" max="13875" width="1.44140625" style="10" customWidth="1"/>
    <col min="13876" max="13876" width="12.33203125" style="10" customWidth="1"/>
    <col min="13877" max="13877" width="2.21875" style="10" customWidth="1"/>
    <col min="13878" max="13878" width="4.5546875" style="10" customWidth="1"/>
    <col min="13879" max="13879" width="6.5546875" style="10" customWidth="1"/>
    <col min="13880" max="13880" width="9.88671875" style="10" customWidth="1"/>
    <col min="13881" max="13881" width="7.33203125" style="10" customWidth="1"/>
    <col min="13882" max="14080" width="11.5546875" style="10"/>
    <col min="14081" max="14081" width="3.77734375" style="10" customWidth="1"/>
    <col min="14082" max="14082" width="0.88671875" style="10" customWidth="1"/>
    <col min="14083" max="14083" width="8" style="10" customWidth="1"/>
    <col min="14084" max="14084" width="1.77734375" style="10" customWidth="1"/>
    <col min="14085" max="14085" width="11.44140625" style="10" customWidth="1"/>
    <col min="14086" max="14086" width="0.88671875" style="10" customWidth="1"/>
    <col min="14087" max="14087" width="12.6640625" style="10" customWidth="1"/>
    <col min="14088" max="14088" width="1.44140625" style="10" customWidth="1"/>
    <col min="14089" max="14089" width="8.33203125" style="10" customWidth="1"/>
    <col min="14090" max="14090" width="1.44140625" style="10" customWidth="1"/>
    <col min="14091" max="14091" width="6.5546875" style="10" customWidth="1"/>
    <col min="14092" max="14092" width="1.44140625" style="10" customWidth="1"/>
    <col min="14093" max="14093" width="12.5546875" style="10" bestFit="1" customWidth="1"/>
    <col min="14094" max="14094" width="1.44140625" style="10" customWidth="1"/>
    <col min="14095" max="14095" width="8.109375" style="10" customWidth="1"/>
    <col min="14096" max="14096" width="1.44140625" style="10" customWidth="1"/>
    <col min="14097" max="14097" width="6.44140625" style="10" customWidth="1"/>
    <col min="14098" max="14098" width="1.44140625" style="10" customWidth="1"/>
    <col min="14099" max="14099" width="11.6640625" style="10" customWidth="1"/>
    <col min="14100" max="14100" width="1.44140625" style="10" customWidth="1"/>
    <col min="14101" max="14101" width="6.77734375" style="10" customWidth="1"/>
    <col min="14102" max="14102" width="1.44140625" style="10" customWidth="1"/>
    <col min="14103" max="14103" width="6.109375" style="10" customWidth="1"/>
    <col min="14104" max="14104" width="1.44140625" style="10" customWidth="1"/>
    <col min="14105" max="14105" width="10.33203125" style="10" customWidth="1"/>
    <col min="14106" max="14106" width="1.44140625" style="10" customWidth="1"/>
    <col min="14107" max="14107" width="6.33203125" style="10" customWidth="1"/>
    <col min="14108" max="14108" width="1.44140625" style="10" customWidth="1"/>
    <col min="14109" max="14109" width="6.44140625" style="10" customWidth="1"/>
    <col min="14110" max="14110" width="1.44140625" style="10" customWidth="1"/>
    <col min="14111" max="14111" width="12.6640625" style="10" customWidth="1"/>
    <col min="14112" max="14113" width="1.44140625" style="10" customWidth="1"/>
    <col min="14114" max="14114" width="13.88671875" style="10" customWidth="1"/>
    <col min="14115" max="14115" width="2.21875" style="10" customWidth="1"/>
    <col min="14116" max="14116" width="13.88671875" style="10" customWidth="1"/>
    <col min="14117" max="14117" width="2.21875" style="10" customWidth="1"/>
    <col min="14118" max="14118" width="14.6640625" style="10" customWidth="1"/>
    <col min="14119" max="14119" width="3" style="10" customWidth="1"/>
    <col min="14120" max="14120" width="14.6640625" style="10" customWidth="1"/>
    <col min="14121" max="14121" width="1.44140625" style="10" customWidth="1"/>
    <col min="14122" max="14122" width="8.44140625" style="10" customWidth="1"/>
    <col min="14123" max="14123" width="1.44140625" style="10" customWidth="1"/>
    <col min="14124" max="14124" width="8.44140625" style="10" customWidth="1"/>
    <col min="14125" max="14125" width="3" style="10" customWidth="1"/>
    <col min="14126" max="14126" width="13.88671875" style="10" customWidth="1"/>
    <col min="14127" max="14127" width="1.44140625" style="10" customWidth="1"/>
    <col min="14128" max="14128" width="12.33203125" style="10" customWidth="1"/>
    <col min="14129" max="14129" width="1.44140625" style="10" customWidth="1"/>
    <col min="14130" max="14130" width="0" style="10" hidden="1" customWidth="1"/>
    <col min="14131" max="14131" width="1.44140625" style="10" customWidth="1"/>
    <col min="14132" max="14132" width="12.33203125" style="10" customWidth="1"/>
    <col min="14133" max="14133" width="2.21875" style="10" customWidth="1"/>
    <col min="14134" max="14134" width="4.5546875" style="10" customWidth="1"/>
    <col min="14135" max="14135" width="6.5546875" style="10" customWidth="1"/>
    <col min="14136" max="14136" width="9.88671875" style="10" customWidth="1"/>
    <col min="14137" max="14137" width="7.33203125" style="10" customWidth="1"/>
    <col min="14138" max="14336" width="11.5546875" style="10"/>
    <col min="14337" max="14337" width="3.77734375" style="10" customWidth="1"/>
    <col min="14338" max="14338" width="0.88671875" style="10" customWidth="1"/>
    <col min="14339" max="14339" width="8" style="10" customWidth="1"/>
    <col min="14340" max="14340" width="1.77734375" style="10" customWidth="1"/>
    <col min="14341" max="14341" width="11.44140625" style="10" customWidth="1"/>
    <col min="14342" max="14342" width="0.88671875" style="10" customWidth="1"/>
    <col min="14343" max="14343" width="12.6640625" style="10" customWidth="1"/>
    <col min="14344" max="14344" width="1.44140625" style="10" customWidth="1"/>
    <col min="14345" max="14345" width="8.33203125" style="10" customWidth="1"/>
    <col min="14346" max="14346" width="1.44140625" style="10" customWidth="1"/>
    <col min="14347" max="14347" width="6.5546875" style="10" customWidth="1"/>
    <col min="14348" max="14348" width="1.44140625" style="10" customWidth="1"/>
    <col min="14349" max="14349" width="12.5546875" style="10" bestFit="1" customWidth="1"/>
    <col min="14350" max="14350" width="1.44140625" style="10" customWidth="1"/>
    <col min="14351" max="14351" width="8.109375" style="10" customWidth="1"/>
    <col min="14352" max="14352" width="1.44140625" style="10" customWidth="1"/>
    <col min="14353" max="14353" width="6.44140625" style="10" customWidth="1"/>
    <col min="14354" max="14354" width="1.44140625" style="10" customWidth="1"/>
    <col min="14355" max="14355" width="11.6640625" style="10" customWidth="1"/>
    <col min="14356" max="14356" width="1.44140625" style="10" customWidth="1"/>
    <col min="14357" max="14357" width="6.77734375" style="10" customWidth="1"/>
    <col min="14358" max="14358" width="1.44140625" style="10" customWidth="1"/>
    <col min="14359" max="14359" width="6.109375" style="10" customWidth="1"/>
    <col min="14360" max="14360" width="1.44140625" style="10" customWidth="1"/>
    <col min="14361" max="14361" width="10.33203125" style="10" customWidth="1"/>
    <col min="14362" max="14362" width="1.44140625" style="10" customWidth="1"/>
    <col min="14363" max="14363" width="6.33203125" style="10" customWidth="1"/>
    <col min="14364" max="14364" width="1.44140625" style="10" customWidth="1"/>
    <col min="14365" max="14365" width="6.44140625" style="10" customWidth="1"/>
    <col min="14366" max="14366" width="1.44140625" style="10" customWidth="1"/>
    <col min="14367" max="14367" width="12.6640625" style="10" customWidth="1"/>
    <col min="14368" max="14369" width="1.44140625" style="10" customWidth="1"/>
    <col min="14370" max="14370" width="13.88671875" style="10" customWidth="1"/>
    <col min="14371" max="14371" width="2.21875" style="10" customWidth="1"/>
    <col min="14372" max="14372" width="13.88671875" style="10" customWidth="1"/>
    <col min="14373" max="14373" width="2.21875" style="10" customWidth="1"/>
    <col min="14374" max="14374" width="14.6640625" style="10" customWidth="1"/>
    <col min="14375" max="14375" width="3" style="10" customWidth="1"/>
    <col min="14376" max="14376" width="14.6640625" style="10" customWidth="1"/>
    <col min="14377" max="14377" width="1.44140625" style="10" customWidth="1"/>
    <col min="14378" max="14378" width="8.44140625" style="10" customWidth="1"/>
    <col min="14379" max="14379" width="1.44140625" style="10" customWidth="1"/>
    <col min="14380" max="14380" width="8.44140625" style="10" customWidth="1"/>
    <col min="14381" max="14381" width="3" style="10" customWidth="1"/>
    <col min="14382" max="14382" width="13.88671875" style="10" customWidth="1"/>
    <col min="14383" max="14383" width="1.44140625" style="10" customWidth="1"/>
    <col min="14384" max="14384" width="12.33203125" style="10" customWidth="1"/>
    <col min="14385" max="14385" width="1.44140625" style="10" customWidth="1"/>
    <col min="14386" max="14386" width="0" style="10" hidden="1" customWidth="1"/>
    <col min="14387" max="14387" width="1.44140625" style="10" customWidth="1"/>
    <col min="14388" max="14388" width="12.33203125" style="10" customWidth="1"/>
    <col min="14389" max="14389" width="2.21875" style="10" customWidth="1"/>
    <col min="14390" max="14390" width="4.5546875" style="10" customWidth="1"/>
    <col min="14391" max="14391" width="6.5546875" style="10" customWidth="1"/>
    <col min="14392" max="14392" width="9.88671875" style="10" customWidth="1"/>
    <col min="14393" max="14393" width="7.33203125" style="10" customWidth="1"/>
    <col min="14394" max="14592" width="11.5546875" style="10"/>
    <col min="14593" max="14593" width="3.77734375" style="10" customWidth="1"/>
    <col min="14594" max="14594" width="0.88671875" style="10" customWidth="1"/>
    <col min="14595" max="14595" width="8" style="10" customWidth="1"/>
    <col min="14596" max="14596" width="1.77734375" style="10" customWidth="1"/>
    <col min="14597" max="14597" width="11.44140625" style="10" customWidth="1"/>
    <col min="14598" max="14598" width="0.88671875" style="10" customWidth="1"/>
    <col min="14599" max="14599" width="12.6640625" style="10" customWidth="1"/>
    <col min="14600" max="14600" width="1.44140625" style="10" customWidth="1"/>
    <col min="14601" max="14601" width="8.33203125" style="10" customWidth="1"/>
    <col min="14602" max="14602" width="1.44140625" style="10" customWidth="1"/>
    <col min="14603" max="14603" width="6.5546875" style="10" customWidth="1"/>
    <col min="14604" max="14604" width="1.44140625" style="10" customWidth="1"/>
    <col min="14605" max="14605" width="12.5546875" style="10" bestFit="1" customWidth="1"/>
    <col min="14606" max="14606" width="1.44140625" style="10" customWidth="1"/>
    <col min="14607" max="14607" width="8.109375" style="10" customWidth="1"/>
    <col min="14608" max="14608" width="1.44140625" style="10" customWidth="1"/>
    <col min="14609" max="14609" width="6.44140625" style="10" customWidth="1"/>
    <col min="14610" max="14610" width="1.44140625" style="10" customWidth="1"/>
    <col min="14611" max="14611" width="11.6640625" style="10" customWidth="1"/>
    <col min="14612" max="14612" width="1.44140625" style="10" customWidth="1"/>
    <col min="14613" max="14613" width="6.77734375" style="10" customWidth="1"/>
    <col min="14614" max="14614" width="1.44140625" style="10" customWidth="1"/>
    <col min="14615" max="14615" width="6.109375" style="10" customWidth="1"/>
    <col min="14616" max="14616" width="1.44140625" style="10" customWidth="1"/>
    <col min="14617" max="14617" width="10.33203125" style="10" customWidth="1"/>
    <col min="14618" max="14618" width="1.44140625" style="10" customWidth="1"/>
    <col min="14619" max="14619" width="6.33203125" style="10" customWidth="1"/>
    <col min="14620" max="14620" width="1.44140625" style="10" customWidth="1"/>
    <col min="14621" max="14621" width="6.44140625" style="10" customWidth="1"/>
    <col min="14622" max="14622" width="1.44140625" style="10" customWidth="1"/>
    <col min="14623" max="14623" width="12.6640625" style="10" customWidth="1"/>
    <col min="14624" max="14625" width="1.44140625" style="10" customWidth="1"/>
    <col min="14626" max="14626" width="13.88671875" style="10" customWidth="1"/>
    <col min="14627" max="14627" width="2.21875" style="10" customWidth="1"/>
    <col min="14628" max="14628" width="13.88671875" style="10" customWidth="1"/>
    <col min="14629" max="14629" width="2.21875" style="10" customWidth="1"/>
    <col min="14630" max="14630" width="14.6640625" style="10" customWidth="1"/>
    <col min="14631" max="14631" width="3" style="10" customWidth="1"/>
    <col min="14632" max="14632" width="14.6640625" style="10" customWidth="1"/>
    <col min="14633" max="14633" width="1.44140625" style="10" customWidth="1"/>
    <col min="14634" max="14634" width="8.44140625" style="10" customWidth="1"/>
    <col min="14635" max="14635" width="1.44140625" style="10" customWidth="1"/>
    <col min="14636" max="14636" width="8.44140625" style="10" customWidth="1"/>
    <col min="14637" max="14637" width="3" style="10" customWidth="1"/>
    <col min="14638" max="14638" width="13.88671875" style="10" customWidth="1"/>
    <col min="14639" max="14639" width="1.44140625" style="10" customWidth="1"/>
    <col min="14640" max="14640" width="12.33203125" style="10" customWidth="1"/>
    <col min="14641" max="14641" width="1.44140625" style="10" customWidth="1"/>
    <col min="14642" max="14642" width="0" style="10" hidden="1" customWidth="1"/>
    <col min="14643" max="14643" width="1.44140625" style="10" customWidth="1"/>
    <col min="14644" max="14644" width="12.33203125" style="10" customWidth="1"/>
    <col min="14645" max="14645" width="2.21875" style="10" customWidth="1"/>
    <col min="14646" max="14646" width="4.5546875" style="10" customWidth="1"/>
    <col min="14647" max="14647" width="6.5546875" style="10" customWidth="1"/>
    <col min="14648" max="14648" width="9.88671875" style="10" customWidth="1"/>
    <col min="14649" max="14649" width="7.33203125" style="10" customWidth="1"/>
    <col min="14650" max="14848" width="11.5546875" style="10"/>
    <col min="14849" max="14849" width="3.77734375" style="10" customWidth="1"/>
    <col min="14850" max="14850" width="0.88671875" style="10" customWidth="1"/>
    <col min="14851" max="14851" width="8" style="10" customWidth="1"/>
    <col min="14852" max="14852" width="1.77734375" style="10" customWidth="1"/>
    <col min="14853" max="14853" width="11.44140625" style="10" customWidth="1"/>
    <col min="14854" max="14854" width="0.88671875" style="10" customWidth="1"/>
    <col min="14855" max="14855" width="12.6640625" style="10" customWidth="1"/>
    <col min="14856" max="14856" width="1.44140625" style="10" customWidth="1"/>
    <col min="14857" max="14857" width="8.33203125" style="10" customWidth="1"/>
    <col min="14858" max="14858" width="1.44140625" style="10" customWidth="1"/>
    <col min="14859" max="14859" width="6.5546875" style="10" customWidth="1"/>
    <col min="14860" max="14860" width="1.44140625" style="10" customWidth="1"/>
    <col min="14861" max="14861" width="12.5546875" style="10" bestFit="1" customWidth="1"/>
    <col min="14862" max="14862" width="1.44140625" style="10" customWidth="1"/>
    <col min="14863" max="14863" width="8.109375" style="10" customWidth="1"/>
    <col min="14864" max="14864" width="1.44140625" style="10" customWidth="1"/>
    <col min="14865" max="14865" width="6.44140625" style="10" customWidth="1"/>
    <col min="14866" max="14866" width="1.44140625" style="10" customWidth="1"/>
    <col min="14867" max="14867" width="11.6640625" style="10" customWidth="1"/>
    <col min="14868" max="14868" width="1.44140625" style="10" customWidth="1"/>
    <col min="14869" max="14869" width="6.77734375" style="10" customWidth="1"/>
    <col min="14870" max="14870" width="1.44140625" style="10" customWidth="1"/>
    <col min="14871" max="14871" width="6.109375" style="10" customWidth="1"/>
    <col min="14872" max="14872" width="1.44140625" style="10" customWidth="1"/>
    <col min="14873" max="14873" width="10.33203125" style="10" customWidth="1"/>
    <col min="14874" max="14874" width="1.44140625" style="10" customWidth="1"/>
    <col min="14875" max="14875" width="6.33203125" style="10" customWidth="1"/>
    <col min="14876" max="14876" width="1.44140625" style="10" customWidth="1"/>
    <col min="14877" max="14877" width="6.44140625" style="10" customWidth="1"/>
    <col min="14878" max="14878" width="1.44140625" style="10" customWidth="1"/>
    <col min="14879" max="14879" width="12.6640625" style="10" customWidth="1"/>
    <col min="14880" max="14881" width="1.44140625" style="10" customWidth="1"/>
    <col min="14882" max="14882" width="13.88671875" style="10" customWidth="1"/>
    <col min="14883" max="14883" width="2.21875" style="10" customWidth="1"/>
    <col min="14884" max="14884" width="13.88671875" style="10" customWidth="1"/>
    <col min="14885" max="14885" width="2.21875" style="10" customWidth="1"/>
    <col min="14886" max="14886" width="14.6640625" style="10" customWidth="1"/>
    <col min="14887" max="14887" width="3" style="10" customWidth="1"/>
    <col min="14888" max="14888" width="14.6640625" style="10" customWidth="1"/>
    <col min="14889" max="14889" width="1.44140625" style="10" customWidth="1"/>
    <col min="14890" max="14890" width="8.44140625" style="10" customWidth="1"/>
    <col min="14891" max="14891" width="1.44140625" style="10" customWidth="1"/>
    <col min="14892" max="14892" width="8.44140625" style="10" customWidth="1"/>
    <col min="14893" max="14893" width="3" style="10" customWidth="1"/>
    <col min="14894" max="14894" width="13.88671875" style="10" customWidth="1"/>
    <col min="14895" max="14895" width="1.44140625" style="10" customWidth="1"/>
    <col min="14896" max="14896" width="12.33203125" style="10" customWidth="1"/>
    <col min="14897" max="14897" width="1.44140625" style="10" customWidth="1"/>
    <col min="14898" max="14898" width="0" style="10" hidden="1" customWidth="1"/>
    <col min="14899" max="14899" width="1.44140625" style="10" customWidth="1"/>
    <col min="14900" max="14900" width="12.33203125" style="10" customWidth="1"/>
    <col min="14901" max="14901" width="2.21875" style="10" customWidth="1"/>
    <col min="14902" max="14902" width="4.5546875" style="10" customWidth="1"/>
    <col min="14903" max="14903" width="6.5546875" style="10" customWidth="1"/>
    <col min="14904" max="14904" width="9.88671875" style="10" customWidth="1"/>
    <col min="14905" max="14905" width="7.33203125" style="10" customWidth="1"/>
    <col min="14906" max="15104" width="11.5546875" style="10"/>
    <col min="15105" max="15105" width="3.77734375" style="10" customWidth="1"/>
    <col min="15106" max="15106" width="0.88671875" style="10" customWidth="1"/>
    <col min="15107" max="15107" width="8" style="10" customWidth="1"/>
    <col min="15108" max="15108" width="1.77734375" style="10" customWidth="1"/>
    <col min="15109" max="15109" width="11.44140625" style="10" customWidth="1"/>
    <col min="15110" max="15110" width="0.88671875" style="10" customWidth="1"/>
    <col min="15111" max="15111" width="12.6640625" style="10" customWidth="1"/>
    <col min="15112" max="15112" width="1.44140625" style="10" customWidth="1"/>
    <col min="15113" max="15113" width="8.33203125" style="10" customWidth="1"/>
    <col min="15114" max="15114" width="1.44140625" style="10" customWidth="1"/>
    <col min="15115" max="15115" width="6.5546875" style="10" customWidth="1"/>
    <col min="15116" max="15116" width="1.44140625" style="10" customWidth="1"/>
    <col min="15117" max="15117" width="12.5546875" style="10" bestFit="1" customWidth="1"/>
    <col min="15118" max="15118" width="1.44140625" style="10" customWidth="1"/>
    <col min="15119" max="15119" width="8.109375" style="10" customWidth="1"/>
    <col min="15120" max="15120" width="1.44140625" style="10" customWidth="1"/>
    <col min="15121" max="15121" width="6.44140625" style="10" customWidth="1"/>
    <col min="15122" max="15122" width="1.44140625" style="10" customWidth="1"/>
    <col min="15123" max="15123" width="11.6640625" style="10" customWidth="1"/>
    <col min="15124" max="15124" width="1.44140625" style="10" customWidth="1"/>
    <col min="15125" max="15125" width="6.77734375" style="10" customWidth="1"/>
    <col min="15126" max="15126" width="1.44140625" style="10" customWidth="1"/>
    <col min="15127" max="15127" width="6.109375" style="10" customWidth="1"/>
    <col min="15128" max="15128" width="1.44140625" style="10" customWidth="1"/>
    <col min="15129" max="15129" width="10.33203125" style="10" customWidth="1"/>
    <col min="15130" max="15130" width="1.44140625" style="10" customWidth="1"/>
    <col min="15131" max="15131" width="6.33203125" style="10" customWidth="1"/>
    <col min="15132" max="15132" width="1.44140625" style="10" customWidth="1"/>
    <col min="15133" max="15133" width="6.44140625" style="10" customWidth="1"/>
    <col min="15134" max="15134" width="1.44140625" style="10" customWidth="1"/>
    <col min="15135" max="15135" width="12.6640625" style="10" customWidth="1"/>
    <col min="15136" max="15137" width="1.44140625" style="10" customWidth="1"/>
    <col min="15138" max="15138" width="13.88671875" style="10" customWidth="1"/>
    <col min="15139" max="15139" width="2.21875" style="10" customWidth="1"/>
    <col min="15140" max="15140" width="13.88671875" style="10" customWidth="1"/>
    <col min="15141" max="15141" width="2.21875" style="10" customWidth="1"/>
    <col min="15142" max="15142" width="14.6640625" style="10" customWidth="1"/>
    <col min="15143" max="15143" width="3" style="10" customWidth="1"/>
    <col min="15144" max="15144" width="14.6640625" style="10" customWidth="1"/>
    <col min="15145" max="15145" width="1.44140625" style="10" customWidth="1"/>
    <col min="15146" max="15146" width="8.44140625" style="10" customWidth="1"/>
    <col min="15147" max="15147" width="1.44140625" style="10" customWidth="1"/>
    <col min="15148" max="15148" width="8.44140625" style="10" customWidth="1"/>
    <col min="15149" max="15149" width="3" style="10" customWidth="1"/>
    <col min="15150" max="15150" width="13.88671875" style="10" customWidth="1"/>
    <col min="15151" max="15151" width="1.44140625" style="10" customWidth="1"/>
    <col min="15152" max="15152" width="12.33203125" style="10" customWidth="1"/>
    <col min="15153" max="15153" width="1.44140625" style="10" customWidth="1"/>
    <col min="15154" max="15154" width="0" style="10" hidden="1" customWidth="1"/>
    <col min="15155" max="15155" width="1.44140625" style="10" customWidth="1"/>
    <col min="15156" max="15156" width="12.33203125" style="10" customWidth="1"/>
    <col min="15157" max="15157" width="2.21875" style="10" customWidth="1"/>
    <col min="15158" max="15158" width="4.5546875" style="10" customWidth="1"/>
    <col min="15159" max="15159" width="6.5546875" style="10" customWidth="1"/>
    <col min="15160" max="15160" width="9.88671875" style="10" customWidth="1"/>
    <col min="15161" max="15161" width="7.33203125" style="10" customWidth="1"/>
    <col min="15162" max="15360" width="11.5546875" style="10"/>
    <col min="15361" max="15361" width="3.77734375" style="10" customWidth="1"/>
    <col min="15362" max="15362" width="0.88671875" style="10" customWidth="1"/>
    <col min="15363" max="15363" width="8" style="10" customWidth="1"/>
    <col min="15364" max="15364" width="1.77734375" style="10" customWidth="1"/>
    <col min="15365" max="15365" width="11.44140625" style="10" customWidth="1"/>
    <col min="15366" max="15366" width="0.88671875" style="10" customWidth="1"/>
    <col min="15367" max="15367" width="12.6640625" style="10" customWidth="1"/>
    <col min="15368" max="15368" width="1.44140625" style="10" customWidth="1"/>
    <col min="15369" max="15369" width="8.33203125" style="10" customWidth="1"/>
    <col min="15370" max="15370" width="1.44140625" style="10" customWidth="1"/>
    <col min="15371" max="15371" width="6.5546875" style="10" customWidth="1"/>
    <col min="15372" max="15372" width="1.44140625" style="10" customWidth="1"/>
    <col min="15373" max="15373" width="12.5546875" style="10" bestFit="1" customWidth="1"/>
    <col min="15374" max="15374" width="1.44140625" style="10" customWidth="1"/>
    <col min="15375" max="15375" width="8.109375" style="10" customWidth="1"/>
    <col min="15376" max="15376" width="1.44140625" style="10" customWidth="1"/>
    <col min="15377" max="15377" width="6.44140625" style="10" customWidth="1"/>
    <col min="15378" max="15378" width="1.44140625" style="10" customWidth="1"/>
    <col min="15379" max="15379" width="11.6640625" style="10" customWidth="1"/>
    <col min="15380" max="15380" width="1.44140625" style="10" customWidth="1"/>
    <col min="15381" max="15381" width="6.77734375" style="10" customWidth="1"/>
    <col min="15382" max="15382" width="1.44140625" style="10" customWidth="1"/>
    <col min="15383" max="15383" width="6.109375" style="10" customWidth="1"/>
    <col min="15384" max="15384" width="1.44140625" style="10" customWidth="1"/>
    <col min="15385" max="15385" width="10.33203125" style="10" customWidth="1"/>
    <col min="15386" max="15386" width="1.44140625" style="10" customWidth="1"/>
    <col min="15387" max="15387" width="6.33203125" style="10" customWidth="1"/>
    <col min="15388" max="15388" width="1.44140625" style="10" customWidth="1"/>
    <col min="15389" max="15389" width="6.44140625" style="10" customWidth="1"/>
    <col min="15390" max="15390" width="1.44140625" style="10" customWidth="1"/>
    <col min="15391" max="15391" width="12.6640625" style="10" customWidth="1"/>
    <col min="15392" max="15393" width="1.44140625" style="10" customWidth="1"/>
    <col min="15394" max="15394" width="13.88671875" style="10" customWidth="1"/>
    <col min="15395" max="15395" width="2.21875" style="10" customWidth="1"/>
    <col min="15396" max="15396" width="13.88671875" style="10" customWidth="1"/>
    <col min="15397" max="15397" width="2.21875" style="10" customWidth="1"/>
    <col min="15398" max="15398" width="14.6640625" style="10" customWidth="1"/>
    <col min="15399" max="15399" width="3" style="10" customWidth="1"/>
    <col min="15400" max="15400" width="14.6640625" style="10" customWidth="1"/>
    <col min="15401" max="15401" width="1.44140625" style="10" customWidth="1"/>
    <col min="15402" max="15402" width="8.44140625" style="10" customWidth="1"/>
    <col min="15403" max="15403" width="1.44140625" style="10" customWidth="1"/>
    <col min="15404" max="15404" width="8.44140625" style="10" customWidth="1"/>
    <col min="15405" max="15405" width="3" style="10" customWidth="1"/>
    <col min="15406" max="15406" width="13.88671875" style="10" customWidth="1"/>
    <col min="15407" max="15407" width="1.44140625" style="10" customWidth="1"/>
    <col min="15408" max="15408" width="12.33203125" style="10" customWidth="1"/>
    <col min="15409" max="15409" width="1.44140625" style="10" customWidth="1"/>
    <col min="15410" max="15410" width="0" style="10" hidden="1" customWidth="1"/>
    <col min="15411" max="15411" width="1.44140625" style="10" customWidth="1"/>
    <col min="15412" max="15412" width="12.33203125" style="10" customWidth="1"/>
    <col min="15413" max="15413" width="2.21875" style="10" customWidth="1"/>
    <col min="15414" max="15414" width="4.5546875" style="10" customWidth="1"/>
    <col min="15415" max="15415" width="6.5546875" style="10" customWidth="1"/>
    <col min="15416" max="15416" width="9.88671875" style="10" customWidth="1"/>
    <col min="15417" max="15417" width="7.33203125" style="10" customWidth="1"/>
    <col min="15418" max="15616" width="11.5546875" style="10"/>
    <col min="15617" max="15617" width="3.77734375" style="10" customWidth="1"/>
    <col min="15618" max="15618" width="0.88671875" style="10" customWidth="1"/>
    <col min="15619" max="15619" width="8" style="10" customWidth="1"/>
    <col min="15620" max="15620" width="1.77734375" style="10" customWidth="1"/>
    <col min="15621" max="15621" width="11.44140625" style="10" customWidth="1"/>
    <col min="15622" max="15622" width="0.88671875" style="10" customWidth="1"/>
    <col min="15623" max="15623" width="12.6640625" style="10" customWidth="1"/>
    <col min="15624" max="15624" width="1.44140625" style="10" customWidth="1"/>
    <col min="15625" max="15625" width="8.33203125" style="10" customWidth="1"/>
    <col min="15626" max="15626" width="1.44140625" style="10" customWidth="1"/>
    <col min="15627" max="15627" width="6.5546875" style="10" customWidth="1"/>
    <col min="15628" max="15628" width="1.44140625" style="10" customWidth="1"/>
    <col min="15629" max="15629" width="12.5546875" style="10" bestFit="1" customWidth="1"/>
    <col min="15630" max="15630" width="1.44140625" style="10" customWidth="1"/>
    <col min="15631" max="15631" width="8.109375" style="10" customWidth="1"/>
    <col min="15632" max="15632" width="1.44140625" style="10" customWidth="1"/>
    <col min="15633" max="15633" width="6.44140625" style="10" customWidth="1"/>
    <col min="15634" max="15634" width="1.44140625" style="10" customWidth="1"/>
    <col min="15635" max="15635" width="11.6640625" style="10" customWidth="1"/>
    <col min="15636" max="15636" width="1.44140625" style="10" customWidth="1"/>
    <col min="15637" max="15637" width="6.77734375" style="10" customWidth="1"/>
    <col min="15638" max="15638" width="1.44140625" style="10" customWidth="1"/>
    <col min="15639" max="15639" width="6.109375" style="10" customWidth="1"/>
    <col min="15640" max="15640" width="1.44140625" style="10" customWidth="1"/>
    <col min="15641" max="15641" width="10.33203125" style="10" customWidth="1"/>
    <col min="15642" max="15642" width="1.44140625" style="10" customWidth="1"/>
    <col min="15643" max="15643" width="6.33203125" style="10" customWidth="1"/>
    <col min="15644" max="15644" width="1.44140625" style="10" customWidth="1"/>
    <col min="15645" max="15645" width="6.44140625" style="10" customWidth="1"/>
    <col min="15646" max="15646" width="1.44140625" style="10" customWidth="1"/>
    <col min="15647" max="15647" width="12.6640625" style="10" customWidth="1"/>
    <col min="15648" max="15649" width="1.44140625" style="10" customWidth="1"/>
    <col min="15650" max="15650" width="13.88671875" style="10" customWidth="1"/>
    <col min="15651" max="15651" width="2.21875" style="10" customWidth="1"/>
    <col min="15652" max="15652" width="13.88671875" style="10" customWidth="1"/>
    <col min="15653" max="15653" width="2.21875" style="10" customWidth="1"/>
    <col min="15654" max="15654" width="14.6640625" style="10" customWidth="1"/>
    <col min="15655" max="15655" width="3" style="10" customWidth="1"/>
    <col min="15656" max="15656" width="14.6640625" style="10" customWidth="1"/>
    <col min="15657" max="15657" width="1.44140625" style="10" customWidth="1"/>
    <col min="15658" max="15658" width="8.44140625" style="10" customWidth="1"/>
    <col min="15659" max="15659" width="1.44140625" style="10" customWidth="1"/>
    <col min="15660" max="15660" width="8.44140625" style="10" customWidth="1"/>
    <col min="15661" max="15661" width="3" style="10" customWidth="1"/>
    <col min="15662" max="15662" width="13.88671875" style="10" customWidth="1"/>
    <col min="15663" max="15663" width="1.44140625" style="10" customWidth="1"/>
    <col min="15664" max="15664" width="12.33203125" style="10" customWidth="1"/>
    <col min="15665" max="15665" width="1.44140625" style="10" customWidth="1"/>
    <col min="15666" max="15666" width="0" style="10" hidden="1" customWidth="1"/>
    <col min="15667" max="15667" width="1.44140625" style="10" customWidth="1"/>
    <col min="15668" max="15668" width="12.33203125" style="10" customWidth="1"/>
    <col min="15669" max="15669" width="2.21875" style="10" customWidth="1"/>
    <col min="15670" max="15670" width="4.5546875" style="10" customWidth="1"/>
    <col min="15671" max="15671" width="6.5546875" style="10" customWidth="1"/>
    <col min="15672" max="15672" width="9.88671875" style="10" customWidth="1"/>
    <col min="15673" max="15673" width="7.33203125" style="10" customWidth="1"/>
    <col min="15674" max="15872" width="11.5546875" style="10"/>
    <col min="15873" max="15873" width="3.77734375" style="10" customWidth="1"/>
    <col min="15874" max="15874" width="0.88671875" style="10" customWidth="1"/>
    <col min="15875" max="15875" width="8" style="10" customWidth="1"/>
    <col min="15876" max="15876" width="1.77734375" style="10" customWidth="1"/>
    <col min="15877" max="15877" width="11.44140625" style="10" customWidth="1"/>
    <col min="15878" max="15878" width="0.88671875" style="10" customWidth="1"/>
    <col min="15879" max="15879" width="12.6640625" style="10" customWidth="1"/>
    <col min="15880" max="15880" width="1.44140625" style="10" customWidth="1"/>
    <col min="15881" max="15881" width="8.33203125" style="10" customWidth="1"/>
    <col min="15882" max="15882" width="1.44140625" style="10" customWidth="1"/>
    <col min="15883" max="15883" width="6.5546875" style="10" customWidth="1"/>
    <col min="15884" max="15884" width="1.44140625" style="10" customWidth="1"/>
    <col min="15885" max="15885" width="12.5546875" style="10" bestFit="1" customWidth="1"/>
    <col min="15886" max="15886" width="1.44140625" style="10" customWidth="1"/>
    <col min="15887" max="15887" width="8.109375" style="10" customWidth="1"/>
    <col min="15888" max="15888" width="1.44140625" style="10" customWidth="1"/>
    <col min="15889" max="15889" width="6.44140625" style="10" customWidth="1"/>
    <col min="15890" max="15890" width="1.44140625" style="10" customWidth="1"/>
    <col min="15891" max="15891" width="11.6640625" style="10" customWidth="1"/>
    <col min="15892" max="15892" width="1.44140625" style="10" customWidth="1"/>
    <col min="15893" max="15893" width="6.77734375" style="10" customWidth="1"/>
    <col min="15894" max="15894" width="1.44140625" style="10" customWidth="1"/>
    <col min="15895" max="15895" width="6.109375" style="10" customWidth="1"/>
    <col min="15896" max="15896" width="1.44140625" style="10" customWidth="1"/>
    <col min="15897" max="15897" width="10.33203125" style="10" customWidth="1"/>
    <col min="15898" max="15898" width="1.44140625" style="10" customWidth="1"/>
    <col min="15899" max="15899" width="6.33203125" style="10" customWidth="1"/>
    <col min="15900" max="15900" width="1.44140625" style="10" customWidth="1"/>
    <col min="15901" max="15901" width="6.44140625" style="10" customWidth="1"/>
    <col min="15902" max="15902" width="1.44140625" style="10" customWidth="1"/>
    <col min="15903" max="15903" width="12.6640625" style="10" customWidth="1"/>
    <col min="15904" max="15905" width="1.44140625" style="10" customWidth="1"/>
    <col min="15906" max="15906" width="13.88671875" style="10" customWidth="1"/>
    <col min="15907" max="15907" width="2.21875" style="10" customWidth="1"/>
    <col min="15908" max="15908" width="13.88671875" style="10" customWidth="1"/>
    <col min="15909" max="15909" width="2.21875" style="10" customWidth="1"/>
    <col min="15910" max="15910" width="14.6640625" style="10" customWidth="1"/>
    <col min="15911" max="15911" width="3" style="10" customWidth="1"/>
    <col min="15912" max="15912" width="14.6640625" style="10" customWidth="1"/>
    <col min="15913" max="15913" width="1.44140625" style="10" customWidth="1"/>
    <col min="15914" max="15914" width="8.44140625" style="10" customWidth="1"/>
    <col min="15915" max="15915" width="1.44140625" style="10" customWidth="1"/>
    <col min="15916" max="15916" width="8.44140625" style="10" customWidth="1"/>
    <col min="15917" max="15917" width="3" style="10" customWidth="1"/>
    <col min="15918" max="15918" width="13.88671875" style="10" customWidth="1"/>
    <col min="15919" max="15919" width="1.44140625" style="10" customWidth="1"/>
    <col min="15920" max="15920" width="12.33203125" style="10" customWidth="1"/>
    <col min="15921" max="15921" width="1.44140625" style="10" customWidth="1"/>
    <col min="15922" max="15922" width="0" style="10" hidden="1" customWidth="1"/>
    <col min="15923" max="15923" width="1.44140625" style="10" customWidth="1"/>
    <col min="15924" max="15924" width="12.33203125" style="10" customWidth="1"/>
    <col min="15925" max="15925" width="2.21875" style="10" customWidth="1"/>
    <col min="15926" max="15926" width="4.5546875" style="10" customWidth="1"/>
    <col min="15927" max="15927" width="6.5546875" style="10" customWidth="1"/>
    <col min="15928" max="15928" width="9.88671875" style="10" customWidth="1"/>
    <col min="15929" max="15929" width="7.33203125" style="10" customWidth="1"/>
    <col min="15930" max="16128" width="11.5546875" style="10"/>
    <col min="16129" max="16129" width="3.77734375" style="10" customWidth="1"/>
    <col min="16130" max="16130" width="0.88671875" style="10" customWidth="1"/>
    <col min="16131" max="16131" width="8" style="10" customWidth="1"/>
    <col min="16132" max="16132" width="1.77734375" style="10" customWidth="1"/>
    <col min="16133" max="16133" width="11.44140625" style="10" customWidth="1"/>
    <col min="16134" max="16134" width="0.88671875" style="10" customWidth="1"/>
    <col min="16135" max="16135" width="12.6640625" style="10" customWidth="1"/>
    <col min="16136" max="16136" width="1.44140625" style="10" customWidth="1"/>
    <col min="16137" max="16137" width="8.33203125" style="10" customWidth="1"/>
    <col min="16138" max="16138" width="1.44140625" style="10" customWidth="1"/>
    <col min="16139" max="16139" width="6.5546875" style="10" customWidth="1"/>
    <col min="16140" max="16140" width="1.44140625" style="10" customWidth="1"/>
    <col min="16141" max="16141" width="12.5546875" style="10" bestFit="1" customWidth="1"/>
    <col min="16142" max="16142" width="1.44140625" style="10" customWidth="1"/>
    <col min="16143" max="16143" width="8.109375" style="10" customWidth="1"/>
    <col min="16144" max="16144" width="1.44140625" style="10" customWidth="1"/>
    <col min="16145" max="16145" width="6.44140625" style="10" customWidth="1"/>
    <col min="16146" max="16146" width="1.44140625" style="10" customWidth="1"/>
    <col min="16147" max="16147" width="11.6640625" style="10" customWidth="1"/>
    <col min="16148" max="16148" width="1.44140625" style="10" customWidth="1"/>
    <col min="16149" max="16149" width="6.77734375" style="10" customWidth="1"/>
    <col min="16150" max="16150" width="1.44140625" style="10" customWidth="1"/>
    <col min="16151" max="16151" width="6.109375" style="10" customWidth="1"/>
    <col min="16152" max="16152" width="1.44140625" style="10" customWidth="1"/>
    <col min="16153" max="16153" width="10.33203125" style="10" customWidth="1"/>
    <col min="16154" max="16154" width="1.44140625" style="10" customWidth="1"/>
    <col min="16155" max="16155" width="6.33203125" style="10" customWidth="1"/>
    <col min="16156" max="16156" width="1.44140625" style="10" customWidth="1"/>
    <col min="16157" max="16157" width="6.44140625" style="10" customWidth="1"/>
    <col min="16158" max="16158" width="1.44140625" style="10" customWidth="1"/>
    <col min="16159" max="16159" width="12.6640625" style="10" customWidth="1"/>
    <col min="16160" max="16161" width="1.44140625" style="10" customWidth="1"/>
    <col min="16162" max="16162" width="13.88671875" style="10" customWidth="1"/>
    <col min="16163" max="16163" width="2.21875" style="10" customWidth="1"/>
    <col min="16164" max="16164" width="13.88671875" style="10" customWidth="1"/>
    <col min="16165" max="16165" width="2.21875" style="10" customWidth="1"/>
    <col min="16166" max="16166" width="14.6640625" style="10" customWidth="1"/>
    <col min="16167" max="16167" width="3" style="10" customWidth="1"/>
    <col min="16168" max="16168" width="14.6640625" style="10" customWidth="1"/>
    <col min="16169" max="16169" width="1.44140625" style="10" customWidth="1"/>
    <col min="16170" max="16170" width="8.44140625" style="10" customWidth="1"/>
    <col min="16171" max="16171" width="1.44140625" style="10" customWidth="1"/>
    <col min="16172" max="16172" width="8.44140625" style="10" customWidth="1"/>
    <col min="16173" max="16173" width="3" style="10" customWidth="1"/>
    <col min="16174" max="16174" width="13.88671875" style="10" customWidth="1"/>
    <col min="16175" max="16175" width="1.44140625" style="10" customWidth="1"/>
    <col min="16176" max="16176" width="12.33203125" style="10" customWidth="1"/>
    <col min="16177" max="16177" width="1.44140625" style="10" customWidth="1"/>
    <col min="16178" max="16178" width="0" style="10" hidden="1" customWidth="1"/>
    <col min="16179" max="16179" width="1.44140625" style="10" customWidth="1"/>
    <col min="16180" max="16180" width="12.33203125" style="10" customWidth="1"/>
    <col min="16181" max="16181" width="2.21875" style="10" customWidth="1"/>
    <col min="16182" max="16182" width="4.5546875" style="10" customWidth="1"/>
    <col min="16183" max="16183" width="6.5546875" style="10" customWidth="1"/>
    <col min="16184" max="16184" width="9.88671875" style="10" customWidth="1"/>
    <col min="16185" max="16185" width="7.33203125" style="10" customWidth="1"/>
    <col min="16186" max="16384" width="11.5546875" style="10"/>
  </cols>
  <sheetData>
    <row r="1" spans="1:55" s="8" customFormat="1" ht="10.5" customHeight="1" x14ac:dyDescent="0.3">
      <c r="C1" s="9"/>
      <c r="D1" s="10"/>
      <c r="E1" s="10"/>
      <c r="AE1" s="11" t="s">
        <v>42</v>
      </c>
      <c r="AH1" s="8" t="s">
        <v>43</v>
      </c>
      <c r="BB1" s="11" t="s">
        <v>44</v>
      </c>
      <c r="BC1" s="11"/>
    </row>
    <row r="2" spans="1:55" s="8" customFormat="1" ht="10.5" customHeight="1" x14ac:dyDescent="0.3">
      <c r="A2" s="12"/>
      <c r="D2" s="10"/>
      <c r="E2" s="10"/>
      <c r="AE2" s="11" t="s">
        <v>45</v>
      </c>
      <c r="AH2" s="8" t="s">
        <v>46</v>
      </c>
      <c r="BB2" s="11" t="s">
        <v>47</v>
      </c>
      <c r="BC2" s="11"/>
    </row>
    <row r="3" spans="1:55" s="8" customFormat="1" ht="10.5" customHeight="1" x14ac:dyDescent="0.3">
      <c r="A3" s="13"/>
      <c r="D3" s="10"/>
      <c r="E3" s="10"/>
      <c r="AE3" s="11" t="s">
        <v>48</v>
      </c>
      <c r="AH3" s="14" t="s">
        <v>49</v>
      </c>
      <c r="BC3" s="11"/>
    </row>
    <row r="4" spans="1:55" ht="9.6" customHeight="1" x14ac:dyDescent="0.3"/>
    <row r="5" spans="1:55" ht="9.6" customHeight="1" x14ac:dyDescent="0.3">
      <c r="G5" s="16" t="s">
        <v>50</v>
      </c>
      <c r="H5" s="16"/>
      <c r="I5" s="16"/>
      <c r="J5" s="16"/>
      <c r="K5" s="16"/>
      <c r="L5" s="16"/>
      <c r="M5" s="16"/>
      <c r="N5" s="16"/>
      <c r="O5" s="16"/>
      <c r="P5" s="16"/>
      <c r="Q5" s="16"/>
      <c r="R5" s="16"/>
      <c r="S5" s="16"/>
      <c r="T5" s="16"/>
      <c r="U5" s="16"/>
      <c r="V5" s="16"/>
      <c r="W5" s="16"/>
      <c r="X5" s="16"/>
      <c r="Y5" s="16"/>
      <c r="Z5" s="16"/>
      <c r="AA5" s="16"/>
      <c r="AB5" s="16"/>
      <c r="AC5" s="16"/>
    </row>
    <row r="6" spans="1:55" ht="10.35" customHeight="1" x14ac:dyDescent="0.3">
      <c r="G6" s="17" t="s">
        <v>6</v>
      </c>
      <c r="H6" s="17"/>
      <c r="I6" s="17"/>
      <c r="J6" s="17"/>
      <c r="K6" s="17"/>
      <c r="M6" s="17" t="s">
        <v>51</v>
      </c>
      <c r="N6" s="17"/>
      <c r="O6" s="17"/>
      <c r="P6" s="17"/>
      <c r="Q6" s="17"/>
      <c r="S6" s="17" t="s">
        <v>52</v>
      </c>
      <c r="T6" s="17"/>
      <c r="U6" s="17"/>
      <c r="V6" s="17"/>
      <c r="W6" s="17"/>
      <c r="X6" s="17"/>
      <c r="Y6" s="17"/>
      <c r="Z6" s="17"/>
      <c r="AA6" s="17"/>
      <c r="AB6" s="17"/>
      <c r="AC6" s="17"/>
      <c r="AN6" s="16" t="s">
        <v>53</v>
      </c>
      <c r="AO6" s="16"/>
      <c r="AP6" s="16"/>
      <c r="AQ6" s="16"/>
      <c r="AR6" s="16"/>
      <c r="AS6" s="16"/>
      <c r="AT6" s="16"/>
      <c r="AU6" s="16"/>
      <c r="AV6" s="16"/>
      <c r="AW6" s="16"/>
      <c r="AX6" s="16"/>
      <c r="AY6" s="16"/>
      <c r="AZ6" s="16"/>
    </row>
    <row r="7" spans="1:55" ht="9.6" customHeight="1" x14ac:dyDescent="0.3">
      <c r="G7" s="16" t="s">
        <v>54</v>
      </c>
      <c r="H7" s="16"/>
      <c r="I7" s="16"/>
      <c r="J7" s="16"/>
      <c r="K7" s="16"/>
      <c r="M7" s="16" t="s">
        <v>55</v>
      </c>
      <c r="N7" s="16"/>
      <c r="O7" s="16"/>
      <c r="P7" s="16"/>
      <c r="Q7" s="16"/>
      <c r="S7" s="16" t="s">
        <v>55</v>
      </c>
      <c r="T7" s="16"/>
      <c r="U7" s="16"/>
      <c r="V7" s="16"/>
      <c r="W7" s="16"/>
      <c r="X7" s="16"/>
      <c r="Y7" s="16"/>
      <c r="Z7" s="16"/>
      <c r="AA7" s="16"/>
      <c r="AB7" s="16"/>
      <c r="AC7" s="16"/>
      <c r="AN7" s="17" t="s">
        <v>56</v>
      </c>
      <c r="AO7" s="17"/>
      <c r="AP7" s="17"/>
      <c r="AQ7" s="17"/>
      <c r="AR7" s="17"/>
    </row>
    <row r="8" spans="1:55" ht="9.6" customHeight="1" x14ac:dyDescent="0.3">
      <c r="AN8" s="16" t="s">
        <v>57</v>
      </c>
      <c r="AO8" s="16"/>
      <c r="AP8" s="16"/>
      <c r="AQ8" s="16"/>
      <c r="AR8" s="16"/>
      <c r="AT8" s="16" t="s">
        <v>58</v>
      </c>
      <c r="AU8" s="16"/>
      <c r="AV8" s="16"/>
      <c r="AW8" s="16"/>
      <c r="AX8" s="16"/>
      <c r="AY8" s="16"/>
      <c r="AZ8" s="16"/>
    </row>
    <row r="9" spans="1:55" ht="9.6" customHeight="1" x14ac:dyDescent="0.3">
      <c r="K9" s="18"/>
      <c r="Q9" s="18"/>
      <c r="S9" s="16" t="s">
        <v>59</v>
      </c>
      <c r="T9" s="16"/>
      <c r="U9" s="16"/>
      <c r="V9" s="16"/>
      <c r="W9" s="16"/>
      <c r="Y9" s="16" t="s">
        <v>60</v>
      </c>
      <c r="Z9" s="16"/>
      <c r="AA9" s="16"/>
      <c r="AB9" s="16"/>
      <c r="AC9" s="16"/>
      <c r="AJ9" s="18"/>
      <c r="AR9" s="18"/>
      <c r="AT9" s="18" t="s">
        <v>61</v>
      </c>
      <c r="AV9" s="18" t="s">
        <v>61</v>
      </c>
      <c r="AX9" s="18"/>
    </row>
    <row r="10" spans="1:55" ht="9.6" customHeight="1" x14ac:dyDescent="0.3">
      <c r="C10" s="18" t="s">
        <v>62</v>
      </c>
      <c r="I10" s="18" t="s">
        <v>63</v>
      </c>
      <c r="K10" s="18" t="s">
        <v>64</v>
      </c>
      <c r="O10" s="18" t="s">
        <v>63</v>
      </c>
      <c r="Q10" s="18" t="s">
        <v>64</v>
      </c>
      <c r="U10" s="18" t="s">
        <v>63</v>
      </c>
      <c r="W10" s="18" t="s">
        <v>64</v>
      </c>
      <c r="AA10" s="18" t="s">
        <v>63</v>
      </c>
      <c r="AC10" s="18" t="s">
        <v>64</v>
      </c>
      <c r="AE10" s="18" t="s">
        <v>65</v>
      </c>
      <c r="AF10" s="18"/>
      <c r="AH10" s="18" t="s">
        <v>66</v>
      </c>
      <c r="AJ10" s="18" t="s">
        <v>67</v>
      </c>
      <c r="AL10" s="18" t="s">
        <v>68</v>
      </c>
      <c r="AP10" s="18" t="s">
        <v>63</v>
      </c>
      <c r="AR10" s="18" t="s">
        <v>64</v>
      </c>
      <c r="AT10" s="18" t="s">
        <v>69</v>
      </c>
      <c r="AV10" s="18" t="s">
        <v>69</v>
      </c>
      <c r="AX10" s="18"/>
      <c r="AZ10" s="18" t="s">
        <v>70</v>
      </c>
    </row>
    <row r="11" spans="1:55" ht="9.6" customHeight="1" x14ac:dyDescent="0.3">
      <c r="A11" s="19" t="s">
        <v>71</v>
      </c>
      <c r="C11" s="19" t="s">
        <v>72</v>
      </c>
      <c r="E11" s="19" t="s">
        <v>73</v>
      </c>
      <c r="G11" s="19" t="s">
        <v>74</v>
      </c>
      <c r="I11" s="19" t="s">
        <v>75</v>
      </c>
      <c r="K11" s="19" t="s">
        <v>76</v>
      </c>
      <c r="M11" s="19" t="s">
        <v>74</v>
      </c>
      <c r="O11" s="19" t="s">
        <v>75</v>
      </c>
      <c r="Q11" s="19" t="s">
        <v>76</v>
      </c>
      <c r="S11" s="19" t="s">
        <v>74</v>
      </c>
      <c r="U11" s="19" t="s">
        <v>75</v>
      </c>
      <c r="W11" s="19" t="s">
        <v>76</v>
      </c>
      <c r="Y11" s="19" t="s">
        <v>74</v>
      </c>
      <c r="AA11" s="19" t="s">
        <v>75</v>
      </c>
      <c r="AC11" s="19" t="s">
        <v>76</v>
      </c>
      <c r="AE11" s="19" t="s">
        <v>50</v>
      </c>
      <c r="AF11" s="18"/>
      <c r="AH11" s="19" t="s">
        <v>77</v>
      </c>
      <c r="AJ11" s="19" t="s">
        <v>78</v>
      </c>
      <c r="AL11" s="19" t="s">
        <v>79</v>
      </c>
      <c r="AN11" s="19" t="s">
        <v>74</v>
      </c>
      <c r="AP11" s="19" t="s">
        <v>75</v>
      </c>
      <c r="AR11" s="19" t="s">
        <v>80</v>
      </c>
      <c r="AT11" s="19" t="s">
        <v>81</v>
      </c>
      <c r="AV11" s="19" t="s">
        <v>82</v>
      </c>
      <c r="AX11" s="19"/>
      <c r="AZ11" s="19" t="s">
        <v>83</v>
      </c>
      <c r="BB11" s="20" t="s">
        <v>71</v>
      </c>
    </row>
    <row r="12" spans="1:55" ht="8.85" customHeight="1" x14ac:dyDescent="0.3"/>
    <row r="13" spans="1:55" ht="8.85" customHeight="1" x14ac:dyDescent="0.3"/>
    <row r="14" spans="1:55" ht="8.85" customHeight="1" x14ac:dyDescent="0.3">
      <c r="A14" s="10">
        <v>1</v>
      </c>
      <c r="B14" s="21"/>
      <c r="C14" s="26">
        <v>159467</v>
      </c>
      <c r="E14" s="10" t="s">
        <v>84</v>
      </c>
      <c r="F14" s="21"/>
      <c r="G14" s="24">
        <v>738372898</v>
      </c>
      <c r="H14" s="21"/>
      <c r="I14" s="22">
        <f>(G14/$C14)</f>
        <v>4630.2551499683323</v>
      </c>
      <c r="J14" s="21"/>
      <c r="K14" s="23">
        <f>IF($AE14&lt;&gt;0,(G14/$AE14)*100,0)</f>
        <v>76.493790005368936</v>
      </c>
      <c r="L14" s="21"/>
      <c r="M14" s="24">
        <v>145664412</v>
      </c>
      <c r="N14" s="21"/>
      <c r="O14" s="22">
        <f t="shared" ref="O14:O58" si="0">(M14/$C14)</f>
        <v>913.44549028952702</v>
      </c>
      <c r="P14" s="21"/>
      <c r="Q14" s="23">
        <f t="shared" ref="Q14:Q58" si="1">IF($AE14&lt;&gt;0,(M14/$AE14)*100,0)</f>
        <v>15.090509108560946</v>
      </c>
      <c r="R14" s="21"/>
      <c r="S14" s="24">
        <v>73729530</v>
      </c>
      <c r="T14" s="21"/>
      <c r="U14" s="22">
        <f t="shared" ref="U14:U58" si="2">(S14/$C14)</f>
        <v>462.34976515517315</v>
      </c>
      <c r="V14" s="21"/>
      <c r="W14" s="23">
        <f t="shared" ref="W14:W58" si="3">IF($AE14&lt;&gt;0,(S14/$AE14)*100,0)</f>
        <v>7.6382153249272555</v>
      </c>
      <c r="X14" s="21"/>
      <c r="Y14" s="24">
        <v>7504848</v>
      </c>
      <c r="Z14" s="21"/>
      <c r="AA14" s="22">
        <f t="shared" ref="AA14:AA58" si="4">(Y14/$C14)</f>
        <v>47.062075539139762</v>
      </c>
      <c r="AB14" s="21"/>
      <c r="AC14" s="23">
        <f t="shared" ref="AC14:AC58" si="5">IF($AE14&lt;&gt;0,(Y14/$AE14)*100,0)</f>
        <v>0.77748556114286449</v>
      </c>
      <c r="AD14" s="21"/>
      <c r="AE14" s="24">
        <f t="shared" ref="AE14:AE58" si="6">(G14+M14+S14+Y14)</f>
        <v>965271688</v>
      </c>
      <c r="AF14" s="25"/>
      <c r="AG14" s="21"/>
      <c r="AH14" s="24">
        <v>289991</v>
      </c>
      <c r="AI14" s="21"/>
      <c r="AJ14" s="24">
        <v>0</v>
      </c>
      <c r="AK14" s="21"/>
      <c r="AL14" s="24">
        <f>(AE14+AH14+AJ14)</f>
        <v>965561679</v>
      </c>
      <c r="AM14" s="21"/>
      <c r="AN14" s="24">
        <v>774513043</v>
      </c>
      <c r="AO14" s="21"/>
      <c r="AP14" s="22">
        <f>(AN14/$C14)</f>
        <v>4856.8860203051418</v>
      </c>
      <c r="AQ14" s="21"/>
      <c r="AR14" s="23">
        <f>IF($AP$60&lt;&gt;0,(AP14/$AP$60)*100,0)</f>
        <v>112.96256443379038</v>
      </c>
      <c r="AS14" s="21"/>
      <c r="AT14" s="24">
        <v>47314640</v>
      </c>
      <c r="AU14" s="21"/>
      <c r="AV14" s="24">
        <v>75398398</v>
      </c>
      <c r="AW14" s="21"/>
      <c r="AX14" s="24"/>
      <c r="AY14" s="21"/>
      <c r="AZ14" s="24">
        <v>22495350</v>
      </c>
      <c r="BA14" s="21"/>
      <c r="BB14" s="10">
        <v>1</v>
      </c>
    </row>
    <row r="15" spans="1:55" ht="8.85" customHeight="1" x14ac:dyDescent="0.3">
      <c r="A15" s="10">
        <v>2</v>
      </c>
      <c r="B15" s="21"/>
      <c r="C15" s="26">
        <v>17219</v>
      </c>
      <c r="E15" s="10" t="s">
        <v>85</v>
      </c>
      <c r="F15" s="21"/>
      <c r="G15" s="26">
        <v>49533924</v>
      </c>
      <c r="H15" s="21"/>
      <c r="I15" s="23">
        <f>(G15/$C15)</f>
        <v>2876.7015506126954</v>
      </c>
      <c r="J15" s="21"/>
      <c r="K15" s="23">
        <f>IF($AE15&lt;&gt;0,(G15/$AE15)*100,0)</f>
        <v>47.739139081025655</v>
      </c>
      <c r="L15" s="21"/>
      <c r="M15" s="26">
        <v>35917814</v>
      </c>
      <c r="N15" s="21"/>
      <c r="O15" s="23">
        <f t="shared" si="0"/>
        <v>2085.9407631105173</v>
      </c>
      <c r="P15" s="21"/>
      <c r="Q15" s="23">
        <f t="shared" si="1"/>
        <v>34.616387711024274</v>
      </c>
      <c r="R15" s="21"/>
      <c r="S15" s="26">
        <v>14780733</v>
      </c>
      <c r="T15" s="21"/>
      <c r="U15" s="23">
        <f t="shared" si="2"/>
        <v>858.39671293338756</v>
      </c>
      <c r="V15" s="21"/>
      <c r="W15" s="23">
        <f t="shared" si="3"/>
        <v>14.245176061692701</v>
      </c>
      <c r="X15" s="21"/>
      <c r="Y15" s="26">
        <v>3527096</v>
      </c>
      <c r="Z15" s="21"/>
      <c r="AA15" s="23">
        <f t="shared" si="4"/>
        <v>204.83744700621406</v>
      </c>
      <c r="AB15" s="21"/>
      <c r="AC15" s="23">
        <f t="shared" si="5"/>
        <v>3.3992971462573665</v>
      </c>
      <c r="AD15" s="21"/>
      <c r="AE15" s="26">
        <f t="shared" si="6"/>
        <v>103759567</v>
      </c>
      <c r="AF15" s="27"/>
      <c r="AG15" s="21"/>
      <c r="AH15" s="26">
        <v>534702</v>
      </c>
      <c r="AI15" s="21"/>
      <c r="AJ15" s="26">
        <v>0</v>
      </c>
      <c r="AK15" s="21"/>
      <c r="AL15" s="26">
        <f>(AE15+AH15+AJ15)</f>
        <v>104294269</v>
      </c>
      <c r="AM15" s="21"/>
      <c r="AN15" s="26">
        <v>89497268</v>
      </c>
      <c r="AO15" s="21"/>
      <c r="AP15" s="23">
        <f>(AN15/$C15)</f>
        <v>5197.5880132411867</v>
      </c>
      <c r="AQ15" s="21"/>
      <c r="AR15" s="23">
        <f>IF($AP$60&lt;&gt;0,(AP15/$AP$60)*100,0)</f>
        <v>120.88668920609476</v>
      </c>
      <c r="AS15" s="21"/>
      <c r="AT15" s="26">
        <v>454844</v>
      </c>
      <c r="AU15" s="21"/>
      <c r="AV15" s="26">
        <v>6661090</v>
      </c>
      <c r="AW15" s="21"/>
      <c r="AX15" s="26"/>
      <c r="AY15" s="21"/>
      <c r="AZ15" s="26">
        <v>29506</v>
      </c>
      <c r="BA15" s="21"/>
      <c r="BB15" s="10">
        <v>2</v>
      </c>
    </row>
    <row r="16" spans="1:55" ht="8.85" customHeight="1" x14ac:dyDescent="0.3">
      <c r="A16" s="10">
        <v>3</v>
      </c>
      <c r="B16" s="21"/>
      <c r="C16" s="26">
        <v>6641</v>
      </c>
      <c r="E16" s="10" t="s">
        <v>86</v>
      </c>
      <c r="F16" s="21"/>
      <c r="G16" s="26">
        <v>10997989</v>
      </c>
      <c r="H16" s="21"/>
      <c r="I16" s="23">
        <f>(G16/$C16)</f>
        <v>1656.0742358078603</v>
      </c>
      <c r="J16" s="21"/>
      <c r="K16" s="23">
        <f>IF($AE16&lt;&gt;0,(G16/$AE16)*100,0)</f>
        <v>36.17305472444643</v>
      </c>
      <c r="L16" s="21"/>
      <c r="M16" s="26">
        <v>15817891</v>
      </c>
      <c r="N16" s="21"/>
      <c r="O16" s="23">
        <f t="shared" si="0"/>
        <v>2381.8537870802588</v>
      </c>
      <c r="P16" s="21"/>
      <c r="Q16" s="23">
        <f t="shared" si="1"/>
        <v>52.026005551408417</v>
      </c>
      <c r="R16" s="21"/>
      <c r="S16" s="26">
        <v>2265159</v>
      </c>
      <c r="T16" s="21"/>
      <c r="U16" s="23">
        <f t="shared" si="2"/>
        <v>341.08703508507756</v>
      </c>
      <c r="V16" s="21"/>
      <c r="W16" s="23">
        <f t="shared" si="3"/>
        <v>7.4502457191557792</v>
      </c>
      <c r="X16" s="21"/>
      <c r="Y16" s="26">
        <v>1322777</v>
      </c>
      <c r="Z16" s="21"/>
      <c r="AA16" s="23">
        <f t="shared" si="4"/>
        <v>199.18340611353713</v>
      </c>
      <c r="AB16" s="21"/>
      <c r="AC16" s="23">
        <f t="shared" si="5"/>
        <v>4.3506940049893732</v>
      </c>
      <c r="AD16" s="21"/>
      <c r="AE16" s="26">
        <f t="shared" si="6"/>
        <v>30403816</v>
      </c>
      <c r="AF16" s="27"/>
      <c r="AG16" s="21"/>
      <c r="AH16" s="26">
        <v>123000</v>
      </c>
      <c r="AI16" s="21"/>
      <c r="AJ16" s="26">
        <v>0</v>
      </c>
      <c r="AK16" s="21"/>
      <c r="AL16" s="26">
        <f>(AE16+AH16+AJ16)</f>
        <v>30526816</v>
      </c>
      <c r="AM16" s="21"/>
      <c r="AN16" s="26">
        <v>28500154</v>
      </c>
      <c r="AO16" s="21"/>
      <c r="AP16" s="23">
        <f>(AN16/$C16)</f>
        <v>4291.54555036892</v>
      </c>
      <c r="AQ16" s="21"/>
      <c r="AR16" s="23">
        <f>IF($AP$60&lt;&gt;0,(AP16/$AP$60)*100,0)</f>
        <v>99.813746653177219</v>
      </c>
      <c r="AS16" s="21"/>
      <c r="AT16" s="26">
        <v>538123</v>
      </c>
      <c r="AU16" s="21"/>
      <c r="AV16" s="26">
        <v>679961</v>
      </c>
      <c r="AW16" s="21"/>
      <c r="AX16" s="26"/>
      <c r="AY16" s="21"/>
      <c r="AZ16" s="26">
        <v>0</v>
      </c>
      <c r="BA16" s="21"/>
      <c r="BB16" s="10">
        <v>3</v>
      </c>
    </row>
    <row r="17" spans="1:54" s="15" customFormat="1" ht="8.85" customHeight="1" x14ac:dyDescent="0.3">
      <c r="A17" s="10">
        <v>4</v>
      </c>
      <c r="B17" s="21"/>
      <c r="C17" s="26">
        <v>51050</v>
      </c>
      <c r="D17" s="10"/>
      <c r="E17" s="10" t="s">
        <v>87</v>
      </c>
      <c r="F17" s="21"/>
      <c r="G17" s="26">
        <v>176447447</v>
      </c>
      <c r="H17" s="21"/>
      <c r="I17" s="23">
        <f>(G17/$C17)</f>
        <v>3456.3652693437807</v>
      </c>
      <c r="J17" s="21"/>
      <c r="K17" s="23">
        <f>IF($AE17&lt;&gt;0,(G17/$AE17)*100,0)</f>
        <v>67.091511065278425</v>
      </c>
      <c r="L17" s="21"/>
      <c r="M17" s="26">
        <v>57167021</v>
      </c>
      <c r="N17" s="21"/>
      <c r="O17" s="23">
        <f t="shared" si="0"/>
        <v>1119.8241136141039</v>
      </c>
      <c r="P17" s="21"/>
      <c r="Q17" s="23">
        <f t="shared" si="1"/>
        <v>21.736907431653027</v>
      </c>
      <c r="R17" s="21"/>
      <c r="S17" s="26">
        <v>27557769</v>
      </c>
      <c r="T17" s="21"/>
      <c r="U17" s="23">
        <f t="shared" si="2"/>
        <v>539.81917727717928</v>
      </c>
      <c r="V17" s="21"/>
      <c r="W17" s="23">
        <f t="shared" si="3"/>
        <v>10.478430803240165</v>
      </c>
      <c r="X17" s="21"/>
      <c r="Y17" s="26">
        <v>1822953</v>
      </c>
      <c r="Z17" s="21"/>
      <c r="AA17" s="23">
        <f t="shared" si="4"/>
        <v>35.709167482859939</v>
      </c>
      <c r="AB17" s="21"/>
      <c r="AC17" s="23">
        <f t="shared" si="5"/>
        <v>0.69315069982838851</v>
      </c>
      <c r="AD17" s="21"/>
      <c r="AE17" s="26">
        <f t="shared" si="6"/>
        <v>262995190</v>
      </c>
      <c r="AF17" s="27"/>
      <c r="AG17" s="21"/>
      <c r="AH17" s="26">
        <v>0</v>
      </c>
      <c r="AI17" s="21"/>
      <c r="AJ17" s="26">
        <v>5883222</v>
      </c>
      <c r="AK17" s="21"/>
      <c r="AL17" s="26">
        <f>(AE17+AH17+AJ17)</f>
        <v>268878412</v>
      </c>
      <c r="AM17" s="21"/>
      <c r="AN17" s="26">
        <v>249932029</v>
      </c>
      <c r="AO17" s="21"/>
      <c r="AP17" s="23">
        <f>(AN17/$C17)</f>
        <v>4895.8281880509303</v>
      </c>
      <c r="AQ17" s="21"/>
      <c r="AR17" s="23">
        <f>IF($AP$60&lt;&gt;0,(AP17/$AP$60)*100,0)</f>
        <v>113.86829026610026</v>
      </c>
      <c r="AS17" s="21"/>
      <c r="AT17" s="26">
        <v>4994660</v>
      </c>
      <c r="AU17" s="21"/>
      <c r="AV17" s="26">
        <v>10354393</v>
      </c>
      <c r="AW17" s="21"/>
      <c r="AX17" s="26"/>
      <c r="AY17" s="21"/>
      <c r="AZ17" s="26">
        <v>2565165</v>
      </c>
      <c r="BA17" s="21"/>
      <c r="BB17" s="10">
        <v>4</v>
      </c>
    </row>
    <row r="18" spans="1:54" s="15" customFormat="1" ht="8.85" customHeight="1" x14ac:dyDescent="0.3">
      <c r="A18" s="10">
        <v>5</v>
      </c>
      <c r="B18" s="21"/>
      <c r="C18" s="26">
        <v>249422</v>
      </c>
      <c r="D18" s="10"/>
      <c r="E18" s="10" t="s">
        <v>88</v>
      </c>
      <c r="F18" s="21"/>
      <c r="G18" s="26">
        <v>615832953</v>
      </c>
      <c r="H18" s="21"/>
      <c r="I18" s="28">
        <f>(G18/$C18)</f>
        <v>2469.0402330187394</v>
      </c>
      <c r="J18" s="21"/>
      <c r="K18" s="28">
        <f>IF($AE18&lt;&gt;0,(G18/$AE18)*100,0)</f>
        <v>54.238658864693669</v>
      </c>
      <c r="L18" s="21"/>
      <c r="M18" s="26">
        <v>411435179</v>
      </c>
      <c r="N18" s="21"/>
      <c r="O18" s="28">
        <f t="shared" si="0"/>
        <v>1649.5544859715662</v>
      </c>
      <c r="P18" s="21"/>
      <c r="Q18" s="28">
        <f t="shared" si="1"/>
        <v>36.236599892885522</v>
      </c>
      <c r="R18" s="21"/>
      <c r="S18" s="26">
        <v>99329984</v>
      </c>
      <c r="T18" s="21"/>
      <c r="U18" s="28">
        <f t="shared" si="2"/>
        <v>398.24066842539952</v>
      </c>
      <c r="V18" s="21"/>
      <c r="W18" s="28">
        <f t="shared" si="3"/>
        <v>8.7483547136709987</v>
      </c>
      <c r="X18" s="21"/>
      <c r="Y18" s="26">
        <v>8815196</v>
      </c>
      <c r="Z18" s="21"/>
      <c r="AA18" s="28">
        <f t="shared" si="4"/>
        <v>35.342495850406138</v>
      </c>
      <c r="AB18" s="21"/>
      <c r="AC18" s="28">
        <f t="shared" si="5"/>
        <v>0.77638652874980563</v>
      </c>
      <c r="AD18" s="21"/>
      <c r="AE18" s="26">
        <f t="shared" si="6"/>
        <v>1135413312</v>
      </c>
      <c r="AF18" s="27"/>
      <c r="AG18" s="21"/>
      <c r="AH18" s="26">
        <v>2560844</v>
      </c>
      <c r="AI18" s="21"/>
      <c r="AJ18" s="26">
        <v>2681213</v>
      </c>
      <c r="AK18" s="21"/>
      <c r="AL18" s="26">
        <f>(AE18+AH18+AJ18)</f>
        <v>1140655369</v>
      </c>
      <c r="AM18" s="21"/>
      <c r="AN18" s="26">
        <v>966121748</v>
      </c>
      <c r="AO18" s="21"/>
      <c r="AP18" s="28">
        <f>(AN18/$C18)</f>
        <v>3873.4423908075469</v>
      </c>
      <c r="AQ18" s="21"/>
      <c r="AR18" s="28">
        <f>IF($AP$60&lt;&gt;0,(AP18/$AP$60)*100,0)</f>
        <v>90.089407868106107</v>
      </c>
      <c r="AS18" s="21"/>
      <c r="AT18" s="26">
        <v>44791880</v>
      </c>
      <c r="AU18" s="21"/>
      <c r="AV18" s="26">
        <v>44474146</v>
      </c>
      <c r="AW18" s="21"/>
      <c r="AX18" s="26"/>
      <c r="AY18" s="21"/>
      <c r="AZ18" s="26">
        <v>0</v>
      </c>
      <c r="BA18" s="21"/>
      <c r="BB18" s="10">
        <v>5</v>
      </c>
    </row>
    <row r="19" spans="1:54" s="15" customFormat="1" ht="8.85" customHeight="1" x14ac:dyDescent="0.3">
      <c r="A19" s="29"/>
      <c r="B19" s="21"/>
      <c r="C19" s="29"/>
      <c r="D19" s="10"/>
      <c r="E19" s="10"/>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7"/>
      <c r="AG19" s="21"/>
      <c r="AH19" s="21"/>
      <c r="AI19" s="21"/>
      <c r="AJ19" s="21"/>
      <c r="AK19" s="21"/>
      <c r="AL19" s="21"/>
      <c r="AM19" s="21"/>
      <c r="AN19" s="21"/>
      <c r="AO19" s="21"/>
      <c r="AP19" s="21"/>
      <c r="AQ19" s="21"/>
      <c r="AR19" s="21"/>
      <c r="AS19" s="21"/>
      <c r="AT19" s="21"/>
      <c r="AU19" s="21"/>
      <c r="AV19" s="21"/>
      <c r="AW19" s="21"/>
      <c r="AX19" s="21"/>
      <c r="AY19" s="21"/>
      <c r="AZ19" s="21"/>
      <c r="BA19" s="21"/>
      <c r="BB19" s="29"/>
    </row>
    <row r="20" spans="1:54" s="15" customFormat="1" ht="8.85" customHeight="1" x14ac:dyDescent="0.3">
      <c r="A20" s="10">
        <v>6</v>
      </c>
      <c r="B20" s="21"/>
      <c r="C20" s="26">
        <v>18170</v>
      </c>
      <c r="D20" s="10"/>
      <c r="E20" s="10" t="s">
        <v>89</v>
      </c>
      <c r="F20" s="21"/>
      <c r="G20" s="26">
        <v>54889988</v>
      </c>
      <c r="H20" s="21"/>
      <c r="I20" s="28">
        <f>(G20/$C20)</f>
        <v>3020.9129334067143</v>
      </c>
      <c r="J20" s="21"/>
      <c r="K20" s="28">
        <f>IF($AE20&lt;&gt;0,(G20/$AE20)*100,0)</f>
        <v>59.852710831710688</v>
      </c>
      <c r="L20" s="21"/>
      <c r="M20" s="26">
        <v>29086706</v>
      </c>
      <c r="N20" s="21"/>
      <c r="O20" s="28">
        <f t="shared" si="0"/>
        <v>1600.809356081453</v>
      </c>
      <c r="P20" s="21"/>
      <c r="Q20" s="28">
        <f t="shared" si="1"/>
        <v>31.716498157459682</v>
      </c>
      <c r="R20" s="21"/>
      <c r="S20" s="26">
        <v>4539038</v>
      </c>
      <c r="T20" s="21"/>
      <c r="U20" s="28">
        <f t="shared" si="2"/>
        <v>249.80946615299945</v>
      </c>
      <c r="V20" s="21"/>
      <c r="W20" s="28">
        <f t="shared" si="3"/>
        <v>4.9494222674660886</v>
      </c>
      <c r="X20" s="21"/>
      <c r="Y20" s="26">
        <v>3192709</v>
      </c>
      <c r="Z20" s="21"/>
      <c r="AA20" s="28">
        <f t="shared" si="4"/>
        <v>175.71320858558062</v>
      </c>
      <c r="AB20" s="21"/>
      <c r="AC20" s="28">
        <f t="shared" si="5"/>
        <v>3.481368743363547</v>
      </c>
      <c r="AD20" s="21"/>
      <c r="AE20" s="26">
        <f t="shared" si="6"/>
        <v>91708441</v>
      </c>
      <c r="AF20" s="27"/>
      <c r="AG20" s="21"/>
      <c r="AH20" s="26">
        <v>0</v>
      </c>
      <c r="AI20" s="21"/>
      <c r="AJ20" s="26">
        <v>0</v>
      </c>
      <c r="AK20" s="21"/>
      <c r="AL20" s="26">
        <f>(AE20+AH20+AJ20)</f>
        <v>91708441</v>
      </c>
      <c r="AM20" s="21"/>
      <c r="AN20" s="26">
        <v>82539389</v>
      </c>
      <c r="AO20" s="21"/>
      <c r="AP20" s="28">
        <f>(AN20/$C20)</f>
        <v>4542.6190974133187</v>
      </c>
      <c r="AQ20" s="21"/>
      <c r="AR20" s="28">
        <f>IF($AP$60&lt;&gt;0,(AP20/$AP$60)*100,0)</f>
        <v>105.65327255867527</v>
      </c>
      <c r="AS20" s="21"/>
      <c r="AT20" s="26">
        <v>1852236</v>
      </c>
      <c r="AU20" s="21"/>
      <c r="AV20" s="26">
        <v>0</v>
      </c>
      <c r="AW20" s="21"/>
      <c r="AX20" s="26"/>
      <c r="AY20" s="21"/>
      <c r="AZ20" s="26">
        <v>0</v>
      </c>
      <c r="BA20" s="21"/>
      <c r="BB20" s="10">
        <v>6</v>
      </c>
    </row>
    <row r="21" spans="1:54" s="15" customFormat="1" ht="8.85" customHeight="1" x14ac:dyDescent="0.3">
      <c r="A21" s="10">
        <v>7</v>
      </c>
      <c r="B21" s="21"/>
      <c r="C21" s="26">
        <v>5737</v>
      </c>
      <c r="D21" s="10"/>
      <c r="E21" s="10" t="s">
        <v>90</v>
      </c>
      <c r="F21" s="21"/>
      <c r="G21" s="26">
        <v>18023294</v>
      </c>
      <c r="H21" s="21"/>
      <c r="I21" s="28">
        <f>(G21/$C21)</f>
        <v>3141.5886351751788</v>
      </c>
      <c r="J21" s="21"/>
      <c r="K21" s="28">
        <f>IF($AE21&lt;&gt;0,(G21/$AE21)*100,0)</f>
        <v>53.358511658421094</v>
      </c>
      <c r="L21" s="21"/>
      <c r="M21" s="26">
        <v>12942884</v>
      </c>
      <c r="N21" s="21"/>
      <c r="O21" s="28">
        <f t="shared" si="0"/>
        <v>2256.0369531113824</v>
      </c>
      <c r="P21" s="21"/>
      <c r="Q21" s="28">
        <f t="shared" si="1"/>
        <v>38.317802883734345</v>
      </c>
      <c r="R21" s="21"/>
      <c r="S21" s="26">
        <v>2140574</v>
      </c>
      <c r="T21" s="21"/>
      <c r="U21" s="28">
        <f t="shared" si="2"/>
        <v>373.11730869792575</v>
      </c>
      <c r="V21" s="21"/>
      <c r="W21" s="28">
        <f t="shared" si="3"/>
        <v>6.3372346217463402</v>
      </c>
      <c r="X21" s="21"/>
      <c r="Y21" s="26">
        <v>670978</v>
      </c>
      <c r="Z21" s="21"/>
      <c r="AA21" s="28">
        <f t="shared" si="4"/>
        <v>116.95624891058044</v>
      </c>
      <c r="AB21" s="21"/>
      <c r="AC21" s="28">
        <f t="shared" si="5"/>
        <v>1.9864508360982223</v>
      </c>
      <c r="AD21" s="21"/>
      <c r="AE21" s="26">
        <f t="shared" si="6"/>
        <v>33777730</v>
      </c>
      <c r="AF21" s="27"/>
      <c r="AG21" s="21"/>
      <c r="AH21" s="26">
        <v>0</v>
      </c>
      <c r="AI21" s="21"/>
      <c r="AJ21" s="26">
        <v>2694735</v>
      </c>
      <c r="AK21" s="21"/>
      <c r="AL21" s="26">
        <f>(AE21+AH21+AJ21)</f>
        <v>36472465</v>
      </c>
      <c r="AM21" s="21"/>
      <c r="AN21" s="26">
        <v>31469656</v>
      </c>
      <c r="AO21" s="21"/>
      <c r="AP21" s="28">
        <f>(AN21/$C21)</f>
        <v>5485.3853930625764</v>
      </c>
      <c r="AQ21" s="21"/>
      <c r="AR21" s="28">
        <f>IF($AP$60&lt;&gt;0,(AP21/$AP$60)*100,0)</f>
        <v>127.58034640250293</v>
      </c>
      <c r="AS21" s="21"/>
      <c r="AT21" s="26">
        <v>0</v>
      </c>
      <c r="AU21" s="21"/>
      <c r="AV21" s="26">
        <v>2171973</v>
      </c>
      <c r="AW21" s="21"/>
      <c r="AX21" s="26"/>
      <c r="AY21" s="21"/>
      <c r="AZ21" s="26">
        <v>56188</v>
      </c>
      <c r="BA21" s="21"/>
      <c r="BB21" s="10">
        <v>7</v>
      </c>
    </row>
    <row r="22" spans="1:54" s="15" customFormat="1" ht="8.85" customHeight="1" x14ac:dyDescent="0.3">
      <c r="A22" s="10">
        <v>8</v>
      </c>
      <c r="B22" s="21"/>
      <c r="C22" s="26">
        <v>42590</v>
      </c>
      <c r="D22" s="10"/>
      <c r="E22" s="10" t="s">
        <v>91</v>
      </c>
      <c r="F22" s="21"/>
      <c r="G22" s="26">
        <v>85134442</v>
      </c>
      <c r="H22" s="21"/>
      <c r="I22" s="28">
        <f>(G22/$C22)</f>
        <v>1998.9303122798779</v>
      </c>
      <c r="J22" s="21"/>
      <c r="K22" s="28">
        <f>IF($AE22&lt;&gt;0,(G22/$AE22)*100,0)</f>
        <v>43.005955501327222</v>
      </c>
      <c r="L22" s="21"/>
      <c r="M22" s="26">
        <v>87460782</v>
      </c>
      <c r="N22" s="21"/>
      <c r="O22" s="28">
        <f t="shared" si="0"/>
        <v>2053.5520544728811</v>
      </c>
      <c r="P22" s="21"/>
      <c r="Q22" s="28">
        <f t="shared" si="1"/>
        <v>44.181114134785552</v>
      </c>
      <c r="R22" s="21"/>
      <c r="S22" s="26">
        <v>16869633</v>
      </c>
      <c r="T22" s="21"/>
      <c r="U22" s="28">
        <f t="shared" si="2"/>
        <v>396.0937544024419</v>
      </c>
      <c r="V22" s="21"/>
      <c r="W22" s="28">
        <f t="shared" si="3"/>
        <v>8.5217529953590496</v>
      </c>
      <c r="X22" s="21"/>
      <c r="Y22" s="26">
        <v>8494800</v>
      </c>
      <c r="Z22" s="21"/>
      <c r="AA22" s="28">
        <f t="shared" si="4"/>
        <v>199.45527119042029</v>
      </c>
      <c r="AB22" s="21"/>
      <c r="AC22" s="28">
        <f t="shared" si="5"/>
        <v>4.2911773685281744</v>
      </c>
      <c r="AD22" s="21"/>
      <c r="AE22" s="26">
        <f t="shared" si="6"/>
        <v>197959657</v>
      </c>
      <c r="AF22" s="27"/>
      <c r="AG22" s="21"/>
      <c r="AH22" s="26">
        <v>294175</v>
      </c>
      <c r="AI22" s="21"/>
      <c r="AJ22" s="26">
        <v>15353000</v>
      </c>
      <c r="AK22" s="21"/>
      <c r="AL22" s="26">
        <f>(AE22+AH22+AJ22)</f>
        <v>213606832</v>
      </c>
      <c r="AM22" s="21"/>
      <c r="AN22" s="26">
        <v>198577431</v>
      </c>
      <c r="AO22" s="21"/>
      <c r="AP22" s="28">
        <f>(AN22/$C22)</f>
        <v>4662.5365343977455</v>
      </c>
      <c r="AQ22" s="21"/>
      <c r="AR22" s="28">
        <f>IF($AP$60&lt;&gt;0,(AP22/$AP$60)*100,0)</f>
        <v>108.442339698702</v>
      </c>
      <c r="AS22" s="21"/>
      <c r="AT22" s="26">
        <v>2306489</v>
      </c>
      <c r="AU22" s="21"/>
      <c r="AV22" s="26">
        <v>0</v>
      </c>
      <c r="AW22" s="21"/>
      <c r="AX22" s="26"/>
      <c r="AY22" s="21"/>
      <c r="AZ22" s="26">
        <v>0</v>
      </c>
      <c r="BA22" s="21"/>
      <c r="BB22" s="10">
        <v>8</v>
      </c>
    </row>
    <row r="23" spans="1:54" s="15" customFormat="1" ht="8.85" customHeight="1" x14ac:dyDescent="0.3">
      <c r="A23" s="10">
        <v>9</v>
      </c>
      <c r="B23" s="21"/>
      <c r="C23" s="26">
        <v>5766</v>
      </c>
      <c r="D23" s="10" t="s">
        <v>92</v>
      </c>
      <c r="E23" s="10" t="s">
        <v>93</v>
      </c>
      <c r="F23" s="21"/>
      <c r="G23" s="26">
        <v>0</v>
      </c>
      <c r="H23" s="21"/>
      <c r="I23" s="28">
        <f>(G23/$C23)</f>
        <v>0</v>
      </c>
      <c r="J23" s="21"/>
      <c r="K23" s="28">
        <f>IF($AE23&lt;&gt;0,(G23/$AE23)*100,0)</f>
        <v>0</v>
      </c>
      <c r="L23" s="21"/>
      <c r="M23" s="26">
        <v>0</v>
      </c>
      <c r="N23" s="21"/>
      <c r="O23" s="28">
        <f t="shared" si="0"/>
        <v>0</v>
      </c>
      <c r="P23" s="21"/>
      <c r="Q23" s="28">
        <f t="shared" si="1"/>
        <v>0</v>
      </c>
      <c r="R23" s="21"/>
      <c r="S23" s="26">
        <v>0</v>
      </c>
      <c r="T23" s="21"/>
      <c r="U23" s="28">
        <f t="shared" si="2"/>
        <v>0</v>
      </c>
      <c r="V23" s="21"/>
      <c r="W23" s="28">
        <f t="shared" si="3"/>
        <v>0</v>
      </c>
      <c r="X23" s="21"/>
      <c r="Y23" s="26">
        <v>0</v>
      </c>
      <c r="Z23" s="21"/>
      <c r="AA23" s="28">
        <f t="shared" si="4"/>
        <v>0</v>
      </c>
      <c r="AB23" s="21"/>
      <c r="AC23" s="28">
        <f t="shared" si="5"/>
        <v>0</v>
      </c>
      <c r="AD23" s="21"/>
      <c r="AE23" s="26">
        <f t="shared" si="6"/>
        <v>0</v>
      </c>
      <c r="AF23" s="27"/>
      <c r="AG23" s="21"/>
      <c r="AH23" s="26">
        <v>0</v>
      </c>
      <c r="AI23" s="21"/>
      <c r="AJ23" s="26">
        <v>0</v>
      </c>
      <c r="AK23" s="21"/>
      <c r="AL23" s="26">
        <f>(AE23+AH23+AJ23)</f>
        <v>0</v>
      </c>
      <c r="AM23" s="21"/>
      <c r="AN23" s="26">
        <v>0</v>
      </c>
      <c r="AO23" s="21"/>
      <c r="AP23" s="28">
        <f>(AN23/$C23)</f>
        <v>0</v>
      </c>
      <c r="AQ23" s="21"/>
      <c r="AR23" s="28">
        <f>IF($AP$60&lt;&gt;0,(AP23/$AP$60)*100,0)</f>
        <v>0</v>
      </c>
      <c r="AS23" s="21"/>
      <c r="AT23" s="26">
        <v>0</v>
      </c>
      <c r="AU23" s="21"/>
      <c r="AV23" s="26">
        <v>0</v>
      </c>
      <c r="AW23" s="21"/>
      <c r="AX23" s="26"/>
      <c r="AY23" s="21"/>
      <c r="AZ23" s="26">
        <v>0</v>
      </c>
      <c r="BA23" s="21"/>
      <c r="BB23" s="10">
        <v>9</v>
      </c>
    </row>
    <row r="24" spans="1:54" s="15" customFormat="1" ht="8.85" customHeight="1" x14ac:dyDescent="0.3">
      <c r="A24" s="10">
        <v>10</v>
      </c>
      <c r="B24" s="21"/>
      <c r="C24" s="26">
        <v>24146</v>
      </c>
      <c r="D24" s="10"/>
      <c r="E24" s="10" t="s">
        <v>94</v>
      </c>
      <c r="F24" s="21"/>
      <c r="G24" s="26">
        <v>130933231</v>
      </c>
      <c r="H24" s="21"/>
      <c r="I24" s="28">
        <f>(G24/$C24)</f>
        <v>5422.5640271680613</v>
      </c>
      <c r="J24" s="21"/>
      <c r="K24" s="28">
        <f>IF($AE24&lt;&gt;0,(G24/$AE24)*100,0)</f>
        <v>85.076832106753173</v>
      </c>
      <c r="L24" s="21"/>
      <c r="M24" s="26">
        <v>18674526</v>
      </c>
      <c r="N24" s="21"/>
      <c r="O24" s="28">
        <f t="shared" si="0"/>
        <v>773.40039758137993</v>
      </c>
      <c r="P24" s="21"/>
      <c r="Q24" s="28">
        <f t="shared" si="1"/>
        <v>12.134196193288753</v>
      </c>
      <c r="R24" s="21"/>
      <c r="S24" s="26">
        <v>127672</v>
      </c>
      <c r="T24" s="21"/>
      <c r="U24" s="28">
        <f t="shared" si="2"/>
        <v>5.2875010353681766</v>
      </c>
      <c r="V24" s="21"/>
      <c r="W24" s="28">
        <f t="shared" si="3"/>
        <v>8.2957773406916013E-2</v>
      </c>
      <c r="X24" s="21"/>
      <c r="Y24" s="26">
        <v>4164555</v>
      </c>
      <c r="Z24" s="21"/>
      <c r="AA24" s="28">
        <f t="shared" si="4"/>
        <v>172.47390872194151</v>
      </c>
      <c r="AB24" s="21"/>
      <c r="AC24" s="28">
        <f t="shared" si="5"/>
        <v>2.7060139265511554</v>
      </c>
      <c r="AD24" s="21"/>
      <c r="AE24" s="26">
        <f t="shared" si="6"/>
        <v>153899984</v>
      </c>
      <c r="AF24" s="27"/>
      <c r="AG24" s="21"/>
      <c r="AH24" s="26">
        <v>0</v>
      </c>
      <c r="AI24" s="21"/>
      <c r="AJ24" s="26">
        <v>17107653</v>
      </c>
      <c r="AK24" s="21"/>
      <c r="AL24" s="26">
        <f>(AE24+AH24+AJ24)</f>
        <v>171007637</v>
      </c>
      <c r="AM24" s="21"/>
      <c r="AN24" s="26">
        <v>139907813</v>
      </c>
      <c r="AO24" s="21"/>
      <c r="AP24" s="28">
        <f>(AN24/$C24)</f>
        <v>5794.2438913277565</v>
      </c>
      <c r="AQ24" s="21"/>
      <c r="AR24" s="28">
        <f>IF($AP$60&lt;&gt;0,(AP24/$AP$60)*100,0)</f>
        <v>134.76384790229974</v>
      </c>
      <c r="AS24" s="21"/>
      <c r="AT24" s="26">
        <v>4899098</v>
      </c>
      <c r="AU24" s="21"/>
      <c r="AV24" s="26">
        <v>0</v>
      </c>
      <c r="AW24" s="21"/>
      <c r="AX24" s="26"/>
      <c r="AY24" s="21"/>
      <c r="AZ24" s="26">
        <v>0</v>
      </c>
      <c r="BA24" s="21"/>
      <c r="BB24" s="10">
        <v>10</v>
      </c>
    </row>
    <row r="25" spans="1:54" s="15" customFormat="1" ht="8.85" customHeight="1" x14ac:dyDescent="0.3">
      <c r="A25" s="29"/>
      <c r="B25" s="21"/>
      <c r="C25" s="29"/>
      <c r="D25" s="10"/>
      <c r="E25" s="10"/>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7"/>
      <c r="AG25" s="21"/>
      <c r="AH25" s="21"/>
      <c r="AI25" s="21"/>
      <c r="AJ25" s="21"/>
      <c r="AK25" s="21"/>
      <c r="AL25" s="21"/>
      <c r="AM25" s="21"/>
      <c r="AN25" s="21"/>
      <c r="AO25" s="21"/>
      <c r="AP25" s="21"/>
      <c r="AQ25" s="21"/>
      <c r="AR25" s="21"/>
      <c r="AS25" s="21"/>
      <c r="AT25" s="21"/>
      <c r="AU25" s="21"/>
      <c r="AV25" s="21"/>
      <c r="AW25" s="21"/>
      <c r="AX25" s="21"/>
      <c r="AY25" s="21"/>
      <c r="AZ25" s="21"/>
      <c r="BA25" s="21"/>
      <c r="BB25" s="29"/>
    </row>
    <row r="26" spans="1:54" s="15" customFormat="1" ht="8.85" customHeight="1" x14ac:dyDescent="0.3">
      <c r="A26" s="10">
        <v>11</v>
      </c>
      <c r="B26" s="21"/>
      <c r="C26" s="26">
        <v>14658</v>
      </c>
      <c r="D26" s="10"/>
      <c r="E26" s="10" t="s">
        <v>95</v>
      </c>
      <c r="F26" s="21"/>
      <c r="G26" s="26">
        <v>89908079</v>
      </c>
      <c r="H26" s="21"/>
      <c r="I26" s="28">
        <f>(G26/$C26)</f>
        <v>6133.7207668167557</v>
      </c>
      <c r="J26" s="21"/>
      <c r="K26" s="28">
        <f>IF($AE26&lt;&gt;0,(G26/$AE26)*100,0)</f>
        <v>83.61443549117746</v>
      </c>
      <c r="L26" s="21"/>
      <c r="M26" s="26">
        <v>13511555</v>
      </c>
      <c r="N26" s="21"/>
      <c r="O26" s="28">
        <f t="shared" si="0"/>
        <v>921.78707872833945</v>
      </c>
      <c r="P26" s="21"/>
      <c r="Q26" s="28">
        <f t="shared" si="1"/>
        <v>12.565734431196068</v>
      </c>
      <c r="R26" s="21"/>
      <c r="S26" s="26">
        <v>1444548</v>
      </c>
      <c r="T26" s="21"/>
      <c r="U26" s="28">
        <f t="shared" si="2"/>
        <v>98.550143266475644</v>
      </c>
      <c r="V26" s="21"/>
      <c r="W26" s="28">
        <f t="shared" si="3"/>
        <v>1.3434283871186863</v>
      </c>
      <c r="X26" s="21"/>
      <c r="Y26" s="26">
        <v>2662800</v>
      </c>
      <c r="Z26" s="21"/>
      <c r="AA26" s="28">
        <f t="shared" si="4"/>
        <v>181.66189111747852</v>
      </c>
      <c r="AB26" s="21"/>
      <c r="AC26" s="28">
        <f t="shared" si="5"/>
        <v>2.4764016905077835</v>
      </c>
      <c r="AD26" s="21"/>
      <c r="AE26" s="26">
        <f t="shared" si="6"/>
        <v>107526982</v>
      </c>
      <c r="AF26" s="27"/>
      <c r="AG26" s="21"/>
      <c r="AH26" s="26">
        <v>0</v>
      </c>
      <c r="AI26" s="21"/>
      <c r="AJ26" s="26">
        <v>1373692</v>
      </c>
      <c r="AK26" s="21"/>
      <c r="AL26" s="26">
        <f>(AE26+AH26+AJ26)</f>
        <v>108900674</v>
      </c>
      <c r="AM26" s="21"/>
      <c r="AN26" s="26">
        <v>88836318</v>
      </c>
      <c r="AO26" s="21"/>
      <c r="AP26" s="28">
        <f>(AN26/$C26)</f>
        <v>6060.6029471960701</v>
      </c>
      <c r="AQ26" s="21"/>
      <c r="AR26" s="28">
        <f>IF($AP$60&lt;&gt;0,(AP26/$AP$60)*100,0)</f>
        <v>140.95888766342586</v>
      </c>
      <c r="AS26" s="21"/>
      <c r="AT26" s="26">
        <v>2906435</v>
      </c>
      <c r="AU26" s="21"/>
      <c r="AV26" s="26">
        <v>0</v>
      </c>
      <c r="AW26" s="21"/>
      <c r="AX26" s="26"/>
      <c r="AY26" s="21"/>
      <c r="AZ26" s="26">
        <v>0</v>
      </c>
      <c r="BA26" s="21"/>
      <c r="BB26" s="10">
        <v>11</v>
      </c>
    </row>
    <row r="27" spans="1:54" s="15" customFormat="1" ht="8.85" customHeight="1" x14ac:dyDescent="0.3">
      <c r="A27" s="10">
        <v>12</v>
      </c>
      <c r="B27" s="21"/>
      <c r="C27" s="26">
        <v>8180</v>
      </c>
      <c r="D27" s="10"/>
      <c r="E27" s="10" t="s">
        <v>96</v>
      </c>
      <c r="F27" s="21"/>
      <c r="G27" s="26">
        <v>22490154</v>
      </c>
      <c r="H27" s="21"/>
      <c r="I27" s="23">
        <f>(G27/$C27)</f>
        <v>2749.4075794621026</v>
      </c>
      <c r="J27" s="21"/>
      <c r="K27" s="23">
        <f>IF($AE27&lt;&gt;0,(G27/$AE27)*100,0)</f>
        <v>49.954963099327735</v>
      </c>
      <c r="L27" s="21"/>
      <c r="M27" s="26">
        <v>15615925</v>
      </c>
      <c r="N27" s="21"/>
      <c r="O27" s="23">
        <f t="shared" si="0"/>
        <v>1909.0372860635696</v>
      </c>
      <c r="P27" s="21"/>
      <c r="Q27" s="23">
        <f t="shared" si="1"/>
        <v>34.685976678366423</v>
      </c>
      <c r="R27" s="21"/>
      <c r="S27" s="26">
        <v>4648338</v>
      </c>
      <c r="T27" s="21"/>
      <c r="U27" s="23">
        <f t="shared" si="2"/>
        <v>568.2564792176039</v>
      </c>
      <c r="V27" s="21"/>
      <c r="W27" s="23">
        <f t="shared" si="3"/>
        <v>10.324853856634459</v>
      </c>
      <c r="X27" s="21"/>
      <c r="Y27" s="26">
        <v>2266443</v>
      </c>
      <c r="Z27" s="21"/>
      <c r="AA27" s="23">
        <f t="shared" si="4"/>
        <v>277.07127139364303</v>
      </c>
      <c r="AB27" s="21"/>
      <c r="AC27" s="23">
        <f t="shared" si="5"/>
        <v>5.0342063656713805</v>
      </c>
      <c r="AD27" s="21"/>
      <c r="AE27" s="26">
        <f t="shared" si="6"/>
        <v>45020860</v>
      </c>
      <c r="AF27" s="27"/>
      <c r="AG27" s="21"/>
      <c r="AH27" s="26">
        <v>235952</v>
      </c>
      <c r="AI27" s="21"/>
      <c r="AJ27" s="26">
        <v>3396440</v>
      </c>
      <c r="AK27" s="21"/>
      <c r="AL27" s="26">
        <f>(AE27+AH27+AJ27)</f>
        <v>48653252</v>
      </c>
      <c r="AM27" s="21"/>
      <c r="AN27" s="26">
        <v>40965633</v>
      </c>
      <c r="AO27" s="21"/>
      <c r="AP27" s="23">
        <f>(AN27/$C27)</f>
        <v>5008.0235941320298</v>
      </c>
      <c r="AQ27" s="21"/>
      <c r="AR27" s="23">
        <f>IF($AP$60&lt;&gt;0,(AP27/$AP$60)*100,0)</f>
        <v>116.47775664756894</v>
      </c>
      <c r="AS27" s="21"/>
      <c r="AT27" s="26">
        <v>2137953</v>
      </c>
      <c r="AU27" s="21"/>
      <c r="AV27" s="26">
        <v>1381409</v>
      </c>
      <c r="AW27" s="21"/>
      <c r="AX27" s="26"/>
      <c r="AY27" s="21"/>
      <c r="AZ27" s="26">
        <v>0</v>
      </c>
      <c r="BA27" s="21"/>
      <c r="BB27" s="10">
        <v>12</v>
      </c>
    </row>
    <row r="28" spans="1:54" s="15" customFormat="1" ht="8.85" customHeight="1" x14ac:dyDescent="0.3">
      <c r="A28" s="10">
        <v>13</v>
      </c>
      <c r="B28" s="21"/>
      <c r="C28" s="26">
        <v>27982</v>
      </c>
      <c r="D28" s="10"/>
      <c r="E28" s="10" t="s">
        <v>97</v>
      </c>
      <c r="F28" s="21"/>
      <c r="G28" s="26">
        <v>102079966</v>
      </c>
      <c r="H28" s="21"/>
      <c r="I28" s="23">
        <f>(G28/$C28)</f>
        <v>3648.0582517332573</v>
      </c>
      <c r="J28" s="21"/>
      <c r="K28" s="23">
        <f>IF($AE28&lt;&gt;0,(G28/$AE28)*100,0)</f>
        <v>65.512488296569998</v>
      </c>
      <c r="L28" s="21"/>
      <c r="M28" s="26">
        <v>37676833</v>
      </c>
      <c r="N28" s="21"/>
      <c r="O28" s="23">
        <f t="shared" si="0"/>
        <v>1346.4667643485097</v>
      </c>
      <c r="P28" s="21"/>
      <c r="Q28" s="23">
        <f t="shared" si="1"/>
        <v>24.180093094509086</v>
      </c>
      <c r="R28" s="21"/>
      <c r="S28" s="26">
        <v>9766133</v>
      </c>
      <c r="T28" s="21"/>
      <c r="U28" s="23">
        <f t="shared" si="2"/>
        <v>349.01483096276178</v>
      </c>
      <c r="V28" s="21"/>
      <c r="W28" s="23">
        <f t="shared" si="3"/>
        <v>6.2676713064858003</v>
      </c>
      <c r="X28" s="21"/>
      <c r="Y28" s="26">
        <v>6294636</v>
      </c>
      <c r="Z28" s="21"/>
      <c r="AA28" s="23">
        <f t="shared" si="4"/>
        <v>224.95304124079766</v>
      </c>
      <c r="AB28" s="21"/>
      <c r="AC28" s="23">
        <f t="shared" si="5"/>
        <v>4.0397473024351145</v>
      </c>
      <c r="AD28" s="21"/>
      <c r="AE28" s="26">
        <f t="shared" si="6"/>
        <v>155817568</v>
      </c>
      <c r="AF28" s="27"/>
      <c r="AG28" s="21"/>
      <c r="AH28" s="26">
        <v>471258</v>
      </c>
      <c r="AI28" s="21"/>
      <c r="AJ28" s="26">
        <v>0</v>
      </c>
      <c r="AK28" s="21"/>
      <c r="AL28" s="26">
        <f>(AE28+AH28+AJ28)</f>
        <v>156288826</v>
      </c>
      <c r="AM28" s="21"/>
      <c r="AN28" s="26">
        <v>138842937</v>
      </c>
      <c r="AO28" s="21"/>
      <c r="AP28" s="23">
        <f>(AN28/$C28)</f>
        <v>4961.8660924880278</v>
      </c>
      <c r="AQ28" s="21"/>
      <c r="AR28" s="23">
        <f>IF($AP$60&lt;&gt;0,(AP28/$AP$60)*100,0)</f>
        <v>115.40421493138189</v>
      </c>
      <c r="AS28" s="21"/>
      <c r="AT28" s="26">
        <v>5341622</v>
      </c>
      <c r="AU28" s="21"/>
      <c r="AV28" s="26">
        <v>6547034</v>
      </c>
      <c r="AW28" s="21"/>
      <c r="AX28" s="26"/>
      <c r="AY28" s="21"/>
      <c r="AZ28" s="26">
        <v>0</v>
      </c>
      <c r="BA28" s="21"/>
      <c r="BB28" s="10">
        <v>13</v>
      </c>
    </row>
    <row r="29" spans="1:54" s="15" customFormat="1" ht="8.85" customHeight="1" x14ac:dyDescent="0.3">
      <c r="A29" s="10">
        <v>14</v>
      </c>
      <c r="B29" s="21"/>
      <c r="C29" s="26">
        <v>6720</v>
      </c>
      <c r="D29" s="10"/>
      <c r="E29" s="10" t="s">
        <v>98</v>
      </c>
      <c r="F29" s="21"/>
      <c r="G29" s="26">
        <v>19108556</v>
      </c>
      <c r="H29" s="21"/>
      <c r="I29" s="23">
        <f>(G29/$C29)</f>
        <v>2843.535119047619</v>
      </c>
      <c r="J29" s="21"/>
      <c r="K29" s="23">
        <f>IF($AE29&lt;&gt;0,(G29/$AE29)*100,0)</f>
        <v>43.997210306210107</v>
      </c>
      <c r="L29" s="21"/>
      <c r="M29" s="26">
        <v>15927692</v>
      </c>
      <c r="N29" s="21"/>
      <c r="O29" s="23">
        <f t="shared" si="0"/>
        <v>2370.1922619047618</v>
      </c>
      <c r="P29" s="21"/>
      <c r="Q29" s="23">
        <f t="shared" si="1"/>
        <v>36.673310877940764</v>
      </c>
      <c r="R29" s="21"/>
      <c r="S29" s="26">
        <v>7140933</v>
      </c>
      <c r="T29" s="21"/>
      <c r="U29" s="23">
        <f t="shared" si="2"/>
        <v>1062.6388392857143</v>
      </c>
      <c r="V29" s="21"/>
      <c r="W29" s="23">
        <f t="shared" si="3"/>
        <v>16.441908587103907</v>
      </c>
      <c r="X29" s="21"/>
      <c r="Y29" s="26">
        <v>1254109</v>
      </c>
      <c r="Z29" s="21"/>
      <c r="AA29" s="23">
        <f t="shared" si="4"/>
        <v>186.62336309523809</v>
      </c>
      <c r="AB29" s="21"/>
      <c r="AC29" s="23">
        <f t="shared" si="5"/>
        <v>2.8875702287452203</v>
      </c>
      <c r="AD29" s="21"/>
      <c r="AE29" s="26">
        <f t="shared" si="6"/>
        <v>43431290</v>
      </c>
      <c r="AF29" s="27"/>
      <c r="AG29" s="21"/>
      <c r="AH29" s="26">
        <v>0</v>
      </c>
      <c r="AI29" s="21"/>
      <c r="AJ29" s="26">
        <v>2247822</v>
      </c>
      <c r="AK29" s="21"/>
      <c r="AL29" s="26">
        <f>(AE29+AH29+AJ29)</f>
        <v>45679112</v>
      </c>
      <c r="AM29" s="21"/>
      <c r="AN29" s="26">
        <v>38944686</v>
      </c>
      <c r="AO29" s="21"/>
      <c r="AP29" s="23">
        <f>(AN29/$C29)</f>
        <v>5795.3401785714286</v>
      </c>
      <c r="AQ29" s="21"/>
      <c r="AR29" s="23">
        <f>IF($AP$60&lt;&gt;0,(AP29/$AP$60)*100,0)</f>
        <v>134.7893456014188</v>
      </c>
      <c r="AS29" s="21"/>
      <c r="AT29" s="26">
        <v>250875</v>
      </c>
      <c r="AU29" s="21"/>
      <c r="AV29" s="26">
        <v>812111</v>
      </c>
      <c r="AW29" s="21"/>
      <c r="AX29" s="26"/>
      <c r="AY29" s="21"/>
      <c r="AZ29" s="26">
        <v>0</v>
      </c>
      <c r="BA29" s="21"/>
      <c r="BB29" s="10">
        <v>14</v>
      </c>
    </row>
    <row r="30" spans="1:54" s="15" customFormat="1" ht="8.85" customHeight="1" x14ac:dyDescent="0.3">
      <c r="A30" s="10">
        <v>15</v>
      </c>
      <c r="B30" s="21"/>
      <c r="C30" s="26">
        <v>137148</v>
      </c>
      <c r="D30" s="10"/>
      <c r="E30" s="10" t="s">
        <v>99</v>
      </c>
      <c r="F30" s="21"/>
      <c r="G30" s="26">
        <v>338090306</v>
      </c>
      <c r="H30" s="21"/>
      <c r="I30" s="28">
        <f>(G30/$C30)</f>
        <v>2465.1493714819026</v>
      </c>
      <c r="J30" s="21"/>
      <c r="K30" s="28">
        <f>IF($AE30&lt;&gt;0,(G30/$AE30)*100,0)</f>
        <v>52.637116692407339</v>
      </c>
      <c r="L30" s="21"/>
      <c r="M30" s="26">
        <v>233594596</v>
      </c>
      <c r="N30" s="21"/>
      <c r="O30" s="28">
        <f t="shared" si="0"/>
        <v>1703.2300580394901</v>
      </c>
      <c r="P30" s="21"/>
      <c r="Q30" s="28">
        <f t="shared" si="1"/>
        <v>36.368229997010758</v>
      </c>
      <c r="R30" s="21"/>
      <c r="S30" s="26">
        <v>45843342</v>
      </c>
      <c r="T30" s="21"/>
      <c r="U30" s="28">
        <f t="shared" si="2"/>
        <v>334.26183393122756</v>
      </c>
      <c r="V30" s="21"/>
      <c r="W30" s="28">
        <f t="shared" si="3"/>
        <v>7.1373278073933841</v>
      </c>
      <c r="X30" s="21"/>
      <c r="Y30" s="26">
        <v>24775756</v>
      </c>
      <c r="Z30" s="21"/>
      <c r="AA30" s="28">
        <f t="shared" si="4"/>
        <v>180.64977979992418</v>
      </c>
      <c r="AB30" s="21"/>
      <c r="AC30" s="28">
        <f t="shared" si="5"/>
        <v>3.857325503188521</v>
      </c>
      <c r="AD30" s="21"/>
      <c r="AE30" s="26">
        <f t="shared" si="6"/>
        <v>642304000</v>
      </c>
      <c r="AF30" s="27"/>
      <c r="AG30" s="21"/>
      <c r="AH30" s="26">
        <v>0</v>
      </c>
      <c r="AI30" s="21"/>
      <c r="AJ30" s="26">
        <v>35302862</v>
      </c>
      <c r="AK30" s="21"/>
      <c r="AL30" s="26">
        <f>(AE30+AH30+AJ30)</f>
        <v>677606862</v>
      </c>
      <c r="AM30" s="21"/>
      <c r="AN30" s="26">
        <v>581821335</v>
      </c>
      <c r="AO30" s="21"/>
      <c r="AP30" s="28">
        <f>(AN30/$C30)</f>
        <v>4242.2881485694288</v>
      </c>
      <c r="AQ30" s="21"/>
      <c r="AR30" s="28">
        <f>IF($AP$60&lt;&gt;0,(AP30/$AP$60)*100,0)</f>
        <v>98.668106751117804</v>
      </c>
      <c r="AS30" s="21"/>
      <c r="AT30" s="26">
        <v>39899207</v>
      </c>
      <c r="AU30" s="21"/>
      <c r="AV30" s="26">
        <v>30499586</v>
      </c>
      <c r="AW30" s="21"/>
      <c r="AX30" s="26"/>
      <c r="AY30" s="21"/>
      <c r="AZ30" s="26">
        <v>0</v>
      </c>
      <c r="BA30" s="21"/>
      <c r="BB30" s="10">
        <v>15</v>
      </c>
    </row>
    <row r="31" spans="1:54" s="15" customFormat="1" ht="8.85" customHeight="1" x14ac:dyDescent="0.3">
      <c r="A31" s="29"/>
      <c r="B31" s="21"/>
      <c r="C31" s="29"/>
      <c r="D31" s="10"/>
      <c r="E31" s="10"/>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7"/>
      <c r="AG31" s="21"/>
      <c r="AH31" s="21"/>
      <c r="AI31" s="21"/>
      <c r="AJ31" s="21"/>
      <c r="AK31" s="21"/>
      <c r="AL31" s="21"/>
      <c r="AM31" s="21"/>
      <c r="AN31" s="21"/>
      <c r="AO31" s="21"/>
      <c r="AP31" s="21"/>
      <c r="AQ31" s="21"/>
      <c r="AR31" s="21"/>
      <c r="AS31" s="21"/>
      <c r="AT31" s="21"/>
      <c r="AU31" s="21"/>
      <c r="AV31" s="21"/>
      <c r="AW31" s="21"/>
      <c r="AX31" s="21"/>
      <c r="AY31" s="21"/>
      <c r="AZ31" s="21"/>
      <c r="BA31" s="21"/>
      <c r="BB31" s="29"/>
    </row>
    <row r="32" spans="1:54" s="15" customFormat="1" ht="8.85" customHeight="1" x14ac:dyDescent="0.3">
      <c r="A32" s="10">
        <v>16</v>
      </c>
      <c r="B32" s="21"/>
      <c r="C32" s="26">
        <v>54810</v>
      </c>
      <c r="D32" s="10"/>
      <c r="E32" s="10" t="s">
        <v>100</v>
      </c>
      <c r="F32" s="21"/>
      <c r="G32" s="26">
        <v>112781230</v>
      </c>
      <c r="H32" s="21"/>
      <c r="I32" s="28">
        <f>(G32/$C32)</f>
        <v>2057.6761539864988</v>
      </c>
      <c r="J32" s="21"/>
      <c r="K32" s="28">
        <f>IF($AE32&lt;&gt;0,(G32/$AE32)*100,0)</f>
        <v>54.260288779748969</v>
      </c>
      <c r="L32" s="21"/>
      <c r="M32" s="26">
        <v>70635494</v>
      </c>
      <c r="N32" s="21"/>
      <c r="O32" s="28">
        <f t="shared" si="0"/>
        <v>1288.73369823025</v>
      </c>
      <c r="P32" s="21"/>
      <c r="Q32" s="28">
        <f t="shared" si="1"/>
        <v>33.983512172550576</v>
      </c>
      <c r="R32" s="21"/>
      <c r="S32" s="26">
        <v>15912122</v>
      </c>
      <c r="T32" s="21"/>
      <c r="U32" s="28">
        <f t="shared" si="2"/>
        <v>290.31421273490241</v>
      </c>
      <c r="V32" s="21"/>
      <c r="W32" s="28">
        <f t="shared" si="3"/>
        <v>7.6554967064873889</v>
      </c>
      <c r="X32" s="21"/>
      <c r="Y32" s="26">
        <v>8523402</v>
      </c>
      <c r="Z32" s="21"/>
      <c r="AA32" s="28">
        <f t="shared" si="4"/>
        <v>155.50815544608648</v>
      </c>
      <c r="AB32" s="21"/>
      <c r="AC32" s="28">
        <f t="shared" si="5"/>
        <v>4.1007023412130712</v>
      </c>
      <c r="AD32" s="21"/>
      <c r="AE32" s="26">
        <f t="shared" si="6"/>
        <v>207852248</v>
      </c>
      <c r="AF32" s="27"/>
      <c r="AG32" s="21"/>
      <c r="AH32" s="26">
        <v>0</v>
      </c>
      <c r="AI32" s="21"/>
      <c r="AJ32" s="26">
        <v>3419827</v>
      </c>
      <c r="AK32" s="21"/>
      <c r="AL32" s="26">
        <f>(AE32+AH32+AJ32)</f>
        <v>211272075</v>
      </c>
      <c r="AM32" s="21"/>
      <c r="AN32" s="26">
        <v>184661533</v>
      </c>
      <c r="AO32" s="21"/>
      <c r="AP32" s="28">
        <f>(AN32/$C32)</f>
        <v>3369.1212005108555</v>
      </c>
      <c r="AQ32" s="21"/>
      <c r="AR32" s="28">
        <f>IF($AP$60&lt;&gt;0,(AP32/$AP$60)*100,0)</f>
        <v>78.359790430916036</v>
      </c>
      <c r="AS32" s="21"/>
      <c r="AT32" s="26">
        <v>2789062</v>
      </c>
      <c r="AU32" s="21"/>
      <c r="AV32" s="26">
        <v>14879451</v>
      </c>
      <c r="AW32" s="21"/>
      <c r="AX32" s="26"/>
      <c r="AY32" s="21"/>
      <c r="AZ32" s="26">
        <v>0</v>
      </c>
      <c r="BA32" s="21"/>
      <c r="BB32" s="10">
        <v>16</v>
      </c>
    </row>
    <row r="33" spans="1:54" s="15" customFormat="1" ht="8.85" customHeight="1" x14ac:dyDescent="0.3">
      <c r="A33" s="10">
        <v>17</v>
      </c>
      <c r="B33" s="21"/>
      <c r="C33" s="26">
        <v>0</v>
      </c>
      <c r="D33" s="10" t="s">
        <v>92</v>
      </c>
      <c r="E33" s="10" t="s">
        <v>101</v>
      </c>
      <c r="F33" s="21"/>
      <c r="G33" s="26">
        <v>0</v>
      </c>
      <c r="H33" s="21"/>
      <c r="I33" s="28">
        <v>0</v>
      </c>
      <c r="J33" s="21"/>
      <c r="K33" s="28">
        <f>IF($AE33&lt;&gt;0,(G33/$AE33)*100,0)</f>
        <v>0</v>
      </c>
      <c r="L33" s="21"/>
      <c r="M33" s="26">
        <v>0</v>
      </c>
      <c r="N33" s="21"/>
      <c r="O33" s="28">
        <v>0</v>
      </c>
      <c r="P33" s="21"/>
      <c r="Q33" s="28">
        <f t="shared" si="1"/>
        <v>0</v>
      </c>
      <c r="R33" s="21"/>
      <c r="S33" s="26">
        <v>0</v>
      </c>
      <c r="T33" s="21"/>
      <c r="U33" s="28">
        <v>0</v>
      </c>
      <c r="V33" s="21"/>
      <c r="W33" s="28">
        <f t="shared" si="3"/>
        <v>0</v>
      </c>
      <c r="X33" s="21"/>
      <c r="Y33" s="26">
        <v>0</v>
      </c>
      <c r="Z33" s="21"/>
      <c r="AA33" s="28">
        <v>0</v>
      </c>
      <c r="AB33" s="21"/>
      <c r="AC33" s="28">
        <f t="shared" si="5"/>
        <v>0</v>
      </c>
      <c r="AD33" s="21"/>
      <c r="AE33" s="26">
        <f t="shared" si="6"/>
        <v>0</v>
      </c>
      <c r="AF33" s="27"/>
      <c r="AG33" s="21"/>
      <c r="AH33" s="26">
        <v>0</v>
      </c>
      <c r="AI33" s="21"/>
      <c r="AJ33" s="26">
        <v>0</v>
      </c>
      <c r="AK33" s="21"/>
      <c r="AL33" s="26">
        <f>(AE33+AH33+AJ33)</f>
        <v>0</v>
      </c>
      <c r="AM33" s="21"/>
      <c r="AN33" s="26">
        <v>0</v>
      </c>
      <c r="AO33" s="21"/>
      <c r="AP33" s="28">
        <v>0</v>
      </c>
      <c r="AQ33" s="21"/>
      <c r="AR33" s="28">
        <v>0</v>
      </c>
      <c r="AS33" s="21"/>
      <c r="AT33" s="26">
        <v>0</v>
      </c>
      <c r="AU33" s="21"/>
      <c r="AV33" s="26">
        <v>0</v>
      </c>
      <c r="AW33" s="21"/>
      <c r="AX33" s="26"/>
      <c r="AY33" s="21"/>
      <c r="AZ33" s="26">
        <v>0</v>
      </c>
      <c r="BA33" s="21"/>
      <c r="BB33" s="10">
        <v>17</v>
      </c>
    </row>
    <row r="34" spans="1:54" s="15" customFormat="1" ht="8.85" customHeight="1" x14ac:dyDescent="0.3">
      <c r="A34" s="10">
        <v>18</v>
      </c>
      <c r="B34" s="21"/>
      <c r="C34" s="26">
        <v>7479</v>
      </c>
      <c r="D34" s="10"/>
      <c r="E34" s="10" t="s">
        <v>102</v>
      </c>
      <c r="F34" s="21"/>
      <c r="G34" s="26">
        <v>17126113</v>
      </c>
      <c r="H34" s="21"/>
      <c r="I34" s="28">
        <f>(G34/$C34)</f>
        <v>2289.8934349511965</v>
      </c>
      <c r="J34" s="21"/>
      <c r="K34" s="28">
        <f>IF($AE34&lt;&gt;0,(G34/$AE34)*100,0)</f>
        <v>62.748752406876548</v>
      </c>
      <c r="L34" s="21"/>
      <c r="M34" s="26">
        <v>8191197</v>
      </c>
      <c r="N34" s="21"/>
      <c r="O34" s="28">
        <f t="shared" si="0"/>
        <v>1095.2262334536704</v>
      </c>
      <c r="P34" s="21"/>
      <c r="Q34" s="28">
        <f t="shared" si="1"/>
        <v>30.011911778752715</v>
      </c>
      <c r="R34" s="21"/>
      <c r="S34" s="26">
        <v>956496</v>
      </c>
      <c r="T34" s="21"/>
      <c r="U34" s="28">
        <f t="shared" si="2"/>
        <v>127.89089450461292</v>
      </c>
      <c r="V34" s="21"/>
      <c r="W34" s="28">
        <f t="shared" si="3"/>
        <v>3.5045273076364611</v>
      </c>
      <c r="X34" s="21"/>
      <c r="Y34" s="26">
        <v>1019347</v>
      </c>
      <c r="Z34" s="21"/>
      <c r="AA34" s="28">
        <f t="shared" si="4"/>
        <v>136.29455809600213</v>
      </c>
      <c r="AB34" s="21"/>
      <c r="AC34" s="28">
        <f t="shared" si="5"/>
        <v>3.7348085067342711</v>
      </c>
      <c r="AD34" s="21"/>
      <c r="AE34" s="26">
        <f t="shared" si="6"/>
        <v>27293153</v>
      </c>
      <c r="AF34" s="27"/>
      <c r="AG34" s="21"/>
      <c r="AH34" s="26">
        <v>0</v>
      </c>
      <c r="AI34" s="21"/>
      <c r="AJ34" s="26">
        <v>185000</v>
      </c>
      <c r="AK34" s="21"/>
      <c r="AL34" s="26">
        <f>(AE34+AH34+AJ34)</f>
        <v>27478153</v>
      </c>
      <c r="AM34" s="21"/>
      <c r="AN34" s="26">
        <v>21800009</v>
      </c>
      <c r="AO34" s="21"/>
      <c r="AP34" s="28">
        <f>(AN34/$C34)</f>
        <v>2914.8293889557426</v>
      </c>
      <c r="AQ34" s="21"/>
      <c r="AR34" s="28">
        <f>IF($AP$60&lt;&gt;0,(AP34/$AP$60)*100,0)</f>
        <v>67.793767711833638</v>
      </c>
      <c r="AS34" s="21"/>
      <c r="AT34" s="26">
        <v>65257</v>
      </c>
      <c r="AU34" s="21"/>
      <c r="AV34" s="26">
        <v>-5827373</v>
      </c>
      <c r="AW34" s="21"/>
      <c r="AX34" s="26"/>
      <c r="AY34" s="21"/>
      <c r="AZ34" s="26">
        <v>300152</v>
      </c>
      <c r="BA34" s="21"/>
      <c r="BB34" s="10">
        <v>18</v>
      </c>
    </row>
    <row r="35" spans="1:54" s="15" customFormat="1" ht="8.85" customHeight="1" x14ac:dyDescent="0.3">
      <c r="A35" s="10">
        <v>19</v>
      </c>
      <c r="B35" s="21"/>
      <c r="C35" s="26">
        <v>80395</v>
      </c>
      <c r="D35" s="10"/>
      <c r="E35" s="10" t="s">
        <v>103</v>
      </c>
      <c r="F35" s="21"/>
      <c r="G35" s="26">
        <v>185709860</v>
      </c>
      <c r="H35" s="21"/>
      <c r="I35" s="28">
        <f>(G35/$C35)</f>
        <v>2309.9677840661734</v>
      </c>
      <c r="J35" s="21"/>
      <c r="K35" s="28">
        <f>IF($AE35&lt;&gt;0,(G35/$AE35)*100,0)</f>
        <v>54.347031397182519</v>
      </c>
      <c r="L35" s="21"/>
      <c r="M35" s="26">
        <v>113812531</v>
      </c>
      <c r="N35" s="21"/>
      <c r="O35" s="28">
        <f t="shared" si="0"/>
        <v>1415.6667827601218</v>
      </c>
      <c r="P35" s="21"/>
      <c r="Q35" s="28">
        <f t="shared" si="1"/>
        <v>33.306649391959098</v>
      </c>
      <c r="R35" s="21"/>
      <c r="S35" s="26">
        <v>22352310</v>
      </c>
      <c r="T35" s="21"/>
      <c r="U35" s="28">
        <f t="shared" si="2"/>
        <v>278.03109646122272</v>
      </c>
      <c r="V35" s="21"/>
      <c r="W35" s="28">
        <f t="shared" si="3"/>
        <v>6.5412880789935262</v>
      </c>
      <c r="X35" s="21"/>
      <c r="Y35" s="26">
        <v>19836438</v>
      </c>
      <c r="Z35" s="21"/>
      <c r="AA35" s="28">
        <f t="shared" si="4"/>
        <v>246.73721002549911</v>
      </c>
      <c r="AB35" s="21"/>
      <c r="AC35" s="28">
        <f t="shared" si="5"/>
        <v>5.8050311318648591</v>
      </c>
      <c r="AD35" s="21"/>
      <c r="AE35" s="26">
        <f t="shared" si="6"/>
        <v>341711139</v>
      </c>
      <c r="AF35" s="27"/>
      <c r="AG35" s="21"/>
      <c r="AH35" s="26">
        <v>0</v>
      </c>
      <c r="AI35" s="21"/>
      <c r="AJ35" s="26">
        <v>3276731</v>
      </c>
      <c r="AK35" s="21"/>
      <c r="AL35" s="26">
        <f>(AE35+AH35+AJ35)</f>
        <v>344987870</v>
      </c>
      <c r="AM35" s="21"/>
      <c r="AN35" s="26">
        <v>298773576</v>
      </c>
      <c r="AO35" s="21"/>
      <c r="AP35" s="28">
        <f>(AN35/$C35)</f>
        <v>3716.320368182101</v>
      </c>
      <c r="AQ35" s="21"/>
      <c r="AR35" s="28">
        <f>IF($AP$60&lt;&gt;0,(AP35/$AP$60)*100,0)</f>
        <v>86.435027977247699</v>
      </c>
      <c r="AS35" s="21"/>
      <c r="AT35" s="26">
        <v>8793966</v>
      </c>
      <c r="AU35" s="21"/>
      <c r="AV35" s="26">
        <v>18472382</v>
      </c>
      <c r="AW35" s="21"/>
      <c r="AX35" s="26"/>
      <c r="AY35" s="21"/>
      <c r="AZ35" s="26">
        <v>48494</v>
      </c>
      <c r="BA35" s="21"/>
      <c r="BB35" s="10">
        <v>19</v>
      </c>
    </row>
    <row r="36" spans="1:54" s="15" customFormat="1" ht="8.85" customHeight="1" x14ac:dyDescent="0.3">
      <c r="A36" s="10">
        <v>20</v>
      </c>
      <c r="B36" s="21"/>
      <c r="C36" s="26">
        <v>42772</v>
      </c>
      <c r="D36" s="10"/>
      <c r="E36" s="10" t="s">
        <v>104</v>
      </c>
      <c r="F36" s="21"/>
      <c r="G36" s="26">
        <v>137784954</v>
      </c>
      <c r="H36" s="21"/>
      <c r="I36" s="28">
        <f>(G36/$C36)</f>
        <v>3221.3820723838026</v>
      </c>
      <c r="J36" s="21"/>
      <c r="K36" s="28">
        <f>IF($AE36&lt;&gt;0,(G36/$AE36)*100,0)</f>
        <v>60.344164055631602</v>
      </c>
      <c r="L36" s="21"/>
      <c r="M36" s="26">
        <v>74517488</v>
      </c>
      <c r="N36" s="21"/>
      <c r="O36" s="28">
        <f t="shared" si="0"/>
        <v>1742.2025624240157</v>
      </c>
      <c r="P36" s="21"/>
      <c r="Q36" s="28">
        <f t="shared" si="1"/>
        <v>32.635606358627221</v>
      </c>
      <c r="R36" s="21"/>
      <c r="S36" s="26">
        <v>7893386</v>
      </c>
      <c r="T36" s="21"/>
      <c r="U36" s="28">
        <f t="shared" si="2"/>
        <v>184.54563733283456</v>
      </c>
      <c r="V36" s="21"/>
      <c r="W36" s="28">
        <f t="shared" si="3"/>
        <v>3.4569796331929372</v>
      </c>
      <c r="X36" s="21"/>
      <c r="Y36" s="26">
        <v>8136035</v>
      </c>
      <c r="Z36" s="21"/>
      <c r="AA36" s="28">
        <f t="shared" si="4"/>
        <v>190.21871785280089</v>
      </c>
      <c r="AB36" s="21"/>
      <c r="AC36" s="28">
        <f t="shared" si="5"/>
        <v>3.5632499525482344</v>
      </c>
      <c r="AD36" s="21"/>
      <c r="AE36" s="26">
        <f t="shared" si="6"/>
        <v>228331863</v>
      </c>
      <c r="AF36" s="27"/>
      <c r="AG36" s="21"/>
      <c r="AH36" s="26">
        <v>169295</v>
      </c>
      <c r="AI36" s="21"/>
      <c r="AJ36" s="26">
        <v>6407076</v>
      </c>
      <c r="AK36" s="21"/>
      <c r="AL36" s="26">
        <f>(AE36+AH36+AJ36)</f>
        <v>234908234</v>
      </c>
      <c r="AM36" s="21"/>
      <c r="AN36" s="26">
        <v>199259887</v>
      </c>
      <c r="AO36" s="21"/>
      <c r="AP36" s="28">
        <f>(AN36/$C36)</f>
        <v>4658.6525530721028</v>
      </c>
      <c r="AQ36" s="21"/>
      <c r="AR36" s="28">
        <f>IF($AP$60&lt;&gt;0,(AP36/$AP$60)*100,0)</f>
        <v>108.35200517388026</v>
      </c>
      <c r="AS36" s="21"/>
      <c r="AT36" s="26">
        <v>6994500</v>
      </c>
      <c r="AU36" s="21"/>
      <c r="AV36" s="26">
        <v>14505251</v>
      </c>
      <c r="AW36" s="21"/>
      <c r="AX36" s="26"/>
      <c r="AY36" s="21"/>
      <c r="AZ36" s="26">
        <v>70000</v>
      </c>
      <c r="BA36" s="21"/>
      <c r="BB36" s="10">
        <v>20</v>
      </c>
    </row>
    <row r="37" spans="1:54" s="15" customFormat="1" ht="8.85" customHeight="1" x14ac:dyDescent="0.3">
      <c r="A37" s="29"/>
      <c r="B37" s="21"/>
      <c r="C37" s="29"/>
      <c r="D37" s="10"/>
      <c r="E37" s="10"/>
      <c r="F37" s="21"/>
      <c r="G37" s="21"/>
      <c r="H37" s="21"/>
      <c r="I37" s="21"/>
      <c r="J37" s="21"/>
      <c r="K37" s="21"/>
      <c r="L37" s="21"/>
      <c r="M37" s="21"/>
      <c r="N37" s="21"/>
      <c r="O37" s="21"/>
      <c r="P37" s="21"/>
      <c r="Q37" s="21"/>
      <c r="R37" s="21"/>
      <c r="S37" s="27"/>
      <c r="T37" s="21"/>
      <c r="U37" s="21"/>
      <c r="V37" s="21"/>
      <c r="W37" s="21"/>
      <c r="X37" s="21"/>
      <c r="Y37" s="21"/>
      <c r="Z37" s="21"/>
      <c r="AA37" s="21"/>
      <c r="AB37" s="21"/>
      <c r="AC37" s="21"/>
      <c r="AD37" s="21"/>
      <c r="AE37" s="21"/>
      <c r="AF37" s="27"/>
      <c r="AG37" s="21"/>
      <c r="AH37" s="21"/>
      <c r="AI37" s="21"/>
      <c r="AJ37" s="21"/>
      <c r="AK37" s="21"/>
      <c r="AL37" s="21"/>
      <c r="AM37" s="21"/>
      <c r="AN37" s="21"/>
      <c r="AO37" s="21"/>
      <c r="AP37" s="21"/>
      <c r="AQ37" s="21"/>
      <c r="AR37" s="21"/>
      <c r="AS37" s="21"/>
      <c r="AT37" s="21"/>
      <c r="AU37" s="21"/>
      <c r="AV37" s="21"/>
      <c r="AW37" s="21"/>
      <c r="AX37" s="21"/>
      <c r="AY37" s="21"/>
      <c r="AZ37" s="21"/>
      <c r="BA37" s="21"/>
      <c r="BB37" s="29"/>
    </row>
    <row r="38" spans="1:54" s="15" customFormat="1" ht="8.85" customHeight="1" x14ac:dyDescent="0.3">
      <c r="A38" s="10">
        <v>21</v>
      </c>
      <c r="B38" s="21"/>
      <c r="C38" s="26">
        <v>17219</v>
      </c>
      <c r="D38" s="10"/>
      <c r="E38" s="10" t="s">
        <v>105</v>
      </c>
      <c r="F38" s="21"/>
      <c r="G38" s="26">
        <v>43442118</v>
      </c>
      <c r="H38" s="21"/>
      <c r="I38" s="28">
        <f>(G38/$C38)</f>
        <v>2522.917591033161</v>
      </c>
      <c r="J38" s="21"/>
      <c r="K38" s="28">
        <f>IF($AE38&lt;&gt;0,(G38/$AE38)*100,0)</f>
        <v>50.939343592021643</v>
      </c>
      <c r="L38" s="21"/>
      <c r="M38" s="26">
        <v>34574015</v>
      </c>
      <c r="N38" s="21"/>
      <c r="O38" s="28">
        <f t="shared" si="0"/>
        <v>2007.8991230617341</v>
      </c>
      <c r="P38" s="21"/>
      <c r="Q38" s="28">
        <f t="shared" si="1"/>
        <v>40.540786465353975</v>
      </c>
      <c r="R38" s="21"/>
      <c r="S38" s="26">
        <v>4647825</v>
      </c>
      <c r="T38" s="21"/>
      <c r="U38" s="28">
        <f t="shared" si="2"/>
        <v>269.92421162669143</v>
      </c>
      <c r="V38" s="21"/>
      <c r="W38" s="28">
        <f t="shared" si="3"/>
        <v>5.4499450194990029</v>
      </c>
      <c r="X38" s="21"/>
      <c r="Y38" s="26">
        <v>2618095</v>
      </c>
      <c r="Z38" s="21"/>
      <c r="AA38" s="28">
        <f t="shared" si="4"/>
        <v>152.04686683314944</v>
      </c>
      <c r="AB38" s="21"/>
      <c r="AC38" s="28">
        <f t="shared" si="5"/>
        <v>3.0699249231253849</v>
      </c>
      <c r="AD38" s="21"/>
      <c r="AE38" s="26">
        <f t="shared" si="6"/>
        <v>85282053</v>
      </c>
      <c r="AF38" s="27"/>
      <c r="AG38" s="21"/>
      <c r="AH38" s="26">
        <v>306238</v>
      </c>
      <c r="AI38" s="21"/>
      <c r="AJ38" s="26">
        <v>0</v>
      </c>
      <c r="AK38" s="21"/>
      <c r="AL38" s="26">
        <f>(AE38+AH38+AJ38)</f>
        <v>85588291</v>
      </c>
      <c r="AM38" s="21"/>
      <c r="AN38" s="26">
        <v>72176137</v>
      </c>
      <c r="AO38" s="21"/>
      <c r="AP38" s="28">
        <f>(AN38/$C38)</f>
        <v>4191.6567164179105</v>
      </c>
      <c r="AQ38" s="21"/>
      <c r="AR38" s="28">
        <f>IF($AP$60&lt;&gt;0,(AP38/$AP$60)*100,0)</f>
        <v>97.490509337285218</v>
      </c>
      <c r="AS38" s="21"/>
      <c r="AT38" s="26">
        <v>1156635</v>
      </c>
      <c r="AU38" s="21"/>
      <c r="AV38" s="26">
        <v>9783605</v>
      </c>
      <c r="AW38" s="21"/>
      <c r="AX38" s="26"/>
      <c r="AY38" s="21"/>
      <c r="AZ38" s="26">
        <v>0</v>
      </c>
      <c r="BA38" s="21"/>
      <c r="BB38" s="10">
        <v>21</v>
      </c>
    </row>
    <row r="39" spans="1:54" s="15" customFormat="1" ht="8.85" customHeight="1" x14ac:dyDescent="0.3">
      <c r="A39" s="10">
        <v>22</v>
      </c>
      <c r="B39" s="21"/>
      <c r="C39" s="26">
        <v>13485</v>
      </c>
      <c r="D39" s="10"/>
      <c r="E39" s="10" t="s">
        <v>106</v>
      </c>
      <c r="F39" s="21"/>
      <c r="G39" s="26">
        <v>28033642</v>
      </c>
      <c r="H39" s="21"/>
      <c r="I39" s="23">
        <f>(G39/$C39)</f>
        <v>2078.8759362254355</v>
      </c>
      <c r="J39" s="21"/>
      <c r="K39" s="23">
        <f>IF($AE39&lt;&gt;0,(G39/$AE39)*100,0)</f>
        <v>40.152649046627381</v>
      </c>
      <c r="L39" s="21"/>
      <c r="M39" s="26">
        <v>29694429</v>
      </c>
      <c r="N39" s="21"/>
      <c r="O39" s="23">
        <f t="shared" si="0"/>
        <v>2202.0340378197998</v>
      </c>
      <c r="P39" s="21"/>
      <c r="Q39" s="23">
        <f t="shared" si="1"/>
        <v>42.531398035153423</v>
      </c>
      <c r="R39" s="21"/>
      <c r="S39" s="26">
        <v>7845607</v>
      </c>
      <c r="T39" s="21"/>
      <c r="U39" s="23">
        <f t="shared" si="2"/>
        <v>581.8025213199852</v>
      </c>
      <c r="V39" s="21"/>
      <c r="W39" s="23">
        <f t="shared" si="3"/>
        <v>11.237280708256286</v>
      </c>
      <c r="X39" s="21"/>
      <c r="Y39" s="26">
        <v>4243987</v>
      </c>
      <c r="Z39" s="21"/>
      <c r="AA39" s="23">
        <f t="shared" si="4"/>
        <v>314.71909529106415</v>
      </c>
      <c r="AB39" s="21"/>
      <c r="AC39" s="23">
        <f t="shared" si="5"/>
        <v>6.0786722099629085</v>
      </c>
      <c r="AD39" s="21"/>
      <c r="AE39" s="26">
        <f t="shared" si="6"/>
        <v>69817665</v>
      </c>
      <c r="AF39" s="27"/>
      <c r="AG39" s="21"/>
      <c r="AH39" s="26">
        <v>0</v>
      </c>
      <c r="AI39" s="21"/>
      <c r="AJ39" s="26">
        <v>0</v>
      </c>
      <c r="AK39" s="21"/>
      <c r="AL39" s="26">
        <f>(AE39+AH39+AJ39)</f>
        <v>69817665</v>
      </c>
      <c r="AM39" s="21"/>
      <c r="AN39" s="26">
        <v>66687733</v>
      </c>
      <c r="AO39" s="21"/>
      <c r="AP39" s="23">
        <f>(AN39/$C39)</f>
        <v>4945.3268817204298</v>
      </c>
      <c r="AQ39" s="21"/>
      <c r="AR39" s="23">
        <f>IF($AP$60&lt;&gt;0,(AP39/$AP$60)*100,0)</f>
        <v>115.01954218958642</v>
      </c>
      <c r="AS39" s="21"/>
      <c r="AT39" s="26">
        <v>0</v>
      </c>
      <c r="AU39" s="21"/>
      <c r="AV39" s="26">
        <v>1649222</v>
      </c>
      <c r="AW39" s="21"/>
      <c r="AX39" s="26"/>
      <c r="AY39" s="21"/>
      <c r="AZ39" s="26">
        <v>0</v>
      </c>
      <c r="BA39" s="21"/>
      <c r="BB39" s="10">
        <v>22</v>
      </c>
    </row>
    <row r="40" spans="1:54" s="15" customFormat="1" ht="8.85" customHeight="1" x14ac:dyDescent="0.3">
      <c r="A40" s="10">
        <v>23</v>
      </c>
      <c r="B40" s="21"/>
      <c r="C40" s="26">
        <v>186247</v>
      </c>
      <c r="D40" s="10"/>
      <c r="E40" s="10" t="s">
        <v>107</v>
      </c>
      <c r="F40" s="21"/>
      <c r="G40" s="26">
        <v>464732648</v>
      </c>
      <c r="H40" s="21"/>
      <c r="I40" s="23">
        <f>(G40/$C40)</f>
        <v>2495.2490402529975</v>
      </c>
      <c r="J40" s="21"/>
      <c r="K40" s="23">
        <f>IF($AE40&lt;&gt;0,(G40/$AE40)*100,0)</f>
        <v>53.003013020442765</v>
      </c>
      <c r="L40" s="21"/>
      <c r="M40" s="26">
        <v>305496930</v>
      </c>
      <c r="N40" s="21"/>
      <c r="O40" s="23">
        <f t="shared" si="0"/>
        <v>1640.2783937459396</v>
      </c>
      <c r="P40" s="21"/>
      <c r="Q40" s="23">
        <f t="shared" si="1"/>
        <v>34.842092175317312</v>
      </c>
      <c r="R40" s="21"/>
      <c r="S40" s="26">
        <v>70877396</v>
      </c>
      <c r="T40" s="21"/>
      <c r="U40" s="23">
        <f t="shared" si="2"/>
        <v>380.55590694078296</v>
      </c>
      <c r="V40" s="21"/>
      <c r="W40" s="23">
        <f t="shared" si="3"/>
        <v>8.0836058306002165</v>
      </c>
      <c r="X40" s="21"/>
      <c r="Y40" s="26">
        <v>35697233</v>
      </c>
      <c r="Z40" s="21"/>
      <c r="AA40" s="23">
        <f t="shared" si="4"/>
        <v>191.66608321207858</v>
      </c>
      <c r="AB40" s="21"/>
      <c r="AC40" s="23">
        <f t="shared" si="5"/>
        <v>4.0712889736396987</v>
      </c>
      <c r="AD40" s="21"/>
      <c r="AE40" s="26">
        <f t="shared" si="6"/>
        <v>876804207</v>
      </c>
      <c r="AF40" s="27"/>
      <c r="AG40" s="21"/>
      <c r="AH40" s="26">
        <v>0</v>
      </c>
      <c r="AI40" s="21"/>
      <c r="AJ40" s="26">
        <v>20385013</v>
      </c>
      <c r="AK40" s="21"/>
      <c r="AL40" s="26">
        <f>(AE40+AH40+AJ40)</f>
        <v>897189220</v>
      </c>
      <c r="AM40" s="21"/>
      <c r="AN40" s="26">
        <v>749204980</v>
      </c>
      <c r="AO40" s="21"/>
      <c r="AP40" s="23">
        <f>(AN40/$C40)</f>
        <v>4022.641868056935</v>
      </c>
      <c r="AQ40" s="21"/>
      <c r="AR40" s="23">
        <f>IF($AP$60&lt;&gt;0,(AP40/$AP$60)*100,0)</f>
        <v>93.559523388999665</v>
      </c>
      <c r="AS40" s="21"/>
      <c r="AT40" s="26">
        <v>49774811</v>
      </c>
      <c r="AU40" s="21"/>
      <c r="AV40" s="26">
        <v>82981734</v>
      </c>
      <c r="AW40" s="21"/>
      <c r="AX40" s="26"/>
      <c r="AY40" s="21"/>
      <c r="AZ40" s="26">
        <v>0</v>
      </c>
      <c r="BA40" s="21"/>
      <c r="BB40" s="10">
        <v>23</v>
      </c>
    </row>
    <row r="41" spans="1:54" s="15" customFormat="1" ht="8.85" customHeight="1" x14ac:dyDescent="0.3">
      <c r="A41" s="10">
        <v>24</v>
      </c>
      <c r="B41" s="21"/>
      <c r="C41" s="26">
        <v>238005</v>
      </c>
      <c r="D41" s="10"/>
      <c r="E41" s="10" t="s">
        <v>108</v>
      </c>
      <c r="F41" s="21"/>
      <c r="G41" s="26">
        <v>587351912</v>
      </c>
      <c r="H41" s="21"/>
      <c r="I41" s="23">
        <f>(G41/$C41)</f>
        <v>2467.8133316526964</v>
      </c>
      <c r="J41" s="21"/>
      <c r="K41" s="23">
        <f>IF($AE41&lt;&gt;0,(G41/$AE41)*100,0)</f>
        <v>51.348302008931192</v>
      </c>
      <c r="L41" s="21"/>
      <c r="M41" s="26">
        <v>361318559</v>
      </c>
      <c r="N41" s="21"/>
      <c r="O41" s="23">
        <f t="shared" si="0"/>
        <v>1518.1133127455305</v>
      </c>
      <c r="P41" s="21"/>
      <c r="Q41" s="23">
        <f t="shared" si="1"/>
        <v>31.587697443238806</v>
      </c>
      <c r="R41" s="21"/>
      <c r="S41" s="26">
        <v>133798991</v>
      </c>
      <c r="T41" s="21"/>
      <c r="U41" s="23">
        <f t="shared" si="2"/>
        <v>562.16882418436592</v>
      </c>
      <c r="V41" s="21"/>
      <c r="W41" s="23">
        <f t="shared" si="3"/>
        <v>11.697162906925664</v>
      </c>
      <c r="X41" s="21"/>
      <c r="Y41" s="26">
        <v>61389028</v>
      </c>
      <c r="Z41" s="21"/>
      <c r="AA41" s="23">
        <f t="shared" si="4"/>
        <v>257.93167370433395</v>
      </c>
      <c r="AB41" s="21"/>
      <c r="AC41" s="23">
        <f t="shared" si="5"/>
        <v>5.3668376409043397</v>
      </c>
      <c r="AD41" s="21"/>
      <c r="AE41" s="26">
        <f t="shared" si="6"/>
        <v>1143858490</v>
      </c>
      <c r="AF41" s="27"/>
      <c r="AG41" s="21"/>
      <c r="AH41" s="26">
        <v>225677794</v>
      </c>
      <c r="AI41" s="21"/>
      <c r="AJ41" s="26">
        <v>15900000</v>
      </c>
      <c r="AK41" s="21"/>
      <c r="AL41" s="26">
        <f>(AE41+AH41+AJ41)</f>
        <v>1385436284</v>
      </c>
      <c r="AM41" s="21"/>
      <c r="AN41" s="26">
        <v>1153453654</v>
      </c>
      <c r="AO41" s="21"/>
      <c r="AP41" s="23">
        <f>(AN41/$C41)</f>
        <v>4846.3421104598647</v>
      </c>
      <c r="AQ41" s="21"/>
      <c r="AR41" s="23">
        <f>IF($AP$60&lt;&gt;0,(AP41/$AP$60)*100,0)</f>
        <v>112.71733177024801</v>
      </c>
      <c r="AS41" s="21"/>
      <c r="AT41" s="26">
        <v>0</v>
      </c>
      <c r="AU41" s="21"/>
      <c r="AV41" s="26">
        <v>91393726</v>
      </c>
      <c r="AW41" s="21"/>
      <c r="AX41" s="26"/>
      <c r="AY41" s="21"/>
      <c r="AZ41" s="26">
        <v>0</v>
      </c>
      <c r="BA41" s="21"/>
      <c r="BB41" s="10">
        <v>24</v>
      </c>
    </row>
    <row r="42" spans="1:54" s="15" customFormat="1" ht="8.85" customHeight="1" x14ac:dyDescent="0.3">
      <c r="A42" s="10">
        <v>25</v>
      </c>
      <c r="B42" s="21"/>
      <c r="C42" s="26">
        <v>3687</v>
      </c>
      <c r="D42" s="10"/>
      <c r="E42" s="10" t="s">
        <v>109</v>
      </c>
      <c r="F42" s="21"/>
      <c r="G42" s="26">
        <v>9390264</v>
      </c>
      <c r="H42" s="21"/>
      <c r="I42" s="23">
        <f>(G42/$C42)</f>
        <v>2546.8576078112287</v>
      </c>
      <c r="J42" s="21"/>
      <c r="K42" s="28">
        <f>IF($AE42&lt;&gt;0,(G42/$AE42)*100,0)</f>
        <v>34.978065756169876</v>
      </c>
      <c r="L42" s="21"/>
      <c r="M42" s="26">
        <v>11471952</v>
      </c>
      <c r="N42" s="21"/>
      <c r="O42" s="23">
        <f t="shared" si="0"/>
        <v>3111.4597233523191</v>
      </c>
      <c r="P42" s="21"/>
      <c r="Q42" s="28">
        <f t="shared" si="1"/>
        <v>42.732205549026581</v>
      </c>
      <c r="R42" s="21"/>
      <c r="S42" s="26">
        <v>1679309</v>
      </c>
      <c r="T42" s="21"/>
      <c r="U42" s="28">
        <f t="shared" si="2"/>
        <v>455.46758882560346</v>
      </c>
      <c r="V42" s="21"/>
      <c r="W42" s="28">
        <f t="shared" si="3"/>
        <v>6.2553066268347601</v>
      </c>
      <c r="X42" s="21"/>
      <c r="Y42" s="26">
        <v>4304625</v>
      </c>
      <c r="Z42" s="21"/>
      <c r="AA42" s="28">
        <f t="shared" si="4"/>
        <v>1167.514239218877</v>
      </c>
      <c r="AB42" s="21"/>
      <c r="AC42" s="28">
        <f t="shared" si="5"/>
        <v>16.03442206796878</v>
      </c>
      <c r="AD42" s="21"/>
      <c r="AE42" s="26">
        <f t="shared" si="6"/>
        <v>26846150</v>
      </c>
      <c r="AF42" s="27"/>
      <c r="AG42" s="21"/>
      <c r="AH42" s="26">
        <v>34127</v>
      </c>
      <c r="AI42" s="21"/>
      <c r="AJ42" s="26">
        <v>791000</v>
      </c>
      <c r="AK42" s="21"/>
      <c r="AL42" s="26">
        <f>(AE42+AH42+AJ42)</f>
        <v>27671277</v>
      </c>
      <c r="AM42" s="21"/>
      <c r="AN42" s="26">
        <v>23051942</v>
      </c>
      <c r="AO42" s="21"/>
      <c r="AP42" s="23">
        <f>(AN42/$C42)</f>
        <v>6252.2218605912667</v>
      </c>
      <c r="AQ42" s="21"/>
      <c r="AR42" s="28">
        <f>IF($AP$60&lt;&gt;0,(AP42/$AP$60)*100,0)</f>
        <v>145.41560411932858</v>
      </c>
      <c r="AS42" s="21"/>
      <c r="AT42" s="26">
        <v>384653</v>
      </c>
      <c r="AU42" s="21"/>
      <c r="AV42" s="26">
        <v>1914933</v>
      </c>
      <c r="AW42" s="21"/>
      <c r="AX42" s="26"/>
      <c r="AY42" s="21"/>
      <c r="AZ42" s="26">
        <v>0</v>
      </c>
      <c r="BA42" s="21"/>
      <c r="BB42" s="10">
        <v>25</v>
      </c>
    </row>
    <row r="43" spans="1:54" s="15" customFormat="1" ht="8.85" customHeight="1" x14ac:dyDescent="0.3">
      <c r="A43" s="29"/>
      <c r="B43" s="21"/>
      <c r="C43" s="29"/>
      <c r="D43" s="10"/>
      <c r="E43" s="10"/>
      <c r="F43" s="21"/>
      <c r="G43" s="21"/>
      <c r="H43" s="21"/>
      <c r="I43" s="21"/>
      <c r="J43" s="21"/>
      <c r="K43" s="21"/>
      <c r="L43" s="21"/>
      <c r="M43" s="21"/>
      <c r="N43" s="21"/>
      <c r="O43" s="21"/>
      <c r="P43" s="21"/>
      <c r="Q43" s="21"/>
      <c r="R43" s="21"/>
      <c r="S43" s="27"/>
      <c r="T43" s="21"/>
      <c r="U43" s="21"/>
      <c r="V43" s="21"/>
      <c r="W43" s="21"/>
      <c r="X43" s="21"/>
      <c r="Y43" s="21"/>
      <c r="Z43" s="21"/>
      <c r="AA43" s="21"/>
      <c r="AB43" s="21"/>
      <c r="AC43" s="21"/>
      <c r="AD43" s="21"/>
      <c r="AE43" s="21"/>
      <c r="AF43" s="27"/>
      <c r="AG43" s="21"/>
      <c r="AH43" s="21"/>
      <c r="AI43" s="21"/>
      <c r="AJ43" s="21"/>
      <c r="AK43" s="21"/>
      <c r="AL43" s="21"/>
      <c r="AM43" s="21"/>
      <c r="AN43" s="21"/>
      <c r="AO43" s="21"/>
      <c r="AP43" s="21"/>
      <c r="AQ43" s="21"/>
      <c r="AR43" s="21"/>
      <c r="AS43" s="21"/>
      <c r="AT43" s="21"/>
      <c r="AU43" s="21"/>
      <c r="AV43" s="21"/>
      <c r="AW43" s="21"/>
      <c r="AX43" s="21"/>
      <c r="AY43" s="21"/>
      <c r="AZ43" s="21"/>
      <c r="BA43" s="21"/>
      <c r="BB43" s="29"/>
    </row>
    <row r="44" spans="1:54" s="15" customFormat="1" ht="8.85" customHeight="1" x14ac:dyDescent="0.3">
      <c r="A44" s="10">
        <v>26</v>
      </c>
      <c r="B44" s="21"/>
      <c r="C44" s="26">
        <v>0</v>
      </c>
      <c r="D44" s="10" t="s">
        <v>92</v>
      </c>
      <c r="E44" s="10" t="s">
        <v>110</v>
      </c>
      <c r="F44" s="21"/>
      <c r="G44" s="26">
        <v>0</v>
      </c>
      <c r="H44" s="21"/>
      <c r="I44" s="28">
        <v>0</v>
      </c>
      <c r="J44" s="21"/>
      <c r="K44" s="28">
        <f>IF($AE44&lt;&gt;0,(G44/$AE44)*100,0)</f>
        <v>0</v>
      </c>
      <c r="L44" s="21"/>
      <c r="M44" s="26">
        <v>0</v>
      </c>
      <c r="N44" s="21"/>
      <c r="O44" s="23">
        <v>0</v>
      </c>
      <c r="P44" s="21"/>
      <c r="Q44" s="28">
        <f t="shared" si="1"/>
        <v>0</v>
      </c>
      <c r="R44" s="21"/>
      <c r="S44" s="26">
        <v>0</v>
      </c>
      <c r="T44" s="21"/>
      <c r="U44" s="28">
        <v>0</v>
      </c>
      <c r="V44" s="21"/>
      <c r="W44" s="28">
        <f t="shared" si="3"/>
        <v>0</v>
      </c>
      <c r="X44" s="21"/>
      <c r="Y44" s="26">
        <v>0</v>
      </c>
      <c r="Z44" s="21"/>
      <c r="AA44" s="28">
        <v>0</v>
      </c>
      <c r="AB44" s="21"/>
      <c r="AC44" s="28">
        <f t="shared" si="5"/>
        <v>0</v>
      </c>
      <c r="AD44" s="21"/>
      <c r="AE44" s="26">
        <f t="shared" si="6"/>
        <v>0</v>
      </c>
      <c r="AF44" s="27"/>
      <c r="AG44" s="21"/>
      <c r="AH44" s="26">
        <v>0</v>
      </c>
      <c r="AI44" s="21"/>
      <c r="AJ44" s="26">
        <v>0</v>
      </c>
      <c r="AK44" s="21"/>
      <c r="AL44" s="26">
        <f>(AE44+AH44+AJ44)</f>
        <v>0</v>
      </c>
      <c r="AM44" s="21"/>
      <c r="AN44" s="26">
        <v>0</v>
      </c>
      <c r="AO44" s="21"/>
      <c r="AP44" s="23">
        <v>0</v>
      </c>
      <c r="AQ44" s="21"/>
      <c r="AR44" s="28">
        <f>IF($AP$60&lt;&gt;0,(AP44/$AP$60)*100,0)</f>
        <v>0</v>
      </c>
      <c r="AS44" s="21"/>
      <c r="AT44" s="26">
        <v>0</v>
      </c>
      <c r="AU44" s="21"/>
      <c r="AV44" s="26">
        <v>0</v>
      </c>
      <c r="AW44" s="21"/>
      <c r="AX44" s="26"/>
      <c r="AY44" s="21"/>
      <c r="AZ44" s="26">
        <v>0</v>
      </c>
      <c r="BA44" s="21"/>
      <c r="BB44" s="10">
        <v>26</v>
      </c>
    </row>
    <row r="45" spans="1:54" s="15" customFormat="1" ht="8.85" customHeight="1" x14ac:dyDescent="0.3">
      <c r="A45" s="10">
        <v>27</v>
      </c>
      <c r="B45" s="21"/>
      <c r="C45" s="26">
        <v>12460</v>
      </c>
      <c r="D45" s="10"/>
      <c r="E45" s="10" t="s">
        <v>111</v>
      </c>
      <c r="F45" s="21"/>
      <c r="G45" s="26">
        <v>30124489</v>
      </c>
      <c r="H45" s="21"/>
      <c r="I45" s="28">
        <f>(G45/$C45)</f>
        <v>2417.6957463884432</v>
      </c>
      <c r="J45" s="21"/>
      <c r="K45" s="28">
        <f>IF($AE45&lt;&gt;0,(G45/$AE45)*100,0)</f>
        <v>57.721591920487903</v>
      </c>
      <c r="L45" s="21"/>
      <c r="M45" s="26">
        <v>17953615</v>
      </c>
      <c r="N45" s="21"/>
      <c r="O45" s="28">
        <f t="shared" si="0"/>
        <v>1440.9000802568219</v>
      </c>
      <c r="P45" s="21"/>
      <c r="Q45" s="28">
        <f t="shared" si="1"/>
        <v>34.400956594734282</v>
      </c>
      <c r="R45" s="21"/>
      <c r="S45" s="26">
        <v>1610441</v>
      </c>
      <c r="T45" s="21"/>
      <c r="U45" s="28">
        <f t="shared" si="2"/>
        <v>129.24887640449438</v>
      </c>
      <c r="V45" s="21"/>
      <c r="W45" s="28">
        <f t="shared" si="3"/>
        <v>3.085769130026486</v>
      </c>
      <c r="X45" s="21"/>
      <c r="Y45" s="26">
        <v>2500745</v>
      </c>
      <c r="Z45" s="21"/>
      <c r="AA45" s="28">
        <f t="shared" si="4"/>
        <v>200.70184590690209</v>
      </c>
      <c r="AB45" s="21"/>
      <c r="AC45" s="28">
        <f t="shared" si="5"/>
        <v>4.7916823547513294</v>
      </c>
      <c r="AD45" s="21"/>
      <c r="AE45" s="26">
        <f t="shared" si="6"/>
        <v>52189290</v>
      </c>
      <c r="AF45" s="27"/>
      <c r="AG45" s="21"/>
      <c r="AH45" s="26">
        <v>0</v>
      </c>
      <c r="AI45" s="21"/>
      <c r="AJ45" s="26">
        <v>486900</v>
      </c>
      <c r="AK45" s="21"/>
      <c r="AL45" s="26">
        <f>(AE45+AH45+AJ45)</f>
        <v>52676190</v>
      </c>
      <c r="AM45" s="21"/>
      <c r="AN45" s="26">
        <v>45277937</v>
      </c>
      <c r="AO45" s="21"/>
      <c r="AP45" s="28">
        <f>(AN45/$C45)</f>
        <v>3633.8633226324237</v>
      </c>
      <c r="AQ45" s="21"/>
      <c r="AR45" s="28">
        <f>IF($AP$60&lt;&gt;0,(AP45/$AP$60)*100,0)</f>
        <v>84.517223177632445</v>
      </c>
      <c r="AS45" s="21"/>
      <c r="AT45" s="26">
        <v>387251</v>
      </c>
      <c r="AU45" s="21"/>
      <c r="AV45" s="26">
        <v>3795082</v>
      </c>
      <c r="AW45" s="21"/>
      <c r="AX45" s="26"/>
      <c r="AY45" s="21"/>
      <c r="AZ45" s="26">
        <v>0</v>
      </c>
      <c r="BA45" s="21"/>
      <c r="BB45" s="10">
        <v>27</v>
      </c>
    </row>
    <row r="46" spans="1:54" s="15" customFormat="1" ht="8.85" customHeight="1" x14ac:dyDescent="0.3">
      <c r="A46" s="10">
        <v>28</v>
      </c>
      <c r="B46" s="21"/>
      <c r="C46" s="26">
        <v>97915</v>
      </c>
      <c r="D46" s="10"/>
      <c r="E46" s="10" t="s">
        <v>112</v>
      </c>
      <c r="F46" s="21"/>
      <c r="G46" s="26">
        <v>218902756</v>
      </c>
      <c r="H46" s="21"/>
      <c r="I46" s="28">
        <f>(G46/$C46)</f>
        <v>2235.6406679262627</v>
      </c>
      <c r="J46" s="21"/>
      <c r="K46" s="28">
        <f>IF($AE46&lt;&gt;0,(G46/$AE46)*100,0)</f>
        <v>49.456558453878486</v>
      </c>
      <c r="L46" s="21"/>
      <c r="M46" s="26">
        <v>173930433</v>
      </c>
      <c r="N46" s="21"/>
      <c r="O46" s="28">
        <f t="shared" si="0"/>
        <v>1776.3410406985652</v>
      </c>
      <c r="P46" s="21"/>
      <c r="Q46" s="28">
        <f t="shared" si="1"/>
        <v>39.295990529113737</v>
      </c>
      <c r="R46" s="21"/>
      <c r="S46" s="26">
        <v>35333204</v>
      </c>
      <c r="T46" s="21"/>
      <c r="U46" s="28">
        <f t="shared" si="2"/>
        <v>360.85588520655671</v>
      </c>
      <c r="V46" s="21"/>
      <c r="W46" s="28">
        <f t="shared" si="3"/>
        <v>7.9828079870717259</v>
      </c>
      <c r="X46" s="21"/>
      <c r="Y46" s="26">
        <v>14449840</v>
      </c>
      <c r="Z46" s="21"/>
      <c r="AA46" s="28">
        <f t="shared" si="4"/>
        <v>147.57534596333554</v>
      </c>
      <c r="AB46" s="21"/>
      <c r="AC46" s="28">
        <f t="shared" si="5"/>
        <v>3.2646430299360487</v>
      </c>
      <c r="AD46" s="21"/>
      <c r="AE46" s="26">
        <f t="shared" si="6"/>
        <v>442616233</v>
      </c>
      <c r="AF46" s="27"/>
      <c r="AG46" s="21"/>
      <c r="AH46" s="26">
        <v>4836943</v>
      </c>
      <c r="AI46" s="21"/>
      <c r="AJ46" s="26">
        <v>9459316</v>
      </c>
      <c r="AK46" s="21"/>
      <c r="AL46" s="26">
        <f>(AE46+AH46+AJ46)</f>
        <v>456912492</v>
      </c>
      <c r="AM46" s="21"/>
      <c r="AN46" s="26">
        <v>389919668</v>
      </c>
      <c r="AO46" s="21"/>
      <c r="AP46" s="28">
        <f>(AN46/$C46)</f>
        <v>3982.2260940611754</v>
      </c>
      <c r="AQ46" s="21"/>
      <c r="AR46" s="28">
        <f>IF($AP$60&lt;&gt;0,(AP46/$AP$60)*100,0)</f>
        <v>92.619524085937854</v>
      </c>
      <c r="AS46" s="21"/>
      <c r="AT46" s="26">
        <v>0</v>
      </c>
      <c r="AU46" s="21"/>
      <c r="AV46" s="26">
        <v>0</v>
      </c>
      <c r="AW46" s="21"/>
      <c r="AX46" s="26"/>
      <c r="AY46" s="21"/>
      <c r="AZ46" s="26">
        <v>1348159</v>
      </c>
      <c r="BA46" s="21"/>
      <c r="BB46" s="10">
        <v>28</v>
      </c>
    </row>
    <row r="47" spans="1:54" s="15" customFormat="1" ht="8.85" customHeight="1" x14ac:dyDescent="0.3">
      <c r="A47" s="10">
        <v>29</v>
      </c>
      <c r="B47" s="21"/>
      <c r="C47" s="26">
        <v>17604</v>
      </c>
      <c r="D47" s="10"/>
      <c r="E47" s="10" t="s">
        <v>113</v>
      </c>
      <c r="F47" s="21"/>
      <c r="G47" s="26">
        <v>25848270</v>
      </c>
      <c r="H47" s="21"/>
      <c r="I47" s="28">
        <f>(G47/$C47)</f>
        <v>1468.3179959100205</v>
      </c>
      <c r="J47" s="21"/>
      <c r="K47" s="28">
        <f>IF($AE47&lt;&gt;0,(G47/$AE47)*100,0)</f>
        <v>42.442602062283669</v>
      </c>
      <c r="L47" s="21"/>
      <c r="M47" s="26">
        <v>27934578</v>
      </c>
      <c r="N47" s="21"/>
      <c r="O47" s="28">
        <f t="shared" si="0"/>
        <v>1586.8312883435583</v>
      </c>
      <c r="P47" s="21"/>
      <c r="Q47" s="28">
        <f t="shared" si="1"/>
        <v>45.868299032462289</v>
      </c>
      <c r="R47" s="21"/>
      <c r="S47" s="26">
        <v>3757273</v>
      </c>
      <c r="T47" s="21"/>
      <c r="U47" s="28">
        <f t="shared" si="2"/>
        <v>213.43291297432401</v>
      </c>
      <c r="V47" s="21"/>
      <c r="W47" s="28">
        <f t="shared" si="3"/>
        <v>6.1694048684249569</v>
      </c>
      <c r="X47" s="21"/>
      <c r="Y47" s="26">
        <v>3361588</v>
      </c>
      <c r="Z47" s="21"/>
      <c r="AA47" s="28">
        <f t="shared" si="4"/>
        <v>190.95591910929335</v>
      </c>
      <c r="AB47" s="21"/>
      <c r="AC47" s="28">
        <f t="shared" si="5"/>
        <v>5.5196940368290814</v>
      </c>
      <c r="AD47" s="21"/>
      <c r="AE47" s="26">
        <f t="shared" si="6"/>
        <v>60901709</v>
      </c>
      <c r="AF47" s="27"/>
      <c r="AG47" s="21"/>
      <c r="AH47" s="26">
        <v>46096</v>
      </c>
      <c r="AI47" s="21"/>
      <c r="AJ47" s="26">
        <v>18442264</v>
      </c>
      <c r="AK47" s="21"/>
      <c r="AL47" s="26">
        <f>(AE47+AH47+AJ47)</f>
        <v>79390069</v>
      </c>
      <c r="AM47" s="21"/>
      <c r="AN47" s="26">
        <v>60677972</v>
      </c>
      <c r="AO47" s="21"/>
      <c r="AP47" s="28">
        <f>(AN47/$C47)</f>
        <v>3446.828675301068</v>
      </c>
      <c r="AQ47" s="21"/>
      <c r="AR47" s="28">
        <f>IF($AP$60&lt;&gt;0,(AP47/$AP$60)*100,0)</f>
        <v>80.167128628946273</v>
      </c>
      <c r="AS47" s="21"/>
      <c r="AT47" s="26">
        <v>8248843</v>
      </c>
      <c r="AU47" s="21"/>
      <c r="AV47" s="26">
        <v>1960992</v>
      </c>
      <c r="AW47" s="21"/>
      <c r="AX47" s="26"/>
      <c r="AY47" s="21"/>
      <c r="AZ47" s="26">
        <v>1306019</v>
      </c>
      <c r="BA47" s="21"/>
      <c r="BB47" s="10">
        <v>29</v>
      </c>
    </row>
    <row r="48" spans="1:54" s="15" customFormat="1" ht="8.85" customHeight="1" x14ac:dyDescent="0.3">
      <c r="A48" s="10">
        <v>30</v>
      </c>
      <c r="B48" s="21"/>
      <c r="C48" s="26">
        <v>226610</v>
      </c>
      <c r="D48" s="10"/>
      <c r="E48" s="10" t="s">
        <v>114</v>
      </c>
      <c r="F48" s="21"/>
      <c r="G48" s="26">
        <v>734732354</v>
      </c>
      <c r="H48" s="21"/>
      <c r="I48" s="28">
        <f>(G48/$C48)</f>
        <v>3242.2768368562729</v>
      </c>
      <c r="J48" s="21"/>
      <c r="K48" s="28">
        <f>IF($AE48&lt;&gt;0,(G48/$AE48)*100,0)</f>
        <v>57.49525310411493</v>
      </c>
      <c r="L48" s="21"/>
      <c r="M48" s="26">
        <v>321812492</v>
      </c>
      <c r="N48" s="21"/>
      <c r="O48" s="28">
        <f t="shared" si="0"/>
        <v>1420.116023123428</v>
      </c>
      <c r="P48" s="21"/>
      <c r="Q48" s="28">
        <f t="shared" si="1"/>
        <v>25.182899022854194</v>
      </c>
      <c r="R48" s="21"/>
      <c r="S48" s="26">
        <v>99772252</v>
      </c>
      <c r="T48" s="21"/>
      <c r="U48" s="28">
        <f t="shared" si="2"/>
        <v>440.28177044261065</v>
      </c>
      <c r="V48" s="21"/>
      <c r="W48" s="28">
        <f t="shared" si="3"/>
        <v>7.8075109259548654</v>
      </c>
      <c r="X48" s="21"/>
      <c r="Y48" s="26">
        <v>121583797</v>
      </c>
      <c r="Z48" s="21"/>
      <c r="AA48" s="28">
        <f t="shared" si="4"/>
        <v>536.53323772119495</v>
      </c>
      <c r="AB48" s="21"/>
      <c r="AC48" s="28">
        <f t="shared" si="5"/>
        <v>9.5143369470760089</v>
      </c>
      <c r="AD48" s="21"/>
      <c r="AE48" s="26">
        <f t="shared" si="6"/>
        <v>1277900895</v>
      </c>
      <c r="AF48" s="27"/>
      <c r="AG48" s="21"/>
      <c r="AH48" s="26">
        <v>0</v>
      </c>
      <c r="AI48" s="21"/>
      <c r="AJ48" s="26">
        <v>8463517</v>
      </c>
      <c r="AK48" s="21"/>
      <c r="AL48" s="26">
        <f>(AE48+AH48+AJ48)</f>
        <v>1286364412</v>
      </c>
      <c r="AM48" s="21"/>
      <c r="AN48" s="26">
        <v>1182040082</v>
      </c>
      <c r="AO48" s="21"/>
      <c r="AP48" s="28">
        <f>(AN48/$C48)</f>
        <v>5216.1867613962313</v>
      </c>
      <c r="AQ48" s="21"/>
      <c r="AR48" s="28">
        <f>IF($AP$60&lt;&gt;0,(AP48/$AP$60)*100,0)</f>
        <v>121.31926313887156</v>
      </c>
      <c r="AS48" s="21"/>
      <c r="AT48" s="26">
        <v>6801667</v>
      </c>
      <c r="AU48" s="21"/>
      <c r="AV48" s="26">
        <v>0</v>
      </c>
      <c r="AW48" s="21"/>
      <c r="AX48" s="26"/>
      <c r="AY48" s="21"/>
      <c r="AZ48" s="26">
        <v>2906491</v>
      </c>
      <c r="BA48" s="21"/>
      <c r="BB48" s="10">
        <v>30</v>
      </c>
    </row>
    <row r="49" spans="1:54" s="15" customFormat="1" ht="8.85" customHeight="1" x14ac:dyDescent="0.3">
      <c r="A49" s="29"/>
      <c r="B49" s="21"/>
      <c r="C49" s="29"/>
      <c r="D49" s="10"/>
      <c r="E49" s="10"/>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7"/>
      <c r="AG49" s="21"/>
      <c r="AH49" s="21"/>
      <c r="AI49" s="21"/>
      <c r="AJ49" s="21"/>
      <c r="AK49" s="21"/>
      <c r="AL49" s="21"/>
      <c r="AM49" s="21"/>
      <c r="AN49" s="21"/>
      <c r="AO49" s="21"/>
      <c r="AP49" s="21"/>
      <c r="AQ49" s="21"/>
      <c r="AR49" s="21"/>
      <c r="AS49" s="21"/>
      <c r="AT49" s="21"/>
      <c r="AU49" s="21"/>
      <c r="AV49" s="21"/>
      <c r="AW49" s="21"/>
      <c r="AX49" s="21"/>
      <c r="AY49" s="21"/>
      <c r="AZ49" s="21"/>
      <c r="BA49" s="21"/>
      <c r="BB49" s="29"/>
    </row>
    <row r="50" spans="1:54" s="15" customFormat="1" ht="8.85" customHeight="1" x14ac:dyDescent="0.3">
      <c r="A50" s="10">
        <v>31</v>
      </c>
      <c r="B50" s="21"/>
      <c r="C50" s="26">
        <v>100011</v>
      </c>
      <c r="D50" s="10"/>
      <c r="E50" s="10" t="s">
        <v>115</v>
      </c>
      <c r="F50" s="21"/>
      <c r="G50" s="26">
        <v>245279074</v>
      </c>
      <c r="H50" s="21"/>
      <c r="I50" s="28">
        <f>(G50/$C50)</f>
        <v>2452.5209626941037</v>
      </c>
      <c r="J50" s="21"/>
      <c r="K50" s="28">
        <f>IF($AE50&lt;&gt;0,(G50/$AE50)*100,0)</f>
        <v>48.858109190848396</v>
      </c>
      <c r="L50" s="21"/>
      <c r="M50" s="26">
        <v>184335587</v>
      </c>
      <c r="N50" s="21"/>
      <c r="O50" s="28">
        <f t="shared" si="0"/>
        <v>1843.1531231564527</v>
      </c>
      <c r="P50" s="21"/>
      <c r="Q50" s="28">
        <f t="shared" si="1"/>
        <v>36.71853489387005</v>
      </c>
      <c r="R50" s="21"/>
      <c r="S50" s="26">
        <v>53389348</v>
      </c>
      <c r="T50" s="21"/>
      <c r="U50" s="28">
        <f t="shared" si="2"/>
        <v>533.83475817660053</v>
      </c>
      <c r="V50" s="21"/>
      <c r="W50" s="28">
        <f t="shared" si="3"/>
        <v>10.634835461798112</v>
      </c>
      <c r="X50" s="21"/>
      <c r="Y50" s="26">
        <v>19019254</v>
      </c>
      <c r="Z50" s="21"/>
      <c r="AA50" s="28">
        <f t="shared" si="4"/>
        <v>190.17162112167662</v>
      </c>
      <c r="AB50" s="21"/>
      <c r="AC50" s="28">
        <f t="shared" si="5"/>
        <v>3.7885204534834473</v>
      </c>
      <c r="AD50" s="21"/>
      <c r="AE50" s="26">
        <f t="shared" si="6"/>
        <v>502023263</v>
      </c>
      <c r="AF50" s="27"/>
      <c r="AG50" s="21"/>
      <c r="AH50" s="26">
        <v>26511</v>
      </c>
      <c r="AI50" s="21"/>
      <c r="AJ50" s="26">
        <v>3784813</v>
      </c>
      <c r="AK50" s="21"/>
      <c r="AL50" s="26">
        <f>(AE50+AH50+AJ50)</f>
        <v>505834587</v>
      </c>
      <c r="AM50" s="21"/>
      <c r="AN50" s="26">
        <v>437590789</v>
      </c>
      <c r="AO50" s="21"/>
      <c r="AP50" s="28">
        <f>(AN50/$C50)</f>
        <v>4375.4265930747615</v>
      </c>
      <c r="AQ50" s="21"/>
      <c r="AR50" s="28">
        <f>IF($AP$60&lt;&gt;0,(AP50/$AP$60)*100,0)</f>
        <v>101.76467110390929</v>
      </c>
      <c r="AS50" s="21"/>
      <c r="AT50" s="26">
        <v>8990257</v>
      </c>
      <c r="AU50" s="21"/>
      <c r="AV50" s="26">
        <v>21814693</v>
      </c>
      <c r="AW50" s="21"/>
      <c r="AX50" s="26"/>
      <c r="AY50" s="21"/>
      <c r="AZ50" s="26">
        <v>2787448</v>
      </c>
      <c r="BA50" s="21"/>
      <c r="BB50" s="10">
        <v>31</v>
      </c>
    </row>
    <row r="51" spans="1:54" s="15" customFormat="1" ht="8.85" customHeight="1" x14ac:dyDescent="0.3">
      <c r="A51" s="10">
        <v>32</v>
      </c>
      <c r="B51" s="21"/>
      <c r="C51" s="26">
        <v>25346</v>
      </c>
      <c r="D51" s="10"/>
      <c r="E51" s="10" t="s">
        <v>116</v>
      </c>
      <c r="F51" s="21"/>
      <c r="G51" s="26">
        <v>74599438</v>
      </c>
      <c r="H51" s="21"/>
      <c r="I51" s="23">
        <f>(G51/$C51)</f>
        <v>2943.2430363765484</v>
      </c>
      <c r="J51" s="21"/>
      <c r="K51" s="23">
        <f>IF($AE51&lt;&gt;0,(G51/$AE51)*100,0)</f>
        <v>60.006948309979244</v>
      </c>
      <c r="L51" s="21"/>
      <c r="M51" s="26">
        <v>40669544</v>
      </c>
      <c r="N51" s="21"/>
      <c r="O51" s="23">
        <f t="shared" si="0"/>
        <v>1604.5744496172965</v>
      </c>
      <c r="P51" s="21"/>
      <c r="Q51" s="23">
        <f t="shared" si="1"/>
        <v>32.714123457584584</v>
      </c>
      <c r="R51" s="21"/>
      <c r="S51" s="26">
        <v>4996146</v>
      </c>
      <c r="T51" s="21"/>
      <c r="U51" s="23">
        <f t="shared" si="2"/>
        <v>197.11773060838001</v>
      </c>
      <c r="V51" s="21"/>
      <c r="W51" s="23">
        <f t="shared" si="3"/>
        <v>4.0188436107401984</v>
      </c>
      <c r="X51" s="21"/>
      <c r="Y51" s="26">
        <v>4052872</v>
      </c>
      <c r="Z51" s="21"/>
      <c r="AA51" s="23">
        <f t="shared" si="4"/>
        <v>159.90183855440699</v>
      </c>
      <c r="AB51" s="21"/>
      <c r="AC51" s="23">
        <f t="shared" si="5"/>
        <v>3.2600846216959729</v>
      </c>
      <c r="AD51" s="21"/>
      <c r="AE51" s="26">
        <f t="shared" si="6"/>
        <v>124318000</v>
      </c>
      <c r="AF51" s="27"/>
      <c r="AG51" s="21"/>
      <c r="AH51" s="26">
        <v>0</v>
      </c>
      <c r="AI51" s="21"/>
      <c r="AJ51" s="26">
        <v>3338985</v>
      </c>
      <c r="AK51" s="21"/>
      <c r="AL51" s="26">
        <f>(AE51+AH51+AJ51)</f>
        <v>127656985</v>
      </c>
      <c r="AM51" s="21"/>
      <c r="AN51" s="26">
        <v>115506471</v>
      </c>
      <c r="AO51" s="21"/>
      <c r="AP51" s="23">
        <f>(AN51/$C51)</f>
        <v>4557.1873668428943</v>
      </c>
      <c r="AQ51" s="21"/>
      <c r="AR51" s="23">
        <f>IF($AP$60&lt;&gt;0,(AP51/$AP$60)*100,0)</f>
        <v>105.99210469664332</v>
      </c>
      <c r="AS51" s="21"/>
      <c r="AT51" s="26">
        <v>3343282</v>
      </c>
      <c r="AU51" s="21"/>
      <c r="AV51" s="26">
        <v>4715960</v>
      </c>
      <c r="AW51" s="21"/>
      <c r="AX51" s="26"/>
      <c r="AY51" s="21"/>
      <c r="AZ51" s="26">
        <v>1883689</v>
      </c>
      <c r="BA51" s="21"/>
      <c r="BB51" s="10">
        <v>32</v>
      </c>
    </row>
    <row r="52" spans="1:54" s="15" customFormat="1" ht="8.85" customHeight="1" x14ac:dyDescent="0.3">
      <c r="A52" s="10">
        <v>33</v>
      </c>
      <c r="B52" s="21"/>
      <c r="C52" s="26">
        <v>25750</v>
      </c>
      <c r="D52" s="10"/>
      <c r="E52" s="10" t="s">
        <v>117</v>
      </c>
      <c r="F52" s="21"/>
      <c r="G52" s="26">
        <v>56025599</v>
      </c>
      <c r="H52" s="21"/>
      <c r="I52" s="23">
        <f>(G52/$C52)</f>
        <v>2175.751417475728</v>
      </c>
      <c r="J52" s="21"/>
      <c r="K52" s="23">
        <f>IF($AE52&lt;&gt;0,(G52/$AE52)*100,0)</f>
        <v>52.081130909145365</v>
      </c>
      <c r="L52" s="21"/>
      <c r="M52" s="26">
        <v>38676997</v>
      </c>
      <c r="N52" s="21"/>
      <c r="O52" s="23">
        <f t="shared" si="0"/>
        <v>1502.0193009708737</v>
      </c>
      <c r="P52" s="21"/>
      <c r="Q52" s="23">
        <f t="shared" si="1"/>
        <v>35.953952833768412</v>
      </c>
      <c r="R52" s="21"/>
      <c r="S52" s="26">
        <v>7213891</v>
      </c>
      <c r="T52" s="21"/>
      <c r="U52" s="23">
        <f t="shared" si="2"/>
        <v>280.15110679611649</v>
      </c>
      <c r="V52" s="21"/>
      <c r="W52" s="23">
        <f t="shared" si="3"/>
        <v>6.7059988334137328</v>
      </c>
      <c r="X52" s="21"/>
      <c r="Y52" s="26">
        <v>5657212</v>
      </c>
      <c r="Z52" s="21"/>
      <c r="AA52" s="23">
        <f t="shared" si="4"/>
        <v>219.69755339805826</v>
      </c>
      <c r="AB52" s="21"/>
      <c r="AC52" s="23">
        <f t="shared" si="5"/>
        <v>5.2589174236724903</v>
      </c>
      <c r="AD52" s="21"/>
      <c r="AE52" s="26">
        <f t="shared" si="6"/>
        <v>107573699</v>
      </c>
      <c r="AF52" s="27"/>
      <c r="AG52" s="21"/>
      <c r="AH52" s="26">
        <v>0</v>
      </c>
      <c r="AI52" s="21"/>
      <c r="AJ52" s="26">
        <v>12010849</v>
      </c>
      <c r="AK52" s="21"/>
      <c r="AL52" s="26">
        <f>(AE52+AH52+AJ52)</f>
        <v>119584548</v>
      </c>
      <c r="AM52" s="21"/>
      <c r="AN52" s="26">
        <v>91628158</v>
      </c>
      <c r="AO52" s="21"/>
      <c r="AP52" s="23">
        <f>(AN52/$C52)</f>
        <v>3558.3750679611649</v>
      </c>
      <c r="AQ52" s="21"/>
      <c r="AR52" s="23">
        <f>IF($AP$60&lt;&gt;0,(AP52/$AP$60)*100,0)</f>
        <v>82.761500108026482</v>
      </c>
      <c r="AS52" s="21"/>
      <c r="AT52" s="26">
        <v>14645745</v>
      </c>
      <c r="AU52" s="21"/>
      <c r="AV52" s="26">
        <v>5844415</v>
      </c>
      <c r="AW52" s="21"/>
      <c r="AX52" s="26"/>
      <c r="AY52" s="21"/>
      <c r="AZ52" s="26">
        <v>14901</v>
      </c>
      <c r="BA52" s="21"/>
      <c r="BB52" s="10">
        <v>33</v>
      </c>
    </row>
    <row r="53" spans="1:54" s="15" customFormat="1" ht="8.85" customHeight="1" x14ac:dyDescent="0.3">
      <c r="A53" s="10">
        <v>34</v>
      </c>
      <c r="B53" s="21"/>
      <c r="C53" s="26">
        <v>94324</v>
      </c>
      <c r="D53" s="10"/>
      <c r="E53" s="10" t="s">
        <v>118</v>
      </c>
      <c r="F53" s="21"/>
      <c r="G53" s="26">
        <v>252526469</v>
      </c>
      <c r="H53" s="21"/>
      <c r="I53" s="23">
        <f>(G53/$C53)</f>
        <v>2677.2239196810992</v>
      </c>
      <c r="J53" s="21"/>
      <c r="K53" s="23">
        <f>IF($AE53&lt;&gt;0,(G53/$AE53)*100,0)</f>
        <v>56.276309341922648</v>
      </c>
      <c r="L53" s="21"/>
      <c r="M53" s="26">
        <v>159948605</v>
      </c>
      <c r="N53" s="21"/>
      <c r="O53" s="23">
        <f t="shared" si="0"/>
        <v>1695.7360268860523</v>
      </c>
      <c r="P53" s="21"/>
      <c r="Q53" s="23">
        <f t="shared" si="1"/>
        <v>35.645044297471237</v>
      </c>
      <c r="R53" s="21"/>
      <c r="S53" s="26">
        <v>20689377</v>
      </c>
      <c r="T53" s="21"/>
      <c r="U53" s="23">
        <f t="shared" si="2"/>
        <v>219.34371951995251</v>
      </c>
      <c r="V53" s="21"/>
      <c r="W53" s="23">
        <f t="shared" si="3"/>
        <v>4.6106920385587769</v>
      </c>
      <c r="X53" s="21"/>
      <c r="Y53" s="26">
        <v>15561615</v>
      </c>
      <c r="Z53" s="21"/>
      <c r="AA53" s="23">
        <f t="shared" si="4"/>
        <v>164.9804397608244</v>
      </c>
      <c r="AB53" s="21"/>
      <c r="AC53" s="23">
        <f t="shared" si="5"/>
        <v>3.4679543220473406</v>
      </c>
      <c r="AD53" s="21"/>
      <c r="AE53" s="26">
        <f t="shared" si="6"/>
        <v>448726066</v>
      </c>
      <c r="AF53" s="27"/>
      <c r="AG53" s="21"/>
      <c r="AH53" s="26">
        <v>2821783</v>
      </c>
      <c r="AI53" s="21"/>
      <c r="AJ53" s="26">
        <v>872234</v>
      </c>
      <c r="AK53" s="21"/>
      <c r="AL53" s="26">
        <f>(AE53+AH53+AJ53)</f>
        <v>452420083</v>
      </c>
      <c r="AM53" s="21"/>
      <c r="AN53" s="26">
        <v>403804329</v>
      </c>
      <c r="AO53" s="21"/>
      <c r="AP53" s="23">
        <f>(AN53/$C53)</f>
        <v>4281.0348267673126</v>
      </c>
      <c r="AQ53" s="21"/>
      <c r="AR53" s="23">
        <f>IF($AP$60&lt;&gt;0,(AP53/$AP$60)*100,0)</f>
        <v>99.569285842870244</v>
      </c>
      <c r="AS53" s="21"/>
      <c r="AT53" s="26">
        <v>7414414</v>
      </c>
      <c r="AU53" s="21"/>
      <c r="AV53" s="26">
        <v>27772828</v>
      </c>
      <c r="AW53" s="21"/>
      <c r="AX53" s="26"/>
      <c r="AY53" s="21"/>
      <c r="AZ53" s="26">
        <v>1397737</v>
      </c>
      <c r="BA53" s="21"/>
      <c r="BB53" s="10">
        <v>34</v>
      </c>
    </row>
    <row r="54" spans="1:54" s="15" customFormat="1" ht="8.85" customHeight="1" x14ac:dyDescent="0.3">
      <c r="A54" s="10">
        <v>35</v>
      </c>
      <c r="B54" s="21"/>
      <c r="C54" s="26">
        <v>459470</v>
      </c>
      <c r="D54" s="10"/>
      <c r="E54" s="10" t="s">
        <v>119</v>
      </c>
      <c r="F54" s="21"/>
      <c r="G54" s="26">
        <v>1222812907</v>
      </c>
      <c r="H54" s="21"/>
      <c r="I54" s="28">
        <f>(G54/$C54)</f>
        <v>2661.3552723790453</v>
      </c>
      <c r="J54" s="21"/>
      <c r="K54" s="28">
        <f>IF($AE54&lt;&gt;0,(G54/$AE54)*100,0)</f>
        <v>60.079545972873916</v>
      </c>
      <c r="L54" s="21"/>
      <c r="M54" s="26">
        <v>617983881</v>
      </c>
      <c r="N54" s="21"/>
      <c r="O54" s="28">
        <f t="shared" si="0"/>
        <v>1344.9928852808671</v>
      </c>
      <c r="P54" s="21"/>
      <c r="Q54" s="28">
        <f t="shared" si="1"/>
        <v>30.36293678002087</v>
      </c>
      <c r="R54" s="21"/>
      <c r="S54" s="26">
        <v>101905528</v>
      </c>
      <c r="T54" s="21"/>
      <c r="U54" s="28">
        <f t="shared" si="2"/>
        <v>221.78929636320109</v>
      </c>
      <c r="V54" s="21"/>
      <c r="W54" s="28">
        <f t="shared" si="3"/>
        <v>5.0068475883089363</v>
      </c>
      <c r="X54" s="21"/>
      <c r="Y54" s="26">
        <v>92620833</v>
      </c>
      <c r="Z54" s="21"/>
      <c r="AA54" s="28">
        <f t="shared" si="4"/>
        <v>201.58189435654123</v>
      </c>
      <c r="AB54" s="21"/>
      <c r="AC54" s="28">
        <f t="shared" si="5"/>
        <v>4.5506696587962798</v>
      </c>
      <c r="AD54" s="21"/>
      <c r="AE54" s="26">
        <f t="shared" si="6"/>
        <v>2035323149</v>
      </c>
      <c r="AF54" s="27"/>
      <c r="AG54" s="21"/>
      <c r="AH54" s="26">
        <v>0</v>
      </c>
      <c r="AI54" s="21"/>
      <c r="AJ54" s="26">
        <v>757915</v>
      </c>
      <c r="AK54" s="21"/>
      <c r="AL54" s="26">
        <f>(AE54+AH54+AJ54)</f>
        <v>2036081064</v>
      </c>
      <c r="AM54" s="21"/>
      <c r="AN54" s="26">
        <v>1714237415</v>
      </c>
      <c r="AO54" s="21"/>
      <c r="AP54" s="28">
        <f>(AN54/$C54)</f>
        <v>3730.9017237251614</v>
      </c>
      <c r="AQ54" s="21"/>
      <c r="AR54" s="28">
        <f>IF($AP$60&lt;&gt;0,(AP54/$AP$60)*100,0)</f>
        <v>86.774164475032251</v>
      </c>
      <c r="AS54" s="21"/>
      <c r="AT54" s="26">
        <v>94264389</v>
      </c>
      <c r="AU54" s="21"/>
      <c r="AV54" s="26">
        <v>144600017</v>
      </c>
      <c r="AW54" s="21"/>
      <c r="AX54" s="26"/>
      <c r="AY54" s="21"/>
      <c r="AZ54" s="26">
        <v>68500</v>
      </c>
      <c r="BA54" s="21"/>
      <c r="BB54" s="10">
        <v>35</v>
      </c>
    </row>
    <row r="55" spans="1:54" s="15" customFormat="1" ht="8.85" customHeight="1" x14ac:dyDescent="0.3">
      <c r="A55" s="29"/>
      <c r="B55" s="21"/>
      <c r="C55" s="29"/>
      <c r="D55" s="10"/>
      <c r="E55" s="10"/>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7"/>
      <c r="AG55" s="21"/>
      <c r="AH55" s="21"/>
      <c r="AI55" s="21"/>
      <c r="AJ55" s="21"/>
      <c r="AK55" s="21"/>
      <c r="AL55" s="21"/>
      <c r="AM55" s="21"/>
      <c r="AN55" s="21"/>
      <c r="AO55" s="21"/>
      <c r="AP55" s="21"/>
      <c r="AQ55" s="21"/>
      <c r="AR55" s="21"/>
      <c r="AS55" s="21"/>
      <c r="AT55" s="21"/>
      <c r="AU55" s="21"/>
      <c r="AV55" s="21"/>
      <c r="AW55" s="21"/>
      <c r="AX55" s="21"/>
      <c r="AY55" s="21"/>
      <c r="AZ55" s="21"/>
      <c r="BA55" s="21"/>
      <c r="BB55" s="29"/>
    </row>
    <row r="56" spans="1:54" s="15" customFormat="1" ht="8.85" customHeight="1" x14ac:dyDescent="0.3">
      <c r="A56" s="10">
        <v>36</v>
      </c>
      <c r="B56" s="21"/>
      <c r="C56" s="26">
        <v>22196</v>
      </c>
      <c r="D56" s="10"/>
      <c r="E56" s="10" t="s">
        <v>120</v>
      </c>
      <c r="F56" s="21"/>
      <c r="G56" s="26">
        <v>62275759</v>
      </c>
      <c r="H56" s="21"/>
      <c r="I56" s="28">
        <f>(G56/$C56)</f>
        <v>2805.719904487295</v>
      </c>
      <c r="J56" s="21"/>
      <c r="K56" s="28">
        <f>IF($AE56&lt;&gt;0,(G56/$AE56)*100,0)</f>
        <v>55.579054308503608</v>
      </c>
      <c r="L56" s="21"/>
      <c r="M56" s="26">
        <v>36790353</v>
      </c>
      <c r="N56" s="21"/>
      <c r="O56" s="28">
        <f t="shared" si="0"/>
        <v>1657.5217606775996</v>
      </c>
      <c r="P56" s="21"/>
      <c r="Q56" s="28">
        <f t="shared" si="1"/>
        <v>32.834172722262906</v>
      </c>
      <c r="R56" s="21"/>
      <c r="S56" s="26">
        <v>8820027</v>
      </c>
      <c r="T56" s="21"/>
      <c r="U56" s="28">
        <f t="shared" si="2"/>
        <v>397.37011173184356</v>
      </c>
      <c r="V56" s="21"/>
      <c r="W56" s="28">
        <f t="shared" si="3"/>
        <v>7.8715822578006343</v>
      </c>
      <c r="X56" s="21"/>
      <c r="Y56" s="26">
        <v>4162833</v>
      </c>
      <c r="Z56" s="21"/>
      <c r="AA56" s="28">
        <f t="shared" si="4"/>
        <v>187.54879257523879</v>
      </c>
      <c r="AB56" s="21"/>
      <c r="AC56" s="28">
        <f t="shared" si="5"/>
        <v>3.7151907114328546</v>
      </c>
      <c r="AD56" s="21"/>
      <c r="AE56" s="26">
        <f t="shared" si="6"/>
        <v>112048972</v>
      </c>
      <c r="AF56" s="27"/>
      <c r="AG56" s="21"/>
      <c r="AH56" s="26">
        <v>111716</v>
      </c>
      <c r="AI56" s="21"/>
      <c r="AJ56" s="26">
        <v>2797672</v>
      </c>
      <c r="AK56" s="21"/>
      <c r="AL56" s="26">
        <f>(AE56+AH56+AJ56)</f>
        <v>114958360</v>
      </c>
      <c r="AM56" s="21"/>
      <c r="AN56" s="26">
        <v>97324425</v>
      </c>
      <c r="AO56" s="21"/>
      <c r="AP56" s="28">
        <f>(AN56/$C56)</f>
        <v>4384.7731573256442</v>
      </c>
      <c r="AQ56" s="21"/>
      <c r="AR56" s="28">
        <f>IF($AP$60&lt;&gt;0,(AP56/$AP$60)*100,0)</f>
        <v>101.98205563012854</v>
      </c>
      <c r="AS56" s="21"/>
      <c r="AT56" s="26">
        <v>3101169</v>
      </c>
      <c r="AU56" s="21"/>
      <c r="AV56" s="26">
        <v>3918932</v>
      </c>
      <c r="AW56" s="21"/>
      <c r="AX56" s="26"/>
      <c r="AY56" s="21"/>
      <c r="AZ56" s="26">
        <v>34201</v>
      </c>
      <c r="BA56" s="21"/>
      <c r="BB56" s="10">
        <v>36</v>
      </c>
    </row>
    <row r="57" spans="1:54" s="15" customFormat="1" ht="8.85" customHeight="1" x14ac:dyDescent="0.3">
      <c r="A57" s="10">
        <v>37</v>
      </c>
      <c r="B57" s="21"/>
      <c r="C57" s="26">
        <v>16017</v>
      </c>
      <c r="D57" s="10"/>
      <c r="E57" s="10" t="s">
        <v>121</v>
      </c>
      <c r="F57" s="21"/>
      <c r="G57" s="26">
        <v>36951679</v>
      </c>
      <c r="H57" s="21"/>
      <c r="I57" s="28">
        <f>(G57/$C57)</f>
        <v>2307.0287194855464</v>
      </c>
      <c r="J57" s="21"/>
      <c r="K57" s="28">
        <f>IF($AE57&lt;&gt;0,(G57/$AE57)*100,0)</f>
        <v>72.271404638987491</v>
      </c>
      <c r="L57" s="21"/>
      <c r="M57" s="26">
        <v>9291249</v>
      </c>
      <c r="N57" s="21"/>
      <c r="O57" s="28">
        <f t="shared" si="0"/>
        <v>580.08672035961786</v>
      </c>
      <c r="P57" s="21"/>
      <c r="Q57" s="28">
        <f t="shared" si="1"/>
        <v>18.172154398737547</v>
      </c>
      <c r="R57" s="21"/>
      <c r="S57" s="26">
        <v>2132677</v>
      </c>
      <c r="T57" s="21"/>
      <c r="U57" s="28">
        <f t="shared" si="2"/>
        <v>133.15083973278391</v>
      </c>
      <c r="V57" s="21"/>
      <c r="W57" s="28">
        <f t="shared" si="3"/>
        <v>4.171165332737977</v>
      </c>
      <c r="X57" s="21"/>
      <c r="Y57" s="26">
        <v>2753440</v>
      </c>
      <c r="Z57" s="21"/>
      <c r="AA57" s="28">
        <f t="shared" si="4"/>
        <v>171.90734844228007</v>
      </c>
      <c r="AB57" s="21"/>
      <c r="AC57" s="28">
        <f t="shared" si="5"/>
        <v>5.3852756295369879</v>
      </c>
      <c r="AD57" s="21"/>
      <c r="AE57" s="26">
        <f t="shared" si="6"/>
        <v>51129045</v>
      </c>
      <c r="AF57" s="27"/>
      <c r="AG57" s="21"/>
      <c r="AH57" s="26">
        <v>0</v>
      </c>
      <c r="AI57" s="21"/>
      <c r="AJ57" s="26">
        <v>2665000</v>
      </c>
      <c r="AK57" s="21"/>
      <c r="AL57" s="26">
        <f>(AE57+AH57+AJ57)</f>
        <v>53794045</v>
      </c>
      <c r="AM57" s="21"/>
      <c r="AN57" s="26">
        <v>46475083</v>
      </c>
      <c r="AO57" s="21"/>
      <c r="AP57" s="28">
        <f>(AN57/$C57)</f>
        <v>2901.6097271648873</v>
      </c>
      <c r="AQ57" s="21"/>
      <c r="AR57" s="28">
        <f>IF($AP$60&lt;&gt;0,(AP57/$AP$60)*100,0)</f>
        <v>67.486301798365773</v>
      </c>
      <c r="AS57" s="21"/>
      <c r="AT57" s="26">
        <v>2223984</v>
      </c>
      <c r="AU57" s="21"/>
      <c r="AV57" s="26">
        <v>0</v>
      </c>
      <c r="AW57" s="21"/>
      <c r="AX57" s="26"/>
      <c r="AY57" s="21"/>
      <c r="AZ57" s="26">
        <v>71796</v>
      </c>
      <c r="BA57" s="21"/>
      <c r="BB57" s="10">
        <v>37</v>
      </c>
    </row>
    <row r="58" spans="1:54" s="15" customFormat="1" ht="8.85" customHeight="1" x14ac:dyDescent="0.3">
      <c r="A58" s="30">
        <v>38</v>
      </c>
      <c r="B58" s="21"/>
      <c r="C58" s="31">
        <v>28120</v>
      </c>
      <c r="D58" s="10"/>
      <c r="E58" s="10" t="s">
        <v>122</v>
      </c>
      <c r="F58" s="21"/>
      <c r="G58" s="31">
        <v>86701196</v>
      </c>
      <c r="H58" s="21"/>
      <c r="I58" s="28">
        <f>(G58/$C58)</f>
        <v>3083.2573257467993</v>
      </c>
      <c r="J58" s="21"/>
      <c r="K58" s="28">
        <f>IF($AE58&lt;&gt;0,(G58/$AE58)*100,0)</f>
        <v>56.872566152590586</v>
      </c>
      <c r="L58" s="21"/>
      <c r="M58" s="31">
        <v>49537851</v>
      </c>
      <c r="N58" s="21"/>
      <c r="O58" s="28">
        <f t="shared" si="0"/>
        <v>1761.6589971550497</v>
      </c>
      <c r="P58" s="21"/>
      <c r="Q58" s="28">
        <f t="shared" si="1"/>
        <v>32.494877095520984</v>
      </c>
      <c r="R58" s="21"/>
      <c r="S58" s="31">
        <v>8695998</v>
      </c>
      <c r="T58" s="21"/>
      <c r="U58" s="28">
        <f t="shared" si="2"/>
        <v>309.24601706970128</v>
      </c>
      <c r="V58" s="21"/>
      <c r="W58" s="28">
        <f t="shared" si="3"/>
        <v>5.7042318253348592</v>
      </c>
      <c r="X58" s="21"/>
      <c r="Y58" s="31">
        <v>7513142</v>
      </c>
      <c r="Z58" s="21"/>
      <c r="AA58" s="28">
        <f t="shared" si="4"/>
        <v>267.18143669985773</v>
      </c>
      <c r="AB58" s="21"/>
      <c r="AC58" s="28">
        <f t="shared" si="5"/>
        <v>4.9283249265535707</v>
      </c>
      <c r="AD58" s="21"/>
      <c r="AE58" s="31">
        <f t="shared" si="6"/>
        <v>152448187</v>
      </c>
      <c r="AF58" s="27"/>
      <c r="AG58" s="21"/>
      <c r="AH58" s="31">
        <v>41085</v>
      </c>
      <c r="AI58" s="21"/>
      <c r="AJ58" s="31">
        <v>13449233</v>
      </c>
      <c r="AK58" s="21"/>
      <c r="AL58" s="31">
        <f>(AE58+AH58+AJ58)</f>
        <v>165938505</v>
      </c>
      <c r="AM58" s="21"/>
      <c r="AN58" s="31">
        <v>137560206</v>
      </c>
      <c r="AO58" s="21"/>
      <c r="AP58" s="28">
        <f>(AN58/$C58)</f>
        <v>4891.899217638691</v>
      </c>
      <c r="AQ58" s="21"/>
      <c r="AR58" s="28">
        <f>IF($AP$60&lt;&gt;0,(AP58/$AP$60)*100,0)</f>
        <v>113.7769093748264</v>
      </c>
      <c r="AS58" s="21"/>
      <c r="AT58" s="31">
        <v>13906338</v>
      </c>
      <c r="AU58" s="21"/>
      <c r="AV58" s="31">
        <v>0</v>
      </c>
      <c r="AW58" s="21"/>
      <c r="AX58" s="31"/>
      <c r="AY58" s="21"/>
      <c r="AZ58" s="31">
        <v>0</v>
      </c>
      <c r="BA58" s="21"/>
      <c r="BB58" s="30">
        <v>38</v>
      </c>
    </row>
    <row r="59" spans="1:54" s="15" customFormat="1" ht="8.85" customHeight="1" x14ac:dyDescent="0.3">
      <c r="A59" s="21"/>
      <c r="B59" s="21"/>
      <c r="C59" s="21"/>
      <c r="D59" s="10"/>
      <c r="E59" s="10"/>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7"/>
      <c r="AG59" s="21"/>
      <c r="AH59" s="21"/>
      <c r="AI59" s="21"/>
      <c r="AJ59" s="21"/>
      <c r="AK59" s="21"/>
      <c r="AL59" s="21"/>
      <c r="AM59" s="21"/>
      <c r="AN59" s="21"/>
      <c r="AO59" s="21"/>
      <c r="AP59" s="21"/>
      <c r="AQ59" s="21"/>
      <c r="AR59" s="21"/>
      <c r="AS59" s="21"/>
      <c r="AT59" s="21"/>
      <c r="AU59" s="21"/>
      <c r="AV59" s="21"/>
      <c r="AW59" s="21"/>
      <c r="AX59" s="21"/>
      <c r="AY59" s="21"/>
      <c r="AZ59" s="21"/>
      <c r="BA59" s="21"/>
      <c r="BB59" s="21"/>
    </row>
    <row r="60" spans="1:54" s="15" customFormat="1" ht="8.85" customHeight="1" x14ac:dyDescent="0.3">
      <c r="A60" s="30">
        <f>A58</f>
        <v>38</v>
      </c>
      <c r="B60" s="21"/>
      <c r="C60" s="31">
        <f>SUM(C14:C58)</f>
        <v>2544818</v>
      </c>
      <c r="D60" s="10"/>
      <c r="E60" s="18" t="s">
        <v>65</v>
      </c>
      <c r="F60" s="21"/>
      <c r="G60" s="32">
        <f>SUM(G14:G58)</f>
        <v>7084975958</v>
      </c>
      <c r="H60" s="21"/>
      <c r="I60" s="33">
        <f>(G60/$C60)</f>
        <v>2784.0796308419699</v>
      </c>
      <c r="J60" s="21"/>
      <c r="K60" s="28">
        <f>IF($AE60&lt;&gt;0,(G60/$AE60)*100,0)</f>
        <v>57.394783383689415</v>
      </c>
      <c r="L60" s="21"/>
      <c r="M60" s="32">
        <f>SUM(M14:M58)</f>
        <v>3819071596</v>
      </c>
      <c r="N60" s="21"/>
      <c r="O60" s="33">
        <f>(M60/$C60)</f>
        <v>1500.7248439770547</v>
      </c>
      <c r="P60" s="21"/>
      <c r="Q60" s="28">
        <f>IF($AE60&lt;&gt;0,(M60/$AE60)*100,0)</f>
        <v>30.937971882842767</v>
      </c>
      <c r="R60" s="21"/>
      <c r="S60" s="32">
        <f>SUM(S14:S58)</f>
        <v>924462990</v>
      </c>
      <c r="T60" s="21"/>
      <c r="U60" s="33">
        <f>(S60/$C60)</f>
        <v>363.27273305988876</v>
      </c>
      <c r="V60" s="21"/>
      <c r="W60" s="28">
        <f>IF($AE60&lt;&gt;0,(S60/$AE60)*100,0)</f>
        <v>7.4889954986192819</v>
      </c>
      <c r="X60" s="21"/>
      <c r="Y60" s="32">
        <f>SUM(Y14:Y58)</f>
        <v>515775017</v>
      </c>
      <c r="Z60" s="21"/>
      <c r="AA60" s="33">
        <f>(Y60/$C60)</f>
        <v>202.67658315840268</v>
      </c>
      <c r="AB60" s="21"/>
      <c r="AC60" s="28">
        <f>IF($AE60&lt;&gt;0,(Y60/$AE60)*100,0)</f>
        <v>4.1782492348485292</v>
      </c>
      <c r="AD60" s="21"/>
      <c r="AE60" s="32">
        <f>(G60+M60+S60+Y60)</f>
        <v>12344285561</v>
      </c>
      <c r="AF60" s="27"/>
      <c r="AG60" s="21"/>
      <c r="AH60" s="32">
        <f>SUM(AH14:AH58)</f>
        <v>238581510</v>
      </c>
      <c r="AI60" s="21"/>
      <c r="AJ60" s="32">
        <f>SUM(AJ14:AJ58)</f>
        <v>212933984</v>
      </c>
      <c r="AK60" s="21"/>
      <c r="AL60" s="32">
        <f>(AE60+AH60+AJ60)</f>
        <v>12795801055</v>
      </c>
      <c r="AM60" s="21"/>
      <c r="AN60" s="32">
        <f>SUM(AN14:AN58)</f>
        <v>10941581426</v>
      </c>
      <c r="AO60" s="21"/>
      <c r="AP60" s="33">
        <f>(AN60/$C60)</f>
        <v>4299.5536128713329</v>
      </c>
      <c r="AQ60" s="21"/>
      <c r="AR60" s="28">
        <f>IF($AP$60&lt;&gt;0,(AP60/$AP$60)*100,0)</f>
        <v>100</v>
      </c>
      <c r="AS60" s="21"/>
      <c r="AT60" s="32">
        <f>SUM(AT14:AT58)</f>
        <v>390974285</v>
      </c>
      <c r="AU60" s="21"/>
      <c r="AV60" s="32">
        <f>SUM(AV14:AV58)</f>
        <v>623155951</v>
      </c>
      <c r="AW60" s="21"/>
      <c r="AX60" s="32"/>
      <c r="AY60" s="21"/>
      <c r="AZ60" s="32">
        <f>SUM(AZ14:AZ58)</f>
        <v>37383796</v>
      </c>
      <c r="BA60" s="21"/>
      <c r="BB60" s="30">
        <f>BB58</f>
        <v>38</v>
      </c>
    </row>
    <row r="61" spans="1:54" s="15" customFormat="1" ht="8.85" customHeight="1" x14ac:dyDescent="0.3">
      <c r="A61" s="21"/>
      <c r="B61" s="21"/>
      <c r="C61" s="21"/>
      <c r="D61" s="10"/>
      <c r="E61" s="10"/>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row>
    <row r="62" spans="1:54" s="15" customFormat="1" ht="8.85" customHeight="1" x14ac:dyDescent="0.3">
      <c r="A62" s="21"/>
      <c r="B62" s="21"/>
      <c r="C62" s="10"/>
      <c r="D62" s="10"/>
      <c r="E62" s="10"/>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row>
    <row r="63" spans="1:54" s="15" customFormat="1" ht="11.25" customHeight="1" x14ac:dyDescent="0.2">
      <c r="A63" s="21"/>
      <c r="B63" s="21"/>
      <c r="C63" s="10"/>
      <c r="D63" s="10"/>
      <c r="E63" s="34"/>
      <c r="F63" s="35"/>
      <c r="G63" s="299" t="s">
        <v>774</v>
      </c>
      <c r="H63" s="299"/>
      <c r="I63" s="299"/>
      <c r="J63" s="299"/>
      <c r="K63" s="299"/>
      <c r="L63" s="299"/>
      <c r="M63" s="299"/>
      <c r="N63" s="299"/>
      <c r="O63" s="299"/>
      <c r="P63" s="299"/>
      <c r="Q63" s="299"/>
      <c r="R63" s="35"/>
      <c r="S63" s="35"/>
      <c r="T63" s="35"/>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row>
    <row r="64" spans="1:54" s="15" customFormat="1" ht="11.4" x14ac:dyDescent="0.3">
      <c r="A64" s="21"/>
      <c r="B64" s="21"/>
      <c r="C64" s="21"/>
      <c r="D64" s="10"/>
      <c r="E64" s="10"/>
      <c r="F64" s="10"/>
      <c r="G64" s="299"/>
      <c r="H64" s="299"/>
      <c r="I64" s="299"/>
      <c r="J64" s="299"/>
      <c r="K64" s="299"/>
      <c r="L64" s="299"/>
      <c r="M64" s="299"/>
      <c r="N64" s="299"/>
      <c r="O64" s="299"/>
      <c r="P64" s="299"/>
      <c r="Q64" s="299"/>
      <c r="R64" s="10"/>
      <c r="S64" s="10"/>
      <c r="T64" s="10"/>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row>
    <row r="65" spans="1:55" ht="11.4" x14ac:dyDescent="0.3">
      <c r="A65" s="21"/>
      <c r="B65" s="21"/>
      <c r="C65" s="21"/>
      <c r="E65" s="36"/>
      <c r="F65" s="36"/>
      <c r="G65" s="299"/>
      <c r="H65" s="299"/>
      <c r="I65" s="299"/>
      <c r="J65" s="299"/>
      <c r="K65" s="299"/>
      <c r="L65" s="299"/>
      <c r="M65" s="299"/>
      <c r="N65" s="299"/>
      <c r="O65" s="299"/>
      <c r="P65" s="299"/>
      <c r="Q65" s="299"/>
      <c r="R65" s="36"/>
      <c r="S65" s="36"/>
      <c r="T65" s="36"/>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row>
    <row r="66" spans="1:55" ht="11.4" x14ac:dyDescent="0.3">
      <c r="A66" s="21"/>
      <c r="B66" s="21"/>
      <c r="C66" s="21"/>
      <c r="E66" s="37"/>
      <c r="G66" s="299"/>
      <c r="H66" s="299"/>
      <c r="I66" s="299"/>
      <c r="J66" s="299"/>
      <c r="K66" s="299"/>
      <c r="L66" s="299"/>
      <c r="M66" s="299"/>
      <c r="N66" s="299"/>
      <c r="O66" s="299"/>
      <c r="P66" s="299"/>
      <c r="Q66" s="299"/>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row>
    <row r="67" spans="1:55" ht="8.85" customHeight="1" x14ac:dyDescent="0.2">
      <c r="A67" s="21"/>
      <c r="B67" s="21"/>
      <c r="C67" s="21"/>
      <c r="F67" s="21"/>
      <c r="G67" s="299"/>
      <c r="H67" s="299"/>
      <c r="I67" s="299"/>
      <c r="J67" s="299"/>
      <c r="K67" s="299"/>
      <c r="L67" s="299"/>
      <c r="M67" s="299"/>
      <c r="N67" s="299"/>
      <c r="O67" s="299"/>
      <c r="P67" s="299"/>
      <c r="Q67" s="299"/>
      <c r="R67" s="35"/>
      <c r="S67" s="35"/>
      <c r="T67" s="35"/>
      <c r="U67" s="35"/>
      <c r="V67" s="35"/>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row>
    <row r="68" spans="1:55" ht="8.85" customHeight="1" x14ac:dyDescent="0.3">
      <c r="A68" s="21"/>
      <c r="B68" s="21"/>
      <c r="C68" s="21"/>
      <c r="F68" s="21"/>
      <c r="G68" s="299"/>
      <c r="H68" s="299"/>
      <c r="I68" s="299"/>
      <c r="J68" s="299"/>
      <c r="K68" s="299"/>
      <c r="L68" s="299"/>
      <c r="M68" s="299"/>
      <c r="N68" s="299"/>
      <c r="O68" s="299"/>
      <c r="P68" s="299"/>
      <c r="Q68" s="299"/>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row>
    <row r="69" spans="1:55" ht="8.85" customHeight="1" x14ac:dyDescent="0.3">
      <c r="A69" s="21"/>
      <c r="B69" s="21"/>
      <c r="C69" s="21"/>
      <c r="G69" s="299"/>
      <c r="H69" s="299"/>
      <c r="I69" s="299"/>
      <c r="J69" s="299"/>
      <c r="K69" s="299"/>
      <c r="L69" s="299"/>
      <c r="M69" s="299"/>
      <c r="N69" s="299"/>
      <c r="O69" s="299"/>
      <c r="P69" s="299"/>
      <c r="Q69" s="299"/>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row>
    <row r="70" spans="1:55" ht="8.85" customHeight="1" x14ac:dyDescent="0.3">
      <c r="A70" s="21"/>
      <c r="B70" s="21"/>
      <c r="C70" s="21"/>
      <c r="F70" s="21"/>
      <c r="G70" s="299"/>
      <c r="H70" s="299"/>
      <c r="I70" s="299"/>
      <c r="J70" s="299"/>
      <c r="K70" s="299"/>
      <c r="L70" s="299"/>
      <c r="M70" s="299"/>
      <c r="N70" s="299"/>
      <c r="O70" s="299"/>
      <c r="P70" s="299"/>
      <c r="Q70" s="299"/>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row>
    <row r="71" spans="1:55" ht="8.85" customHeight="1" x14ac:dyDescent="0.2">
      <c r="A71" s="21"/>
      <c r="B71" s="21"/>
      <c r="C71" s="21"/>
      <c r="F71" s="21"/>
      <c r="G71" s="35"/>
      <c r="H71" s="35"/>
      <c r="I71" s="35"/>
      <c r="J71" s="35"/>
      <c r="K71" s="35"/>
      <c r="L71" s="35"/>
      <c r="M71" s="35"/>
      <c r="N71" s="35"/>
      <c r="O71" s="35"/>
      <c r="P71" s="35"/>
      <c r="Q71" s="35"/>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row>
    <row r="72" spans="1:55" ht="8.85" customHeight="1" x14ac:dyDescent="0.2">
      <c r="A72" s="21"/>
      <c r="B72" s="21"/>
      <c r="C72" s="21"/>
      <c r="F72" s="21"/>
      <c r="G72" s="35"/>
      <c r="H72" s="35"/>
      <c r="I72" s="35"/>
      <c r="J72" s="35"/>
      <c r="K72" s="35"/>
      <c r="L72" s="35"/>
      <c r="M72" s="35"/>
      <c r="N72" s="35"/>
      <c r="O72" s="35"/>
      <c r="P72" s="35"/>
      <c r="Q72" s="35"/>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row>
    <row r="73" spans="1:55" ht="8.4" customHeight="1" x14ac:dyDescent="0.3">
      <c r="A73" s="21"/>
      <c r="B73" s="21"/>
      <c r="C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row>
    <row r="74" spans="1:55" ht="3" customHeight="1" x14ac:dyDescent="0.3">
      <c r="A74" s="21"/>
      <c r="B74" s="21"/>
      <c r="C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row>
    <row r="75" spans="1:55" ht="12.75" customHeight="1" x14ac:dyDescent="0.3">
      <c r="A75" s="38">
        <v>2</v>
      </c>
      <c r="B75" s="21"/>
      <c r="C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11">
        <v>3</v>
      </c>
    </row>
    <row r="76" spans="1:55" s="8" customFormat="1" ht="10.5" customHeight="1" x14ac:dyDescent="0.3">
      <c r="D76" s="10"/>
      <c r="AE76" s="11" t="s">
        <v>42</v>
      </c>
      <c r="AH76" s="8" t="s">
        <v>43</v>
      </c>
      <c r="BB76" s="11" t="s">
        <v>44</v>
      </c>
      <c r="BC76" s="11"/>
    </row>
    <row r="77" spans="1:55" s="8" customFormat="1" ht="10.5" customHeight="1" x14ac:dyDescent="0.3">
      <c r="A77" s="12"/>
      <c r="D77" s="10"/>
      <c r="AE77" s="11" t="s">
        <v>45</v>
      </c>
      <c r="AH77" s="8" t="s">
        <v>46</v>
      </c>
      <c r="BB77" s="11" t="s">
        <v>124</v>
      </c>
      <c r="BC77" s="11"/>
    </row>
    <row r="78" spans="1:55" s="8" customFormat="1" ht="10.5" customHeight="1" x14ac:dyDescent="0.3">
      <c r="A78" s="13"/>
      <c r="D78" s="10"/>
      <c r="AE78" s="11" t="s">
        <v>48</v>
      </c>
      <c r="AH78" s="14" t="s">
        <v>49</v>
      </c>
      <c r="BC78" s="11"/>
    </row>
    <row r="79" spans="1:55" ht="6.75" customHeight="1" x14ac:dyDescent="0.3"/>
    <row r="80" spans="1:55" ht="9.6" customHeight="1" x14ac:dyDescent="0.3">
      <c r="G80" s="16" t="s">
        <v>50</v>
      </c>
      <c r="H80" s="16"/>
      <c r="I80" s="16"/>
      <c r="J80" s="16"/>
      <c r="K80" s="16"/>
      <c r="L80" s="16"/>
      <c r="M80" s="16"/>
      <c r="N80" s="16"/>
      <c r="O80" s="16"/>
      <c r="P80" s="16"/>
      <c r="Q80" s="16"/>
      <c r="R80" s="16"/>
      <c r="S80" s="16"/>
      <c r="T80" s="16"/>
      <c r="U80" s="16"/>
      <c r="V80" s="16"/>
      <c r="W80" s="16"/>
      <c r="X80" s="16"/>
      <c r="Y80" s="16"/>
      <c r="Z80" s="16"/>
      <c r="AA80" s="16"/>
      <c r="AB80" s="16"/>
      <c r="AC80" s="16"/>
    </row>
    <row r="81" spans="1:54" s="15" customFormat="1" ht="9.6" customHeight="1" x14ac:dyDescent="0.3">
      <c r="A81" s="10"/>
      <c r="B81" s="10"/>
      <c r="C81" s="10"/>
      <c r="D81" s="10"/>
      <c r="E81" s="10"/>
      <c r="F81" s="10"/>
      <c r="G81" s="17" t="s">
        <v>6</v>
      </c>
      <c r="H81" s="17"/>
      <c r="I81" s="17"/>
      <c r="J81" s="17"/>
      <c r="K81" s="17"/>
      <c r="L81" s="10"/>
      <c r="M81" s="17" t="s">
        <v>51</v>
      </c>
      <c r="N81" s="17"/>
      <c r="O81" s="17"/>
      <c r="P81" s="17"/>
      <c r="Q81" s="17"/>
      <c r="R81" s="10"/>
      <c r="S81" s="17" t="s">
        <v>52</v>
      </c>
      <c r="T81" s="17"/>
      <c r="U81" s="17"/>
      <c r="V81" s="17"/>
      <c r="W81" s="17"/>
      <c r="X81" s="17"/>
      <c r="Y81" s="17"/>
      <c r="Z81" s="17"/>
      <c r="AA81" s="17"/>
      <c r="AB81" s="17"/>
      <c r="AC81" s="17"/>
      <c r="AD81" s="10"/>
      <c r="AE81" s="10"/>
      <c r="AF81" s="10"/>
      <c r="AG81" s="10"/>
      <c r="AH81" s="10"/>
      <c r="AI81" s="10"/>
      <c r="AJ81" s="10"/>
      <c r="AK81" s="10"/>
      <c r="AL81" s="10"/>
      <c r="AM81" s="10"/>
      <c r="AN81" s="16" t="s">
        <v>53</v>
      </c>
      <c r="AO81" s="16"/>
      <c r="AP81" s="16"/>
      <c r="AQ81" s="16"/>
      <c r="AR81" s="16"/>
      <c r="AS81" s="16"/>
      <c r="AT81" s="16"/>
      <c r="AU81" s="16"/>
      <c r="AV81" s="16"/>
      <c r="AW81" s="16"/>
      <c r="AX81" s="16"/>
      <c r="AY81" s="16"/>
      <c r="AZ81" s="16"/>
      <c r="BA81" s="10"/>
      <c r="BB81" s="10"/>
    </row>
    <row r="82" spans="1:54" s="15" customFormat="1" ht="9.6" customHeight="1" x14ac:dyDescent="0.3">
      <c r="A82" s="10"/>
      <c r="B82" s="10"/>
      <c r="C82" s="10"/>
      <c r="D82" s="10"/>
      <c r="E82" s="10"/>
      <c r="F82" s="10"/>
      <c r="G82" s="16" t="s">
        <v>54</v>
      </c>
      <c r="H82" s="16"/>
      <c r="I82" s="16"/>
      <c r="J82" s="16"/>
      <c r="K82" s="16"/>
      <c r="L82" s="10"/>
      <c r="M82" s="16" t="s">
        <v>55</v>
      </c>
      <c r="N82" s="16"/>
      <c r="O82" s="16"/>
      <c r="P82" s="16"/>
      <c r="Q82" s="16"/>
      <c r="R82" s="10"/>
      <c r="S82" s="16" t="s">
        <v>55</v>
      </c>
      <c r="T82" s="16"/>
      <c r="U82" s="16"/>
      <c r="V82" s="16"/>
      <c r="W82" s="16"/>
      <c r="X82" s="16"/>
      <c r="Y82" s="16"/>
      <c r="Z82" s="16"/>
      <c r="AA82" s="16"/>
      <c r="AB82" s="16"/>
      <c r="AC82" s="16"/>
      <c r="AD82" s="10"/>
      <c r="AE82" s="10"/>
      <c r="AF82" s="10"/>
      <c r="AG82" s="10"/>
      <c r="AH82" s="10"/>
      <c r="AI82" s="10"/>
      <c r="AJ82" s="10"/>
      <c r="AK82" s="10"/>
      <c r="AL82" s="10"/>
      <c r="AM82" s="10"/>
      <c r="AN82" s="17" t="s">
        <v>56</v>
      </c>
      <c r="AO82" s="17"/>
      <c r="AP82" s="17"/>
      <c r="AQ82" s="17"/>
      <c r="AR82" s="17"/>
      <c r="AS82" s="10"/>
      <c r="AT82" s="10"/>
      <c r="AU82" s="10"/>
      <c r="AV82" s="10"/>
      <c r="AW82" s="10"/>
      <c r="AX82" s="10"/>
      <c r="AY82" s="10"/>
      <c r="AZ82" s="10"/>
      <c r="BA82" s="10"/>
      <c r="BB82" s="10"/>
    </row>
    <row r="83" spans="1:54" s="15" customFormat="1" ht="7.5" customHeight="1"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6" t="s">
        <v>57</v>
      </c>
      <c r="AO83" s="16"/>
      <c r="AP83" s="16"/>
      <c r="AQ83" s="16"/>
      <c r="AR83" s="16"/>
      <c r="AS83" s="10"/>
      <c r="AT83" s="16" t="s">
        <v>58</v>
      </c>
      <c r="AU83" s="16"/>
      <c r="AV83" s="16"/>
      <c r="AW83" s="16"/>
      <c r="AX83" s="16"/>
      <c r="AY83" s="16"/>
      <c r="AZ83" s="16"/>
      <c r="BA83" s="10"/>
      <c r="BB83" s="10"/>
    </row>
    <row r="84" spans="1:54" s="15" customFormat="1" ht="9.6" customHeight="1" x14ac:dyDescent="0.3">
      <c r="A84" s="10"/>
      <c r="B84" s="10"/>
      <c r="C84" s="10"/>
      <c r="D84" s="10"/>
      <c r="E84" s="10"/>
      <c r="F84" s="10"/>
      <c r="G84" s="10"/>
      <c r="H84" s="10"/>
      <c r="I84" s="10"/>
      <c r="J84" s="10"/>
      <c r="K84" s="18"/>
      <c r="L84" s="10"/>
      <c r="M84" s="10"/>
      <c r="N84" s="10"/>
      <c r="O84" s="10"/>
      <c r="P84" s="10"/>
      <c r="Q84" s="18"/>
      <c r="R84" s="10"/>
      <c r="S84" s="16" t="s">
        <v>59</v>
      </c>
      <c r="T84" s="16"/>
      <c r="U84" s="16"/>
      <c r="V84" s="16"/>
      <c r="W84" s="16"/>
      <c r="X84" s="10"/>
      <c r="Y84" s="16" t="s">
        <v>60</v>
      </c>
      <c r="Z84" s="16"/>
      <c r="AA84" s="16"/>
      <c r="AB84" s="16"/>
      <c r="AC84" s="16"/>
      <c r="AD84" s="10"/>
      <c r="AE84" s="10"/>
      <c r="AF84" s="10"/>
      <c r="AG84" s="10"/>
      <c r="AH84" s="10"/>
      <c r="AI84" s="10"/>
      <c r="AJ84" s="18"/>
      <c r="AK84" s="10"/>
      <c r="AL84" s="10"/>
      <c r="AM84" s="10"/>
      <c r="AN84" s="10"/>
      <c r="AO84" s="10"/>
      <c r="AP84" s="10"/>
      <c r="AQ84" s="10"/>
      <c r="AR84" s="18"/>
      <c r="AS84" s="10"/>
      <c r="AT84" s="18" t="s">
        <v>61</v>
      </c>
      <c r="AU84" s="10"/>
      <c r="AV84" s="18" t="s">
        <v>61</v>
      </c>
      <c r="AW84" s="10"/>
      <c r="AX84" s="18"/>
      <c r="AY84" s="10"/>
      <c r="AZ84" s="10"/>
      <c r="BA84" s="10"/>
      <c r="BB84" s="10"/>
    </row>
    <row r="85" spans="1:54" s="15" customFormat="1" ht="9.6" customHeight="1" x14ac:dyDescent="0.3">
      <c r="A85" s="10"/>
      <c r="B85" s="10"/>
      <c r="C85" s="18" t="s">
        <v>62</v>
      </c>
      <c r="D85" s="10"/>
      <c r="E85" s="10"/>
      <c r="F85" s="10"/>
      <c r="G85" s="10"/>
      <c r="H85" s="10"/>
      <c r="I85" s="18" t="s">
        <v>63</v>
      </c>
      <c r="J85" s="10"/>
      <c r="K85" s="18" t="s">
        <v>64</v>
      </c>
      <c r="L85" s="10"/>
      <c r="M85" s="10"/>
      <c r="N85" s="10"/>
      <c r="O85" s="18" t="s">
        <v>63</v>
      </c>
      <c r="P85" s="10"/>
      <c r="Q85" s="18" t="s">
        <v>64</v>
      </c>
      <c r="R85" s="10"/>
      <c r="S85" s="10"/>
      <c r="T85" s="10"/>
      <c r="U85" s="18" t="s">
        <v>63</v>
      </c>
      <c r="V85" s="10"/>
      <c r="W85" s="18" t="s">
        <v>64</v>
      </c>
      <c r="X85" s="10"/>
      <c r="Y85" s="10"/>
      <c r="Z85" s="10"/>
      <c r="AA85" s="18" t="s">
        <v>63</v>
      </c>
      <c r="AB85" s="10"/>
      <c r="AC85" s="18" t="s">
        <v>64</v>
      </c>
      <c r="AD85" s="10"/>
      <c r="AE85" s="18" t="s">
        <v>65</v>
      </c>
      <c r="AF85" s="18"/>
      <c r="AG85" s="10"/>
      <c r="AH85" s="18" t="s">
        <v>66</v>
      </c>
      <c r="AI85" s="10"/>
      <c r="AJ85" s="18" t="s">
        <v>67</v>
      </c>
      <c r="AK85" s="10"/>
      <c r="AL85" s="18" t="s">
        <v>68</v>
      </c>
      <c r="AM85" s="10"/>
      <c r="AN85" s="10"/>
      <c r="AO85" s="10"/>
      <c r="AP85" s="18" t="s">
        <v>63</v>
      </c>
      <c r="AQ85" s="10"/>
      <c r="AR85" s="18" t="s">
        <v>64</v>
      </c>
      <c r="AS85" s="10"/>
      <c r="AT85" s="18" t="s">
        <v>69</v>
      </c>
      <c r="AU85" s="10"/>
      <c r="AV85" s="18" t="s">
        <v>69</v>
      </c>
      <c r="AW85" s="10"/>
      <c r="AX85" s="18"/>
      <c r="AY85" s="10"/>
      <c r="AZ85" s="18" t="s">
        <v>70</v>
      </c>
      <c r="BA85" s="10"/>
      <c r="BB85" s="10"/>
    </row>
    <row r="86" spans="1:54" s="15" customFormat="1" ht="9.6" customHeight="1" x14ac:dyDescent="0.3">
      <c r="A86" s="19" t="s">
        <v>71</v>
      </c>
      <c r="B86" s="10"/>
      <c r="C86" s="19" t="s">
        <v>72</v>
      </c>
      <c r="D86" s="10"/>
      <c r="E86" s="19" t="s">
        <v>73</v>
      </c>
      <c r="F86" s="10"/>
      <c r="G86" s="19" t="s">
        <v>74</v>
      </c>
      <c r="H86" s="10"/>
      <c r="I86" s="19" t="s">
        <v>75</v>
      </c>
      <c r="J86" s="10"/>
      <c r="K86" s="19" t="s">
        <v>76</v>
      </c>
      <c r="L86" s="10"/>
      <c r="M86" s="19" t="s">
        <v>74</v>
      </c>
      <c r="N86" s="10"/>
      <c r="O86" s="19" t="s">
        <v>75</v>
      </c>
      <c r="P86" s="10"/>
      <c r="Q86" s="19" t="s">
        <v>76</v>
      </c>
      <c r="R86" s="10"/>
      <c r="S86" s="19" t="s">
        <v>74</v>
      </c>
      <c r="T86" s="10"/>
      <c r="U86" s="19" t="s">
        <v>75</v>
      </c>
      <c r="V86" s="10"/>
      <c r="W86" s="19" t="s">
        <v>76</v>
      </c>
      <c r="X86" s="10"/>
      <c r="Y86" s="19" t="s">
        <v>74</v>
      </c>
      <c r="Z86" s="10"/>
      <c r="AA86" s="19" t="s">
        <v>75</v>
      </c>
      <c r="AB86" s="10"/>
      <c r="AC86" s="19" t="s">
        <v>76</v>
      </c>
      <c r="AD86" s="10"/>
      <c r="AE86" s="19" t="s">
        <v>50</v>
      </c>
      <c r="AF86" s="18"/>
      <c r="AG86" s="10"/>
      <c r="AH86" s="19" t="s">
        <v>77</v>
      </c>
      <c r="AI86" s="10"/>
      <c r="AJ86" s="19" t="s">
        <v>78</v>
      </c>
      <c r="AK86" s="10"/>
      <c r="AL86" s="19" t="s">
        <v>79</v>
      </c>
      <c r="AM86" s="10"/>
      <c r="AN86" s="19" t="s">
        <v>74</v>
      </c>
      <c r="AO86" s="10"/>
      <c r="AP86" s="19" t="s">
        <v>75</v>
      </c>
      <c r="AQ86" s="10"/>
      <c r="AR86" s="19" t="s">
        <v>80</v>
      </c>
      <c r="AS86" s="10"/>
      <c r="AT86" s="19" t="s">
        <v>81</v>
      </c>
      <c r="AU86" s="10"/>
      <c r="AV86" s="19" t="s">
        <v>82</v>
      </c>
      <c r="AW86" s="10"/>
      <c r="AX86" s="19"/>
      <c r="AY86" s="10"/>
      <c r="AZ86" s="19" t="s">
        <v>83</v>
      </c>
      <c r="BA86" s="10"/>
      <c r="BB86" s="20" t="s">
        <v>71</v>
      </c>
    </row>
    <row r="88" spans="1:54" s="15" customFormat="1" ht="8.85" customHeight="1" x14ac:dyDescent="0.3">
      <c r="A88" s="10"/>
      <c r="B88" s="10"/>
      <c r="C88" s="10"/>
      <c r="D88" s="37"/>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row>
    <row r="89" spans="1:54" s="15" customFormat="1" ht="8.85" customHeight="1" x14ac:dyDescent="0.3">
      <c r="A89" s="10">
        <v>1</v>
      </c>
      <c r="B89" s="21"/>
      <c r="C89" s="26">
        <v>33413</v>
      </c>
      <c r="D89" s="10"/>
      <c r="E89" s="10" t="s">
        <v>125</v>
      </c>
      <c r="F89" s="21"/>
      <c r="G89" s="24">
        <v>58980404</v>
      </c>
      <c r="H89" s="21"/>
      <c r="I89" s="22">
        <f>(G89/$C89)</f>
        <v>1765.1933079938947</v>
      </c>
      <c r="J89" s="21"/>
      <c r="K89" s="23">
        <f>IF($AE89&lt;&gt;0,(G89/$AE89)*100,0)</f>
        <v>46.682969765615262</v>
      </c>
      <c r="L89" s="21"/>
      <c r="M89" s="24">
        <v>57339479</v>
      </c>
      <c r="N89" s="21"/>
      <c r="O89" s="22">
        <f>(M89/$C89)</f>
        <v>1716.0829317930147</v>
      </c>
      <c r="P89" s="21"/>
      <c r="Q89" s="23">
        <f>IF($AE89&lt;&gt;0,(M89/$AE89)*100,0)</f>
        <v>45.384178184556539</v>
      </c>
      <c r="R89" s="21"/>
      <c r="S89" s="24">
        <v>5958894</v>
      </c>
      <c r="T89" s="21"/>
      <c r="U89" s="22">
        <f>(S89/$C89)</f>
        <v>178.3405859994613</v>
      </c>
      <c r="V89" s="21"/>
      <c r="W89" s="23">
        <f>IF($AE89&lt;&gt;0,(S89/$AE89)*100,0)</f>
        <v>4.7164625803259375</v>
      </c>
      <c r="X89" s="21"/>
      <c r="Y89" s="24">
        <v>4063665</v>
      </c>
      <c r="Z89" s="21"/>
      <c r="AA89" s="22">
        <f>(Y89/$C89)</f>
        <v>121.61927992098883</v>
      </c>
      <c r="AB89" s="21"/>
      <c r="AC89" s="23">
        <f>IF($AE89&lt;&gt;0,(Y89/$AE89)*100,0)</f>
        <v>3.2163894695022592</v>
      </c>
      <c r="AD89" s="21"/>
      <c r="AE89" s="24">
        <f>(G89+M89+S89+Y89)</f>
        <v>126342442</v>
      </c>
      <c r="AF89" s="25"/>
      <c r="AG89" s="21"/>
      <c r="AH89" s="24">
        <v>29225</v>
      </c>
      <c r="AI89" s="21"/>
      <c r="AJ89" s="24">
        <v>544464</v>
      </c>
      <c r="AK89" s="21"/>
      <c r="AL89" s="24">
        <f>(AE89+AH89+AJ89)</f>
        <v>126916131</v>
      </c>
      <c r="AM89" s="21"/>
      <c r="AN89" s="24">
        <v>110253306</v>
      </c>
      <c r="AO89" s="21"/>
      <c r="AP89" s="22">
        <f>(AN89/$C89)</f>
        <v>3299.7128662496634</v>
      </c>
      <c r="AQ89" s="21"/>
      <c r="AR89" s="23">
        <f>IF($AP$219&lt;&gt;0,(AP89/$AP$219)*100,0)</f>
        <v>87.033099892179635</v>
      </c>
      <c r="AS89" s="21"/>
      <c r="AT89" s="24">
        <v>631688</v>
      </c>
      <c r="AU89" s="21"/>
      <c r="AV89" s="24">
        <v>6580806</v>
      </c>
      <c r="AW89" s="21"/>
      <c r="AX89" s="24"/>
      <c r="AY89" s="21"/>
      <c r="AZ89" s="24">
        <v>160275</v>
      </c>
      <c r="BA89" s="21"/>
      <c r="BB89" s="10">
        <v>1</v>
      </c>
    </row>
    <row r="90" spans="1:54" s="15" customFormat="1" ht="8.85" customHeight="1" x14ac:dyDescent="0.3">
      <c r="A90" s="10">
        <v>2</v>
      </c>
      <c r="B90" s="21"/>
      <c r="C90" s="26">
        <v>112395</v>
      </c>
      <c r="D90" s="10"/>
      <c r="E90" s="10" t="s">
        <v>126</v>
      </c>
      <c r="F90" s="21"/>
      <c r="G90" s="26">
        <v>294251401</v>
      </c>
      <c r="H90" s="21"/>
      <c r="I90" s="23">
        <f>(G90/$C90)</f>
        <v>2618.0114862760797</v>
      </c>
      <c r="J90" s="21"/>
      <c r="K90" s="23">
        <f>IF($AE90&lt;&gt;0,(G90/$AE90)*100,0)</f>
        <v>65.785015503503701</v>
      </c>
      <c r="L90" s="21"/>
      <c r="M90" s="26">
        <v>107566421</v>
      </c>
      <c r="N90" s="21"/>
      <c r="O90" s="23">
        <f>(M90/$C90)</f>
        <v>957.0392010320744</v>
      </c>
      <c r="P90" s="21"/>
      <c r="Q90" s="23">
        <f>IF($AE90&lt;&gt;0,(M90/$AE90)*100,0)</f>
        <v>24.0483431823708</v>
      </c>
      <c r="R90" s="21"/>
      <c r="S90" s="26">
        <v>20765347</v>
      </c>
      <c r="T90" s="21"/>
      <c r="U90" s="23">
        <f>(S90/$C90)</f>
        <v>184.7532986342809</v>
      </c>
      <c r="V90" s="21"/>
      <c r="W90" s="23">
        <f>IF($AE90&lt;&gt;0,(S90/$AE90)*100,0)</f>
        <v>4.6424542744339696</v>
      </c>
      <c r="X90" s="21"/>
      <c r="Y90" s="26">
        <v>24709271</v>
      </c>
      <c r="Z90" s="21"/>
      <c r="AA90" s="23">
        <f>(Y90/$C90)</f>
        <v>219.8431513857378</v>
      </c>
      <c r="AB90" s="21"/>
      <c r="AC90" s="23">
        <f>IF($AE90&lt;&gt;0,(Y90/$AE90)*100,0)</f>
        <v>5.5241870396915269</v>
      </c>
      <c r="AD90" s="21"/>
      <c r="AE90" s="26">
        <f>(G90+M90+S90+Y90)</f>
        <v>447292440</v>
      </c>
      <c r="AF90" s="27"/>
      <c r="AG90" s="21"/>
      <c r="AH90" s="26">
        <v>0</v>
      </c>
      <c r="AI90" s="21"/>
      <c r="AJ90" s="26">
        <v>92459718</v>
      </c>
      <c r="AK90" s="21"/>
      <c r="AL90" s="26">
        <f>(AE90+AH90+AJ90)</f>
        <v>539752158</v>
      </c>
      <c r="AM90" s="21"/>
      <c r="AN90" s="26">
        <v>399256535</v>
      </c>
      <c r="AO90" s="21"/>
      <c r="AP90" s="23">
        <f>(AN90/$C90)</f>
        <v>3552.2624227056363</v>
      </c>
      <c r="AQ90" s="21"/>
      <c r="AR90" s="23">
        <f>IF($AP$219&lt;&gt;0,(AP90/$AP$219)*100,0)</f>
        <v>93.694337298493792</v>
      </c>
      <c r="AS90" s="21"/>
      <c r="AT90" s="26">
        <v>69960283</v>
      </c>
      <c r="AU90" s="21"/>
      <c r="AV90" s="26">
        <v>43505362</v>
      </c>
      <c r="AW90" s="21"/>
      <c r="AX90" s="26"/>
      <c r="AY90" s="21"/>
      <c r="AZ90" s="26">
        <v>0</v>
      </c>
      <c r="BA90" s="21"/>
      <c r="BB90" s="10">
        <v>2</v>
      </c>
    </row>
    <row r="91" spans="1:54" s="15" customFormat="1" ht="8.85" customHeight="1" x14ac:dyDescent="0.3">
      <c r="A91" s="10">
        <v>3</v>
      </c>
      <c r="B91" s="21"/>
      <c r="C91" s="26">
        <v>15223</v>
      </c>
      <c r="D91" s="10"/>
      <c r="E91" s="10" t="s">
        <v>127</v>
      </c>
      <c r="F91" s="21"/>
      <c r="G91" s="26">
        <v>26880171</v>
      </c>
      <c r="H91" s="21"/>
      <c r="I91" s="23">
        <f>(G91/$C91)</f>
        <v>1765.7604282992841</v>
      </c>
      <c r="J91" s="21"/>
      <c r="K91" s="23">
        <f>IF($AE91&lt;&gt;0,(G91/$AE91)*100,0)</f>
        <v>44.877821908839302</v>
      </c>
      <c r="L91" s="21"/>
      <c r="M91" s="26">
        <v>24835937</v>
      </c>
      <c r="N91" s="21"/>
      <c r="O91" s="23">
        <f>(M91/$C91)</f>
        <v>1631.4745450962359</v>
      </c>
      <c r="P91" s="21"/>
      <c r="Q91" s="23">
        <f>IF($AE91&lt;&gt;0,(M91/$AE91)*100,0)</f>
        <v>41.464868568922149</v>
      </c>
      <c r="R91" s="21"/>
      <c r="S91" s="26">
        <v>5988977</v>
      </c>
      <c r="T91" s="21"/>
      <c r="U91" s="23">
        <f>(S91/$C91)</f>
        <v>393.41634369046835</v>
      </c>
      <c r="V91" s="21"/>
      <c r="W91" s="23">
        <f>IF($AE91&lt;&gt;0,(S91/$AE91)*100,0)</f>
        <v>9.9989037726781813</v>
      </c>
      <c r="X91" s="21"/>
      <c r="Y91" s="26">
        <v>2191251</v>
      </c>
      <c r="Z91" s="21"/>
      <c r="AA91" s="23">
        <f>(Y91/$C91)</f>
        <v>143.94344084608815</v>
      </c>
      <c r="AB91" s="21"/>
      <c r="AC91" s="23">
        <f>IF($AE91&lt;&gt;0,(Y91/$AE91)*100,0)</f>
        <v>3.6584057495603735</v>
      </c>
      <c r="AD91" s="21"/>
      <c r="AE91" s="26">
        <f>(G91+M91+S91+Y91)</f>
        <v>59896336</v>
      </c>
      <c r="AF91" s="27"/>
      <c r="AG91" s="21"/>
      <c r="AH91" s="26">
        <v>36152</v>
      </c>
      <c r="AI91" s="21"/>
      <c r="AJ91" s="26">
        <v>0</v>
      </c>
      <c r="AK91" s="21"/>
      <c r="AL91" s="26">
        <f>(AE91+AH91+AJ91)</f>
        <v>59932488</v>
      </c>
      <c r="AM91" s="21"/>
      <c r="AN91" s="26">
        <v>54410556</v>
      </c>
      <c r="AO91" s="21"/>
      <c r="AP91" s="23">
        <f>(AN91/$C91)</f>
        <v>3574.2334625238127</v>
      </c>
      <c r="AQ91" s="21"/>
      <c r="AR91" s="23">
        <f>IF($AP$219&lt;&gt;0,(AP91/$AP$219)*100,0)</f>
        <v>94.273844601322764</v>
      </c>
      <c r="AS91" s="21"/>
      <c r="AT91" s="26">
        <v>2513860</v>
      </c>
      <c r="AU91" s="21"/>
      <c r="AV91" s="26">
        <v>1875472</v>
      </c>
      <c r="AW91" s="21"/>
      <c r="AX91" s="26"/>
      <c r="AY91" s="21"/>
      <c r="AZ91" s="26">
        <v>0</v>
      </c>
      <c r="BA91" s="21"/>
      <c r="BB91" s="10">
        <v>3</v>
      </c>
    </row>
    <row r="92" spans="1:54" s="15" customFormat="1" ht="8.85" customHeight="1" x14ac:dyDescent="0.3">
      <c r="A92" s="10">
        <v>4</v>
      </c>
      <c r="B92" s="21"/>
      <c r="C92" s="26">
        <v>13265</v>
      </c>
      <c r="D92" s="10"/>
      <c r="E92" s="10" t="s">
        <v>128</v>
      </c>
      <c r="F92" s="21"/>
      <c r="G92" s="26">
        <v>21604549</v>
      </c>
      <c r="H92" s="21"/>
      <c r="I92" s="23">
        <f>(G92/$C92)</f>
        <v>1628.6882020354317</v>
      </c>
      <c r="J92" s="21"/>
      <c r="K92" s="23">
        <f>IF($AE92&lt;&gt;0,(G92/$AE92)*100,0)</f>
        <v>49.258401058303669</v>
      </c>
      <c r="L92" s="21"/>
      <c r="M92" s="26">
        <v>16927270</v>
      </c>
      <c r="N92" s="21"/>
      <c r="O92" s="23">
        <f>(M92/$C92)</f>
        <v>1276.0851865812288</v>
      </c>
      <c r="P92" s="21"/>
      <c r="Q92" s="23">
        <f>IF($AE92&lt;&gt;0,(M92/$AE92)*100,0)</f>
        <v>38.594198586704678</v>
      </c>
      <c r="R92" s="21"/>
      <c r="S92" s="26">
        <v>3206269</v>
      </c>
      <c r="T92" s="21"/>
      <c r="U92" s="23">
        <f>(S92/$C92)</f>
        <v>241.70893328307577</v>
      </c>
      <c r="V92" s="21"/>
      <c r="W92" s="23">
        <f>IF($AE92&lt;&gt;0,(S92/$AE92)*100,0)</f>
        <v>7.3102976740132943</v>
      </c>
      <c r="X92" s="21"/>
      <c r="Y92" s="26">
        <v>2121535</v>
      </c>
      <c r="Z92" s="21"/>
      <c r="AA92" s="23">
        <f>(Y92/$C92)</f>
        <v>159.93479080286468</v>
      </c>
      <c r="AB92" s="21"/>
      <c r="AC92" s="23">
        <f>IF($AE92&lt;&gt;0,(Y92/$AE92)*100,0)</f>
        <v>4.837102680978357</v>
      </c>
      <c r="AD92" s="21"/>
      <c r="AE92" s="26">
        <f>(G92+M92+S92+Y92)</f>
        <v>43859623</v>
      </c>
      <c r="AF92" s="27"/>
      <c r="AG92" s="21"/>
      <c r="AH92" s="26">
        <v>0</v>
      </c>
      <c r="AI92" s="21"/>
      <c r="AJ92" s="26">
        <v>0</v>
      </c>
      <c r="AK92" s="21"/>
      <c r="AL92" s="26">
        <f>(AE92+AH92+AJ92)</f>
        <v>43859623</v>
      </c>
      <c r="AM92" s="21"/>
      <c r="AN92" s="26">
        <v>40427129</v>
      </c>
      <c r="AO92" s="21"/>
      <c r="AP92" s="23">
        <f>(AN92/$C92)</f>
        <v>3047.6539012438748</v>
      </c>
      <c r="AQ92" s="21"/>
      <c r="AR92" s="23">
        <f>IF($AP$219&lt;&gt;0,(AP92/$AP$219)*100,0)</f>
        <v>80.384802307122911</v>
      </c>
      <c r="AS92" s="21"/>
      <c r="AT92" s="26">
        <v>373710</v>
      </c>
      <c r="AU92" s="21"/>
      <c r="AV92" s="26">
        <v>0</v>
      </c>
      <c r="AW92" s="21"/>
      <c r="AX92" s="26"/>
      <c r="AY92" s="21"/>
      <c r="AZ92" s="26">
        <v>350275</v>
      </c>
      <c r="BA92" s="21"/>
      <c r="BB92" s="10">
        <v>4</v>
      </c>
    </row>
    <row r="93" spans="1:54" s="15" customFormat="1" ht="8.85" customHeight="1" x14ac:dyDescent="0.3">
      <c r="A93" s="10">
        <v>5</v>
      </c>
      <c r="B93" s="21"/>
      <c r="C93" s="26">
        <v>31307</v>
      </c>
      <c r="D93" s="10"/>
      <c r="E93" s="10" t="s">
        <v>129</v>
      </c>
      <c r="F93" s="21"/>
      <c r="G93" s="26">
        <v>44887060</v>
      </c>
      <c r="H93" s="21"/>
      <c r="I93" s="28">
        <f>(G93/$C93)</f>
        <v>1433.7707222027022</v>
      </c>
      <c r="J93" s="21"/>
      <c r="K93" s="28">
        <f>IF($AE93&lt;&gt;0,(G93/$AE93)*100,0)</f>
        <v>44.314010711641757</v>
      </c>
      <c r="L93" s="21"/>
      <c r="M93" s="26">
        <v>42477459</v>
      </c>
      <c r="N93" s="21"/>
      <c r="O93" s="28">
        <f>(M93/$C93)</f>
        <v>1356.8038777270258</v>
      </c>
      <c r="P93" s="21"/>
      <c r="Q93" s="28">
        <f>IF($AE93&lt;&gt;0,(M93/$AE93)*100,0)</f>
        <v>41.935171809633417</v>
      </c>
      <c r="R93" s="21"/>
      <c r="S93" s="26">
        <v>6616467</v>
      </c>
      <c r="T93" s="21"/>
      <c r="U93" s="28">
        <f>(S93/$C93)</f>
        <v>211.34145718209984</v>
      </c>
      <c r="V93" s="21"/>
      <c r="W93" s="28">
        <f>IF($AE93&lt;&gt;0,(S93/$AE93)*100,0)</f>
        <v>6.5319980749735942</v>
      </c>
      <c r="X93" s="21"/>
      <c r="Y93" s="26">
        <v>7312170</v>
      </c>
      <c r="Z93" s="21"/>
      <c r="AA93" s="28">
        <f>(Y93/$C93)</f>
        <v>233.56342032133389</v>
      </c>
      <c r="AB93" s="21"/>
      <c r="AC93" s="28">
        <f>IF($AE93&lt;&gt;0,(Y93/$AE93)*100,0)</f>
        <v>7.218819403751227</v>
      </c>
      <c r="AD93" s="21"/>
      <c r="AE93" s="26">
        <f>(G93+M93+S93+Y93)</f>
        <v>101293156</v>
      </c>
      <c r="AF93" s="27"/>
      <c r="AG93" s="21"/>
      <c r="AH93" s="26">
        <v>0</v>
      </c>
      <c r="AI93" s="21"/>
      <c r="AJ93" s="26">
        <v>0</v>
      </c>
      <c r="AK93" s="21"/>
      <c r="AL93" s="26">
        <f>(AE93+AH93+AJ93)</f>
        <v>101293156</v>
      </c>
      <c r="AM93" s="21"/>
      <c r="AN93" s="26">
        <v>89804425</v>
      </c>
      <c r="AO93" s="21"/>
      <c r="AP93" s="28">
        <f>(AN93/$C93)</f>
        <v>2868.5094387836584</v>
      </c>
      <c r="AQ93" s="21"/>
      <c r="AR93" s="28">
        <f>IF($AP$219&lt;&gt;0,(AP93/$AP$219)*100,0)</f>
        <v>75.659694842196259</v>
      </c>
      <c r="AS93" s="21"/>
      <c r="AT93" s="26">
        <v>0</v>
      </c>
      <c r="AU93" s="21"/>
      <c r="AV93" s="26">
        <v>0</v>
      </c>
      <c r="AW93" s="21"/>
      <c r="AX93" s="26"/>
      <c r="AY93" s="21"/>
      <c r="AZ93" s="26">
        <v>0</v>
      </c>
      <c r="BA93" s="21"/>
      <c r="BB93" s="10">
        <v>5</v>
      </c>
    </row>
    <row r="94" spans="1:54" s="15" customFormat="1" ht="8.85" customHeight="1" x14ac:dyDescent="0.3">
      <c r="A94" s="29"/>
      <c r="B94" s="21"/>
      <c r="C94" s="29"/>
      <c r="D94" s="10"/>
      <c r="E94" s="10"/>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7"/>
      <c r="AG94" s="21"/>
      <c r="AH94" s="21"/>
      <c r="AI94" s="21"/>
      <c r="AJ94" s="21"/>
      <c r="AK94" s="21"/>
      <c r="AL94" s="21"/>
      <c r="AM94" s="21"/>
      <c r="AN94" s="21"/>
      <c r="AO94" s="21"/>
      <c r="AP94" s="21"/>
      <c r="AQ94" s="21"/>
      <c r="AR94" s="21"/>
      <c r="AS94" s="21"/>
      <c r="AT94" s="21"/>
      <c r="AU94" s="21"/>
      <c r="AV94" s="21"/>
      <c r="AW94" s="21"/>
      <c r="AX94" s="21"/>
      <c r="AY94" s="21"/>
      <c r="AZ94" s="21"/>
      <c r="BA94" s="21"/>
      <c r="BB94" s="29"/>
    </row>
    <row r="95" spans="1:54" s="15" customFormat="1" ht="8.85" customHeight="1" x14ac:dyDescent="0.3">
      <c r="A95" s="10">
        <v>6</v>
      </c>
      <c r="B95" s="21"/>
      <c r="C95" s="26">
        <v>16119</v>
      </c>
      <c r="D95" s="10"/>
      <c r="E95" s="10" t="s">
        <v>130</v>
      </c>
      <c r="F95" s="21"/>
      <c r="G95" s="26">
        <v>21901306</v>
      </c>
      <c r="H95" s="21"/>
      <c r="I95" s="28">
        <f>(G95/$C95)</f>
        <v>1358.7260996339724</v>
      </c>
      <c r="J95" s="21"/>
      <c r="K95" s="28">
        <f>IF($AE95&lt;&gt;0,(G95/$AE95)*100,0)</f>
        <v>40.978645673279793</v>
      </c>
      <c r="L95" s="21"/>
      <c r="M95" s="26">
        <v>24349579</v>
      </c>
      <c r="N95" s="21"/>
      <c r="O95" s="28">
        <f>(M95/$C95)</f>
        <v>1510.6134995967491</v>
      </c>
      <c r="P95" s="21"/>
      <c r="Q95" s="28">
        <f>IF($AE95&lt;&gt;0,(M95/$AE95)*100,0)</f>
        <v>45.559510018924641</v>
      </c>
      <c r="R95" s="21"/>
      <c r="S95" s="26">
        <v>3992963</v>
      </c>
      <c r="T95" s="21"/>
      <c r="U95" s="28">
        <f>(S95/$C95)</f>
        <v>247.71778646318009</v>
      </c>
      <c r="V95" s="21"/>
      <c r="W95" s="28">
        <f>IF($AE95&lt;&gt;0,(S95/$AE95)*100,0)</f>
        <v>7.4710711755507306</v>
      </c>
      <c r="X95" s="21"/>
      <c r="Y95" s="26">
        <v>3201808</v>
      </c>
      <c r="Z95" s="21"/>
      <c r="AA95" s="28">
        <f>(Y95/$C95)</f>
        <v>198.6356473726658</v>
      </c>
      <c r="AB95" s="21"/>
      <c r="AC95" s="28">
        <f>IF($AE95&lt;&gt;0,(Y95/$AE95)*100,0)</f>
        <v>5.9907731322448354</v>
      </c>
      <c r="AD95" s="21"/>
      <c r="AE95" s="26">
        <f>(G95+M95+S95+Y95)</f>
        <v>53445656</v>
      </c>
      <c r="AF95" s="27"/>
      <c r="AG95" s="21"/>
      <c r="AH95" s="26">
        <v>0</v>
      </c>
      <c r="AI95" s="21"/>
      <c r="AJ95" s="26">
        <v>0</v>
      </c>
      <c r="AK95" s="21"/>
      <c r="AL95" s="26">
        <f>(AE95+AH95+AJ95)</f>
        <v>53445656</v>
      </c>
      <c r="AM95" s="21"/>
      <c r="AN95" s="26">
        <v>46184272</v>
      </c>
      <c r="AO95" s="21"/>
      <c r="AP95" s="28">
        <f>(AN95/$C95)</f>
        <v>2865.207022768162</v>
      </c>
      <c r="AQ95" s="21"/>
      <c r="AR95" s="28">
        <f>IF($AP$219&lt;&gt;0,(AP95/$AP$219)*100,0)</f>
        <v>75.572590444143316</v>
      </c>
      <c r="AS95" s="21"/>
      <c r="AT95" s="26">
        <v>942209</v>
      </c>
      <c r="AU95" s="21"/>
      <c r="AV95" s="26">
        <v>0</v>
      </c>
      <c r="AW95" s="21"/>
      <c r="AX95" s="26"/>
      <c r="AY95" s="21"/>
      <c r="AZ95" s="26">
        <v>0</v>
      </c>
      <c r="BA95" s="21"/>
      <c r="BB95" s="10">
        <v>6</v>
      </c>
    </row>
    <row r="96" spans="1:54" s="15" customFormat="1" ht="8.85" customHeight="1" x14ac:dyDescent="0.3">
      <c r="A96" s="10">
        <v>7</v>
      </c>
      <c r="B96" s="21"/>
      <c r="C96" s="26">
        <v>238643</v>
      </c>
      <c r="D96" s="10"/>
      <c r="E96" s="10" t="s">
        <v>131</v>
      </c>
      <c r="F96" s="21"/>
      <c r="G96" s="26">
        <v>1297578473</v>
      </c>
      <c r="H96" s="21"/>
      <c r="I96" s="28">
        <f>(G96/$C96)</f>
        <v>5437.3204870874069</v>
      </c>
      <c r="J96" s="21"/>
      <c r="K96" s="28">
        <f>IF($AE96&lt;&gt;0,(G96/$AE96)*100,0)</f>
        <v>79.712345280783779</v>
      </c>
      <c r="L96" s="21"/>
      <c r="M96" s="26">
        <v>187230838</v>
      </c>
      <c r="N96" s="21"/>
      <c r="O96" s="28">
        <f>(M96/$C96)</f>
        <v>784.56455039536047</v>
      </c>
      <c r="P96" s="21"/>
      <c r="Q96" s="28">
        <f>IF($AE96&lt;&gt;0,(M96/$AE96)*100,0)</f>
        <v>11.501893347044215</v>
      </c>
      <c r="R96" s="21"/>
      <c r="S96" s="26">
        <v>65208028</v>
      </c>
      <c r="T96" s="21"/>
      <c r="U96" s="28">
        <f>(S96/$C96)</f>
        <v>273.2450899460701</v>
      </c>
      <c r="V96" s="21"/>
      <c r="W96" s="28">
        <f>IF($AE96&lt;&gt;0,(S96/$AE96)*100,0)</f>
        <v>4.005834676801868</v>
      </c>
      <c r="X96" s="21"/>
      <c r="Y96" s="26">
        <v>77808901</v>
      </c>
      <c r="Z96" s="21"/>
      <c r="AA96" s="28">
        <f>(Y96/$C96)</f>
        <v>326.04727982802763</v>
      </c>
      <c r="AB96" s="21"/>
      <c r="AC96" s="28">
        <f>IF($AE96&lt;&gt;0,(Y96/$AE96)*100,0)</f>
        <v>4.7799266953701398</v>
      </c>
      <c r="AD96" s="21"/>
      <c r="AE96" s="26">
        <f>(G96+M96+S96+Y96)</f>
        <v>1627826240</v>
      </c>
      <c r="AF96" s="27"/>
      <c r="AG96" s="21"/>
      <c r="AH96" s="26">
        <v>9042750</v>
      </c>
      <c r="AI96" s="21"/>
      <c r="AJ96" s="26">
        <v>399314705</v>
      </c>
      <c r="AK96" s="21"/>
      <c r="AL96" s="26">
        <f>(AE96+AH96+AJ96)</f>
        <v>2036183695</v>
      </c>
      <c r="AM96" s="21"/>
      <c r="AN96" s="26">
        <v>1321859283</v>
      </c>
      <c r="AO96" s="21"/>
      <c r="AP96" s="28">
        <f>(AN96/$C96)</f>
        <v>5539.0658137887976</v>
      </c>
      <c r="AQ96" s="21"/>
      <c r="AR96" s="28">
        <f>IF($AP$219&lt;&gt;0,(AP96/$AP$219)*100,0)</f>
        <v>146.09818727311114</v>
      </c>
      <c r="AS96" s="21"/>
      <c r="AT96" s="26">
        <v>629431</v>
      </c>
      <c r="AU96" s="21"/>
      <c r="AV96" s="26">
        <v>94661096</v>
      </c>
      <c r="AW96" s="21"/>
      <c r="AX96" s="26"/>
      <c r="AY96" s="21"/>
      <c r="AZ96" s="26">
        <v>0</v>
      </c>
      <c r="BA96" s="21"/>
      <c r="BB96" s="10">
        <v>7</v>
      </c>
    </row>
    <row r="97" spans="1:54" s="15" customFormat="1" ht="8.85" customHeight="1" x14ac:dyDescent="0.3">
      <c r="A97" s="10">
        <v>8</v>
      </c>
      <c r="B97" s="21"/>
      <c r="C97" s="26">
        <v>77487</v>
      </c>
      <c r="D97" s="10"/>
      <c r="E97" s="10" t="s">
        <v>132</v>
      </c>
      <c r="F97" s="21"/>
      <c r="G97" s="26">
        <v>103410201</v>
      </c>
      <c r="H97" s="21"/>
      <c r="I97" s="28">
        <f>(G97/$C97)</f>
        <v>1334.549034031515</v>
      </c>
      <c r="J97" s="21"/>
      <c r="K97" s="28">
        <f>IF($AE97&lt;&gt;0,(G97/$AE97)*100,0)</f>
        <v>44.948069563272391</v>
      </c>
      <c r="L97" s="21"/>
      <c r="M97" s="26">
        <v>87627109</v>
      </c>
      <c r="N97" s="21"/>
      <c r="O97" s="28">
        <f>(M97/$C97)</f>
        <v>1130.8620671854633</v>
      </c>
      <c r="P97" s="21"/>
      <c r="Q97" s="28">
        <f>IF($AE97&lt;&gt;0,(M97/$AE97)*100,0)</f>
        <v>38.087822602341255</v>
      </c>
      <c r="R97" s="21"/>
      <c r="S97" s="26">
        <v>23988101</v>
      </c>
      <c r="T97" s="21"/>
      <c r="U97" s="28">
        <f>(S97/$C97)</f>
        <v>309.57581271697188</v>
      </c>
      <c r="V97" s="21"/>
      <c r="W97" s="28">
        <f>IF($AE97&lt;&gt;0,(S97/$AE97)*100,0)</f>
        <v>10.426619637252267</v>
      </c>
      <c r="X97" s="21"/>
      <c r="Y97" s="26">
        <v>15040534</v>
      </c>
      <c r="Z97" s="21"/>
      <c r="AA97" s="28">
        <f>(Y97/$C97)</f>
        <v>194.10396582652575</v>
      </c>
      <c r="AB97" s="21"/>
      <c r="AC97" s="28">
        <f>IF($AE97&lt;&gt;0,(Y97/$AE97)*100,0)</f>
        <v>6.5374881971340866</v>
      </c>
      <c r="AD97" s="21"/>
      <c r="AE97" s="26">
        <f>(G97+M97+S97+Y97)</f>
        <v>230065945</v>
      </c>
      <c r="AF97" s="27"/>
      <c r="AG97" s="21"/>
      <c r="AH97" s="26">
        <v>750874</v>
      </c>
      <c r="AI97" s="21"/>
      <c r="AJ97" s="26">
        <v>35428</v>
      </c>
      <c r="AK97" s="21"/>
      <c r="AL97" s="26">
        <f>(AE97+AH97+AJ97)</f>
        <v>230852247</v>
      </c>
      <c r="AM97" s="21"/>
      <c r="AN97" s="26">
        <v>211220861</v>
      </c>
      <c r="AO97" s="21"/>
      <c r="AP97" s="28">
        <f>(AN97/$C97)</f>
        <v>2725.8877101965491</v>
      </c>
      <c r="AQ97" s="21"/>
      <c r="AR97" s="28">
        <f>IF($AP$219&lt;&gt;0,(AP97/$AP$219)*100,0)</f>
        <v>71.897909603886973</v>
      </c>
      <c r="AS97" s="21"/>
      <c r="AT97" s="26">
        <v>17239588</v>
      </c>
      <c r="AU97" s="21"/>
      <c r="AV97" s="26">
        <v>7270996</v>
      </c>
      <c r="AW97" s="21"/>
      <c r="AX97" s="26"/>
      <c r="AY97" s="21"/>
      <c r="AZ97" s="26">
        <v>0</v>
      </c>
      <c r="BA97" s="21"/>
      <c r="BB97" s="10">
        <v>8</v>
      </c>
    </row>
    <row r="98" spans="1:54" s="15" customFormat="1" ht="8.85" customHeight="1" x14ac:dyDescent="0.3">
      <c r="A98" s="10">
        <v>9</v>
      </c>
      <c r="B98" s="21"/>
      <c r="C98" s="26">
        <v>4209</v>
      </c>
      <c r="D98" s="10"/>
      <c r="E98" s="10" t="s">
        <v>133</v>
      </c>
      <c r="F98" s="21"/>
      <c r="G98" s="26">
        <v>16049154</v>
      </c>
      <c r="H98" s="21"/>
      <c r="I98" s="28">
        <f>(G98/$C98)</f>
        <v>3813.0563079116178</v>
      </c>
      <c r="J98" s="21"/>
      <c r="K98" s="28">
        <f>IF($AE98&lt;&gt;0,(G98/$AE98)*100,0)</f>
        <v>69.079432105284496</v>
      </c>
      <c r="L98" s="21"/>
      <c r="M98" s="26">
        <v>4223311</v>
      </c>
      <c r="N98" s="21"/>
      <c r="O98" s="28">
        <f>(M98/$C98)</f>
        <v>1003.40009503445</v>
      </c>
      <c r="P98" s="21"/>
      <c r="Q98" s="28">
        <f>IF($AE98&lt;&gt;0,(M98/$AE98)*100,0)</f>
        <v>18.178149794313221</v>
      </c>
      <c r="R98" s="21"/>
      <c r="S98" s="26">
        <v>1288554</v>
      </c>
      <c r="T98" s="21"/>
      <c r="U98" s="28">
        <f>(S98/$C98)</f>
        <v>306.1425516749822</v>
      </c>
      <c r="V98" s="21"/>
      <c r="W98" s="28">
        <f>IF($AE98&lt;&gt;0,(S98/$AE98)*100,0)</f>
        <v>5.5462473945351114</v>
      </c>
      <c r="X98" s="21"/>
      <c r="Y98" s="26">
        <v>1671879</v>
      </c>
      <c r="Z98" s="21"/>
      <c r="AA98" s="28">
        <f>(Y98/$C98)</f>
        <v>397.21525302922311</v>
      </c>
      <c r="AB98" s="21"/>
      <c r="AC98" s="28">
        <f>IF($AE98&lt;&gt;0,(Y98/$AE98)*100,0)</f>
        <v>7.1961707058671722</v>
      </c>
      <c r="AD98" s="21"/>
      <c r="AE98" s="26">
        <f>(G98+M98+S98+Y98)</f>
        <v>23232898</v>
      </c>
      <c r="AF98" s="27"/>
      <c r="AG98" s="21"/>
      <c r="AH98" s="26">
        <v>0</v>
      </c>
      <c r="AI98" s="21"/>
      <c r="AJ98" s="26">
        <v>0</v>
      </c>
      <c r="AK98" s="21"/>
      <c r="AL98" s="26">
        <f>(AE98+AH98+AJ98)</f>
        <v>23232898</v>
      </c>
      <c r="AM98" s="21"/>
      <c r="AN98" s="26">
        <v>22632041</v>
      </c>
      <c r="AO98" s="21"/>
      <c r="AP98" s="28">
        <f>(AN98/$C98)</f>
        <v>5377.0589213589928</v>
      </c>
      <c r="AQ98" s="21"/>
      <c r="AR98" s="28">
        <f>IF($AP$219&lt;&gt;0,(AP98/$AP$219)*100,0)</f>
        <v>141.82509969743663</v>
      </c>
      <c r="AS98" s="21"/>
      <c r="AT98" s="26">
        <v>40791</v>
      </c>
      <c r="AU98" s="21"/>
      <c r="AV98" s="26">
        <v>1246465</v>
      </c>
      <c r="AW98" s="21"/>
      <c r="AX98" s="26"/>
      <c r="AY98" s="21"/>
      <c r="AZ98" s="26">
        <v>0</v>
      </c>
      <c r="BA98" s="21"/>
      <c r="BB98" s="10">
        <v>9</v>
      </c>
    </row>
    <row r="99" spans="1:54" s="15" customFormat="1" ht="8.85" customHeight="1" x14ac:dyDescent="0.3">
      <c r="A99" s="10">
        <v>10</v>
      </c>
      <c r="B99" s="21"/>
      <c r="C99" s="26">
        <v>79462</v>
      </c>
      <c r="D99" s="10"/>
      <c r="E99" s="10" t="s">
        <v>134</v>
      </c>
      <c r="F99" s="21"/>
      <c r="G99" s="26">
        <v>101486017</v>
      </c>
      <c r="H99" s="21"/>
      <c r="I99" s="28">
        <f>(G99/$C99)</f>
        <v>1277.1641413505827</v>
      </c>
      <c r="J99" s="21"/>
      <c r="K99" s="28">
        <f>IF($AE99&lt;&gt;0,(G99/$AE99)*100,0)</f>
        <v>45.816822257052422</v>
      </c>
      <c r="L99" s="21"/>
      <c r="M99" s="26">
        <v>87014560</v>
      </c>
      <c r="N99" s="21"/>
      <c r="O99" s="28">
        <f>(M99/$C99)</f>
        <v>1095.0461855981475</v>
      </c>
      <c r="P99" s="21"/>
      <c r="Q99" s="28">
        <f>IF($AE99&lt;&gt;0,(M99/$AE99)*100,0)</f>
        <v>39.28354611941883</v>
      </c>
      <c r="R99" s="21"/>
      <c r="S99" s="26">
        <v>12594067</v>
      </c>
      <c r="T99" s="21"/>
      <c r="U99" s="28">
        <f>(S99/$C99)</f>
        <v>158.49169414311243</v>
      </c>
      <c r="V99" s="21"/>
      <c r="W99" s="28">
        <f>IF($AE99&lt;&gt;0,(S99/$AE99)*100,0)</f>
        <v>5.6857106652674076</v>
      </c>
      <c r="X99" s="21"/>
      <c r="Y99" s="26">
        <v>20409188</v>
      </c>
      <c r="Z99" s="21"/>
      <c r="AA99" s="28">
        <f>(Y99/$C99)</f>
        <v>256.84211321134632</v>
      </c>
      <c r="AB99" s="21"/>
      <c r="AC99" s="28">
        <f>IF($AE99&lt;&gt;0,(Y99/$AE99)*100,0)</f>
        <v>9.2139209582613457</v>
      </c>
      <c r="AD99" s="21"/>
      <c r="AE99" s="26">
        <f>(G99+M99+S99+Y99)</f>
        <v>221503832</v>
      </c>
      <c r="AF99" s="27"/>
      <c r="AG99" s="21"/>
      <c r="AH99" s="26">
        <v>6214236</v>
      </c>
      <c r="AI99" s="21"/>
      <c r="AJ99" s="26">
        <v>0</v>
      </c>
      <c r="AK99" s="21"/>
      <c r="AL99" s="26">
        <f>(AE99+AH99+AJ99)</f>
        <v>227718068</v>
      </c>
      <c r="AM99" s="21"/>
      <c r="AN99" s="26">
        <v>190484127</v>
      </c>
      <c r="AO99" s="21"/>
      <c r="AP99" s="28">
        <f>(AN99/$C99)</f>
        <v>2397.1725730537869</v>
      </c>
      <c r="AQ99" s="21"/>
      <c r="AR99" s="28">
        <f>IF($AP$219&lt;&gt;0,(AP99/$AP$219)*100,0)</f>
        <v>63.227731765191074</v>
      </c>
      <c r="AS99" s="21"/>
      <c r="AT99" s="26">
        <v>0</v>
      </c>
      <c r="AU99" s="21"/>
      <c r="AV99" s="26">
        <v>0</v>
      </c>
      <c r="AW99" s="21"/>
      <c r="AX99" s="26"/>
      <c r="AY99" s="21"/>
      <c r="AZ99" s="26">
        <v>686116</v>
      </c>
      <c r="BA99" s="21"/>
      <c r="BB99" s="10">
        <v>10</v>
      </c>
    </row>
    <row r="100" spans="1:54" s="15" customFormat="1" ht="8.85" customHeight="1" x14ac:dyDescent="0.3">
      <c r="A100" s="29"/>
      <c r="B100" s="21"/>
      <c r="C100" s="29"/>
      <c r="D100" s="10"/>
      <c r="E100" s="10"/>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7"/>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9"/>
    </row>
    <row r="101" spans="1:54" s="15" customFormat="1" ht="8.85" customHeight="1" x14ac:dyDescent="0.3">
      <c r="A101" s="10">
        <v>11</v>
      </c>
      <c r="B101" s="21"/>
      <c r="C101" s="26">
        <v>6270</v>
      </c>
      <c r="D101" s="10"/>
      <c r="E101" s="10" t="s">
        <v>135</v>
      </c>
      <c r="F101" s="21"/>
      <c r="G101" s="26">
        <v>11427462</v>
      </c>
      <c r="H101" s="21"/>
      <c r="I101" s="28">
        <f>(G101/$C101)</f>
        <v>1822.5617224880382</v>
      </c>
      <c r="J101" s="21"/>
      <c r="K101" s="28">
        <f>IF($AE101&lt;&gt;0,(G101/$AE101)*100,0)</f>
        <v>49.700123829939294</v>
      </c>
      <c r="L101" s="21"/>
      <c r="M101" s="26">
        <v>8203078</v>
      </c>
      <c r="N101" s="21"/>
      <c r="O101" s="28">
        <f>(M101/$C101)</f>
        <v>1308.3059011164273</v>
      </c>
      <c r="P101" s="21"/>
      <c r="Q101" s="28">
        <f>IF($AE101&lt;&gt;0,(M101/$AE101)*100,0)</f>
        <v>35.676687648285395</v>
      </c>
      <c r="R101" s="21"/>
      <c r="S101" s="26">
        <v>1937138</v>
      </c>
      <c r="T101" s="21"/>
      <c r="U101" s="28">
        <f>(S101/$C101)</f>
        <v>308.95342902711326</v>
      </c>
      <c r="V101" s="21"/>
      <c r="W101" s="28">
        <f>IF($AE101&lt;&gt;0,(S101/$AE101)*100,0)</f>
        <v>8.4249677203635347</v>
      </c>
      <c r="X101" s="21"/>
      <c r="Y101" s="26">
        <v>1425146</v>
      </c>
      <c r="Z101" s="21"/>
      <c r="AA101" s="28">
        <f>(Y101/$C101)</f>
        <v>227.29601275917065</v>
      </c>
      <c r="AB101" s="21"/>
      <c r="AC101" s="28">
        <f>IF($AE101&lt;&gt;0,(Y101/$AE101)*100,0)</f>
        <v>6.1982208014117797</v>
      </c>
      <c r="AD101" s="21"/>
      <c r="AE101" s="26">
        <f>(G101+M101+S101+Y101)</f>
        <v>22992824</v>
      </c>
      <c r="AF101" s="27"/>
      <c r="AG101" s="21"/>
      <c r="AH101" s="26">
        <v>0</v>
      </c>
      <c r="AI101" s="21"/>
      <c r="AJ101" s="26">
        <v>3613</v>
      </c>
      <c r="AK101" s="21"/>
      <c r="AL101" s="26">
        <f>(AE101+AH101+AJ101)</f>
        <v>22996437</v>
      </c>
      <c r="AM101" s="21"/>
      <c r="AN101" s="26">
        <v>22052214</v>
      </c>
      <c r="AO101" s="21"/>
      <c r="AP101" s="28">
        <f>(AN101/$C101)</f>
        <v>3517.0995215311004</v>
      </c>
      <c r="AQ101" s="21"/>
      <c r="AR101" s="28">
        <f>IF($AP$219&lt;&gt;0,(AP101/$AP$219)*100,0)</f>
        <v>92.766881966933241</v>
      </c>
      <c r="AS101" s="21"/>
      <c r="AT101" s="26">
        <v>0</v>
      </c>
      <c r="AU101" s="21"/>
      <c r="AV101" s="26">
        <v>222113</v>
      </c>
      <c r="AW101" s="21"/>
      <c r="AX101" s="26"/>
      <c r="AY101" s="21"/>
      <c r="AZ101" s="26">
        <v>708345</v>
      </c>
      <c r="BA101" s="21"/>
      <c r="BB101" s="10">
        <v>11</v>
      </c>
    </row>
    <row r="102" spans="1:54" s="15" customFormat="1" ht="8.85" customHeight="1" x14ac:dyDescent="0.3">
      <c r="A102" s="10">
        <v>12</v>
      </c>
      <c r="B102" s="21"/>
      <c r="C102" s="26">
        <v>33596</v>
      </c>
      <c r="D102" s="10"/>
      <c r="E102" s="10" t="s">
        <v>136</v>
      </c>
      <c r="F102" s="21"/>
      <c r="G102" s="26">
        <v>60291498</v>
      </c>
      <c r="H102" s="21"/>
      <c r="I102" s="28">
        <f>(G102/$C102)</f>
        <v>1794.6034646981784</v>
      </c>
      <c r="J102" s="21"/>
      <c r="K102" s="28">
        <f>IF($AE102&lt;&gt;0,(G102/$AE102)*100,0)</f>
        <v>53.541122667727734</v>
      </c>
      <c r="L102" s="21"/>
      <c r="M102" s="26">
        <v>39895671</v>
      </c>
      <c r="N102" s="21"/>
      <c r="O102" s="28">
        <f>(M102/$C102)</f>
        <v>1187.5125312537207</v>
      </c>
      <c r="P102" s="21"/>
      <c r="Q102" s="28">
        <f>IF($AE102&lt;&gt;0,(M102/$AE102)*100,0)</f>
        <v>35.428859553668886</v>
      </c>
      <c r="R102" s="21"/>
      <c r="S102" s="26">
        <v>4463017</v>
      </c>
      <c r="T102" s="21"/>
      <c r="U102" s="28">
        <f>(S102/$C102)</f>
        <v>132.84370163114656</v>
      </c>
      <c r="V102" s="21"/>
      <c r="W102" s="28">
        <f>IF($AE102&lt;&gt;0,(S102/$AE102)*100,0)</f>
        <v>3.9633273113425425</v>
      </c>
      <c r="X102" s="21"/>
      <c r="Y102" s="26">
        <v>7957647</v>
      </c>
      <c r="Z102" s="21"/>
      <c r="AA102" s="28">
        <f>(Y102/$C102)</f>
        <v>236.86293011072746</v>
      </c>
      <c r="AB102" s="21"/>
      <c r="AC102" s="28">
        <f>IF($AE102&lt;&gt;0,(Y102/$AE102)*100,0)</f>
        <v>7.0666904672608348</v>
      </c>
      <c r="AD102" s="21"/>
      <c r="AE102" s="26">
        <f>(G102+M102+S102+Y102)</f>
        <v>112607833</v>
      </c>
      <c r="AF102" s="27"/>
      <c r="AG102" s="21"/>
      <c r="AH102" s="26">
        <v>638944</v>
      </c>
      <c r="AI102" s="21"/>
      <c r="AJ102" s="26">
        <v>0</v>
      </c>
      <c r="AK102" s="21"/>
      <c r="AL102" s="26">
        <f>(AE102+AH102+AJ102)</f>
        <v>113246777</v>
      </c>
      <c r="AM102" s="21"/>
      <c r="AN102" s="26">
        <v>102593329</v>
      </c>
      <c r="AO102" s="21"/>
      <c r="AP102" s="28">
        <f>(AN102/$C102)</f>
        <v>3053.7364269555901</v>
      </c>
      <c r="AQ102" s="21"/>
      <c r="AR102" s="28">
        <f>IF($AP$219&lt;&gt;0,(AP102/$AP$219)*100,0)</f>
        <v>80.545234771801617</v>
      </c>
      <c r="AS102" s="21"/>
      <c r="AT102" s="26">
        <v>15424226</v>
      </c>
      <c r="AU102" s="21"/>
      <c r="AV102" s="26">
        <v>5475856</v>
      </c>
      <c r="AW102" s="21"/>
      <c r="AX102" s="26"/>
      <c r="AY102" s="21"/>
      <c r="AZ102" s="26">
        <v>0</v>
      </c>
      <c r="BA102" s="21"/>
      <c r="BB102" s="10">
        <v>12</v>
      </c>
    </row>
    <row r="103" spans="1:54" s="15" customFormat="1" ht="8.85" customHeight="1" x14ac:dyDescent="0.3">
      <c r="A103" s="10">
        <v>13</v>
      </c>
      <c r="B103" s="21"/>
      <c r="C103" s="26">
        <v>15849</v>
      </c>
      <c r="D103" s="10"/>
      <c r="E103" s="10" t="s">
        <v>137</v>
      </c>
      <c r="F103" s="21"/>
      <c r="G103" s="26">
        <v>24172884</v>
      </c>
      <c r="H103" s="21"/>
      <c r="I103" s="28">
        <f>(G103/$C103)</f>
        <v>1525.1993185689948</v>
      </c>
      <c r="J103" s="21"/>
      <c r="K103" s="28">
        <f>IF($AE103&lt;&gt;0,(G103/$AE103)*100,0)</f>
        <v>46.386041251978178</v>
      </c>
      <c r="L103" s="21"/>
      <c r="M103" s="26">
        <v>20408913</v>
      </c>
      <c r="N103" s="21"/>
      <c r="O103" s="28">
        <f>(M103/$C103)</f>
        <v>1287.7098239636571</v>
      </c>
      <c r="P103" s="21"/>
      <c r="Q103" s="28">
        <f>IF($AE103&lt;&gt;0,(M103/$AE103)*100,0)</f>
        <v>39.163249214534503</v>
      </c>
      <c r="R103" s="21"/>
      <c r="S103" s="26">
        <v>4823351</v>
      </c>
      <c r="T103" s="21"/>
      <c r="U103" s="28">
        <f>(S103/$C103)</f>
        <v>304.33156666035711</v>
      </c>
      <c r="V103" s="21"/>
      <c r="W103" s="28">
        <f>IF($AE103&lt;&gt;0,(S103/$AE103)*100,0)</f>
        <v>9.2556667404174942</v>
      </c>
      <c r="X103" s="21"/>
      <c r="Y103" s="26">
        <v>2707262</v>
      </c>
      <c r="Z103" s="21"/>
      <c r="AA103" s="28">
        <f>(Y103/$C103)</f>
        <v>170.81595053315667</v>
      </c>
      <c r="AB103" s="21"/>
      <c r="AC103" s="28">
        <f>IF($AE103&lt;&gt;0,(Y103/$AE103)*100,0)</f>
        <v>5.1950427930698275</v>
      </c>
      <c r="AD103" s="21"/>
      <c r="AE103" s="26">
        <f>(G103+M103+S103+Y103)</f>
        <v>52112410</v>
      </c>
      <c r="AF103" s="27"/>
      <c r="AG103" s="21"/>
      <c r="AH103" s="26">
        <v>0</v>
      </c>
      <c r="AI103" s="21"/>
      <c r="AJ103" s="26">
        <v>0</v>
      </c>
      <c r="AK103" s="21"/>
      <c r="AL103" s="26">
        <f>(AE103+AH103+AJ103)</f>
        <v>52112410</v>
      </c>
      <c r="AM103" s="21"/>
      <c r="AN103" s="26">
        <v>47741281</v>
      </c>
      <c r="AO103" s="21"/>
      <c r="AP103" s="28">
        <f>(AN103/$C103)</f>
        <v>3012.2582497318444</v>
      </c>
      <c r="AQ103" s="21"/>
      <c r="AR103" s="28">
        <f>IF($AP$219&lt;&gt;0,(AP103/$AP$219)*100,0)</f>
        <v>79.45120796159533</v>
      </c>
      <c r="AS103" s="21"/>
      <c r="AT103" s="26">
        <v>0</v>
      </c>
      <c r="AU103" s="21"/>
      <c r="AV103" s="26">
        <v>-7071691</v>
      </c>
      <c r="AW103" s="21"/>
      <c r="AX103" s="26"/>
      <c r="AY103" s="21"/>
      <c r="AZ103" s="26">
        <v>0</v>
      </c>
      <c r="BA103" s="21"/>
      <c r="BB103" s="10">
        <v>13</v>
      </c>
    </row>
    <row r="104" spans="1:54" s="15" customFormat="1" ht="8.85" customHeight="1" x14ac:dyDescent="0.3">
      <c r="A104" s="10">
        <v>14</v>
      </c>
      <c r="B104" s="21"/>
      <c r="C104" s="26">
        <v>20355</v>
      </c>
      <c r="D104" s="10"/>
      <c r="E104" s="10" t="s">
        <v>138</v>
      </c>
      <c r="F104" s="21"/>
      <c r="G104" s="26">
        <v>34968145</v>
      </c>
      <c r="H104" s="21"/>
      <c r="I104" s="28">
        <f>(G104/$C104)</f>
        <v>1717.9142716777205</v>
      </c>
      <c r="J104" s="21"/>
      <c r="K104" s="28">
        <f>IF($AE104&lt;&gt;0,(G104/$AE104)*100,0)</f>
        <v>41.812633021028887</v>
      </c>
      <c r="L104" s="21"/>
      <c r="M104" s="26">
        <v>32414665</v>
      </c>
      <c r="N104" s="21"/>
      <c r="O104" s="28">
        <f>(M104/$C104)</f>
        <v>1592.4669614345369</v>
      </c>
      <c r="P104" s="21"/>
      <c r="Q104" s="28">
        <f>IF($AE104&lt;&gt;0,(M104/$AE104)*100,0)</f>
        <v>38.759347747631146</v>
      </c>
      <c r="R104" s="21"/>
      <c r="S104" s="26">
        <v>10560718</v>
      </c>
      <c r="T104" s="21"/>
      <c r="U104" s="28">
        <f>(S104/$C104)</f>
        <v>518.82672562024072</v>
      </c>
      <c r="V104" s="21"/>
      <c r="W104" s="28">
        <f>IF($AE104&lt;&gt;0,(S104/$AE104)*100,0)</f>
        <v>12.627819581867271</v>
      </c>
      <c r="X104" s="21"/>
      <c r="Y104" s="26">
        <v>5687046</v>
      </c>
      <c r="Z104" s="21"/>
      <c r="AA104" s="28">
        <f>(Y104/$C104)</f>
        <v>279.3930729550479</v>
      </c>
      <c r="AB104" s="21"/>
      <c r="AC104" s="28">
        <f>IF($AE104&lt;&gt;0,(Y104/$AE104)*100,0)</f>
        <v>6.8001996494726917</v>
      </c>
      <c r="AD104" s="21"/>
      <c r="AE104" s="26">
        <f>(G104+M104+S104+Y104)</f>
        <v>83630574</v>
      </c>
      <c r="AF104" s="27"/>
      <c r="AG104" s="21"/>
      <c r="AH104" s="26">
        <v>205183</v>
      </c>
      <c r="AI104" s="21"/>
      <c r="AJ104" s="26">
        <v>289594</v>
      </c>
      <c r="AK104" s="21"/>
      <c r="AL104" s="26">
        <f>(AE104+AH104+AJ104)</f>
        <v>84125351</v>
      </c>
      <c r="AM104" s="21"/>
      <c r="AN104" s="26">
        <v>77214982</v>
      </c>
      <c r="AO104" s="21"/>
      <c r="AP104" s="28">
        <f>(AN104/$C104)</f>
        <v>3793.4159665929747</v>
      </c>
      <c r="AQ104" s="21"/>
      <c r="AR104" s="28">
        <f>IF($AP$219&lt;&gt;0,(AP104/$AP$219)*100,0)</f>
        <v>100.05499391476309</v>
      </c>
      <c r="AS104" s="21"/>
      <c r="AT104" s="26">
        <v>0</v>
      </c>
      <c r="AU104" s="21"/>
      <c r="AV104" s="26">
        <v>1429144</v>
      </c>
      <c r="AW104" s="21"/>
      <c r="AX104" s="26"/>
      <c r="AY104" s="21"/>
      <c r="AZ104" s="26">
        <v>1179932</v>
      </c>
      <c r="BA104" s="21"/>
      <c r="BB104" s="10">
        <v>14</v>
      </c>
    </row>
    <row r="105" spans="1:54" s="15" customFormat="1" ht="8.85" customHeight="1" x14ac:dyDescent="0.3">
      <c r="A105" s="10">
        <v>15</v>
      </c>
      <c r="B105" s="21"/>
      <c r="C105" s="26">
        <v>16824</v>
      </c>
      <c r="D105" s="10"/>
      <c r="E105" s="10" t="s">
        <v>139</v>
      </c>
      <c r="F105" s="21"/>
      <c r="G105" s="26">
        <v>22513956</v>
      </c>
      <c r="H105" s="21"/>
      <c r="I105" s="28">
        <f>(G105/$C105)</f>
        <v>1338.2047075606276</v>
      </c>
      <c r="J105" s="21"/>
      <c r="K105" s="28">
        <f>IF($AE105&lt;&gt;0,(G105/$AE105)*100,0)</f>
        <v>42.602847977758216</v>
      </c>
      <c r="L105" s="21"/>
      <c r="M105" s="26">
        <v>22077513</v>
      </c>
      <c r="N105" s="21"/>
      <c r="O105" s="28">
        <f>(M105/$C105)</f>
        <v>1312.2630171184023</v>
      </c>
      <c r="P105" s="21"/>
      <c r="Q105" s="28">
        <f>IF($AE105&lt;&gt;0,(M105/$AE105)*100,0)</f>
        <v>41.776972916975623</v>
      </c>
      <c r="R105" s="21"/>
      <c r="S105" s="26">
        <v>5686821</v>
      </c>
      <c r="T105" s="21"/>
      <c r="U105" s="28">
        <f>(S105/$C105)</f>
        <v>338.01836661911557</v>
      </c>
      <c r="V105" s="21"/>
      <c r="W105" s="28">
        <f>IF($AE105&lt;&gt;0,(S105/$AE105)*100,0)</f>
        <v>10.761092832362424</v>
      </c>
      <c r="X105" s="21"/>
      <c r="Y105" s="26">
        <v>2567839</v>
      </c>
      <c r="Z105" s="21"/>
      <c r="AA105" s="28">
        <f>(Y105/$C105)</f>
        <v>152.62951735615786</v>
      </c>
      <c r="AB105" s="21"/>
      <c r="AC105" s="28">
        <f>IF($AE105&lt;&gt;0,(Y105/$AE105)*100,0)</f>
        <v>4.8590862729037347</v>
      </c>
      <c r="AD105" s="21"/>
      <c r="AE105" s="26">
        <f>(G105+M105+S105+Y105)</f>
        <v>52846129</v>
      </c>
      <c r="AF105" s="27"/>
      <c r="AG105" s="21"/>
      <c r="AH105" s="26">
        <v>600000</v>
      </c>
      <c r="AI105" s="21"/>
      <c r="AJ105" s="26">
        <v>263799</v>
      </c>
      <c r="AK105" s="21"/>
      <c r="AL105" s="26">
        <f>(AE105+AH105+AJ105)</f>
        <v>53709928</v>
      </c>
      <c r="AM105" s="21"/>
      <c r="AN105" s="26">
        <v>47006206</v>
      </c>
      <c r="AO105" s="21"/>
      <c r="AP105" s="28">
        <f>(AN105/$C105)</f>
        <v>2793.9970280551593</v>
      </c>
      <c r="AQ105" s="21"/>
      <c r="AR105" s="28">
        <f>IF($AP$219&lt;&gt;0,(AP105/$AP$219)*100,0)</f>
        <v>73.694358357173158</v>
      </c>
      <c r="AS105" s="21"/>
      <c r="AT105" s="26">
        <v>0</v>
      </c>
      <c r="AU105" s="21"/>
      <c r="AV105" s="26">
        <v>0</v>
      </c>
      <c r="AW105" s="21"/>
      <c r="AX105" s="26"/>
      <c r="AY105" s="21"/>
      <c r="AZ105" s="26">
        <v>277069</v>
      </c>
      <c r="BA105" s="21"/>
      <c r="BB105" s="10">
        <v>15</v>
      </c>
    </row>
    <row r="106" spans="1:54" s="15" customFormat="1" ht="8.85" customHeight="1" x14ac:dyDescent="0.3">
      <c r="A106" s="29"/>
      <c r="B106" s="21"/>
      <c r="C106" s="29"/>
      <c r="D106" s="10"/>
      <c r="E106" s="10"/>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7"/>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9"/>
    </row>
    <row r="107" spans="1:54" s="15" customFormat="1" ht="8.85" customHeight="1" x14ac:dyDescent="0.3">
      <c r="A107" s="10">
        <v>16</v>
      </c>
      <c r="B107" s="21"/>
      <c r="C107" s="26">
        <v>55696</v>
      </c>
      <c r="D107" s="10"/>
      <c r="E107" s="10" t="s">
        <v>140</v>
      </c>
      <c r="F107" s="21"/>
      <c r="G107" s="26">
        <v>74863883</v>
      </c>
      <c r="H107" s="21"/>
      <c r="I107" s="28">
        <f>(G107/$C107)</f>
        <v>1344.1518780522838</v>
      </c>
      <c r="J107" s="21"/>
      <c r="K107" s="28">
        <f>IF($AE107&lt;&gt;0,(G107/$AE107)*100,0)</f>
        <v>43.266326443533039</v>
      </c>
      <c r="L107" s="21"/>
      <c r="M107" s="26">
        <v>75067956</v>
      </c>
      <c r="N107" s="21"/>
      <c r="O107" s="28">
        <f>(M107/$C107)</f>
        <v>1347.8159293306521</v>
      </c>
      <c r="P107" s="21"/>
      <c r="Q107" s="28">
        <f>IF($AE107&lt;&gt;0,(M107/$AE107)*100,0)</f>
        <v>43.384267013571481</v>
      </c>
      <c r="R107" s="21"/>
      <c r="S107" s="26">
        <v>16760548</v>
      </c>
      <c r="T107" s="21"/>
      <c r="U107" s="28">
        <f>(S107/$C107)</f>
        <v>300.92911519678256</v>
      </c>
      <c r="V107" s="21"/>
      <c r="W107" s="28">
        <f>IF($AE107&lt;&gt;0,(S107/$AE107)*100,0)</f>
        <v>9.6864778058667458</v>
      </c>
      <c r="X107" s="21"/>
      <c r="Y107" s="26">
        <v>6337979</v>
      </c>
      <c r="Z107" s="21"/>
      <c r="AA107" s="28">
        <f>(Y107/$C107)</f>
        <v>113.79594584889399</v>
      </c>
      <c r="AB107" s="21"/>
      <c r="AC107" s="28">
        <f>IF($AE107&lt;&gt;0,(Y107/$AE107)*100,0)</f>
        <v>3.6629287370287367</v>
      </c>
      <c r="AD107" s="21"/>
      <c r="AE107" s="26">
        <f>(G107+M107+S107+Y107)</f>
        <v>173030366</v>
      </c>
      <c r="AF107" s="27"/>
      <c r="AG107" s="21"/>
      <c r="AH107" s="26">
        <v>476862</v>
      </c>
      <c r="AI107" s="21"/>
      <c r="AJ107" s="26">
        <v>73853</v>
      </c>
      <c r="AK107" s="21"/>
      <c r="AL107" s="26">
        <f>(AE107+AH107+AJ107)</f>
        <v>173581081</v>
      </c>
      <c r="AM107" s="21"/>
      <c r="AN107" s="26">
        <v>153307351</v>
      </c>
      <c r="AO107" s="21"/>
      <c r="AP107" s="28">
        <f>(AN107/$C107)</f>
        <v>2752.5738114047685</v>
      </c>
      <c r="AQ107" s="21"/>
      <c r="AR107" s="28">
        <f>IF($AP$219&lt;&gt;0,(AP107/$AP$219)*100,0)</f>
        <v>72.601781184939881</v>
      </c>
      <c r="AS107" s="21"/>
      <c r="AT107" s="26">
        <v>4710715</v>
      </c>
      <c r="AU107" s="21"/>
      <c r="AV107" s="26">
        <v>5680097</v>
      </c>
      <c r="AW107" s="21"/>
      <c r="AX107" s="26"/>
      <c r="AY107" s="21"/>
      <c r="AZ107" s="26">
        <v>0</v>
      </c>
      <c r="BA107" s="21"/>
      <c r="BB107" s="10">
        <v>16</v>
      </c>
    </row>
    <row r="108" spans="1:54" s="15" customFormat="1" ht="8.85" customHeight="1" x14ac:dyDescent="0.3">
      <c r="A108" s="10">
        <v>17</v>
      </c>
      <c r="B108" s="21"/>
      <c r="C108" s="26">
        <v>30887</v>
      </c>
      <c r="D108" s="10"/>
      <c r="E108" s="10" t="s">
        <v>141</v>
      </c>
      <c r="F108" s="21"/>
      <c r="G108" s="26">
        <v>54908126</v>
      </c>
      <c r="H108" s="21"/>
      <c r="I108" s="28">
        <f>(G108/$C108)</f>
        <v>1777.7099103182568</v>
      </c>
      <c r="J108" s="21"/>
      <c r="K108" s="28">
        <f>IF($AE108&lt;&gt;0,(G108/$AE108)*100,0)</f>
        <v>52.173022097981601</v>
      </c>
      <c r="L108" s="21"/>
      <c r="M108" s="26">
        <v>38721738</v>
      </c>
      <c r="N108" s="21"/>
      <c r="O108" s="28">
        <f>(M108/$C108)</f>
        <v>1253.6581085893743</v>
      </c>
      <c r="P108" s="21"/>
      <c r="Q108" s="28">
        <f>IF($AE108&lt;&gt;0,(M108/$AE108)*100,0)</f>
        <v>36.792916450039726</v>
      </c>
      <c r="R108" s="21"/>
      <c r="S108" s="26">
        <v>5411734</v>
      </c>
      <c r="T108" s="21"/>
      <c r="U108" s="28">
        <f>(S108/$C108)</f>
        <v>175.21073590831094</v>
      </c>
      <c r="V108" s="21"/>
      <c r="W108" s="28">
        <f>IF($AE108&lt;&gt;0,(S108/$AE108)*100,0)</f>
        <v>5.1421627023001726</v>
      </c>
      <c r="X108" s="21"/>
      <c r="Y108" s="26">
        <v>6200774</v>
      </c>
      <c r="Z108" s="21"/>
      <c r="AA108" s="28">
        <f>(Y108/$C108)</f>
        <v>200.75675850681517</v>
      </c>
      <c r="AB108" s="21"/>
      <c r="AC108" s="28">
        <f>IF($AE108&lt;&gt;0,(Y108/$AE108)*100,0)</f>
        <v>5.8918987496785045</v>
      </c>
      <c r="AD108" s="21"/>
      <c r="AE108" s="26">
        <f>(G108+M108+S108+Y108)</f>
        <v>105242372</v>
      </c>
      <c r="AF108" s="27"/>
      <c r="AG108" s="21"/>
      <c r="AH108" s="26">
        <v>1944652</v>
      </c>
      <c r="AI108" s="21"/>
      <c r="AJ108" s="26">
        <v>0</v>
      </c>
      <c r="AK108" s="21"/>
      <c r="AL108" s="26">
        <f>(AE108+AH108+AJ108)</f>
        <v>107187024</v>
      </c>
      <c r="AM108" s="21"/>
      <c r="AN108" s="26">
        <v>93691602</v>
      </c>
      <c r="AO108" s="21"/>
      <c r="AP108" s="28">
        <f>(AN108/$C108)</f>
        <v>3033.366853368731</v>
      </c>
      <c r="AQ108" s="21"/>
      <c r="AR108" s="28">
        <f>IF($AP$219&lt;&gt;0,(AP108/$AP$219)*100,0)</f>
        <v>80.007967680813451</v>
      </c>
      <c r="AS108" s="21"/>
      <c r="AT108" s="26">
        <v>243900</v>
      </c>
      <c r="AU108" s="21"/>
      <c r="AV108" s="26">
        <v>6037698</v>
      </c>
      <c r="AW108" s="21"/>
      <c r="AX108" s="26"/>
      <c r="AY108" s="21"/>
      <c r="AZ108" s="26">
        <v>641069</v>
      </c>
      <c r="BA108" s="21"/>
      <c r="BB108" s="10">
        <v>17</v>
      </c>
    </row>
    <row r="109" spans="1:54" s="15" customFormat="1" ht="8.85" customHeight="1" x14ac:dyDescent="0.3">
      <c r="A109" s="10">
        <v>18</v>
      </c>
      <c r="B109" s="21"/>
      <c r="C109" s="26">
        <v>29155</v>
      </c>
      <c r="D109" s="10"/>
      <c r="E109" s="10" t="s">
        <v>142</v>
      </c>
      <c r="F109" s="21"/>
      <c r="G109" s="26">
        <v>43926804</v>
      </c>
      <c r="H109" s="21"/>
      <c r="I109" s="28">
        <f>(G109/$C109)</f>
        <v>1506.6645172354656</v>
      </c>
      <c r="J109" s="21"/>
      <c r="K109" s="28">
        <f>IF($AE109&lt;&gt;0,(G109/$AE109)*100,0)</f>
        <v>43.068856444155543</v>
      </c>
      <c r="L109" s="21"/>
      <c r="M109" s="26">
        <v>42356552</v>
      </c>
      <c r="N109" s="21"/>
      <c r="O109" s="28">
        <f>(M109/$C109)</f>
        <v>1452.8057623049219</v>
      </c>
      <c r="P109" s="21"/>
      <c r="Q109" s="28">
        <f>IF($AE109&lt;&gt;0,(M109/$AE109)*100,0)</f>
        <v>41.529273505930661</v>
      </c>
      <c r="R109" s="21"/>
      <c r="S109" s="26">
        <v>10004449</v>
      </c>
      <c r="T109" s="21"/>
      <c r="U109" s="28">
        <f>(S109/$C109)</f>
        <v>343.14693877551019</v>
      </c>
      <c r="V109" s="21"/>
      <c r="W109" s="28">
        <f>IF($AE109&lt;&gt;0,(S109/$AE109)*100,0)</f>
        <v>9.809049112334133</v>
      </c>
      <c r="X109" s="21"/>
      <c r="Y109" s="26">
        <v>5704232</v>
      </c>
      <c r="Z109" s="21"/>
      <c r="AA109" s="28">
        <f>(Y109/$C109)</f>
        <v>195.65192934316585</v>
      </c>
      <c r="AB109" s="21"/>
      <c r="AC109" s="28">
        <f>IF($AE109&lt;&gt;0,(Y109/$AE109)*100,0)</f>
        <v>5.592820937579666</v>
      </c>
      <c r="AD109" s="21"/>
      <c r="AE109" s="26">
        <f>(G109+M109+S109+Y109)</f>
        <v>101992037</v>
      </c>
      <c r="AF109" s="27"/>
      <c r="AG109" s="21"/>
      <c r="AH109" s="26">
        <v>155867</v>
      </c>
      <c r="AI109" s="21"/>
      <c r="AJ109" s="26">
        <v>0</v>
      </c>
      <c r="AK109" s="21"/>
      <c r="AL109" s="26">
        <f>(AE109+AH109+AJ109)</f>
        <v>102147904</v>
      </c>
      <c r="AM109" s="21"/>
      <c r="AN109" s="26">
        <v>87392054</v>
      </c>
      <c r="AO109" s="21"/>
      <c r="AP109" s="28">
        <f>(AN109/$C109)</f>
        <v>2997.4979934831076</v>
      </c>
      <c r="AQ109" s="21"/>
      <c r="AR109" s="28">
        <f>IF($AP$219&lt;&gt;0,(AP109/$AP$219)*100,0)</f>
        <v>79.061892009389297</v>
      </c>
      <c r="AS109" s="21"/>
      <c r="AT109" s="26">
        <v>0</v>
      </c>
      <c r="AU109" s="21"/>
      <c r="AV109" s="26">
        <v>4190237</v>
      </c>
      <c r="AW109" s="21"/>
      <c r="AX109" s="26"/>
      <c r="AY109" s="21"/>
      <c r="AZ109" s="26">
        <v>872963</v>
      </c>
      <c r="BA109" s="21"/>
      <c r="BB109" s="10">
        <v>18</v>
      </c>
    </row>
    <row r="110" spans="1:54" s="15" customFormat="1" ht="8.85" customHeight="1" x14ac:dyDescent="0.3">
      <c r="A110" s="10">
        <v>19</v>
      </c>
      <c r="B110" s="21"/>
      <c r="C110" s="26">
        <v>6773</v>
      </c>
      <c r="D110" s="10"/>
      <c r="E110" s="10" t="s">
        <v>143</v>
      </c>
      <c r="F110" s="21"/>
      <c r="G110" s="26">
        <v>17350335</v>
      </c>
      <c r="H110" s="21"/>
      <c r="I110" s="28">
        <f>(G110/$C110)</f>
        <v>2561.6912741768788</v>
      </c>
      <c r="J110" s="21"/>
      <c r="K110" s="28">
        <f>IF($AE110&lt;&gt;0,(G110/$AE110)*100,0)</f>
        <v>60.963871855642594</v>
      </c>
      <c r="L110" s="21"/>
      <c r="M110" s="26">
        <v>8467042</v>
      </c>
      <c r="N110" s="21"/>
      <c r="O110" s="28">
        <f>(M110/$C110)</f>
        <v>1250.116934888528</v>
      </c>
      <c r="P110" s="21"/>
      <c r="Q110" s="28">
        <f>IF($AE110&lt;&gt;0,(M110/$AE110)*100,0)</f>
        <v>29.750645361276522</v>
      </c>
      <c r="R110" s="21"/>
      <c r="S110" s="26">
        <v>1400281</v>
      </c>
      <c r="T110" s="21"/>
      <c r="U110" s="28">
        <f>(S110/$C110)</f>
        <v>206.74457404399823</v>
      </c>
      <c r="V110" s="21"/>
      <c r="W110" s="28">
        <f>IF($AE110&lt;&gt;0,(S110/$AE110)*100,0)</f>
        <v>4.9201673308262386</v>
      </c>
      <c r="X110" s="21"/>
      <c r="Y110" s="26">
        <v>1242370</v>
      </c>
      <c r="Z110" s="21"/>
      <c r="AA110" s="28">
        <f>(Y110/$C110)</f>
        <v>183.42979477336482</v>
      </c>
      <c r="AB110" s="21"/>
      <c r="AC110" s="28">
        <f>IF($AE110&lt;&gt;0,(Y110/$AE110)*100,0)</f>
        <v>4.3653154522546496</v>
      </c>
      <c r="AD110" s="21"/>
      <c r="AE110" s="26">
        <f>(G110+M110+S110+Y110)</f>
        <v>28460028</v>
      </c>
      <c r="AF110" s="27"/>
      <c r="AG110" s="21"/>
      <c r="AH110" s="26">
        <v>4258856</v>
      </c>
      <c r="AI110" s="21"/>
      <c r="AJ110" s="26">
        <v>0</v>
      </c>
      <c r="AK110" s="21"/>
      <c r="AL110" s="26">
        <f>(AE110+AH110+AJ110)</f>
        <v>32718884</v>
      </c>
      <c r="AM110" s="21"/>
      <c r="AN110" s="26">
        <v>28357159</v>
      </c>
      <c r="AO110" s="21"/>
      <c r="AP110" s="28">
        <f>(AN110/$C110)</f>
        <v>4186.7944780747084</v>
      </c>
      <c r="AQ110" s="21"/>
      <c r="AR110" s="28">
        <f>IF($AP$219&lt;&gt;0,(AP110/$AP$219)*100,0)</f>
        <v>110.43073043275267</v>
      </c>
      <c r="AS110" s="21"/>
      <c r="AT110" s="26">
        <v>0</v>
      </c>
      <c r="AU110" s="21"/>
      <c r="AV110" s="26">
        <v>0</v>
      </c>
      <c r="AW110" s="21"/>
      <c r="AX110" s="26"/>
      <c r="AY110" s="21"/>
      <c r="AZ110" s="26">
        <v>696102</v>
      </c>
      <c r="BA110" s="21"/>
      <c r="BB110" s="10">
        <v>19</v>
      </c>
    </row>
    <row r="111" spans="1:54" s="15" customFormat="1" ht="8.85" customHeight="1" x14ac:dyDescent="0.3">
      <c r="A111" s="10">
        <v>20</v>
      </c>
      <c r="B111" s="21"/>
      <c r="C111" s="26">
        <v>11529</v>
      </c>
      <c r="D111" s="10"/>
      <c r="E111" s="10" t="s">
        <v>144</v>
      </c>
      <c r="F111" s="21"/>
      <c r="G111" s="26">
        <v>17731332</v>
      </c>
      <c r="H111" s="21"/>
      <c r="I111" s="28">
        <f>(G111/$C111)</f>
        <v>1537.9765807962528</v>
      </c>
      <c r="J111" s="21"/>
      <c r="K111" s="28">
        <f>IF($AE111&lt;&gt;0,(G111/$AE111)*100,0)</f>
        <v>38.971598103199412</v>
      </c>
      <c r="L111" s="21"/>
      <c r="M111" s="26">
        <v>19798842</v>
      </c>
      <c r="N111" s="21"/>
      <c r="O111" s="28">
        <f>(M111/$C111)</f>
        <v>1717.3078324225864</v>
      </c>
      <c r="P111" s="21"/>
      <c r="Q111" s="28">
        <f>IF($AE111&lt;&gt;0,(M111/$AE111)*100,0)</f>
        <v>43.515767080146311</v>
      </c>
      <c r="R111" s="21"/>
      <c r="S111" s="26">
        <v>6028317</v>
      </c>
      <c r="T111" s="21"/>
      <c r="U111" s="28">
        <f>(S111/$C111)</f>
        <v>522.88290398126469</v>
      </c>
      <c r="V111" s="21"/>
      <c r="W111" s="28">
        <f>IF($AE111&lt;&gt;0,(S111/$AE111)*100,0)</f>
        <v>13.249605126263766</v>
      </c>
      <c r="X111" s="21"/>
      <c r="Y111" s="26">
        <v>1939597</v>
      </c>
      <c r="Z111" s="21"/>
      <c r="AA111" s="28">
        <f>(Y111/$C111)</f>
        <v>168.23636048226211</v>
      </c>
      <c r="AB111" s="21"/>
      <c r="AC111" s="28">
        <f>IF($AE111&lt;&gt;0,(Y111/$AE111)*100,0)</f>
        <v>4.2630296903905061</v>
      </c>
      <c r="AD111" s="21"/>
      <c r="AE111" s="26">
        <f>(G111+M111+S111+Y111)</f>
        <v>45498088</v>
      </c>
      <c r="AF111" s="27"/>
      <c r="AG111" s="21"/>
      <c r="AH111" s="26">
        <v>0</v>
      </c>
      <c r="AI111" s="21"/>
      <c r="AJ111" s="26">
        <v>0</v>
      </c>
      <c r="AK111" s="21"/>
      <c r="AL111" s="26">
        <f>(AE111+AH111+AJ111)</f>
        <v>45498088</v>
      </c>
      <c r="AM111" s="21"/>
      <c r="AN111" s="26">
        <v>40007020</v>
      </c>
      <c r="AO111" s="21"/>
      <c r="AP111" s="28">
        <f>(AN111/$C111)</f>
        <v>3470.1205655304016</v>
      </c>
      <c r="AQ111" s="21"/>
      <c r="AR111" s="28">
        <f>IF($AP$219&lt;&gt;0,(AP111/$AP$219)*100,0)</f>
        <v>91.527766826867648</v>
      </c>
      <c r="AS111" s="21"/>
      <c r="AT111" s="26">
        <v>0</v>
      </c>
      <c r="AU111" s="21"/>
      <c r="AV111" s="26">
        <v>0</v>
      </c>
      <c r="AW111" s="21"/>
      <c r="AX111" s="26"/>
      <c r="AY111" s="21"/>
      <c r="AZ111" s="26">
        <v>0</v>
      </c>
      <c r="BA111" s="21"/>
      <c r="BB111" s="10">
        <v>20</v>
      </c>
    </row>
    <row r="112" spans="1:54" s="15" customFormat="1" ht="8.85" customHeight="1" x14ac:dyDescent="0.3">
      <c r="A112" s="29"/>
      <c r="B112" s="21"/>
      <c r="C112" s="29"/>
      <c r="D112" s="10"/>
      <c r="E112" s="10"/>
      <c r="F112" s="21"/>
      <c r="G112" s="27"/>
      <c r="H112" s="21"/>
      <c r="I112" s="21"/>
      <c r="J112" s="21"/>
      <c r="K112" s="21"/>
      <c r="L112" s="21"/>
      <c r="M112" s="21"/>
      <c r="N112" s="21"/>
      <c r="O112" s="21"/>
      <c r="P112" s="21"/>
      <c r="Q112" s="21"/>
      <c r="R112" s="21"/>
      <c r="S112" s="27"/>
      <c r="T112" s="21"/>
      <c r="U112" s="21"/>
      <c r="V112" s="21"/>
      <c r="W112" s="21"/>
      <c r="X112" s="21"/>
      <c r="Y112" s="21"/>
      <c r="Z112" s="21"/>
      <c r="AA112" s="21"/>
      <c r="AB112" s="21"/>
      <c r="AC112" s="21"/>
      <c r="AD112" s="21"/>
      <c r="AE112" s="27"/>
      <c r="AF112" s="27"/>
      <c r="AG112" s="21"/>
      <c r="AH112" s="27"/>
      <c r="AI112" s="21"/>
      <c r="AJ112" s="27"/>
      <c r="AK112" s="21"/>
      <c r="AL112" s="27"/>
      <c r="AM112" s="21"/>
      <c r="AN112" s="27"/>
      <c r="AO112" s="21"/>
      <c r="AP112" s="21"/>
      <c r="AQ112" s="21"/>
      <c r="AR112" s="21"/>
      <c r="AS112" s="21"/>
      <c r="AT112" s="21"/>
      <c r="AU112" s="21"/>
      <c r="AV112" s="21"/>
      <c r="AW112" s="21"/>
      <c r="AX112" s="21"/>
      <c r="AY112" s="21"/>
      <c r="AZ112" s="21"/>
      <c r="BA112" s="21"/>
      <c r="BB112" s="29"/>
    </row>
    <row r="113" spans="1:54" s="15" customFormat="1" ht="8.85" customHeight="1" x14ac:dyDescent="0.3">
      <c r="A113" s="10">
        <v>21</v>
      </c>
      <c r="B113" s="21"/>
      <c r="C113" s="26">
        <v>364548</v>
      </c>
      <c r="D113" s="10"/>
      <c r="E113" s="10" t="s">
        <v>145</v>
      </c>
      <c r="F113" s="21"/>
      <c r="G113" s="26">
        <v>761832662</v>
      </c>
      <c r="H113" s="21"/>
      <c r="I113" s="28">
        <f>(G113/$C113)</f>
        <v>2089.8006901697445</v>
      </c>
      <c r="J113" s="21"/>
      <c r="K113" s="28">
        <f>IF($AE113&lt;&gt;0,(G113/$AE113)*100,0)</f>
        <v>53.795231189990254</v>
      </c>
      <c r="L113" s="21"/>
      <c r="M113" s="26">
        <v>511201107</v>
      </c>
      <c r="N113" s="21"/>
      <c r="O113" s="28">
        <f>(M113/$C113)</f>
        <v>1402.2875094637743</v>
      </c>
      <c r="P113" s="21"/>
      <c r="Q113" s="28">
        <f>IF($AE113&lt;&gt;0,(M113/$AE113)*100,0)</f>
        <v>36.09740446602688</v>
      </c>
      <c r="R113" s="21"/>
      <c r="S113" s="26">
        <v>61025407</v>
      </c>
      <c r="T113" s="21"/>
      <c r="U113" s="28">
        <f>(S113/$C113)</f>
        <v>167.40019695623073</v>
      </c>
      <c r="V113" s="21"/>
      <c r="W113" s="28">
        <f>IF($AE113&lt;&gt;0,(S113/$AE113)*100,0)</f>
        <v>4.3091823726878351</v>
      </c>
      <c r="X113" s="21"/>
      <c r="Y113" s="26">
        <v>82112193</v>
      </c>
      <c r="Z113" s="21"/>
      <c r="AA113" s="28">
        <f>(Y113/$C113)</f>
        <v>225.24384443200896</v>
      </c>
      <c r="AB113" s="21"/>
      <c r="AC113" s="28">
        <f>IF($AE113&lt;&gt;0,(Y113/$AE113)*100,0)</f>
        <v>5.7981819712950289</v>
      </c>
      <c r="AD113" s="21"/>
      <c r="AE113" s="26">
        <f>(G113+M113+S113+Y113)</f>
        <v>1416171369</v>
      </c>
      <c r="AF113" s="27"/>
      <c r="AG113" s="21"/>
      <c r="AH113" s="26">
        <v>5429985</v>
      </c>
      <c r="AI113" s="21"/>
      <c r="AJ113" s="26">
        <v>926828</v>
      </c>
      <c r="AK113" s="21"/>
      <c r="AL113" s="26">
        <f>(AE113+AH113+AJ113)</f>
        <v>1422528182</v>
      </c>
      <c r="AM113" s="21"/>
      <c r="AN113" s="26">
        <v>1148374432</v>
      </c>
      <c r="AO113" s="21"/>
      <c r="AP113" s="28">
        <f>(AN113/$C113)</f>
        <v>3150.1323063080858</v>
      </c>
      <c r="AQ113" s="21"/>
      <c r="AR113" s="28">
        <f>IF($AP$219&lt;&gt;0,(AP113/$AP$219)*100,0)</f>
        <v>83.087768785197653</v>
      </c>
      <c r="AS113" s="21"/>
      <c r="AT113" s="26">
        <v>35123772</v>
      </c>
      <c r="AU113" s="21"/>
      <c r="AV113" s="26">
        <v>87121494</v>
      </c>
      <c r="AW113" s="21"/>
      <c r="AX113" s="26"/>
      <c r="AY113" s="21"/>
      <c r="AZ113" s="26">
        <v>154400</v>
      </c>
      <c r="BA113" s="21"/>
      <c r="BB113" s="10">
        <v>21</v>
      </c>
    </row>
    <row r="114" spans="1:54" s="15" customFormat="1" ht="8.85" customHeight="1" x14ac:dyDescent="0.3">
      <c r="A114" s="10">
        <v>22</v>
      </c>
      <c r="B114" s="21"/>
      <c r="C114" s="26">
        <v>14783</v>
      </c>
      <c r="D114" s="10"/>
      <c r="E114" s="10" t="s">
        <v>146</v>
      </c>
      <c r="F114" s="21"/>
      <c r="G114" s="26">
        <v>27177614</v>
      </c>
      <c r="H114" s="21"/>
      <c r="I114" s="28">
        <f>(G114/$C114)</f>
        <v>1838.4369884326591</v>
      </c>
      <c r="J114" s="21"/>
      <c r="K114" s="28">
        <f>IF($AE114&lt;&gt;0,(G114/$AE114)*100,0)</f>
        <v>57.351933029007981</v>
      </c>
      <c r="L114" s="21"/>
      <c r="M114" s="26">
        <v>14860810</v>
      </c>
      <c r="N114" s="21"/>
      <c r="O114" s="28">
        <f>(M114/$C114)</f>
        <v>1005.2634783196916</v>
      </c>
      <c r="P114" s="21"/>
      <c r="Q114" s="28">
        <f>IF($AE114&lt;&gt;0,(M114/$AE114)*100,0)</f>
        <v>31.360228306900378</v>
      </c>
      <c r="R114" s="21"/>
      <c r="S114" s="26">
        <v>3280105</v>
      </c>
      <c r="T114" s="21"/>
      <c r="U114" s="28">
        <f>(S114/$C114)</f>
        <v>221.88358249340459</v>
      </c>
      <c r="V114" s="21"/>
      <c r="W114" s="28">
        <f>IF($AE114&lt;&gt;0,(S114/$AE114)*100,0)</f>
        <v>6.9218866044721299</v>
      </c>
      <c r="X114" s="21"/>
      <c r="Y114" s="26">
        <v>2068913</v>
      </c>
      <c r="Z114" s="21"/>
      <c r="AA114" s="28">
        <f>(Y114/$C114)</f>
        <v>139.95217479537305</v>
      </c>
      <c r="AB114" s="21"/>
      <c r="AC114" s="28">
        <f>IF($AE114&lt;&gt;0,(Y114/$AE114)*100,0)</f>
        <v>4.3659520596195085</v>
      </c>
      <c r="AD114" s="21"/>
      <c r="AE114" s="26">
        <f>(G114+M114+S114+Y114)</f>
        <v>47387442</v>
      </c>
      <c r="AF114" s="27"/>
      <c r="AG114" s="21"/>
      <c r="AH114" s="26">
        <v>0</v>
      </c>
      <c r="AI114" s="21"/>
      <c r="AJ114" s="26">
        <v>477630</v>
      </c>
      <c r="AK114" s="21"/>
      <c r="AL114" s="26">
        <f>(AE114+AH114+AJ114)</f>
        <v>47865072</v>
      </c>
      <c r="AM114" s="21"/>
      <c r="AN114" s="26">
        <v>41777470</v>
      </c>
      <c r="AO114" s="21"/>
      <c r="AP114" s="28">
        <f>(AN114/$C114)</f>
        <v>2826.0481634309681</v>
      </c>
      <c r="AQ114" s="21"/>
      <c r="AR114" s="28">
        <f>IF($AP$219&lt;&gt;0,(AP114/$AP$219)*100,0)</f>
        <v>74.53973787347968</v>
      </c>
      <c r="AS114" s="21"/>
      <c r="AT114" s="26">
        <v>0</v>
      </c>
      <c r="AU114" s="21"/>
      <c r="AV114" s="26">
        <v>0</v>
      </c>
      <c r="AW114" s="21"/>
      <c r="AX114" s="26"/>
      <c r="AY114" s="21"/>
      <c r="AZ114" s="26">
        <v>200000</v>
      </c>
      <c r="BA114" s="21"/>
      <c r="BB114" s="10">
        <v>22</v>
      </c>
    </row>
    <row r="115" spans="1:54" s="15" customFormat="1" ht="8.85" customHeight="1" x14ac:dyDescent="0.3">
      <c r="A115" s="10">
        <v>23</v>
      </c>
      <c r="B115" s="21"/>
      <c r="C115" s="26">
        <v>4892</v>
      </c>
      <c r="D115" s="10"/>
      <c r="E115" s="10" t="s">
        <v>147</v>
      </c>
      <c r="F115" s="21"/>
      <c r="G115" s="26">
        <v>5704375</v>
      </c>
      <c r="H115" s="21"/>
      <c r="I115" s="28">
        <f>(G115/$C115)</f>
        <v>1166.0619378577269</v>
      </c>
      <c r="J115" s="21"/>
      <c r="K115" s="28">
        <f>IF($AE115&lt;&gt;0,(G115/$AE115)*100,0)</f>
        <v>36.011065730583603</v>
      </c>
      <c r="L115" s="21"/>
      <c r="M115" s="26">
        <v>7179467</v>
      </c>
      <c r="N115" s="21"/>
      <c r="O115" s="28">
        <f>(M115/$C115)</f>
        <v>1467.5934178250204</v>
      </c>
      <c r="P115" s="21"/>
      <c r="Q115" s="28">
        <f>IF($AE115&lt;&gt;0,(M115/$AE115)*100,0)</f>
        <v>45.323152500941092</v>
      </c>
      <c r="R115" s="21"/>
      <c r="S115" s="26">
        <v>1953561</v>
      </c>
      <c r="T115" s="21"/>
      <c r="U115" s="28">
        <f>(S115/$C115)</f>
        <v>399.33789860997547</v>
      </c>
      <c r="V115" s="21"/>
      <c r="W115" s="28">
        <f>IF($AE115&lt;&gt;0,(S115/$AE115)*100,0)</f>
        <v>12.332606741265192</v>
      </c>
      <c r="X115" s="21"/>
      <c r="Y115" s="26">
        <v>1003214</v>
      </c>
      <c r="Z115" s="21"/>
      <c r="AA115" s="28">
        <f>(Y115/$C115)</f>
        <v>205.07236304170073</v>
      </c>
      <c r="AB115" s="21"/>
      <c r="AC115" s="28">
        <f>IF($AE115&lt;&gt;0,(Y115/$AE115)*100,0)</f>
        <v>6.3331750272101139</v>
      </c>
      <c r="AD115" s="21"/>
      <c r="AE115" s="26">
        <f>(G115+M115+S115+Y115)</f>
        <v>15840617</v>
      </c>
      <c r="AF115" s="27"/>
      <c r="AG115" s="21"/>
      <c r="AH115" s="26">
        <v>0</v>
      </c>
      <c r="AI115" s="21"/>
      <c r="AJ115" s="26">
        <v>0</v>
      </c>
      <c r="AK115" s="21"/>
      <c r="AL115" s="26">
        <f>(AE115+AH115+AJ115)</f>
        <v>15840617</v>
      </c>
      <c r="AM115" s="21"/>
      <c r="AN115" s="26">
        <v>13808604</v>
      </c>
      <c r="AO115" s="21"/>
      <c r="AP115" s="28">
        <f>(AN115/$C115)</f>
        <v>2822.6909239574816</v>
      </c>
      <c r="AQ115" s="21"/>
      <c r="AR115" s="28">
        <f>IF($AP$219&lt;&gt;0,(AP115/$AP$219)*100,0)</f>
        <v>74.451187454003332</v>
      </c>
      <c r="AS115" s="21"/>
      <c r="AT115" s="26">
        <v>192227</v>
      </c>
      <c r="AU115" s="21"/>
      <c r="AV115" s="26">
        <v>0</v>
      </c>
      <c r="AW115" s="21"/>
      <c r="AX115" s="26"/>
      <c r="AY115" s="21"/>
      <c r="AZ115" s="26">
        <v>0</v>
      </c>
      <c r="BA115" s="21"/>
      <c r="BB115" s="10">
        <v>23</v>
      </c>
    </row>
    <row r="116" spans="1:54" s="15" customFormat="1" ht="8.85" customHeight="1" x14ac:dyDescent="0.3">
      <c r="A116" s="10">
        <v>24</v>
      </c>
      <c r="B116" s="21"/>
      <c r="C116" s="26">
        <v>52552</v>
      </c>
      <c r="D116" s="10"/>
      <c r="E116" s="10" t="s">
        <v>148</v>
      </c>
      <c r="F116" s="21"/>
      <c r="G116" s="26">
        <v>94225097</v>
      </c>
      <c r="H116" s="21"/>
      <c r="I116" s="28">
        <f>(G116/$C116)</f>
        <v>1792.9878406150099</v>
      </c>
      <c r="J116" s="21"/>
      <c r="K116" s="28">
        <f>IF($AE116&lt;&gt;0,(G116/$AE116)*100,0)</f>
        <v>50.055276161195152</v>
      </c>
      <c r="L116" s="21"/>
      <c r="M116" s="26">
        <v>71405282</v>
      </c>
      <c r="N116" s="21"/>
      <c r="O116" s="28">
        <f>(M116/$C116)</f>
        <v>1358.7547952504187</v>
      </c>
      <c r="P116" s="21"/>
      <c r="Q116" s="28">
        <f>IF($AE116&lt;&gt;0,(M116/$AE116)*100,0)</f>
        <v>37.932686976995285</v>
      </c>
      <c r="R116" s="21"/>
      <c r="S116" s="26">
        <v>15362435</v>
      </c>
      <c r="T116" s="21"/>
      <c r="U116" s="28">
        <f>(S116/$C116)</f>
        <v>292.3282653371898</v>
      </c>
      <c r="V116" s="21"/>
      <c r="W116" s="28">
        <f>IF($AE116&lt;&gt;0,(S116/$AE116)*100,0)</f>
        <v>8.160999042892044</v>
      </c>
      <c r="X116" s="21"/>
      <c r="Y116" s="26">
        <v>7249274</v>
      </c>
      <c r="Z116" s="21"/>
      <c r="AA116" s="28">
        <f>(Y116/$C116)</f>
        <v>137.94477850509972</v>
      </c>
      <c r="AB116" s="21"/>
      <c r="AC116" s="28">
        <f>IF($AE116&lt;&gt;0,(Y116/$AE116)*100,0)</f>
        <v>3.8510378189175207</v>
      </c>
      <c r="AD116" s="21"/>
      <c r="AE116" s="26">
        <f>(G116+M116+S116+Y116)</f>
        <v>188242088</v>
      </c>
      <c r="AF116" s="27"/>
      <c r="AG116" s="21"/>
      <c r="AH116" s="26">
        <v>0</v>
      </c>
      <c r="AI116" s="21"/>
      <c r="AJ116" s="26">
        <v>0</v>
      </c>
      <c r="AK116" s="21"/>
      <c r="AL116" s="26">
        <f>(AE116+AH116+AJ116)</f>
        <v>188242088</v>
      </c>
      <c r="AM116" s="21"/>
      <c r="AN116" s="26">
        <v>160972280</v>
      </c>
      <c r="AO116" s="21"/>
      <c r="AP116" s="28">
        <f>(AN116/$C116)</f>
        <v>3063.10473435835</v>
      </c>
      <c r="AQ116" s="21"/>
      <c r="AR116" s="28">
        <f>IF($AP$219&lt;&gt;0,(AP116/$AP$219)*100,0)</f>
        <v>80.792332888230092</v>
      </c>
      <c r="AS116" s="21"/>
      <c r="AT116" s="26">
        <v>14096496</v>
      </c>
      <c r="AU116" s="21"/>
      <c r="AV116" s="26">
        <v>0</v>
      </c>
      <c r="AW116" s="21"/>
      <c r="AX116" s="26"/>
      <c r="AY116" s="21"/>
      <c r="AZ116" s="26">
        <v>590916</v>
      </c>
      <c r="BA116" s="21"/>
      <c r="BB116" s="10">
        <v>24</v>
      </c>
    </row>
    <row r="117" spans="1:54" s="15" customFormat="1" ht="8.85" customHeight="1" x14ac:dyDescent="0.3">
      <c r="A117" s="10">
        <v>25</v>
      </c>
      <c r="B117" s="21"/>
      <c r="C117" s="26">
        <v>9675</v>
      </c>
      <c r="D117" s="10"/>
      <c r="E117" s="10" t="s">
        <v>149</v>
      </c>
      <c r="F117" s="21"/>
      <c r="G117" s="26">
        <v>15856407</v>
      </c>
      <c r="H117" s="21"/>
      <c r="I117" s="28">
        <f>(G117/$C117)</f>
        <v>1638.9051162790697</v>
      </c>
      <c r="J117" s="21"/>
      <c r="K117" s="28">
        <f>IF($AE117&lt;&gt;0,(G117/$AE117)*100,0)</f>
        <v>44.10284376771137</v>
      </c>
      <c r="L117" s="21"/>
      <c r="M117" s="26">
        <v>14518106</v>
      </c>
      <c r="N117" s="21"/>
      <c r="O117" s="28">
        <f>(M117/$C117)</f>
        <v>1500.5794315245478</v>
      </c>
      <c r="P117" s="21"/>
      <c r="Q117" s="28">
        <f>IF($AE117&lt;&gt;0,(M117/$AE117)*100,0)</f>
        <v>40.380507432804478</v>
      </c>
      <c r="R117" s="21"/>
      <c r="S117" s="26">
        <v>3575399</v>
      </c>
      <c r="T117" s="21"/>
      <c r="U117" s="28">
        <f>(S117/$C117)</f>
        <v>369.55028423772609</v>
      </c>
      <c r="V117" s="21"/>
      <c r="W117" s="28">
        <f>IF($AE117&lt;&gt;0,(S117/$AE117)*100,0)</f>
        <v>9.9445771986195517</v>
      </c>
      <c r="X117" s="21"/>
      <c r="Y117" s="26">
        <v>2003341</v>
      </c>
      <c r="Z117" s="21"/>
      <c r="AA117" s="28">
        <f>(Y117/$C117)</f>
        <v>207.063669250646</v>
      </c>
      <c r="AB117" s="21"/>
      <c r="AC117" s="28">
        <f>IF($AE117&lt;&gt;0,(Y117/$AE117)*100,0)</f>
        <v>5.5720716008646001</v>
      </c>
      <c r="AD117" s="21"/>
      <c r="AE117" s="26">
        <f>(G117+M117+S117+Y117)</f>
        <v>35953253</v>
      </c>
      <c r="AF117" s="27"/>
      <c r="AG117" s="21"/>
      <c r="AH117" s="26">
        <v>0</v>
      </c>
      <c r="AI117" s="21"/>
      <c r="AJ117" s="26">
        <v>0</v>
      </c>
      <c r="AK117" s="21"/>
      <c r="AL117" s="26">
        <f>(AE117+AH117+AJ117)</f>
        <v>35953253</v>
      </c>
      <c r="AM117" s="21"/>
      <c r="AN117" s="26">
        <v>31491643</v>
      </c>
      <c r="AO117" s="21"/>
      <c r="AP117" s="28">
        <f>(AN117/$C117)</f>
        <v>3254.9501808785531</v>
      </c>
      <c r="AQ117" s="21"/>
      <c r="AR117" s="28">
        <f>IF($AP$219&lt;&gt;0,(AP117/$AP$219)*100,0)</f>
        <v>85.85244102116279</v>
      </c>
      <c r="AS117" s="21"/>
      <c r="AT117" s="26">
        <v>236751</v>
      </c>
      <c r="AU117" s="21"/>
      <c r="AV117" s="26">
        <v>0</v>
      </c>
      <c r="AW117" s="21"/>
      <c r="AX117" s="26"/>
      <c r="AY117" s="21"/>
      <c r="AZ117" s="26">
        <v>143847</v>
      </c>
      <c r="BA117" s="21"/>
      <c r="BB117" s="10">
        <v>25</v>
      </c>
    </row>
    <row r="118" spans="1:54" s="15" customFormat="1" ht="8.85" customHeight="1" x14ac:dyDescent="0.3">
      <c r="A118" s="29"/>
      <c r="B118" s="21"/>
      <c r="C118" s="29"/>
      <c r="D118" s="10"/>
      <c r="E118" s="10"/>
      <c r="F118" s="21"/>
      <c r="G118" s="27"/>
      <c r="H118" s="21"/>
      <c r="I118" s="21"/>
      <c r="J118" s="21"/>
      <c r="K118" s="21"/>
      <c r="L118" s="21"/>
      <c r="M118" s="21"/>
      <c r="N118" s="21"/>
      <c r="O118" s="21"/>
      <c r="P118" s="21"/>
      <c r="Q118" s="21"/>
      <c r="R118" s="21"/>
      <c r="S118" s="27"/>
      <c r="T118" s="21"/>
      <c r="U118" s="21"/>
      <c r="V118" s="21"/>
      <c r="W118" s="21"/>
      <c r="X118" s="21"/>
      <c r="Y118" s="21"/>
      <c r="Z118" s="21"/>
      <c r="AA118" s="21"/>
      <c r="AB118" s="21"/>
      <c r="AC118" s="21"/>
      <c r="AD118" s="21"/>
      <c r="AE118" s="27"/>
      <c r="AF118" s="27"/>
      <c r="AG118" s="21"/>
      <c r="AH118" s="27"/>
      <c r="AI118" s="21"/>
      <c r="AJ118" s="27"/>
      <c r="AK118" s="21"/>
      <c r="AL118" s="27"/>
      <c r="AM118" s="21"/>
      <c r="AN118" s="27"/>
      <c r="AO118" s="21"/>
      <c r="AP118" s="21"/>
      <c r="AQ118" s="21"/>
      <c r="AR118" s="21"/>
      <c r="AS118" s="21"/>
      <c r="AT118" s="21"/>
      <c r="AU118" s="21"/>
      <c r="AV118" s="21"/>
      <c r="AW118" s="21"/>
      <c r="AX118" s="21"/>
      <c r="AY118" s="21"/>
      <c r="AZ118" s="21"/>
      <c r="BA118" s="21"/>
      <c r="BB118" s="29"/>
    </row>
    <row r="119" spans="1:54" s="15" customFormat="1" ht="8.85" customHeight="1" x14ac:dyDescent="0.3">
      <c r="A119" s="10">
        <v>26</v>
      </c>
      <c r="B119" s="21"/>
      <c r="C119" s="26">
        <v>14124</v>
      </c>
      <c r="D119" s="10"/>
      <c r="E119" s="10" t="s">
        <v>150</v>
      </c>
      <c r="F119" s="21"/>
      <c r="G119" s="26">
        <v>22394109</v>
      </c>
      <c r="H119" s="21"/>
      <c r="I119" s="28">
        <f>(G119/$C119)</f>
        <v>1585.535896346644</v>
      </c>
      <c r="J119" s="21"/>
      <c r="K119" s="28">
        <f>IF($AE119&lt;&gt;0,(G119/$AE119)*100,0)</f>
        <v>38.455336963979839</v>
      </c>
      <c r="L119" s="21"/>
      <c r="M119" s="26">
        <v>25178457</v>
      </c>
      <c r="N119" s="21"/>
      <c r="O119" s="28">
        <f>(M119/$C119)</f>
        <v>1782.6718351741715</v>
      </c>
      <c r="P119" s="21"/>
      <c r="Q119" s="28">
        <f>IF($AE119&lt;&gt;0,(M119/$AE119)*100,0)</f>
        <v>43.236640858007647</v>
      </c>
      <c r="R119" s="21"/>
      <c r="S119" s="26">
        <v>8091088</v>
      </c>
      <c r="T119" s="21"/>
      <c r="U119" s="28">
        <f>(S119/$C119)</f>
        <v>572.86094590767493</v>
      </c>
      <c r="V119" s="21"/>
      <c r="W119" s="28">
        <f>IF($AE119&lt;&gt;0,(S119/$AE119)*100,0)</f>
        <v>13.894078815335481</v>
      </c>
      <c r="X119" s="21"/>
      <c r="Y119" s="26">
        <v>2570419</v>
      </c>
      <c r="Z119" s="21"/>
      <c r="AA119" s="28">
        <f>(Y119/$C119)</f>
        <v>181.98945058057208</v>
      </c>
      <c r="AB119" s="21"/>
      <c r="AC119" s="28">
        <f>IF($AE119&lt;&gt;0,(Y119/$AE119)*100,0)</f>
        <v>4.4139433626770366</v>
      </c>
      <c r="AD119" s="21"/>
      <c r="AE119" s="26">
        <f>(G119+M119+S119+Y119)</f>
        <v>58234073</v>
      </c>
      <c r="AF119" s="27"/>
      <c r="AG119" s="21"/>
      <c r="AH119" s="26">
        <v>0</v>
      </c>
      <c r="AI119" s="21"/>
      <c r="AJ119" s="26">
        <v>0</v>
      </c>
      <c r="AK119" s="21"/>
      <c r="AL119" s="26">
        <f>(AE119+AH119+AJ119)</f>
        <v>58234073</v>
      </c>
      <c r="AM119" s="21"/>
      <c r="AN119" s="26">
        <v>53087356</v>
      </c>
      <c r="AO119" s="21"/>
      <c r="AP119" s="28">
        <f>(AN119/$C119)</f>
        <v>3758.6629849900878</v>
      </c>
      <c r="AQ119" s="21"/>
      <c r="AR119" s="28">
        <f>IF($AP$219&lt;&gt;0,(AP119/$AP$219)*100,0)</f>
        <v>99.138350606088522</v>
      </c>
      <c r="AS119" s="21"/>
      <c r="AT119" s="26">
        <v>-2592451</v>
      </c>
      <c r="AU119" s="21"/>
      <c r="AV119" s="26">
        <v>2261154</v>
      </c>
      <c r="AW119" s="21"/>
      <c r="AX119" s="26"/>
      <c r="AY119" s="21"/>
      <c r="AZ119" s="26">
        <v>0</v>
      </c>
      <c r="BA119" s="21"/>
      <c r="BB119" s="10">
        <v>26</v>
      </c>
    </row>
    <row r="120" spans="1:54" s="15" customFormat="1" ht="8.85" customHeight="1" x14ac:dyDescent="0.3">
      <c r="A120" s="10">
        <v>27</v>
      </c>
      <c r="B120" s="21"/>
      <c r="C120" s="26">
        <v>27947</v>
      </c>
      <c r="D120" s="10"/>
      <c r="E120" s="10" t="s">
        <v>151</v>
      </c>
      <c r="F120" s="21"/>
      <c r="G120" s="26">
        <v>47834838</v>
      </c>
      <c r="H120" s="21"/>
      <c r="I120" s="28">
        <f>(G120/$C120)</f>
        <v>1711.6269367016137</v>
      </c>
      <c r="J120" s="21"/>
      <c r="K120" s="28">
        <f>IF($AE120&lt;&gt;0,(G120/$AE120)*100,0)</f>
        <v>45.751618571208695</v>
      </c>
      <c r="L120" s="21"/>
      <c r="M120" s="26">
        <v>45276952</v>
      </c>
      <c r="N120" s="21"/>
      <c r="O120" s="28">
        <f>(M120/$C120)</f>
        <v>1620.1006190288761</v>
      </c>
      <c r="P120" s="21"/>
      <c r="Q120" s="28">
        <f>IF($AE120&lt;&gt;0,(M120/$AE120)*100,0)</f>
        <v>43.305129160695074</v>
      </c>
      <c r="R120" s="21"/>
      <c r="S120" s="26">
        <v>5585735</v>
      </c>
      <c r="T120" s="21"/>
      <c r="U120" s="28">
        <f>(S120/$C120)</f>
        <v>199.86885891151107</v>
      </c>
      <c r="V120" s="21"/>
      <c r="W120" s="28">
        <f>IF($AE120&lt;&gt;0,(S120/$AE120)*100,0)</f>
        <v>5.3424748121829202</v>
      </c>
      <c r="X120" s="21"/>
      <c r="Y120" s="26">
        <v>5855799</v>
      </c>
      <c r="Z120" s="21"/>
      <c r="AA120" s="28">
        <f>(Y120/$C120)</f>
        <v>209.5322932694028</v>
      </c>
      <c r="AB120" s="21"/>
      <c r="AC120" s="28">
        <f>IF($AE120&lt;&gt;0,(Y120/$AE120)*100,0)</f>
        <v>5.6007774559133097</v>
      </c>
      <c r="AD120" s="21"/>
      <c r="AE120" s="26">
        <f>(G120+M120+S120+Y120)</f>
        <v>104553324</v>
      </c>
      <c r="AF120" s="27"/>
      <c r="AG120" s="21"/>
      <c r="AH120" s="26">
        <v>1147000</v>
      </c>
      <c r="AI120" s="21"/>
      <c r="AJ120" s="26">
        <v>15621</v>
      </c>
      <c r="AK120" s="21"/>
      <c r="AL120" s="26">
        <f>(AE120+AH120+AJ120)</f>
        <v>105715945</v>
      </c>
      <c r="AM120" s="21"/>
      <c r="AN120" s="26">
        <v>93072428</v>
      </c>
      <c r="AO120" s="21"/>
      <c r="AP120" s="28">
        <f>(AN120/$C120)</f>
        <v>3330.3191040183206</v>
      </c>
      <c r="AQ120" s="21"/>
      <c r="AR120" s="28">
        <f>IF($AP$219&lt;&gt;0,(AP120/$AP$219)*100,0)</f>
        <v>87.84036884466606</v>
      </c>
      <c r="AS120" s="21"/>
      <c r="AT120" s="26">
        <v>750090</v>
      </c>
      <c r="AU120" s="21"/>
      <c r="AV120" s="26">
        <v>6490218</v>
      </c>
      <c r="AW120" s="21"/>
      <c r="AX120" s="26"/>
      <c r="AY120" s="21"/>
      <c r="AZ120" s="26">
        <v>0</v>
      </c>
      <c r="BA120" s="21"/>
      <c r="BB120" s="10">
        <v>27</v>
      </c>
    </row>
    <row r="121" spans="1:54" s="15" customFormat="1" ht="8.85" customHeight="1" x14ac:dyDescent="0.3">
      <c r="A121" s="10">
        <v>28</v>
      </c>
      <c r="B121" s="21"/>
      <c r="C121" s="26">
        <v>10599</v>
      </c>
      <c r="D121" s="10"/>
      <c r="E121" s="10" t="s">
        <v>152</v>
      </c>
      <c r="F121" s="21"/>
      <c r="G121" s="26">
        <v>21487681</v>
      </c>
      <c r="H121" s="21"/>
      <c r="I121" s="28">
        <f>(G121/$C121)</f>
        <v>2027.3309746202472</v>
      </c>
      <c r="J121" s="21"/>
      <c r="K121" s="28">
        <f>IF($AE121&lt;&gt;0,(G121/$AE121)*100,0)</f>
        <v>53.202022974563121</v>
      </c>
      <c r="L121" s="21"/>
      <c r="M121" s="26">
        <v>13573908</v>
      </c>
      <c r="N121" s="21"/>
      <c r="O121" s="28">
        <f>(M121/$C121)</f>
        <v>1280.6781771865271</v>
      </c>
      <c r="P121" s="21"/>
      <c r="Q121" s="28">
        <f>IF($AE121&lt;&gt;0,(M121/$AE121)*100,0)</f>
        <v>33.60806432628101</v>
      </c>
      <c r="R121" s="21"/>
      <c r="S121" s="26">
        <v>3591750</v>
      </c>
      <c r="T121" s="21"/>
      <c r="U121" s="28">
        <f>(S121/$C121)</f>
        <v>338.87630908576278</v>
      </c>
      <c r="V121" s="21"/>
      <c r="W121" s="28">
        <f>IF($AE121&lt;&gt;0,(S121/$AE121)*100,0)</f>
        <v>8.8929264176477254</v>
      </c>
      <c r="X121" s="21"/>
      <c r="Y121" s="26">
        <v>1735503</v>
      </c>
      <c r="Z121" s="21"/>
      <c r="AA121" s="28">
        <f>(Y121/$C121)</f>
        <v>163.74214548542315</v>
      </c>
      <c r="AB121" s="21"/>
      <c r="AC121" s="28">
        <f>IF($AE121&lt;&gt;0,(Y121/$AE121)*100,0)</f>
        <v>4.2969862815081452</v>
      </c>
      <c r="AD121" s="21"/>
      <c r="AE121" s="26">
        <f>(G121+M121+S121+Y121)</f>
        <v>40388842</v>
      </c>
      <c r="AF121" s="27"/>
      <c r="AG121" s="21"/>
      <c r="AH121" s="26">
        <v>0</v>
      </c>
      <c r="AI121" s="21"/>
      <c r="AJ121" s="26">
        <v>0</v>
      </c>
      <c r="AK121" s="21"/>
      <c r="AL121" s="26">
        <f>(AE121+AH121+AJ121)</f>
        <v>40388842</v>
      </c>
      <c r="AM121" s="21"/>
      <c r="AN121" s="26">
        <v>35082238</v>
      </c>
      <c r="AO121" s="21"/>
      <c r="AP121" s="28">
        <f>(AN121/$C121)</f>
        <v>3309.9573544674026</v>
      </c>
      <c r="AQ121" s="21"/>
      <c r="AR121" s="28">
        <f>IF($AP$219&lt;&gt;0,(AP121/$AP$219)*100,0)</f>
        <v>87.303308120149524</v>
      </c>
      <c r="AS121" s="21"/>
      <c r="AT121" s="26">
        <v>214424</v>
      </c>
      <c r="AU121" s="21"/>
      <c r="AV121" s="26">
        <v>3698840</v>
      </c>
      <c r="AW121" s="21"/>
      <c r="AX121" s="26"/>
      <c r="AY121" s="21"/>
      <c r="AZ121" s="26">
        <v>0</v>
      </c>
      <c r="BA121" s="21"/>
      <c r="BB121" s="10">
        <v>28</v>
      </c>
    </row>
    <row r="122" spans="1:54" s="15" customFormat="1" ht="8.85" customHeight="1" x14ac:dyDescent="0.3">
      <c r="A122" s="10">
        <v>29</v>
      </c>
      <c r="B122" s="21"/>
      <c r="C122" s="26">
        <v>1150309</v>
      </c>
      <c r="D122" s="10"/>
      <c r="E122" s="10" t="s">
        <v>94</v>
      </c>
      <c r="F122" s="21"/>
      <c r="G122" s="26">
        <v>4611339805</v>
      </c>
      <c r="H122" s="21"/>
      <c r="I122" s="28">
        <f>(G122/$C122)</f>
        <v>4008.7835572876506</v>
      </c>
      <c r="J122" s="21"/>
      <c r="K122" s="28">
        <f>IF($AE122&lt;&gt;0,(G122/$AE122)*100,0)</f>
        <v>71.573710185695816</v>
      </c>
      <c r="L122" s="21"/>
      <c r="M122" s="26">
        <v>1250571758</v>
      </c>
      <c r="N122" s="21"/>
      <c r="O122" s="28">
        <f>(M122/$C122)</f>
        <v>1087.1615870170538</v>
      </c>
      <c r="P122" s="21"/>
      <c r="Q122" s="28">
        <f>IF($AE122&lt;&gt;0,(M122/$AE122)*100,0)</f>
        <v>19.410423945868402</v>
      </c>
      <c r="R122" s="21"/>
      <c r="S122" s="26">
        <v>216488129</v>
      </c>
      <c r="T122" s="21"/>
      <c r="U122" s="28">
        <f>(S122/$C122)</f>
        <v>188.19997844057553</v>
      </c>
      <c r="V122" s="21"/>
      <c r="W122" s="28">
        <f>IF($AE122&lt;&gt;0,(S122/$AE122)*100,0)</f>
        <v>3.3601641299321963</v>
      </c>
      <c r="X122" s="21"/>
      <c r="Y122" s="26">
        <v>364384667</v>
      </c>
      <c r="Z122" s="21"/>
      <c r="AA122" s="28">
        <f>(Y122/$C122)</f>
        <v>316.77111715200004</v>
      </c>
      <c r="AB122" s="21"/>
      <c r="AC122" s="28">
        <f>IF($AE122&lt;&gt;0,(Y122/$AE122)*100,0)</f>
        <v>5.6557017385035842</v>
      </c>
      <c r="AD122" s="21"/>
      <c r="AE122" s="26">
        <f>(G122+M122+S122+Y122)</f>
        <v>6442784359</v>
      </c>
      <c r="AF122" s="27"/>
      <c r="AG122" s="21"/>
      <c r="AH122" s="26">
        <v>104652382</v>
      </c>
      <c r="AI122" s="21"/>
      <c r="AJ122" s="26">
        <v>41506133</v>
      </c>
      <c r="AK122" s="21"/>
      <c r="AL122" s="26">
        <f>(AE122+AH122+AJ122)</f>
        <v>6588942874</v>
      </c>
      <c r="AM122" s="21"/>
      <c r="AN122" s="26">
        <v>5652287319</v>
      </c>
      <c r="AO122" s="21"/>
      <c r="AP122" s="28">
        <f>(AN122/$C122)</f>
        <v>4913.7121582114023</v>
      </c>
      <c r="AQ122" s="21"/>
      <c r="AR122" s="28">
        <f>IF($AP$219&lt;&gt;0,(AP122/$AP$219)*100,0)</f>
        <v>129.60388325942091</v>
      </c>
      <c r="AS122" s="21"/>
      <c r="AT122" s="26">
        <v>109472506</v>
      </c>
      <c r="AU122" s="21"/>
      <c r="AV122" s="26">
        <v>433445475</v>
      </c>
      <c r="AW122" s="21"/>
      <c r="AX122" s="26"/>
      <c r="AY122" s="21"/>
      <c r="AZ122" s="26">
        <v>75680921</v>
      </c>
      <c r="BA122" s="21"/>
      <c r="BB122" s="10">
        <v>29</v>
      </c>
    </row>
    <row r="123" spans="1:54" s="15" customFormat="1" ht="8.85" customHeight="1" x14ac:dyDescent="0.3">
      <c r="A123" s="10">
        <v>30</v>
      </c>
      <c r="B123" s="21"/>
      <c r="C123" s="26">
        <v>72972</v>
      </c>
      <c r="D123" s="10"/>
      <c r="E123" s="10" t="s">
        <v>153</v>
      </c>
      <c r="F123" s="21"/>
      <c r="G123" s="26">
        <v>200467401</v>
      </c>
      <c r="H123" s="21"/>
      <c r="I123" s="28">
        <f>(G123/$C123)</f>
        <v>2747.1824946554843</v>
      </c>
      <c r="J123" s="21"/>
      <c r="K123" s="28">
        <f>IF($AE123&lt;&gt;0,(G123/$AE123)*100,0)</f>
        <v>63.534197632531139</v>
      </c>
      <c r="L123" s="21"/>
      <c r="M123" s="26">
        <v>84855181</v>
      </c>
      <c r="N123" s="21"/>
      <c r="O123" s="28">
        <f>(M123/$C123)</f>
        <v>1162.8457627583182</v>
      </c>
      <c r="P123" s="21"/>
      <c r="Q123" s="28">
        <f>IF($AE123&lt;&gt;0,(M123/$AE123)*100,0)</f>
        <v>26.893179703557895</v>
      </c>
      <c r="R123" s="21"/>
      <c r="S123" s="26">
        <v>19189405</v>
      </c>
      <c r="T123" s="21"/>
      <c r="U123" s="28">
        <f>(S123/$C123)</f>
        <v>262.9694266293921</v>
      </c>
      <c r="V123" s="21"/>
      <c r="W123" s="28">
        <f>IF($AE123&lt;&gt;0,(S123/$AE123)*100,0)</f>
        <v>6.0817042753035002</v>
      </c>
      <c r="X123" s="21"/>
      <c r="Y123" s="26">
        <v>11014782</v>
      </c>
      <c r="Z123" s="21"/>
      <c r="AA123" s="28">
        <f>(Y123/$C123)</f>
        <v>150.94532149317547</v>
      </c>
      <c r="AB123" s="21"/>
      <c r="AC123" s="28">
        <f>IF($AE123&lt;&gt;0,(Y123/$AE123)*100,0)</f>
        <v>3.4909183886074655</v>
      </c>
      <c r="AD123" s="21"/>
      <c r="AE123" s="26">
        <f>(G123+M123+S123+Y123)</f>
        <v>315526769</v>
      </c>
      <c r="AF123" s="27"/>
      <c r="AG123" s="21"/>
      <c r="AH123" s="26">
        <v>914111</v>
      </c>
      <c r="AI123" s="21"/>
      <c r="AJ123" s="26">
        <v>1591853</v>
      </c>
      <c r="AK123" s="21"/>
      <c r="AL123" s="26">
        <f>(AE123+AH123+AJ123)</f>
        <v>318032733</v>
      </c>
      <c r="AM123" s="21"/>
      <c r="AN123" s="26">
        <v>286263310</v>
      </c>
      <c r="AO123" s="21"/>
      <c r="AP123" s="28">
        <f>(AN123/$C123)</f>
        <v>3922.919887079976</v>
      </c>
      <c r="AQ123" s="21"/>
      <c r="AR123" s="28">
        <f>IF($AP$219&lt;&gt;0,(AP123/$AP$219)*100,0)</f>
        <v>103.47078435018496</v>
      </c>
      <c r="AS123" s="21"/>
      <c r="AT123" s="26">
        <v>4982872</v>
      </c>
      <c r="AU123" s="21"/>
      <c r="AV123" s="26">
        <v>13480993</v>
      </c>
      <c r="AW123" s="21"/>
      <c r="AX123" s="26"/>
      <c r="AY123" s="21"/>
      <c r="AZ123" s="26">
        <v>10539</v>
      </c>
      <c r="BA123" s="21"/>
      <c r="BB123" s="10">
        <v>30</v>
      </c>
    </row>
    <row r="124" spans="1:54" s="15" customFormat="1" ht="8.85" customHeight="1" x14ac:dyDescent="0.3">
      <c r="A124" s="29"/>
      <c r="B124" s="21"/>
      <c r="C124" s="29"/>
      <c r="D124" s="10"/>
      <c r="E124" s="10"/>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7"/>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9"/>
    </row>
    <row r="125" spans="1:54" s="15" customFormat="1" ht="8.85" customHeight="1" x14ac:dyDescent="0.3">
      <c r="A125" s="10">
        <v>31</v>
      </c>
      <c r="B125" s="21"/>
      <c r="C125" s="26">
        <v>15476</v>
      </c>
      <c r="D125" s="10"/>
      <c r="E125" s="10" t="s">
        <v>154</v>
      </c>
      <c r="F125" s="21"/>
      <c r="G125" s="26">
        <v>21118149</v>
      </c>
      <c r="H125" s="21"/>
      <c r="I125" s="28">
        <f>(G125/$C125)</f>
        <v>1364.5741147583356</v>
      </c>
      <c r="J125" s="21"/>
      <c r="K125" s="28">
        <f>IF($AE125&lt;&gt;0,(G125/$AE125)*100,0)</f>
        <v>43.81283995530201</v>
      </c>
      <c r="L125" s="21"/>
      <c r="M125" s="26">
        <v>19695555</v>
      </c>
      <c r="N125" s="21"/>
      <c r="O125" s="28">
        <f>(M125/$C125)</f>
        <v>1272.6515249418455</v>
      </c>
      <c r="P125" s="21"/>
      <c r="Q125" s="28">
        <f>IF($AE125&lt;&gt;0,(M125/$AE125)*100,0)</f>
        <v>40.861450454102219</v>
      </c>
      <c r="R125" s="21"/>
      <c r="S125" s="26">
        <v>4337246</v>
      </c>
      <c r="T125" s="21"/>
      <c r="U125" s="28">
        <f>(S125/$C125)</f>
        <v>280.25626776944949</v>
      </c>
      <c r="V125" s="21"/>
      <c r="W125" s="28">
        <f>IF($AE125&lt;&gt;0,(S125/$AE125)*100,0)</f>
        <v>8.9982822284649</v>
      </c>
      <c r="X125" s="21"/>
      <c r="Y125" s="26">
        <v>3049872</v>
      </c>
      <c r="Z125" s="21"/>
      <c r="AA125" s="28">
        <f>(Y125/$C125)</f>
        <v>197.07107779788058</v>
      </c>
      <c r="AB125" s="21"/>
      <c r="AC125" s="28">
        <f>IF($AE125&lt;&gt;0,(Y125/$AE125)*100,0)</f>
        <v>6.3274273621308792</v>
      </c>
      <c r="AD125" s="21"/>
      <c r="AE125" s="26">
        <f>(G125+M125+S125+Y125)</f>
        <v>48200822</v>
      </c>
      <c r="AF125" s="27"/>
      <c r="AG125" s="21"/>
      <c r="AH125" s="26">
        <v>284646</v>
      </c>
      <c r="AI125" s="21"/>
      <c r="AJ125" s="26">
        <v>0</v>
      </c>
      <c r="AK125" s="21"/>
      <c r="AL125" s="26">
        <f>(AE125+AH125+AJ125)</f>
        <v>48485468</v>
      </c>
      <c r="AM125" s="21"/>
      <c r="AN125" s="26">
        <v>43732517</v>
      </c>
      <c r="AO125" s="21"/>
      <c r="AP125" s="28">
        <f>(AN125/$C125)</f>
        <v>2825.8281855776686</v>
      </c>
      <c r="AQ125" s="21"/>
      <c r="AR125" s="28">
        <f>IF($AP$219&lt;&gt;0,(AP125/$AP$219)*100,0)</f>
        <v>74.533935746065481</v>
      </c>
      <c r="AS125" s="21"/>
      <c r="AT125" s="26">
        <v>212931</v>
      </c>
      <c r="AU125" s="21"/>
      <c r="AV125" s="26">
        <v>2044896</v>
      </c>
      <c r="AW125" s="21"/>
      <c r="AX125" s="26"/>
      <c r="AY125" s="21"/>
      <c r="AZ125" s="26">
        <v>0</v>
      </c>
      <c r="BA125" s="21"/>
      <c r="BB125" s="10">
        <v>31</v>
      </c>
    </row>
    <row r="126" spans="1:54" s="15" customFormat="1" ht="8.85" customHeight="1" x14ac:dyDescent="0.3">
      <c r="A126" s="10">
        <v>32</v>
      </c>
      <c r="B126" s="21"/>
      <c r="C126" s="26">
        <v>27249</v>
      </c>
      <c r="D126" s="10"/>
      <c r="E126" s="10" t="s">
        <v>155</v>
      </c>
      <c r="F126" s="21"/>
      <c r="G126" s="26">
        <v>46423437</v>
      </c>
      <c r="H126" s="21"/>
      <c r="I126" s="28">
        <f>(G126/$C126)</f>
        <v>1703.6748871518221</v>
      </c>
      <c r="J126" s="21"/>
      <c r="K126" s="28">
        <f>IF($AE126&lt;&gt;0,(G126/$AE126)*100,0)</f>
        <v>52.426495663090222</v>
      </c>
      <c r="L126" s="21"/>
      <c r="M126" s="26">
        <v>33491144</v>
      </c>
      <c r="N126" s="21"/>
      <c r="O126" s="28">
        <f>(M126/$C126)</f>
        <v>1229.0779111160043</v>
      </c>
      <c r="P126" s="21"/>
      <c r="Q126" s="28">
        <f>IF($AE126&lt;&gt;0,(M126/$AE126)*100,0)</f>
        <v>37.821915591211621</v>
      </c>
      <c r="R126" s="21"/>
      <c r="S126" s="26">
        <v>5094547</v>
      </c>
      <c r="T126" s="21"/>
      <c r="U126" s="28">
        <f>(S126/$C126)</f>
        <v>186.96271422804506</v>
      </c>
      <c r="V126" s="21"/>
      <c r="W126" s="28">
        <f>IF($AE126&lt;&gt;0,(S126/$AE126)*100,0)</f>
        <v>5.7533277038688313</v>
      </c>
      <c r="X126" s="21"/>
      <c r="Y126" s="26">
        <v>3540443</v>
      </c>
      <c r="Z126" s="21"/>
      <c r="AA126" s="28">
        <f>(Y126/$C126)</f>
        <v>129.92928180850674</v>
      </c>
      <c r="AB126" s="21"/>
      <c r="AC126" s="28">
        <f>IF($AE126&lt;&gt;0,(Y126/$AE126)*100,0)</f>
        <v>3.9982610418293278</v>
      </c>
      <c r="AD126" s="21"/>
      <c r="AE126" s="26">
        <f>(G126+M126+S126+Y126)</f>
        <v>88549571</v>
      </c>
      <c r="AF126" s="27"/>
      <c r="AG126" s="21"/>
      <c r="AH126" s="26">
        <v>0</v>
      </c>
      <c r="AI126" s="21"/>
      <c r="AJ126" s="26">
        <v>0</v>
      </c>
      <c r="AK126" s="21"/>
      <c r="AL126" s="26">
        <f>(AE126+AH126+AJ126)</f>
        <v>88549571</v>
      </c>
      <c r="AM126" s="21"/>
      <c r="AN126" s="26">
        <v>76381833</v>
      </c>
      <c r="AO126" s="21"/>
      <c r="AP126" s="28">
        <f>(AN126/$C126)</f>
        <v>2803.1059121435651</v>
      </c>
      <c r="AQ126" s="21"/>
      <c r="AR126" s="28">
        <f>IF($AP$219&lt;&gt;0,(AP126/$AP$219)*100,0)</f>
        <v>73.934613934220863</v>
      </c>
      <c r="AS126" s="21"/>
      <c r="AT126" s="26">
        <v>0</v>
      </c>
      <c r="AU126" s="21"/>
      <c r="AV126" s="26">
        <v>8771965</v>
      </c>
      <c r="AW126" s="21"/>
      <c r="AX126" s="26"/>
      <c r="AY126" s="21"/>
      <c r="AZ126" s="26">
        <v>0</v>
      </c>
      <c r="BA126" s="21"/>
      <c r="BB126" s="10">
        <v>32</v>
      </c>
    </row>
    <row r="127" spans="1:54" s="15" customFormat="1" ht="8.85" customHeight="1" x14ac:dyDescent="0.3">
      <c r="A127" s="10">
        <v>33</v>
      </c>
      <c r="B127" s="21"/>
      <c r="C127" s="26">
        <v>54477</v>
      </c>
      <c r="D127" s="10"/>
      <c r="E127" s="10" t="s">
        <v>96</v>
      </c>
      <c r="F127" s="21"/>
      <c r="G127" s="26">
        <v>86665788</v>
      </c>
      <c r="H127" s="21"/>
      <c r="I127" s="28">
        <f>(G127/$C127)</f>
        <v>1590.8693209978524</v>
      </c>
      <c r="J127" s="21"/>
      <c r="K127" s="28">
        <f>IF($AE127&lt;&gt;0,(G127/$AE127)*100,0)</f>
        <v>49.361276078168274</v>
      </c>
      <c r="L127" s="21"/>
      <c r="M127" s="26">
        <v>66003287</v>
      </c>
      <c r="N127" s="21"/>
      <c r="O127" s="28">
        <f>(M127/$C127)</f>
        <v>1211.580795565101</v>
      </c>
      <c r="P127" s="21"/>
      <c r="Q127" s="28">
        <f>IF($AE127&lt;&gt;0,(M127/$AE127)*100,0)</f>
        <v>37.59276349825118</v>
      </c>
      <c r="R127" s="21"/>
      <c r="S127" s="26">
        <v>13870824</v>
      </c>
      <c r="T127" s="21"/>
      <c r="U127" s="28">
        <f>(S127/$C127)</f>
        <v>254.61798557189272</v>
      </c>
      <c r="V127" s="21"/>
      <c r="W127" s="28">
        <f>IF($AE127&lt;&gt;0,(S127/$AE127)*100,0)</f>
        <v>7.9002520913521543</v>
      </c>
      <c r="X127" s="21"/>
      <c r="Y127" s="26">
        <v>9034549</v>
      </c>
      <c r="Z127" s="21"/>
      <c r="AA127" s="28">
        <f>(Y127/$C127)</f>
        <v>165.84152945279661</v>
      </c>
      <c r="AB127" s="21"/>
      <c r="AC127" s="28">
        <f>IF($AE127&lt;&gt;0,(Y127/$AE127)*100,0)</f>
        <v>5.1457083322283887</v>
      </c>
      <c r="AD127" s="21"/>
      <c r="AE127" s="26">
        <f>(G127+M127+S127+Y127)</f>
        <v>175574448</v>
      </c>
      <c r="AF127" s="27"/>
      <c r="AG127" s="21"/>
      <c r="AH127" s="26">
        <v>103646</v>
      </c>
      <c r="AI127" s="21"/>
      <c r="AJ127" s="26">
        <v>1269345</v>
      </c>
      <c r="AK127" s="21"/>
      <c r="AL127" s="26">
        <f>(AE127+AH127+AJ127)</f>
        <v>176947439</v>
      </c>
      <c r="AM127" s="21"/>
      <c r="AN127" s="26">
        <v>156836774</v>
      </c>
      <c r="AO127" s="21"/>
      <c r="AP127" s="28">
        <f>(AN127/$C127)</f>
        <v>2878.9539438662187</v>
      </c>
      <c r="AQ127" s="21"/>
      <c r="AR127" s="28">
        <f>IF($AP$219&lt;&gt;0,(AP127/$AP$219)*100,0)</f>
        <v>75.935178707314492</v>
      </c>
      <c r="AS127" s="21"/>
      <c r="AT127" s="26">
        <v>1379618</v>
      </c>
      <c r="AU127" s="21"/>
      <c r="AV127" s="26">
        <v>2053154</v>
      </c>
      <c r="AW127" s="21"/>
      <c r="AX127" s="26"/>
      <c r="AY127" s="21"/>
      <c r="AZ127" s="26">
        <v>15000</v>
      </c>
      <c r="BA127" s="21"/>
      <c r="BB127" s="10">
        <v>33</v>
      </c>
    </row>
    <row r="128" spans="1:54" s="15" customFormat="1" ht="8.85" customHeight="1" x14ac:dyDescent="0.3">
      <c r="A128" s="10">
        <v>34</v>
      </c>
      <c r="B128" s="21"/>
      <c r="C128" s="26">
        <v>91419</v>
      </c>
      <c r="D128" s="10"/>
      <c r="E128" s="10" t="s">
        <v>156</v>
      </c>
      <c r="F128" s="21"/>
      <c r="G128" s="26">
        <v>202296252</v>
      </c>
      <c r="H128" s="21"/>
      <c r="I128" s="28">
        <f>(G128/$C128)</f>
        <v>2212.8469136612739</v>
      </c>
      <c r="J128" s="21"/>
      <c r="K128" s="28">
        <f>IF($AE128&lt;&gt;0,(G128/$AE128)*100,0)</f>
        <v>58.674429755623223</v>
      </c>
      <c r="L128" s="21"/>
      <c r="M128" s="26">
        <v>114541425</v>
      </c>
      <c r="N128" s="21"/>
      <c r="O128" s="28">
        <f>(M128/$C128)</f>
        <v>1252.9280018376924</v>
      </c>
      <c r="P128" s="21"/>
      <c r="Q128" s="28">
        <f>IF($AE128&lt;&gt;0,(M128/$AE128)*100,0)</f>
        <v>33.221835445925549</v>
      </c>
      <c r="R128" s="21"/>
      <c r="S128" s="26">
        <v>16788790</v>
      </c>
      <c r="T128" s="21"/>
      <c r="U128" s="28">
        <f>(S128/$C128)</f>
        <v>183.64661613012612</v>
      </c>
      <c r="V128" s="21"/>
      <c r="W128" s="28">
        <f>IF($AE128&lt;&gt;0,(S128/$AE128)*100,0)</f>
        <v>4.8694559083423341</v>
      </c>
      <c r="X128" s="21"/>
      <c r="Y128" s="26">
        <v>11151067</v>
      </c>
      <c r="Z128" s="21"/>
      <c r="AA128" s="28">
        <f>(Y128/$C128)</f>
        <v>121.97756483881906</v>
      </c>
      <c r="AB128" s="21"/>
      <c r="AC128" s="28">
        <f>IF($AE128&lt;&gt;0,(Y128/$AE128)*100,0)</f>
        <v>3.2342788901088895</v>
      </c>
      <c r="AD128" s="21"/>
      <c r="AE128" s="26">
        <f>(G128+M128+S128+Y128)</f>
        <v>344777534</v>
      </c>
      <c r="AF128" s="27"/>
      <c r="AG128" s="21"/>
      <c r="AH128" s="26">
        <v>0</v>
      </c>
      <c r="AI128" s="21"/>
      <c r="AJ128" s="26">
        <v>0</v>
      </c>
      <c r="AK128" s="21"/>
      <c r="AL128" s="26">
        <f>(AE128+AH128+AJ128)</f>
        <v>344777534</v>
      </c>
      <c r="AM128" s="21"/>
      <c r="AN128" s="26">
        <v>295126469</v>
      </c>
      <c r="AO128" s="21"/>
      <c r="AP128" s="28">
        <f>(AN128/$C128)</f>
        <v>3228.283715638981</v>
      </c>
      <c r="AQ128" s="21"/>
      <c r="AR128" s="28">
        <f>IF($AP$219&lt;&gt;0,(AP128/$AP$219)*100,0)</f>
        <v>85.149087357665152</v>
      </c>
      <c r="AS128" s="21"/>
      <c r="AT128" s="26">
        <v>0</v>
      </c>
      <c r="AU128" s="21"/>
      <c r="AV128" s="26">
        <v>0</v>
      </c>
      <c r="AW128" s="21"/>
      <c r="AX128" s="26"/>
      <c r="AY128" s="21"/>
      <c r="AZ128" s="26">
        <v>0</v>
      </c>
      <c r="BA128" s="21"/>
      <c r="BB128" s="10">
        <v>34</v>
      </c>
    </row>
    <row r="129" spans="1:54" s="15" customFormat="1" ht="8.85" customHeight="1" x14ac:dyDescent="0.3">
      <c r="A129" s="10">
        <v>35</v>
      </c>
      <c r="B129" s="21"/>
      <c r="C129" s="26">
        <v>16787</v>
      </c>
      <c r="D129" s="10"/>
      <c r="E129" s="10" t="s">
        <v>157</v>
      </c>
      <c r="F129" s="21"/>
      <c r="G129" s="26">
        <v>25929879</v>
      </c>
      <c r="H129" s="21"/>
      <c r="I129" s="28">
        <f>(G129/$C129)</f>
        <v>1544.6404360517067</v>
      </c>
      <c r="J129" s="21"/>
      <c r="K129" s="28">
        <f>IF($AE129&lt;&gt;0,(G129/$AE129)*100,0)</f>
        <v>40.829754230973506</v>
      </c>
      <c r="L129" s="21"/>
      <c r="M129" s="26">
        <v>27800422</v>
      </c>
      <c r="N129" s="21"/>
      <c r="O129" s="28">
        <f>(M129/$C129)</f>
        <v>1656.0685053910765</v>
      </c>
      <c r="P129" s="21"/>
      <c r="Q129" s="28">
        <f>IF($AE129&lt;&gt;0,(M129/$AE129)*100,0)</f>
        <v>43.775152123823979</v>
      </c>
      <c r="R129" s="21"/>
      <c r="S129" s="26">
        <v>6519226</v>
      </c>
      <c r="T129" s="21"/>
      <c r="U129" s="28">
        <f>(S129/$C129)</f>
        <v>388.34967534401619</v>
      </c>
      <c r="V129" s="21"/>
      <c r="W129" s="28">
        <f>IF($AE129&lt;&gt;0,(S129/$AE129)*100,0)</f>
        <v>10.265315752386368</v>
      </c>
      <c r="X129" s="21"/>
      <c r="Y129" s="26">
        <v>3257784</v>
      </c>
      <c r="Z129" s="21"/>
      <c r="AA129" s="28">
        <f>(Y129/$C129)</f>
        <v>194.06588431524395</v>
      </c>
      <c r="AB129" s="21"/>
      <c r="AC129" s="28">
        <f>IF($AE129&lt;&gt;0,(Y129/$AE129)*100,0)</f>
        <v>5.1297778928161515</v>
      </c>
      <c r="AD129" s="21"/>
      <c r="AE129" s="26">
        <f>(G129+M129+S129+Y129)</f>
        <v>63507311</v>
      </c>
      <c r="AF129" s="27"/>
      <c r="AG129" s="21"/>
      <c r="AH129" s="26">
        <v>259155</v>
      </c>
      <c r="AI129" s="21"/>
      <c r="AJ129" s="26">
        <v>0</v>
      </c>
      <c r="AK129" s="21"/>
      <c r="AL129" s="26">
        <f>(AE129+AH129+AJ129)</f>
        <v>63766466</v>
      </c>
      <c r="AM129" s="21"/>
      <c r="AN129" s="26">
        <v>55839456</v>
      </c>
      <c r="AO129" s="21"/>
      <c r="AP129" s="28">
        <f>(AN129/$C129)</f>
        <v>3326.351105021743</v>
      </c>
      <c r="AQ129" s="21"/>
      <c r="AR129" s="28">
        <f>IF($AP$219&lt;&gt;0,(AP129/$AP$219)*100,0)</f>
        <v>87.735709055454251</v>
      </c>
      <c r="AS129" s="21"/>
      <c r="AT129" s="26">
        <v>0</v>
      </c>
      <c r="AU129" s="21"/>
      <c r="AV129" s="26">
        <v>1696243</v>
      </c>
      <c r="AW129" s="21"/>
      <c r="AX129" s="26"/>
      <c r="AY129" s="21"/>
      <c r="AZ129" s="26">
        <v>958665</v>
      </c>
      <c r="BA129" s="21"/>
      <c r="BB129" s="10">
        <v>35</v>
      </c>
    </row>
    <row r="130" spans="1:54" s="15" customFormat="1" ht="8.85" customHeight="1" x14ac:dyDescent="0.3">
      <c r="A130" s="21"/>
      <c r="B130" s="21"/>
      <c r="C130" s="21"/>
      <c r="D130" s="10"/>
      <c r="E130" s="10"/>
      <c r="F130" s="21"/>
      <c r="G130" s="21"/>
      <c r="H130" s="21"/>
      <c r="I130" s="39"/>
      <c r="J130" s="21"/>
      <c r="K130" s="21"/>
      <c r="L130" s="21"/>
      <c r="M130" s="21"/>
      <c r="N130" s="21"/>
      <c r="O130" s="39"/>
      <c r="P130" s="21"/>
      <c r="Q130" s="21"/>
      <c r="R130" s="21"/>
      <c r="S130" s="21"/>
      <c r="T130" s="21"/>
      <c r="U130" s="39"/>
      <c r="V130" s="21"/>
      <c r="W130" s="21"/>
      <c r="X130" s="21"/>
      <c r="Y130" s="21"/>
      <c r="Z130" s="21"/>
      <c r="AA130" s="39"/>
      <c r="AB130" s="21"/>
      <c r="AC130" s="21"/>
      <c r="AD130" s="21"/>
      <c r="AE130" s="21"/>
      <c r="AF130" s="27"/>
      <c r="AG130" s="21"/>
      <c r="AH130" s="21"/>
      <c r="AI130" s="21"/>
      <c r="AJ130" s="21"/>
      <c r="AK130" s="21"/>
      <c r="AL130" s="21"/>
      <c r="AM130" s="21"/>
      <c r="AN130" s="21"/>
      <c r="AO130" s="21"/>
      <c r="AP130" s="39"/>
      <c r="AQ130" s="21"/>
      <c r="AR130" s="21"/>
      <c r="AS130" s="21"/>
      <c r="AT130" s="21"/>
      <c r="AU130" s="21"/>
      <c r="AV130" s="21"/>
      <c r="AW130" s="21"/>
      <c r="AX130" s="21"/>
      <c r="AY130" s="21"/>
      <c r="AZ130" s="21"/>
      <c r="BA130" s="21"/>
      <c r="BB130" s="21"/>
    </row>
    <row r="131" spans="1:54" s="15" customFormat="1" ht="8.85" customHeight="1" x14ac:dyDescent="0.3">
      <c r="A131" s="10">
        <v>36</v>
      </c>
      <c r="B131" s="21"/>
      <c r="C131" s="26">
        <v>38711</v>
      </c>
      <c r="D131" s="10"/>
      <c r="E131" s="10" t="s">
        <v>158</v>
      </c>
      <c r="F131" s="21"/>
      <c r="G131" s="26">
        <v>65311610</v>
      </c>
      <c r="H131" s="21"/>
      <c r="I131" s="28">
        <f>(G131/$C131)</f>
        <v>1687.1589470693084</v>
      </c>
      <c r="J131" s="21"/>
      <c r="K131" s="28">
        <f>IF($AE131&lt;&gt;0,(G131/$AE131)*100,0)</f>
        <v>51.469873528769028</v>
      </c>
      <c r="L131" s="21"/>
      <c r="M131" s="26">
        <v>45258661</v>
      </c>
      <c r="N131" s="21"/>
      <c r="O131" s="28">
        <f>(M131/$C131)</f>
        <v>1169.1421301438868</v>
      </c>
      <c r="P131" s="21"/>
      <c r="Q131" s="28">
        <f>IF($AE131&lt;&gt;0,(M131/$AE131)*100,0)</f>
        <v>35.666821836905129</v>
      </c>
      <c r="R131" s="21"/>
      <c r="S131" s="26">
        <v>9618897</v>
      </c>
      <c r="T131" s="21"/>
      <c r="U131" s="28">
        <f>(S131/$C131)</f>
        <v>248.4796827775051</v>
      </c>
      <c r="V131" s="21"/>
      <c r="W131" s="28">
        <f>IF($AE131&lt;&gt;0,(S131/$AE131)*100,0)</f>
        <v>7.5803277866868664</v>
      </c>
      <c r="X131" s="21"/>
      <c r="Y131" s="26">
        <v>6703722</v>
      </c>
      <c r="Z131" s="21"/>
      <c r="AA131" s="28">
        <f>(Y131/$C131)</f>
        <v>173.17356823641859</v>
      </c>
      <c r="AB131" s="21"/>
      <c r="AC131" s="28">
        <f>IF($AE131&lt;&gt;0,(Y131/$AE131)*100,0)</f>
        <v>5.2829768476389809</v>
      </c>
      <c r="AD131" s="21"/>
      <c r="AE131" s="26">
        <f>(G131+M131+S131+Y131)</f>
        <v>126892890</v>
      </c>
      <c r="AF131" s="27"/>
      <c r="AG131" s="21"/>
      <c r="AH131" s="26">
        <v>0</v>
      </c>
      <c r="AI131" s="21"/>
      <c r="AJ131" s="26">
        <v>0</v>
      </c>
      <c r="AK131" s="21"/>
      <c r="AL131" s="26">
        <f>(AE131+AH131+AJ131)</f>
        <v>126892890</v>
      </c>
      <c r="AM131" s="21"/>
      <c r="AN131" s="26">
        <v>117988901</v>
      </c>
      <c r="AO131" s="21"/>
      <c r="AP131" s="28">
        <f>(AN131/$C131)</f>
        <v>3047.9424711322363</v>
      </c>
      <c r="AQ131" s="21"/>
      <c r="AR131" s="28">
        <f>IF($AP$219&lt;&gt;0,(AP131/$AP$219)*100,0)</f>
        <v>80.39241361542085</v>
      </c>
      <c r="AS131" s="21"/>
      <c r="AT131" s="26">
        <v>1291714</v>
      </c>
      <c r="AU131" s="21"/>
      <c r="AV131" s="26">
        <v>3625623</v>
      </c>
      <c r="AW131" s="21"/>
      <c r="AX131" s="26"/>
      <c r="AY131" s="21"/>
      <c r="AZ131" s="26">
        <v>11267</v>
      </c>
      <c r="BA131" s="21"/>
      <c r="BB131" s="10">
        <v>36</v>
      </c>
    </row>
    <row r="132" spans="1:54" s="15" customFormat="1" ht="8.85" customHeight="1" x14ac:dyDescent="0.3">
      <c r="A132" s="10">
        <v>37</v>
      </c>
      <c r="B132" s="21"/>
      <c r="C132" s="26">
        <v>24727</v>
      </c>
      <c r="D132" s="10"/>
      <c r="E132" s="10" t="s">
        <v>159</v>
      </c>
      <c r="F132" s="21"/>
      <c r="G132" s="26">
        <v>60481959</v>
      </c>
      <c r="H132" s="21"/>
      <c r="I132" s="28">
        <f>(G132/$C132)</f>
        <v>2445.9885550208273</v>
      </c>
      <c r="J132" s="21"/>
      <c r="K132" s="28">
        <f>IF($AE132&lt;&gt;0,(G132/$AE132)*100,0)</f>
        <v>71.973995809340352</v>
      </c>
      <c r="L132" s="21"/>
      <c r="M132" s="26">
        <v>16662147</v>
      </c>
      <c r="N132" s="21"/>
      <c r="O132" s="28">
        <f>(M132/$C132)</f>
        <v>673.84425931168357</v>
      </c>
      <c r="P132" s="21"/>
      <c r="Q132" s="28">
        <f>IF($AE132&lt;&gt;0,(M132/$AE132)*100,0)</f>
        <v>19.828082922258073</v>
      </c>
      <c r="R132" s="21"/>
      <c r="S132" s="26">
        <v>4546426</v>
      </c>
      <c r="T132" s="21"/>
      <c r="U132" s="28">
        <f>(S132/$C132)</f>
        <v>183.86484409754519</v>
      </c>
      <c r="V132" s="21"/>
      <c r="W132" s="28">
        <f>IF($AE132&lt;&gt;0,(S132/$AE132)*100,0)</f>
        <v>5.41028186391046</v>
      </c>
      <c r="X132" s="21"/>
      <c r="Y132" s="26">
        <v>2342539</v>
      </c>
      <c r="Z132" s="21"/>
      <c r="AA132" s="28">
        <f>(Y132/$C132)</f>
        <v>94.736077971448211</v>
      </c>
      <c r="AB132" s="21"/>
      <c r="AC132" s="28">
        <f>IF($AE132&lt;&gt;0,(Y132/$AE132)*100,0)</f>
        <v>2.7876394044911197</v>
      </c>
      <c r="AD132" s="21"/>
      <c r="AE132" s="26">
        <f>(G132+M132+S132+Y132)</f>
        <v>84033071</v>
      </c>
      <c r="AF132" s="27"/>
      <c r="AG132" s="21"/>
      <c r="AH132" s="26">
        <v>0</v>
      </c>
      <c r="AI132" s="21"/>
      <c r="AJ132" s="26">
        <v>0</v>
      </c>
      <c r="AK132" s="21"/>
      <c r="AL132" s="26">
        <f>(AE132+AH132+AJ132)</f>
        <v>84033071</v>
      </c>
      <c r="AM132" s="21"/>
      <c r="AN132" s="26">
        <v>73626930</v>
      </c>
      <c r="AO132" s="21"/>
      <c r="AP132" s="28">
        <f>(AN132/$C132)</f>
        <v>2977.5925102115098</v>
      </c>
      <c r="AQ132" s="21"/>
      <c r="AR132" s="28">
        <f>IF($AP$219&lt;&gt;0,(AP132/$AP$219)*100,0)</f>
        <v>78.536865746741142</v>
      </c>
      <c r="AS132" s="21"/>
      <c r="AT132" s="26">
        <v>6588156</v>
      </c>
      <c r="AU132" s="21"/>
      <c r="AV132" s="26">
        <v>1565209</v>
      </c>
      <c r="AW132" s="21"/>
      <c r="AX132" s="26"/>
      <c r="AY132" s="21"/>
      <c r="AZ132" s="26">
        <v>0</v>
      </c>
      <c r="BA132" s="21"/>
      <c r="BB132" s="10">
        <v>37</v>
      </c>
    </row>
    <row r="133" spans="1:54" s="15" customFormat="1" ht="8.85" customHeight="1" x14ac:dyDescent="0.3">
      <c r="A133" s="10">
        <v>38</v>
      </c>
      <c r="B133" s="21"/>
      <c r="C133" s="26">
        <v>15333</v>
      </c>
      <c r="D133" s="10"/>
      <c r="E133" s="10" t="s">
        <v>160</v>
      </c>
      <c r="F133" s="21"/>
      <c r="G133" s="26">
        <v>22618394</v>
      </c>
      <c r="H133" s="21"/>
      <c r="I133" s="28">
        <f>(G133/$C133)</f>
        <v>1475.1447205374029</v>
      </c>
      <c r="J133" s="21"/>
      <c r="K133" s="28">
        <f>IF($AE133&lt;&gt;0,(G133/$AE133)*100,0)</f>
        <v>44.154707137166461</v>
      </c>
      <c r="L133" s="21"/>
      <c r="M133" s="26">
        <v>18975128</v>
      </c>
      <c r="N133" s="21"/>
      <c r="O133" s="28">
        <f>(M133/$C133)</f>
        <v>1237.535250766321</v>
      </c>
      <c r="P133" s="21"/>
      <c r="Q133" s="28">
        <f>IF($AE133&lt;&gt;0,(M133/$AE133)*100,0)</f>
        <v>37.042471703793254</v>
      </c>
      <c r="R133" s="21"/>
      <c r="S133" s="26">
        <v>6839909</v>
      </c>
      <c r="T133" s="21"/>
      <c r="U133" s="28">
        <f>(S133/$C133)</f>
        <v>446.09071936346442</v>
      </c>
      <c r="V133" s="21"/>
      <c r="W133" s="28">
        <f>IF($AE133&lt;&gt;0,(S133/$AE133)*100,0)</f>
        <v>13.35259164465298</v>
      </c>
      <c r="X133" s="21"/>
      <c r="Y133" s="26">
        <v>2791898</v>
      </c>
      <c r="Z133" s="21"/>
      <c r="AA133" s="28">
        <f>(Y133/$C133)</f>
        <v>182.08426270136306</v>
      </c>
      <c r="AB133" s="21"/>
      <c r="AC133" s="28">
        <f>IF($AE133&lt;&gt;0,(Y133/$AE133)*100,0)</f>
        <v>5.4502295143873063</v>
      </c>
      <c r="AD133" s="21"/>
      <c r="AE133" s="26">
        <f>(G133+M133+S133+Y133)</f>
        <v>51225329</v>
      </c>
      <c r="AF133" s="27"/>
      <c r="AG133" s="21"/>
      <c r="AH133" s="26">
        <v>0</v>
      </c>
      <c r="AI133" s="21"/>
      <c r="AJ133" s="26">
        <v>0</v>
      </c>
      <c r="AK133" s="21"/>
      <c r="AL133" s="26">
        <f>(AE133+AH133+AJ133)</f>
        <v>51225329</v>
      </c>
      <c r="AM133" s="21"/>
      <c r="AN133" s="26">
        <v>45285771</v>
      </c>
      <c r="AO133" s="21"/>
      <c r="AP133" s="28">
        <f>(AN133/$C133)</f>
        <v>2953.4840540011737</v>
      </c>
      <c r="AQ133" s="21"/>
      <c r="AR133" s="28">
        <f>IF($AP$219&lt;&gt;0,(AP133/$AP$219)*100,0)</f>
        <v>77.90098203120283</v>
      </c>
      <c r="AS133" s="21"/>
      <c r="AT133" s="26">
        <v>0</v>
      </c>
      <c r="AU133" s="21"/>
      <c r="AV133" s="26">
        <v>1255959</v>
      </c>
      <c r="AW133" s="21"/>
      <c r="AX133" s="26"/>
      <c r="AY133" s="21"/>
      <c r="AZ133" s="26">
        <v>0</v>
      </c>
      <c r="BA133" s="21"/>
      <c r="BB133" s="10">
        <v>38</v>
      </c>
    </row>
    <row r="134" spans="1:54" s="15" customFormat="1" ht="8.85" customHeight="1" x14ac:dyDescent="0.3">
      <c r="A134" s="10">
        <v>39</v>
      </c>
      <c r="B134" s="21"/>
      <c r="C134" s="26">
        <v>20552</v>
      </c>
      <c r="D134" s="10"/>
      <c r="E134" s="10" t="s">
        <v>161</v>
      </c>
      <c r="F134" s="21"/>
      <c r="G134" s="26">
        <v>37230530</v>
      </c>
      <c r="H134" s="21"/>
      <c r="I134" s="28">
        <f>(G134/$C134)</f>
        <v>1811.5283184118334</v>
      </c>
      <c r="J134" s="21"/>
      <c r="K134" s="28">
        <f>IF($AE134&lt;&gt;0,(G134/$AE134)*100,0)</f>
        <v>51.087851108711348</v>
      </c>
      <c r="L134" s="21"/>
      <c r="M134" s="26">
        <v>28202016</v>
      </c>
      <c r="N134" s="21"/>
      <c r="O134" s="28">
        <f>(M134/$C134)</f>
        <v>1372.2273258077073</v>
      </c>
      <c r="P134" s="21"/>
      <c r="Q134" s="28">
        <f>IF($AE134&lt;&gt;0,(M134/$AE134)*100,0)</f>
        <v>38.698895620704164</v>
      </c>
      <c r="R134" s="21"/>
      <c r="S134" s="26">
        <v>4475148</v>
      </c>
      <c r="T134" s="21"/>
      <c r="U134" s="28">
        <f>(S134/$C134)</f>
        <v>217.7475671467497</v>
      </c>
      <c r="V134" s="21"/>
      <c r="W134" s="28">
        <f>IF($AE134&lt;&gt;0,(S134/$AE134)*100,0)</f>
        <v>6.1408122504151121</v>
      </c>
      <c r="X134" s="21"/>
      <c r="Y134" s="26">
        <v>2967812</v>
      </c>
      <c r="Z134" s="21"/>
      <c r="AA134" s="28">
        <f>(Y134/$C134)</f>
        <v>144.4050214091086</v>
      </c>
      <c r="AB134" s="21"/>
      <c r="AC134" s="28">
        <f>IF($AE134&lt;&gt;0,(Y134/$AE134)*100,0)</f>
        <v>4.072441020169383</v>
      </c>
      <c r="AD134" s="21"/>
      <c r="AE134" s="26">
        <f>(G134+M134+S134+Y134)</f>
        <v>72875506</v>
      </c>
      <c r="AF134" s="27"/>
      <c r="AG134" s="21"/>
      <c r="AH134" s="26">
        <v>5963196</v>
      </c>
      <c r="AI134" s="21"/>
      <c r="AJ134" s="26">
        <v>0</v>
      </c>
      <c r="AK134" s="21"/>
      <c r="AL134" s="26">
        <f>(AE134+AH134+AJ134)</f>
        <v>78838702</v>
      </c>
      <c r="AM134" s="21"/>
      <c r="AN134" s="26">
        <v>66962581</v>
      </c>
      <c r="AO134" s="21"/>
      <c r="AP134" s="28">
        <f>(AN134/$C134)</f>
        <v>3258.2026566757495</v>
      </c>
      <c r="AQ134" s="21"/>
      <c r="AR134" s="28">
        <f>IF($AP$219&lt;&gt;0,(AP134/$AP$219)*100,0)</f>
        <v>85.938228197934947</v>
      </c>
      <c r="AS134" s="21"/>
      <c r="AT134" s="26">
        <v>0</v>
      </c>
      <c r="AU134" s="21"/>
      <c r="AV134" s="26">
        <v>1758791</v>
      </c>
      <c r="AW134" s="21"/>
      <c r="AX134" s="26"/>
      <c r="AY134" s="21"/>
      <c r="AZ134" s="26">
        <v>0</v>
      </c>
      <c r="BA134" s="21"/>
      <c r="BB134" s="10">
        <v>39</v>
      </c>
    </row>
    <row r="135" spans="1:54" s="15" customFormat="1" ht="8.85" customHeight="1" x14ac:dyDescent="0.3">
      <c r="A135" s="10">
        <v>40</v>
      </c>
      <c r="B135" s="21"/>
      <c r="C135" s="26">
        <v>11391</v>
      </c>
      <c r="D135" s="10"/>
      <c r="E135" s="10" t="s">
        <v>162</v>
      </c>
      <c r="F135" s="21"/>
      <c r="G135" s="26">
        <v>22711083</v>
      </c>
      <c r="H135" s="21"/>
      <c r="I135" s="28">
        <f>(G135/$C135)</f>
        <v>1993.7742954964447</v>
      </c>
      <c r="J135" s="21"/>
      <c r="K135" s="28">
        <f>IF($AE135&lt;&gt;0,(G135/$AE135)*100,0)</f>
        <v>48.928010616031806</v>
      </c>
      <c r="L135" s="21"/>
      <c r="M135" s="284">
        <v>17076516</v>
      </c>
      <c r="N135" s="21"/>
      <c r="O135" s="28">
        <f>(M135/$C135)</f>
        <v>1499.1235185672899</v>
      </c>
      <c r="P135" s="21"/>
      <c r="Q135" s="28">
        <f>IF($AE135&lt;&gt;0,(M135/$AE135)*100,0)</f>
        <v>36.789084700753236</v>
      </c>
      <c r="R135" s="21"/>
      <c r="S135" s="26">
        <v>4360306</v>
      </c>
      <c r="T135" s="21"/>
      <c r="U135" s="28">
        <f>(S135/$C135)</f>
        <v>382.7851812834694</v>
      </c>
      <c r="V135" s="21"/>
      <c r="W135" s="28">
        <f>IF($AE135&lt;&gt;0,(S135/$AE135)*100,0)</f>
        <v>9.3936999066555806</v>
      </c>
      <c r="X135" s="21"/>
      <c r="Y135" s="284">
        <v>2269439</v>
      </c>
      <c r="Z135" s="21"/>
      <c r="AA135" s="28">
        <f>(Y135/$C135)</f>
        <v>199.23088403125274</v>
      </c>
      <c r="AB135" s="21"/>
      <c r="AC135" s="28">
        <f>IF($AE135&lt;&gt;0,(Y135/$AE135)*100,0)</f>
        <v>4.8892047765593825</v>
      </c>
      <c r="AD135" s="21"/>
      <c r="AE135" s="26">
        <f>(G135+M135+S135+Y135)</f>
        <v>46417344</v>
      </c>
      <c r="AF135" s="27"/>
      <c r="AG135" s="21"/>
      <c r="AH135" s="26">
        <v>11223</v>
      </c>
      <c r="AI135" s="21"/>
      <c r="AJ135" s="26">
        <v>0</v>
      </c>
      <c r="AK135" s="21"/>
      <c r="AL135" s="26">
        <f>(AE135+AH135+AJ135)</f>
        <v>46428567</v>
      </c>
      <c r="AM135" s="21"/>
      <c r="AN135" s="26">
        <v>40656136</v>
      </c>
      <c r="AO135" s="21"/>
      <c r="AP135" s="28">
        <f>(AN135/$C135)</f>
        <v>3569.1454657185495</v>
      </c>
      <c r="AQ135" s="21"/>
      <c r="AR135" s="28">
        <f>IF($AP$219&lt;&gt;0,(AP135/$AP$219)*100,0)</f>
        <v>94.139643792903072</v>
      </c>
      <c r="AS135" s="21"/>
      <c r="AT135" s="26">
        <v>0</v>
      </c>
      <c r="AU135" s="21"/>
      <c r="AV135" s="26">
        <v>0</v>
      </c>
      <c r="AW135" s="21"/>
      <c r="AX135" s="26"/>
      <c r="AY135" s="21"/>
      <c r="AZ135" s="26">
        <v>0</v>
      </c>
      <c r="BA135" s="21"/>
      <c r="BB135" s="10">
        <v>40</v>
      </c>
    </row>
    <row r="136" spans="1:54" s="15" customFormat="1" ht="8.85" customHeight="1" x14ac:dyDescent="0.3">
      <c r="A136" s="29"/>
      <c r="B136" s="21"/>
      <c r="C136" s="29"/>
      <c r="D136" s="10"/>
      <c r="E136" s="10"/>
      <c r="F136" s="21"/>
      <c r="G136" s="27"/>
      <c r="H136" s="21"/>
      <c r="I136" s="21"/>
      <c r="J136" s="21"/>
      <c r="K136" s="21"/>
      <c r="L136" s="21"/>
      <c r="M136" s="27"/>
      <c r="N136" s="21"/>
      <c r="O136" s="21"/>
      <c r="P136" s="21"/>
      <c r="Q136" s="21"/>
      <c r="R136" s="21"/>
      <c r="S136" s="21"/>
      <c r="T136" s="21"/>
      <c r="U136" s="21"/>
      <c r="V136" s="21"/>
      <c r="W136" s="21"/>
      <c r="X136" s="21"/>
      <c r="Y136" s="27"/>
      <c r="Z136" s="21"/>
      <c r="AA136" s="21"/>
      <c r="AB136" s="21"/>
      <c r="AC136" s="21"/>
      <c r="AD136" s="21"/>
      <c r="AE136" s="27"/>
      <c r="AF136" s="27"/>
      <c r="AG136" s="21"/>
      <c r="AH136" s="27"/>
      <c r="AI136" s="21"/>
      <c r="AJ136" s="27"/>
      <c r="AK136" s="21"/>
      <c r="AL136" s="27"/>
      <c r="AM136" s="21"/>
      <c r="AN136" s="27"/>
      <c r="AO136" s="21"/>
      <c r="AP136" s="21"/>
      <c r="AQ136" s="21"/>
      <c r="AR136" s="21"/>
      <c r="AS136" s="21"/>
      <c r="AT136" s="21"/>
      <c r="AU136" s="21"/>
      <c r="AV136" s="21"/>
      <c r="AW136" s="21"/>
      <c r="AX136" s="21"/>
      <c r="AY136" s="21"/>
      <c r="AZ136" s="21"/>
      <c r="BA136" s="21"/>
      <c r="BB136" s="29"/>
    </row>
    <row r="137" spans="1:54" s="15" customFormat="1" ht="8.85" customHeight="1" x14ac:dyDescent="0.3">
      <c r="A137" s="10">
        <v>41</v>
      </c>
      <c r="B137" s="21"/>
      <c r="C137" s="26">
        <v>34022</v>
      </c>
      <c r="D137" s="10"/>
      <c r="E137" s="10" t="s">
        <v>163</v>
      </c>
      <c r="F137" s="21"/>
      <c r="G137" s="26">
        <v>50065740</v>
      </c>
      <c r="H137" s="21"/>
      <c r="I137" s="28">
        <f>(G137/$C137)</f>
        <v>1471.569572629475</v>
      </c>
      <c r="J137" s="21"/>
      <c r="K137" s="28">
        <f>IF($AE137&lt;&gt;0,(G137/$AE137)*100,0)</f>
        <v>40.21746559150057</v>
      </c>
      <c r="L137" s="21"/>
      <c r="M137" s="284">
        <v>55280994</v>
      </c>
      <c r="N137" s="21"/>
      <c r="O137" s="28">
        <f>(M137/$C137)</f>
        <v>1624.8602081006409</v>
      </c>
      <c r="P137" s="21"/>
      <c r="Q137" s="28">
        <f>IF($AE137&lt;&gt;0,(M137/$AE137)*100,0)</f>
        <v>44.406843363524622</v>
      </c>
      <c r="R137" s="21"/>
      <c r="S137" s="26">
        <v>13378774</v>
      </c>
      <c r="T137" s="21"/>
      <c r="U137" s="28">
        <f>(S137/$C137)</f>
        <v>393.23890423843397</v>
      </c>
      <c r="V137" s="21"/>
      <c r="W137" s="28">
        <f>IF($AE137&lt;&gt;0,(S137/$AE137)*100,0)</f>
        <v>10.747077402660231</v>
      </c>
      <c r="X137" s="21"/>
      <c r="Y137" s="26">
        <v>5762048</v>
      </c>
      <c r="Z137" s="21"/>
      <c r="AA137" s="28">
        <f>(Y137/$C137)</f>
        <v>169.36241255658103</v>
      </c>
      <c r="AB137" s="21"/>
      <c r="AC137" s="28">
        <f>IF($AE137&lt;&gt;0,(Y137/$AE137)*100,0)</f>
        <v>4.6286136423145781</v>
      </c>
      <c r="AD137" s="21"/>
      <c r="AE137" s="26">
        <f>(G137+M137+S137+Y137)</f>
        <v>124487556</v>
      </c>
      <c r="AF137" s="27"/>
      <c r="AG137" s="21"/>
      <c r="AH137" s="26">
        <v>927100</v>
      </c>
      <c r="AI137" s="21"/>
      <c r="AJ137" s="26">
        <v>0</v>
      </c>
      <c r="AK137" s="21"/>
      <c r="AL137" s="26">
        <f>(AE137+AH137+AJ137)</f>
        <v>125414656</v>
      </c>
      <c r="AM137" s="21"/>
      <c r="AN137" s="26">
        <v>106130256</v>
      </c>
      <c r="AO137" s="21"/>
      <c r="AP137" s="28">
        <f>(AN137/$C137)</f>
        <v>3119.4596437599203</v>
      </c>
      <c r="AQ137" s="21"/>
      <c r="AR137" s="28">
        <f>IF($AP$219&lt;&gt;0,(AP137/$AP$219)*100,0)</f>
        <v>82.278747815276802</v>
      </c>
      <c r="AS137" s="21"/>
      <c r="AT137" s="26">
        <v>613384</v>
      </c>
      <c r="AU137" s="21"/>
      <c r="AV137" s="26">
        <v>0</v>
      </c>
      <c r="AW137" s="21"/>
      <c r="AX137" s="26"/>
      <c r="AY137" s="21"/>
      <c r="AZ137" s="26">
        <v>0</v>
      </c>
      <c r="BA137" s="21"/>
      <c r="BB137" s="10">
        <v>41</v>
      </c>
    </row>
    <row r="138" spans="1:54" s="15" customFormat="1" ht="8.85" customHeight="1" x14ac:dyDescent="0.3">
      <c r="A138" s="10">
        <v>42</v>
      </c>
      <c r="B138" s="21"/>
      <c r="C138" s="26">
        <v>109979</v>
      </c>
      <c r="D138" s="10"/>
      <c r="E138" s="10" t="s">
        <v>164</v>
      </c>
      <c r="F138" s="21"/>
      <c r="G138" s="26">
        <v>250897262</v>
      </c>
      <c r="H138" s="21"/>
      <c r="I138" s="28">
        <f>(G138/$C138)</f>
        <v>2281.3197246747104</v>
      </c>
      <c r="J138" s="21"/>
      <c r="K138" s="28">
        <f>IF($AE138&lt;&gt;0,(G138/$AE138)*100,0)</f>
        <v>58.911892192343096</v>
      </c>
      <c r="L138" s="21"/>
      <c r="M138" s="284">
        <v>134902990</v>
      </c>
      <c r="N138" s="21"/>
      <c r="O138" s="28">
        <f>(M138/$C138)</f>
        <v>1226.6249920439357</v>
      </c>
      <c r="P138" s="21"/>
      <c r="Q138" s="28">
        <f>IF($AE138&lt;&gt;0,(M138/$AE138)*100,0)</f>
        <v>31.675875376052282</v>
      </c>
      <c r="R138" s="21"/>
      <c r="S138" s="26">
        <v>34924341</v>
      </c>
      <c r="T138" s="21"/>
      <c r="U138" s="28">
        <f>(S138/$C138)</f>
        <v>317.5546331572391</v>
      </c>
      <c r="V138" s="21"/>
      <c r="W138" s="28">
        <f>IF($AE138&lt;&gt;0,(S138/$AE138)*100,0)</f>
        <v>8.2004044025025173</v>
      </c>
      <c r="X138" s="21"/>
      <c r="Y138" s="26">
        <v>5161001</v>
      </c>
      <c r="Z138" s="21"/>
      <c r="AA138" s="28">
        <f>(Y138/$C138)</f>
        <v>46.927149728584546</v>
      </c>
      <c r="AB138" s="21"/>
      <c r="AC138" s="28">
        <f>IF($AE138&lt;&gt;0,(Y138/$AE138)*100,0)</f>
        <v>1.2118280291021066</v>
      </c>
      <c r="AD138" s="21"/>
      <c r="AE138" s="26">
        <f>(G138+M138+S138+Y138)</f>
        <v>425885594</v>
      </c>
      <c r="AF138" s="27"/>
      <c r="AG138" s="21"/>
      <c r="AH138" s="26">
        <v>10400437</v>
      </c>
      <c r="AI138" s="21"/>
      <c r="AJ138" s="26">
        <v>0</v>
      </c>
      <c r="AK138" s="21"/>
      <c r="AL138" s="26">
        <f>(AE138+AH138+AJ138)</f>
        <v>436286031</v>
      </c>
      <c r="AM138" s="21"/>
      <c r="AN138" s="26">
        <v>369939289</v>
      </c>
      <c r="AO138" s="21"/>
      <c r="AP138" s="28">
        <f>(AN138/$C138)</f>
        <v>3363.7266114440031</v>
      </c>
      <c r="AQ138" s="21"/>
      <c r="AR138" s="28">
        <f>IF($AP$219&lt;&gt;0,(AP138/$AP$219)*100,0)</f>
        <v>88.721523978092193</v>
      </c>
      <c r="AS138" s="21"/>
      <c r="AT138" s="26">
        <v>96080</v>
      </c>
      <c r="AU138" s="21"/>
      <c r="AV138" s="26">
        <v>18661920</v>
      </c>
      <c r="AW138" s="21"/>
      <c r="AX138" s="26"/>
      <c r="AY138" s="21"/>
      <c r="AZ138" s="26">
        <v>168676</v>
      </c>
      <c r="BA138" s="21"/>
      <c r="BB138" s="10">
        <v>42</v>
      </c>
    </row>
    <row r="139" spans="1:54" s="15" customFormat="1" ht="8.85" customHeight="1" x14ac:dyDescent="0.3">
      <c r="A139" s="10">
        <v>43</v>
      </c>
      <c r="B139" s="21"/>
      <c r="C139" s="26">
        <v>334389</v>
      </c>
      <c r="D139" s="10"/>
      <c r="E139" s="10" t="s">
        <v>165</v>
      </c>
      <c r="F139" s="21"/>
      <c r="G139" s="26">
        <v>725645136</v>
      </c>
      <c r="H139" s="21"/>
      <c r="I139" s="28">
        <f>(G139/$C139)</f>
        <v>2170.062819052062</v>
      </c>
      <c r="J139" s="21"/>
      <c r="K139" s="28">
        <f>IF($AE139&lt;&gt;0,(G139/$AE139)*100,0)</f>
        <v>54.54391861492789</v>
      </c>
      <c r="L139" s="21"/>
      <c r="M139" s="284">
        <v>482454676</v>
      </c>
      <c r="N139" s="21"/>
      <c r="O139" s="28">
        <f>(M139/$C139)</f>
        <v>1442.7946971939866</v>
      </c>
      <c r="P139" s="21"/>
      <c r="Q139" s="28">
        <f>IF($AE139&lt;&gt;0,(M139/$AE139)*100,0)</f>
        <v>36.264238920131618</v>
      </c>
      <c r="R139" s="21"/>
      <c r="S139" s="26">
        <v>87675990</v>
      </c>
      <c r="T139" s="21"/>
      <c r="U139" s="28">
        <f>(S139/$C139)</f>
        <v>262.19759023173611</v>
      </c>
      <c r="V139" s="21"/>
      <c r="W139" s="28">
        <f>IF($AE139&lt;&gt;0,(S139/$AE139)*100,0)</f>
        <v>6.5902626859793783</v>
      </c>
      <c r="X139" s="21"/>
      <c r="Y139" s="26">
        <v>34611076</v>
      </c>
      <c r="Z139" s="21"/>
      <c r="AA139" s="28">
        <f>(Y139/$C139)</f>
        <v>103.50542631486084</v>
      </c>
      <c r="AB139" s="21"/>
      <c r="AC139" s="28">
        <f>IF($AE139&lt;&gt;0,(Y139/$AE139)*100,0)</f>
        <v>2.601579778961109</v>
      </c>
      <c r="AD139" s="21"/>
      <c r="AE139" s="26">
        <f>(G139+M139+S139+Y139)</f>
        <v>1330386878</v>
      </c>
      <c r="AF139" s="27"/>
      <c r="AG139" s="21"/>
      <c r="AH139" s="26">
        <v>327927</v>
      </c>
      <c r="AI139" s="21"/>
      <c r="AJ139" s="26">
        <v>0</v>
      </c>
      <c r="AK139" s="21"/>
      <c r="AL139" s="26">
        <f>(AE139+AH139+AJ139)</f>
        <v>1330714805</v>
      </c>
      <c r="AM139" s="21"/>
      <c r="AN139" s="26">
        <v>1089005917</v>
      </c>
      <c r="AO139" s="21"/>
      <c r="AP139" s="28">
        <f>(AN139/$C139)</f>
        <v>3256.7037701599038</v>
      </c>
      <c r="AQ139" s="21"/>
      <c r="AR139" s="28">
        <f>IF($AP$219&lt;&gt;0,(AP139/$AP$219)*100,0)</f>
        <v>85.898693624731649</v>
      </c>
      <c r="AS139" s="21"/>
      <c r="AT139" s="26">
        <v>16212903</v>
      </c>
      <c r="AU139" s="21"/>
      <c r="AV139" s="26">
        <v>82519854</v>
      </c>
      <c r="AW139" s="21"/>
      <c r="AX139" s="26"/>
      <c r="AY139" s="21"/>
      <c r="AZ139" s="26">
        <v>0</v>
      </c>
      <c r="BA139" s="21"/>
      <c r="BB139" s="10">
        <v>43</v>
      </c>
    </row>
    <row r="140" spans="1:54" s="15" customFormat="1" ht="8.85" customHeight="1" x14ac:dyDescent="0.3">
      <c r="A140" s="10">
        <v>44</v>
      </c>
      <c r="B140" s="21"/>
      <c r="C140" s="26">
        <v>50948</v>
      </c>
      <c r="D140" s="10"/>
      <c r="E140" s="10" t="s">
        <v>166</v>
      </c>
      <c r="F140" s="21"/>
      <c r="G140" s="26">
        <v>60560019</v>
      </c>
      <c r="H140" s="21"/>
      <c r="I140" s="28">
        <f>(G140/$C140)</f>
        <v>1188.663323388553</v>
      </c>
      <c r="J140" s="21"/>
      <c r="K140" s="28">
        <f>IF($AE140&lt;&gt;0,(G140/$AE140)*100,0)</f>
        <v>37.077789281589588</v>
      </c>
      <c r="L140" s="21"/>
      <c r="M140" s="284">
        <v>79151205</v>
      </c>
      <c r="N140" s="21"/>
      <c r="O140" s="28">
        <f>(M140/$C140)</f>
        <v>1553.5684423333596</v>
      </c>
      <c r="P140" s="21"/>
      <c r="Q140" s="28">
        <f>IF($AE140&lt;&gt;0,(M140/$AE140)*100,0)</f>
        <v>48.460217629289389</v>
      </c>
      <c r="R140" s="21"/>
      <c r="S140" s="26">
        <v>15848844</v>
      </c>
      <c r="T140" s="21"/>
      <c r="U140" s="28">
        <f>(S140/$C140)</f>
        <v>311.07882546910577</v>
      </c>
      <c r="V140" s="21"/>
      <c r="W140" s="28">
        <f>IF($AE140&lt;&gt;0,(S140/$AE140)*100,0)</f>
        <v>9.7034331873110133</v>
      </c>
      <c r="X140" s="21"/>
      <c r="Y140" s="26">
        <v>7772267</v>
      </c>
      <c r="Z140" s="21"/>
      <c r="AA140" s="28">
        <f>(Y140/$C140)</f>
        <v>152.55293632723561</v>
      </c>
      <c r="AB140" s="21"/>
      <c r="AC140" s="28">
        <f>IF($AE140&lt;&gt;0,(Y140/$AE140)*100,0)</f>
        <v>4.7585599018100115</v>
      </c>
      <c r="AD140" s="21"/>
      <c r="AE140" s="26">
        <f>(G140+M140+S140+Y140)</f>
        <v>163332335</v>
      </c>
      <c r="AF140" s="27"/>
      <c r="AG140" s="21"/>
      <c r="AH140" s="26">
        <v>0</v>
      </c>
      <c r="AI140" s="21"/>
      <c r="AJ140" s="26">
        <v>0</v>
      </c>
      <c r="AK140" s="21"/>
      <c r="AL140" s="26">
        <f>(AE140+AH140+AJ140)</f>
        <v>163332335</v>
      </c>
      <c r="AM140" s="21"/>
      <c r="AN140" s="26">
        <v>150483480</v>
      </c>
      <c r="AO140" s="21"/>
      <c r="AP140" s="28">
        <f>(AN140/$C140)</f>
        <v>2953.6680537018137</v>
      </c>
      <c r="AQ140" s="21"/>
      <c r="AR140" s="28">
        <f>IF($AP$219&lt;&gt;0,(AP140/$AP$219)*100,0)</f>
        <v>77.905835200243615</v>
      </c>
      <c r="AS140" s="21"/>
      <c r="AT140" s="26">
        <v>1810187</v>
      </c>
      <c r="AU140" s="21"/>
      <c r="AV140" s="26">
        <v>0</v>
      </c>
      <c r="AW140" s="21"/>
      <c r="AX140" s="26"/>
      <c r="AY140" s="21"/>
      <c r="AZ140" s="26">
        <v>0</v>
      </c>
      <c r="BA140" s="21"/>
      <c r="BB140" s="10">
        <v>44</v>
      </c>
    </row>
    <row r="141" spans="1:54" s="15" customFormat="1" ht="8.85" customHeight="1" x14ac:dyDescent="0.3">
      <c r="A141" s="10">
        <v>45</v>
      </c>
      <c r="B141" s="21"/>
      <c r="C141" s="26">
        <v>2232</v>
      </c>
      <c r="D141" s="10"/>
      <c r="E141" s="10" t="s">
        <v>167</v>
      </c>
      <c r="F141" s="21"/>
      <c r="G141" s="26">
        <v>5517163</v>
      </c>
      <c r="H141" s="21"/>
      <c r="I141" s="28">
        <f>(G141/$C141)</f>
        <v>2471.8472222222222</v>
      </c>
      <c r="J141" s="21"/>
      <c r="K141" s="28">
        <f>IF($AE141&lt;&gt;0,(G141/$AE141)*100,0)</f>
        <v>50.924228518885293</v>
      </c>
      <c r="L141" s="21"/>
      <c r="M141" s="284">
        <v>3738333</v>
      </c>
      <c r="N141" s="21"/>
      <c r="O141" s="28">
        <f>(M141/$C141)</f>
        <v>1674.880376344086</v>
      </c>
      <c r="P141" s="21"/>
      <c r="Q141" s="28">
        <f>IF($AE141&lt;&gt;0,(M141/$AE141)*100,0)</f>
        <v>34.505365161712646</v>
      </c>
      <c r="R141" s="21"/>
      <c r="S141" s="26">
        <v>955694</v>
      </c>
      <c r="T141" s="21"/>
      <c r="U141" s="28">
        <f>(S141/$C141)</f>
        <v>428.17831541218641</v>
      </c>
      <c r="V141" s="21"/>
      <c r="W141" s="28">
        <f>IF($AE141&lt;&gt;0,(S141/$AE141)*100,0)</f>
        <v>8.8211966277102132</v>
      </c>
      <c r="X141" s="21"/>
      <c r="Y141" s="26">
        <v>622873</v>
      </c>
      <c r="Z141" s="21"/>
      <c r="AA141" s="28">
        <f>(Y141/$C141)</f>
        <v>279.06496415770607</v>
      </c>
      <c r="AB141" s="21"/>
      <c r="AC141" s="28">
        <f>IF($AE141&lt;&gt;0,(Y141/$AE141)*100,0)</f>
        <v>5.7492096916918429</v>
      </c>
      <c r="AD141" s="21"/>
      <c r="AE141" s="26">
        <f>(G141+M141+S141+Y141)</f>
        <v>10834063</v>
      </c>
      <c r="AF141" s="27"/>
      <c r="AG141" s="21"/>
      <c r="AH141" s="26">
        <v>0</v>
      </c>
      <c r="AI141" s="21"/>
      <c r="AJ141" s="26">
        <v>392290</v>
      </c>
      <c r="AK141" s="21"/>
      <c r="AL141" s="26">
        <f>(AE141+AH141+AJ141)</f>
        <v>11226353</v>
      </c>
      <c r="AM141" s="21"/>
      <c r="AN141" s="26">
        <v>10204353</v>
      </c>
      <c r="AO141" s="21"/>
      <c r="AP141" s="28">
        <f>(AN141/$C141)</f>
        <v>4571.8427419354839</v>
      </c>
      <c r="AQ141" s="21"/>
      <c r="AR141" s="28">
        <f>IF($AP$219&lt;&gt;0,(AP141/$AP$219)*100,0)</f>
        <v>120.58674865926994</v>
      </c>
      <c r="AS141" s="21"/>
      <c r="AT141" s="26">
        <v>368027</v>
      </c>
      <c r="AU141" s="21"/>
      <c r="AV141" s="26">
        <v>0</v>
      </c>
      <c r="AW141" s="21"/>
      <c r="AX141" s="26"/>
      <c r="AY141" s="21"/>
      <c r="AZ141" s="26">
        <v>0</v>
      </c>
      <c r="BA141" s="21"/>
      <c r="BB141" s="10">
        <v>45</v>
      </c>
    </row>
    <row r="142" spans="1:54" s="15" customFormat="1" ht="8.85" customHeight="1" x14ac:dyDescent="0.3">
      <c r="A142" s="29"/>
      <c r="B142" s="21"/>
      <c r="C142" s="29"/>
      <c r="D142" s="10"/>
      <c r="E142" s="10"/>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7"/>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9"/>
    </row>
    <row r="143" spans="1:54" s="15" customFormat="1" ht="8.85" customHeight="1" x14ac:dyDescent="0.3">
      <c r="A143" s="10">
        <v>46</v>
      </c>
      <c r="B143" s="21"/>
      <c r="C143" s="26">
        <v>38606</v>
      </c>
      <c r="D143" s="10"/>
      <c r="E143" s="10" t="s">
        <v>168</v>
      </c>
      <c r="F143" s="21"/>
      <c r="G143" s="26">
        <v>83633465</v>
      </c>
      <c r="H143" s="21"/>
      <c r="I143" s="28">
        <f>(G143/$C143)</f>
        <v>2166.3333419675696</v>
      </c>
      <c r="J143" s="21"/>
      <c r="K143" s="28">
        <f>IF($AE143&lt;&gt;0,(G143/$AE143)*100,0)</f>
        <v>55.640385017641094</v>
      </c>
      <c r="L143" s="21"/>
      <c r="M143" s="284">
        <v>51878282</v>
      </c>
      <c r="N143" s="21"/>
      <c r="O143" s="28">
        <f>(M143/$C143)</f>
        <v>1343.7880640314977</v>
      </c>
      <c r="P143" s="21"/>
      <c r="Q143" s="28">
        <f>IF($AE143&lt;&gt;0,(M143/$AE143)*100,0)</f>
        <v>34.514025988684786</v>
      </c>
      <c r="R143" s="21"/>
      <c r="S143" s="26">
        <v>9664127</v>
      </c>
      <c r="T143" s="21"/>
      <c r="U143" s="28">
        <f>(S143/$C143)</f>
        <v>250.32707351188935</v>
      </c>
      <c r="V143" s="21"/>
      <c r="W143" s="28">
        <f>IF($AE143&lt;&gt;0,(S143/$AE143)*100,0)</f>
        <v>6.4294328489125823</v>
      </c>
      <c r="X143" s="21"/>
      <c r="Y143" s="26">
        <v>5134849</v>
      </c>
      <c r="Z143" s="21"/>
      <c r="AA143" s="28">
        <f>(Y143/$C143)</f>
        <v>133.00650158006528</v>
      </c>
      <c r="AB143" s="21"/>
      <c r="AC143" s="28">
        <f>IF($AE143&lt;&gt;0,(Y143/$AE143)*100,0)</f>
        <v>3.4161561447615418</v>
      </c>
      <c r="AD143" s="21"/>
      <c r="AE143" s="26">
        <f>(G143+M143+S143+Y143)</f>
        <v>150310723</v>
      </c>
      <c r="AF143" s="27"/>
      <c r="AG143" s="21"/>
      <c r="AH143" s="26">
        <v>627375</v>
      </c>
      <c r="AI143" s="21"/>
      <c r="AJ143" s="26">
        <v>306558</v>
      </c>
      <c r="AK143" s="21"/>
      <c r="AL143" s="26">
        <f>(AE143+AH143+AJ143)</f>
        <v>151244656</v>
      </c>
      <c r="AM143" s="21"/>
      <c r="AN143" s="26">
        <v>126566157</v>
      </c>
      <c r="AO143" s="21"/>
      <c r="AP143" s="28">
        <f>(AN143/$C143)</f>
        <v>3278.4063876081436</v>
      </c>
      <c r="AQ143" s="21"/>
      <c r="AR143" s="28">
        <f>IF($AP$219&lt;&gt;0,(AP143/$AP$219)*100,0)</f>
        <v>86.471121029435267</v>
      </c>
      <c r="AS143" s="21"/>
      <c r="AT143" s="26">
        <v>2054306</v>
      </c>
      <c r="AU143" s="21"/>
      <c r="AV143" s="26">
        <v>2040526</v>
      </c>
      <c r="AW143" s="21"/>
      <c r="AX143" s="26"/>
      <c r="AY143" s="21"/>
      <c r="AZ143" s="26">
        <v>2950190</v>
      </c>
      <c r="BA143" s="21"/>
      <c r="BB143" s="10">
        <v>46</v>
      </c>
    </row>
    <row r="144" spans="1:54" s="15" customFormat="1" ht="8.85" customHeight="1" x14ac:dyDescent="0.3">
      <c r="A144" s="10">
        <v>47</v>
      </c>
      <c r="B144" s="21"/>
      <c r="C144" s="26">
        <v>78254</v>
      </c>
      <c r="D144" s="10"/>
      <c r="E144" s="10" t="s">
        <v>169</v>
      </c>
      <c r="F144" s="21"/>
      <c r="G144" s="26">
        <v>202624969</v>
      </c>
      <c r="H144" s="21"/>
      <c r="I144" s="28">
        <f>(G144/$C144)</f>
        <v>2589.3241112275409</v>
      </c>
      <c r="J144" s="21"/>
      <c r="K144" s="28">
        <f>IF($AE144&lt;&gt;0,(G144/$AE144)*100,0)</f>
        <v>67.452591257311269</v>
      </c>
      <c r="L144" s="21"/>
      <c r="M144" s="284">
        <v>77612760</v>
      </c>
      <c r="N144" s="21"/>
      <c r="O144" s="28">
        <f>(M144/$C144)</f>
        <v>991.80565849669028</v>
      </c>
      <c r="P144" s="21"/>
      <c r="Q144" s="28">
        <f>IF($AE144&lt;&gt;0,(M144/$AE144)*100,0)</f>
        <v>25.836804824541627</v>
      </c>
      <c r="R144" s="21"/>
      <c r="S144" s="26">
        <v>14171298</v>
      </c>
      <c r="T144" s="21"/>
      <c r="U144" s="28">
        <f>(S144/$C144)</f>
        <v>181.09359265980015</v>
      </c>
      <c r="V144" s="21"/>
      <c r="W144" s="28">
        <f>IF($AE144&lt;&gt;0,(S144/$AE144)*100,0)</f>
        <v>4.7175369170793191</v>
      </c>
      <c r="X144" s="21"/>
      <c r="Y144" s="26">
        <v>5987096</v>
      </c>
      <c r="Z144" s="21"/>
      <c r="AA144" s="28">
        <f>(Y144/$C144)</f>
        <v>76.508497968154984</v>
      </c>
      <c r="AB144" s="21"/>
      <c r="AC144" s="28">
        <f>IF($AE144&lt;&gt;0,(Y144/$AE144)*100,0)</f>
        <v>1.9930670010677867</v>
      </c>
      <c r="AD144" s="21"/>
      <c r="AE144" s="26">
        <f>(G144+M144+S144+Y144)</f>
        <v>300396123</v>
      </c>
      <c r="AF144" s="27"/>
      <c r="AG144" s="21"/>
      <c r="AH144" s="26">
        <v>0</v>
      </c>
      <c r="AI144" s="21"/>
      <c r="AJ144" s="26">
        <v>64800</v>
      </c>
      <c r="AK144" s="21"/>
      <c r="AL144" s="26">
        <f>(AE144+AH144+AJ144)</f>
        <v>300460923</v>
      </c>
      <c r="AM144" s="21"/>
      <c r="AN144" s="26">
        <v>245417182</v>
      </c>
      <c r="AO144" s="21"/>
      <c r="AP144" s="28">
        <f>(AN144/$C144)</f>
        <v>3136.1614997316433</v>
      </c>
      <c r="AQ144" s="21"/>
      <c r="AR144" s="28">
        <f>IF($AP$219&lt;&gt;0,(AP144/$AP$219)*100,0)</f>
        <v>82.719275327242983</v>
      </c>
      <c r="AS144" s="21"/>
      <c r="AT144" s="26">
        <v>4739185</v>
      </c>
      <c r="AU144" s="21"/>
      <c r="AV144" s="26">
        <v>17830749</v>
      </c>
      <c r="AW144" s="21"/>
      <c r="AX144" s="26"/>
      <c r="AY144" s="21"/>
      <c r="AZ144" s="26">
        <v>0</v>
      </c>
      <c r="BA144" s="21"/>
      <c r="BB144" s="10">
        <v>47</v>
      </c>
    </row>
    <row r="145" spans="1:55" ht="8.85" customHeight="1" x14ac:dyDescent="0.3">
      <c r="A145" s="10">
        <v>48</v>
      </c>
      <c r="B145" s="21"/>
      <c r="C145" s="26">
        <v>6608</v>
      </c>
      <c r="E145" s="10" t="s">
        <v>170</v>
      </c>
      <c r="F145" s="21"/>
      <c r="G145" s="26">
        <v>12930082</v>
      </c>
      <c r="H145" s="21"/>
      <c r="I145" s="28">
        <f>(G145/$C145)</f>
        <v>1956.7315375302665</v>
      </c>
      <c r="J145" s="21"/>
      <c r="K145" s="28">
        <f>IF($AE145&lt;&gt;0,(G145/$AE145)*100,0)</f>
        <v>48.688658562911954</v>
      </c>
      <c r="L145" s="21"/>
      <c r="M145" s="284">
        <v>10159053</v>
      </c>
      <c r="N145" s="21"/>
      <c r="O145" s="28">
        <f>(M145/$C145)</f>
        <v>1537.3869552058111</v>
      </c>
      <c r="P145" s="21"/>
      <c r="Q145" s="28">
        <f>IF($AE145&lt;&gt;0,(M145/$AE145)*100,0)</f>
        <v>38.254255683724701</v>
      </c>
      <c r="R145" s="21"/>
      <c r="S145" s="26">
        <v>2129906</v>
      </c>
      <c r="T145" s="21"/>
      <c r="U145" s="28">
        <f>(S145/$C145)</f>
        <v>322.32233656174333</v>
      </c>
      <c r="V145" s="21"/>
      <c r="W145" s="28">
        <f>IF($AE145&lt;&gt;0,(S145/$AE145)*100,0)</f>
        <v>8.0202326640386001</v>
      </c>
      <c r="X145" s="21"/>
      <c r="Y145" s="26">
        <v>1337620</v>
      </c>
      <c r="Z145" s="21"/>
      <c r="AA145" s="28">
        <f>(Y145/$C145)</f>
        <v>202.42433414043583</v>
      </c>
      <c r="AB145" s="21"/>
      <c r="AC145" s="28">
        <f>IF($AE145&lt;&gt;0,(Y145/$AE145)*100,0)</f>
        <v>5.0368530893247465</v>
      </c>
      <c r="AD145" s="21"/>
      <c r="AE145" s="26">
        <f>(G145+M145+S145+Y145)</f>
        <v>26556661</v>
      </c>
      <c r="AF145" s="27"/>
      <c r="AG145" s="21"/>
      <c r="AH145" s="26">
        <v>0</v>
      </c>
      <c r="AI145" s="21"/>
      <c r="AJ145" s="26">
        <v>48396</v>
      </c>
      <c r="AK145" s="21"/>
      <c r="AL145" s="26">
        <f>(AE145+AH145+AJ145)</f>
        <v>26605057</v>
      </c>
      <c r="AM145" s="21"/>
      <c r="AN145" s="26">
        <v>25790644</v>
      </c>
      <c r="AO145" s="21"/>
      <c r="AP145" s="28">
        <f>(AN145/$C145)</f>
        <v>3902.9424939467312</v>
      </c>
      <c r="AQ145" s="21"/>
      <c r="AR145" s="28">
        <f>IF($AP$219&lt;&gt;0,(AP145/$AP$219)*100,0)</f>
        <v>102.94386139578644</v>
      </c>
      <c r="AS145" s="21"/>
      <c r="AT145" s="26">
        <v>1430043</v>
      </c>
      <c r="AU145" s="21"/>
      <c r="AV145" s="26">
        <v>0</v>
      </c>
      <c r="AW145" s="21"/>
      <c r="AX145" s="26"/>
      <c r="AY145" s="21"/>
      <c r="AZ145" s="26">
        <v>0</v>
      </c>
      <c r="BA145" s="21"/>
      <c r="BB145" s="10">
        <v>48</v>
      </c>
    </row>
    <row r="146" spans="1:55" ht="8.85" customHeight="1" x14ac:dyDescent="0.3">
      <c r="A146" s="10">
        <v>49</v>
      </c>
      <c r="B146" s="21"/>
      <c r="C146" s="26">
        <v>26723</v>
      </c>
      <c r="E146" s="10" t="s">
        <v>171</v>
      </c>
      <c r="F146" s="21"/>
      <c r="G146" s="26">
        <v>52633655</v>
      </c>
      <c r="H146" s="21"/>
      <c r="I146" s="28">
        <f>(G146/$C146)</f>
        <v>1969.6012797964299</v>
      </c>
      <c r="J146" s="21"/>
      <c r="K146" s="28">
        <f>IF($AE146&lt;&gt;0,(G146/$AE146)*100,0)</f>
        <v>51.373645449715021</v>
      </c>
      <c r="L146" s="21"/>
      <c r="M146" s="284">
        <v>37746385</v>
      </c>
      <c r="N146" s="21"/>
      <c r="O146" s="28">
        <f>(M146/$C146)</f>
        <v>1412.5055195898665</v>
      </c>
      <c r="P146" s="21"/>
      <c r="Q146" s="28">
        <f>IF($AE146&lt;&gt;0,(M146/$AE146)*100,0)</f>
        <v>36.842765337091663</v>
      </c>
      <c r="R146" s="21"/>
      <c r="S146" s="26">
        <v>6749020</v>
      </c>
      <c r="T146" s="21"/>
      <c r="U146" s="28">
        <f>(S146/$C146)</f>
        <v>252.55472813681098</v>
      </c>
      <c r="V146" s="21"/>
      <c r="W146" s="28">
        <f>IF($AE146&lt;&gt;0,(S146/$AE146)*100,0)</f>
        <v>6.5874536095400487</v>
      </c>
      <c r="X146" s="21"/>
      <c r="Y146" s="26">
        <v>5323578</v>
      </c>
      <c r="Z146" s="21"/>
      <c r="AA146" s="28">
        <f>(Y146/$C146)</f>
        <v>199.21333682595517</v>
      </c>
      <c r="AB146" s="21"/>
      <c r="AC146" s="28">
        <f>IF($AE146&lt;&gt;0,(Y146/$AE146)*100,0)</f>
        <v>5.1961356036532704</v>
      </c>
      <c r="AD146" s="21"/>
      <c r="AE146" s="26">
        <f>(G146+M146+S146+Y146)</f>
        <v>102452638</v>
      </c>
      <c r="AF146" s="27"/>
      <c r="AG146" s="21"/>
      <c r="AH146" s="26">
        <v>0</v>
      </c>
      <c r="AI146" s="21"/>
      <c r="AJ146" s="26">
        <v>4905780</v>
      </c>
      <c r="AK146" s="21"/>
      <c r="AL146" s="26">
        <f>(AE146+AH146+AJ146)</f>
        <v>107358418</v>
      </c>
      <c r="AM146" s="21"/>
      <c r="AN146" s="26">
        <v>88940607</v>
      </c>
      <c r="AO146" s="21"/>
      <c r="AP146" s="28">
        <f>(AN146/$C146)</f>
        <v>3328.2418515885192</v>
      </c>
      <c r="AQ146" s="21"/>
      <c r="AR146" s="28">
        <f>IF($AP$219&lt;&gt;0,(AP146/$AP$219)*100,0)</f>
        <v>87.785579314318326</v>
      </c>
      <c r="AS146" s="21"/>
      <c r="AT146" s="26">
        <v>7306490</v>
      </c>
      <c r="AU146" s="21"/>
      <c r="AV146" s="26">
        <v>14650042</v>
      </c>
      <c r="AW146" s="21"/>
      <c r="AX146" s="26"/>
      <c r="AY146" s="21"/>
      <c r="AZ146" s="26">
        <v>145698</v>
      </c>
      <c r="BA146" s="21"/>
      <c r="BB146" s="10">
        <v>49</v>
      </c>
    </row>
    <row r="147" spans="1:55" ht="8.85" customHeight="1" x14ac:dyDescent="0.3">
      <c r="A147" s="10">
        <v>50</v>
      </c>
      <c r="B147" s="21"/>
      <c r="C147" s="26">
        <v>0</v>
      </c>
      <c r="D147" s="10" t="s">
        <v>92</v>
      </c>
      <c r="E147" s="10" t="s">
        <v>172</v>
      </c>
      <c r="F147" s="21"/>
      <c r="G147" s="26">
        <v>0</v>
      </c>
      <c r="H147" s="21"/>
      <c r="I147" s="28">
        <v>0</v>
      </c>
      <c r="J147" s="21"/>
      <c r="K147" s="28">
        <f>IF($AE147&lt;&gt;0,(G147/$AE147)*100,0)</f>
        <v>0</v>
      </c>
      <c r="L147" s="21"/>
      <c r="M147" s="284">
        <v>0</v>
      </c>
      <c r="N147" s="21"/>
      <c r="O147" s="28">
        <v>0</v>
      </c>
      <c r="P147" s="21"/>
      <c r="Q147" s="28">
        <f>IF($AE147&lt;&gt;0,(M147/$AE147)*100,0)</f>
        <v>0</v>
      </c>
      <c r="R147" s="21"/>
      <c r="S147" s="26">
        <v>0</v>
      </c>
      <c r="T147" s="21"/>
      <c r="U147" s="28">
        <v>0</v>
      </c>
      <c r="V147" s="21"/>
      <c r="W147" s="28">
        <f>IF($AE147&lt;&gt;0,(S147/$AE147)*100,0)</f>
        <v>0</v>
      </c>
      <c r="X147" s="21"/>
      <c r="Y147" s="26">
        <v>0</v>
      </c>
      <c r="Z147" s="21"/>
      <c r="AA147" s="28">
        <v>0</v>
      </c>
      <c r="AB147" s="21"/>
      <c r="AC147" s="28">
        <f>IF($AE147&lt;&gt;0,(Y147/$AE147)*100,0)</f>
        <v>0</v>
      </c>
      <c r="AD147" s="21"/>
      <c r="AE147" s="26">
        <f>(G147+M147+S147+Y147)</f>
        <v>0</v>
      </c>
      <c r="AF147" s="27"/>
      <c r="AG147" s="21"/>
      <c r="AH147" s="26">
        <v>0</v>
      </c>
      <c r="AI147" s="21"/>
      <c r="AJ147" s="26">
        <v>0</v>
      </c>
      <c r="AK147" s="21"/>
      <c r="AL147" s="26">
        <f>(AE147+AH147+AJ147)</f>
        <v>0</v>
      </c>
      <c r="AM147" s="21"/>
      <c r="AN147" s="26">
        <v>0</v>
      </c>
      <c r="AO147" s="21"/>
      <c r="AP147" s="28">
        <v>0</v>
      </c>
      <c r="AQ147" s="21"/>
      <c r="AR147" s="28">
        <f>IF($AP$219&lt;&gt;0,(AP147/$AP$219)*100,0)</f>
        <v>0</v>
      </c>
      <c r="AS147" s="21"/>
      <c r="AT147" s="26">
        <v>0</v>
      </c>
      <c r="AU147" s="21"/>
      <c r="AV147" s="26">
        <v>0</v>
      </c>
      <c r="AW147" s="21"/>
      <c r="AX147" s="26"/>
      <c r="AY147" s="21"/>
      <c r="AZ147" s="26">
        <v>0</v>
      </c>
      <c r="BA147" s="21"/>
      <c r="BB147" s="10">
        <v>50</v>
      </c>
    </row>
    <row r="148" spans="1:55" ht="8.85" customHeight="1" x14ac:dyDescent="0.3">
      <c r="A148" s="21"/>
      <c r="B148" s="21"/>
      <c r="C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5" ht="5.7" customHeight="1" x14ac:dyDescent="0.3">
      <c r="A149" s="21"/>
      <c r="B149" s="21"/>
      <c r="C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5" ht="8.85" hidden="1" customHeight="1" x14ac:dyDescent="0.3">
      <c r="A150" s="21"/>
      <c r="B150" s="21"/>
      <c r="C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row>
    <row r="151" spans="1:55" s="8" customFormat="1" ht="9.6" customHeight="1" x14ac:dyDescent="0.3">
      <c r="A151" s="38">
        <v>4</v>
      </c>
      <c r="D151" s="10"/>
      <c r="BC151" s="11">
        <v>5</v>
      </c>
    </row>
    <row r="152" spans="1:55" s="8" customFormat="1" ht="10.5" customHeight="1" x14ac:dyDescent="0.3">
      <c r="D152" s="10"/>
      <c r="AE152" s="11" t="s">
        <v>42</v>
      </c>
      <c r="AH152" s="8" t="s">
        <v>43</v>
      </c>
      <c r="BB152" s="11" t="s">
        <v>44</v>
      </c>
      <c r="BC152" s="11"/>
    </row>
    <row r="153" spans="1:55" s="8" customFormat="1" ht="10.5" customHeight="1" x14ac:dyDescent="0.3">
      <c r="A153" s="12"/>
      <c r="D153" s="10"/>
      <c r="AE153" s="11" t="s">
        <v>45</v>
      </c>
      <c r="AH153" s="8" t="s">
        <v>46</v>
      </c>
      <c r="BB153" s="11" t="s">
        <v>173</v>
      </c>
      <c r="BC153" s="11"/>
    </row>
    <row r="154" spans="1:55" s="8" customFormat="1" ht="10.5" customHeight="1" x14ac:dyDescent="0.3">
      <c r="A154" s="13"/>
      <c r="D154" s="10"/>
      <c r="AE154" s="11" t="s">
        <v>48</v>
      </c>
      <c r="AH154" s="14" t="s">
        <v>49</v>
      </c>
      <c r="BC154" s="11"/>
    </row>
    <row r="155" spans="1:55" ht="8.85" customHeight="1" x14ac:dyDescent="0.3"/>
    <row r="156" spans="1:55" ht="9.6" customHeight="1" x14ac:dyDescent="0.3">
      <c r="G156" s="16" t="s">
        <v>50</v>
      </c>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55" ht="10.35" customHeight="1" x14ac:dyDescent="0.3">
      <c r="G157" s="17" t="s">
        <v>6</v>
      </c>
      <c r="H157" s="17"/>
      <c r="I157" s="17"/>
      <c r="J157" s="17"/>
      <c r="K157" s="17"/>
      <c r="M157" s="17" t="s">
        <v>51</v>
      </c>
      <c r="N157" s="17"/>
      <c r="O157" s="17"/>
      <c r="P157" s="17"/>
      <c r="Q157" s="17"/>
      <c r="S157" s="17" t="s">
        <v>52</v>
      </c>
      <c r="T157" s="17"/>
      <c r="U157" s="17"/>
      <c r="V157" s="17"/>
      <c r="W157" s="17"/>
      <c r="X157" s="17"/>
      <c r="Y157" s="17"/>
      <c r="Z157" s="17"/>
      <c r="AA157" s="17"/>
      <c r="AB157" s="17"/>
      <c r="AC157" s="17"/>
      <c r="AN157" s="16" t="s">
        <v>53</v>
      </c>
      <c r="AO157" s="16"/>
      <c r="AP157" s="16"/>
      <c r="AQ157" s="16"/>
      <c r="AR157" s="16"/>
      <c r="AS157" s="16"/>
      <c r="AT157" s="16"/>
      <c r="AU157" s="16"/>
      <c r="AV157" s="16"/>
      <c r="AW157" s="16"/>
      <c r="AX157" s="16"/>
      <c r="AY157" s="16"/>
      <c r="AZ157" s="16"/>
    </row>
    <row r="158" spans="1:55" ht="10.35" customHeight="1" x14ac:dyDescent="0.3">
      <c r="G158" s="16" t="s">
        <v>54</v>
      </c>
      <c r="H158" s="16"/>
      <c r="I158" s="16"/>
      <c r="J158" s="16"/>
      <c r="K158" s="16"/>
      <c r="M158" s="16" t="s">
        <v>55</v>
      </c>
      <c r="N158" s="16"/>
      <c r="O158" s="16"/>
      <c r="P158" s="16"/>
      <c r="Q158" s="16"/>
      <c r="S158" s="16" t="s">
        <v>55</v>
      </c>
      <c r="T158" s="16"/>
      <c r="U158" s="16"/>
      <c r="V158" s="16"/>
      <c r="W158" s="16"/>
      <c r="X158" s="16"/>
      <c r="Y158" s="16"/>
      <c r="Z158" s="16"/>
      <c r="AA158" s="16"/>
      <c r="AB158" s="16"/>
      <c r="AC158" s="16"/>
      <c r="AN158" s="17" t="s">
        <v>56</v>
      </c>
      <c r="AO158" s="17"/>
      <c r="AP158" s="17"/>
      <c r="AQ158" s="17"/>
      <c r="AR158" s="17"/>
    </row>
    <row r="159" spans="1:55" ht="8.85" customHeight="1" x14ac:dyDescent="0.3">
      <c r="AN159" s="16" t="s">
        <v>57</v>
      </c>
      <c r="AO159" s="16"/>
      <c r="AP159" s="16"/>
      <c r="AQ159" s="16"/>
      <c r="AR159" s="16"/>
      <c r="AT159" s="16" t="s">
        <v>58</v>
      </c>
      <c r="AU159" s="16"/>
      <c r="AV159" s="16"/>
      <c r="AW159" s="16"/>
      <c r="AX159" s="16"/>
      <c r="AY159" s="16"/>
      <c r="AZ159" s="16"/>
    </row>
    <row r="160" spans="1:55" ht="9.6" customHeight="1" x14ac:dyDescent="0.3">
      <c r="K160" s="18"/>
      <c r="Q160" s="18"/>
      <c r="S160" s="16" t="s">
        <v>59</v>
      </c>
      <c r="T160" s="16"/>
      <c r="U160" s="16"/>
      <c r="V160" s="16"/>
      <c r="W160" s="16"/>
      <c r="Y160" s="16" t="s">
        <v>60</v>
      </c>
      <c r="Z160" s="16"/>
      <c r="AA160" s="16"/>
      <c r="AB160" s="16"/>
      <c r="AC160" s="16"/>
      <c r="AJ160" s="18"/>
      <c r="AR160" s="18"/>
      <c r="AT160" s="18" t="s">
        <v>61</v>
      </c>
      <c r="AV160" s="18" t="s">
        <v>61</v>
      </c>
      <c r="AX160" s="18"/>
    </row>
    <row r="161" spans="1:54" s="15" customFormat="1" ht="9.6" customHeight="1" x14ac:dyDescent="0.3">
      <c r="A161" s="10"/>
      <c r="B161" s="10"/>
      <c r="C161" s="18" t="s">
        <v>62</v>
      </c>
      <c r="D161" s="10"/>
      <c r="E161" s="10"/>
      <c r="F161" s="10"/>
      <c r="G161" s="10"/>
      <c r="H161" s="10"/>
      <c r="I161" s="18" t="s">
        <v>63</v>
      </c>
      <c r="J161" s="10"/>
      <c r="K161" s="18" t="s">
        <v>64</v>
      </c>
      <c r="L161" s="10"/>
      <c r="M161" s="10"/>
      <c r="N161" s="10"/>
      <c r="O161" s="18" t="s">
        <v>63</v>
      </c>
      <c r="P161" s="10"/>
      <c r="Q161" s="18" t="s">
        <v>64</v>
      </c>
      <c r="R161" s="10"/>
      <c r="S161" s="10"/>
      <c r="T161" s="10"/>
      <c r="U161" s="18" t="s">
        <v>63</v>
      </c>
      <c r="V161" s="10"/>
      <c r="W161" s="18" t="s">
        <v>64</v>
      </c>
      <c r="X161" s="10"/>
      <c r="Y161" s="10"/>
      <c r="Z161" s="10"/>
      <c r="AA161" s="18" t="s">
        <v>63</v>
      </c>
      <c r="AB161" s="10"/>
      <c r="AC161" s="18" t="s">
        <v>64</v>
      </c>
      <c r="AD161" s="10"/>
      <c r="AE161" s="18" t="s">
        <v>65</v>
      </c>
      <c r="AF161" s="18"/>
      <c r="AG161" s="10"/>
      <c r="AH161" s="18" t="s">
        <v>66</v>
      </c>
      <c r="AI161" s="10"/>
      <c r="AJ161" s="18" t="s">
        <v>67</v>
      </c>
      <c r="AK161" s="10"/>
      <c r="AL161" s="18" t="s">
        <v>68</v>
      </c>
      <c r="AM161" s="10"/>
      <c r="AN161" s="10"/>
      <c r="AO161" s="10"/>
      <c r="AP161" s="18" t="s">
        <v>63</v>
      </c>
      <c r="AQ161" s="10"/>
      <c r="AR161" s="18" t="s">
        <v>64</v>
      </c>
      <c r="AS161" s="10"/>
      <c r="AT161" s="18" t="s">
        <v>69</v>
      </c>
      <c r="AU161" s="10"/>
      <c r="AV161" s="18" t="s">
        <v>69</v>
      </c>
      <c r="AW161" s="10"/>
      <c r="AX161" s="18"/>
      <c r="AY161" s="10"/>
      <c r="AZ161" s="18" t="s">
        <v>70</v>
      </c>
      <c r="BA161" s="10"/>
      <c r="BB161" s="10"/>
    </row>
    <row r="162" spans="1:54" s="15" customFormat="1" ht="9.6" customHeight="1" x14ac:dyDescent="0.3">
      <c r="A162" s="19" t="s">
        <v>71</v>
      </c>
      <c r="B162" s="10"/>
      <c r="C162" s="19" t="s">
        <v>72</v>
      </c>
      <c r="D162" s="10"/>
      <c r="E162" s="19" t="s">
        <v>73</v>
      </c>
      <c r="F162" s="10"/>
      <c r="G162" s="19" t="s">
        <v>74</v>
      </c>
      <c r="H162" s="10"/>
      <c r="I162" s="19" t="s">
        <v>75</v>
      </c>
      <c r="J162" s="10"/>
      <c r="K162" s="19" t="s">
        <v>76</v>
      </c>
      <c r="L162" s="10"/>
      <c r="M162" s="19" t="s">
        <v>74</v>
      </c>
      <c r="N162" s="10"/>
      <c r="O162" s="19" t="s">
        <v>75</v>
      </c>
      <c r="P162" s="10"/>
      <c r="Q162" s="19" t="s">
        <v>76</v>
      </c>
      <c r="R162" s="10"/>
      <c r="S162" s="19" t="s">
        <v>74</v>
      </c>
      <c r="T162" s="10"/>
      <c r="U162" s="19" t="s">
        <v>75</v>
      </c>
      <c r="V162" s="10"/>
      <c r="W162" s="19" t="s">
        <v>76</v>
      </c>
      <c r="X162" s="10"/>
      <c r="Y162" s="19" t="s">
        <v>74</v>
      </c>
      <c r="Z162" s="10"/>
      <c r="AA162" s="19" t="s">
        <v>75</v>
      </c>
      <c r="AB162" s="10"/>
      <c r="AC162" s="19" t="s">
        <v>76</v>
      </c>
      <c r="AD162" s="10"/>
      <c r="AE162" s="19" t="s">
        <v>50</v>
      </c>
      <c r="AF162" s="18"/>
      <c r="AG162" s="10"/>
      <c r="AH162" s="19" t="s">
        <v>77</v>
      </c>
      <c r="AI162" s="10"/>
      <c r="AJ162" s="19" t="s">
        <v>78</v>
      </c>
      <c r="AK162" s="10"/>
      <c r="AL162" s="19" t="s">
        <v>79</v>
      </c>
      <c r="AM162" s="10"/>
      <c r="AN162" s="19" t="s">
        <v>74</v>
      </c>
      <c r="AO162" s="10"/>
      <c r="AP162" s="19" t="s">
        <v>75</v>
      </c>
      <c r="AQ162" s="10"/>
      <c r="AR162" s="19" t="s">
        <v>80</v>
      </c>
      <c r="AS162" s="10"/>
      <c r="AT162" s="19" t="s">
        <v>81</v>
      </c>
      <c r="AU162" s="10"/>
      <c r="AV162" s="19" t="s">
        <v>82</v>
      </c>
      <c r="AW162" s="10"/>
      <c r="AX162" s="19"/>
      <c r="AY162" s="10"/>
      <c r="AZ162" s="19" t="s">
        <v>83</v>
      </c>
      <c r="BA162" s="10"/>
      <c r="BB162" s="20" t="s">
        <v>71</v>
      </c>
    </row>
    <row r="163" spans="1:54" s="15" customFormat="1" ht="8.85" customHeight="1"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row>
    <row r="164" spans="1:54" s="15" customFormat="1" ht="8.85" customHeight="1" x14ac:dyDescent="0.3">
      <c r="A164" s="10"/>
      <c r="B164" s="10"/>
      <c r="C164" s="10"/>
      <c r="D164" s="37"/>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row>
    <row r="165" spans="1:54" s="15" customFormat="1" ht="8.85" customHeight="1" x14ac:dyDescent="0.3">
      <c r="A165" s="10">
        <v>51</v>
      </c>
      <c r="B165" s="21"/>
      <c r="C165" s="26">
        <v>10919</v>
      </c>
      <c r="D165" s="10"/>
      <c r="E165" s="10" t="s">
        <v>174</v>
      </c>
      <c r="F165" s="21"/>
      <c r="G165" s="24">
        <v>24915272</v>
      </c>
      <c r="H165" s="21"/>
      <c r="I165" s="22">
        <f>(G165/$C165)</f>
        <v>2281.8272735598498</v>
      </c>
      <c r="J165" s="21"/>
      <c r="K165" s="23">
        <f>IF($AE165&lt;&gt;0,(G165/$AE165)*100,0)</f>
        <v>64.54022231487177</v>
      </c>
      <c r="L165" s="21"/>
      <c r="M165" s="24">
        <v>8794304</v>
      </c>
      <c r="N165" s="21"/>
      <c r="O165" s="22">
        <f>(M165/$C165)</f>
        <v>805.41294990383733</v>
      </c>
      <c r="P165" s="21"/>
      <c r="Q165" s="23">
        <f>IF($AE165&lt;&gt;0,(M165/$AE165)*100,0)</f>
        <v>22.780659800325122</v>
      </c>
      <c r="R165" s="21"/>
      <c r="S165" s="24">
        <v>3320718</v>
      </c>
      <c r="T165" s="21"/>
      <c r="U165" s="22">
        <f>(S165/$C165)</f>
        <v>304.12290502793297</v>
      </c>
      <c r="V165" s="21"/>
      <c r="W165" s="23">
        <f>IF($AE165&lt;&gt;0,(S165/$AE165)*100,0)</f>
        <v>8.601948153124571</v>
      </c>
      <c r="X165" s="21"/>
      <c r="Y165" s="24">
        <v>1573961</v>
      </c>
      <c r="Z165" s="21"/>
      <c r="AA165" s="22">
        <f>(Y165/$C165)</f>
        <v>144.14882315230332</v>
      </c>
      <c r="AB165" s="21"/>
      <c r="AC165" s="23">
        <f>IF($AE165&lt;&gt;0,(Y165/$AE165)*100,0)</f>
        <v>4.0771697316785422</v>
      </c>
      <c r="AD165" s="21"/>
      <c r="AE165" s="24">
        <f>(G165+M165+S165+Y165)</f>
        <v>38604255</v>
      </c>
      <c r="AF165" s="25"/>
      <c r="AG165" s="21"/>
      <c r="AH165" s="24">
        <v>15824</v>
      </c>
      <c r="AI165" s="21"/>
      <c r="AJ165" s="24">
        <v>1442245</v>
      </c>
      <c r="AK165" s="21"/>
      <c r="AL165" s="24">
        <f>(AE165+AH165+AJ165)</f>
        <v>40062324</v>
      </c>
      <c r="AM165" s="21"/>
      <c r="AN165" s="24">
        <v>33976431</v>
      </c>
      <c r="AO165" s="21"/>
      <c r="AP165" s="22">
        <f>(AN165/$C165)</f>
        <v>3111.6797325762432</v>
      </c>
      <c r="AQ165" s="21"/>
      <c r="AR165" s="23">
        <f>IF($AP$219&lt;&gt;0,(AP165/$AP$219)*100,0)</f>
        <v>82.073545176548166</v>
      </c>
      <c r="AS165" s="21"/>
      <c r="AT165" s="24">
        <v>270699</v>
      </c>
      <c r="AU165" s="21"/>
      <c r="AV165" s="24">
        <v>0</v>
      </c>
      <c r="AW165" s="21"/>
      <c r="AX165" s="24"/>
      <c r="AY165" s="21"/>
      <c r="AZ165" s="24">
        <v>0</v>
      </c>
      <c r="BA165" s="21"/>
      <c r="BB165" s="10">
        <v>51</v>
      </c>
    </row>
    <row r="166" spans="1:54" s="15" customFormat="1" ht="8.85" customHeight="1" x14ac:dyDescent="0.3">
      <c r="A166" s="10">
        <v>52</v>
      </c>
      <c r="B166" s="21"/>
      <c r="C166" s="26">
        <v>22173</v>
      </c>
      <c r="D166" s="10"/>
      <c r="E166" s="10" t="s">
        <v>175</v>
      </c>
      <c r="F166" s="21"/>
      <c r="G166" s="26">
        <v>16163393</v>
      </c>
      <c r="H166" s="21"/>
      <c r="I166" s="23">
        <f>(G166/$C166)</f>
        <v>728.96734767510031</v>
      </c>
      <c r="J166" s="21"/>
      <c r="K166" s="23">
        <f>IF($AE166&lt;&gt;0,(G166/$AE166)*100,0)</f>
        <v>21.115752045097018</v>
      </c>
      <c r="L166" s="21"/>
      <c r="M166" s="284">
        <v>39529043</v>
      </c>
      <c r="N166" s="21"/>
      <c r="O166" s="23">
        <f>(M166/$C166)</f>
        <v>1782.7557389618005</v>
      </c>
      <c r="P166" s="21"/>
      <c r="Q166" s="23">
        <f>IF($AE166&lt;&gt;0,(M166/$AE166)*100,0)</f>
        <v>51.64048603953254</v>
      </c>
      <c r="R166" s="21"/>
      <c r="S166" s="26">
        <v>14447924</v>
      </c>
      <c r="T166" s="21"/>
      <c r="U166" s="23">
        <f>(S166/$C166)</f>
        <v>651.59987372029047</v>
      </c>
      <c r="V166" s="21"/>
      <c r="W166" s="23">
        <f>IF($AE166&lt;&gt;0,(S166/$AE166)*100,0)</f>
        <v>18.874674441833239</v>
      </c>
      <c r="X166" s="21"/>
      <c r="Y166" s="26">
        <v>6406253</v>
      </c>
      <c r="Z166" s="21"/>
      <c r="AA166" s="23">
        <f>(Y166/$C166)</f>
        <v>288.92134578090469</v>
      </c>
      <c r="AB166" s="21"/>
      <c r="AC166" s="23">
        <f>IF($AE166&lt;&gt;0,(Y166/$AE166)*100,0)</f>
        <v>8.3690874735372027</v>
      </c>
      <c r="AD166" s="21"/>
      <c r="AE166" s="26">
        <f>(G166+M166+S166+Y166)</f>
        <v>76546613</v>
      </c>
      <c r="AF166" s="27"/>
      <c r="AG166" s="21"/>
      <c r="AH166" s="26">
        <v>100052</v>
      </c>
      <c r="AI166" s="21"/>
      <c r="AJ166" s="26">
        <v>0</v>
      </c>
      <c r="AK166" s="21"/>
      <c r="AL166" s="26">
        <f>(AE166+AH166+AJ166)</f>
        <v>76646665</v>
      </c>
      <c r="AM166" s="21"/>
      <c r="AN166" s="26">
        <v>73210926</v>
      </c>
      <c r="AO166" s="21"/>
      <c r="AP166" s="23">
        <f>(AN166/$C166)</f>
        <v>3301.8051684481125</v>
      </c>
      <c r="AQ166" s="21"/>
      <c r="AR166" s="23">
        <f>IF($AP$219&lt;&gt;0,(AP166/$AP$219)*100,0)</f>
        <v>87.088286374647495</v>
      </c>
      <c r="AS166" s="21"/>
      <c r="AT166" s="26">
        <v>0</v>
      </c>
      <c r="AU166" s="21"/>
      <c r="AV166" s="26">
        <v>0</v>
      </c>
      <c r="AW166" s="21"/>
      <c r="AX166" s="26"/>
      <c r="AY166" s="21"/>
      <c r="AZ166" s="26">
        <v>0</v>
      </c>
      <c r="BA166" s="21"/>
      <c r="BB166" s="10">
        <v>52</v>
      </c>
    </row>
    <row r="167" spans="1:54" s="15" customFormat="1" ht="8.85" customHeight="1" x14ac:dyDescent="0.3">
      <c r="A167" s="10">
        <v>53</v>
      </c>
      <c r="B167" s="21"/>
      <c r="C167" s="26">
        <v>420959</v>
      </c>
      <c r="D167" s="10"/>
      <c r="E167" s="10" t="s">
        <v>176</v>
      </c>
      <c r="F167" s="21"/>
      <c r="G167" s="26">
        <v>1924073675</v>
      </c>
      <c r="H167" s="21"/>
      <c r="I167" s="23">
        <f>(G167/$C167)</f>
        <v>4570.691385621878</v>
      </c>
      <c r="J167" s="21"/>
      <c r="K167" s="23">
        <f>IF($AE167&lt;&gt;0,(G167/$AE167)*100,0)</f>
        <v>73.732887711429981</v>
      </c>
      <c r="L167" s="21"/>
      <c r="M167" s="284">
        <v>512289307</v>
      </c>
      <c r="N167" s="21"/>
      <c r="O167" s="23">
        <f>(M167/$C167)</f>
        <v>1216.957725099119</v>
      </c>
      <c r="P167" s="21"/>
      <c r="Q167" s="23">
        <f>IF($AE167&lt;&gt;0,(M167/$AE167)*100,0)</f>
        <v>19.631561119299281</v>
      </c>
      <c r="R167" s="21"/>
      <c r="S167" s="26">
        <v>55082409</v>
      </c>
      <c r="T167" s="21"/>
      <c r="U167" s="23">
        <f>(S167/$C167)</f>
        <v>130.84981910352315</v>
      </c>
      <c r="V167" s="21"/>
      <c r="W167" s="23">
        <f>IF($AE167&lt;&gt;0,(S167/$AE167)*100,0)</f>
        <v>2.1108261759633815</v>
      </c>
      <c r="X167" s="21"/>
      <c r="Y167" s="26">
        <v>118073556</v>
      </c>
      <c r="Z167" s="21"/>
      <c r="AA167" s="23">
        <f>(Y167/$C167)</f>
        <v>280.48706881192703</v>
      </c>
      <c r="AB167" s="21"/>
      <c r="AC167" s="23">
        <f>IF($AE167&lt;&gt;0,(Y167/$AE167)*100,0)</f>
        <v>4.524724993307359</v>
      </c>
      <c r="AD167" s="21"/>
      <c r="AE167" s="26">
        <f>(G167+M167+S167+Y167)</f>
        <v>2609518947</v>
      </c>
      <c r="AF167" s="27"/>
      <c r="AG167" s="21"/>
      <c r="AH167" s="26">
        <v>10940075</v>
      </c>
      <c r="AI167" s="21"/>
      <c r="AJ167" s="26">
        <v>7867527</v>
      </c>
      <c r="AK167" s="21"/>
      <c r="AL167" s="26">
        <f>(AE167+AH167+AJ167)</f>
        <v>2628326549</v>
      </c>
      <c r="AM167" s="21"/>
      <c r="AN167" s="26">
        <v>2055015163</v>
      </c>
      <c r="AO167" s="21"/>
      <c r="AP167" s="23">
        <f>(AN167/$C167)</f>
        <v>4881.7465905230674</v>
      </c>
      <c r="AQ167" s="21"/>
      <c r="AR167" s="23">
        <f>IF($AP$219&lt;&gt;0,(AP167/$AP$219)*100,0)</f>
        <v>128.76076067315446</v>
      </c>
      <c r="AS167" s="21"/>
      <c r="AT167" s="26">
        <v>323811840</v>
      </c>
      <c r="AU167" s="21"/>
      <c r="AV167" s="26">
        <v>196626852</v>
      </c>
      <c r="AW167" s="21"/>
      <c r="AX167" s="26"/>
      <c r="AY167" s="21"/>
      <c r="AZ167" s="26">
        <v>89205630</v>
      </c>
      <c r="BA167" s="21"/>
      <c r="BB167" s="10">
        <v>53</v>
      </c>
    </row>
    <row r="168" spans="1:54" s="15" customFormat="1" ht="8.85" customHeight="1" x14ac:dyDescent="0.3">
      <c r="A168" s="10">
        <v>54</v>
      </c>
      <c r="B168" s="21"/>
      <c r="C168" s="26">
        <v>37596</v>
      </c>
      <c r="D168" s="10"/>
      <c r="E168" s="10" t="s">
        <v>177</v>
      </c>
      <c r="F168" s="21"/>
      <c r="G168" s="26">
        <v>86476367</v>
      </c>
      <c r="H168" s="21"/>
      <c r="I168" s="23">
        <f>(G168/$C168)</f>
        <v>2300.1480742632193</v>
      </c>
      <c r="J168" s="21"/>
      <c r="K168" s="23">
        <f>IF($AE168&lt;&gt;0,(G168/$AE168)*100,0)</f>
        <v>62.348462735441032</v>
      </c>
      <c r="L168" s="21"/>
      <c r="M168" s="284">
        <v>37342606</v>
      </c>
      <c r="N168" s="21"/>
      <c r="O168" s="23">
        <f>(M168/$C168)</f>
        <v>993.26008085966589</v>
      </c>
      <c r="P168" s="21"/>
      <c r="Q168" s="23">
        <f>IF($AE168&lt;&gt;0,(M168/$AE168)*100,0)</f>
        <v>26.923588020704624</v>
      </c>
      <c r="R168" s="21"/>
      <c r="S168" s="26">
        <v>9336697</v>
      </c>
      <c r="T168" s="21"/>
      <c r="U168" s="23">
        <f>(S168/$C168)</f>
        <v>248.34282902436431</v>
      </c>
      <c r="V168" s="21"/>
      <c r="W168" s="23">
        <f>IF($AE168&lt;&gt;0,(S168/$AE168)*100,0)</f>
        <v>6.7316507986118808</v>
      </c>
      <c r="X168" s="21"/>
      <c r="Y168" s="26">
        <v>5542805</v>
      </c>
      <c r="Z168" s="21"/>
      <c r="AA168" s="23">
        <f>(Y168/$C168)</f>
        <v>147.43071071390574</v>
      </c>
      <c r="AB168" s="21"/>
      <c r="AC168" s="23">
        <f>IF($AE168&lt;&gt;0,(Y168/$AE168)*100,0)</f>
        <v>3.9962984452424584</v>
      </c>
      <c r="AD168" s="21"/>
      <c r="AE168" s="26">
        <f>(G168+M168+S168+Y168)</f>
        <v>138698475</v>
      </c>
      <c r="AF168" s="27"/>
      <c r="AG168" s="21"/>
      <c r="AH168" s="26">
        <v>123296</v>
      </c>
      <c r="AI168" s="21"/>
      <c r="AJ168" s="26">
        <v>6449434</v>
      </c>
      <c r="AK168" s="21"/>
      <c r="AL168" s="26">
        <f>(AE168+AH168+AJ168)</f>
        <v>145271205</v>
      </c>
      <c r="AM168" s="21"/>
      <c r="AN168" s="26">
        <v>122118160</v>
      </c>
      <c r="AO168" s="21"/>
      <c r="AP168" s="23">
        <f>(AN168/$C168)</f>
        <v>3248.1689541440578</v>
      </c>
      <c r="AQ168" s="21"/>
      <c r="AR168" s="23">
        <f>IF($AP$219&lt;&gt;0,(AP168/$AP$219)*100,0)</f>
        <v>85.673579645128697</v>
      </c>
      <c r="AS168" s="21"/>
      <c r="AT168" s="26">
        <v>625495</v>
      </c>
      <c r="AU168" s="21"/>
      <c r="AV168" s="26">
        <v>0</v>
      </c>
      <c r="AW168" s="21"/>
      <c r="AX168" s="26"/>
      <c r="AY168" s="21"/>
      <c r="AZ168" s="26">
        <v>0</v>
      </c>
      <c r="BA168" s="21"/>
      <c r="BB168" s="10">
        <v>54</v>
      </c>
    </row>
    <row r="169" spans="1:54" s="15" customFormat="1" ht="8.85" customHeight="1" x14ac:dyDescent="0.3">
      <c r="A169" s="10">
        <v>55</v>
      </c>
      <c r="B169" s="21"/>
      <c r="C169" s="26">
        <v>11936</v>
      </c>
      <c r="D169" s="10"/>
      <c r="E169" s="10" t="s">
        <v>178</v>
      </c>
      <c r="F169" s="21"/>
      <c r="G169" s="26">
        <v>11517380</v>
      </c>
      <c r="H169" s="21"/>
      <c r="I169" s="28">
        <f>(G169/$C169)</f>
        <v>964.92794906166216</v>
      </c>
      <c r="J169" s="21"/>
      <c r="K169" s="28">
        <f>IF($AE169&lt;&gt;0,(G169/$AE169)*100,0)</f>
        <v>30.839503819813913</v>
      </c>
      <c r="L169" s="21"/>
      <c r="M169" s="284">
        <v>19829072</v>
      </c>
      <c r="N169" s="21"/>
      <c r="O169" s="28">
        <f>(M169/$C169)</f>
        <v>1661.2828418230563</v>
      </c>
      <c r="P169" s="21"/>
      <c r="Q169" s="28">
        <f>IF($AE169&lt;&gt;0,(M169/$AE169)*100,0)</f>
        <v>53.095299598291021</v>
      </c>
      <c r="R169" s="21"/>
      <c r="S169" s="26">
        <v>4328937</v>
      </c>
      <c r="T169" s="21"/>
      <c r="U169" s="28">
        <f>(S169/$C169)</f>
        <v>362.67903820375335</v>
      </c>
      <c r="V169" s="21"/>
      <c r="W169" s="28">
        <f>IF($AE169&lt;&gt;0,(S169/$AE169)*100,0)</f>
        <v>11.591374874080197</v>
      </c>
      <c r="X169" s="21"/>
      <c r="Y169" s="26">
        <v>1670802</v>
      </c>
      <c r="Z169" s="21"/>
      <c r="AA169" s="28">
        <f>(Y169/$C169)</f>
        <v>139.98006032171583</v>
      </c>
      <c r="AB169" s="21"/>
      <c r="AC169" s="28">
        <f>IF($AE169&lt;&gt;0,(Y169/$AE169)*100,0)</f>
        <v>4.473821707814861</v>
      </c>
      <c r="AD169" s="21"/>
      <c r="AE169" s="26">
        <f>(G169+M169+S169+Y169)</f>
        <v>37346191</v>
      </c>
      <c r="AF169" s="27"/>
      <c r="AG169" s="21"/>
      <c r="AH169" s="26">
        <v>0</v>
      </c>
      <c r="AI169" s="21"/>
      <c r="AJ169" s="26">
        <v>0</v>
      </c>
      <c r="AK169" s="21"/>
      <c r="AL169" s="26">
        <f>(AE169+AH169+AJ169)</f>
        <v>37346191</v>
      </c>
      <c r="AM169" s="21"/>
      <c r="AN169" s="26">
        <v>34826126</v>
      </c>
      <c r="AO169" s="21"/>
      <c r="AP169" s="28">
        <f>(AN169/$C169)</f>
        <v>2917.7384383378017</v>
      </c>
      <c r="AQ169" s="21"/>
      <c r="AR169" s="28">
        <f>IF($AP$219&lt;&gt;0,(AP169/$AP$219)*100,0)</f>
        <v>76.958157044653746</v>
      </c>
      <c r="AS169" s="21"/>
      <c r="AT169" s="26">
        <v>0</v>
      </c>
      <c r="AU169" s="21"/>
      <c r="AV169" s="26">
        <v>1296822</v>
      </c>
      <c r="AW169" s="21"/>
      <c r="AX169" s="26"/>
      <c r="AY169" s="21"/>
      <c r="AZ169" s="26">
        <v>0</v>
      </c>
      <c r="BA169" s="21"/>
      <c r="BB169" s="10">
        <v>55</v>
      </c>
    </row>
    <row r="170" spans="1:54" s="15" customFormat="1" ht="8.85" customHeight="1" x14ac:dyDescent="0.3">
      <c r="A170" s="29"/>
      <c r="B170" s="21"/>
      <c r="C170" s="29"/>
      <c r="D170" s="10"/>
      <c r="E170" s="10"/>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7"/>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9"/>
    </row>
    <row r="171" spans="1:54" s="15" customFormat="1" ht="8.85" customHeight="1" x14ac:dyDescent="0.3">
      <c r="A171" s="10">
        <v>56</v>
      </c>
      <c r="B171" s="21"/>
      <c r="C171" s="26">
        <v>13837</v>
      </c>
      <c r="D171" s="10"/>
      <c r="E171" s="10" t="s">
        <v>179</v>
      </c>
      <c r="F171" s="21"/>
      <c r="G171" s="26">
        <v>24867621</v>
      </c>
      <c r="H171" s="21"/>
      <c r="I171" s="28">
        <f>(G171/$C171)</f>
        <v>1797.1829876418299</v>
      </c>
      <c r="J171" s="21"/>
      <c r="K171" s="28">
        <f>IF($AE171&lt;&gt;0,(G171/$AE171)*100,0)</f>
        <v>52.04429759679261</v>
      </c>
      <c r="L171" s="21"/>
      <c r="M171" s="284">
        <v>16119278</v>
      </c>
      <c r="N171" s="21"/>
      <c r="O171" s="28">
        <f>(M171/$C171)</f>
        <v>1164.9402327094024</v>
      </c>
      <c r="P171" s="21"/>
      <c r="Q171" s="28">
        <f>IF($AE171&lt;&gt;0,(M171/$AE171)*100,0)</f>
        <v>33.73529382957188</v>
      </c>
      <c r="R171" s="21"/>
      <c r="S171" s="26">
        <v>4175856</v>
      </c>
      <c r="T171" s="21"/>
      <c r="U171" s="28">
        <f>(S171/$C171)</f>
        <v>301.78911613789114</v>
      </c>
      <c r="V171" s="21"/>
      <c r="W171" s="28">
        <f>IF($AE171&lt;&gt;0,(S171/$AE171)*100,0)</f>
        <v>8.7394565159792332</v>
      </c>
      <c r="X171" s="21"/>
      <c r="Y171" s="26">
        <v>2618889</v>
      </c>
      <c r="Z171" s="21"/>
      <c r="AA171" s="28">
        <f>(Y171/$C171)</f>
        <v>189.2671099226711</v>
      </c>
      <c r="AB171" s="21"/>
      <c r="AC171" s="28">
        <f>IF($AE171&lt;&gt;0,(Y171/$AE171)*100,0)</f>
        <v>5.4809520576562836</v>
      </c>
      <c r="AD171" s="21"/>
      <c r="AE171" s="26">
        <f>(G171+M171+S171+Y171)</f>
        <v>47781644</v>
      </c>
      <c r="AF171" s="27"/>
      <c r="AG171" s="21"/>
      <c r="AH171" s="26">
        <v>0</v>
      </c>
      <c r="AI171" s="21"/>
      <c r="AJ171" s="26">
        <v>475120</v>
      </c>
      <c r="AK171" s="21"/>
      <c r="AL171" s="26">
        <f>(AE171+AH171+AJ171)</f>
        <v>48256764</v>
      </c>
      <c r="AM171" s="21"/>
      <c r="AN171" s="26">
        <v>43545687</v>
      </c>
      <c r="AO171" s="21"/>
      <c r="AP171" s="28">
        <f>(AN171/$C171)</f>
        <v>3147.0468309604685</v>
      </c>
      <c r="AQ171" s="21"/>
      <c r="AR171" s="28">
        <f>IF($AP$219&lt;&gt;0,(AP171/$AP$219)*100,0)</f>
        <v>83.00638640587286</v>
      </c>
      <c r="AS171" s="21"/>
      <c r="AT171" s="26">
        <v>10352285</v>
      </c>
      <c r="AU171" s="21"/>
      <c r="AV171" s="26">
        <v>1073942</v>
      </c>
      <c r="AW171" s="21"/>
      <c r="AX171" s="26"/>
      <c r="AY171" s="21"/>
      <c r="AZ171" s="26">
        <v>0</v>
      </c>
      <c r="BA171" s="21"/>
      <c r="BB171" s="10">
        <v>56</v>
      </c>
    </row>
    <row r="172" spans="1:54" s="15" customFormat="1" ht="8.85" customHeight="1" x14ac:dyDescent="0.3">
      <c r="A172" s="10">
        <v>57</v>
      </c>
      <c r="B172" s="21"/>
      <c r="C172" s="26">
        <v>8533</v>
      </c>
      <c r="D172" s="10"/>
      <c r="E172" s="10" t="s">
        <v>180</v>
      </c>
      <c r="F172" s="21"/>
      <c r="G172" s="26">
        <v>17837769</v>
      </c>
      <c r="H172" s="21"/>
      <c r="I172" s="28">
        <f>(G172/$C172)</f>
        <v>2090.4452127036211</v>
      </c>
      <c r="J172" s="21"/>
      <c r="K172" s="28">
        <f>IF($AE172&lt;&gt;0,(G172/$AE172)*100,0)</f>
        <v>55.931743575691371</v>
      </c>
      <c r="L172" s="21"/>
      <c r="M172" s="284">
        <v>9925014</v>
      </c>
      <c r="N172" s="21"/>
      <c r="O172" s="28">
        <f>(M172/$C172)</f>
        <v>1163.1330130083206</v>
      </c>
      <c r="P172" s="21"/>
      <c r="Q172" s="28">
        <f>IF($AE172&lt;&gt;0,(M172/$AE172)*100,0)</f>
        <v>31.120670866022927</v>
      </c>
      <c r="R172" s="21"/>
      <c r="S172" s="26">
        <v>2465918</v>
      </c>
      <c r="T172" s="21"/>
      <c r="U172" s="28">
        <f>(S172/$C172)</f>
        <v>288.98605414273993</v>
      </c>
      <c r="V172" s="21"/>
      <c r="W172" s="28">
        <f>IF($AE172&lt;&gt;0,(S172/$AE172)*100,0)</f>
        <v>7.7320820364184391</v>
      </c>
      <c r="X172" s="21"/>
      <c r="Y172" s="26">
        <v>1663330</v>
      </c>
      <c r="Z172" s="21"/>
      <c r="AA172" s="28">
        <f>(Y172/$C172)</f>
        <v>194.92909879292159</v>
      </c>
      <c r="AB172" s="21"/>
      <c r="AC172" s="28">
        <f>IF($AE172&lt;&gt;0,(Y172/$AE172)*100,0)</f>
        <v>5.215503521867265</v>
      </c>
      <c r="AD172" s="21"/>
      <c r="AE172" s="26">
        <f>(G172+M172+S172+Y172)</f>
        <v>31892031</v>
      </c>
      <c r="AF172" s="27"/>
      <c r="AG172" s="21"/>
      <c r="AH172" s="26">
        <v>0</v>
      </c>
      <c r="AI172" s="21"/>
      <c r="AJ172" s="26">
        <v>0</v>
      </c>
      <c r="AK172" s="21"/>
      <c r="AL172" s="26">
        <f>(AE172+AH172+AJ172)</f>
        <v>31892031</v>
      </c>
      <c r="AM172" s="21"/>
      <c r="AN172" s="26">
        <v>30031610</v>
      </c>
      <c r="AO172" s="21"/>
      <c r="AP172" s="28">
        <f>(AN172/$C172)</f>
        <v>3519.4667760459392</v>
      </c>
      <c r="AQ172" s="21"/>
      <c r="AR172" s="28">
        <f>IF($AP$219&lt;&gt;0,(AP172/$AP$219)*100,0)</f>
        <v>92.829320581143421</v>
      </c>
      <c r="AS172" s="21"/>
      <c r="AT172" s="26">
        <v>0</v>
      </c>
      <c r="AU172" s="21"/>
      <c r="AV172" s="26">
        <v>0</v>
      </c>
      <c r="AW172" s="21"/>
      <c r="AX172" s="26"/>
      <c r="AY172" s="21"/>
      <c r="AZ172" s="26">
        <v>0</v>
      </c>
      <c r="BA172" s="21"/>
      <c r="BB172" s="10">
        <v>57</v>
      </c>
    </row>
    <row r="173" spans="1:54" s="15" customFormat="1" ht="8.85" customHeight="1" x14ac:dyDescent="0.3">
      <c r="A173" s="10">
        <v>58</v>
      </c>
      <c r="B173" s="21"/>
      <c r="C173" s="26">
        <v>30319</v>
      </c>
      <c r="D173" s="10"/>
      <c r="E173" s="10" t="s">
        <v>181</v>
      </c>
      <c r="F173" s="21"/>
      <c r="G173" s="26">
        <v>100920868</v>
      </c>
      <c r="H173" s="21"/>
      <c r="I173" s="28">
        <f>(G173/$C173)</f>
        <v>3328.6344536429301</v>
      </c>
      <c r="J173" s="21"/>
      <c r="K173" s="28">
        <f>IF($AE173&lt;&gt;0,(G173/$AE173)*100,0)</f>
        <v>63.950533686439648</v>
      </c>
      <c r="L173" s="21"/>
      <c r="M173" s="284">
        <v>41926087</v>
      </c>
      <c r="N173" s="21"/>
      <c r="O173" s="28">
        <f>(M173/$C173)</f>
        <v>1382.8321184735644</v>
      </c>
      <c r="P173" s="21"/>
      <c r="Q173" s="28">
        <f>IF($AE173&lt;&gt;0,(M173/$AE173)*100,0)</f>
        <v>26.56730656571542</v>
      </c>
      <c r="R173" s="21"/>
      <c r="S173" s="26">
        <v>10467885</v>
      </c>
      <c r="T173" s="21"/>
      <c r="U173" s="28">
        <f>(S173/$C173)</f>
        <v>345.25825390019457</v>
      </c>
      <c r="V173" s="21"/>
      <c r="W173" s="28">
        <f>IF($AE173&lt;&gt;0,(S173/$AE173)*100,0)</f>
        <v>6.6331854410752413</v>
      </c>
      <c r="X173" s="21"/>
      <c r="Y173" s="26">
        <v>4495990</v>
      </c>
      <c r="Z173" s="21"/>
      <c r="AA173" s="28">
        <f>(Y173/$C173)</f>
        <v>148.2895214222105</v>
      </c>
      <c r="AB173" s="21"/>
      <c r="AC173" s="28">
        <f>IF($AE173&lt;&gt;0,(Y173/$AE173)*100,0)</f>
        <v>2.8489743067696938</v>
      </c>
      <c r="AD173" s="21"/>
      <c r="AE173" s="26">
        <f>(G173+M173+S173+Y173)</f>
        <v>157810830</v>
      </c>
      <c r="AF173" s="27"/>
      <c r="AG173" s="21"/>
      <c r="AH173" s="26">
        <v>387434</v>
      </c>
      <c r="AI173" s="21"/>
      <c r="AJ173" s="26">
        <v>0</v>
      </c>
      <c r="AK173" s="21"/>
      <c r="AL173" s="26">
        <f>(AE173+AH173+AJ173)</f>
        <v>158198264</v>
      </c>
      <c r="AM173" s="21"/>
      <c r="AN173" s="26">
        <v>139479989</v>
      </c>
      <c r="AO173" s="21"/>
      <c r="AP173" s="28">
        <f>(AN173/$C173)</f>
        <v>4600.4152181800191</v>
      </c>
      <c r="AQ173" s="21"/>
      <c r="AR173" s="28">
        <f>IF($AP$219&lt;&gt;0,(AP173/$AP$219)*100,0)</f>
        <v>121.34037519586734</v>
      </c>
      <c r="AS173" s="21"/>
      <c r="AT173" s="26">
        <v>0</v>
      </c>
      <c r="AU173" s="21"/>
      <c r="AV173" s="26">
        <v>8073008</v>
      </c>
      <c r="AW173" s="21"/>
      <c r="AX173" s="26"/>
      <c r="AY173" s="21"/>
      <c r="AZ173" s="26">
        <v>0</v>
      </c>
      <c r="BA173" s="21"/>
      <c r="BB173" s="10">
        <v>58</v>
      </c>
    </row>
    <row r="174" spans="1:54" s="15" customFormat="1" ht="8.85" customHeight="1" x14ac:dyDescent="0.3">
      <c r="A174" s="10">
        <v>59</v>
      </c>
      <c r="B174" s="21"/>
      <c r="C174" s="26">
        <v>10625</v>
      </c>
      <c r="D174" s="10"/>
      <c r="E174" s="10" t="s">
        <v>182</v>
      </c>
      <c r="F174" s="21"/>
      <c r="G174" s="26">
        <v>24157049</v>
      </c>
      <c r="H174" s="21"/>
      <c r="I174" s="28">
        <f>(G174/$C174)</f>
        <v>2273.6046117647061</v>
      </c>
      <c r="J174" s="21"/>
      <c r="K174" s="28">
        <f>IF($AE174&lt;&gt;0,(G174/$AE174)*100,0)</f>
        <v>61.616039777808275</v>
      </c>
      <c r="L174" s="21"/>
      <c r="M174" s="284">
        <v>10245155</v>
      </c>
      <c r="N174" s="21"/>
      <c r="O174" s="28">
        <f>(M174/$C174)</f>
        <v>964.2498823529412</v>
      </c>
      <c r="P174" s="21"/>
      <c r="Q174" s="28">
        <f>IF($AE174&lt;&gt;0,(M174/$AE174)*100,0)</f>
        <v>26.131746390455696</v>
      </c>
      <c r="R174" s="21"/>
      <c r="S174" s="26">
        <v>3707933</v>
      </c>
      <c r="T174" s="21"/>
      <c r="U174" s="28">
        <f>(S174/$C174)</f>
        <v>348.98192941176472</v>
      </c>
      <c r="V174" s="21"/>
      <c r="W174" s="28">
        <f>IF($AE174&lt;&gt;0,(S174/$AE174)*100,0)</f>
        <v>9.4576182389433399</v>
      </c>
      <c r="X174" s="21"/>
      <c r="Y174" s="26">
        <v>1095643</v>
      </c>
      <c r="Z174" s="21"/>
      <c r="AA174" s="28">
        <f>(Y174/$C174)</f>
        <v>103.11934117647058</v>
      </c>
      <c r="AB174" s="21"/>
      <c r="AC174" s="28">
        <f>IF($AE174&lt;&gt;0,(Y174/$AE174)*100,0)</f>
        <v>2.7945955927926951</v>
      </c>
      <c r="AD174" s="21"/>
      <c r="AE174" s="26">
        <f>(G174+M174+S174+Y174)</f>
        <v>39205780</v>
      </c>
      <c r="AF174" s="27"/>
      <c r="AG174" s="21"/>
      <c r="AH174" s="26">
        <v>0</v>
      </c>
      <c r="AI174" s="21"/>
      <c r="AJ174" s="26">
        <v>0</v>
      </c>
      <c r="AK174" s="21"/>
      <c r="AL174" s="26">
        <f>(AE174+AH174+AJ174)</f>
        <v>39205780</v>
      </c>
      <c r="AM174" s="21"/>
      <c r="AN174" s="26">
        <v>34183012</v>
      </c>
      <c r="AO174" s="21"/>
      <c r="AP174" s="28">
        <f>(AN174/$C174)</f>
        <v>3217.2246588235294</v>
      </c>
      <c r="AQ174" s="21"/>
      <c r="AR174" s="28">
        <f>IF($AP$219&lt;&gt;0,(AP174/$AP$219)*100,0)</f>
        <v>84.857394099631335</v>
      </c>
      <c r="AS174" s="21"/>
      <c r="AT174" s="26">
        <v>0</v>
      </c>
      <c r="AU174" s="21"/>
      <c r="AV174" s="26">
        <v>288924</v>
      </c>
      <c r="AW174" s="21"/>
      <c r="AX174" s="26"/>
      <c r="AY174" s="21"/>
      <c r="AZ174" s="26">
        <v>0</v>
      </c>
      <c r="BA174" s="21"/>
      <c r="BB174" s="10">
        <v>59</v>
      </c>
    </row>
    <row r="175" spans="1:54" s="15" customFormat="1" ht="8.85" customHeight="1" x14ac:dyDescent="0.3">
      <c r="A175" s="10">
        <v>60</v>
      </c>
      <c r="B175" s="21"/>
      <c r="C175" s="26">
        <v>101323</v>
      </c>
      <c r="D175" s="10"/>
      <c r="E175" s="10" t="s">
        <v>183</v>
      </c>
      <c r="F175" s="21"/>
      <c r="G175" s="26">
        <v>142498115</v>
      </c>
      <c r="H175" s="21"/>
      <c r="I175" s="28">
        <f>(G175/$C175)</f>
        <v>1406.3748112471997</v>
      </c>
      <c r="J175" s="21"/>
      <c r="K175" s="28">
        <f>IF($AE175&lt;&gt;0,(G175/$AE175)*100,0)</f>
        <v>52.152374154235595</v>
      </c>
      <c r="L175" s="21"/>
      <c r="M175" s="284">
        <v>88373902</v>
      </c>
      <c r="N175" s="21"/>
      <c r="O175" s="28">
        <f>(M175/$C175)</f>
        <v>872.199816428649</v>
      </c>
      <c r="P175" s="21"/>
      <c r="Q175" s="28">
        <f>IF($AE175&lt;&gt;0,(M175/$AE175)*100,0)</f>
        <v>32.34364751122321</v>
      </c>
      <c r="R175" s="21"/>
      <c r="S175" s="26">
        <v>17880205</v>
      </c>
      <c r="T175" s="21"/>
      <c r="U175" s="28">
        <f>(S175/$C175)</f>
        <v>176.46738647691046</v>
      </c>
      <c r="V175" s="21"/>
      <c r="W175" s="28">
        <f>IF($AE175&lt;&gt;0,(S175/$AE175)*100,0)</f>
        <v>6.5439121150089177</v>
      </c>
      <c r="X175" s="21"/>
      <c r="Y175" s="284">
        <v>24481964</v>
      </c>
      <c r="Z175" s="21"/>
      <c r="AA175" s="28">
        <f>(Y175/$C175)</f>
        <v>241.62296813161868</v>
      </c>
      <c r="AB175" s="21"/>
      <c r="AC175" s="28">
        <f>IF($AE175&lt;&gt;0,(Y175/$AE175)*100,0)</f>
        <v>8.9600662195322816</v>
      </c>
      <c r="AD175" s="21"/>
      <c r="AE175" s="26">
        <f>(G175+M175+S175+Y175)</f>
        <v>273234186</v>
      </c>
      <c r="AF175" s="27"/>
      <c r="AG175" s="21"/>
      <c r="AH175" s="26">
        <v>0</v>
      </c>
      <c r="AI175" s="21"/>
      <c r="AJ175" s="26">
        <v>0</v>
      </c>
      <c r="AK175" s="21"/>
      <c r="AL175" s="26">
        <f>(AE175+AH175+AJ175)</f>
        <v>273234186</v>
      </c>
      <c r="AM175" s="21"/>
      <c r="AN175" s="26">
        <v>235006574</v>
      </c>
      <c r="AO175" s="21"/>
      <c r="AP175" s="28">
        <f>(AN175/$C175)</f>
        <v>2319.3803381265852</v>
      </c>
      <c r="AQ175" s="21"/>
      <c r="AR175" s="28">
        <f>IF($AP$219&lt;&gt;0,(AP175/$AP$219)*100,0)</f>
        <v>61.175886763007547</v>
      </c>
      <c r="AS175" s="21"/>
      <c r="AT175" s="26">
        <v>0</v>
      </c>
      <c r="AU175" s="21"/>
      <c r="AV175" s="26">
        <v>0</v>
      </c>
      <c r="AW175" s="21"/>
      <c r="AX175" s="26"/>
      <c r="AY175" s="21"/>
      <c r="AZ175" s="26">
        <v>0</v>
      </c>
      <c r="BA175" s="21"/>
      <c r="BB175" s="10">
        <v>60</v>
      </c>
    </row>
    <row r="176" spans="1:54" s="15" customFormat="1" ht="8.85" customHeight="1" x14ac:dyDescent="0.3">
      <c r="A176" s="29"/>
      <c r="B176" s="21"/>
      <c r="C176" s="29"/>
      <c r="D176" s="10"/>
      <c r="E176" s="10"/>
      <c r="F176" s="21"/>
      <c r="G176" s="21"/>
      <c r="H176" s="21"/>
      <c r="I176" s="21"/>
      <c r="J176" s="21"/>
      <c r="K176" s="21"/>
      <c r="L176" s="21"/>
      <c r="M176" s="27"/>
      <c r="N176" s="21"/>
      <c r="O176" s="21"/>
      <c r="P176" s="21"/>
      <c r="Q176" s="21"/>
      <c r="R176" s="21"/>
      <c r="S176" s="21"/>
      <c r="T176" s="21"/>
      <c r="U176" s="21"/>
      <c r="V176" s="21"/>
      <c r="W176" s="21"/>
      <c r="X176" s="21"/>
      <c r="Y176" s="27"/>
      <c r="Z176" s="21"/>
      <c r="AA176" s="21"/>
      <c r="AB176" s="21"/>
      <c r="AC176" s="21"/>
      <c r="AD176" s="21"/>
      <c r="AE176" s="21"/>
      <c r="AF176" s="27"/>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9"/>
    </row>
    <row r="177" spans="1:54" s="15" customFormat="1" ht="8.85" customHeight="1" x14ac:dyDescent="0.3">
      <c r="A177" s="10">
        <v>61</v>
      </c>
      <c r="B177" s="21"/>
      <c r="C177" s="26">
        <v>14775</v>
      </c>
      <c r="D177" s="10"/>
      <c r="E177" s="10" t="s">
        <v>184</v>
      </c>
      <c r="F177" s="21"/>
      <c r="G177" s="26">
        <v>32845911</v>
      </c>
      <c r="H177" s="21"/>
      <c r="I177" s="28">
        <f>(G177/$C177)</f>
        <v>2223.0735025380709</v>
      </c>
      <c r="J177" s="21"/>
      <c r="K177" s="28">
        <f>IF($AE177&lt;&gt;0,(G177/$AE177)*100,0)</f>
        <v>58.829284747799427</v>
      </c>
      <c r="L177" s="21"/>
      <c r="M177" s="284">
        <v>16384723</v>
      </c>
      <c r="N177" s="21"/>
      <c r="O177" s="28">
        <f>(M177/$C177)</f>
        <v>1108.9491032148901</v>
      </c>
      <c r="P177" s="21"/>
      <c r="Q177" s="28">
        <f>IF($AE177&lt;&gt;0,(M177/$AE177)*100,0)</f>
        <v>29.346165337926493</v>
      </c>
      <c r="R177" s="21"/>
      <c r="S177" s="26">
        <v>2402530</v>
      </c>
      <c r="T177" s="21"/>
      <c r="U177" s="28">
        <f>(S177/$C177)</f>
        <v>162.60778341793571</v>
      </c>
      <c r="V177" s="21"/>
      <c r="W177" s="28">
        <f>IF($AE177&lt;&gt;0,(S177/$AE177)*100,0)</f>
        <v>4.3030964032366326</v>
      </c>
      <c r="X177" s="21"/>
      <c r="Y177" s="26">
        <v>4199422</v>
      </c>
      <c r="Z177" s="21"/>
      <c r="AA177" s="28">
        <f>(Y177/$C177)</f>
        <v>284.22483925549915</v>
      </c>
      <c r="AB177" s="21"/>
      <c r="AC177" s="28">
        <f>IF($AE177&lt;&gt;0,(Y177/$AE177)*100,0)</f>
        <v>7.5214535110374428</v>
      </c>
      <c r="AD177" s="21"/>
      <c r="AE177" s="26">
        <f>(G177+M177+S177+Y177)</f>
        <v>55832586</v>
      </c>
      <c r="AF177" s="27"/>
      <c r="AG177" s="21"/>
      <c r="AH177" s="26">
        <v>0</v>
      </c>
      <c r="AI177" s="21"/>
      <c r="AJ177" s="26">
        <v>0</v>
      </c>
      <c r="AK177" s="21"/>
      <c r="AL177" s="26">
        <f>(AE177+AH177+AJ177)</f>
        <v>55832586</v>
      </c>
      <c r="AM177" s="21"/>
      <c r="AN177" s="26">
        <v>48884504</v>
      </c>
      <c r="AO177" s="21"/>
      <c r="AP177" s="28">
        <f>(AN177/$C177)</f>
        <v>3308.5958714043995</v>
      </c>
      <c r="AQ177" s="21"/>
      <c r="AR177" s="28">
        <f>IF($AP$219&lt;&gt;0,(AP177/$AP$219)*100,0)</f>
        <v>87.267397695143799</v>
      </c>
      <c r="AS177" s="21"/>
      <c r="AT177" s="26">
        <v>0</v>
      </c>
      <c r="AU177" s="21"/>
      <c r="AV177" s="26">
        <v>3352425</v>
      </c>
      <c r="AW177" s="21"/>
      <c r="AX177" s="26"/>
      <c r="AY177" s="21"/>
      <c r="AZ177" s="26">
        <v>39788</v>
      </c>
      <c r="BA177" s="21"/>
      <c r="BB177" s="10">
        <v>61</v>
      </c>
    </row>
    <row r="178" spans="1:54" s="15" customFormat="1" ht="8.85" customHeight="1" x14ac:dyDescent="0.3">
      <c r="A178" s="10">
        <v>62</v>
      </c>
      <c r="B178" s="21"/>
      <c r="C178" s="26">
        <v>22945</v>
      </c>
      <c r="D178" s="10"/>
      <c r="E178" s="10" t="s">
        <v>185</v>
      </c>
      <c r="F178" s="21"/>
      <c r="G178" s="26">
        <v>54762218</v>
      </c>
      <c r="H178" s="21"/>
      <c r="I178" s="28">
        <f>(G178/$C178)</f>
        <v>2386.6732621486162</v>
      </c>
      <c r="J178" s="21"/>
      <c r="K178" s="28">
        <f>IF($AE178&lt;&gt;0,(G178/$AE178)*100,0)</f>
        <v>61.929271539289665</v>
      </c>
      <c r="L178" s="21"/>
      <c r="M178" s="284">
        <v>25259623</v>
      </c>
      <c r="N178" s="21"/>
      <c r="O178" s="28">
        <f>(M178/$C178)</f>
        <v>1100.8770102418828</v>
      </c>
      <c r="P178" s="21"/>
      <c r="Q178" s="28">
        <f>IF($AE178&lt;&gt;0,(M178/$AE178)*100,0)</f>
        <v>28.565498419861058</v>
      </c>
      <c r="R178" s="21"/>
      <c r="S178" s="26">
        <v>4190197</v>
      </c>
      <c r="T178" s="21"/>
      <c r="U178" s="28">
        <f>(S178/$C178)</f>
        <v>182.61917629113097</v>
      </c>
      <c r="V178" s="21"/>
      <c r="W178" s="28">
        <f>IF($AE178&lt;&gt;0,(S178/$AE178)*100,0)</f>
        <v>4.738592724935228</v>
      </c>
      <c r="X178" s="21"/>
      <c r="Y178" s="26">
        <v>4214996</v>
      </c>
      <c r="Z178" s="21"/>
      <c r="AA178" s="28">
        <f>(Y178/$C178)</f>
        <v>183.69997820876009</v>
      </c>
      <c r="AB178" s="21"/>
      <c r="AC178" s="28">
        <f>IF($AE178&lt;&gt;0,(Y178/$AE178)*100,0)</f>
        <v>4.7666373159140445</v>
      </c>
      <c r="AD178" s="21"/>
      <c r="AE178" s="26">
        <f>(G178+M178+S178+Y178)</f>
        <v>88427034</v>
      </c>
      <c r="AF178" s="27"/>
      <c r="AG178" s="21"/>
      <c r="AH178" s="26">
        <v>0</v>
      </c>
      <c r="AI178" s="21"/>
      <c r="AJ178" s="26">
        <v>0</v>
      </c>
      <c r="AK178" s="21"/>
      <c r="AL178" s="26">
        <f>(AE178+AH178+AJ178)</f>
        <v>88427034</v>
      </c>
      <c r="AM178" s="21"/>
      <c r="AN178" s="26">
        <v>65808009</v>
      </c>
      <c r="AO178" s="21"/>
      <c r="AP178" s="28">
        <f>(AN178/$C178)</f>
        <v>2868.0762257572455</v>
      </c>
      <c r="AQ178" s="21"/>
      <c r="AR178" s="28">
        <f>IF($AP$219&lt;&gt;0,(AP178/$AP$219)*100,0)</f>
        <v>75.648268432041604</v>
      </c>
      <c r="AS178" s="21"/>
      <c r="AT178" s="26">
        <v>0</v>
      </c>
      <c r="AU178" s="21"/>
      <c r="AV178" s="26">
        <v>0</v>
      </c>
      <c r="AW178" s="21"/>
      <c r="AX178" s="26"/>
      <c r="AY178" s="21"/>
      <c r="AZ178" s="26">
        <v>0</v>
      </c>
      <c r="BA178" s="21"/>
      <c r="BB178" s="10">
        <v>62</v>
      </c>
    </row>
    <row r="179" spans="1:54" s="15" customFormat="1" ht="8.85" customHeight="1" x14ac:dyDescent="0.3">
      <c r="A179" s="10">
        <v>63</v>
      </c>
      <c r="B179" s="21"/>
      <c r="C179" s="26">
        <v>12282</v>
      </c>
      <c r="D179" s="10"/>
      <c r="E179" s="10" t="s">
        <v>186</v>
      </c>
      <c r="F179" s="21"/>
      <c r="G179" s="26">
        <v>29300309</v>
      </c>
      <c r="H179" s="21"/>
      <c r="I179" s="28">
        <f>(G179/$C179)</f>
        <v>2385.6301091027522</v>
      </c>
      <c r="J179" s="21"/>
      <c r="K179" s="28">
        <f>IF($AE179&lt;&gt;0,(G179/$AE179)*100,0)</f>
        <v>54.414382435029452</v>
      </c>
      <c r="L179" s="21"/>
      <c r="M179" s="284">
        <v>17868918</v>
      </c>
      <c r="N179" s="21"/>
      <c r="O179" s="28">
        <f>(M179/$C179)</f>
        <v>1454.8866634098681</v>
      </c>
      <c r="P179" s="21"/>
      <c r="Q179" s="28">
        <f>IF($AE179&lt;&gt;0,(M179/$AE179)*100,0)</f>
        <v>33.184842444910103</v>
      </c>
      <c r="R179" s="21"/>
      <c r="S179" s="26">
        <v>4396099</v>
      </c>
      <c r="T179" s="21"/>
      <c r="U179" s="28">
        <f>(S179/$C179)</f>
        <v>357.93022309070182</v>
      </c>
      <c r="V179" s="21"/>
      <c r="W179" s="28">
        <f>IF($AE179&lt;&gt;0,(S179/$AE179)*100,0)</f>
        <v>8.1641122695412705</v>
      </c>
      <c r="X179" s="21"/>
      <c r="Y179" s="26">
        <v>2281300</v>
      </c>
      <c r="Z179" s="21"/>
      <c r="AA179" s="28">
        <f>(Y179/$C179)</f>
        <v>185.74336427291971</v>
      </c>
      <c r="AB179" s="21"/>
      <c r="AC179" s="28">
        <f>IF($AE179&lt;&gt;0,(Y179/$AE179)*100,0)</f>
        <v>4.2366628505191768</v>
      </c>
      <c r="AD179" s="21"/>
      <c r="AE179" s="26">
        <f>(G179+M179+S179+Y179)</f>
        <v>53846626</v>
      </c>
      <c r="AF179" s="27"/>
      <c r="AG179" s="21"/>
      <c r="AH179" s="26">
        <v>0</v>
      </c>
      <c r="AI179" s="21"/>
      <c r="AJ179" s="26">
        <v>1263377</v>
      </c>
      <c r="AK179" s="21"/>
      <c r="AL179" s="26">
        <f>(AE179+AH179+AJ179)</f>
        <v>55110003</v>
      </c>
      <c r="AM179" s="21"/>
      <c r="AN179" s="26">
        <v>47120704</v>
      </c>
      <c r="AO179" s="21"/>
      <c r="AP179" s="28">
        <f>(AN179/$C179)</f>
        <v>3836.5660315909463</v>
      </c>
      <c r="AQ179" s="21"/>
      <c r="AR179" s="28">
        <f>IF($AP$219&lt;&gt;0,(AP179/$AP$219)*100,0)</f>
        <v>101.19311837272262</v>
      </c>
      <c r="AS179" s="21"/>
      <c r="AT179" s="26">
        <v>13691</v>
      </c>
      <c r="AU179" s="21"/>
      <c r="AV179" s="26">
        <v>3996906</v>
      </c>
      <c r="AW179" s="21"/>
      <c r="AX179" s="26"/>
      <c r="AY179" s="21"/>
      <c r="AZ179" s="26">
        <v>0</v>
      </c>
      <c r="BA179" s="21"/>
      <c r="BB179" s="10">
        <v>63</v>
      </c>
    </row>
    <row r="180" spans="1:54" s="15" customFormat="1" ht="8.85" customHeight="1" x14ac:dyDescent="0.3">
      <c r="A180" s="10">
        <v>64</v>
      </c>
      <c r="B180" s="21"/>
      <c r="C180" s="26">
        <v>11839</v>
      </c>
      <c r="D180" s="10"/>
      <c r="E180" s="10" t="s">
        <v>187</v>
      </c>
      <c r="F180" s="21"/>
      <c r="G180" s="26">
        <v>25367563</v>
      </c>
      <c r="H180" s="21"/>
      <c r="I180" s="28">
        <f>(G180/$C180)</f>
        <v>2142.7116310499196</v>
      </c>
      <c r="J180" s="21"/>
      <c r="K180" s="28">
        <f>IF($AE180&lt;&gt;0,(G180/$AE180)*100,0)</f>
        <v>63.082476038789927</v>
      </c>
      <c r="L180" s="21"/>
      <c r="M180" s="284">
        <v>9490584</v>
      </c>
      <c r="N180" s="21"/>
      <c r="O180" s="28">
        <f>(M180/$C180)</f>
        <v>801.63730044767294</v>
      </c>
      <c r="P180" s="21"/>
      <c r="Q180" s="28">
        <f>IF($AE180&lt;&gt;0,(M180/$AE180)*100,0)</f>
        <v>23.600593315728556</v>
      </c>
      <c r="R180" s="21"/>
      <c r="S180" s="26">
        <v>3876571</v>
      </c>
      <c r="T180" s="21"/>
      <c r="U180" s="28">
        <f>(S180/$C180)</f>
        <v>327.44074668468619</v>
      </c>
      <c r="V180" s="21"/>
      <c r="W180" s="28">
        <f>IF($AE180&lt;&gt;0,(S180/$AE180)*100,0)</f>
        <v>9.6400153700285642</v>
      </c>
      <c r="X180" s="21"/>
      <c r="Y180" s="26">
        <v>1478610</v>
      </c>
      <c r="Z180" s="21"/>
      <c r="AA180" s="28">
        <f>(Y180/$C180)</f>
        <v>124.8931497592702</v>
      </c>
      <c r="AB180" s="21"/>
      <c r="AC180" s="28">
        <f>IF($AE180&lt;&gt;0,(Y180/$AE180)*100,0)</f>
        <v>3.6769152754529544</v>
      </c>
      <c r="AD180" s="21"/>
      <c r="AE180" s="26">
        <f>(G180+M180+S180+Y180)</f>
        <v>40213328</v>
      </c>
      <c r="AF180" s="27"/>
      <c r="AG180" s="21"/>
      <c r="AH180" s="26">
        <v>0</v>
      </c>
      <c r="AI180" s="21"/>
      <c r="AJ180" s="26">
        <v>882609</v>
      </c>
      <c r="AK180" s="21"/>
      <c r="AL180" s="26">
        <f>(AE180+AH180+AJ180)</f>
        <v>41095937</v>
      </c>
      <c r="AM180" s="21"/>
      <c r="AN180" s="26">
        <v>35619935</v>
      </c>
      <c r="AO180" s="21"/>
      <c r="AP180" s="28">
        <f>(AN180/$C180)</f>
        <v>3008.6945687980406</v>
      </c>
      <c r="AQ180" s="21"/>
      <c r="AR180" s="28">
        <f>IF($AP$219&lt;&gt;0,(AP180/$AP$219)*100,0)</f>
        <v>79.35721245008645</v>
      </c>
      <c r="AS180" s="21"/>
      <c r="AT180" s="26">
        <v>5124</v>
      </c>
      <c r="AU180" s="21"/>
      <c r="AV180" s="26">
        <v>0</v>
      </c>
      <c r="AW180" s="21"/>
      <c r="AX180" s="26"/>
      <c r="AY180" s="21"/>
      <c r="AZ180" s="26">
        <v>447916</v>
      </c>
      <c r="BA180" s="21"/>
      <c r="BB180" s="10">
        <v>64</v>
      </c>
    </row>
    <row r="181" spans="1:54" s="15" customFormat="1" ht="8.85" customHeight="1" x14ac:dyDescent="0.3">
      <c r="A181" s="10">
        <v>65</v>
      </c>
      <c r="B181" s="21"/>
      <c r="C181" s="26">
        <v>15642</v>
      </c>
      <c r="D181" s="10"/>
      <c r="E181" s="10" t="s">
        <v>188</v>
      </c>
      <c r="F181" s="21"/>
      <c r="G181" s="26">
        <v>14314554</v>
      </c>
      <c r="H181" s="21"/>
      <c r="I181" s="28">
        <f>(G181/$C181)</f>
        <v>915.13578826237051</v>
      </c>
      <c r="J181" s="21"/>
      <c r="K181" s="28">
        <f>IF($AE181&lt;&gt;0,(G181/$AE181)*100,0)</f>
        <v>33.317009080686532</v>
      </c>
      <c r="L181" s="21"/>
      <c r="M181" s="284">
        <v>22232030</v>
      </c>
      <c r="N181" s="21"/>
      <c r="O181" s="28">
        <f>(M181/$C181)</f>
        <v>1421.3035417465796</v>
      </c>
      <c r="P181" s="21"/>
      <c r="Q181" s="28">
        <f>IF($AE181&lt;&gt;0,(M181/$AE181)*100,0)</f>
        <v>51.744870667440665</v>
      </c>
      <c r="R181" s="21"/>
      <c r="S181" s="26">
        <v>4729815</v>
      </c>
      <c r="T181" s="21"/>
      <c r="U181" s="28">
        <f>(S181/$C181)</f>
        <v>302.37917146144991</v>
      </c>
      <c r="V181" s="21"/>
      <c r="W181" s="28">
        <f>IF($AE181&lt;&gt;0,(S181/$AE181)*100,0)</f>
        <v>11.008606297127201</v>
      </c>
      <c r="X181" s="21"/>
      <c r="Y181" s="26">
        <v>1688304</v>
      </c>
      <c r="Z181" s="21"/>
      <c r="AA181" s="28">
        <f>(Y181/$C181)</f>
        <v>107.93402378212505</v>
      </c>
      <c r="AB181" s="21"/>
      <c r="AC181" s="28">
        <f>IF($AE181&lt;&gt;0,(Y181/$AE181)*100,0)</f>
        <v>3.9295139547455968</v>
      </c>
      <c r="AD181" s="21"/>
      <c r="AE181" s="26">
        <f>(G181+M181+S181+Y181)</f>
        <v>42964703</v>
      </c>
      <c r="AF181" s="27"/>
      <c r="AG181" s="21"/>
      <c r="AH181" s="26">
        <v>0</v>
      </c>
      <c r="AI181" s="21"/>
      <c r="AJ181" s="26">
        <v>0</v>
      </c>
      <c r="AK181" s="21"/>
      <c r="AL181" s="26">
        <f>(AE181+AH181+AJ181)</f>
        <v>42964703</v>
      </c>
      <c r="AM181" s="21"/>
      <c r="AN181" s="26">
        <v>42599058</v>
      </c>
      <c r="AO181" s="21"/>
      <c r="AP181" s="28">
        <f>(AN181/$C181)</f>
        <v>2723.3766781741465</v>
      </c>
      <c r="AQ181" s="21"/>
      <c r="AR181" s="28">
        <f>IF($AP$219&lt;&gt;0,(AP181/$AP$219)*100,0)</f>
        <v>71.831678719656537</v>
      </c>
      <c r="AS181" s="21"/>
      <c r="AT181" s="26">
        <v>0</v>
      </c>
      <c r="AU181" s="21"/>
      <c r="AV181" s="26">
        <v>0</v>
      </c>
      <c r="AW181" s="21"/>
      <c r="AX181" s="26"/>
      <c r="AY181" s="21"/>
      <c r="AZ181" s="26">
        <v>0</v>
      </c>
      <c r="BA181" s="21"/>
      <c r="BB181" s="10">
        <v>65</v>
      </c>
    </row>
    <row r="182" spans="1:54" s="15" customFormat="1" ht="8.85" customHeight="1" x14ac:dyDescent="0.3">
      <c r="A182" s="29"/>
      <c r="B182" s="21"/>
      <c r="C182" s="29"/>
      <c r="D182" s="10"/>
      <c r="E182" s="10"/>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7"/>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9"/>
    </row>
    <row r="183" spans="1:54" s="15" customFormat="1" ht="8.85" customHeight="1" x14ac:dyDescent="0.3">
      <c r="A183" s="10">
        <v>66</v>
      </c>
      <c r="B183" s="21"/>
      <c r="C183" s="26">
        <v>36254</v>
      </c>
      <c r="D183" s="10"/>
      <c r="E183" s="10" t="s">
        <v>189</v>
      </c>
      <c r="F183" s="21"/>
      <c r="G183" s="26">
        <v>61393442</v>
      </c>
      <c r="H183" s="21"/>
      <c r="I183" s="28">
        <f>(G183/$C183)</f>
        <v>1693.425332377117</v>
      </c>
      <c r="J183" s="21"/>
      <c r="K183" s="28">
        <f>IF($AE183&lt;&gt;0,(G183/$AE183)*100,0)</f>
        <v>50.154966399404458</v>
      </c>
      <c r="L183" s="21"/>
      <c r="M183" s="284">
        <v>44474543</v>
      </c>
      <c r="N183" s="21"/>
      <c r="O183" s="28">
        <f>(M183/$C183)</f>
        <v>1226.7485794670934</v>
      </c>
      <c r="P183" s="21"/>
      <c r="Q183" s="28">
        <f>IF($AE183&lt;&gt;0,(M183/$AE183)*100,0)</f>
        <v>36.333183759168755</v>
      </c>
      <c r="R183" s="21"/>
      <c r="S183" s="26">
        <v>7202264</v>
      </c>
      <c r="T183" s="21"/>
      <c r="U183" s="28">
        <f>(S183/$C183)</f>
        <v>198.66122358912119</v>
      </c>
      <c r="V183" s="21"/>
      <c r="W183" s="28">
        <f>IF($AE183&lt;&gt;0,(S183/$AE183)*100,0)</f>
        <v>5.8838419406365965</v>
      </c>
      <c r="X183" s="21"/>
      <c r="Y183" s="26">
        <v>9337254</v>
      </c>
      <c r="Z183" s="21"/>
      <c r="AA183" s="28">
        <f>(Y183/$C183)</f>
        <v>257.55100126882553</v>
      </c>
      <c r="AB183" s="21"/>
      <c r="AC183" s="28">
        <f>IF($AE183&lt;&gt;0,(Y183/$AE183)*100,0)</f>
        <v>7.6280079007901982</v>
      </c>
      <c r="AD183" s="21"/>
      <c r="AE183" s="26">
        <f>(G183+M183+S183+Y183)</f>
        <v>122407503</v>
      </c>
      <c r="AF183" s="27"/>
      <c r="AG183" s="21"/>
      <c r="AH183" s="26">
        <v>6534324</v>
      </c>
      <c r="AI183" s="21"/>
      <c r="AJ183" s="26">
        <v>0</v>
      </c>
      <c r="AK183" s="21"/>
      <c r="AL183" s="26">
        <f>(AE183+AH183+AJ183)</f>
        <v>128941827</v>
      </c>
      <c r="AM183" s="21"/>
      <c r="AN183" s="26">
        <v>112311225</v>
      </c>
      <c r="AO183" s="21"/>
      <c r="AP183" s="28">
        <f>(AN183/$C183)</f>
        <v>3097.8988525404093</v>
      </c>
      <c r="AQ183" s="21"/>
      <c r="AR183" s="28">
        <f>IF($AP$219&lt;&gt;0,(AP183/$AP$219)*100,0)</f>
        <v>81.710061213737774</v>
      </c>
      <c r="AS183" s="21"/>
      <c r="AT183" s="26">
        <v>3436527</v>
      </c>
      <c r="AU183" s="21"/>
      <c r="AV183" s="26">
        <v>9379439</v>
      </c>
      <c r="AW183" s="21"/>
      <c r="AX183" s="26"/>
      <c r="AY183" s="21"/>
      <c r="AZ183" s="26">
        <v>0</v>
      </c>
      <c r="BA183" s="21"/>
      <c r="BB183" s="10">
        <v>66</v>
      </c>
    </row>
    <row r="184" spans="1:54" s="15" customFormat="1" ht="8.85" customHeight="1" x14ac:dyDescent="0.3">
      <c r="A184" s="10">
        <v>67</v>
      </c>
      <c r="B184" s="21"/>
      <c r="C184" s="26">
        <v>23709</v>
      </c>
      <c r="D184" s="10"/>
      <c r="E184" s="10" t="s">
        <v>190</v>
      </c>
      <c r="F184" s="21"/>
      <c r="G184" s="26">
        <v>35645300</v>
      </c>
      <c r="H184" s="21"/>
      <c r="I184" s="28">
        <f>(G184/$C184)</f>
        <v>1503.4501666033996</v>
      </c>
      <c r="J184" s="21"/>
      <c r="K184" s="28">
        <f>IF($AE184&lt;&gt;0,(G184/$AE184)*100,0)</f>
        <v>44.266518835496719</v>
      </c>
      <c r="L184" s="21"/>
      <c r="M184" s="284">
        <v>32010992</v>
      </c>
      <c r="N184" s="21"/>
      <c r="O184" s="28">
        <f>(M184/$C184)</f>
        <v>1350.1620481673626</v>
      </c>
      <c r="P184" s="21"/>
      <c r="Q184" s="28">
        <f>IF($AE184&lt;&gt;0,(M184/$AE184)*100,0)</f>
        <v>39.753212353688554</v>
      </c>
      <c r="R184" s="21"/>
      <c r="S184" s="26">
        <v>9210117</v>
      </c>
      <c r="T184" s="21"/>
      <c r="U184" s="28">
        <f>(S184/$C184)</f>
        <v>388.46501328609389</v>
      </c>
      <c r="V184" s="21"/>
      <c r="W184" s="28">
        <f>IF($AE184&lt;&gt;0,(S184/$AE184)*100,0)</f>
        <v>11.43768793242387</v>
      </c>
      <c r="X184" s="21"/>
      <c r="Y184" s="26">
        <v>3657881</v>
      </c>
      <c r="Z184" s="21"/>
      <c r="AA184" s="28">
        <f>(Y184/$C184)</f>
        <v>154.28238221772324</v>
      </c>
      <c r="AB184" s="21"/>
      <c r="AC184" s="28">
        <f>IF($AE184&lt;&gt;0,(Y184/$AE184)*100,0)</f>
        <v>4.5425808783908552</v>
      </c>
      <c r="AD184" s="21"/>
      <c r="AE184" s="26">
        <f>(G184+M184+S184+Y184)</f>
        <v>80524290</v>
      </c>
      <c r="AF184" s="27"/>
      <c r="AG184" s="21"/>
      <c r="AH184" s="26">
        <v>6950000</v>
      </c>
      <c r="AI184" s="21"/>
      <c r="AJ184" s="26">
        <v>21376</v>
      </c>
      <c r="AK184" s="21"/>
      <c r="AL184" s="26">
        <f>(AE184+AH184+AJ184)</f>
        <v>87495666</v>
      </c>
      <c r="AM184" s="21"/>
      <c r="AN184" s="26">
        <v>69297797</v>
      </c>
      <c r="AO184" s="21"/>
      <c r="AP184" s="28">
        <f>(AN184/$C184)</f>
        <v>2922.8477371462313</v>
      </c>
      <c r="AQ184" s="21"/>
      <c r="AR184" s="28">
        <f>IF($AP$219&lt;&gt;0,(AP184/$AP$219)*100,0)</f>
        <v>77.09291971389122</v>
      </c>
      <c r="AS184" s="21"/>
      <c r="AT184" s="26">
        <v>6950000</v>
      </c>
      <c r="AU184" s="21"/>
      <c r="AV184" s="26">
        <v>6053538</v>
      </c>
      <c r="AW184" s="21"/>
      <c r="AX184" s="26"/>
      <c r="AY184" s="21"/>
      <c r="AZ184" s="26">
        <v>0</v>
      </c>
      <c r="BA184" s="21"/>
      <c r="BB184" s="10">
        <v>67</v>
      </c>
    </row>
    <row r="185" spans="1:54" s="15" customFormat="1" ht="8.85" customHeight="1" x14ac:dyDescent="0.3">
      <c r="A185" s="10">
        <v>68</v>
      </c>
      <c r="B185" s="21"/>
      <c r="C185" s="26">
        <v>17608</v>
      </c>
      <c r="D185" s="10"/>
      <c r="E185" s="10" t="s">
        <v>191</v>
      </c>
      <c r="F185" s="21"/>
      <c r="G185" s="26">
        <v>23640695</v>
      </c>
      <c r="H185" s="21"/>
      <c r="I185" s="28">
        <f>(G185/$C185)</f>
        <v>1342.6110290776919</v>
      </c>
      <c r="J185" s="21"/>
      <c r="K185" s="28">
        <f>IF($AE185&lt;&gt;0,(G185/$AE185)*100,0)</f>
        <v>39.661355332949974</v>
      </c>
      <c r="L185" s="21"/>
      <c r="M185" s="284">
        <v>27289879</v>
      </c>
      <c r="N185" s="21"/>
      <c r="O185" s="28">
        <f>(M185/$C185)</f>
        <v>1549.8568264425262</v>
      </c>
      <c r="P185" s="21"/>
      <c r="Q185" s="28">
        <f>IF($AE185&lt;&gt;0,(M185/$AE185)*100,0)</f>
        <v>45.78349274470186</v>
      </c>
      <c r="R185" s="21"/>
      <c r="S185" s="26">
        <v>5717077</v>
      </c>
      <c r="T185" s="21"/>
      <c r="U185" s="28">
        <f>(S185/$C185)</f>
        <v>324.68633575647431</v>
      </c>
      <c r="V185" s="21"/>
      <c r="W185" s="28">
        <f>IF($AE185&lt;&gt;0,(S185/$AE185)*100,0)</f>
        <v>9.5913856323951396</v>
      </c>
      <c r="X185" s="21"/>
      <c r="Y185" s="26">
        <v>2958721</v>
      </c>
      <c r="Z185" s="21"/>
      <c r="AA185" s="28">
        <f>(Y185/$C185)</f>
        <v>168.03276919582009</v>
      </c>
      <c r="AB185" s="21"/>
      <c r="AC185" s="28">
        <f>IF($AE185&lt;&gt;0,(Y185/$AE185)*100,0)</f>
        <v>4.9637662899530266</v>
      </c>
      <c r="AD185" s="21"/>
      <c r="AE185" s="26">
        <f>(G185+M185+S185+Y185)</f>
        <v>59606372</v>
      </c>
      <c r="AF185" s="27"/>
      <c r="AG185" s="21"/>
      <c r="AH185" s="26">
        <v>0</v>
      </c>
      <c r="AI185" s="21"/>
      <c r="AJ185" s="26">
        <v>0</v>
      </c>
      <c r="AK185" s="21"/>
      <c r="AL185" s="26">
        <f>(AE185+AH185+AJ185)</f>
        <v>59606372</v>
      </c>
      <c r="AM185" s="21"/>
      <c r="AN185" s="26">
        <v>51370007</v>
      </c>
      <c r="AO185" s="21"/>
      <c r="AP185" s="28">
        <f>(AN185/$C185)</f>
        <v>2917.4242957746478</v>
      </c>
      <c r="AQ185" s="21"/>
      <c r="AR185" s="28">
        <f>IF($AP$219&lt;&gt;0,(AP185/$AP$219)*100,0)</f>
        <v>76.949871232467174</v>
      </c>
      <c r="AS185" s="21"/>
      <c r="AT185" s="26">
        <v>182667</v>
      </c>
      <c r="AU185" s="21"/>
      <c r="AV185" s="26">
        <v>0</v>
      </c>
      <c r="AW185" s="21"/>
      <c r="AX185" s="26"/>
      <c r="AY185" s="21"/>
      <c r="AZ185" s="26">
        <v>0</v>
      </c>
      <c r="BA185" s="21"/>
      <c r="BB185" s="10">
        <v>68</v>
      </c>
    </row>
    <row r="186" spans="1:54" s="15" customFormat="1" ht="8.85" customHeight="1" x14ac:dyDescent="0.3">
      <c r="A186" s="10">
        <v>69</v>
      </c>
      <c r="B186" s="21"/>
      <c r="C186" s="26">
        <v>60501</v>
      </c>
      <c r="D186" s="10"/>
      <c r="E186" s="10" t="s">
        <v>192</v>
      </c>
      <c r="F186" s="21"/>
      <c r="G186" s="26">
        <v>67438300</v>
      </c>
      <c r="H186" s="21"/>
      <c r="I186" s="28">
        <f>(G186/$C186)</f>
        <v>1114.6642204261086</v>
      </c>
      <c r="J186" s="21"/>
      <c r="K186" s="28">
        <f>IF($AE186&lt;&gt;0,(G186/$AE186)*100,0)</f>
        <v>37.180921527339677</v>
      </c>
      <c r="L186" s="21"/>
      <c r="M186" s="284">
        <v>87719830</v>
      </c>
      <c r="N186" s="21"/>
      <c r="O186" s="28">
        <f>(M186/$C186)</f>
        <v>1449.8905803209864</v>
      </c>
      <c r="P186" s="21"/>
      <c r="Q186" s="28">
        <f>IF($AE186&lt;&gt;0,(M186/$AE186)*100,0)</f>
        <v>48.362786660126027</v>
      </c>
      <c r="R186" s="21"/>
      <c r="S186" s="26">
        <v>19798050</v>
      </c>
      <c r="T186" s="21"/>
      <c r="U186" s="28">
        <f>(S186/$C186)</f>
        <v>327.23508702335499</v>
      </c>
      <c r="V186" s="21"/>
      <c r="W186" s="28">
        <f>IF($AE186&lt;&gt;0,(S186/$AE186)*100,0)</f>
        <v>10.915306931585572</v>
      </c>
      <c r="X186" s="21"/>
      <c r="Y186" s="26">
        <v>6422595</v>
      </c>
      <c r="Z186" s="21"/>
      <c r="AA186" s="28">
        <f>(Y186/$C186)</f>
        <v>106.15684038280359</v>
      </c>
      <c r="AB186" s="21"/>
      <c r="AC186" s="28">
        <f>IF($AE186&lt;&gt;0,(Y186/$AE186)*100,0)</f>
        <v>3.5409848809487219</v>
      </c>
      <c r="AD186" s="21"/>
      <c r="AE186" s="26">
        <f>(G186+M186+S186+Y186)</f>
        <v>181378775</v>
      </c>
      <c r="AF186" s="27"/>
      <c r="AG186" s="21"/>
      <c r="AH186" s="26">
        <v>0</v>
      </c>
      <c r="AI186" s="21"/>
      <c r="AJ186" s="26">
        <v>0</v>
      </c>
      <c r="AK186" s="21"/>
      <c r="AL186" s="26">
        <f>(AE186+AH186+AJ186)</f>
        <v>181378775</v>
      </c>
      <c r="AM186" s="21"/>
      <c r="AN186" s="26">
        <v>159734018</v>
      </c>
      <c r="AO186" s="21"/>
      <c r="AP186" s="28">
        <f>(AN186/$C186)</f>
        <v>2640.1880630072228</v>
      </c>
      <c r="AQ186" s="21"/>
      <c r="AR186" s="28">
        <f>IF($AP$219&lt;&gt;0,(AP186/$AP$219)*100,0)</f>
        <v>69.637498999424139</v>
      </c>
      <c r="AS186" s="21"/>
      <c r="AT186" s="26">
        <v>0</v>
      </c>
      <c r="AU186" s="21"/>
      <c r="AV186" s="26">
        <v>0</v>
      </c>
      <c r="AW186" s="21"/>
      <c r="AX186" s="26"/>
      <c r="AY186" s="21"/>
      <c r="AZ186" s="26">
        <v>0</v>
      </c>
      <c r="BA186" s="21"/>
      <c r="BB186" s="10">
        <v>69</v>
      </c>
    </row>
    <row r="187" spans="1:54" s="15" customFormat="1" ht="8.85" customHeight="1" x14ac:dyDescent="0.3">
      <c r="A187" s="10">
        <v>70</v>
      </c>
      <c r="B187" s="21"/>
      <c r="C187" s="26">
        <v>30333</v>
      </c>
      <c r="D187" s="10"/>
      <c r="E187" s="10" t="s">
        <v>193</v>
      </c>
      <c r="F187" s="21"/>
      <c r="G187" s="26">
        <v>61206851</v>
      </c>
      <c r="H187" s="21"/>
      <c r="I187" s="28">
        <f>(G187/$C187)</f>
        <v>2017.8304486862494</v>
      </c>
      <c r="J187" s="21"/>
      <c r="K187" s="28">
        <f>IF($AE187&lt;&gt;0,(G187/$AE187)*100,0)</f>
        <v>57.576420474246412</v>
      </c>
      <c r="L187" s="21"/>
      <c r="M187" s="284">
        <v>33116192</v>
      </c>
      <c r="N187" s="21"/>
      <c r="O187" s="28">
        <f>(M187/$C187)</f>
        <v>1091.7545907097881</v>
      </c>
      <c r="P187" s="21"/>
      <c r="Q187" s="28">
        <f>IF($AE187&lt;&gt;0,(M187/$AE187)*100,0)</f>
        <v>31.151934202559694</v>
      </c>
      <c r="R187" s="21"/>
      <c r="S187" s="26">
        <v>5091262</v>
      </c>
      <c r="T187" s="21"/>
      <c r="U187" s="28">
        <f>(S187/$C187)</f>
        <v>167.84564665545776</v>
      </c>
      <c r="V187" s="21"/>
      <c r="W187" s="28">
        <f>IF($AE187&lt;&gt;0,(S187/$AE187)*100,0)</f>
        <v>4.7892782730572545</v>
      </c>
      <c r="X187" s="21"/>
      <c r="Y187" s="284">
        <v>6891107</v>
      </c>
      <c r="Z187" s="21"/>
      <c r="AA187" s="28">
        <f>(Y187/$C187)</f>
        <v>227.18184815217751</v>
      </c>
      <c r="AB187" s="21"/>
      <c r="AC187" s="28">
        <f>IF($AE187&lt;&gt;0,(Y187/$AE187)*100,0)</f>
        <v>6.4823670501366379</v>
      </c>
      <c r="AD187" s="21"/>
      <c r="AE187" s="26">
        <f>(G187+M187+S187+Y187)</f>
        <v>106305412</v>
      </c>
      <c r="AF187" s="27"/>
      <c r="AG187" s="21"/>
      <c r="AH187" s="26">
        <v>599718</v>
      </c>
      <c r="AI187" s="21"/>
      <c r="AJ187" s="26">
        <v>0</v>
      </c>
      <c r="AK187" s="21"/>
      <c r="AL187" s="26">
        <f>(AE187+AH187+AJ187)</f>
        <v>106905130</v>
      </c>
      <c r="AM187" s="21"/>
      <c r="AN187" s="26">
        <v>90558710</v>
      </c>
      <c r="AO187" s="21"/>
      <c r="AP187" s="28">
        <f>(AN187/$C187)</f>
        <v>2985.4847855470939</v>
      </c>
      <c r="AQ187" s="21"/>
      <c r="AR187" s="28">
        <f>IF($AP$219&lt;&gt;0,(AP187/$AP$219)*100,0)</f>
        <v>78.745032098027096</v>
      </c>
      <c r="AS187" s="21"/>
      <c r="AT187" s="26">
        <v>0</v>
      </c>
      <c r="AU187" s="21"/>
      <c r="AV187" s="26">
        <v>0</v>
      </c>
      <c r="AW187" s="21"/>
      <c r="AX187" s="26"/>
      <c r="AY187" s="21"/>
      <c r="AZ187" s="26">
        <v>2016668</v>
      </c>
      <c r="BA187" s="21"/>
      <c r="BB187" s="10">
        <v>70</v>
      </c>
    </row>
    <row r="188" spans="1:54" s="15" customFormat="1" ht="8.85" customHeight="1" x14ac:dyDescent="0.3">
      <c r="A188" s="29"/>
      <c r="B188" s="21"/>
      <c r="C188" s="29"/>
      <c r="D188" s="10"/>
      <c r="E188" s="10"/>
      <c r="F188" s="21"/>
      <c r="G188" s="27"/>
      <c r="H188" s="21"/>
      <c r="I188" s="21"/>
      <c r="J188" s="21"/>
      <c r="K188" s="21"/>
      <c r="L188" s="21"/>
      <c r="M188" s="27"/>
      <c r="N188" s="21"/>
      <c r="O188" s="21"/>
      <c r="P188" s="21"/>
      <c r="Q188" s="21"/>
      <c r="R188" s="21"/>
      <c r="S188" s="27"/>
      <c r="T188" s="21"/>
      <c r="U188" s="21"/>
      <c r="V188" s="21"/>
      <c r="W188" s="21"/>
      <c r="X188" s="21"/>
      <c r="Y188" s="27"/>
      <c r="Z188" s="21"/>
      <c r="AA188" s="21"/>
      <c r="AB188" s="21"/>
      <c r="AC188" s="21"/>
      <c r="AD188" s="21"/>
      <c r="AE188" s="27"/>
      <c r="AF188" s="27"/>
      <c r="AG188" s="21"/>
      <c r="AH188" s="27"/>
      <c r="AI188" s="21"/>
      <c r="AJ188" s="27"/>
      <c r="AK188" s="21"/>
      <c r="AL188" s="27"/>
      <c r="AM188" s="21"/>
      <c r="AN188" s="27"/>
      <c r="AO188" s="21"/>
      <c r="AP188" s="21"/>
      <c r="AQ188" s="21"/>
      <c r="AR188" s="21"/>
      <c r="AS188" s="21"/>
      <c r="AT188" s="21"/>
      <c r="AU188" s="21"/>
      <c r="AV188" s="21"/>
      <c r="AW188" s="21"/>
      <c r="AX188" s="21"/>
      <c r="AY188" s="21"/>
      <c r="AZ188" s="21"/>
      <c r="BA188" s="21"/>
      <c r="BB188" s="29"/>
    </row>
    <row r="189" spans="1:54" s="15" customFormat="1" ht="8.85" customHeight="1" x14ac:dyDescent="0.3">
      <c r="A189" s="10">
        <v>71</v>
      </c>
      <c r="B189" s="21"/>
      <c r="C189" s="26">
        <v>22417</v>
      </c>
      <c r="D189" s="10"/>
      <c r="E189" s="10" t="s">
        <v>194</v>
      </c>
      <c r="F189" s="21"/>
      <c r="G189" s="26">
        <v>24951754</v>
      </c>
      <c r="H189" s="21"/>
      <c r="I189" s="28">
        <f>(G189/$C189)</f>
        <v>1113.0728465004238</v>
      </c>
      <c r="J189" s="21"/>
      <c r="K189" s="28">
        <f>IF($AE189&lt;&gt;0,(G189/$AE189)*100,0)</f>
        <v>43.02610297248777</v>
      </c>
      <c r="L189" s="21"/>
      <c r="M189" s="284">
        <v>22858309</v>
      </c>
      <c r="N189" s="21"/>
      <c r="O189" s="28">
        <f>(M189/$C189)</f>
        <v>1019.6863541062586</v>
      </c>
      <c r="P189" s="21"/>
      <c r="Q189" s="28">
        <f>IF($AE189&lt;&gt;0,(M189/$AE189)*100,0)</f>
        <v>39.416225280633334</v>
      </c>
      <c r="R189" s="21"/>
      <c r="S189" s="26">
        <v>5512856</v>
      </c>
      <c r="T189" s="21"/>
      <c r="U189" s="28">
        <f>(S189/$C189)</f>
        <v>245.92300486238122</v>
      </c>
      <c r="V189" s="21"/>
      <c r="W189" s="28">
        <f>IF($AE189&lt;&gt;0,(S189/$AE189)*100,0)</f>
        <v>9.5062138689126634</v>
      </c>
      <c r="X189" s="21"/>
      <c r="Y189" s="26">
        <v>4669212</v>
      </c>
      <c r="Z189" s="21"/>
      <c r="AA189" s="28">
        <f>(Y189/$C189)</f>
        <v>208.28888789757772</v>
      </c>
      <c r="AB189" s="21"/>
      <c r="AC189" s="28">
        <f>IF($AE189&lt;&gt;0,(Y189/$AE189)*100,0)</f>
        <v>8.0514578779662358</v>
      </c>
      <c r="AD189" s="21"/>
      <c r="AE189" s="26">
        <f>(G189+M189+S189+Y189)</f>
        <v>57992131</v>
      </c>
      <c r="AF189" s="27"/>
      <c r="AG189" s="21"/>
      <c r="AH189" s="26">
        <v>0</v>
      </c>
      <c r="AI189" s="21"/>
      <c r="AJ189" s="26">
        <v>0</v>
      </c>
      <c r="AK189" s="21"/>
      <c r="AL189" s="26">
        <f>(AE189+AH189+AJ189)</f>
        <v>57992131</v>
      </c>
      <c r="AM189" s="21"/>
      <c r="AN189" s="26">
        <v>51023904</v>
      </c>
      <c r="AO189" s="21"/>
      <c r="AP189" s="28">
        <f>(AN189/$C189)</f>
        <v>2276.1254405138957</v>
      </c>
      <c r="AQ189" s="21"/>
      <c r="AR189" s="28">
        <f>IF($AP$219&lt;&gt;0,(AP189/$AP$219)*100,0)</f>
        <v>60.034997244026478</v>
      </c>
      <c r="AS189" s="21"/>
      <c r="AT189" s="26">
        <v>0</v>
      </c>
      <c r="AU189" s="21"/>
      <c r="AV189" s="26">
        <v>0</v>
      </c>
      <c r="AW189" s="21"/>
      <c r="AX189" s="26"/>
      <c r="AY189" s="21"/>
      <c r="AZ189" s="26">
        <v>0</v>
      </c>
      <c r="BA189" s="21"/>
      <c r="BB189" s="10">
        <v>71</v>
      </c>
    </row>
    <row r="190" spans="1:54" s="15" customFormat="1" ht="8.85" customHeight="1" x14ac:dyDescent="0.3">
      <c r="A190" s="10">
        <v>72</v>
      </c>
      <c r="B190" s="21"/>
      <c r="C190" s="26">
        <v>43010</v>
      </c>
      <c r="D190" s="10"/>
      <c r="E190" s="10" t="s">
        <v>195</v>
      </c>
      <c r="F190" s="21"/>
      <c r="G190" s="26">
        <v>56949848</v>
      </c>
      <c r="H190" s="21"/>
      <c r="I190" s="28">
        <f>(G190/$C190)</f>
        <v>1324.1071378749127</v>
      </c>
      <c r="J190" s="21"/>
      <c r="K190" s="28">
        <f>IF($AE190&lt;&gt;0,(G190/$AE190)*100,0)</f>
        <v>41.426304411786624</v>
      </c>
      <c r="L190" s="21"/>
      <c r="M190" s="284">
        <v>59847058</v>
      </c>
      <c r="N190" s="21"/>
      <c r="O190" s="28">
        <f>(M190/$C190)</f>
        <v>1391.468449197861</v>
      </c>
      <c r="P190" s="21"/>
      <c r="Q190" s="28">
        <f>IF($AE190&lt;&gt;0,(M190/$AE190)*100,0)</f>
        <v>43.533785074507136</v>
      </c>
      <c r="R190" s="21"/>
      <c r="S190" s="26">
        <v>8728020</v>
      </c>
      <c r="T190" s="21"/>
      <c r="U190" s="28">
        <f>(S190/$C190)</f>
        <v>202.93001627528483</v>
      </c>
      <c r="V190" s="21"/>
      <c r="W190" s="28">
        <f>IF($AE190&lt;&gt;0,(S190/$AE190)*100,0)</f>
        <v>6.3489127035450901</v>
      </c>
      <c r="X190" s="21"/>
      <c r="Y190" s="26">
        <v>11947747</v>
      </c>
      <c r="Z190" s="21"/>
      <c r="AA190" s="28">
        <f>(Y190/$C190)</f>
        <v>277.78997907463383</v>
      </c>
      <c r="AB190" s="21"/>
      <c r="AC190" s="28">
        <f>IF($AE190&lt;&gt;0,(Y190/$AE190)*100,0)</f>
        <v>8.6909978101611518</v>
      </c>
      <c r="AD190" s="21"/>
      <c r="AE190" s="26">
        <f>(G190+M190+S190+Y190)</f>
        <v>137472673</v>
      </c>
      <c r="AF190" s="27"/>
      <c r="AG190" s="21"/>
      <c r="AH190" s="26">
        <v>131589</v>
      </c>
      <c r="AI190" s="21"/>
      <c r="AJ190" s="26">
        <v>413847</v>
      </c>
      <c r="AK190" s="21"/>
      <c r="AL190" s="26">
        <f>(AE190+AH190+AJ190)</f>
        <v>138018109</v>
      </c>
      <c r="AM190" s="21"/>
      <c r="AN190" s="26">
        <v>125415120</v>
      </c>
      <c r="AO190" s="21"/>
      <c r="AP190" s="28">
        <f>(AN190/$C190)</f>
        <v>2915.9525691699605</v>
      </c>
      <c r="AQ190" s="21"/>
      <c r="AR190" s="28">
        <f>IF($AP$219&lt;&gt;0,(AP190/$AP$219)*100,0)</f>
        <v>76.911053028037969</v>
      </c>
      <c r="AS190" s="21"/>
      <c r="AT190" s="26">
        <v>2529894</v>
      </c>
      <c r="AU190" s="21"/>
      <c r="AV190" s="26">
        <v>0</v>
      </c>
      <c r="AW190" s="21"/>
      <c r="AX190" s="26"/>
      <c r="AY190" s="21"/>
      <c r="AZ190" s="26">
        <v>149315</v>
      </c>
      <c r="BA190" s="21"/>
      <c r="BB190" s="10">
        <v>72</v>
      </c>
    </row>
    <row r="191" spans="1:54" s="15" customFormat="1" ht="8.85" customHeight="1" x14ac:dyDescent="0.3">
      <c r="A191" s="10">
        <v>73</v>
      </c>
      <c r="B191" s="21"/>
      <c r="C191" s="26">
        <v>482204</v>
      </c>
      <c r="D191" s="10"/>
      <c r="E191" s="10" t="s">
        <v>196</v>
      </c>
      <c r="F191" s="21"/>
      <c r="G191" s="26">
        <v>1290084000</v>
      </c>
      <c r="H191" s="21"/>
      <c r="I191" s="28">
        <f>(G191/$C191)</f>
        <v>2675.3904986271373</v>
      </c>
      <c r="J191" s="21"/>
      <c r="K191" s="28">
        <f>IF($AE191&lt;&gt;0,(G191/$AE191)*100,0)</f>
        <v>55.988320468431155</v>
      </c>
      <c r="L191" s="21"/>
      <c r="M191" s="284">
        <v>753899000</v>
      </c>
      <c r="N191" s="21"/>
      <c r="O191" s="28">
        <f>(M191/$C191)</f>
        <v>1563.444102496039</v>
      </c>
      <c r="P191" s="21"/>
      <c r="Q191" s="28">
        <f>IF($AE191&lt;&gt;0,(M191/$AE191)*100,0)</f>
        <v>32.718442219909541</v>
      </c>
      <c r="R191" s="21"/>
      <c r="S191" s="26">
        <v>120933000</v>
      </c>
      <c r="T191" s="21"/>
      <c r="U191" s="28">
        <f>(S191/$C191)</f>
        <v>250.79219583412831</v>
      </c>
      <c r="V191" s="21"/>
      <c r="W191" s="28">
        <f>IF($AE191&lt;&gt;0,(S191/$AE191)*100,0)</f>
        <v>5.2483679816266111</v>
      </c>
      <c r="X191" s="21"/>
      <c r="Y191" s="26">
        <v>139286000</v>
      </c>
      <c r="Z191" s="21"/>
      <c r="AA191" s="28">
        <f>(Y191/$C191)</f>
        <v>288.85285066071623</v>
      </c>
      <c r="AB191" s="21"/>
      <c r="AC191" s="28">
        <f>IF($AE191&lt;&gt;0,(Y191/$AE191)*100,0)</f>
        <v>6.0448693300326966</v>
      </c>
      <c r="AD191" s="21"/>
      <c r="AE191" s="26">
        <f>(G191+M191+S191+Y191)</f>
        <v>2304202000</v>
      </c>
      <c r="AF191" s="27"/>
      <c r="AG191" s="21"/>
      <c r="AH191" s="26">
        <v>1610000</v>
      </c>
      <c r="AI191" s="21"/>
      <c r="AJ191" s="26">
        <v>15255000</v>
      </c>
      <c r="AK191" s="21"/>
      <c r="AL191" s="26">
        <f>(AE191+AH191+AJ191)</f>
        <v>2321067000</v>
      </c>
      <c r="AM191" s="21"/>
      <c r="AN191" s="26">
        <v>1957288000</v>
      </c>
      <c r="AO191" s="21"/>
      <c r="AP191" s="28">
        <f>(AN191/$C191)</f>
        <v>4059.0455491866514</v>
      </c>
      <c r="AQ191" s="21"/>
      <c r="AR191" s="28">
        <f>IF($AP$219&lt;&gt;0,(AP191/$AP$219)*100,0)</f>
        <v>107.06122958837466</v>
      </c>
      <c r="AS191" s="21"/>
      <c r="AT191" s="26">
        <v>101341000</v>
      </c>
      <c r="AU191" s="21"/>
      <c r="AV191" s="26">
        <v>128627000</v>
      </c>
      <c r="AW191" s="21"/>
      <c r="AX191" s="26"/>
      <c r="AY191" s="21"/>
      <c r="AZ191" s="26">
        <v>0</v>
      </c>
      <c r="BA191" s="21"/>
      <c r="BB191" s="10">
        <v>73</v>
      </c>
    </row>
    <row r="192" spans="1:54" s="15" customFormat="1" ht="8.85" customHeight="1" x14ac:dyDescent="0.3">
      <c r="A192" s="10">
        <v>74</v>
      </c>
      <c r="B192" s="21"/>
      <c r="C192" s="26">
        <v>33800</v>
      </c>
      <c r="D192" s="10"/>
      <c r="E192" s="10" t="s">
        <v>197</v>
      </c>
      <c r="F192" s="21"/>
      <c r="G192" s="26">
        <v>60840312</v>
      </c>
      <c r="H192" s="21"/>
      <c r="I192" s="28">
        <f>(G192/$C192)</f>
        <v>1800.0092307692307</v>
      </c>
      <c r="J192" s="21"/>
      <c r="K192" s="28">
        <f>IF($AE192&lt;&gt;0,(G192/$AE192)*100,0)</f>
        <v>47.905475705587783</v>
      </c>
      <c r="L192" s="21"/>
      <c r="M192" s="284">
        <v>47762774</v>
      </c>
      <c r="N192" s="21"/>
      <c r="O192" s="28">
        <f>(M192/$C192)</f>
        <v>1413.0998224852071</v>
      </c>
      <c r="P192" s="21"/>
      <c r="Q192" s="28">
        <f>IF($AE192&lt;&gt;0,(M192/$AE192)*100,0)</f>
        <v>37.608262256914124</v>
      </c>
      <c r="R192" s="21"/>
      <c r="S192" s="26">
        <v>11674064</v>
      </c>
      <c r="T192" s="21"/>
      <c r="U192" s="28">
        <f>(S192/$C192)</f>
        <v>345.38650887573965</v>
      </c>
      <c r="V192" s="21"/>
      <c r="W192" s="28">
        <f>IF($AE192&lt;&gt;0,(S192/$AE192)*100,0)</f>
        <v>9.1921223109026293</v>
      </c>
      <c r="X192" s="21"/>
      <c r="Y192" s="26">
        <v>6723597</v>
      </c>
      <c r="Z192" s="21"/>
      <c r="AA192" s="28">
        <f>(Y192/$C192)</f>
        <v>198.92298816568047</v>
      </c>
      <c r="AB192" s="21"/>
      <c r="AC192" s="28">
        <f>IF($AE192&lt;&gt;0,(Y192/$AE192)*100,0)</f>
        <v>5.2941397265954659</v>
      </c>
      <c r="AD192" s="21"/>
      <c r="AE192" s="26">
        <f>(G192+M192+S192+Y192)</f>
        <v>127000747</v>
      </c>
      <c r="AF192" s="27"/>
      <c r="AG192" s="21"/>
      <c r="AH192" s="26">
        <v>312918</v>
      </c>
      <c r="AI192" s="21"/>
      <c r="AJ192" s="26">
        <v>0</v>
      </c>
      <c r="AK192" s="21"/>
      <c r="AL192" s="26">
        <f>(AE192+AH192+AJ192)</f>
        <v>127313665</v>
      </c>
      <c r="AM192" s="21"/>
      <c r="AN192" s="26">
        <v>112368018</v>
      </c>
      <c r="AO192" s="21"/>
      <c r="AP192" s="28">
        <f>(AN192/$C192)</f>
        <v>3324.497573964497</v>
      </c>
      <c r="AQ192" s="21"/>
      <c r="AR192" s="28">
        <f>IF($AP$219&lt;&gt;0,(AP192/$AP$219)*100,0)</f>
        <v>87.686820391440918</v>
      </c>
      <c r="AS192" s="21"/>
      <c r="AT192" s="26">
        <v>4126196</v>
      </c>
      <c r="AU192" s="21"/>
      <c r="AV192" s="26">
        <v>6326633</v>
      </c>
      <c r="AW192" s="21"/>
      <c r="AX192" s="26"/>
      <c r="AY192" s="21"/>
      <c r="AZ192" s="26">
        <v>146725</v>
      </c>
      <c r="BA192" s="21"/>
      <c r="BB192" s="10">
        <v>74</v>
      </c>
    </row>
    <row r="193" spans="1:54" s="15" customFormat="1" ht="8.85" customHeight="1" x14ac:dyDescent="0.3">
      <c r="A193" s="10">
        <v>75</v>
      </c>
      <c r="B193" s="21"/>
      <c r="C193" s="26">
        <v>7348</v>
      </c>
      <c r="D193" s="10"/>
      <c r="E193" s="10" t="s">
        <v>198</v>
      </c>
      <c r="F193" s="21"/>
      <c r="G193" s="26">
        <v>19527076</v>
      </c>
      <c r="H193" s="21"/>
      <c r="I193" s="28">
        <f>(G193/$C193)</f>
        <v>2657.468154599891</v>
      </c>
      <c r="J193" s="21"/>
      <c r="K193" s="28">
        <f>IF($AE193&lt;&gt;0,(G193/$AE193)*100,0)</f>
        <v>63.848466634049913</v>
      </c>
      <c r="L193" s="21"/>
      <c r="M193" s="284">
        <v>7458360</v>
      </c>
      <c r="N193" s="21"/>
      <c r="O193" s="28">
        <f>(M193/$C193)</f>
        <v>1015.019052803484</v>
      </c>
      <c r="P193" s="21"/>
      <c r="Q193" s="28">
        <f>IF($AE193&lt;&gt;0,(M193/$AE193)*100,0)</f>
        <v>24.386899994895934</v>
      </c>
      <c r="R193" s="21"/>
      <c r="S193" s="26">
        <v>2453628</v>
      </c>
      <c r="T193" s="21"/>
      <c r="U193" s="28">
        <f>(S193/$C193)</f>
        <v>333.91780076211217</v>
      </c>
      <c r="V193" s="21"/>
      <c r="W193" s="28">
        <f>IF($AE193&lt;&gt;0,(S193/$AE193)*100,0)</f>
        <v>8.0227262643096502</v>
      </c>
      <c r="X193" s="21"/>
      <c r="Y193" s="26">
        <v>1144405</v>
      </c>
      <c r="Z193" s="21"/>
      <c r="AA193" s="28">
        <f>(Y193/$C193)</f>
        <v>155.743739793141</v>
      </c>
      <c r="AB193" s="21"/>
      <c r="AC193" s="28">
        <f>IF($AE193&lt;&gt;0,(Y193/$AE193)*100,0)</f>
        <v>3.7419071067444962</v>
      </c>
      <c r="AD193" s="21"/>
      <c r="AE193" s="26">
        <f>(G193+M193+S193+Y193)</f>
        <v>30583469</v>
      </c>
      <c r="AF193" s="27"/>
      <c r="AG193" s="21"/>
      <c r="AH193" s="26">
        <v>0</v>
      </c>
      <c r="AI193" s="21"/>
      <c r="AJ193" s="26">
        <v>0</v>
      </c>
      <c r="AK193" s="21"/>
      <c r="AL193" s="26">
        <f>(AE193+AH193+AJ193)</f>
        <v>30583469</v>
      </c>
      <c r="AM193" s="21"/>
      <c r="AN193" s="26">
        <v>27668560</v>
      </c>
      <c r="AO193" s="21"/>
      <c r="AP193" s="28">
        <f>(AN193/$C193)</f>
        <v>3765.4545454545455</v>
      </c>
      <c r="AQ193" s="21"/>
      <c r="AR193" s="28">
        <f>IF($AP$219&lt;&gt;0,(AP193/$AP$219)*100,0)</f>
        <v>99.317484544187423</v>
      </c>
      <c r="AS193" s="21"/>
      <c r="AT193" s="26">
        <v>534469</v>
      </c>
      <c r="AU193" s="21"/>
      <c r="AV193" s="26">
        <v>379150</v>
      </c>
      <c r="AW193" s="21"/>
      <c r="AX193" s="26"/>
      <c r="AY193" s="21"/>
      <c r="AZ193" s="26">
        <v>0</v>
      </c>
      <c r="BA193" s="21"/>
      <c r="BB193" s="10">
        <v>75</v>
      </c>
    </row>
    <row r="194" spans="1:54" s="15" customFormat="1" ht="8.85" customHeight="1" x14ac:dyDescent="0.3">
      <c r="A194" s="29"/>
      <c r="B194" s="21"/>
      <c r="C194" s="29"/>
      <c r="D194" s="10"/>
      <c r="E194" s="10"/>
      <c r="F194" s="21"/>
      <c r="G194" s="27"/>
      <c r="H194" s="21"/>
      <c r="I194" s="21"/>
      <c r="J194" s="21"/>
      <c r="K194" s="21"/>
      <c r="L194" s="21"/>
      <c r="M194" s="21"/>
      <c r="N194" s="21"/>
      <c r="O194" s="21"/>
      <c r="P194" s="21"/>
      <c r="Q194" s="21"/>
      <c r="R194" s="21"/>
      <c r="S194" s="27"/>
      <c r="T194" s="21"/>
      <c r="U194" s="21"/>
      <c r="V194" s="21"/>
      <c r="W194" s="21"/>
      <c r="X194" s="21"/>
      <c r="Y194" s="21"/>
      <c r="Z194" s="21"/>
      <c r="AA194" s="21"/>
      <c r="AB194" s="21"/>
      <c r="AC194" s="21"/>
      <c r="AD194" s="21"/>
      <c r="AE194" s="27"/>
      <c r="AF194" s="27"/>
      <c r="AG194" s="21"/>
      <c r="AH194" s="27"/>
      <c r="AI194" s="21"/>
      <c r="AJ194" s="27"/>
      <c r="AK194" s="21"/>
      <c r="AL194" s="27"/>
      <c r="AM194" s="21"/>
      <c r="AN194" s="27"/>
      <c r="AO194" s="21"/>
      <c r="AP194" s="21"/>
      <c r="AQ194" s="21"/>
      <c r="AR194" s="21"/>
      <c r="AS194" s="21"/>
      <c r="AT194" s="21"/>
      <c r="AU194" s="21"/>
      <c r="AV194" s="21"/>
      <c r="AW194" s="21"/>
      <c r="AX194" s="21"/>
      <c r="AY194" s="21"/>
      <c r="AZ194" s="21"/>
      <c r="BA194" s="21"/>
      <c r="BB194" s="29"/>
    </row>
    <row r="195" spans="1:54" s="15" customFormat="1" ht="8.85" customHeight="1" x14ac:dyDescent="0.3">
      <c r="A195" s="10">
        <v>76</v>
      </c>
      <c r="B195" s="21"/>
      <c r="C195" s="26">
        <v>8923</v>
      </c>
      <c r="D195" s="10"/>
      <c r="E195" s="10" t="s">
        <v>114</v>
      </c>
      <c r="F195" s="21"/>
      <c r="G195" s="26">
        <v>13243811</v>
      </c>
      <c r="H195" s="21"/>
      <c r="I195" s="28">
        <f>(G195/$C195)</f>
        <v>1484.2329933878741</v>
      </c>
      <c r="J195" s="21"/>
      <c r="K195" s="28">
        <f>IF($AE195&lt;&gt;0,(G195/$AE195)*100,0)</f>
        <v>41.350586761147838</v>
      </c>
      <c r="L195" s="21"/>
      <c r="M195" s="284">
        <v>13352452</v>
      </c>
      <c r="N195" s="21"/>
      <c r="O195" s="28">
        <f>(M195/$C195)</f>
        <v>1496.4083828308865</v>
      </c>
      <c r="P195" s="21"/>
      <c r="Q195" s="28">
        <f>IF($AE195&lt;&gt;0,(M195/$AE195)*100,0)</f>
        <v>41.689791926210816</v>
      </c>
      <c r="R195" s="21"/>
      <c r="S195" s="26">
        <v>3908952</v>
      </c>
      <c r="T195" s="21"/>
      <c r="U195" s="28">
        <f>(S195/$C195)</f>
        <v>438.07598341365014</v>
      </c>
      <c r="V195" s="21"/>
      <c r="W195" s="28">
        <f>IF($AE195&lt;&gt;0,(S195/$AE195)*100,0)</f>
        <v>12.204754267571651</v>
      </c>
      <c r="X195" s="21"/>
      <c r="Y195" s="26">
        <v>1522894</v>
      </c>
      <c r="Z195" s="21"/>
      <c r="AA195" s="28">
        <f>(Y195/$C195)</f>
        <v>170.67062647091785</v>
      </c>
      <c r="AB195" s="21"/>
      <c r="AC195" s="28">
        <f>IF($AE195&lt;&gt;0,(Y195/$AE195)*100,0)</f>
        <v>4.7548670450696919</v>
      </c>
      <c r="AD195" s="21"/>
      <c r="AE195" s="26">
        <f>(G195+M195+S195+Y195)</f>
        <v>32028109</v>
      </c>
      <c r="AF195" s="27"/>
      <c r="AG195" s="21"/>
      <c r="AH195" s="26">
        <v>0</v>
      </c>
      <c r="AI195" s="21"/>
      <c r="AJ195" s="26">
        <v>0</v>
      </c>
      <c r="AK195" s="21"/>
      <c r="AL195" s="26">
        <f>(AE195+AH195+AJ195)</f>
        <v>32028109</v>
      </c>
      <c r="AM195" s="21"/>
      <c r="AN195" s="26">
        <v>28138732</v>
      </c>
      <c r="AO195" s="21"/>
      <c r="AP195" s="28">
        <f>(AN195/$C195)</f>
        <v>3153.5057716014794</v>
      </c>
      <c r="AQ195" s="21"/>
      <c r="AR195" s="28">
        <f>IF($AP$219&lt;&gt;0,(AP195/$AP$219)*100,0)</f>
        <v>83.176747176277004</v>
      </c>
      <c r="AS195" s="21"/>
      <c r="AT195" s="26">
        <v>0</v>
      </c>
      <c r="AU195" s="21"/>
      <c r="AV195" s="26">
        <v>0</v>
      </c>
      <c r="AW195" s="21"/>
      <c r="AX195" s="26"/>
      <c r="AY195" s="21"/>
      <c r="AZ195" s="26">
        <v>0</v>
      </c>
      <c r="BA195" s="21"/>
      <c r="BB195" s="10">
        <v>76</v>
      </c>
    </row>
    <row r="196" spans="1:54" s="15" customFormat="1" ht="8.85" customHeight="1" x14ac:dyDescent="0.3">
      <c r="A196" s="10">
        <v>77</v>
      </c>
      <c r="B196" s="21"/>
      <c r="C196" s="26">
        <v>96929</v>
      </c>
      <c r="D196" s="10"/>
      <c r="E196" s="10" t="s">
        <v>115</v>
      </c>
      <c r="F196" s="21"/>
      <c r="G196" s="26">
        <v>188822822</v>
      </c>
      <c r="H196" s="21"/>
      <c r="I196" s="28">
        <f>(G196/$C196)</f>
        <v>1948.0529253371024</v>
      </c>
      <c r="J196" s="21"/>
      <c r="K196" s="28">
        <f>IF($AE196&lt;&gt;0,(G196/$AE196)*100,0)</f>
        <v>52.818848070252841</v>
      </c>
      <c r="L196" s="21"/>
      <c r="M196" s="284">
        <v>125533562</v>
      </c>
      <c r="N196" s="21"/>
      <c r="O196" s="28">
        <f>(M196/$C196)</f>
        <v>1295.1083989311765</v>
      </c>
      <c r="P196" s="21"/>
      <c r="Q196" s="28">
        <f>IF($AE196&lt;&gt;0,(M196/$AE196)*100,0)</f>
        <v>35.115131045947749</v>
      </c>
      <c r="R196" s="21"/>
      <c r="S196" s="26">
        <v>23501212</v>
      </c>
      <c r="T196" s="21"/>
      <c r="U196" s="28">
        <f>(S196/$C196)</f>
        <v>242.45800534411785</v>
      </c>
      <c r="V196" s="21"/>
      <c r="W196" s="28">
        <f>IF($AE196&lt;&gt;0,(S196/$AE196)*100,0)</f>
        <v>6.5739243431856078</v>
      </c>
      <c r="X196" s="21"/>
      <c r="Y196" s="26">
        <v>19633771</v>
      </c>
      <c r="Z196" s="21"/>
      <c r="AA196" s="28">
        <f>(Y196/$C196)</f>
        <v>202.5582746133768</v>
      </c>
      <c r="AB196" s="21"/>
      <c r="AC196" s="28">
        <f>IF($AE196&lt;&gt;0,(Y196/$AE196)*100,0)</f>
        <v>5.4920965406138045</v>
      </c>
      <c r="AD196" s="21"/>
      <c r="AE196" s="26">
        <f>(G196+M196+S196+Y196)</f>
        <v>357491367</v>
      </c>
      <c r="AF196" s="27"/>
      <c r="AG196" s="21"/>
      <c r="AH196" s="26">
        <v>127371</v>
      </c>
      <c r="AI196" s="21"/>
      <c r="AJ196" s="26">
        <v>5623538</v>
      </c>
      <c r="AK196" s="21"/>
      <c r="AL196" s="26">
        <f>(AE196+AH196+AJ196)</f>
        <v>363242276</v>
      </c>
      <c r="AM196" s="21"/>
      <c r="AN196" s="26">
        <v>319859830</v>
      </c>
      <c r="AO196" s="21"/>
      <c r="AP196" s="28">
        <f>(AN196/$C196)</f>
        <v>3299.9394402088128</v>
      </c>
      <c r="AQ196" s="21"/>
      <c r="AR196" s="28">
        <f>IF($AP$219&lt;&gt;0,(AP196/$AP$219)*100,0)</f>
        <v>87.039075998228526</v>
      </c>
      <c r="AS196" s="21"/>
      <c r="AT196" s="26">
        <v>12844239</v>
      </c>
      <c r="AU196" s="21"/>
      <c r="AV196" s="26">
        <v>19962490</v>
      </c>
      <c r="AW196" s="21"/>
      <c r="AX196" s="26"/>
      <c r="AY196" s="21"/>
      <c r="AZ196" s="26">
        <v>0</v>
      </c>
      <c r="BA196" s="21"/>
      <c r="BB196" s="10">
        <v>77</v>
      </c>
    </row>
    <row r="197" spans="1:54" s="15" customFormat="1" ht="8.85" customHeight="1" x14ac:dyDescent="0.3">
      <c r="A197" s="10">
        <v>78</v>
      </c>
      <c r="B197" s="21"/>
      <c r="C197" s="26">
        <v>22650</v>
      </c>
      <c r="D197" s="10"/>
      <c r="E197" s="10" t="s">
        <v>199</v>
      </c>
      <c r="F197" s="21"/>
      <c r="G197" s="26">
        <v>50773822</v>
      </c>
      <c r="H197" s="21"/>
      <c r="I197" s="28">
        <f>(G197/$C197)</f>
        <v>2241.6698454746138</v>
      </c>
      <c r="J197" s="21"/>
      <c r="K197" s="28">
        <f>IF($AE197&lt;&gt;0,(G197/$AE197)*100,0)</f>
        <v>57.456779136663549</v>
      </c>
      <c r="L197" s="21"/>
      <c r="M197" s="284">
        <v>28308374</v>
      </c>
      <c r="N197" s="21"/>
      <c r="O197" s="28">
        <f>(M197/$C197)</f>
        <v>1249.8178366445916</v>
      </c>
      <c r="P197" s="21"/>
      <c r="Q197" s="28">
        <f>IF($AE197&lt;&gt;0,(M197/$AE197)*100,0)</f>
        <v>32.034381666916246</v>
      </c>
      <c r="R197" s="21"/>
      <c r="S197" s="26">
        <v>4885546</v>
      </c>
      <c r="T197" s="21"/>
      <c r="U197" s="28">
        <f>(S197/$C197)</f>
        <v>215.69739514348785</v>
      </c>
      <c r="V197" s="21"/>
      <c r="W197" s="28">
        <f>IF($AE197&lt;&gt;0,(S197/$AE197)*100,0)</f>
        <v>5.5285918299396499</v>
      </c>
      <c r="X197" s="21"/>
      <c r="Y197" s="26">
        <v>4400981</v>
      </c>
      <c r="Z197" s="21"/>
      <c r="AA197" s="28">
        <f>(Y197/$C197)</f>
        <v>194.30379690949226</v>
      </c>
      <c r="AB197" s="21"/>
      <c r="AC197" s="28">
        <f>IF($AE197&lt;&gt;0,(Y197/$AE197)*100,0)</f>
        <v>4.9802473664805591</v>
      </c>
      <c r="AD197" s="21"/>
      <c r="AE197" s="26">
        <f>(G197+M197+S197+Y197)</f>
        <v>88368723</v>
      </c>
      <c r="AF197" s="27"/>
      <c r="AG197" s="21"/>
      <c r="AH197" s="26">
        <v>0</v>
      </c>
      <c r="AI197" s="21"/>
      <c r="AJ197" s="26">
        <v>0</v>
      </c>
      <c r="AK197" s="21"/>
      <c r="AL197" s="26">
        <f>(AE197+AH197+AJ197)</f>
        <v>88368723</v>
      </c>
      <c r="AM197" s="21"/>
      <c r="AN197" s="26">
        <v>76316320</v>
      </c>
      <c r="AO197" s="21"/>
      <c r="AP197" s="28">
        <f>(AN197/$C197)</f>
        <v>3369.3739514348786</v>
      </c>
      <c r="AQ197" s="21"/>
      <c r="AR197" s="28">
        <f>IF($AP$219&lt;&gt;0,(AP197/$AP$219)*100,0)</f>
        <v>88.870478000903759</v>
      </c>
      <c r="AS197" s="21"/>
      <c r="AT197" s="26">
        <v>0</v>
      </c>
      <c r="AU197" s="21"/>
      <c r="AV197" s="26">
        <v>4998744</v>
      </c>
      <c r="AW197" s="21"/>
      <c r="AX197" s="26"/>
      <c r="AY197" s="21"/>
      <c r="AZ197" s="26">
        <v>0</v>
      </c>
      <c r="BA197" s="21"/>
      <c r="BB197" s="10">
        <v>78</v>
      </c>
    </row>
    <row r="198" spans="1:54" s="15" customFormat="1" ht="8.85" customHeight="1" x14ac:dyDescent="0.3">
      <c r="A198" s="10">
        <v>79</v>
      </c>
      <c r="B198" s="21"/>
      <c r="C198" s="26">
        <v>83757</v>
      </c>
      <c r="D198" s="10"/>
      <c r="E198" s="10" t="s">
        <v>200</v>
      </c>
      <c r="F198" s="21"/>
      <c r="G198" s="26">
        <v>138889203</v>
      </c>
      <c r="H198" s="21"/>
      <c r="I198" s="28">
        <f>(G198/$C198)</f>
        <v>1658.2399441240732</v>
      </c>
      <c r="J198" s="21"/>
      <c r="K198" s="28">
        <f>IF($AE198&lt;&gt;0,(G198/$AE198)*100,0)</f>
        <v>50.790547393740269</v>
      </c>
      <c r="L198" s="21"/>
      <c r="M198" s="284">
        <v>102730547</v>
      </c>
      <c r="N198" s="21"/>
      <c r="O198" s="28">
        <f>(M198/$C198)</f>
        <v>1226.530881000991</v>
      </c>
      <c r="P198" s="21"/>
      <c r="Q198" s="28">
        <f>IF($AE198&lt;&gt;0,(M198/$AE198)*100,0)</f>
        <v>37.567648193563059</v>
      </c>
      <c r="R198" s="21"/>
      <c r="S198" s="26">
        <v>17292919</v>
      </c>
      <c r="T198" s="21"/>
      <c r="U198" s="28">
        <f>(S198/$C198)</f>
        <v>206.46535811932137</v>
      </c>
      <c r="V198" s="21"/>
      <c r="W198" s="28">
        <f>IF($AE198&lt;&gt;0,(S198/$AE198)*100,0)</f>
        <v>6.3238668166712113</v>
      </c>
      <c r="X198" s="21"/>
      <c r="Y198" s="26">
        <v>14542157</v>
      </c>
      <c r="Z198" s="21"/>
      <c r="AA198" s="28">
        <f>(Y198/$C198)</f>
        <v>173.62318373389687</v>
      </c>
      <c r="AB198" s="21"/>
      <c r="AC198" s="28">
        <f>IF($AE198&lt;&gt;0,(Y198/$AE198)*100,0)</f>
        <v>5.3179375960254589</v>
      </c>
      <c r="AD198" s="21"/>
      <c r="AE198" s="26">
        <f>(G198+M198+S198+Y198)</f>
        <v>273454826</v>
      </c>
      <c r="AF198" s="27"/>
      <c r="AG198" s="21"/>
      <c r="AH198" s="26">
        <v>0</v>
      </c>
      <c r="AI198" s="21"/>
      <c r="AJ198" s="26">
        <v>0</v>
      </c>
      <c r="AK198" s="21"/>
      <c r="AL198" s="26">
        <f>(AE198+AH198+AJ198)</f>
        <v>273454826</v>
      </c>
      <c r="AM198" s="21"/>
      <c r="AN198" s="26">
        <v>257864799</v>
      </c>
      <c r="AO198" s="21"/>
      <c r="AP198" s="28">
        <f>(AN198/$C198)</f>
        <v>3078.7253483290947</v>
      </c>
      <c r="AQ198" s="21"/>
      <c r="AR198" s="28">
        <f>IF($AP$219&lt;&gt;0,(AP198/$AP$219)*100,0)</f>
        <v>81.204341602684735</v>
      </c>
      <c r="AS198" s="21"/>
      <c r="AT198" s="26">
        <v>6291149</v>
      </c>
      <c r="AU198" s="21"/>
      <c r="AV198" s="26">
        <v>15613150</v>
      </c>
      <c r="AW198" s="21"/>
      <c r="AX198" s="26"/>
      <c r="AY198" s="21"/>
      <c r="AZ198" s="26">
        <v>0</v>
      </c>
      <c r="BA198" s="21"/>
      <c r="BB198" s="10">
        <v>79</v>
      </c>
    </row>
    <row r="199" spans="1:54" s="15" customFormat="1" ht="8.85" customHeight="1" x14ac:dyDescent="0.3">
      <c r="A199" s="10">
        <v>80</v>
      </c>
      <c r="B199" s="21"/>
      <c r="C199" s="26">
        <v>25781</v>
      </c>
      <c r="D199" s="10"/>
      <c r="E199" s="10" t="s">
        <v>201</v>
      </c>
      <c r="F199" s="21"/>
      <c r="G199" s="26">
        <v>32263782</v>
      </c>
      <c r="H199" s="21"/>
      <c r="I199" s="28">
        <f>(G199/$C199)</f>
        <v>1251.4558007835228</v>
      </c>
      <c r="J199" s="21"/>
      <c r="K199" s="28">
        <f>IF($AE199&lt;&gt;0,(G199/$AE199)*100,0)</f>
        <v>34.637902641499323</v>
      </c>
      <c r="L199" s="21"/>
      <c r="M199" s="284">
        <v>43151229</v>
      </c>
      <c r="N199" s="21"/>
      <c r="O199" s="28">
        <f>(M199/$C199)</f>
        <v>1673.7608704084403</v>
      </c>
      <c r="P199" s="21"/>
      <c r="Q199" s="28">
        <f>IF($AE199&lt;&gt;0,(M199/$AE199)*100,0)</f>
        <v>46.326499136494355</v>
      </c>
      <c r="R199" s="21"/>
      <c r="S199" s="26">
        <v>13787078</v>
      </c>
      <c r="T199" s="21"/>
      <c r="U199" s="28">
        <f>(S199/$C199)</f>
        <v>534.77669601644618</v>
      </c>
      <c r="V199" s="21"/>
      <c r="W199" s="28">
        <f>IF($AE199&lt;&gt;0,(S199/$AE199)*100,0)</f>
        <v>14.801595965245401</v>
      </c>
      <c r="X199" s="21"/>
      <c r="Y199" s="284">
        <v>3943799</v>
      </c>
      <c r="Z199" s="21"/>
      <c r="AA199" s="28">
        <f>(Y199/$C199)</f>
        <v>152.97308095108801</v>
      </c>
      <c r="AB199" s="21"/>
      <c r="AC199" s="28">
        <f>IF($AE199&lt;&gt;0,(Y199/$AE199)*100,0)</f>
        <v>4.2340022567609203</v>
      </c>
      <c r="AD199" s="21"/>
      <c r="AE199" s="26">
        <f>(G199+M199+S199+Y199)</f>
        <v>93145888</v>
      </c>
      <c r="AF199" s="27"/>
      <c r="AG199" s="21"/>
      <c r="AH199" s="26">
        <v>137380</v>
      </c>
      <c r="AI199" s="21"/>
      <c r="AJ199" s="26">
        <v>0</v>
      </c>
      <c r="AK199" s="21"/>
      <c r="AL199" s="26">
        <f>(AE199+AH199+AJ199)</f>
        <v>93283268</v>
      </c>
      <c r="AM199" s="21"/>
      <c r="AN199" s="26">
        <v>83354587</v>
      </c>
      <c r="AO199" s="21"/>
      <c r="AP199" s="28">
        <f>(AN199/$C199)</f>
        <v>3233.1789690081841</v>
      </c>
      <c r="AQ199" s="21"/>
      <c r="AR199" s="28">
        <f>IF($AP$219&lt;&gt;0,(AP199/$AP$219)*100,0)</f>
        <v>85.278204372614283</v>
      </c>
      <c r="AS199" s="21"/>
      <c r="AT199" s="26">
        <v>1365252</v>
      </c>
      <c r="AU199" s="21"/>
      <c r="AV199" s="26">
        <v>1787375</v>
      </c>
      <c r="AW199" s="21"/>
      <c r="AX199" s="26"/>
      <c r="AY199" s="21"/>
      <c r="AZ199" s="26">
        <v>115506</v>
      </c>
      <c r="BA199" s="21"/>
      <c r="BB199" s="10">
        <v>80</v>
      </c>
    </row>
    <row r="200" spans="1:54" s="15" customFormat="1" ht="8.85" customHeight="1" x14ac:dyDescent="0.3">
      <c r="A200" s="29"/>
      <c r="B200" s="21"/>
      <c r="C200" s="29"/>
      <c r="D200" s="10"/>
      <c r="E200" s="10"/>
      <c r="F200" s="21"/>
      <c r="G200" s="21"/>
      <c r="H200" s="21"/>
      <c r="I200" s="21"/>
      <c r="J200" s="21"/>
      <c r="K200" s="21"/>
      <c r="L200" s="21"/>
      <c r="M200" s="27"/>
      <c r="N200" s="21"/>
      <c r="O200" s="21"/>
      <c r="P200" s="21"/>
      <c r="Q200" s="21"/>
      <c r="R200" s="21"/>
      <c r="S200" s="21"/>
      <c r="T200" s="21"/>
      <c r="U200" s="21"/>
      <c r="V200" s="21"/>
      <c r="W200" s="21"/>
      <c r="X200" s="21"/>
      <c r="Y200" s="27"/>
      <c r="Z200" s="21"/>
      <c r="AA200" s="21"/>
      <c r="AB200" s="21"/>
      <c r="AC200" s="21"/>
      <c r="AD200" s="21"/>
      <c r="AE200" s="21"/>
      <c r="AF200" s="27"/>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9"/>
    </row>
    <row r="201" spans="1:54" s="15" customFormat="1" ht="8.85" customHeight="1" x14ac:dyDescent="0.3">
      <c r="A201" s="10">
        <v>81</v>
      </c>
      <c r="B201" s="21"/>
      <c r="C201" s="26">
        <v>21576</v>
      </c>
      <c r="D201" s="10"/>
      <c r="E201" s="10" t="s">
        <v>202</v>
      </c>
      <c r="F201" s="21"/>
      <c r="G201" s="26">
        <v>25776577</v>
      </c>
      <c r="H201" s="21"/>
      <c r="I201" s="28">
        <f>(G201/$C201)</f>
        <v>1194.687476826103</v>
      </c>
      <c r="J201" s="21"/>
      <c r="K201" s="28">
        <f>IF($AE201&lt;&gt;0,(G201/$AE201)*100,0)</f>
        <v>32.136566428614628</v>
      </c>
      <c r="L201" s="21"/>
      <c r="M201" s="284">
        <v>41422731</v>
      </c>
      <c r="N201" s="21"/>
      <c r="O201" s="28">
        <f>(M201/$C201)</f>
        <v>1919.8521968854282</v>
      </c>
      <c r="P201" s="21"/>
      <c r="Q201" s="28">
        <f>IF($AE201&lt;&gt;0,(M201/$AE201)*100,0)</f>
        <v>51.643177697183553</v>
      </c>
      <c r="R201" s="21"/>
      <c r="S201" s="26">
        <v>8714722</v>
      </c>
      <c r="T201" s="21"/>
      <c r="U201" s="28">
        <f>(S201/$C201)</f>
        <v>403.90813867259919</v>
      </c>
      <c r="V201" s="21"/>
      <c r="W201" s="28">
        <f>IF($AE201&lt;&gt;0,(S201/$AE201)*100,0)</f>
        <v>10.864950860616959</v>
      </c>
      <c r="X201" s="21"/>
      <c r="Y201" s="26">
        <v>4295463</v>
      </c>
      <c r="Z201" s="21"/>
      <c r="AA201" s="28">
        <f>(Y201/$C201)</f>
        <v>199.08523359288097</v>
      </c>
      <c r="AB201" s="21"/>
      <c r="AC201" s="28">
        <f>IF($AE201&lt;&gt;0,(Y201/$AE201)*100,0)</f>
        <v>5.3553050135848634</v>
      </c>
      <c r="AD201" s="21"/>
      <c r="AE201" s="26">
        <f>(G201+M201+S201+Y201)</f>
        <v>80209493</v>
      </c>
      <c r="AF201" s="27"/>
      <c r="AG201" s="21"/>
      <c r="AH201" s="26">
        <v>3890007</v>
      </c>
      <c r="AI201" s="21"/>
      <c r="AJ201" s="26">
        <v>0</v>
      </c>
      <c r="AK201" s="21"/>
      <c r="AL201" s="26">
        <f>(AE201+AH201+AJ201)</f>
        <v>84099500</v>
      </c>
      <c r="AM201" s="21"/>
      <c r="AN201" s="26">
        <v>81935126</v>
      </c>
      <c r="AO201" s="21"/>
      <c r="AP201" s="28">
        <f>(AN201/$C201)</f>
        <v>3797.5123285131626</v>
      </c>
      <c r="AQ201" s="21"/>
      <c r="AR201" s="28">
        <f>IF($AP$219&lt;&gt;0,(AP201/$AP$219)*100,0)</f>
        <v>100.16303939952051</v>
      </c>
      <c r="AS201" s="21"/>
      <c r="AT201" s="26">
        <v>0</v>
      </c>
      <c r="AU201" s="21"/>
      <c r="AV201" s="26">
        <v>0</v>
      </c>
      <c r="AW201" s="21"/>
      <c r="AX201" s="26"/>
      <c r="AY201" s="21"/>
      <c r="AZ201" s="26">
        <v>0</v>
      </c>
      <c r="BA201" s="21"/>
      <c r="BB201" s="10">
        <v>81</v>
      </c>
    </row>
    <row r="202" spans="1:54" s="15" customFormat="1" ht="8.85" customHeight="1" x14ac:dyDescent="0.3">
      <c r="A202" s="10">
        <v>82</v>
      </c>
      <c r="B202" s="21"/>
      <c r="C202" s="26">
        <v>44186</v>
      </c>
      <c r="D202" s="10"/>
      <c r="E202" s="10" t="s">
        <v>203</v>
      </c>
      <c r="F202" s="21"/>
      <c r="G202" s="26">
        <v>68177257</v>
      </c>
      <c r="H202" s="21"/>
      <c r="I202" s="28">
        <f>(G202/$C202)</f>
        <v>1542.9605983795773</v>
      </c>
      <c r="J202" s="21"/>
      <c r="K202" s="28">
        <f>IF($AE202&lt;&gt;0,(G202/$AE202)*100,0)</f>
        <v>47.522977723059952</v>
      </c>
      <c r="L202" s="21"/>
      <c r="M202" s="284">
        <v>57593061</v>
      </c>
      <c r="N202" s="21"/>
      <c r="O202" s="28">
        <f>(M202/$C202)</f>
        <v>1303.4232788666093</v>
      </c>
      <c r="P202" s="21"/>
      <c r="Q202" s="28">
        <f>IF($AE202&lt;&gt;0,(M202/$AE202)*100,0)</f>
        <v>40.145260682837872</v>
      </c>
      <c r="R202" s="21"/>
      <c r="S202" s="26">
        <v>8715643</v>
      </c>
      <c r="T202" s="21"/>
      <c r="U202" s="28">
        <f>(S202/$C202)</f>
        <v>197.24897026207395</v>
      </c>
      <c r="V202" s="21"/>
      <c r="W202" s="28">
        <f>IF($AE202&lt;&gt;0,(S202/$AE202)*100,0)</f>
        <v>6.0752416033860586</v>
      </c>
      <c r="X202" s="21"/>
      <c r="Y202" s="26">
        <v>8975708</v>
      </c>
      <c r="Z202" s="21"/>
      <c r="AA202" s="28">
        <f>(Y202/$C202)</f>
        <v>203.13465803648214</v>
      </c>
      <c r="AB202" s="21"/>
      <c r="AC202" s="28">
        <f>IF($AE202&lt;&gt;0,(Y202/$AE202)*100,0)</f>
        <v>6.2565199907161269</v>
      </c>
      <c r="AD202" s="21"/>
      <c r="AE202" s="26">
        <f>(G202+M202+S202+Y202)</f>
        <v>143461669</v>
      </c>
      <c r="AF202" s="27"/>
      <c r="AG202" s="21"/>
      <c r="AH202" s="26">
        <v>5306803</v>
      </c>
      <c r="AI202" s="21"/>
      <c r="AJ202" s="26">
        <v>0</v>
      </c>
      <c r="AK202" s="21"/>
      <c r="AL202" s="26">
        <f>(AE202+AH202+AJ202)</f>
        <v>148768472</v>
      </c>
      <c r="AM202" s="21"/>
      <c r="AN202" s="26">
        <v>130889879</v>
      </c>
      <c r="AO202" s="21"/>
      <c r="AP202" s="28">
        <f>(AN202/$C202)</f>
        <v>2962.2477481555243</v>
      </c>
      <c r="AQ202" s="21"/>
      <c r="AR202" s="28">
        <f>IF($AP$219&lt;&gt;0,(AP202/$AP$219)*100,0)</f>
        <v>78.132132891800893</v>
      </c>
      <c r="AS202" s="21"/>
      <c r="AT202" s="26">
        <v>10967</v>
      </c>
      <c r="AU202" s="21"/>
      <c r="AV202" s="26">
        <v>6666974</v>
      </c>
      <c r="AW202" s="21"/>
      <c r="AX202" s="26"/>
      <c r="AY202" s="21"/>
      <c r="AZ202" s="26">
        <v>1755</v>
      </c>
      <c r="BA202" s="21"/>
      <c r="BB202" s="10">
        <v>82</v>
      </c>
    </row>
    <row r="203" spans="1:54" s="15" customFormat="1" ht="8.85" customHeight="1" x14ac:dyDescent="0.3">
      <c r="A203" s="10">
        <v>83</v>
      </c>
      <c r="B203" s="21"/>
      <c r="C203" s="26">
        <v>29800</v>
      </c>
      <c r="D203" s="10"/>
      <c r="E203" s="10" t="s">
        <v>204</v>
      </c>
      <c r="F203" s="21"/>
      <c r="G203" s="26">
        <v>42307674</v>
      </c>
      <c r="H203" s="21"/>
      <c r="I203" s="28">
        <f>(G203/$C203)</f>
        <v>1419.7206040268456</v>
      </c>
      <c r="J203" s="21"/>
      <c r="K203" s="28">
        <f>IF($AE203&lt;&gt;0,(G203/$AE203)*100,0)</f>
        <v>38.30052625245284</v>
      </c>
      <c r="L203" s="21"/>
      <c r="M203" s="284">
        <v>50297254</v>
      </c>
      <c r="N203" s="21"/>
      <c r="O203" s="28">
        <f>(M203/$C203)</f>
        <v>1687.8273154362416</v>
      </c>
      <c r="P203" s="21"/>
      <c r="Q203" s="28">
        <f>IF($AE203&lt;&gt;0,(M203/$AE203)*100,0)</f>
        <v>45.533377638612052</v>
      </c>
      <c r="R203" s="21"/>
      <c r="S203" s="26">
        <v>11764607</v>
      </c>
      <c r="T203" s="21"/>
      <c r="U203" s="28">
        <f>(S203/$C203)</f>
        <v>394.78546979865774</v>
      </c>
      <c r="V203" s="21"/>
      <c r="W203" s="28">
        <f>IF($AE203&lt;&gt;0,(S203/$AE203)*100,0)</f>
        <v>10.650328809220058</v>
      </c>
      <c r="X203" s="21"/>
      <c r="Y203" s="26">
        <v>6092848</v>
      </c>
      <c r="Z203" s="21"/>
      <c r="AA203" s="28">
        <f>(Y203/$C203)</f>
        <v>204.4579865771812</v>
      </c>
      <c r="AB203" s="21"/>
      <c r="AC203" s="28">
        <f>IF($AE203&lt;&gt;0,(Y203/$AE203)*100,0)</f>
        <v>5.5157672997150531</v>
      </c>
      <c r="AD203" s="21"/>
      <c r="AE203" s="26">
        <f>(G203+M203+S203+Y203)</f>
        <v>110462383</v>
      </c>
      <c r="AF203" s="27"/>
      <c r="AG203" s="21"/>
      <c r="AH203" s="26">
        <v>0</v>
      </c>
      <c r="AI203" s="21"/>
      <c r="AJ203" s="26">
        <v>0</v>
      </c>
      <c r="AK203" s="21"/>
      <c r="AL203" s="26">
        <f>(AE203+AH203+AJ203)</f>
        <v>110462383</v>
      </c>
      <c r="AM203" s="21"/>
      <c r="AN203" s="26">
        <v>100561847</v>
      </c>
      <c r="AO203" s="21"/>
      <c r="AP203" s="28">
        <f>(AN203/$C203)</f>
        <v>3374.558624161074</v>
      </c>
      <c r="AQ203" s="21"/>
      <c r="AR203" s="28">
        <f>IF($AP$219&lt;&gt;0,(AP203/$AP$219)*100,0)</f>
        <v>89.007228729702803</v>
      </c>
      <c r="AS203" s="21"/>
      <c r="AT203" s="26">
        <v>0</v>
      </c>
      <c r="AU203" s="21"/>
      <c r="AV203" s="26">
        <v>3344039</v>
      </c>
      <c r="AW203" s="21"/>
      <c r="AX203" s="26"/>
      <c r="AY203" s="21"/>
      <c r="AZ203" s="26">
        <v>319661</v>
      </c>
      <c r="BA203" s="21"/>
      <c r="BB203" s="10">
        <v>83</v>
      </c>
    </row>
    <row r="204" spans="1:54" s="15" customFormat="1" ht="8.85" customHeight="1" x14ac:dyDescent="0.3">
      <c r="A204" s="10">
        <v>84</v>
      </c>
      <c r="B204" s="21"/>
      <c r="C204" s="26">
        <v>17996</v>
      </c>
      <c r="D204" s="10"/>
      <c r="E204" s="10" t="s">
        <v>205</v>
      </c>
      <c r="F204" s="21"/>
      <c r="G204" s="26">
        <v>33617853</v>
      </c>
      <c r="H204" s="21"/>
      <c r="I204" s="28">
        <f>(G204/$C204)</f>
        <v>1868.0736274727717</v>
      </c>
      <c r="J204" s="21"/>
      <c r="K204" s="28">
        <f>IF($AE204&lt;&gt;0,(G204/$AE204)*100,0)</f>
        <v>45.625628800540703</v>
      </c>
      <c r="L204" s="21"/>
      <c r="M204" s="284">
        <v>31452543</v>
      </c>
      <c r="N204" s="21"/>
      <c r="O204" s="28">
        <f>(M204/$C204)</f>
        <v>1747.7518893087354</v>
      </c>
      <c r="P204" s="21"/>
      <c r="Q204" s="28">
        <f>IF($AE204&lt;&gt;0,(M204/$AE204)*100,0)</f>
        <v>42.686903644651096</v>
      </c>
      <c r="R204" s="21"/>
      <c r="S204" s="26">
        <v>5533916</v>
      </c>
      <c r="T204" s="21"/>
      <c r="U204" s="28">
        <f>(S204/$C204)</f>
        <v>307.50811291398088</v>
      </c>
      <c r="V204" s="21"/>
      <c r="W204" s="28">
        <f>IF($AE204&lt;&gt;0,(S204/$AE204)*100,0)</f>
        <v>7.5105449842193375</v>
      </c>
      <c r="X204" s="21"/>
      <c r="Y204" s="26">
        <v>3077638</v>
      </c>
      <c r="Z204" s="21"/>
      <c r="AA204" s="28">
        <f>(Y204/$C204)</f>
        <v>171.01789286508114</v>
      </c>
      <c r="AB204" s="21"/>
      <c r="AC204" s="28">
        <f>IF($AE204&lt;&gt;0,(Y204/$AE204)*100,0)</f>
        <v>4.1769225705888617</v>
      </c>
      <c r="AD204" s="21"/>
      <c r="AE204" s="26">
        <f>(G204+M204+S204+Y204)</f>
        <v>73681950</v>
      </c>
      <c r="AF204" s="27"/>
      <c r="AG204" s="21"/>
      <c r="AH204" s="26">
        <v>0</v>
      </c>
      <c r="AI204" s="21"/>
      <c r="AJ204" s="26">
        <v>0</v>
      </c>
      <c r="AK204" s="21"/>
      <c r="AL204" s="26">
        <f>(AE204+AH204+AJ204)</f>
        <v>73681950</v>
      </c>
      <c r="AM204" s="21"/>
      <c r="AN204" s="26">
        <v>63754281</v>
      </c>
      <c r="AO204" s="21"/>
      <c r="AP204" s="28">
        <f>(AN204/$C204)</f>
        <v>3542.6917648366302</v>
      </c>
      <c r="AQ204" s="21"/>
      <c r="AR204" s="28">
        <f>IF($AP$219&lt;&gt;0,(AP204/$AP$219)*100,0)</f>
        <v>93.44190199393536</v>
      </c>
      <c r="AS204" s="21"/>
      <c r="AT204" s="26">
        <v>0</v>
      </c>
      <c r="AU204" s="21"/>
      <c r="AV204" s="26">
        <v>0</v>
      </c>
      <c r="AW204" s="21"/>
      <c r="AX204" s="26"/>
      <c r="AY204" s="21"/>
      <c r="AZ204" s="26">
        <v>0</v>
      </c>
      <c r="BA204" s="21"/>
      <c r="BB204" s="10">
        <v>84</v>
      </c>
    </row>
    <row r="205" spans="1:54" s="15" customFormat="1" ht="8.85" customHeight="1" x14ac:dyDescent="0.3">
      <c r="A205" s="10">
        <v>85</v>
      </c>
      <c r="B205" s="21"/>
      <c r="C205" s="26">
        <v>140032</v>
      </c>
      <c r="D205" s="10"/>
      <c r="E205" s="10" t="s">
        <v>206</v>
      </c>
      <c r="F205" s="21"/>
      <c r="G205" s="26">
        <v>283092701</v>
      </c>
      <c r="H205" s="21"/>
      <c r="I205" s="28">
        <f>(G205/$C205)</f>
        <v>2021.6286348834551</v>
      </c>
      <c r="J205" s="21"/>
      <c r="K205" s="28">
        <f>IF($AE205&lt;&gt;0,(G205/$AE205)*100,0)</f>
        <v>51.425867158027003</v>
      </c>
      <c r="L205" s="21"/>
      <c r="M205" s="284">
        <v>202927891</v>
      </c>
      <c r="N205" s="21"/>
      <c r="O205" s="28">
        <f>(M205/$C205)</f>
        <v>1449.153700582724</v>
      </c>
      <c r="P205" s="21"/>
      <c r="Q205" s="28">
        <f>IF($AE205&lt;&gt;0,(M205/$AE205)*100,0)</f>
        <v>36.863340977571099</v>
      </c>
      <c r="R205" s="21"/>
      <c r="S205" s="26">
        <v>44510189</v>
      </c>
      <c r="T205" s="21"/>
      <c r="U205" s="28">
        <f>(S205/$C205)</f>
        <v>317.85726833866545</v>
      </c>
      <c r="V205" s="21"/>
      <c r="W205" s="28">
        <f>IF($AE205&lt;&gt;0,(S205/$AE205)*100,0)</f>
        <v>8.0856025556542868</v>
      </c>
      <c r="X205" s="21"/>
      <c r="Y205" s="26">
        <v>19956195</v>
      </c>
      <c r="Z205" s="21"/>
      <c r="AA205" s="28">
        <f>(Y205/$C205)</f>
        <v>142.51167590265084</v>
      </c>
      <c r="AB205" s="21"/>
      <c r="AC205" s="28">
        <f>IF($AE205&lt;&gt;0,(Y205/$AE205)*100,0)</f>
        <v>3.6251893087476059</v>
      </c>
      <c r="AD205" s="21"/>
      <c r="AE205" s="26">
        <f>(G205+M205+S205+Y205)</f>
        <v>550486976</v>
      </c>
      <c r="AF205" s="27"/>
      <c r="AG205" s="21"/>
      <c r="AH205" s="26">
        <v>0</v>
      </c>
      <c r="AI205" s="21"/>
      <c r="AJ205" s="26">
        <v>14745621</v>
      </c>
      <c r="AK205" s="21"/>
      <c r="AL205" s="26">
        <f>(AE205+AH205+AJ205)</f>
        <v>565232597</v>
      </c>
      <c r="AM205" s="21"/>
      <c r="AN205" s="26">
        <v>476130906</v>
      </c>
      <c r="AO205" s="21"/>
      <c r="AP205" s="28">
        <f>(AN205/$C205)</f>
        <v>3400.1578639168192</v>
      </c>
      <c r="AQ205" s="21"/>
      <c r="AR205" s="28">
        <f>IF($AP$219&lt;&gt;0,(AP205/$AP$219)*100,0)</f>
        <v>89.68243329480724</v>
      </c>
      <c r="AS205" s="21"/>
      <c r="AT205" s="26">
        <v>25508856</v>
      </c>
      <c r="AU205" s="21"/>
      <c r="AV205" s="26">
        <v>41967042</v>
      </c>
      <c r="AW205" s="21"/>
      <c r="AX205" s="26"/>
      <c r="AY205" s="21"/>
      <c r="AZ205" s="26">
        <v>0</v>
      </c>
      <c r="BA205" s="21"/>
      <c r="BB205" s="10">
        <v>85</v>
      </c>
    </row>
    <row r="206" spans="1:54" s="15" customFormat="1" ht="8.85" customHeight="1" x14ac:dyDescent="0.3">
      <c r="A206" s="21"/>
      <c r="B206" s="21"/>
      <c r="C206" s="21"/>
      <c r="D206" s="10"/>
      <c r="E206" s="10"/>
      <c r="F206" s="21"/>
      <c r="G206" s="21"/>
      <c r="H206" s="21"/>
      <c r="I206" s="39"/>
      <c r="J206" s="21"/>
      <c r="K206" s="21"/>
      <c r="L206" s="21"/>
      <c r="M206" s="21"/>
      <c r="N206" s="21"/>
      <c r="O206" s="39"/>
      <c r="P206" s="21"/>
      <c r="Q206" s="21"/>
      <c r="R206" s="21"/>
      <c r="S206" s="21"/>
      <c r="T206" s="21"/>
      <c r="U206" s="39"/>
      <c r="V206" s="21"/>
      <c r="W206" s="21"/>
      <c r="X206" s="21"/>
      <c r="Y206" s="21"/>
      <c r="Z206" s="21"/>
      <c r="AA206" s="39"/>
      <c r="AB206" s="21"/>
      <c r="AC206" s="21"/>
      <c r="AD206" s="21"/>
      <c r="AE206" s="21"/>
      <c r="AF206" s="27"/>
      <c r="AG206" s="21"/>
      <c r="AH206" s="21"/>
      <c r="AI206" s="21"/>
      <c r="AJ206" s="21"/>
      <c r="AK206" s="21"/>
      <c r="AL206" s="21"/>
      <c r="AM206" s="21"/>
      <c r="AN206" s="21"/>
      <c r="AO206" s="21"/>
      <c r="AP206" s="39"/>
      <c r="AQ206" s="21"/>
      <c r="AR206" s="21"/>
      <c r="AS206" s="21"/>
      <c r="AT206" s="21"/>
      <c r="AU206" s="21"/>
      <c r="AV206" s="21"/>
      <c r="AW206" s="21"/>
      <c r="AX206" s="21"/>
      <c r="AY206" s="21"/>
      <c r="AZ206" s="21"/>
      <c r="BA206" s="21"/>
      <c r="BB206" s="21"/>
    </row>
    <row r="207" spans="1:54" s="15" customFormat="1" ht="8.85" customHeight="1" x14ac:dyDescent="0.3">
      <c r="A207" s="10">
        <v>86</v>
      </c>
      <c r="B207" s="21"/>
      <c r="C207" s="26">
        <v>156927</v>
      </c>
      <c r="D207" s="10"/>
      <c r="E207" s="10" t="s">
        <v>207</v>
      </c>
      <c r="F207" s="21"/>
      <c r="G207" s="26">
        <v>323738864</v>
      </c>
      <c r="H207" s="21"/>
      <c r="I207" s="28">
        <f>(G207/$C207)</f>
        <v>2062.9902056370161</v>
      </c>
      <c r="J207" s="21"/>
      <c r="K207" s="28">
        <f>IF($AE207&lt;&gt;0,(G207/$AE207)*100,0)</f>
        <v>51.773570955229907</v>
      </c>
      <c r="L207" s="21"/>
      <c r="M207" s="284">
        <v>237211103</v>
      </c>
      <c r="N207" s="21"/>
      <c r="O207" s="28">
        <f>(M207/$C207)</f>
        <v>1511.6015918229496</v>
      </c>
      <c r="P207" s="21"/>
      <c r="Q207" s="28">
        <f>IF($AE207&lt;&gt;0,(M207/$AE207)*100,0)</f>
        <v>37.935716832993059</v>
      </c>
      <c r="R207" s="21"/>
      <c r="S207" s="26">
        <v>26768281</v>
      </c>
      <c r="T207" s="21"/>
      <c r="U207" s="28">
        <f>(S207/$C207)</f>
        <v>170.57791839517736</v>
      </c>
      <c r="V207" s="21"/>
      <c r="W207" s="28">
        <f>IF($AE207&lt;&gt;0,(S207/$AE207)*100,0)</f>
        <v>4.2808870043574148</v>
      </c>
      <c r="X207" s="21"/>
      <c r="Y207" s="26">
        <v>37579289</v>
      </c>
      <c r="Z207" s="21"/>
      <c r="AA207" s="28">
        <f>(Y207/$C207)</f>
        <v>239.46987452764662</v>
      </c>
      <c r="AB207" s="21"/>
      <c r="AC207" s="28">
        <f>IF($AE207&lt;&gt;0,(Y207/$AE207)*100,0)</f>
        <v>6.0098252074196159</v>
      </c>
      <c r="AD207" s="21"/>
      <c r="AE207" s="26">
        <f>(G207+M207+S207+Y207)</f>
        <v>625297537</v>
      </c>
      <c r="AF207" s="27"/>
      <c r="AG207" s="21"/>
      <c r="AH207" s="26">
        <v>0</v>
      </c>
      <c r="AI207" s="21"/>
      <c r="AJ207" s="26">
        <v>300752</v>
      </c>
      <c r="AK207" s="21"/>
      <c r="AL207" s="26">
        <f>(AE207+AH207+AJ207)</f>
        <v>625598289</v>
      </c>
      <c r="AM207" s="21"/>
      <c r="AN207" s="26">
        <v>522384267</v>
      </c>
      <c r="AO207" s="21"/>
      <c r="AP207" s="28">
        <f>(AN207/$C207)</f>
        <v>3328.8361276262212</v>
      </c>
      <c r="AQ207" s="21"/>
      <c r="AR207" s="28">
        <f>IF($AP$219&lt;&gt;0,(AP207/$AP$219)*100,0)</f>
        <v>87.80125391627594</v>
      </c>
      <c r="AS207" s="21"/>
      <c r="AT207" s="26">
        <v>9586131</v>
      </c>
      <c r="AU207" s="21"/>
      <c r="AV207" s="26">
        <v>0</v>
      </c>
      <c r="AW207" s="21"/>
      <c r="AX207" s="26"/>
      <c r="AY207" s="21"/>
      <c r="AZ207" s="26">
        <v>657680</v>
      </c>
      <c r="BA207" s="21"/>
      <c r="BB207" s="10">
        <v>86</v>
      </c>
    </row>
    <row r="208" spans="1:54" s="15" customFormat="1" ht="8.85" customHeight="1" x14ac:dyDescent="0.3">
      <c r="A208" s="10">
        <v>87</v>
      </c>
      <c r="B208" s="21"/>
      <c r="C208" s="26">
        <v>6561</v>
      </c>
      <c r="D208" s="10"/>
      <c r="E208" s="10" t="s">
        <v>208</v>
      </c>
      <c r="F208" s="21"/>
      <c r="G208" s="26">
        <v>26035909</v>
      </c>
      <c r="H208" s="21"/>
      <c r="I208" s="28">
        <f>(G208/$C208)</f>
        <v>3968.2836457857034</v>
      </c>
      <c r="J208" s="21"/>
      <c r="K208" s="28">
        <f>IF($AE208&lt;&gt;0,(G208/$AE208)*100,0)</f>
        <v>69.938902369077113</v>
      </c>
      <c r="L208" s="21"/>
      <c r="M208" s="284">
        <v>7904261</v>
      </c>
      <c r="N208" s="21"/>
      <c r="O208" s="28">
        <f>(M208/$C208)</f>
        <v>1204.7341868617589</v>
      </c>
      <c r="P208" s="21"/>
      <c r="Q208" s="28">
        <f>IF($AE208&lt;&gt;0,(M208/$AE208)*100,0)</f>
        <v>21.232803447680812</v>
      </c>
      <c r="R208" s="21"/>
      <c r="S208" s="26">
        <v>2129065</v>
      </c>
      <c r="T208" s="21"/>
      <c r="U208" s="28">
        <f>(S208/$C208)</f>
        <v>324.50312452370065</v>
      </c>
      <c r="V208" s="21"/>
      <c r="W208" s="28">
        <f>IF($AE208&lt;&gt;0,(S208/$AE208)*100,0)</f>
        <v>5.7191960984507659</v>
      </c>
      <c r="X208" s="21"/>
      <c r="Y208" s="26">
        <v>1157413</v>
      </c>
      <c r="Z208" s="21"/>
      <c r="AA208" s="28">
        <f>(Y208/$C208)</f>
        <v>176.40801707056852</v>
      </c>
      <c r="AB208" s="21"/>
      <c r="AC208" s="28">
        <f>IF($AE208&lt;&gt;0,(Y208/$AE208)*100,0)</f>
        <v>3.1090980847913032</v>
      </c>
      <c r="AD208" s="21"/>
      <c r="AE208" s="26">
        <f>(G208+M208+S208+Y208)</f>
        <v>37226648</v>
      </c>
      <c r="AF208" s="27"/>
      <c r="AG208" s="21"/>
      <c r="AH208" s="26">
        <v>0</v>
      </c>
      <c r="AI208" s="21"/>
      <c r="AJ208" s="26">
        <v>96450</v>
      </c>
      <c r="AK208" s="21"/>
      <c r="AL208" s="26">
        <f>(AE208+AH208+AJ208)</f>
        <v>37323098</v>
      </c>
      <c r="AM208" s="21"/>
      <c r="AN208" s="26">
        <v>36096212</v>
      </c>
      <c r="AO208" s="21"/>
      <c r="AP208" s="28">
        <f>(AN208/$C208)</f>
        <v>5501.6326779454348</v>
      </c>
      <c r="AQ208" s="21"/>
      <c r="AR208" s="28">
        <f>IF($AP$219&lt;&gt;0,(AP208/$AP$219)*100,0)</f>
        <v>145.11085231907447</v>
      </c>
      <c r="AS208" s="21"/>
      <c r="AT208" s="26">
        <v>3249555</v>
      </c>
      <c r="AU208" s="21"/>
      <c r="AV208" s="26">
        <v>0</v>
      </c>
      <c r="AW208" s="21"/>
      <c r="AX208" s="26"/>
      <c r="AY208" s="21"/>
      <c r="AZ208" s="26">
        <v>143390</v>
      </c>
      <c r="BA208" s="21"/>
      <c r="BB208" s="10">
        <v>87</v>
      </c>
    </row>
    <row r="209" spans="1:54" s="15" customFormat="1" ht="8.85" customHeight="1" x14ac:dyDescent="0.3">
      <c r="A209" s="10">
        <v>88</v>
      </c>
      <c r="B209" s="21"/>
      <c r="C209" s="26">
        <v>10829</v>
      </c>
      <c r="D209" s="10"/>
      <c r="E209" s="10" t="s">
        <v>209</v>
      </c>
      <c r="F209" s="21"/>
      <c r="G209" s="26">
        <v>19932297</v>
      </c>
      <c r="H209" s="21"/>
      <c r="I209" s="28">
        <f>(G209/$C209)</f>
        <v>1840.6405946994182</v>
      </c>
      <c r="J209" s="21"/>
      <c r="K209" s="28">
        <f>IF($AE209&lt;&gt;0,(G209/$AE209)*100,0)</f>
        <v>48.086562338973515</v>
      </c>
      <c r="L209" s="21"/>
      <c r="M209" s="284">
        <v>14974909</v>
      </c>
      <c r="N209" s="21"/>
      <c r="O209" s="28">
        <f>(M209/$C209)</f>
        <v>1382.8524332810048</v>
      </c>
      <c r="P209" s="21"/>
      <c r="Q209" s="28">
        <f>IF($AE209&lt;&gt;0,(M209/$AE209)*100,0)</f>
        <v>36.126889698109331</v>
      </c>
      <c r="R209" s="21"/>
      <c r="S209" s="26">
        <v>3762535</v>
      </c>
      <c r="T209" s="21"/>
      <c r="U209" s="28">
        <f>(S209/$C209)</f>
        <v>347.44990303813836</v>
      </c>
      <c r="V209" s="21"/>
      <c r="W209" s="28">
        <f>IF($AE209&lt;&gt;0,(S209/$AE209)*100,0)</f>
        <v>9.0770960231061029</v>
      </c>
      <c r="X209" s="21"/>
      <c r="Y209" s="26">
        <v>2781126</v>
      </c>
      <c r="Z209" s="21"/>
      <c r="AA209" s="28">
        <f>(Y209/$C209)</f>
        <v>256.82205189768217</v>
      </c>
      <c r="AB209" s="21"/>
      <c r="AC209" s="28">
        <f>IF($AE209&lt;&gt;0,(Y209/$AE209)*100,0)</f>
        <v>6.7094519398110535</v>
      </c>
      <c r="AD209" s="21"/>
      <c r="AE209" s="26">
        <f>(G209+M209+S209+Y209)</f>
        <v>41450867</v>
      </c>
      <c r="AF209" s="27"/>
      <c r="AG209" s="21"/>
      <c r="AH209" s="26">
        <v>0</v>
      </c>
      <c r="AI209" s="21"/>
      <c r="AJ209" s="26">
        <v>829851</v>
      </c>
      <c r="AK209" s="21"/>
      <c r="AL209" s="26">
        <f>(AE209+AH209+AJ209)</f>
        <v>42280718</v>
      </c>
      <c r="AM209" s="21"/>
      <c r="AN209" s="26">
        <v>38119710</v>
      </c>
      <c r="AO209" s="21"/>
      <c r="AP209" s="28">
        <f>(AN209/$C209)</f>
        <v>3520.1505217471604</v>
      </c>
      <c r="AQ209" s="21"/>
      <c r="AR209" s="28">
        <f>IF($AP$219&lt;&gt;0,(AP209/$AP$219)*100,0)</f>
        <v>92.847355031511498</v>
      </c>
      <c r="AS209" s="21"/>
      <c r="AT209" s="26">
        <v>0</v>
      </c>
      <c r="AU209" s="21"/>
      <c r="AV209" s="26">
        <v>0</v>
      </c>
      <c r="AW209" s="21"/>
      <c r="AX209" s="26"/>
      <c r="AY209" s="21"/>
      <c r="AZ209" s="26">
        <v>0</v>
      </c>
      <c r="BA209" s="21"/>
      <c r="BB209" s="10">
        <v>88</v>
      </c>
    </row>
    <row r="210" spans="1:54" s="15" customFormat="1" ht="8.85" customHeight="1" x14ac:dyDescent="0.3">
      <c r="A210" s="10">
        <v>89</v>
      </c>
      <c r="B210" s="21"/>
      <c r="C210" s="26">
        <v>40429</v>
      </c>
      <c r="D210" s="10"/>
      <c r="E210" s="10" t="s">
        <v>210</v>
      </c>
      <c r="F210" s="21"/>
      <c r="G210" s="26">
        <v>48972371</v>
      </c>
      <c r="H210" s="21"/>
      <c r="I210" s="28">
        <f>(G210/$C210)</f>
        <v>1211.3178906230676</v>
      </c>
      <c r="J210" s="21"/>
      <c r="K210" s="28">
        <f>IF($AE210&lt;&gt;0,(G210/$AE210)*100,0)</f>
        <v>36.60603770950943</v>
      </c>
      <c r="L210" s="21"/>
      <c r="M210" s="284">
        <v>62783015</v>
      </c>
      <c r="N210" s="21"/>
      <c r="O210" s="28">
        <f>(M210/$C210)</f>
        <v>1552.9203047317519</v>
      </c>
      <c r="P210" s="21"/>
      <c r="Q210" s="28">
        <f>IF($AE210&lt;&gt;0,(M210/$AE210)*100,0)</f>
        <v>46.929265781448407</v>
      </c>
      <c r="R210" s="21"/>
      <c r="S210" s="26">
        <v>15418568</v>
      </c>
      <c r="T210" s="21"/>
      <c r="U210" s="28">
        <f>(S210/$C210)</f>
        <v>381.37396423359468</v>
      </c>
      <c r="V210" s="21"/>
      <c r="W210" s="28">
        <f>IF($AE210&lt;&gt;0,(S210/$AE210)*100,0)</f>
        <v>11.525124679681843</v>
      </c>
      <c r="X210" s="21"/>
      <c r="Y210" s="26">
        <v>6608269</v>
      </c>
      <c r="Z210" s="21"/>
      <c r="AA210" s="28">
        <f>(Y210/$C210)</f>
        <v>163.45368423656285</v>
      </c>
      <c r="AB210" s="21"/>
      <c r="AC210" s="28">
        <f>IF($AE210&lt;&gt;0,(Y210/$AE210)*100,0)</f>
        <v>4.9395718293603181</v>
      </c>
      <c r="AD210" s="21"/>
      <c r="AE210" s="26">
        <f>(G210+M210+S210+Y210)</f>
        <v>133782223</v>
      </c>
      <c r="AF210" s="27"/>
      <c r="AG210" s="21"/>
      <c r="AH210" s="26">
        <v>0</v>
      </c>
      <c r="AI210" s="21"/>
      <c r="AJ210" s="26">
        <v>0</v>
      </c>
      <c r="AK210" s="21"/>
      <c r="AL210" s="26">
        <f>(AE210+AH210+AJ210)</f>
        <v>133782223</v>
      </c>
      <c r="AM210" s="21"/>
      <c r="AN210" s="26">
        <v>126440332</v>
      </c>
      <c r="AO210" s="21"/>
      <c r="AP210" s="28">
        <f>(AN210/$C210)</f>
        <v>3127.4662247396673</v>
      </c>
      <c r="AQ210" s="21"/>
      <c r="AR210" s="28">
        <f>IF($AP$219&lt;&gt;0,(AP210/$AP$219)*100,0)</f>
        <v>82.489929087845269</v>
      </c>
      <c r="AS210" s="21"/>
      <c r="AT210" s="26">
        <v>0</v>
      </c>
      <c r="AU210" s="21"/>
      <c r="AV210" s="26">
        <v>3182684</v>
      </c>
      <c r="AW210" s="21"/>
      <c r="AX210" s="26"/>
      <c r="AY210" s="21"/>
      <c r="AZ210" s="26">
        <v>1062576</v>
      </c>
      <c r="BA210" s="21"/>
      <c r="BB210" s="10">
        <v>89</v>
      </c>
    </row>
    <row r="211" spans="1:54" s="15" customFormat="1" ht="8.85" customHeight="1" x14ac:dyDescent="0.3">
      <c r="A211" s="10">
        <v>90</v>
      </c>
      <c r="B211" s="21"/>
      <c r="C211" s="26">
        <v>40727</v>
      </c>
      <c r="D211" s="10"/>
      <c r="E211" s="10" t="s">
        <v>211</v>
      </c>
      <c r="F211" s="21"/>
      <c r="G211" s="26">
        <v>79191116</v>
      </c>
      <c r="H211" s="21"/>
      <c r="I211" s="28">
        <f>(G211/$C211)</f>
        <v>1944.4377440027499</v>
      </c>
      <c r="J211" s="21"/>
      <c r="K211" s="28">
        <f>IF($AE211&lt;&gt;0,(G211/$AE211)*100,0)</f>
        <v>54.035820488151046</v>
      </c>
      <c r="L211" s="21"/>
      <c r="M211" s="284">
        <v>47628081</v>
      </c>
      <c r="N211" s="21"/>
      <c r="O211" s="28">
        <f>(M211/$C211)</f>
        <v>1169.4473199597319</v>
      </c>
      <c r="P211" s="21"/>
      <c r="Q211" s="28">
        <f>IF($AE211&lt;&gt;0,(M211/$AE211)*100,0)</f>
        <v>32.498878221530774</v>
      </c>
      <c r="R211" s="21"/>
      <c r="S211" s="26">
        <v>12309412</v>
      </c>
      <c r="T211" s="21"/>
      <c r="U211" s="28">
        <f>(S211/$C211)</f>
        <v>302.24205072801828</v>
      </c>
      <c r="V211" s="21"/>
      <c r="W211" s="28">
        <f>IF($AE211&lt;&gt;0,(S211/$AE211)*100,0)</f>
        <v>8.3992903591192274</v>
      </c>
      <c r="X211" s="21"/>
      <c r="Y211" s="284">
        <v>7424391</v>
      </c>
      <c r="Z211" s="21"/>
      <c r="AA211" s="28">
        <f>(Y211/$C211)</f>
        <v>182.29653546787145</v>
      </c>
      <c r="AB211" s="21"/>
      <c r="AC211" s="28">
        <f>IF($AE211&lt;&gt;0,(Y211/$AE211)*100,0)</f>
        <v>5.0660109311989521</v>
      </c>
      <c r="AD211" s="21"/>
      <c r="AE211" s="26">
        <f>(G211+M211+S211+Y211)</f>
        <v>146553000</v>
      </c>
      <c r="AF211" s="27"/>
      <c r="AG211" s="21"/>
      <c r="AH211" s="26">
        <v>1109304</v>
      </c>
      <c r="AI211" s="21"/>
      <c r="AJ211" s="26">
        <v>0</v>
      </c>
      <c r="AK211" s="21"/>
      <c r="AL211" s="26">
        <f>(AE211+AH211+AJ211)</f>
        <v>147662304</v>
      </c>
      <c r="AM211" s="21"/>
      <c r="AN211" s="26">
        <v>128659754</v>
      </c>
      <c r="AO211" s="21"/>
      <c r="AP211" s="28">
        <f>(AN211/$C211)</f>
        <v>3159.0776143590247</v>
      </c>
      <c r="AQ211" s="21"/>
      <c r="AR211" s="28">
        <f>IF($AP$219&lt;&gt;0,(AP211/$AP$219)*100,0)</f>
        <v>83.323709886960401</v>
      </c>
      <c r="AS211" s="21"/>
      <c r="AT211" s="26">
        <v>4904000</v>
      </c>
      <c r="AU211" s="21"/>
      <c r="AV211" s="26">
        <v>11760841</v>
      </c>
      <c r="AW211" s="21"/>
      <c r="AX211" s="26"/>
      <c r="AY211" s="21"/>
      <c r="AZ211" s="26">
        <v>0</v>
      </c>
      <c r="BA211" s="21"/>
      <c r="BB211" s="10">
        <v>90</v>
      </c>
    </row>
    <row r="212" spans="1:54" s="15" customFormat="1" ht="8.85" customHeight="1" x14ac:dyDescent="0.3">
      <c r="A212" s="21"/>
      <c r="B212" s="21"/>
      <c r="C212" s="29"/>
      <c r="D212" s="10"/>
      <c r="E212" s="10"/>
      <c r="F212" s="21"/>
      <c r="G212" s="27"/>
      <c r="H212" s="21"/>
      <c r="I212" s="21"/>
      <c r="J212" s="21"/>
      <c r="K212" s="21"/>
      <c r="L212" s="21"/>
      <c r="M212" s="27"/>
      <c r="N212" s="21"/>
      <c r="O212" s="21"/>
      <c r="P212" s="21"/>
      <c r="Q212" s="21"/>
      <c r="R212" s="21"/>
      <c r="S212" s="27"/>
      <c r="T212" s="21"/>
      <c r="U212" s="21"/>
      <c r="V212" s="21"/>
      <c r="W212" s="21"/>
      <c r="X212" s="21"/>
      <c r="Y212" s="27"/>
      <c r="Z212" s="21"/>
      <c r="AA212" s="21"/>
      <c r="AB212" s="21"/>
      <c r="AC212" s="21"/>
      <c r="AD212" s="21"/>
      <c r="AE212" s="27"/>
      <c r="AF212" s="27"/>
      <c r="AG212" s="21"/>
      <c r="AH212" s="27"/>
      <c r="AI212" s="21"/>
      <c r="AJ212" s="27"/>
      <c r="AK212" s="21"/>
      <c r="AL212" s="27"/>
      <c r="AM212" s="21"/>
      <c r="AN212" s="27"/>
      <c r="AO212" s="21"/>
      <c r="AP212" s="21"/>
      <c r="AQ212" s="21"/>
      <c r="AR212" s="21"/>
      <c r="AS212" s="21"/>
      <c r="AT212" s="21"/>
      <c r="AU212" s="21"/>
      <c r="AV212" s="21"/>
      <c r="AW212" s="21"/>
      <c r="AX212" s="21"/>
      <c r="AY212" s="21"/>
      <c r="AZ212" s="21"/>
      <c r="BA212" s="21"/>
      <c r="BB212" s="21"/>
    </row>
    <row r="213" spans="1:54" s="15" customFormat="1" ht="8.85" customHeight="1" x14ac:dyDescent="0.3">
      <c r="A213" s="10">
        <v>91</v>
      </c>
      <c r="B213" s="21"/>
      <c r="C213" s="26">
        <v>53935</v>
      </c>
      <c r="D213" s="10"/>
      <c r="E213" s="10" t="s">
        <v>212</v>
      </c>
      <c r="F213" s="21"/>
      <c r="G213" s="26">
        <v>72844609</v>
      </c>
      <c r="H213" s="21"/>
      <c r="I213" s="28">
        <f>(G213/$C213)</f>
        <v>1350.5999629183277</v>
      </c>
      <c r="J213" s="21"/>
      <c r="K213" s="28">
        <f>IF($AE213&lt;&gt;0,(G213/$AE213)*100,0)</f>
        <v>43.394394668684207</v>
      </c>
      <c r="L213" s="21"/>
      <c r="M213" s="284">
        <v>69942000</v>
      </c>
      <c r="N213" s="21"/>
      <c r="O213" s="28">
        <f>(M213/$C213)</f>
        <v>1296.7831649207378</v>
      </c>
      <c r="P213" s="21"/>
      <c r="Q213" s="28">
        <f>IF($AE213&lt;&gt;0,(M213/$AE213)*100,0)</f>
        <v>41.66527617599143</v>
      </c>
      <c r="R213" s="21"/>
      <c r="S213" s="26">
        <v>15236775</v>
      </c>
      <c r="T213" s="21"/>
      <c r="U213" s="28">
        <f>(S213/$C213)</f>
        <v>282.50254936497635</v>
      </c>
      <c r="V213" s="21"/>
      <c r="W213" s="28">
        <f>IF($AE213&lt;&gt;0,(S213/$AE213)*100,0)</f>
        <v>9.0767269795894006</v>
      </c>
      <c r="X213" s="21"/>
      <c r="Y213" s="26">
        <v>9843018</v>
      </c>
      <c r="Z213" s="21"/>
      <c r="AA213" s="28">
        <f>(Y213/$C213)</f>
        <v>182.4977843700751</v>
      </c>
      <c r="AB213" s="21"/>
      <c r="AC213" s="28">
        <f>IF($AE213&lt;&gt;0,(Y213/$AE213)*100,0)</f>
        <v>5.8636021757349628</v>
      </c>
      <c r="AD213" s="21"/>
      <c r="AE213" s="26">
        <f>(G213+M213+S213+Y213)</f>
        <v>167866402</v>
      </c>
      <c r="AF213" s="27"/>
      <c r="AG213" s="21"/>
      <c r="AH213" s="26">
        <v>406600</v>
      </c>
      <c r="AI213" s="21"/>
      <c r="AJ213" s="26">
        <v>0</v>
      </c>
      <c r="AK213" s="21"/>
      <c r="AL213" s="26">
        <f>(AE213+AH213+AJ213)</f>
        <v>168273002</v>
      </c>
      <c r="AM213" s="21"/>
      <c r="AN213" s="26">
        <v>154410101</v>
      </c>
      <c r="AO213" s="21"/>
      <c r="AP213" s="28">
        <f>(AN213/$C213)</f>
        <v>2862.8923889867433</v>
      </c>
      <c r="AQ213" s="21"/>
      <c r="AR213" s="28">
        <f>IF($AP$219&lt;&gt;0,(AP213/$AP$219)*100,0)</f>
        <v>75.511539752377814</v>
      </c>
      <c r="AS213" s="21"/>
      <c r="AT213" s="26">
        <v>525664</v>
      </c>
      <c r="AU213" s="21"/>
      <c r="AV213" s="26">
        <v>2847375</v>
      </c>
      <c r="AW213" s="21"/>
      <c r="AX213" s="26"/>
      <c r="AY213" s="21"/>
      <c r="AZ213" s="26">
        <v>0</v>
      </c>
      <c r="BA213" s="21"/>
      <c r="BB213" s="10">
        <v>91</v>
      </c>
    </row>
    <row r="214" spans="1:54" s="15" customFormat="1" ht="8.85" customHeight="1" x14ac:dyDescent="0.3">
      <c r="A214" s="10">
        <v>92</v>
      </c>
      <c r="B214" s="21"/>
      <c r="C214" s="26">
        <v>18477</v>
      </c>
      <c r="D214" s="10"/>
      <c r="E214" s="10" t="s">
        <v>213</v>
      </c>
      <c r="F214" s="21"/>
      <c r="G214" s="26">
        <v>31206128</v>
      </c>
      <c r="H214" s="21"/>
      <c r="I214" s="28">
        <f>(G214/$C214)</f>
        <v>1688.9174649564322</v>
      </c>
      <c r="J214" s="21"/>
      <c r="K214" s="28">
        <f>IF($AE214&lt;&gt;0,(G214/$AE214)*100,0)</f>
        <v>52.223473982077785</v>
      </c>
      <c r="L214" s="21"/>
      <c r="M214" s="284">
        <v>18914904</v>
      </c>
      <c r="N214" s="21"/>
      <c r="O214" s="28">
        <f>(M214/$C214)</f>
        <v>1023.6999512907939</v>
      </c>
      <c r="P214" s="21"/>
      <c r="Q214" s="28">
        <f>IF($AE214&lt;&gt;0,(M214/$AE214)*100,0)</f>
        <v>31.654103223491838</v>
      </c>
      <c r="R214" s="21"/>
      <c r="S214" s="26">
        <v>6721464</v>
      </c>
      <c r="T214" s="21"/>
      <c r="U214" s="28">
        <f>(S214/$C214)</f>
        <v>363.7746387400552</v>
      </c>
      <c r="V214" s="21"/>
      <c r="W214" s="28">
        <f>IF($AE214&lt;&gt;0,(S214/$AE214)*100,0)</f>
        <v>11.248374047734229</v>
      </c>
      <c r="X214" s="21"/>
      <c r="Y214" s="26">
        <v>2912487</v>
      </c>
      <c r="Z214" s="21"/>
      <c r="AA214" s="28">
        <f>(Y214/$C214)</f>
        <v>157.62769930183472</v>
      </c>
      <c r="AB214" s="21"/>
      <c r="AC214" s="28">
        <f>IF($AE214&lt;&gt;0,(Y214/$AE214)*100,0)</f>
        <v>4.8740487466961548</v>
      </c>
      <c r="AD214" s="21"/>
      <c r="AE214" s="26">
        <f>(G214+M214+S214+Y214)</f>
        <v>59754983</v>
      </c>
      <c r="AF214" s="27"/>
      <c r="AG214" s="21"/>
      <c r="AH214" s="26">
        <v>556000</v>
      </c>
      <c r="AI214" s="21"/>
      <c r="AJ214" s="26">
        <v>0</v>
      </c>
      <c r="AK214" s="21"/>
      <c r="AL214" s="26">
        <f>(AE214+AH214+AJ214)</f>
        <v>60310983</v>
      </c>
      <c r="AM214" s="21"/>
      <c r="AN214" s="26">
        <v>51178771</v>
      </c>
      <c r="AO214" s="21"/>
      <c r="AP214" s="28">
        <f>(AN214/$C214)</f>
        <v>2769.8636683444283</v>
      </c>
      <c r="AQ214" s="21"/>
      <c r="AR214" s="28">
        <f>IF($AP$219&lt;&gt;0,(AP214/$AP$219)*100,0)</f>
        <v>73.057817787864423</v>
      </c>
      <c r="AS214" s="21"/>
      <c r="AT214" s="26">
        <v>0</v>
      </c>
      <c r="AU214" s="21"/>
      <c r="AV214" s="26">
        <v>0</v>
      </c>
      <c r="AW214" s="21"/>
      <c r="AX214" s="26"/>
      <c r="AY214" s="21"/>
      <c r="AZ214" s="26">
        <v>331009</v>
      </c>
      <c r="BA214" s="21"/>
      <c r="BB214" s="10">
        <v>92</v>
      </c>
    </row>
    <row r="215" spans="1:54" s="15" customFormat="1" ht="8.85" customHeight="1" x14ac:dyDescent="0.3">
      <c r="A215" s="10">
        <v>93</v>
      </c>
      <c r="B215" s="21"/>
      <c r="C215" s="26">
        <v>36130</v>
      </c>
      <c r="D215" s="10"/>
      <c r="E215" s="10" t="s">
        <v>214</v>
      </c>
      <c r="F215" s="21"/>
      <c r="G215" s="26">
        <v>40832529</v>
      </c>
      <c r="H215" s="21"/>
      <c r="I215" s="28">
        <f>(G215/$C215)</f>
        <v>1130.1557985053971</v>
      </c>
      <c r="J215" s="21"/>
      <c r="K215" s="28">
        <f>IF($AE215&lt;&gt;0,(G215/$AE215)*100,0)</f>
        <v>31.654843168959466</v>
      </c>
      <c r="L215" s="21"/>
      <c r="M215" s="284">
        <v>61464316</v>
      </c>
      <c r="N215" s="21"/>
      <c r="O215" s="28">
        <f>(M215/$C215)</f>
        <v>1701.1988928867977</v>
      </c>
      <c r="P215" s="21"/>
      <c r="Q215" s="28">
        <f>IF($AE215&lt;&gt;0,(M215/$AE215)*100,0)</f>
        <v>47.649345536921459</v>
      </c>
      <c r="R215" s="21"/>
      <c r="S215" s="26">
        <v>20322376</v>
      </c>
      <c r="T215" s="21"/>
      <c r="U215" s="28">
        <f>(S215/$C215)</f>
        <v>562.47926930528649</v>
      </c>
      <c r="V215" s="21"/>
      <c r="W215" s="28">
        <f>IF($AE215&lt;&gt;0,(S215/$AE215)*100,0)</f>
        <v>15.754635846842252</v>
      </c>
      <c r="X215" s="21"/>
      <c r="Y215" s="26">
        <v>6373770</v>
      </c>
      <c r="Z215" s="21"/>
      <c r="AA215" s="28">
        <f>(Y215/$C215)</f>
        <v>176.41212288956547</v>
      </c>
      <c r="AB215" s="21"/>
      <c r="AC215" s="28">
        <f>IF($AE215&lt;&gt;0,(Y215/$AE215)*100,0)</f>
        <v>4.9411754472768212</v>
      </c>
      <c r="AD215" s="21"/>
      <c r="AE215" s="26">
        <f>(G215+M215+S215+Y215)</f>
        <v>128992991</v>
      </c>
      <c r="AF215" s="27"/>
      <c r="AG215" s="21"/>
      <c r="AH215" s="26">
        <v>0</v>
      </c>
      <c r="AI215" s="21"/>
      <c r="AJ215" s="26">
        <v>0</v>
      </c>
      <c r="AK215" s="21"/>
      <c r="AL215" s="26">
        <f>(AE215+AH215+AJ215)</f>
        <v>128992991</v>
      </c>
      <c r="AM215" s="21"/>
      <c r="AN215" s="26">
        <v>121967174</v>
      </c>
      <c r="AO215" s="21"/>
      <c r="AP215" s="28">
        <f>(AN215/$C215)</f>
        <v>3375.786714641572</v>
      </c>
      <c r="AQ215" s="21"/>
      <c r="AR215" s="28">
        <f>IF($AP$219&lt;&gt;0,(AP215/$AP$219)*100,0)</f>
        <v>89.039620797072985</v>
      </c>
      <c r="AS215" s="21"/>
      <c r="AT215" s="26">
        <v>0</v>
      </c>
      <c r="AU215" s="21"/>
      <c r="AV215" s="26">
        <v>5677601</v>
      </c>
      <c r="AW215" s="21"/>
      <c r="AX215" s="26"/>
      <c r="AY215" s="21"/>
      <c r="AZ215" s="26">
        <v>673253</v>
      </c>
      <c r="BA215" s="21"/>
      <c r="BB215" s="10">
        <v>93</v>
      </c>
    </row>
    <row r="216" spans="1:54" s="15" customFormat="1" ht="8.85" customHeight="1" x14ac:dyDescent="0.3">
      <c r="A216" s="10">
        <v>94</v>
      </c>
      <c r="B216" s="21"/>
      <c r="C216" s="26">
        <v>28290</v>
      </c>
      <c r="D216" s="10"/>
      <c r="E216" s="10" t="s">
        <v>215</v>
      </c>
      <c r="F216" s="21"/>
      <c r="G216" s="26">
        <v>46548656</v>
      </c>
      <c r="H216" s="21"/>
      <c r="I216" s="28">
        <f>(G216/$C216)</f>
        <v>1645.4102509720749</v>
      </c>
      <c r="J216" s="21"/>
      <c r="K216" s="28">
        <f>IF($AE216&lt;&gt;0,(G216/$AE216)*100,0)</f>
        <v>44.590644673944894</v>
      </c>
      <c r="L216" s="21"/>
      <c r="M216" s="284">
        <v>42556361</v>
      </c>
      <c r="N216" s="21"/>
      <c r="O216" s="28">
        <f>(M216/$C216)</f>
        <v>1504.2898904206434</v>
      </c>
      <c r="P216" s="21"/>
      <c r="Q216" s="28">
        <f>IF($AE216&lt;&gt;0,(M216/$AE216)*100,0)</f>
        <v>40.766280598243831</v>
      </c>
      <c r="R216" s="21"/>
      <c r="S216" s="26">
        <v>8914283</v>
      </c>
      <c r="T216" s="21"/>
      <c r="U216" s="28">
        <f>(S216/$C216)</f>
        <v>315.10367621067513</v>
      </c>
      <c r="V216" s="21"/>
      <c r="W216" s="28">
        <f>IF($AE216&lt;&gt;0,(S216/$AE216)*100,0)</f>
        <v>8.5393147715368514</v>
      </c>
      <c r="X216" s="21"/>
      <c r="Y216" s="26">
        <v>6371781</v>
      </c>
      <c r="Z216" s="21"/>
      <c r="AA216" s="28">
        <f>(Y216/$C216)</f>
        <v>225.23085896076353</v>
      </c>
      <c r="AB216" s="21"/>
      <c r="AC216" s="28">
        <f>IF($AE216&lt;&gt;0,(Y216/$AE216)*100,0)</f>
        <v>6.1037599562744251</v>
      </c>
      <c r="AD216" s="21"/>
      <c r="AE216" s="26">
        <f>(G216+M216+S216+Y216)</f>
        <v>104391081</v>
      </c>
      <c r="AF216" s="27"/>
      <c r="AG216" s="21"/>
      <c r="AH216" s="26">
        <v>21595</v>
      </c>
      <c r="AI216" s="21"/>
      <c r="AJ216" s="26">
        <v>9491242</v>
      </c>
      <c r="AK216" s="21"/>
      <c r="AL216" s="26">
        <f>(AE216+AH216+AJ216)</f>
        <v>113903918</v>
      </c>
      <c r="AM216" s="21"/>
      <c r="AN216" s="26">
        <v>92471512</v>
      </c>
      <c r="AO216" s="21"/>
      <c r="AP216" s="28">
        <f>(AN216/$C216)</f>
        <v>3268.6996111700246</v>
      </c>
      <c r="AQ216" s="21"/>
      <c r="AR216" s="28">
        <f>IF($AP$219&lt;&gt;0,(AP216/$AP$219)*100,0)</f>
        <v>86.21509546672317</v>
      </c>
      <c r="AS216" s="21"/>
      <c r="AT216" s="26">
        <v>4846878</v>
      </c>
      <c r="AU216" s="21"/>
      <c r="AV216" s="26">
        <v>9926916</v>
      </c>
      <c r="AW216" s="21"/>
      <c r="AX216" s="26"/>
      <c r="AY216" s="21"/>
      <c r="AZ216" s="26">
        <v>0</v>
      </c>
      <c r="BA216" s="21"/>
      <c r="BB216" s="10">
        <v>94</v>
      </c>
    </row>
    <row r="217" spans="1:54" s="15" customFormat="1" ht="8.85" customHeight="1" x14ac:dyDescent="0.3">
      <c r="A217" s="30">
        <v>95</v>
      </c>
      <c r="B217" s="21"/>
      <c r="C217" s="31">
        <v>70045</v>
      </c>
      <c r="D217" s="10"/>
      <c r="E217" s="10" t="s">
        <v>216</v>
      </c>
      <c r="F217" s="21"/>
      <c r="G217" s="31">
        <v>153165571</v>
      </c>
      <c r="H217" s="21"/>
      <c r="I217" s="28">
        <f>(G217/$C217)</f>
        <v>2186.6738667999143</v>
      </c>
      <c r="J217" s="21"/>
      <c r="K217" s="28">
        <f>IF($AE217&lt;&gt;0,(G217/$AE217)*100,0)</f>
        <v>51.207042427991567</v>
      </c>
      <c r="L217" s="21"/>
      <c r="M217" s="31">
        <v>99613566</v>
      </c>
      <c r="N217" s="21"/>
      <c r="O217" s="28">
        <f>(M217/$C217)</f>
        <v>1422.1367121136411</v>
      </c>
      <c r="P217" s="21"/>
      <c r="Q217" s="28">
        <f>IF($AE217&lt;&gt;0,(M217/$AE217)*100,0)</f>
        <v>33.303281326620962</v>
      </c>
      <c r="R217" s="21"/>
      <c r="S217" s="31">
        <v>16971908</v>
      </c>
      <c r="T217" s="21"/>
      <c r="U217" s="28">
        <f>(S217/$C217)</f>
        <v>242.3000642444143</v>
      </c>
      <c r="V217" s="21"/>
      <c r="W217" s="28">
        <f>IF($AE217&lt;&gt;0,(S217/$AE217)*100,0)</f>
        <v>5.6741290315169417</v>
      </c>
      <c r="X217" s="21"/>
      <c r="Y217" s="31">
        <v>29359319</v>
      </c>
      <c r="Z217" s="21"/>
      <c r="AA217" s="28">
        <f>(Y217/$C217)</f>
        <v>419.1493896780641</v>
      </c>
      <c r="AB217" s="21"/>
      <c r="AC217" s="28">
        <f>IF($AE217&lt;&gt;0,(Y217/$AE217)*100,0)</f>
        <v>9.8155472138705289</v>
      </c>
      <c r="AD217" s="21"/>
      <c r="AE217" s="31">
        <f>(G217+M217+S217+Y217)</f>
        <v>299110364</v>
      </c>
      <c r="AF217" s="27"/>
      <c r="AG217" s="21"/>
      <c r="AH217" s="31">
        <v>405011</v>
      </c>
      <c r="AI217" s="21"/>
      <c r="AJ217" s="31">
        <v>0</v>
      </c>
      <c r="AK217" s="21"/>
      <c r="AL217" s="31">
        <f>(AE217+AH217+AJ217)</f>
        <v>299515375</v>
      </c>
      <c r="AM217" s="21"/>
      <c r="AN217" s="31">
        <v>269050742</v>
      </c>
      <c r="AO217" s="21"/>
      <c r="AP217" s="28">
        <f>(AN217/$C217)</f>
        <v>3841.1127418088372</v>
      </c>
      <c r="AQ217" s="21"/>
      <c r="AR217" s="28">
        <f>IF($AP$219&lt;&gt;0,(AP217/$AP$219)*100,0)</f>
        <v>101.31304222689248</v>
      </c>
      <c r="AS217" s="21"/>
      <c r="AT217" s="31">
        <v>3748694</v>
      </c>
      <c r="AU217" s="21"/>
      <c r="AV217" s="31">
        <v>11407498</v>
      </c>
      <c r="AW217" s="21"/>
      <c r="AX217" s="31"/>
      <c r="AY217" s="21"/>
      <c r="AZ217" s="31">
        <v>0</v>
      </c>
      <c r="BA217" s="21"/>
      <c r="BB217" s="30">
        <v>95</v>
      </c>
    </row>
    <row r="218" spans="1:54" s="15" customFormat="1" ht="8.85" customHeight="1" x14ac:dyDescent="0.3">
      <c r="A218" s="21"/>
      <c r="B218" s="21"/>
      <c r="C218" s="21"/>
      <c r="D218" s="10"/>
      <c r="E218" s="10"/>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7"/>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row>
    <row r="219" spans="1:54" s="15" customFormat="1" ht="8.85" customHeight="1" x14ac:dyDescent="0.3">
      <c r="A219" s="30">
        <f>A217</f>
        <v>95</v>
      </c>
      <c r="B219" s="21"/>
      <c r="C219" s="31">
        <f>SUM(C89:C217)</f>
        <v>6025608</v>
      </c>
      <c r="D219" s="10"/>
      <c r="E219" s="18" t="s">
        <v>65</v>
      </c>
      <c r="F219" s="21"/>
      <c r="G219" s="32">
        <f>SUM(G89:G217)</f>
        <v>16143926916</v>
      </c>
      <c r="H219" s="21"/>
      <c r="I219" s="33">
        <f>(G219/$C219)</f>
        <v>2679.219576846021</v>
      </c>
      <c r="J219" s="21"/>
      <c r="K219" s="28">
        <f>IF($AE219&lt;&gt;0,(G219/$AE219)*100,0)</f>
        <v>60.687886664408083</v>
      </c>
      <c r="L219" s="21"/>
      <c r="M219" s="32">
        <f>SUM(M89:M217)</f>
        <v>7658064683</v>
      </c>
      <c r="N219" s="21"/>
      <c r="O219" s="33">
        <f>(M219/$C219)</f>
        <v>1270.9198280073977</v>
      </c>
      <c r="P219" s="21"/>
      <c r="Q219" s="28">
        <f>IF($AE219&lt;&gt;0,(M219/$AE219)*100,0)</f>
        <v>28.788024374045069</v>
      </c>
      <c r="R219" s="21"/>
      <c r="S219" s="32">
        <f>SUM(S89:S217)</f>
        <v>1429075851</v>
      </c>
      <c r="T219" s="21"/>
      <c r="U219" s="33">
        <f>(S219/$C219)</f>
        <v>237.16707940509903</v>
      </c>
      <c r="V219" s="21"/>
      <c r="W219" s="28">
        <f>IF($AE219&lt;&gt;0,(S219/$AE219)*100,0)</f>
        <v>5.3721497707212826</v>
      </c>
      <c r="X219" s="21"/>
      <c r="Y219" s="32">
        <f>SUM(Y89:Y217)</f>
        <v>1370496393</v>
      </c>
      <c r="Z219" s="21"/>
      <c r="AA219" s="33">
        <f>(Y219/$C219)</f>
        <v>227.4453288365257</v>
      </c>
      <c r="AB219" s="21"/>
      <c r="AC219" s="28">
        <f>IF($AE219&lt;&gt;0,(Y219/$AE219)*100,0)</f>
        <v>5.1519391908255638</v>
      </c>
      <c r="AD219" s="21"/>
      <c r="AE219" s="32">
        <f>SUM(AE89:AE217)</f>
        <v>26601563843</v>
      </c>
      <c r="AF219" s="27"/>
      <c r="AG219" s="21"/>
      <c r="AH219" s="32">
        <f>SUM(AH89:AH217)</f>
        <v>195067085</v>
      </c>
      <c r="AI219" s="21"/>
      <c r="AJ219" s="32">
        <f>SUM(AJ89:AJ217)</f>
        <v>609648397</v>
      </c>
      <c r="AK219" s="21"/>
      <c r="AL219" s="32">
        <f>SUM(AL89:AL217)</f>
        <v>27406279325</v>
      </c>
      <c r="AM219" s="21"/>
      <c r="AN219" s="32">
        <f>SUM(AN89:AN217)</f>
        <v>22845074195</v>
      </c>
      <c r="AO219" s="21"/>
      <c r="AP219" s="33">
        <f>(AN219/$C219)</f>
        <v>3791.3309652735456</v>
      </c>
      <c r="AQ219" s="21"/>
      <c r="AR219" s="28">
        <f>IF($AP$219&lt;&gt;0,(AP219/$AP$219)*100,0)</f>
        <v>100</v>
      </c>
      <c r="AS219" s="21"/>
      <c r="AT219" s="32">
        <f>SUM(AT89:AT217)</f>
        <v>846351384</v>
      </c>
      <c r="AU219" s="21"/>
      <c r="AV219" s="32">
        <f>SUM(AV89:AV217)</f>
        <v>1380694124</v>
      </c>
      <c r="AW219" s="21"/>
      <c r="AX219" s="32"/>
      <c r="AY219" s="21"/>
      <c r="AZ219" s="32">
        <f>SUM(AZ89:AZ217)</f>
        <v>181913137</v>
      </c>
      <c r="BA219" s="21"/>
      <c r="BB219" s="30">
        <f>BB217</f>
        <v>95</v>
      </c>
    </row>
    <row r="220" spans="1:54" s="15" customFormat="1" ht="8.85" customHeight="1" x14ac:dyDescent="0.3">
      <c r="A220" s="21"/>
      <c r="B220" s="21"/>
      <c r="C220" s="21"/>
      <c r="D220" s="10"/>
      <c r="E220" s="10"/>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s="15" customFormat="1" ht="13.5" customHeight="1" x14ac:dyDescent="0.3">
      <c r="A221" s="21"/>
      <c r="B221" s="21"/>
      <c r="C221" s="21"/>
      <c r="D221" s="10"/>
      <c r="E221" s="40"/>
      <c r="F221" s="21"/>
      <c r="G221" s="299" t="s">
        <v>123</v>
      </c>
      <c r="H221" s="299"/>
      <c r="I221" s="299"/>
      <c r="J221" s="299"/>
      <c r="K221" s="299"/>
      <c r="L221" s="299"/>
      <c r="M221" s="299"/>
      <c r="N221" s="299"/>
      <c r="O221" s="299"/>
      <c r="P221" s="299"/>
      <c r="Q221" s="299"/>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s="15" customFormat="1" ht="8.85" customHeight="1" x14ac:dyDescent="0.3">
      <c r="A222" s="21"/>
      <c r="B222" s="21"/>
      <c r="C222" s="21"/>
      <c r="D222" s="10"/>
      <c r="E222" s="10"/>
      <c r="F222" s="21"/>
      <c r="G222" s="299"/>
      <c r="H222" s="299"/>
      <c r="I222" s="299"/>
      <c r="J222" s="299"/>
      <c r="K222" s="299"/>
      <c r="L222" s="299"/>
      <c r="M222" s="299"/>
      <c r="N222" s="299"/>
      <c r="O222" s="299"/>
      <c r="P222" s="299"/>
      <c r="Q222" s="299"/>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s="15" customFormat="1" ht="8.85" customHeight="1" x14ac:dyDescent="0.3">
      <c r="A223" s="21"/>
      <c r="B223" s="21"/>
      <c r="C223" s="21"/>
      <c r="D223" s="10"/>
      <c r="E223" s="10"/>
      <c r="F223" s="21"/>
      <c r="G223" s="299"/>
      <c r="H223" s="299"/>
      <c r="I223" s="299"/>
      <c r="J223" s="299"/>
      <c r="K223" s="299"/>
      <c r="L223" s="299"/>
      <c r="M223" s="299"/>
      <c r="N223" s="299"/>
      <c r="O223" s="299"/>
      <c r="P223" s="299"/>
      <c r="Q223" s="299"/>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s="15" customFormat="1" ht="16.5" customHeight="1" x14ac:dyDescent="0.3">
      <c r="A224" s="21"/>
      <c r="B224" s="21"/>
      <c r="C224" s="21"/>
      <c r="D224" s="10"/>
      <c r="E224" s="10"/>
      <c r="F224" s="21"/>
      <c r="G224" s="299"/>
      <c r="H224" s="299"/>
      <c r="I224" s="299"/>
      <c r="J224" s="299"/>
      <c r="K224" s="299"/>
      <c r="L224" s="299"/>
      <c r="M224" s="299"/>
      <c r="N224" s="299"/>
      <c r="O224" s="299"/>
      <c r="P224" s="299"/>
      <c r="Q224" s="299"/>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5" ht="8.85" customHeight="1" x14ac:dyDescent="0.3">
      <c r="A225" s="21"/>
      <c r="B225" s="21"/>
      <c r="C225" s="21"/>
      <c r="F225" s="21"/>
      <c r="G225" s="299"/>
      <c r="H225" s="299"/>
      <c r="I225" s="299"/>
      <c r="J225" s="299"/>
      <c r="K225" s="299"/>
      <c r="L225" s="299"/>
      <c r="M225" s="299"/>
      <c r="N225" s="299"/>
      <c r="O225" s="299"/>
      <c r="P225" s="299"/>
      <c r="Q225" s="299"/>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5" ht="8.85" customHeight="1" x14ac:dyDescent="0.3">
      <c r="A226" s="21"/>
      <c r="B226" s="21"/>
      <c r="C226" s="21"/>
      <c r="F226" s="21"/>
      <c r="G226" s="299"/>
      <c r="H226" s="299"/>
      <c r="I226" s="299"/>
      <c r="J226" s="299"/>
      <c r="K226" s="299"/>
      <c r="L226" s="299"/>
      <c r="M226" s="299"/>
      <c r="N226" s="299"/>
      <c r="O226" s="299"/>
      <c r="P226" s="299"/>
      <c r="Q226" s="299"/>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row>
    <row r="227" spans="1:55" s="8" customFormat="1" ht="10.5" customHeight="1" x14ac:dyDescent="0.3">
      <c r="A227" s="38">
        <v>6</v>
      </c>
      <c r="D227" s="10"/>
      <c r="G227" s="299"/>
      <c r="H227" s="299"/>
      <c r="I227" s="299"/>
      <c r="J227" s="299"/>
      <c r="K227" s="299"/>
      <c r="L227" s="299"/>
      <c r="M227" s="299"/>
      <c r="N227" s="299"/>
      <c r="O227" s="299"/>
      <c r="P227" s="299"/>
      <c r="Q227" s="299"/>
      <c r="BC227" s="11">
        <v>7</v>
      </c>
    </row>
    <row r="228" spans="1:55" s="8" customFormat="1" ht="10.5" customHeight="1" x14ac:dyDescent="0.3">
      <c r="D228" s="10"/>
      <c r="G228" s="299"/>
      <c r="H228" s="299"/>
      <c r="I228" s="299"/>
      <c r="J228" s="299"/>
      <c r="K228" s="299"/>
      <c r="L228" s="299"/>
      <c r="M228" s="299"/>
      <c r="N228" s="299"/>
      <c r="O228" s="299"/>
      <c r="P228" s="299"/>
      <c r="Q228" s="299"/>
      <c r="AE228" s="11" t="s">
        <v>42</v>
      </c>
      <c r="AH228" s="8" t="s">
        <v>43</v>
      </c>
      <c r="BB228" s="11" t="s">
        <v>44</v>
      </c>
      <c r="BC228" s="11"/>
    </row>
    <row r="229" spans="1:55" s="8" customFormat="1" ht="10.5" customHeight="1" x14ac:dyDescent="0.2">
      <c r="A229" s="12"/>
      <c r="D229" s="10"/>
      <c r="G229" s="35"/>
      <c r="H229" s="35"/>
      <c r="I229" s="35"/>
      <c r="J229" s="35"/>
      <c r="K229" s="35"/>
      <c r="L229" s="35"/>
      <c r="M229" s="35"/>
      <c r="N229" s="35"/>
      <c r="O229" s="35"/>
      <c r="P229" s="35"/>
      <c r="Q229" s="35"/>
      <c r="AE229" s="11" t="s">
        <v>45</v>
      </c>
      <c r="AH229" s="8" t="s">
        <v>46</v>
      </c>
      <c r="BB229" s="11" t="s">
        <v>217</v>
      </c>
      <c r="BC229" s="11"/>
    </row>
    <row r="230" spans="1:55" s="8" customFormat="1" ht="10.5" customHeight="1" x14ac:dyDescent="0.3">
      <c r="A230" s="13"/>
      <c r="D230" s="10"/>
      <c r="AE230" s="11" t="s">
        <v>48</v>
      </c>
      <c r="AH230" s="14" t="s">
        <v>49</v>
      </c>
      <c r="BC230" s="11"/>
    </row>
    <row r="231" spans="1:55" ht="9.6" customHeight="1" x14ac:dyDescent="0.3"/>
    <row r="232" spans="1:55" ht="9.6" customHeight="1" x14ac:dyDescent="0.3">
      <c r="G232" s="16" t="s">
        <v>50</v>
      </c>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55" ht="10.35" customHeight="1" x14ac:dyDescent="0.3">
      <c r="G233" s="17" t="s">
        <v>6</v>
      </c>
      <c r="H233" s="17"/>
      <c r="I233" s="17"/>
      <c r="J233" s="17"/>
      <c r="K233" s="17"/>
      <c r="M233" s="17" t="s">
        <v>51</v>
      </c>
      <c r="N233" s="17"/>
      <c r="O233" s="17"/>
      <c r="P233" s="17"/>
      <c r="Q233" s="17"/>
      <c r="S233" s="17" t="s">
        <v>52</v>
      </c>
      <c r="T233" s="17"/>
      <c r="U233" s="17"/>
      <c r="V233" s="17"/>
      <c r="W233" s="17"/>
      <c r="X233" s="17"/>
      <c r="Y233" s="17"/>
      <c r="Z233" s="17"/>
      <c r="AA233" s="17"/>
      <c r="AB233" s="17"/>
      <c r="AC233" s="17"/>
      <c r="AN233" s="16" t="s">
        <v>53</v>
      </c>
      <c r="AO233" s="16"/>
      <c r="AP233" s="16"/>
      <c r="AQ233" s="16"/>
      <c r="AR233" s="16"/>
      <c r="AS233" s="16"/>
      <c r="AT233" s="16"/>
      <c r="AU233" s="16"/>
      <c r="AV233" s="16"/>
      <c r="AW233" s="16"/>
      <c r="AX233" s="16"/>
      <c r="AY233" s="16"/>
      <c r="AZ233" s="16"/>
    </row>
    <row r="234" spans="1:55" ht="10.35" customHeight="1" x14ac:dyDescent="0.3">
      <c r="G234" s="16" t="s">
        <v>54</v>
      </c>
      <c r="H234" s="16"/>
      <c r="I234" s="16"/>
      <c r="J234" s="16"/>
      <c r="K234" s="16"/>
      <c r="M234" s="16" t="s">
        <v>55</v>
      </c>
      <c r="N234" s="16"/>
      <c r="O234" s="16"/>
      <c r="P234" s="16"/>
      <c r="Q234" s="16"/>
      <c r="S234" s="16" t="s">
        <v>55</v>
      </c>
      <c r="T234" s="16"/>
      <c r="U234" s="16"/>
      <c r="V234" s="16"/>
      <c r="W234" s="16"/>
      <c r="X234" s="16"/>
      <c r="Y234" s="16"/>
      <c r="Z234" s="16"/>
      <c r="AA234" s="16"/>
      <c r="AB234" s="16"/>
      <c r="AC234" s="16"/>
      <c r="AN234" s="17" t="s">
        <v>56</v>
      </c>
      <c r="AO234" s="17"/>
      <c r="AP234" s="17"/>
      <c r="AQ234" s="17"/>
      <c r="AR234" s="17"/>
    </row>
    <row r="235" spans="1:55" ht="9.6" customHeight="1" x14ac:dyDescent="0.3">
      <c r="AN235" s="16" t="s">
        <v>57</v>
      </c>
      <c r="AO235" s="16"/>
      <c r="AP235" s="16"/>
      <c r="AQ235" s="16"/>
      <c r="AR235" s="16"/>
      <c r="AT235" s="16" t="s">
        <v>58</v>
      </c>
      <c r="AU235" s="16"/>
      <c r="AV235" s="16"/>
      <c r="AW235" s="16"/>
      <c r="AX235" s="16"/>
      <c r="AY235" s="16"/>
      <c r="AZ235" s="16"/>
    </row>
    <row r="236" spans="1:55" ht="9.6" customHeight="1" x14ac:dyDescent="0.3">
      <c r="K236" s="18"/>
      <c r="Q236" s="18"/>
      <c r="S236" s="16" t="s">
        <v>59</v>
      </c>
      <c r="T236" s="16"/>
      <c r="U236" s="16"/>
      <c r="V236" s="16"/>
      <c r="W236" s="16"/>
      <c r="Y236" s="16" t="s">
        <v>60</v>
      </c>
      <c r="Z236" s="16"/>
      <c r="AA236" s="16"/>
      <c r="AB236" s="16"/>
      <c r="AC236" s="16"/>
      <c r="AJ236" s="18"/>
      <c r="AR236" s="18"/>
      <c r="AT236" s="18" t="s">
        <v>61</v>
      </c>
      <c r="AV236" s="18" t="s">
        <v>61</v>
      </c>
      <c r="AX236" s="18"/>
    </row>
    <row r="237" spans="1:55" ht="9.6" customHeight="1" x14ac:dyDescent="0.3">
      <c r="C237" s="18" t="s">
        <v>62</v>
      </c>
      <c r="I237" s="18" t="s">
        <v>63</v>
      </c>
      <c r="K237" s="18" t="s">
        <v>64</v>
      </c>
      <c r="O237" s="18" t="s">
        <v>63</v>
      </c>
      <c r="Q237" s="18" t="s">
        <v>64</v>
      </c>
      <c r="U237" s="18" t="s">
        <v>63</v>
      </c>
      <c r="W237" s="18" t="s">
        <v>64</v>
      </c>
      <c r="AA237" s="18" t="s">
        <v>63</v>
      </c>
      <c r="AC237" s="18" t="s">
        <v>64</v>
      </c>
      <c r="AE237" s="18" t="s">
        <v>65</v>
      </c>
      <c r="AF237" s="18"/>
      <c r="AH237" s="18" t="s">
        <v>66</v>
      </c>
      <c r="AJ237" s="18" t="s">
        <v>67</v>
      </c>
      <c r="AL237" s="18" t="s">
        <v>68</v>
      </c>
      <c r="AP237" s="18" t="s">
        <v>63</v>
      </c>
      <c r="AR237" s="18" t="s">
        <v>64</v>
      </c>
      <c r="AT237" s="18" t="s">
        <v>69</v>
      </c>
      <c r="AV237" s="18" t="s">
        <v>69</v>
      </c>
      <c r="AX237" s="18"/>
      <c r="AZ237" s="18" t="s">
        <v>70</v>
      </c>
    </row>
    <row r="238" spans="1:55" ht="9.6" customHeight="1" x14ac:dyDescent="0.3">
      <c r="A238" s="19" t="s">
        <v>71</v>
      </c>
      <c r="C238" s="19" t="s">
        <v>72</v>
      </c>
      <c r="E238" s="19" t="s">
        <v>73</v>
      </c>
      <c r="G238" s="19" t="s">
        <v>74</v>
      </c>
      <c r="I238" s="19" t="s">
        <v>75</v>
      </c>
      <c r="K238" s="19" t="s">
        <v>76</v>
      </c>
      <c r="M238" s="19" t="s">
        <v>74</v>
      </c>
      <c r="O238" s="19" t="s">
        <v>75</v>
      </c>
      <c r="Q238" s="19" t="s">
        <v>76</v>
      </c>
      <c r="S238" s="19" t="s">
        <v>74</v>
      </c>
      <c r="U238" s="19" t="s">
        <v>75</v>
      </c>
      <c r="W238" s="19" t="s">
        <v>76</v>
      </c>
      <c r="Y238" s="19" t="s">
        <v>74</v>
      </c>
      <c r="AA238" s="19" t="s">
        <v>75</v>
      </c>
      <c r="AC238" s="19" t="s">
        <v>76</v>
      </c>
      <c r="AE238" s="19" t="s">
        <v>50</v>
      </c>
      <c r="AF238" s="18"/>
      <c r="AH238" s="19" t="s">
        <v>77</v>
      </c>
      <c r="AJ238" s="19" t="s">
        <v>78</v>
      </c>
      <c r="AL238" s="19" t="s">
        <v>79</v>
      </c>
      <c r="AN238" s="19" t="s">
        <v>74</v>
      </c>
      <c r="AP238" s="19" t="s">
        <v>75</v>
      </c>
      <c r="AR238" s="19" t="s">
        <v>80</v>
      </c>
      <c r="AT238" s="19" t="s">
        <v>81</v>
      </c>
      <c r="AV238" s="19" t="s">
        <v>82</v>
      </c>
      <c r="AX238" s="19"/>
      <c r="AZ238" s="19" t="s">
        <v>83</v>
      </c>
      <c r="BB238" s="20" t="s">
        <v>71</v>
      </c>
    </row>
    <row r="239" spans="1:55" ht="8.85" customHeight="1" x14ac:dyDescent="0.3">
      <c r="A239" s="18"/>
      <c r="C239" s="18"/>
      <c r="E239" s="18"/>
      <c r="G239" s="18"/>
      <c r="I239" s="18"/>
      <c r="K239" s="18"/>
      <c r="M239" s="18"/>
      <c r="O239" s="18"/>
      <c r="Q239" s="18"/>
      <c r="S239" s="18"/>
      <c r="U239" s="18"/>
      <c r="W239" s="18"/>
      <c r="Y239" s="18"/>
      <c r="AA239" s="18"/>
      <c r="AC239" s="18"/>
      <c r="AE239" s="18"/>
      <c r="AF239" s="18"/>
      <c r="AH239" s="18"/>
      <c r="AJ239" s="18"/>
      <c r="AL239" s="18"/>
      <c r="AN239" s="18"/>
      <c r="AP239" s="18"/>
      <c r="AR239" s="18"/>
      <c r="AT239" s="18"/>
      <c r="AV239" s="18"/>
      <c r="AX239" s="18"/>
      <c r="AZ239" s="18"/>
    </row>
    <row r="240" spans="1:55" ht="8.85" customHeight="1" x14ac:dyDescent="0.3">
      <c r="D240" s="37"/>
    </row>
    <row r="241" spans="1:54" s="15" customFormat="1" ht="8.85" customHeight="1" x14ac:dyDescent="0.3">
      <c r="A241" s="10">
        <v>1</v>
      </c>
      <c r="B241" s="21"/>
      <c r="C241" s="26">
        <v>8376</v>
      </c>
      <c r="D241" s="10"/>
      <c r="E241" s="10" t="s">
        <v>218</v>
      </c>
      <c r="F241" s="21"/>
      <c r="G241" s="24">
        <v>10404794</v>
      </c>
      <c r="H241" s="21"/>
      <c r="I241" s="22">
        <f>(G241/$C241)</f>
        <v>1242.2151384909264</v>
      </c>
      <c r="J241" s="21"/>
      <c r="K241" s="23">
        <f>IF($AE241&lt;&gt;0,(G241/$AE241)*100,0)</f>
        <v>74.146940553286086</v>
      </c>
      <c r="L241" s="21"/>
      <c r="M241" s="24">
        <v>2447700</v>
      </c>
      <c r="N241" s="21"/>
      <c r="O241" s="22">
        <f>(M241/$C241)</f>
        <v>292.22779369627506</v>
      </c>
      <c r="P241" s="21"/>
      <c r="Q241" s="23">
        <f>IF($AE241&lt;&gt;0,(M241/$AE241)*100,0)</f>
        <v>17.442869737957174</v>
      </c>
      <c r="R241" s="21"/>
      <c r="S241" s="24">
        <v>147296</v>
      </c>
      <c r="T241" s="21"/>
      <c r="U241" s="22">
        <f>(S241/$C241)</f>
        <v>17.585482330468004</v>
      </c>
      <c r="V241" s="21"/>
      <c r="W241" s="23">
        <f>IF($AE241&lt;&gt;0,(S241/$AE241)*100,0)</f>
        <v>1.0496649674887197</v>
      </c>
      <c r="X241" s="21"/>
      <c r="Y241" s="24">
        <v>1032878</v>
      </c>
      <c r="Z241" s="21"/>
      <c r="AA241" s="22">
        <f>(Y241/$C241)</f>
        <v>123.3139923591213</v>
      </c>
      <c r="AB241" s="21"/>
      <c r="AC241" s="23">
        <f>IF($AE241&lt;&gt;0,(Y241/$AE241)*100,0)</f>
        <v>7.3605247412680184</v>
      </c>
      <c r="AD241" s="21"/>
      <c r="AE241" s="24">
        <f t="shared" ref="AE241:AE256" si="7">(G241+M241+S241+Y241)</f>
        <v>14032668</v>
      </c>
      <c r="AF241" s="25"/>
      <c r="AG241" s="21"/>
      <c r="AH241" s="24">
        <v>0</v>
      </c>
      <c r="AI241" s="21"/>
      <c r="AJ241" s="24">
        <v>0</v>
      </c>
      <c r="AK241" s="21"/>
      <c r="AL241" s="24">
        <f>(AE241+AH241+AJ241)</f>
        <v>14032668</v>
      </c>
      <c r="AM241" s="21"/>
      <c r="AN241" s="24">
        <v>11570361</v>
      </c>
      <c r="AO241" s="21"/>
      <c r="AP241" s="22">
        <f>(AN241/$C241)</f>
        <v>1381.3707020057307</v>
      </c>
      <c r="AQ241" s="21"/>
      <c r="AR241" s="23">
        <f>IF($AP$287&lt;&gt;0,(AP241/$AP$287)*100,0)</f>
        <v>110.48104422008886</v>
      </c>
      <c r="AS241" s="21"/>
      <c r="AT241" s="24">
        <v>0</v>
      </c>
      <c r="AU241" s="21"/>
      <c r="AV241" s="24">
        <v>3498306</v>
      </c>
      <c r="AW241" s="21"/>
      <c r="AX241" s="24"/>
      <c r="AY241" s="21"/>
      <c r="AZ241" s="24">
        <v>0</v>
      </c>
      <c r="BA241" s="21"/>
      <c r="BB241" s="10">
        <v>1</v>
      </c>
    </row>
    <row r="242" spans="1:54" s="15" customFormat="1" ht="8.85" customHeight="1" x14ac:dyDescent="0.3">
      <c r="A242" s="10">
        <v>2</v>
      </c>
      <c r="B242" s="21"/>
      <c r="C242" s="26">
        <v>7565</v>
      </c>
      <c r="D242" s="10"/>
      <c r="E242" s="10" t="s">
        <v>219</v>
      </c>
      <c r="F242" s="21"/>
      <c r="G242" s="26">
        <v>8273783</v>
      </c>
      <c r="H242" s="21"/>
      <c r="I242" s="23">
        <f>(G242/$C242)</f>
        <v>1093.6923992068737</v>
      </c>
      <c r="J242" s="21"/>
      <c r="K242" s="23">
        <f>IF($AE242&lt;&gt;0,(G242/$AE242)*100,0)</f>
        <v>67.572682148844791</v>
      </c>
      <c r="L242" s="21"/>
      <c r="M242" s="26">
        <v>2455062</v>
      </c>
      <c r="N242" s="21"/>
      <c r="O242" s="23">
        <f>(M242/$C242)</f>
        <v>324.52901520158628</v>
      </c>
      <c r="P242" s="21"/>
      <c r="Q242" s="23">
        <f>IF($AE242&lt;&gt;0,(M242/$AE242)*100,0)</f>
        <v>20.050697991681336</v>
      </c>
      <c r="R242" s="21"/>
      <c r="S242" s="26">
        <v>366608</v>
      </c>
      <c r="T242" s="21"/>
      <c r="U242" s="23">
        <f>(S242/$C242)</f>
        <v>48.461070720423002</v>
      </c>
      <c r="V242" s="21"/>
      <c r="W242" s="23">
        <f>IF($AE242&lt;&gt;0,(S242/$AE242)*100,0)</f>
        <v>2.9941183926655666</v>
      </c>
      <c r="X242" s="21"/>
      <c r="Y242" s="26">
        <v>1148819</v>
      </c>
      <c r="Z242" s="21"/>
      <c r="AA242" s="23">
        <f>(Y242/$C242)</f>
        <v>151.85974884335758</v>
      </c>
      <c r="AB242" s="21"/>
      <c r="AC242" s="23">
        <f>IF($AE242&lt;&gt;0,(Y242/$AE242)*100,0)</f>
        <v>9.3825014668083178</v>
      </c>
      <c r="AD242" s="21"/>
      <c r="AE242" s="26">
        <f t="shared" si="7"/>
        <v>12244272</v>
      </c>
      <c r="AF242" s="27"/>
      <c r="AG242" s="21"/>
      <c r="AH242" s="26">
        <v>0</v>
      </c>
      <c r="AI242" s="21"/>
      <c r="AJ242" s="26">
        <v>0</v>
      </c>
      <c r="AK242" s="21"/>
      <c r="AL242" s="26">
        <f>(AE242+AH242+AJ242)</f>
        <v>12244272</v>
      </c>
      <c r="AM242" s="21"/>
      <c r="AN242" s="26">
        <v>10172614</v>
      </c>
      <c r="AO242" s="21"/>
      <c r="AP242" s="23">
        <f>(AN242/$C242)</f>
        <v>1344.6945142101783</v>
      </c>
      <c r="AQ242" s="21"/>
      <c r="AR242" s="23">
        <f>IF($AP$287&lt;&gt;0,(AP242/$AP$287)*100,0)</f>
        <v>107.54770885994172</v>
      </c>
      <c r="AS242" s="21"/>
      <c r="AT242" s="26">
        <v>0</v>
      </c>
      <c r="AU242" s="21"/>
      <c r="AV242" s="26">
        <v>0</v>
      </c>
      <c r="AW242" s="21"/>
      <c r="AX242" s="26"/>
      <c r="AY242" s="21"/>
      <c r="AZ242" s="26">
        <v>0</v>
      </c>
      <c r="BA242" s="21"/>
      <c r="BB242" s="10">
        <v>2</v>
      </c>
    </row>
    <row r="243" spans="1:54" s="15" customFormat="1" ht="8.85" customHeight="1" x14ac:dyDescent="0.3">
      <c r="A243" s="10">
        <v>3</v>
      </c>
      <c r="B243" s="21"/>
      <c r="C243" s="26">
        <v>6657</v>
      </c>
      <c r="D243" s="10"/>
      <c r="E243" s="10" t="s">
        <v>134</v>
      </c>
      <c r="F243" s="21"/>
      <c r="G243" s="26">
        <v>6133303</v>
      </c>
      <c r="H243" s="21"/>
      <c r="I243" s="23">
        <f>(G243/$C243)</f>
        <v>921.33138050172749</v>
      </c>
      <c r="J243" s="21"/>
      <c r="K243" s="23">
        <f>IF($AE243&lt;&gt;0,(G243/$AE243)*100,0)</f>
        <v>64.23888899129922</v>
      </c>
      <c r="L243" s="21"/>
      <c r="M243" s="26">
        <v>2304243</v>
      </c>
      <c r="N243" s="21"/>
      <c r="O243" s="23">
        <f>(M243/$C243)</f>
        <v>346.13835060838215</v>
      </c>
      <c r="P243" s="21"/>
      <c r="Q243" s="23">
        <f>IF($AE243&lt;&gt;0,(M243/$AE243)*100,0)</f>
        <v>24.134142775267794</v>
      </c>
      <c r="R243" s="21"/>
      <c r="S243" s="26">
        <v>0</v>
      </c>
      <c r="T243" s="21"/>
      <c r="U243" s="23">
        <f>(S243/$C243)</f>
        <v>0</v>
      </c>
      <c r="V243" s="21"/>
      <c r="W243" s="23">
        <f>IF($AE243&lt;&gt;0,(S243/$AE243)*100,0)</f>
        <v>0</v>
      </c>
      <c r="X243" s="21"/>
      <c r="Y243" s="26">
        <v>1110102</v>
      </c>
      <c r="Z243" s="21"/>
      <c r="AA243" s="23">
        <f>(Y243/$C243)</f>
        <v>166.75709779179812</v>
      </c>
      <c r="AB243" s="21"/>
      <c r="AC243" s="23">
        <f>IF($AE243&lt;&gt;0,(Y243/$AE243)*100,0)</f>
        <v>11.626968233432988</v>
      </c>
      <c r="AD243" s="21"/>
      <c r="AE243" s="26">
        <f t="shared" si="7"/>
        <v>9547648</v>
      </c>
      <c r="AF243" s="27"/>
      <c r="AG243" s="21"/>
      <c r="AH243" s="26">
        <v>0</v>
      </c>
      <c r="AI243" s="21"/>
      <c r="AJ243" s="26">
        <v>500000</v>
      </c>
      <c r="AK243" s="21"/>
      <c r="AL243" s="26">
        <f>(AE243+AH243+AJ243)</f>
        <v>10047648</v>
      </c>
      <c r="AM243" s="21"/>
      <c r="AN243" s="26">
        <v>9779788</v>
      </c>
      <c r="AO243" s="21"/>
      <c r="AP243" s="23">
        <f>(AN243/$C243)</f>
        <v>1469.0983926693707</v>
      </c>
      <c r="AQ243" s="21"/>
      <c r="AR243" s="23">
        <f>IF($AP$287&lt;&gt;0,(AP243/$AP$287)*100,0)</f>
        <v>117.49744239435367</v>
      </c>
      <c r="AS243" s="21"/>
      <c r="AT243" s="26">
        <v>0</v>
      </c>
      <c r="AU243" s="21"/>
      <c r="AV243" s="26">
        <v>0</v>
      </c>
      <c r="AW243" s="21"/>
      <c r="AX243" s="26"/>
      <c r="AY243" s="21"/>
      <c r="AZ243" s="26">
        <v>0</v>
      </c>
      <c r="BA243" s="21"/>
      <c r="BB243" s="10">
        <v>3</v>
      </c>
    </row>
    <row r="244" spans="1:54" s="15" customFormat="1" ht="8.85" customHeight="1" x14ac:dyDescent="0.3">
      <c r="A244" s="10">
        <v>4</v>
      </c>
      <c r="B244" s="21"/>
      <c r="C244" s="26">
        <v>4574</v>
      </c>
      <c r="D244" s="10"/>
      <c r="E244" s="10" t="s">
        <v>220</v>
      </c>
      <c r="F244" s="21"/>
      <c r="G244" s="26">
        <v>3142261</v>
      </c>
      <c r="H244" s="21"/>
      <c r="I244" s="23">
        <f>(G244/$C244)</f>
        <v>686.98316571928285</v>
      </c>
      <c r="J244" s="21"/>
      <c r="K244" s="23">
        <f>IF($AE244&lt;&gt;0,(G244/$AE244)*100,0)</f>
        <v>76.008198140929068</v>
      </c>
      <c r="L244" s="21"/>
      <c r="M244" s="26">
        <v>951698</v>
      </c>
      <c r="N244" s="21"/>
      <c r="O244" s="23">
        <f>(M244/$C244)</f>
        <v>208.06689986882378</v>
      </c>
      <c r="P244" s="21"/>
      <c r="Q244" s="23">
        <f>IF($AE244&lt;&gt;0,(M244/$AE244)*100,0)</f>
        <v>23.02063709994998</v>
      </c>
      <c r="R244" s="21"/>
      <c r="S244" s="26">
        <v>2569</v>
      </c>
      <c r="T244" s="21"/>
      <c r="U244" s="23">
        <f>(S244/$C244)</f>
        <v>0.56165282028858765</v>
      </c>
      <c r="V244" s="21"/>
      <c r="W244" s="23">
        <f>IF($AE244&lt;&gt;0,(S244/$AE244)*100,0)</f>
        <v>6.2141579271755842E-2</v>
      </c>
      <c r="X244" s="21"/>
      <c r="Y244" s="26">
        <v>37580</v>
      </c>
      <c r="Z244" s="21"/>
      <c r="AA244" s="23">
        <f>(Y244/$C244)</f>
        <v>8.2160034980323573</v>
      </c>
      <c r="AB244" s="21"/>
      <c r="AC244" s="23">
        <f>IF($AE244&lt;&gt;0,(Y244/$AE244)*100,0)</f>
        <v>0.90902317984919612</v>
      </c>
      <c r="AD244" s="21"/>
      <c r="AE244" s="26">
        <f t="shared" si="7"/>
        <v>4134108</v>
      </c>
      <c r="AF244" s="27"/>
      <c r="AG244" s="21"/>
      <c r="AH244" s="26">
        <v>0</v>
      </c>
      <c r="AI244" s="21"/>
      <c r="AJ244" s="26">
        <v>0</v>
      </c>
      <c r="AK244" s="21"/>
      <c r="AL244" s="26">
        <f>(AE244+AH244+AJ244)</f>
        <v>4134108</v>
      </c>
      <c r="AM244" s="21"/>
      <c r="AN244" s="26">
        <v>3262722</v>
      </c>
      <c r="AO244" s="21"/>
      <c r="AP244" s="23">
        <f>(AN244/$C244)</f>
        <v>713.31919545255789</v>
      </c>
      <c r="AQ244" s="21"/>
      <c r="AR244" s="23">
        <f>IF($AP$287&lt;&gt;0,(AP244/$AP$287)*100,0)</f>
        <v>57.050760857606008</v>
      </c>
      <c r="AS244" s="21"/>
      <c r="AT244" s="26">
        <v>0</v>
      </c>
      <c r="AU244" s="21"/>
      <c r="AV244" s="26">
        <v>0</v>
      </c>
      <c r="AW244" s="21"/>
      <c r="AX244" s="26"/>
      <c r="AY244" s="21"/>
      <c r="AZ244" s="26">
        <v>0</v>
      </c>
      <c r="BA244" s="21"/>
      <c r="BB244" s="10">
        <v>4</v>
      </c>
    </row>
    <row r="245" spans="1:54" s="15" customFormat="1" ht="8.85" customHeight="1" x14ac:dyDescent="0.3">
      <c r="A245" s="10">
        <v>5</v>
      </c>
      <c r="B245" s="21"/>
      <c r="C245" s="26">
        <v>5254</v>
      </c>
      <c r="D245" s="10"/>
      <c r="E245" s="10" t="s">
        <v>221</v>
      </c>
      <c r="F245" s="21"/>
      <c r="G245" s="26">
        <v>3219530</v>
      </c>
      <c r="H245" s="21"/>
      <c r="I245" s="28">
        <f>(G245/$C245)</f>
        <v>612.77693186143892</v>
      </c>
      <c r="J245" s="21"/>
      <c r="K245" s="28">
        <f>IF($AE245&lt;&gt;0,(G245/$AE245)*100,0)</f>
        <v>58.970654336459482</v>
      </c>
      <c r="L245" s="21"/>
      <c r="M245" s="26">
        <v>1608622</v>
      </c>
      <c r="N245" s="21"/>
      <c r="O245" s="28">
        <f>(M245/$C245)</f>
        <v>306.17091739626949</v>
      </c>
      <c r="P245" s="21"/>
      <c r="Q245" s="28">
        <f>IF($AE245&lt;&gt;0,(M245/$AE245)*100,0)</f>
        <v>29.464391361479507</v>
      </c>
      <c r="R245" s="21"/>
      <c r="S245" s="26">
        <v>7487</v>
      </c>
      <c r="T245" s="21"/>
      <c r="U245" s="28">
        <f>(S245/$C245)</f>
        <v>1.4250095165588124</v>
      </c>
      <c r="V245" s="21"/>
      <c r="W245" s="28">
        <f>IF($AE245&lt;&gt;0,(S245/$AE245)*100,0)</f>
        <v>0.13713594500348564</v>
      </c>
      <c r="X245" s="21"/>
      <c r="Y245" s="26">
        <v>623907</v>
      </c>
      <c r="Z245" s="21"/>
      <c r="AA245" s="28">
        <f>(Y245/$C245)</f>
        <v>118.74895317853064</v>
      </c>
      <c r="AB245" s="21"/>
      <c r="AC245" s="28">
        <f>IF($AE245&lt;&gt;0,(Y245/$AE245)*100,0)</f>
        <v>11.427818357057529</v>
      </c>
      <c r="AD245" s="21"/>
      <c r="AE245" s="26">
        <f t="shared" si="7"/>
        <v>5459546</v>
      </c>
      <c r="AF245" s="27"/>
      <c r="AG245" s="21"/>
      <c r="AH245" s="26">
        <v>3284</v>
      </c>
      <c r="AI245" s="21"/>
      <c r="AJ245" s="26">
        <v>440000</v>
      </c>
      <c r="AK245" s="21"/>
      <c r="AL245" s="26">
        <f>(AE245+AH245+AJ245)</f>
        <v>5902830</v>
      </c>
      <c r="AM245" s="21"/>
      <c r="AN245" s="26">
        <v>5479099</v>
      </c>
      <c r="AO245" s="21"/>
      <c r="AP245" s="28">
        <f>(AN245/$C245)</f>
        <v>1042.8433574419489</v>
      </c>
      <c r="AQ245" s="21"/>
      <c r="AR245" s="28">
        <f>IF($AP$287&lt;&gt;0,(AP245/$AP$287)*100,0)</f>
        <v>83.405868476058018</v>
      </c>
      <c r="AS245" s="21"/>
      <c r="AT245" s="26">
        <v>0</v>
      </c>
      <c r="AU245" s="21"/>
      <c r="AV245" s="26">
        <v>582846</v>
      </c>
      <c r="AW245" s="21"/>
      <c r="AX245" s="26"/>
      <c r="AY245" s="21"/>
      <c r="AZ245" s="26">
        <v>0</v>
      </c>
      <c r="BA245" s="21"/>
      <c r="BB245" s="10">
        <v>5</v>
      </c>
    </row>
    <row r="246" spans="1:54" s="15" customFormat="1" ht="8.85" customHeight="1" x14ac:dyDescent="0.3">
      <c r="A246" s="41"/>
      <c r="B246" s="21"/>
      <c r="C246" s="29"/>
      <c r="D246" s="10"/>
      <c r="E246" s="10"/>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7"/>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9"/>
    </row>
    <row r="247" spans="1:54" s="15" customFormat="1" ht="8.85" customHeight="1" x14ac:dyDescent="0.3">
      <c r="A247" s="10">
        <v>6</v>
      </c>
      <c r="B247" s="21"/>
      <c r="C247" s="26">
        <v>44826</v>
      </c>
      <c r="D247" s="10"/>
      <c r="E247" s="10" t="s">
        <v>222</v>
      </c>
      <c r="F247" s="21"/>
      <c r="G247" s="26">
        <v>29335173</v>
      </c>
      <c r="H247" s="21"/>
      <c r="I247" s="28">
        <f>(G247/$C247)</f>
        <v>654.42316958907782</v>
      </c>
      <c r="J247" s="21"/>
      <c r="K247" s="28">
        <f>IF($AE247&lt;&gt;0,(G247/$AE247)*100,0)</f>
        <v>72.522356952070552</v>
      </c>
      <c r="L247" s="21"/>
      <c r="M247" s="26">
        <v>5800497</v>
      </c>
      <c r="N247" s="21"/>
      <c r="O247" s="28">
        <f>(M247/$C247)</f>
        <v>129.40028108686923</v>
      </c>
      <c r="P247" s="21"/>
      <c r="Q247" s="28">
        <f>IF($AE247&lt;&gt;0,(M247/$AE247)*100,0)</f>
        <v>14.339977266655779</v>
      </c>
      <c r="R247" s="21"/>
      <c r="S247" s="26">
        <v>24029</v>
      </c>
      <c r="T247" s="21"/>
      <c r="U247" s="28">
        <f>(S247/$C247)</f>
        <v>0.53605050640253427</v>
      </c>
      <c r="V247" s="21"/>
      <c r="W247" s="28">
        <f>IF($AE247&lt;&gt;0,(S247/$AE247)*100,0)</f>
        <v>5.9404446505268729E-2</v>
      </c>
      <c r="X247" s="21"/>
      <c r="Y247" s="26">
        <v>5290135</v>
      </c>
      <c r="Z247" s="21"/>
      <c r="AA247" s="28">
        <f>(Y247/$C247)</f>
        <v>118.01487975728372</v>
      </c>
      <c r="AB247" s="21"/>
      <c r="AC247" s="28">
        <f>IF($AE247&lt;&gt;0,(Y247/$AE247)*100,0)</f>
        <v>13.078261334768396</v>
      </c>
      <c r="AD247" s="21"/>
      <c r="AE247" s="26">
        <f t="shared" si="7"/>
        <v>40449834</v>
      </c>
      <c r="AF247" s="27"/>
      <c r="AG247" s="21"/>
      <c r="AH247" s="26">
        <v>0</v>
      </c>
      <c r="AI247" s="21"/>
      <c r="AJ247" s="26">
        <v>0</v>
      </c>
      <c r="AK247" s="21"/>
      <c r="AL247" s="26">
        <f>(AE247+AH247+AJ247)</f>
        <v>40449834</v>
      </c>
      <c r="AM247" s="21"/>
      <c r="AN247" s="26">
        <v>33240060</v>
      </c>
      <c r="AO247" s="21"/>
      <c r="AP247" s="28">
        <f>(AN247/$C247)</f>
        <v>741.53526970954351</v>
      </c>
      <c r="AQ247" s="21"/>
      <c r="AR247" s="28">
        <f>IF($AP$287&lt;&gt;0,(AP247/$AP$287)*100,0)</f>
        <v>59.307462366605002</v>
      </c>
      <c r="AS247" s="21"/>
      <c r="AT247" s="26">
        <v>0</v>
      </c>
      <c r="AU247" s="21"/>
      <c r="AV247" s="26">
        <v>2792023</v>
      </c>
      <c r="AW247" s="21"/>
      <c r="AX247" s="26"/>
      <c r="AY247" s="21"/>
      <c r="AZ247" s="26">
        <v>0</v>
      </c>
      <c r="BA247" s="21"/>
      <c r="BB247" s="10">
        <v>6</v>
      </c>
    </row>
    <row r="248" spans="1:54" s="15" customFormat="1" ht="8.85" customHeight="1" x14ac:dyDescent="0.3">
      <c r="A248" s="10">
        <v>7</v>
      </c>
      <c r="B248" s="21"/>
      <c r="C248" s="26">
        <v>3352</v>
      </c>
      <c r="D248" s="10"/>
      <c r="E248" s="10" t="s">
        <v>223</v>
      </c>
      <c r="F248" s="21"/>
      <c r="G248" s="26">
        <v>2787006</v>
      </c>
      <c r="H248" s="21"/>
      <c r="I248" s="28">
        <f>(G248/$C248)</f>
        <v>831.44570405727927</v>
      </c>
      <c r="J248" s="21"/>
      <c r="K248" s="28">
        <f>IF($AE248&lt;&gt;0,(G248/$AE248)*100,0)</f>
        <v>55.056233490079634</v>
      </c>
      <c r="L248" s="21"/>
      <c r="M248" s="26">
        <v>1378541</v>
      </c>
      <c r="N248" s="21"/>
      <c r="O248" s="28">
        <f>(M248/$C248)</f>
        <v>411.25924821002388</v>
      </c>
      <c r="P248" s="21"/>
      <c r="Q248" s="28">
        <f>IF($AE248&lt;&gt;0,(M248/$AE248)*100,0)</f>
        <v>27.232548179533111</v>
      </c>
      <c r="R248" s="21"/>
      <c r="S248" s="26">
        <v>493003</v>
      </c>
      <c r="T248" s="21"/>
      <c r="U248" s="28">
        <f>(S248/$C248)</f>
        <v>147.07726730310262</v>
      </c>
      <c r="V248" s="21"/>
      <c r="W248" s="28">
        <f>IF($AE248&lt;&gt;0,(S248/$AE248)*100,0)</f>
        <v>9.739084981987741</v>
      </c>
      <c r="X248" s="21"/>
      <c r="Y248" s="26">
        <v>403558</v>
      </c>
      <c r="Z248" s="21"/>
      <c r="AA248" s="28">
        <f>(Y248/$C248)</f>
        <v>120.39319809069212</v>
      </c>
      <c r="AB248" s="21"/>
      <c r="AC248" s="28">
        <f>IF($AE248&lt;&gt;0,(Y248/$AE248)*100,0)</f>
        <v>7.9721333483995211</v>
      </c>
      <c r="AD248" s="21"/>
      <c r="AE248" s="26">
        <f t="shared" si="7"/>
        <v>5062108</v>
      </c>
      <c r="AF248" s="27"/>
      <c r="AG248" s="21"/>
      <c r="AH248" s="26">
        <v>0</v>
      </c>
      <c r="AI248" s="21"/>
      <c r="AJ248" s="26">
        <v>411390</v>
      </c>
      <c r="AK248" s="21"/>
      <c r="AL248" s="26">
        <f>(AE248+AH248+AJ248)</f>
        <v>5473498</v>
      </c>
      <c r="AM248" s="21"/>
      <c r="AN248" s="26">
        <v>5424599</v>
      </c>
      <c r="AO248" s="21"/>
      <c r="AP248" s="28">
        <f>(AN248/$C248)</f>
        <v>1618.317124105012</v>
      </c>
      <c r="AQ248" s="21"/>
      <c r="AR248" s="28">
        <f>IF($AP$287&lt;&gt;0,(AP248/$AP$287)*100,0)</f>
        <v>129.4318501838554</v>
      </c>
      <c r="AS248" s="21"/>
      <c r="AT248" s="26">
        <v>0</v>
      </c>
      <c r="AU248" s="21"/>
      <c r="AV248" s="26">
        <v>0</v>
      </c>
      <c r="AW248" s="21"/>
      <c r="AX248" s="26"/>
      <c r="AY248" s="21"/>
      <c r="AZ248" s="26">
        <v>0</v>
      </c>
      <c r="BA248" s="21"/>
      <c r="BB248" s="10">
        <v>7</v>
      </c>
    </row>
    <row r="249" spans="1:54" s="15" customFormat="1" ht="8.85" customHeight="1" x14ac:dyDescent="0.3">
      <c r="A249" s="10">
        <v>8</v>
      </c>
      <c r="B249" s="21"/>
      <c r="C249" s="26">
        <v>5096</v>
      </c>
      <c r="D249" s="10"/>
      <c r="E249" s="10" t="s">
        <v>224</v>
      </c>
      <c r="F249" s="21"/>
      <c r="G249" s="26">
        <v>6332501</v>
      </c>
      <c r="H249" s="21"/>
      <c r="I249" s="28">
        <f>(G249/$C249)</f>
        <v>1242.6414835164835</v>
      </c>
      <c r="J249" s="21"/>
      <c r="K249" s="28">
        <f>IF($AE249&lt;&gt;0,(G249/$AE249)*100,0)</f>
        <v>76.927565161858851</v>
      </c>
      <c r="L249" s="21"/>
      <c r="M249" s="26">
        <v>1569428</v>
      </c>
      <c r="N249" s="21"/>
      <c r="O249" s="28">
        <f>(M249/$C249)</f>
        <v>307.97252747252747</v>
      </c>
      <c r="P249" s="21"/>
      <c r="Q249" s="28">
        <f>IF($AE249&lt;&gt;0,(M249/$AE249)*100,0)</f>
        <v>19.06549635552301</v>
      </c>
      <c r="R249" s="21"/>
      <c r="S249" s="26">
        <v>172916</v>
      </c>
      <c r="T249" s="21"/>
      <c r="U249" s="28">
        <f>(S249/$C249)</f>
        <v>33.931711145996857</v>
      </c>
      <c r="V249" s="21"/>
      <c r="W249" s="28">
        <f>IF($AE249&lt;&gt;0,(S249/$AE249)*100,0)</f>
        <v>2.1005929343758467</v>
      </c>
      <c r="X249" s="21"/>
      <c r="Y249" s="26">
        <v>156926</v>
      </c>
      <c r="Z249" s="21"/>
      <c r="AA249" s="28">
        <f>(Y249/$C249)</f>
        <v>30.793956043956044</v>
      </c>
      <c r="AB249" s="21"/>
      <c r="AC249" s="28">
        <f>IF($AE249&lt;&gt;0,(Y249/$AE249)*100,0)</f>
        <v>1.9063455482422922</v>
      </c>
      <c r="AD249" s="21"/>
      <c r="AE249" s="26">
        <f t="shared" si="7"/>
        <v>8231771</v>
      </c>
      <c r="AF249" s="27"/>
      <c r="AG249" s="21"/>
      <c r="AH249" s="26">
        <v>159638</v>
      </c>
      <c r="AI249" s="21"/>
      <c r="AJ249" s="26">
        <v>0</v>
      </c>
      <c r="AK249" s="21"/>
      <c r="AL249" s="26">
        <f>(AE249+AH249+AJ249)</f>
        <v>8391409</v>
      </c>
      <c r="AM249" s="21"/>
      <c r="AN249" s="26">
        <v>7352922</v>
      </c>
      <c r="AO249" s="21"/>
      <c r="AP249" s="28">
        <f>(AN249/$C249)</f>
        <v>1442.8810832025117</v>
      </c>
      <c r="AQ249" s="21"/>
      <c r="AR249" s="28">
        <f>IF($AP$287&lt;&gt;0,(AP249/$AP$287)*100,0)</f>
        <v>115.40060066871543</v>
      </c>
      <c r="AS249" s="21"/>
      <c r="AT249" s="26">
        <v>0</v>
      </c>
      <c r="AU249" s="21"/>
      <c r="AV249" s="26">
        <v>463741</v>
      </c>
      <c r="AW249" s="21"/>
      <c r="AX249" s="26"/>
      <c r="AY249" s="21"/>
      <c r="AZ249" s="26">
        <v>0</v>
      </c>
      <c r="BA249" s="21"/>
      <c r="BB249" s="10">
        <v>8</v>
      </c>
    </row>
    <row r="250" spans="1:54" s="15" customFormat="1" ht="8.85" customHeight="1" x14ac:dyDescent="0.3">
      <c r="A250" s="10">
        <v>9</v>
      </c>
      <c r="B250" s="21"/>
      <c r="C250" s="26">
        <v>6596</v>
      </c>
      <c r="D250" s="10"/>
      <c r="E250" s="10" t="s">
        <v>225</v>
      </c>
      <c r="F250" s="21"/>
      <c r="G250" s="26">
        <v>4104354</v>
      </c>
      <c r="H250" s="21"/>
      <c r="I250" s="28">
        <f>(G250/$C250)</f>
        <v>622.24893875075804</v>
      </c>
      <c r="J250" s="21"/>
      <c r="K250" s="28">
        <f>IF($AE250&lt;&gt;0,(G250/$AE250)*100,0)</f>
        <v>60.872908063585342</v>
      </c>
      <c r="L250" s="21"/>
      <c r="M250" s="26">
        <v>2212493</v>
      </c>
      <c r="N250" s="21"/>
      <c r="O250" s="28">
        <f>(M250/$C250)</f>
        <v>335.42950272892665</v>
      </c>
      <c r="P250" s="21"/>
      <c r="Q250" s="28">
        <f>IF($AE250&lt;&gt;0,(M250/$AE250)*100,0)</f>
        <v>32.814148823499664</v>
      </c>
      <c r="R250" s="21"/>
      <c r="S250" s="26">
        <v>108575</v>
      </c>
      <c r="T250" s="21"/>
      <c r="U250" s="28">
        <f>(S250/$C250)</f>
        <v>16.460733778047302</v>
      </c>
      <c r="V250" s="21"/>
      <c r="W250" s="28">
        <f>IF($AE250&lt;&gt;0,(S250/$AE250)*100,0)</f>
        <v>1.6103084658398812</v>
      </c>
      <c r="X250" s="21"/>
      <c r="Y250" s="26">
        <v>317075</v>
      </c>
      <c r="Z250" s="21"/>
      <c r="AA250" s="28">
        <f>(Y250/$C250)</f>
        <v>48.070800485142513</v>
      </c>
      <c r="AB250" s="21"/>
      <c r="AC250" s="28">
        <f>IF($AE250&lt;&gt;0,(Y250/$AE250)*100,0)</f>
        <v>4.7026346470751115</v>
      </c>
      <c r="AD250" s="21"/>
      <c r="AE250" s="26">
        <f t="shared" si="7"/>
        <v>6742497</v>
      </c>
      <c r="AF250" s="27"/>
      <c r="AG250" s="21"/>
      <c r="AH250" s="26">
        <v>0</v>
      </c>
      <c r="AI250" s="21"/>
      <c r="AJ250" s="26">
        <v>513136</v>
      </c>
      <c r="AK250" s="21"/>
      <c r="AL250" s="26">
        <f>(AE250+AH250+AJ250)</f>
        <v>7255633</v>
      </c>
      <c r="AM250" s="21"/>
      <c r="AN250" s="26">
        <v>7203222</v>
      </c>
      <c r="AO250" s="21"/>
      <c r="AP250" s="28">
        <f>(AN250/$C250)</f>
        <v>1092.0591267434809</v>
      </c>
      <c r="AQ250" s="21"/>
      <c r="AR250" s="28">
        <f>IF($AP$287&lt;&gt;0,(AP250/$AP$287)*100,0)</f>
        <v>87.342110627880984</v>
      </c>
      <c r="AS250" s="21"/>
      <c r="AT250" s="26">
        <v>0</v>
      </c>
      <c r="AU250" s="21"/>
      <c r="AV250" s="26">
        <v>630983</v>
      </c>
      <c r="AW250" s="21"/>
      <c r="AX250" s="26"/>
      <c r="AY250" s="21"/>
      <c r="AZ250" s="26">
        <v>0</v>
      </c>
      <c r="BA250" s="21"/>
      <c r="BB250" s="10">
        <v>9</v>
      </c>
    </row>
    <row r="251" spans="1:54" s="15" customFormat="1" ht="8.85" customHeight="1" x14ac:dyDescent="0.3">
      <c r="A251" s="10">
        <v>10</v>
      </c>
      <c r="B251" s="21"/>
      <c r="C251" s="26">
        <v>4170</v>
      </c>
      <c r="D251" s="10"/>
      <c r="E251" s="10" t="s">
        <v>226</v>
      </c>
      <c r="F251" s="21"/>
      <c r="G251" s="26">
        <v>1652655</v>
      </c>
      <c r="H251" s="21"/>
      <c r="I251" s="28">
        <f>(G251/$C251)</f>
        <v>396.3201438848921</v>
      </c>
      <c r="J251" s="21"/>
      <c r="K251" s="28">
        <f>IF($AE251&lt;&gt;0,(G251/$AE251)*100,0)</f>
        <v>68.268481260665297</v>
      </c>
      <c r="L251" s="21"/>
      <c r="M251" s="26">
        <v>672348</v>
      </c>
      <c r="N251" s="21"/>
      <c r="O251" s="28">
        <f>(M251/$C251)</f>
        <v>161.23453237410072</v>
      </c>
      <c r="P251" s="21"/>
      <c r="Q251" s="28">
        <f>IF($AE251&lt;&gt;0,(M251/$AE251)*100,0)</f>
        <v>27.773598747860746</v>
      </c>
      <c r="R251" s="21"/>
      <c r="S251" s="26">
        <v>22701</v>
      </c>
      <c r="T251" s="21"/>
      <c r="U251" s="28">
        <f>(S251/$C251)</f>
        <v>5.4438848920863308</v>
      </c>
      <c r="V251" s="21"/>
      <c r="W251" s="28">
        <f>IF($AE251&lt;&gt;0,(S251/$AE251)*100,0)</f>
        <v>0.93774126668806446</v>
      </c>
      <c r="X251" s="21"/>
      <c r="Y251" s="26">
        <v>73113</v>
      </c>
      <c r="Z251" s="21"/>
      <c r="AA251" s="28">
        <f>(Y251/$C251)</f>
        <v>17.533093525179858</v>
      </c>
      <c r="AB251" s="21"/>
      <c r="AC251" s="28">
        <f>IF($AE251&lt;&gt;0,(Y251/$AE251)*100,0)</f>
        <v>3.0201787247858882</v>
      </c>
      <c r="AD251" s="21"/>
      <c r="AE251" s="26">
        <f t="shared" si="7"/>
        <v>2420817</v>
      </c>
      <c r="AF251" s="27"/>
      <c r="AG251" s="21"/>
      <c r="AH251" s="26">
        <v>0</v>
      </c>
      <c r="AI251" s="21"/>
      <c r="AJ251" s="26">
        <v>22606</v>
      </c>
      <c r="AK251" s="21"/>
      <c r="AL251" s="26">
        <f>(AE251+AH251+AJ251)</f>
        <v>2443423</v>
      </c>
      <c r="AM251" s="21"/>
      <c r="AN251" s="26">
        <v>2237246</v>
      </c>
      <c r="AO251" s="21"/>
      <c r="AP251" s="28">
        <f>(AN251/$C251)</f>
        <v>536.50983213429254</v>
      </c>
      <c r="AQ251" s="21"/>
      <c r="AR251" s="28">
        <f>IF($AP$287&lt;&gt;0,(AP251/$AP$287)*100,0)</f>
        <v>42.909673994443331</v>
      </c>
      <c r="AS251" s="21"/>
      <c r="AT251" s="26">
        <v>0</v>
      </c>
      <c r="AU251" s="21"/>
      <c r="AV251" s="26">
        <v>0</v>
      </c>
      <c r="AW251" s="21"/>
      <c r="AX251" s="26"/>
      <c r="AY251" s="21"/>
      <c r="AZ251" s="26">
        <v>0</v>
      </c>
      <c r="BA251" s="21"/>
      <c r="BB251" s="10">
        <v>10</v>
      </c>
    </row>
    <row r="252" spans="1:54" s="15" customFormat="1" ht="8.85" customHeight="1" x14ac:dyDescent="0.3">
      <c r="A252" s="41"/>
      <c r="B252" s="21"/>
      <c r="C252" s="29"/>
      <c r="D252" s="10"/>
      <c r="E252" s="10"/>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7"/>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9"/>
    </row>
    <row r="253" spans="1:54" s="15" customFormat="1" ht="8.85" customHeight="1" x14ac:dyDescent="0.3">
      <c r="A253" s="10">
        <v>11</v>
      </c>
      <c r="B253" s="21"/>
      <c r="C253" s="26">
        <v>23348</v>
      </c>
      <c r="D253" s="10"/>
      <c r="E253" s="10" t="s">
        <v>227</v>
      </c>
      <c r="F253" s="21"/>
      <c r="G253" s="26">
        <v>28751108</v>
      </c>
      <c r="H253" s="21"/>
      <c r="I253" s="28">
        <f>(G253/$C253)</f>
        <v>1231.4163097481583</v>
      </c>
      <c r="J253" s="21"/>
      <c r="K253" s="28">
        <f>IF($AE253&lt;&gt;0,(G253/$AE253)*100,0)</f>
        <v>76.151274835781138</v>
      </c>
      <c r="L253" s="21"/>
      <c r="M253" s="26">
        <v>6021259</v>
      </c>
      <c r="N253" s="21"/>
      <c r="O253" s="28">
        <f>(M253/$C253)</f>
        <v>257.89185369196503</v>
      </c>
      <c r="P253" s="21"/>
      <c r="Q253" s="28">
        <f>IF($AE253&lt;&gt;0,(M253/$AE253)*100,0)</f>
        <v>15.948134902015626</v>
      </c>
      <c r="R253" s="21"/>
      <c r="S253" s="26">
        <v>26622</v>
      </c>
      <c r="T253" s="21"/>
      <c r="U253" s="28">
        <f>(S253/$C253)</f>
        <v>1.1402261435669008</v>
      </c>
      <c r="V253" s="21"/>
      <c r="W253" s="28">
        <f>IF($AE253&lt;&gt;0,(S253/$AE253)*100,0)</f>
        <v>7.0512038655281231E-2</v>
      </c>
      <c r="X253" s="21"/>
      <c r="Y253" s="26">
        <v>2956266</v>
      </c>
      <c r="Z253" s="21"/>
      <c r="AA253" s="28">
        <f>(Y253/$C253)</f>
        <v>126.61752612643481</v>
      </c>
      <c r="AB253" s="21"/>
      <c r="AC253" s="28">
        <f>IF($AE253&lt;&gt;0,(Y253/$AE253)*100,0)</f>
        <v>7.8300782235479538</v>
      </c>
      <c r="AD253" s="21"/>
      <c r="AE253" s="26">
        <f t="shared" si="7"/>
        <v>37755255</v>
      </c>
      <c r="AF253" s="27"/>
      <c r="AG253" s="21"/>
      <c r="AH253" s="26">
        <v>0</v>
      </c>
      <c r="AI253" s="21"/>
      <c r="AJ253" s="26">
        <v>0</v>
      </c>
      <c r="AK253" s="21"/>
      <c r="AL253" s="26">
        <f>(AE253+AH253+AJ253)</f>
        <v>37755255</v>
      </c>
      <c r="AM253" s="21"/>
      <c r="AN253" s="26">
        <v>30458311</v>
      </c>
      <c r="AO253" s="21"/>
      <c r="AP253" s="28">
        <f>(AN253/$C253)</f>
        <v>1304.5361915367482</v>
      </c>
      <c r="AQ253" s="21"/>
      <c r="AR253" s="28">
        <f>IF($AP$287&lt;&gt;0,(AP253/$AP$287)*100,0)</f>
        <v>104.33587483403851</v>
      </c>
      <c r="AS253" s="21"/>
      <c r="AT253" s="26">
        <v>2101235</v>
      </c>
      <c r="AU253" s="21"/>
      <c r="AV253" s="26">
        <v>0</v>
      </c>
      <c r="AW253" s="21"/>
      <c r="AX253" s="26"/>
      <c r="AY253" s="21"/>
      <c r="AZ253" s="26">
        <v>0</v>
      </c>
      <c r="BA253" s="21"/>
      <c r="BB253" s="10">
        <v>11</v>
      </c>
    </row>
    <row r="254" spans="1:54" s="15" customFormat="1" ht="8.85" customHeight="1" x14ac:dyDescent="0.3">
      <c r="A254" s="10">
        <v>12</v>
      </c>
      <c r="B254" s="21"/>
      <c r="C254" s="26">
        <v>3555</v>
      </c>
      <c r="D254" s="10"/>
      <c r="E254" s="10" t="s">
        <v>228</v>
      </c>
      <c r="F254" s="21"/>
      <c r="G254" s="26">
        <v>2005635</v>
      </c>
      <c r="H254" s="21"/>
      <c r="I254" s="28">
        <f>(G254/$C254)</f>
        <v>564.17299578059067</v>
      </c>
      <c r="J254" s="21"/>
      <c r="K254" s="28">
        <f>IF($AE254&lt;&gt;0,(G254/$AE254)*100,0)</f>
        <v>56.586725486943187</v>
      </c>
      <c r="L254" s="21"/>
      <c r="M254" s="26">
        <v>1311029</v>
      </c>
      <c r="N254" s="21"/>
      <c r="O254" s="28">
        <f>(M254/$C254)</f>
        <v>368.78452883263009</v>
      </c>
      <c r="P254" s="21"/>
      <c r="Q254" s="28">
        <f>IF($AE254&lt;&gt;0,(M254/$AE254)*100,0)</f>
        <v>36.989201987610727</v>
      </c>
      <c r="R254" s="21"/>
      <c r="S254" s="26">
        <v>0</v>
      </c>
      <c r="T254" s="21"/>
      <c r="U254" s="28">
        <f>(S254/$C254)</f>
        <v>0</v>
      </c>
      <c r="V254" s="21"/>
      <c r="W254" s="28">
        <f>IF($AE254&lt;&gt;0,(S254/$AE254)*100,0)</f>
        <v>0</v>
      </c>
      <c r="X254" s="21"/>
      <c r="Y254" s="26">
        <v>227692</v>
      </c>
      <c r="Z254" s="21"/>
      <c r="AA254" s="28">
        <f>(Y254/$C254)</f>
        <v>64.048382559774964</v>
      </c>
      <c r="AB254" s="21"/>
      <c r="AC254" s="28">
        <f>IF($AE254&lt;&gt;0,(Y254/$AE254)*100,0)</f>
        <v>6.4240725254460891</v>
      </c>
      <c r="AD254" s="21"/>
      <c r="AE254" s="26">
        <f t="shared" si="7"/>
        <v>3544356</v>
      </c>
      <c r="AF254" s="27"/>
      <c r="AG254" s="21"/>
      <c r="AH254" s="26">
        <v>129569</v>
      </c>
      <c r="AI254" s="21"/>
      <c r="AJ254" s="26">
        <v>0</v>
      </c>
      <c r="AK254" s="21"/>
      <c r="AL254" s="26">
        <f>(AE254+AH254+AJ254)</f>
        <v>3673925</v>
      </c>
      <c r="AM254" s="21"/>
      <c r="AN254" s="26">
        <v>3536075</v>
      </c>
      <c r="AO254" s="21"/>
      <c r="AP254" s="28">
        <f>(AN254/$C254)</f>
        <v>994.67651195499298</v>
      </c>
      <c r="AQ254" s="21"/>
      <c r="AR254" s="28">
        <f>IF($AP$287&lt;&gt;0,(AP254/$AP$287)*100,0)</f>
        <v>79.553518503339035</v>
      </c>
      <c r="AS254" s="21"/>
      <c r="AT254" s="26">
        <v>0</v>
      </c>
      <c r="AU254" s="21"/>
      <c r="AV254" s="26">
        <v>168707</v>
      </c>
      <c r="AW254" s="21"/>
      <c r="AX254" s="26"/>
      <c r="AY254" s="21"/>
      <c r="AZ254" s="26">
        <v>0</v>
      </c>
      <c r="BA254" s="21"/>
      <c r="BB254" s="10">
        <v>12</v>
      </c>
    </row>
    <row r="255" spans="1:54" s="15" customFormat="1" ht="8.85" customHeight="1" x14ac:dyDescent="0.3">
      <c r="A255" s="10">
        <v>13</v>
      </c>
      <c r="B255" s="21"/>
      <c r="C255" s="26">
        <v>3908</v>
      </c>
      <c r="D255" s="10"/>
      <c r="E255" s="10" t="s">
        <v>229</v>
      </c>
      <c r="F255" s="21"/>
      <c r="G255" s="26">
        <v>6866876</v>
      </c>
      <c r="H255" s="21"/>
      <c r="I255" s="28">
        <f>(G255/$C255)</f>
        <v>1757.1330603889458</v>
      </c>
      <c r="J255" s="21"/>
      <c r="K255" s="28">
        <f>IF($AE255&lt;&gt;0,(G255/$AE255)*100,0)</f>
        <v>45.41431773229327</v>
      </c>
      <c r="L255" s="21"/>
      <c r="M255" s="26">
        <v>6415514</v>
      </c>
      <c r="N255" s="21"/>
      <c r="O255" s="28">
        <f>(M255/$C255)</f>
        <v>1641.6361310133061</v>
      </c>
      <c r="P255" s="21"/>
      <c r="Q255" s="28">
        <f>IF($AE255&lt;&gt;0,(M255/$AE255)*100,0)</f>
        <v>42.429219809994493</v>
      </c>
      <c r="R255" s="21"/>
      <c r="S255" s="26">
        <v>1468197</v>
      </c>
      <c r="T255" s="21"/>
      <c r="U255" s="28">
        <f>(S255/$C255)</f>
        <v>375.69012282497442</v>
      </c>
      <c r="V255" s="21"/>
      <c r="W255" s="28">
        <f>IF($AE255&lt;&gt;0,(S255/$AE255)*100,0)</f>
        <v>9.7099707423870463</v>
      </c>
      <c r="X255" s="21"/>
      <c r="Y255" s="26">
        <v>369922</v>
      </c>
      <c r="Z255" s="21"/>
      <c r="AA255" s="28">
        <f>(Y255/$C255)</f>
        <v>94.657625383828048</v>
      </c>
      <c r="AB255" s="21"/>
      <c r="AC255" s="28">
        <f>IF($AE255&lt;&gt;0,(Y255/$AE255)*100,0)</f>
        <v>2.4464917153251919</v>
      </c>
      <c r="AD255" s="21"/>
      <c r="AE255" s="26">
        <f t="shared" si="7"/>
        <v>15120509</v>
      </c>
      <c r="AF255" s="27"/>
      <c r="AG255" s="21"/>
      <c r="AH255" s="26">
        <v>0</v>
      </c>
      <c r="AI255" s="21"/>
      <c r="AJ255" s="26">
        <v>0</v>
      </c>
      <c r="AK255" s="21"/>
      <c r="AL255" s="26">
        <f>(AE255+AH255+AJ255)</f>
        <v>15120509</v>
      </c>
      <c r="AM255" s="21"/>
      <c r="AN255" s="26">
        <v>13060626</v>
      </c>
      <c r="AO255" s="21"/>
      <c r="AP255" s="28">
        <f>(AN255/$C255)</f>
        <v>3342.0230296827021</v>
      </c>
      <c r="AQ255" s="21"/>
      <c r="AR255" s="28">
        <f>IF($AP$287&lt;&gt;0,(AP255/$AP$287)*100,0)</f>
        <v>267.2926199975235</v>
      </c>
      <c r="AS255" s="21"/>
      <c r="AT255" s="26">
        <v>408661</v>
      </c>
      <c r="AU255" s="21"/>
      <c r="AV255" s="26">
        <v>0</v>
      </c>
      <c r="AW255" s="21"/>
      <c r="AX255" s="26"/>
      <c r="AY255" s="21"/>
      <c r="AZ255" s="26">
        <v>0</v>
      </c>
      <c r="BA255" s="21"/>
      <c r="BB255" s="10">
        <v>13</v>
      </c>
    </row>
    <row r="256" spans="1:54" s="15" customFormat="1" ht="8.85" customHeight="1" x14ac:dyDescent="0.3">
      <c r="A256" s="10">
        <v>14</v>
      </c>
      <c r="B256" s="21"/>
      <c r="C256" s="26">
        <v>20062</v>
      </c>
      <c r="D256" s="10"/>
      <c r="E256" s="10" t="s">
        <v>148</v>
      </c>
      <c r="F256" s="21"/>
      <c r="G256" s="26">
        <v>14539571</v>
      </c>
      <c r="H256" s="21"/>
      <c r="I256" s="28">
        <f>(G256/$C256)</f>
        <v>724.73188116837798</v>
      </c>
      <c r="J256" s="21"/>
      <c r="K256" s="28">
        <f>IF($AE256&lt;&gt;0,(G256/$AE256)*100,0)</f>
        <v>68.720358449159775</v>
      </c>
      <c r="L256" s="21"/>
      <c r="M256" s="26">
        <v>3002604</v>
      </c>
      <c r="N256" s="21"/>
      <c r="O256" s="28">
        <f>(M256/$C256)</f>
        <v>149.6662346725152</v>
      </c>
      <c r="P256" s="21"/>
      <c r="Q256" s="28">
        <f>IF($AE256&lt;&gt;0,(M256/$AE256)*100,0)</f>
        <v>14.191617012694593</v>
      </c>
      <c r="R256" s="21"/>
      <c r="S256" s="26">
        <v>409687</v>
      </c>
      <c r="T256" s="21"/>
      <c r="U256" s="28">
        <f>(S256/$C256)</f>
        <v>20.421044761240154</v>
      </c>
      <c r="V256" s="21"/>
      <c r="W256" s="28">
        <f>IF($AE256&lt;&gt;0,(S256/$AE256)*100,0)</f>
        <v>1.9363595729173111</v>
      </c>
      <c r="X256" s="21"/>
      <c r="Y256" s="26">
        <v>3205727</v>
      </c>
      <c r="Z256" s="21"/>
      <c r="AA256" s="28">
        <f>(Y256/$C256)</f>
        <v>159.79099790648988</v>
      </c>
      <c r="AB256" s="21"/>
      <c r="AC256" s="28">
        <f>IF($AE256&lt;&gt;0,(Y256/$AE256)*100,0)</f>
        <v>15.151664965228315</v>
      </c>
      <c r="AD256" s="21"/>
      <c r="AE256" s="26">
        <f t="shared" si="7"/>
        <v>21157589</v>
      </c>
      <c r="AF256" s="27"/>
      <c r="AG256" s="21"/>
      <c r="AH256" s="26">
        <v>0</v>
      </c>
      <c r="AI256" s="21"/>
      <c r="AJ256" s="26">
        <v>0</v>
      </c>
      <c r="AK256" s="21"/>
      <c r="AL256" s="26">
        <f>(AE256+AH256+AJ256)</f>
        <v>21157589</v>
      </c>
      <c r="AM256" s="21"/>
      <c r="AN256" s="26">
        <v>16397593</v>
      </c>
      <c r="AO256" s="21"/>
      <c r="AP256" s="28">
        <f>(AN256/$C256)</f>
        <v>817.34587777888544</v>
      </c>
      <c r="AQ256" s="21"/>
      <c r="AR256" s="28">
        <f>IF($AP$287&lt;&gt;0,(AP256/$AP$287)*100,0)</f>
        <v>65.370740768484737</v>
      </c>
      <c r="AS256" s="21"/>
      <c r="AT256" s="26">
        <v>1097280</v>
      </c>
      <c r="AU256" s="21"/>
      <c r="AV256" s="26">
        <v>0</v>
      </c>
      <c r="AW256" s="21"/>
      <c r="AX256" s="26"/>
      <c r="AY256" s="21"/>
      <c r="AZ256" s="26">
        <v>0</v>
      </c>
      <c r="BA256" s="21"/>
      <c r="BB256" s="10">
        <v>14</v>
      </c>
    </row>
    <row r="257" spans="1:54" s="15" customFormat="1" ht="8.85" customHeight="1" x14ac:dyDescent="0.3">
      <c r="A257" s="10">
        <v>15</v>
      </c>
      <c r="B257" s="21"/>
      <c r="C257" s="26">
        <v>5679</v>
      </c>
      <c r="D257" s="10"/>
      <c r="E257" s="10" t="s">
        <v>230</v>
      </c>
      <c r="F257" s="21"/>
      <c r="G257" s="26">
        <v>4996069</v>
      </c>
      <c r="H257" s="21"/>
      <c r="I257" s="28">
        <f>(G257/$C257)</f>
        <v>879.74449727064621</v>
      </c>
      <c r="J257" s="21"/>
      <c r="K257" s="28">
        <f>IF($AE257&lt;&gt;0,(G257/$AE257)*100,0)</f>
        <v>73.88344884240756</v>
      </c>
      <c r="L257" s="21"/>
      <c r="M257" s="26">
        <v>930699</v>
      </c>
      <c r="N257" s="21"/>
      <c r="O257" s="28">
        <f>(M257/$C257)</f>
        <v>163.88431061806656</v>
      </c>
      <c r="P257" s="21"/>
      <c r="Q257" s="28">
        <f>IF($AE257&lt;&gt;0,(M257/$AE257)*100,0)</f>
        <v>13.763471231918512</v>
      </c>
      <c r="R257" s="21"/>
      <c r="S257" s="26">
        <v>15618</v>
      </c>
      <c r="T257" s="21"/>
      <c r="U257" s="28">
        <f>(S257/$C257)</f>
        <v>2.7501320655044901</v>
      </c>
      <c r="V257" s="21"/>
      <c r="W257" s="28">
        <f>IF($AE257&lt;&gt;0,(S257/$AE257)*100,0)</f>
        <v>0.23096392464169757</v>
      </c>
      <c r="X257" s="21"/>
      <c r="Y257" s="26">
        <v>819709</v>
      </c>
      <c r="Z257" s="21"/>
      <c r="AA257" s="28">
        <f>(Y257/$C257)</f>
        <v>144.34037682690615</v>
      </c>
      <c r="AB257" s="21"/>
      <c r="AC257" s="28">
        <f>IF($AE257&lt;&gt;0,(Y257/$AE257)*100,0)</f>
        <v>12.122116001032225</v>
      </c>
      <c r="AD257" s="21"/>
      <c r="AE257" s="26">
        <f>(G257+M257+S257+Y257)</f>
        <v>6762095</v>
      </c>
      <c r="AF257" s="27"/>
      <c r="AG257" s="21"/>
      <c r="AH257" s="26">
        <v>0</v>
      </c>
      <c r="AI257" s="21"/>
      <c r="AJ257" s="26">
        <v>222560</v>
      </c>
      <c r="AK257" s="21"/>
      <c r="AL257" s="26">
        <f>(AE257+AH257+AJ257)</f>
        <v>6984655</v>
      </c>
      <c r="AM257" s="21"/>
      <c r="AN257" s="26">
        <v>5345883</v>
      </c>
      <c r="AO257" s="21"/>
      <c r="AP257" s="28">
        <f>(AN257/$C257)</f>
        <v>941.34231378763866</v>
      </c>
      <c r="AQ257" s="21"/>
      <c r="AR257" s="28">
        <f>IF($AP$287&lt;&gt;0,(AP257/$AP$287)*100,0)</f>
        <v>75.287887346101712</v>
      </c>
      <c r="AS257" s="21"/>
      <c r="AT257" s="26">
        <v>454971</v>
      </c>
      <c r="AU257" s="21"/>
      <c r="AV257" s="26">
        <v>0</v>
      </c>
      <c r="AW257" s="21"/>
      <c r="AX257" s="26"/>
      <c r="AY257" s="21"/>
      <c r="AZ257" s="26">
        <v>0</v>
      </c>
      <c r="BA257" s="21"/>
      <c r="BB257" s="10">
        <v>15</v>
      </c>
    </row>
    <row r="258" spans="1:54" s="15" customFormat="1" ht="8.85" customHeight="1" x14ac:dyDescent="0.3">
      <c r="A258" s="41"/>
      <c r="B258" s="21"/>
      <c r="C258" s="29"/>
      <c r="D258" s="10"/>
      <c r="E258" s="10"/>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7"/>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9"/>
    </row>
    <row r="259" spans="1:54" s="15" customFormat="1" ht="8.85" customHeight="1" x14ac:dyDescent="0.3">
      <c r="A259" s="10">
        <v>16</v>
      </c>
      <c r="B259" s="21"/>
      <c r="C259" s="26">
        <v>7473</v>
      </c>
      <c r="D259" s="10"/>
      <c r="E259" s="10" t="s">
        <v>231</v>
      </c>
      <c r="F259" s="21"/>
      <c r="G259" s="26">
        <v>9213261</v>
      </c>
      <c r="H259" s="21"/>
      <c r="I259" s="28">
        <f>(G259/$C259)</f>
        <v>1232.8731433159373</v>
      </c>
      <c r="J259" s="21"/>
      <c r="K259" s="28">
        <f>IF($AE259&lt;&gt;0,(G259/$AE259)*100,0)</f>
        <v>73.891194308686579</v>
      </c>
      <c r="L259" s="21"/>
      <c r="M259" s="26">
        <v>2850420</v>
      </c>
      <c r="N259" s="21"/>
      <c r="O259" s="28">
        <f>(M259/$C259)</f>
        <v>381.4291449217182</v>
      </c>
      <c r="P259" s="21"/>
      <c r="Q259" s="28">
        <f>IF($AE259&lt;&gt;0,(M259/$AE259)*100,0)</f>
        <v>22.860628617963432</v>
      </c>
      <c r="R259" s="21"/>
      <c r="S259" s="26">
        <v>18450</v>
      </c>
      <c r="T259" s="21"/>
      <c r="U259" s="28">
        <f>(S259/$C259)</f>
        <v>2.4688879967884385</v>
      </c>
      <c r="V259" s="21"/>
      <c r="W259" s="28">
        <f>IF($AE259&lt;&gt;0,(S259/$AE259)*100,0)</f>
        <v>0.14797068432070548</v>
      </c>
      <c r="X259" s="21"/>
      <c r="Y259" s="26">
        <v>386555</v>
      </c>
      <c r="Z259" s="21"/>
      <c r="AA259" s="28">
        <f>(Y259/$C259)</f>
        <v>51.72688344707614</v>
      </c>
      <c r="AB259" s="21"/>
      <c r="AC259" s="28">
        <f>IF($AE259&lt;&gt;0,(Y259/$AE259)*100,0)</f>
        <v>3.1002063890292848</v>
      </c>
      <c r="AD259" s="21"/>
      <c r="AE259" s="26">
        <f t="shared" ref="AE259:AE274" si="8">(G259+M259+S259+Y259)</f>
        <v>12468686</v>
      </c>
      <c r="AF259" s="27"/>
      <c r="AG259" s="21"/>
      <c r="AH259" s="26">
        <v>0</v>
      </c>
      <c r="AI259" s="21"/>
      <c r="AJ259" s="26">
        <v>939892</v>
      </c>
      <c r="AK259" s="21"/>
      <c r="AL259" s="26">
        <f>(AE259+AH259+AJ259)</f>
        <v>13408578</v>
      </c>
      <c r="AM259" s="21"/>
      <c r="AN259" s="26">
        <v>10546018</v>
      </c>
      <c r="AO259" s="21"/>
      <c r="AP259" s="28">
        <f>(AN259/$C259)</f>
        <v>1411.2161113341363</v>
      </c>
      <c r="AQ259" s="21"/>
      <c r="AR259" s="28">
        <f>IF($AP$287&lt;&gt;0,(AP259/$AP$287)*100,0)</f>
        <v>112.8680587868453</v>
      </c>
      <c r="AS259" s="21"/>
      <c r="AT259" s="26">
        <v>0</v>
      </c>
      <c r="AU259" s="21"/>
      <c r="AV259" s="26">
        <v>0</v>
      </c>
      <c r="AW259" s="21"/>
      <c r="AX259" s="26"/>
      <c r="AY259" s="21"/>
      <c r="AZ259" s="26">
        <v>113862</v>
      </c>
      <c r="BA259" s="21"/>
      <c r="BB259" s="10">
        <v>16</v>
      </c>
    </row>
    <row r="260" spans="1:54" s="15" customFormat="1" ht="8.85" customHeight="1" x14ac:dyDescent="0.3">
      <c r="A260" s="10">
        <v>17</v>
      </c>
      <c r="B260" s="21"/>
      <c r="C260" s="26">
        <v>15011</v>
      </c>
      <c r="D260" s="10"/>
      <c r="E260" s="10" t="s">
        <v>232</v>
      </c>
      <c r="F260" s="21"/>
      <c r="G260" s="26">
        <v>9680786</v>
      </c>
      <c r="H260" s="21"/>
      <c r="I260" s="28">
        <f>(G260/$C260)</f>
        <v>644.91279728199322</v>
      </c>
      <c r="J260" s="21"/>
      <c r="K260" s="28">
        <f>IF($AE260&lt;&gt;0,(G260/$AE260)*100,0)</f>
        <v>40.668379276958959</v>
      </c>
      <c r="L260" s="21"/>
      <c r="M260" s="26">
        <v>3719717</v>
      </c>
      <c r="N260" s="21"/>
      <c r="O260" s="28">
        <f>(M260/$C260)</f>
        <v>247.7994137632403</v>
      </c>
      <c r="P260" s="21"/>
      <c r="Q260" s="28">
        <f>IF($AE260&lt;&gt;0,(M260/$AE260)*100,0)</f>
        <v>15.626299533834542</v>
      </c>
      <c r="R260" s="21"/>
      <c r="S260" s="26">
        <v>0</v>
      </c>
      <c r="T260" s="21"/>
      <c r="U260" s="28">
        <f>(S260/$C260)</f>
        <v>0</v>
      </c>
      <c r="V260" s="21"/>
      <c r="W260" s="28">
        <f>IF($AE260&lt;&gt;0,(S260/$AE260)*100,0)</f>
        <v>0</v>
      </c>
      <c r="X260" s="21"/>
      <c r="Y260" s="26">
        <v>10403706</v>
      </c>
      <c r="Z260" s="21"/>
      <c r="AA260" s="28">
        <f>(Y260/$C260)</f>
        <v>693.07214709213247</v>
      </c>
      <c r="AB260" s="21"/>
      <c r="AC260" s="28">
        <f>IF($AE260&lt;&gt;0,(Y260/$AE260)*100,0)</f>
        <v>43.705321189206501</v>
      </c>
      <c r="AD260" s="21"/>
      <c r="AE260" s="26">
        <f t="shared" si="8"/>
        <v>23804209</v>
      </c>
      <c r="AF260" s="27"/>
      <c r="AG260" s="21"/>
      <c r="AH260" s="26">
        <v>8207</v>
      </c>
      <c r="AI260" s="21"/>
      <c r="AJ260" s="26">
        <v>2957475</v>
      </c>
      <c r="AK260" s="21"/>
      <c r="AL260" s="26">
        <f>(AE260+AH260+AJ260)</f>
        <v>26769891</v>
      </c>
      <c r="AM260" s="21"/>
      <c r="AN260" s="26">
        <v>15098790</v>
      </c>
      <c r="AO260" s="21"/>
      <c r="AP260" s="28">
        <f>(AN260/$C260)</f>
        <v>1005.8483778562388</v>
      </c>
      <c r="AQ260" s="21"/>
      <c r="AR260" s="28">
        <f>IF($AP$287&lt;&gt;0,(AP260/$AP$287)*100,0)</f>
        <v>80.447036375742371</v>
      </c>
      <c r="AS260" s="21"/>
      <c r="AT260" s="26">
        <v>0</v>
      </c>
      <c r="AU260" s="21"/>
      <c r="AV260" s="26">
        <v>0</v>
      </c>
      <c r="AW260" s="21"/>
      <c r="AX260" s="26"/>
      <c r="AY260" s="21"/>
      <c r="AZ260" s="26">
        <v>0</v>
      </c>
      <c r="BA260" s="21"/>
      <c r="BB260" s="10">
        <v>17</v>
      </c>
    </row>
    <row r="261" spans="1:54" s="15" customFormat="1" ht="8.85" customHeight="1" x14ac:dyDescent="0.3">
      <c r="A261" s="10">
        <v>18</v>
      </c>
      <c r="B261" s="21"/>
      <c r="C261" s="26">
        <v>24655</v>
      </c>
      <c r="D261" s="10"/>
      <c r="E261" s="10" t="s">
        <v>233</v>
      </c>
      <c r="F261" s="21"/>
      <c r="G261" s="26">
        <v>33577569</v>
      </c>
      <c r="H261" s="21"/>
      <c r="I261" s="28">
        <f>(G261/$C261)</f>
        <v>1361.8969377408234</v>
      </c>
      <c r="J261" s="21"/>
      <c r="K261" s="28">
        <f>IF($AE261&lt;&gt;0,(G261/$AE261)*100,0)</f>
        <v>82.757769867104514</v>
      </c>
      <c r="L261" s="21"/>
      <c r="M261" s="26">
        <v>4420398</v>
      </c>
      <c r="N261" s="21"/>
      <c r="O261" s="28">
        <f>(M261/$C261)</f>
        <v>179.29012370715878</v>
      </c>
      <c r="P261" s="21"/>
      <c r="Q261" s="28">
        <f>IF($AE261&lt;&gt;0,(M261/$AE261)*100,0)</f>
        <v>10.894841148416941</v>
      </c>
      <c r="R261" s="21"/>
      <c r="S261" s="26">
        <v>24467</v>
      </c>
      <c r="T261" s="21"/>
      <c r="U261" s="28">
        <f>(S261/$C261)</f>
        <v>0.99237477185155143</v>
      </c>
      <c r="V261" s="21"/>
      <c r="W261" s="28">
        <f>IF($AE261&lt;&gt;0,(S261/$AE261)*100,0)</f>
        <v>6.0303185002417721E-2</v>
      </c>
      <c r="X261" s="21"/>
      <c r="Y261" s="26">
        <v>2550879</v>
      </c>
      <c r="Z261" s="21"/>
      <c r="AA261" s="28">
        <f>(Y261/$C261)</f>
        <v>103.4629486919489</v>
      </c>
      <c r="AB261" s="21"/>
      <c r="AC261" s="28">
        <f>IF($AE261&lt;&gt;0,(Y261/$AE261)*100,0)</f>
        <v>6.2870857994761238</v>
      </c>
      <c r="AD261" s="21"/>
      <c r="AE261" s="26">
        <f t="shared" si="8"/>
        <v>40573313</v>
      </c>
      <c r="AF261" s="27"/>
      <c r="AG261" s="21"/>
      <c r="AH261" s="26">
        <v>0</v>
      </c>
      <c r="AI261" s="21"/>
      <c r="AJ261" s="26">
        <v>1748598</v>
      </c>
      <c r="AK261" s="21"/>
      <c r="AL261" s="26">
        <f>(AE261+AH261+AJ261)</f>
        <v>42321911</v>
      </c>
      <c r="AM261" s="21"/>
      <c r="AN261" s="26">
        <v>31830563</v>
      </c>
      <c r="AO261" s="21"/>
      <c r="AP261" s="28">
        <f>(AN261/$C261)</f>
        <v>1291.0388562157777</v>
      </c>
      <c r="AQ261" s="21"/>
      <c r="AR261" s="28">
        <f>IF($AP$287&lt;&gt;0,(AP261/$AP$287)*100,0)</f>
        <v>103.2563675748471</v>
      </c>
      <c r="AS261" s="21"/>
      <c r="AT261" s="26">
        <v>0</v>
      </c>
      <c r="AU261" s="21"/>
      <c r="AV261" s="26">
        <v>6444494</v>
      </c>
      <c r="AW261" s="21"/>
      <c r="AX261" s="26"/>
      <c r="AY261" s="21"/>
      <c r="AZ261" s="26">
        <v>109000</v>
      </c>
      <c r="BA261" s="21"/>
      <c r="BB261" s="10">
        <v>18</v>
      </c>
    </row>
    <row r="262" spans="1:54" s="15" customFormat="1" ht="8.85" customHeight="1" x14ac:dyDescent="0.3">
      <c r="A262" s="10">
        <v>19</v>
      </c>
      <c r="B262" s="21"/>
      <c r="C262" s="26">
        <v>48250</v>
      </c>
      <c r="D262" s="10"/>
      <c r="E262" s="10" t="s">
        <v>234</v>
      </c>
      <c r="F262" s="21"/>
      <c r="G262" s="26">
        <v>48284739</v>
      </c>
      <c r="H262" s="21"/>
      <c r="I262" s="28">
        <f>(G262/$C262)</f>
        <v>1000.7199792746114</v>
      </c>
      <c r="J262" s="21"/>
      <c r="K262" s="28">
        <f>IF($AE262&lt;&gt;0,(G262/$AE262)*100,0)</f>
        <v>72.972435524155969</v>
      </c>
      <c r="L262" s="21"/>
      <c r="M262" s="26">
        <v>8352665</v>
      </c>
      <c r="N262" s="21"/>
      <c r="O262" s="28">
        <f>(M262/$C262)</f>
        <v>173.11222797927462</v>
      </c>
      <c r="P262" s="21"/>
      <c r="Q262" s="28">
        <f>IF($AE262&lt;&gt;0,(M262/$AE262)*100,0)</f>
        <v>12.623332356987044</v>
      </c>
      <c r="R262" s="21"/>
      <c r="S262" s="26">
        <v>23335</v>
      </c>
      <c r="T262" s="21"/>
      <c r="U262" s="28">
        <f>(S262/$C262)</f>
        <v>0.48362694300518133</v>
      </c>
      <c r="V262" s="21"/>
      <c r="W262" s="28">
        <f>IF($AE262&lt;&gt;0,(S262/$AE262)*100,0)</f>
        <v>3.526604509462461E-2</v>
      </c>
      <c r="X262" s="21"/>
      <c r="Y262" s="26">
        <v>9507724</v>
      </c>
      <c r="Z262" s="21"/>
      <c r="AA262" s="28">
        <f>(Y262/$C262)</f>
        <v>197.05127461139895</v>
      </c>
      <c r="AB262" s="21"/>
      <c r="AC262" s="28">
        <f>IF($AE262&lt;&gt;0,(Y262/$AE262)*100,0)</f>
        <v>14.36896607376236</v>
      </c>
      <c r="AD262" s="21"/>
      <c r="AE262" s="26">
        <f t="shared" si="8"/>
        <v>66168463</v>
      </c>
      <c r="AF262" s="27"/>
      <c r="AG262" s="21"/>
      <c r="AH262" s="26">
        <v>951262</v>
      </c>
      <c r="AI262" s="21"/>
      <c r="AJ262" s="26">
        <v>6079513</v>
      </c>
      <c r="AK262" s="21"/>
      <c r="AL262" s="26">
        <f>(AE262+AH262+AJ262)</f>
        <v>73199238</v>
      </c>
      <c r="AM262" s="21"/>
      <c r="AN262" s="26">
        <v>56170192</v>
      </c>
      <c r="AO262" s="21"/>
      <c r="AP262" s="28">
        <f>(AN262/$C262)</f>
        <v>1164.1490569948187</v>
      </c>
      <c r="AQ262" s="21"/>
      <c r="AR262" s="28">
        <f>IF($AP$287&lt;&gt;0,(AP262/$AP$287)*100,0)</f>
        <v>93.107811869666946</v>
      </c>
      <c r="AS262" s="21"/>
      <c r="AT262" s="26">
        <v>1464000</v>
      </c>
      <c r="AU262" s="21"/>
      <c r="AV262" s="26">
        <v>4351377</v>
      </c>
      <c r="AW262" s="21"/>
      <c r="AX262" s="26"/>
      <c r="AY262" s="21"/>
      <c r="AZ262" s="26">
        <v>0</v>
      </c>
      <c r="BA262" s="21"/>
      <c r="BB262" s="10">
        <v>19</v>
      </c>
    </row>
    <row r="263" spans="1:54" s="15" customFormat="1" ht="8.85" customHeight="1" x14ac:dyDescent="0.3">
      <c r="A263" s="10">
        <v>20</v>
      </c>
      <c r="B263" s="21"/>
      <c r="C263" s="26">
        <v>4831</v>
      </c>
      <c r="D263" s="10"/>
      <c r="E263" s="10" t="s">
        <v>235</v>
      </c>
      <c r="F263" s="21"/>
      <c r="G263" s="26">
        <v>4428471</v>
      </c>
      <c r="H263" s="21"/>
      <c r="I263" s="28">
        <f>(G263/$C263)</f>
        <v>916.67791347547097</v>
      </c>
      <c r="J263" s="21"/>
      <c r="K263" s="28">
        <f>IF($AE263&lt;&gt;0,(G263/$AE263)*100,0)</f>
        <v>63.534984282933024</v>
      </c>
      <c r="L263" s="21"/>
      <c r="M263" s="26">
        <v>1522445</v>
      </c>
      <c r="N263" s="21"/>
      <c r="O263" s="28">
        <f>(M263/$C263)</f>
        <v>315.14075760712069</v>
      </c>
      <c r="P263" s="21"/>
      <c r="Q263" s="28">
        <f>IF($AE263&lt;&gt;0,(M263/$AE263)*100,0)</f>
        <v>21.842419007966853</v>
      </c>
      <c r="R263" s="21"/>
      <c r="S263" s="26">
        <v>141221</v>
      </c>
      <c r="T263" s="21"/>
      <c r="U263" s="28">
        <f>(S263/$C263)</f>
        <v>29.232250051749119</v>
      </c>
      <c r="V263" s="21"/>
      <c r="W263" s="28">
        <f>IF($AE263&lt;&gt;0,(S263/$AE263)*100,0)</f>
        <v>2.0260884660687819</v>
      </c>
      <c r="X263" s="21"/>
      <c r="Y263" s="26">
        <v>877993</v>
      </c>
      <c r="Z263" s="21"/>
      <c r="AA263" s="28">
        <f>(Y263/$C263)</f>
        <v>181.74146139515628</v>
      </c>
      <c r="AB263" s="21"/>
      <c r="AC263" s="28">
        <f>IF($AE263&lt;&gt;0,(Y263/$AE263)*100,0)</f>
        <v>12.596508243031334</v>
      </c>
      <c r="AD263" s="21"/>
      <c r="AE263" s="26">
        <f t="shared" si="8"/>
        <v>6970130</v>
      </c>
      <c r="AF263" s="27"/>
      <c r="AG263" s="21"/>
      <c r="AH263" s="26">
        <v>0</v>
      </c>
      <c r="AI263" s="21"/>
      <c r="AJ263" s="26">
        <v>167623</v>
      </c>
      <c r="AK263" s="21"/>
      <c r="AL263" s="26">
        <f>(AE263+AH263+AJ263)</f>
        <v>7137753</v>
      </c>
      <c r="AM263" s="21"/>
      <c r="AN263" s="26">
        <v>6133232</v>
      </c>
      <c r="AO263" s="21"/>
      <c r="AP263" s="28">
        <f>(AN263/$C263)</f>
        <v>1269.5574415234942</v>
      </c>
      <c r="AQ263" s="21"/>
      <c r="AR263" s="28">
        <f>IF($AP$287&lt;&gt;0,(AP263/$AP$287)*100,0)</f>
        <v>101.53829933792686</v>
      </c>
      <c r="AS263" s="21"/>
      <c r="AT263" s="26">
        <v>0</v>
      </c>
      <c r="AU263" s="21"/>
      <c r="AV263" s="26">
        <v>130946</v>
      </c>
      <c r="AW263" s="21"/>
      <c r="AX263" s="26"/>
      <c r="AY263" s="21"/>
      <c r="AZ263" s="26">
        <v>223680</v>
      </c>
      <c r="BA263" s="21"/>
      <c r="BB263" s="10">
        <v>20</v>
      </c>
    </row>
    <row r="264" spans="1:54" s="15" customFormat="1" ht="8.85" customHeight="1" x14ac:dyDescent="0.3">
      <c r="A264" s="41"/>
      <c r="B264" s="21"/>
      <c r="C264" s="29"/>
      <c r="D264" s="10"/>
      <c r="E264" s="10"/>
      <c r="F264" s="21"/>
      <c r="G264" s="27"/>
      <c r="H264" s="21"/>
      <c r="I264" s="21"/>
      <c r="J264" s="21"/>
      <c r="K264" s="21"/>
      <c r="L264" s="21"/>
      <c r="M264" s="21"/>
      <c r="N264" s="21"/>
      <c r="O264" s="21"/>
      <c r="P264" s="21"/>
      <c r="Q264" s="21"/>
      <c r="R264" s="21"/>
      <c r="S264" s="27"/>
      <c r="T264" s="21"/>
      <c r="U264" s="21"/>
      <c r="V264" s="21"/>
      <c r="W264" s="21"/>
      <c r="X264" s="21"/>
      <c r="Y264" s="21"/>
      <c r="Z264" s="21"/>
      <c r="AA264" s="21"/>
      <c r="AB264" s="21"/>
      <c r="AC264" s="21"/>
      <c r="AD264" s="21"/>
      <c r="AE264" s="27"/>
      <c r="AF264" s="27"/>
      <c r="AG264" s="21"/>
      <c r="AH264" s="27"/>
      <c r="AI264" s="21"/>
      <c r="AJ264" s="27"/>
      <c r="AK264" s="21"/>
      <c r="AL264" s="27"/>
      <c r="AM264" s="21"/>
      <c r="AN264" s="27"/>
      <c r="AO264" s="21"/>
      <c r="AP264" s="21"/>
      <c r="AQ264" s="21"/>
      <c r="AR264" s="21"/>
      <c r="AS264" s="21"/>
      <c r="AT264" s="21"/>
      <c r="AU264" s="21"/>
      <c r="AV264" s="21"/>
      <c r="AW264" s="21"/>
      <c r="AX264" s="21"/>
      <c r="AY264" s="21"/>
      <c r="AZ264" s="21"/>
      <c r="BA264" s="21"/>
      <c r="BB264" s="29"/>
    </row>
    <row r="265" spans="1:54" s="15" customFormat="1" ht="8.85" customHeight="1" x14ac:dyDescent="0.3">
      <c r="A265" s="10">
        <v>21</v>
      </c>
      <c r="B265" s="21"/>
      <c r="C265" s="26">
        <v>5751</v>
      </c>
      <c r="D265" s="10"/>
      <c r="E265" s="10" t="s">
        <v>236</v>
      </c>
      <c r="F265" s="21"/>
      <c r="G265" s="26">
        <v>4849859</v>
      </c>
      <c r="H265" s="21"/>
      <c r="I265" s="28">
        <f t="shared" ref="I265:I285" si="9">(G265/$C265)</f>
        <v>843.3070770300817</v>
      </c>
      <c r="J265" s="21"/>
      <c r="K265" s="28">
        <f t="shared" ref="K265:K285" si="10">IF($AE265&lt;&gt;0,(G265/$AE265)*100,0)</f>
        <v>62.536938161806724</v>
      </c>
      <c r="L265" s="21"/>
      <c r="M265" s="26">
        <v>1793949</v>
      </c>
      <c r="N265" s="21"/>
      <c r="O265" s="28">
        <f t="shared" ref="O265:O285" si="11">(M265/$C265)</f>
        <v>311.93688054251436</v>
      </c>
      <c r="P265" s="21"/>
      <c r="Q265" s="28">
        <f t="shared" ref="Q265:Q285" si="12">IF($AE265&lt;&gt;0,(M265/$AE265)*100,0)</f>
        <v>23.132234912073731</v>
      </c>
      <c r="R265" s="21"/>
      <c r="S265" s="26">
        <v>176032</v>
      </c>
      <c r="T265" s="21"/>
      <c r="U265" s="28">
        <f t="shared" ref="U265:U285" si="13">(S265/$C265)</f>
        <v>30.608937576073725</v>
      </c>
      <c r="V265" s="21"/>
      <c r="W265" s="28">
        <f t="shared" ref="W265:W285" si="14">IF($AE265&lt;&gt;0,(S265/$AE265)*100,0)</f>
        <v>2.2698602781027573</v>
      </c>
      <c r="X265" s="21"/>
      <c r="Y265" s="26">
        <v>935351</v>
      </c>
      <c r="Z265" s="21"/>
      <c r="AA265" s="28">
        <f t="shared" ref="AA265:AA285" si="15">(Y265/$C265)</f>
        <v>162.641453660233</v>
      </c>
      <c r="AB265" s="21"/>
      <c r="AC265" s="28">
        <f t="shared" ref="AC265:AC285" si="16">IF($AE265&lt;&gt;0,(Y265/$AE265)*100,0)</f>
        <v>12.060966648016793</v>
      </c>
      <c r="AD265" s="21"/>
      <c r="AE265" s="26">
        <f t="shared" si="8"/>
        <v>7755191</v>
      </c>
      <c r="AF265" s="27"/>
      <c r="AG265" s="21"/>
      <c r="AH265" s="26">
        <v>327946</v>
      </c>
      <c r="AI265" s="21"/>
      <c r="AJ265" s="26">
        <v>0</v>
      </c>
      <c r="AK265" s="21"/>
      <c r="AL265" s="26">
        <f t="shared" ref="AL265:AL285" si="17">(AE265+AH265+AJ265)</f>
        <v>8083137</v>
      </c>
      <c r="AM265" s="21"/>
      <c r="AN265" s="26">
        <v>8284634</v>
      </c>
      <c r="AO265" s="21"/>
      <c r="AP265" s="28">
        <f t="shared" ref="AP265:AP285" si="18">(AN265/$C265)</f>
        <v>1440.5553816727527</v>
      </c>
      <c r="AQ265" s="21"/>
      <c r="AR265" s="28">
        <f>IF($AP$287&lt;&gt;0,(AP265/$AP$287)*100,0)</f>
        <v>115.21459271793223</v>
      </c>
      <c r="AS265" s="21"/>
      <c r="AT265" s="26">
        <v>0</v>
      </c>
      <c r="AU265" s="21"/>
      <c r="AV265" s="26">
        <v>194264</v>
      </c>
      <c r="AW265" s="21"/>
      <c r="AX265" s="26"/>
      <c r="AY265" s="21"/>
      <c r="AZ265" s="26">
        <v>0</v>
      </c>
      <c r="BA265" s="21"/>
      <c r="BB265" s="10">
        <v>21</v>
      </c>
    </row>
    <row r="266" spans="1:54" s="15" customFormat="1" ht="8.85" customHeight="1" x14ac:dyDescent="0.3">
      <c r="A266" s="10">
        <v>22</v>
      </c>
      <c r="B266" s="21"/>
      <c r="C266" s="26">
        <v>4880</v>
      </c>
      <c r="D266" s="10"/>
      <c r="E266" s="10" t="s">
        <v>189</v>
      </c>
      <c r="F266" s="21"/>
      <c r="G266" s="26">
        <v>3511544</v>
      </c>
      <c r="H266" s="21"/>
      <c r="I266" s="28">
        <f t="shared" si="9"/>
        <v>719.57868852459012</v>
      </c>
      <c r="J266" s="21"/>
      <c r="K266" s="28">
        <f t="shared" si="10"/>
        <v>60.567556514781387</v>
      </c>
      <c r="L266" s="21"/>
      <c r="M266" s="26">
        <v>1401939</v>
      </c>
      <c r="N266" s="21"/>
      <c r="O266" s="28">
        <f t="shared" si="11"/>
        <v>287.2825819672131</v>
      </c>
      <c r="P266" s="21"/>
      <c r="Q266" s="28">
        <f t="shared" si="12"/>
        <v>24.180821773207484</v>
      </c>
      <c r="R266" s="21"/>
      <c r="S266" s="26">
        <v>3236</v>
      </c>
      <c r="T266" s="21"/>
      <c r="U266" s="28">
        <f t="shared" si="13"/>
        <v>0.66311475409836063</v>
      </c>
      <c r="V266" s="21"/>
      <c r="W266" s="28">
        <f t="shared" si="14"/>
        <v>5.5814938637201349E-2</v>
      </c>
      <c r="X266" s="21"/>
      <c r="Y266" s="26">
        <v>881012</v>
      </c>
      <c r="Z266" s="21"/>
      <c r="AA266" s="28">
        <f t="shared" si="15"/>
        <v>180.53524590163934</v>
      </c>
      <c r="AB266" s="21"/>
      <c r="AC266" s="28">
        <f t="shared" si="16"/>
        <v>15.195806773373929</v>
      </c>
      <c r="AD266" s="21"/>
      <c r="AE266" s="26">
        <f t="shared" si="8"/>
        <v>5797731</v>
      </c>
      <c r="AF266" s="27"/>
      <c r="AG266" s="21"/>
      <c r="AH266" s="26">
        <v>0</v>
      </c>
      <c r="AI266" s="21"/>
      <c r="AJ266" s="26">
        <v>0</v>
      </c>
      <c r="AK266" s="21"/>
      <c r="AL266" s="26">
        <f t="shared" si="17"/>
        <v>5797731</v>
      </c>
      <c r="AM266" s="21"/>
      <c r="AN266" s="26">
        <v>5170810</v>
      </c>
      <c r="AO266" s="21"/>
      <c r="AP266" s="28">
        <f t="shared" si="18"/>
        <v>1059.592213114754</v>
      </c>
      <c r="AQ266" s="21"/>
      <c r="AR266" s="28">
        <f>IF($AP$287&lt;&gt;0,(AP266/$AP$287)*100,0)</f>
        <v>84.745430015575451</v>
      </c>
      <c r="AS266" s="21"/>
      <c r="AT266" s="26">
        <v>0</v>
      </c>
      <c r="AU266" s="21"/>
      <c r="AV266" s="26">
        <v>0</v>
      </c>
      <c r="AW266" s="21"/>
      <c r="AX266" s="26"/>
      <c r="AY266" s="21"/>
      <c r="AZ266" s="26">
        <v>0</v>
      </c>
      <c r="BA266" s="21"/>
      <c r="BB266" s="10">
        <v>22</v>
      </c>
    </row>
    <row r="267" spans="1:54" s="15" customFormat="1" ht="8.85" customHeight="1" x14ac:dyDescent="0.3">
      <c r="A267" s="10">
        <v>23</v>
      </c>
      <c r="B267" s="21"/>
      <c r="C267" s="26">
        <v>8985</v>
      </c>
      <c r="D267" s="10"/>
      <c r="E267" s="10" t="s">
        <v>197</v>
      </c>
      <c r="F267" s="21"/>
      <c r="G267" s="26">
        <v>5948442</v>
      </c>
      <c r="H267" s="21"/>
      <c r="I267" s="28">
        <f t="shared" si="9"/>
        <v>662.04140233722876</v>
      </c>
      <c r="J267" s="21"/>
      <c r="K267" s="28">
        <f t="shared" si="10"/>
        <v>56.369631459270806</v>
      </c>
      <c r="L267" s="21"/>
      <c r="M267" s="26">
        <v>3020732</v>
      </c>
      <c r="N267" s="21"/>
      <c r="O267" s="28">
        <f t="shared" si="11"/>
        <v>336.19721758486367</v>
      </c>
      <c r="P267" s="21"/>
      <c r="Q267" s="28">
        <f t="shared" si="12"/>
        <v>28.625571128915102</v>
      </c>
      <c r="R267" s="21"/>
      <c r="S267" s="26">
        <v>915237</v>
      </c>
      <c r="T267" s="21"/>
      <c r="U267" s="28">
        <f t="shared" si="13"/>
        <v>101.86277128547579</v>
      </c>
      <c r="V267" s="21"/>
      <c r="W267" s="28">
        <f t="shared" si="14"/>
        <v>8.673123548634857</v>
      </c>
      <c r="X267" s="21"/>
      <c r="Y267" s="26">
        <v>668154</v>
      </c>
      <c r="Z267" s="21"/>
      <c r="AA267" s="28">
        <f t="shared" si="15"/>
        <v>74.363272120200335</v>
      </c>
      <c r="AB267" s="21"/>
      <c r="AC267" s="28">
        <f t="shared" si="16"/>
        <v>6.3316738631792369</v>
      </c>
      <c r="AD267" s="21"/>
      <c r="AE267" s="26">
        <f t="shared" si="8"/>
        <v>10552565</v>
      </c>
      <c r="AF267" s="27"/>
      <c r="AG267" s="21"/>
      <c r="AH267" s="26">
        <v>0</v>
      </c>
      <c r="AI267" s="21"/>
      <c r="AJ267" s="26">
        <v>34598</v>
      </c>
      <c r="AK267" s="21"/>
      <c r="AL267" s="26">
        <f t="shared" si="17"/>
        <v>10587163</v>
      </c>
      <c r="AM267" s="21"/>
      <c r="AN267" s="26">
        <v>9722019</v>
      </c>
      <c r="AO267" s="21"/>
      <c r="AP267" s="28">
        <f t="shared" si="18"/>
        <v>1082.027712854758</v>
      </c>
      <c r="AQ267" s="21"/>
      <c r="AR267" s="28">
        <f>IF($AP$287&lt;&gt;0,(AP267/$AP$287)*100,0)</f>
        <v>86.539805294619754</v>
      </c>
      <c r="AS267" s="21"/>
      <c r="AT267" s="26">
        <v>0</v>
      </c>
      <c r="AU267" s="21"/>
      <c r="AV267" s="26">
        <v>303252</v>
      </c>
      <c r="AW267" s="21"/>
      <c r="AX267" s="26"/>
      <c r="AY267" s="21"/>
      <c r="AZ267" s="26">
        <v>0</v>
      </c>
      <c r="BA267" s="21"/>
      <c r="BB267" s="10">
        <v>23</v>
      </c>
    </row>
    <row r="268" spans="1:54" s="15" customFormat="1" ht="8.85" customHeight="1" x14ac:dyDescent="0.3">
      <c r="A268" s="10">
        <v>24</v>
      </c>
      <c r="B268" s="21"/>
      <c r="C268" s="26">
        <v>8929</v>
      </c>
      <c r="D268" s="10"/>
      <c r="E268" s="37" t="s">
        <v>237</v>
      </c>
      <c r="F268" s="21"/>
      <c r="G268" s="26">
        <v>10532205</v>
      </c>
      <c r="H268" s="21"/>
      <c r="I268" s="28">
        <f t="shared" si="9"/>
        <v>1179.550341583604</v>
      </c>
      <c r="J268" s="21"/>
      <c r="K268" s="28">
        <f t="shared" si="10"/>
        <v>78.338181399491958</v>
      </c>
      <c r="L268" s="21"/>
      <c r="M268" s="26">
        <v>1170247</v>
      </c>
      <c r="N268" s="21"/>
      <c r="O268" s="28">
        <f t="shared" si="11"/>
        <v>131.06137305409339</v>
      </c>
      <c r="P268" s="21"/>
      <c r="Q268" s="28">
        <f t="shared" si="12"/>
        <v>8.7042572536530827</v>
      </c>
      <c r="R268" s="21"/>
      <c r="S268" s="26">
        <v>37930</v>
      </c>
      <c r="T268" s="21"/>
      <c r="U268" s="28">
        <f t="shared" si="13"/>
        <v>4.2479560981072906</v>
      </c>
      <c r="V268" s="21"/>
      <c r="W268" s="28">
        <f t="shared" si="14"/>
        <v>0.28212204571433336</v>
      </c>
      <c r="X268" s="21"/>
      <c r="Y268" s="26">
        <v>1704154</v>
      </c>
      <c r="Z268" s="21"/>
      <c r="AA268" s="28">
        <f t="shared" si="15"/>
        <v>190.85608690782843</v>
      </c>
      <c r="AB268" s="21"/>
      <c r="AC268" s="28">
        <f t="shared" si="16"/>
        <v>12.675439301140626</v>
      </c>
      <c r="AD268" s="21"/>
      <c r="AE268" s="26">
        <f t="shared" si="8"/>
        <v>13444536</v>
      </c>
      <c r="AF268" s="27"/>
      <c r="AG268" s="21"/>
      <c r="AH268" s="26">
        <v>0</v>
      </c>
      <c r="AI268" s="21"/>
      <c r="AJ268" s="26">
        <v>0</v>
      </c>
      <c r="AK268" s="21"/>
      <c r="AL268" s="26">
        <f t="shared" si="17"/>
        <v>13444536</v>
      </c>
      <c r="AM268" s="21"/>
      <c r="AN268" s="26">
        <v>12277897</v>
      </c>
      <c r="AO268" s="21"/>
      <c r="AP268" s="28">
        <f>(AN268/$C268)</f>
        <v>1375.0584611938627</v>
      </c>
      <c r="AQ268" s="21"/>
      <c r="AR268" s="28">
        <f>IF($AP$287&lt;&gt;0,(AP268/$AP$287)*100,0)</f>
        <v>109.97619569879677</v>
      </c>
      <c r="AS268" s="21"/>
      <c r="AT268" s="26">
        <v>0</v>
      </c>
      <c r="AU268" s="21"/>
      <c r="AV268" s="26">
        <v>0</v>
      </c>
      <c r="AW268" s="21"/>
      <c r="AX268" s="26"/>
      <c r="AY268" s="21"/>
      <c r="AZ268" s="26">
        <v>0</v>
      </c>
      <c r="BA268" s="21"/>
      <c r="BB268" s="10">
        <v>24</v>
      </c>
    </row>
    <row r="269" spans="1:54" s="15" customFormat="1" ht="8.85" customHeight="1" x14ac:dyDescent="0.3">
      <c r="A269" s="10">
        <v>25</v>
      </c>
      <c r="B269" s="21"/>
      <c r="C269" s="26">
        <v>5261</v>
      </c>
      <c r="D269" s="10"/>
      <c r="E269" s="10" t="s">
        <v>238</v>
      </c>
      <c r="F269" s="21"/>
      <c r="G269" s="26">
        <v>4161262</v>
      </c>
      <c r="H269" s="21"/>
      <c r="I269" s="28">
        <f t="shared" si="9"/>
        <v>790.96407527086103</v>
      </c>
      <c r="J269" s="21"/>
      <c r="K269" s="28">
        <f t="shared" si="10"/>
        <v>73.502712769978729</v>
      </c>
      <c r="L269" s="21"/>
      <c r="M269" s="26">
        <v>1037045</v>
      </c>
      <c r="N269" s="21"/>
      <c r="O269" s="28">
        <f t="shared" si="11"/>
        <v>197.11936894126592</v>
      </c>
      <c r="P269" s="21"/>
      <c r="Q269" s="28">
        <f t="shared" si="12"/>
        <v>18.317909510274188</v>
      </c>
      <c r="R269" s="21"/>
      <c r="S269" s="26">
        <v>119400</v>
      </c>
      <c r="T269" s="21"/>
      <c r="U269" s="28">
        <f t="shared" si="13"/>
        <v>22.695305075080782</v>
      </c>
      <c r="V269" s="21"/>
      <c r="W269" s="28">
        <f t="shared" si="14"/>
        <v>2.1090294013535944</v>
      </c>
      <c r="X269" s="21"/>
      <c r="Y269" s="26">
        <v>343665</v>
      </c>
      <c r="Z269" s="21"/>
      <c r="AA269" s="28">
        <f t="shared" si="15"/>
        <v>65.323132484318577</v>
      </c>
      <c r="AB269" s="21"/>
      <c r="AC269" s="28">
        <f t="shared" si="16"/>
        <v>6.0703483183934921</v>
      </c>
      <c r="AD269" s="21"/>
      <c r="AE269" s="26">
        <f t="shared" si="8"/>
        <v>5661372</v>
      </c>
      <c r="AF269" s="27"/>
      <c r="AG269" s="21"/>
      <c r="AH269" s="26">
        <v>248859</v>
      </c>
      <c r="AI269" s="21"/>
      <c r="AJ269" s="26">
        <v>0</v>
      </c>
      <c r="AK269" s="21"/>
      <c r="AL269" s="26">
        <f t="shared" si="17"/>
        <v>5910231</v>
      </c>
      <c r="AM269" s="21"/>
      <c r="AN269" s="26">
        <v>6776034</v>
      </c>
      <c r="AO269" s="21"/>
      <c r="AP269" s="28">
        <f t="shared" si="18"/>
        <v>1287.9745295571183</v>
      </c>
      <c r="AQ269" s="21"/>
      <c r="AR269" s="28">
        <f>IF($AP$287&lt;&gt;0,(AP269/$AP$287)*100,0)</f>
        <v>103.0112849126851</v>
      </c>
      <c r="AS269" s="21"/>
      <c r="AT269" s="26">
        <v>91919</v>
      </c>
      <c r="AU269" s="21"/>
      <c r="AV269" s="26">
        <v>98970</v>
      </c>
      <c r="AW269" s="21"/>
      <c r="AX269" s="26"/>
      <c r="AY269" s="21"/>
      <c r="AZ269" s="26">
        <v>0</v>
      </c>
      <c r="BA269" s="21"/>
      <c r="BB269" s="10">
        <v>25</v>
      </c>
    </row>
    <row r="270" spans="1:54" s="15" customFormat="1" ht="8.85" customHeight="1" x14ac:dyDescent="0.3">
      <c r="A270" s="41"/>
      <c r="B270" s="21"/>
      <c r="C270" s="29"/>
      <c r="D270" s="10"/>
      <c r="E270" s="10"/>
      <c r="F270" s="21"/>
      <c r="G270" s="27"/>
      <c r="H270" s="21"/>
      <c r="I270" s="21"/>
      <c r="J270" s="21"/>
      <c r="K270" s="21"/>
      <c r="L270" s="21"/>
      <c r="M270" s="21"/>
      <c r="N270" s="21"/>
      <c r="O270" s="21"/>
      <c r="P270" s="21"/>
      <c r="Q270" s="21"/>
      <c r="R270" s="21"/>
      <c r="S270" s="27"/>
      <c r="T270" s="21"/>
      <c r="U270" s="21"/>
      <c r="V270" s="21"/>
      <c r="W270" s="21"/>
      <c r="X270" s="21"/>
      <c r="Y270" s="21"/>
      <c r="Z270" s="21"/>
      <c r="AA270" s="21"/>
      <c r="AB270" s="21"/>
      <c r="AC270" s="21"/>
      <c r="AD270" s="21"/>
      <c r="AE270" s="27"/>
      <c r="AF270" s="27"/>
      <c r="AG270" s="21"/>
      <c r="AH270" s="27"/>
      <c r="AI270" s="21"/>
      <c r="AJ270" s="27"/>
      <c r="AK270" s="21"/>
      <c r="AL270" s="27"/>
      <c r="AM270" s="21"/>
      <c r="AN270" s="27"/>
      <c r="AO270" s="21"/>
      <c r="AP270" s="21"/>
      <c r="AQ270" s="21"/>
      <c r="AR270" s="21"/>
      <c r="AS270" s="21"/>
      <c r="AT270" s="21"/>
      <c r="AU270" s="21"/>
      <c r="AV270" s="21"/>
      <c r="AW270" s="21"/>
      <c r="AX270" s="21"/>
      <c r="AY270" s="21"/>
      <c r="AZ270" s="21"/>
      <c r="BA270" s="21"/>
      <c r="BB270" s="29"/>
    </row>
    <row r="271" spans="1:54" s="15" customFormat="1" ht="8.85" customHeight="1" x14ac:dyDescent="0.3">
      <c r="A271" s="10">
        <v>26</v>
      </c>
      <c r="B271" s="21"/>
      <c r="C271" s="26">
        <v>4903</v>
      </c>
      <c r="D271" s="10"/>
      <c r="E271" s="10" t="s">
        <v>239</v>
      </c>
      <c r="F271" s="21"/>
      <c r="G271" s="26">
        <v>5550423</v>
      </c>
      <c r="H271" s="21"/>
      <c r="I271" s="28">
        <f t="shared" si="9"/>
        <v>1132.0462981847847</v>
      </c>
      <c r="J271" s="21"/>
      <c r="K271" s="28">
        <f t="shared" si="10"/>
        <v>66.933072149438217</v>
      </c>
      <c r="L271" s="21"/>
      <c r="M271" s="26">
        <v>2145562</v>
      </c>
      <c r="N271" s="21"/>
      <c r="O271" s="28">
        <f t="shared" si="11"/>
        <v>437.60187640220272</v>
      </c>
      <c r="P271" s="21"/>
      <c r="Q271" s="28">
        <f t="shared" si="12"/>
        <v>25.873533629255459</v>
      </c>
      <c r="R271" s="21"/>
      <c r="S271" s="26">
        <v>374553</v>
      </c>
      <c r="T271" s="21"/>
      <c r="U271" s="28">
        <f t="shared" si="13"/>
        <v>76.392616765245762</v>
      </c>
      <c r="V271" s="21"/>
      <c r="W271" s="28">
        <f t="shared" si="14"/>
        <v>4.5167697980475605</v>
      </c>
      <c r="X271" s="21"/>
      <c r="Y271" s="26">
        <v>221959</v>
      </c>
      <c r="Z271" s="21"/>
      <c r="AA271" s="28">
        <f t="shared" si="15"/>
        <v>45.270038751784618</v>
      </c>
      <c r="AB271" s="21"/>
      <c r="AC271" s="28">
        <f t="shared" si="16"/>
        <v>2.6766244232587604</v>
      </c>
      <c r="AD271" s="21"/>
      <c r="AE271" s="26">
        <f t="shared" si="8"/>
        <v>8292497</v>
      </c>
      <c r="AF271" s="27"/>
      <c r="AG271" s="21"/>
      <c r="AH271" s="26">
        <v>0</v>
      </c>
      <c r="AI271" s="21"/>
      <c r="AJ271" s="26">
        <v>40000</v>
      </c>
      <c r="AK271" s="21"/>
      <c r="AL271" s="26">
        <f t="shared" si="17"/>
        <v>8332497</v>
      </c>
      <c r="AM271" s="21"/>
      <c r="AN271" s="26">
        <v>9328559</v>
      </c>
      <c r="AO271" s="21"/>
      <c r="AP271" s="28">
        <f t="shared" si="18"/>
        <v>1902.6226799918418</v>
      </c>
      <c r="AQ271" s="21"/>
      <c r="AR271" s="28">
        <f>IF($AP$287&lt;&gt;0,(AP271/$AP$287)*100,0)</f>
        <v>152.1704059142921</v>
      </c>
      <c r="AS271" s="21"/>
      <c r="AT271" s="26">
        <v>0</v>
      </c>
      <c r="AU271" s="21"/>
      <c r="AV271" s="26">
        <v>-232923</v>
      </c>
      <c r="AW271" s="21"/>
      <c r="AX271" s="26"/>
      <c r="AY271" s="21"/>
      <c r="AZ271" s="26">
        <v>0</v>
      </c>
      <c r="BA271" s="21"/>
      <c r="BB271" s="10">
        <v>26</v>
      </c>
    </row>
    <row r="272" spans="1:54" s="15" customFormat="1" ht="8.85" customHeight="1" x14ac:dyDescent="0.3">
      <c r="A272" s="10">
        <v>27</v>
      </c>
      <c r="B272" s="21"/>
      <c r="C272" s="26">
        <v>8533</v>
      </c>
      <c r="D272" s="10"/>
      <c r="E272" s="10" t="s">
        <v>240</v>
      </c>
      <c r="F272" s="21"/>
      <c r="G272" s="26">
        <v>7960837</v>
      </c>
      <c r="H272" s="21"/>
      <c r="I272" s="28">
        <f t="shared" si="9"/>
        <v>932.94702918082737</v>
      </c>
      <c r="J272" s="21"/>
      <c r="K272" s="28">
        <f t="shared" si="10"/>
        <v>70.654953141431818</v>
      </c>
      <c r="L272" s="21"/>
      <c r="M272" s="26">
        <v>2060457</v>
      </c>
      <c r="N272" s="21"/>
      <c r="O272" s="28">
        <f t="shared" si="11"/>
        <v>241.46923707957342</v>
      </c>
      <c r="P272" s="21"/>
      <c r="Q272" s="28">
        <f t="shared" si="12"/>
        <v>18.28720934556695</v>
      </c>
      <c r="R272" s="21"/>
      <c r="S272" s="26">
        <v>266121</v>
      </c>
      <c r="T272" s="21"/>
      <c r="U272" s="28">
        <f t="shared" si="13"/>
        <v>31.187272940349231</v>
      </c>
      <c r="V272" s="21"/>
      <c r="W272" s="28">
        <f t="shared" si="14"/>
        <v>2.3619082748398159</v>
      </c>
      <c r="X272" s="21"/>
      <c r="Y272" s="26">
        <v>979788</v>
      </c>
      <c r="Z272" s="21"/>
      <c r="AA272" s="28">
        <f t="shared" si="15"/>
        <v>114.82339153873198</v>
      </c>
      <c r="AB272" s="21"/>
      <c r="AC272" s="28">
        <f t="shared" si="16"/>
        <v>8.6959292381614137</v>
      </c>
      <c r="AD272" s="21"/>
      <c r="AE272" s="26">
        <f t="shared" si="8"/>
        <v>11267203</v>
      </c>
      <c r="AF272" s="27"/>
      <c r="AG272" s="21"/>
      <c r="AH272" s="26">
        <v>231842</v>
      </c>
      <c r="AI272" s="21"/>
      <c r="AJ272" s="26">
        <v>0</v>
      </c>
      <c r="AK272" s="21"/>
      <c r="AL272" s="26">
        <f t="shared" si="17"/>
        <v>11499045</v>
      </c>
      <c r="AM272" s="21"/>
      <c r="AN272" s="26">
        <v>9631880</v>
      </c>
      <c r="AO272" s="21"/>
      <c r="AP272" s="28">
        <f t="shared" si="18"/>
        <v>1128.7800304699401</v>
      </c>
      <c r="AQ272" s="21"/>
      <c r="AR272" s="28">
        <f>IF($AP$287&lt;&gt;0,(AP272/$AP$287)*100,0)</f>
        <v>90.279022336312281</v>
      </c>
      <c r="AS272" s="21"/>
      <c r="AT272" s="26">
        <v>0</v>
      </c>
      <c r="AU272" s="21"/>
      <c r="AV272" s="26">
        <v>0</v>
      </c>
      <c r="AW272" s="21"/>
      <c r="AX272" s="26"/>
      <c r="AY272" s="21"/>
      <c r="AZ272" s="26">
        <v>0</v>
      </c>
      <c r="BA272" s="21"/>
      <c r="BB272" s="10">
        <v>27</v>
      </c>
    </row>
    <row r="273" spans="1:54" s="15" customFormat="1" ht="8.85" customHeight="1" x14ac:dyDescent="0.3">
      <c r="A273" s="10">
        <v>28</v>
      </c>
      <c r="B273" s="21"/>
      <c r="C273" s="26">
        <v>7966</v>
      </c>
      <c r="D273" s="10"/>
      <c r="E273" s="10" t="s">
        <v>241</v>
      </c>
      <c r="F273" s="21"/>
      <c r="G273" s="26">
        <v>6768269</v>
      </c>
      <c r="H273" s="21"/>
      <c r="I273" s="28">
        <f t="shared" si="9"/>
        <v>849.64461461210146</v>
      </c>
      <c r="J273" s="21"/>
      <c r="K273" s="28">
        <f t="shared" si="10"/>
        <v>48.124567425826193</v>
      </c>
      <c r="L273" s="21"/>
      <c r="M273" s="26">
        <v>4802472</v>
      </c>
      <c r="N273" s="21"/>
      <c r="O273" s="28">
        <f t="shared" si="11"/>
        <v>602.87120261109715</v>
      </c>
      <c r="P273" s="21"/>
      <c r="Q273" s="28">
        <f t="shared" si="12"/>
        <v>34.147119089776481</v>
      </c>
      <c r="R273" s="21"/>
      <c r="S273" s="26">
        <v>1120071</v>
      </c>
      <c r="T273" s="21"/>
      <c r="U273" s="28">
        <f t="shared" si="13"/>
        <v>140.60645242279688</v>
      </c>
      <c r="V273" s="21"/>
      <c r="W273" s="28">
        <f t="shared" si="14"/>
        <v>7.9640647204200317</v>
      </c>
      <c r="X273" s="21"/>
      <c r="Y273" s="26">
        <v>1373250</v>
      </c>
      <c r="Z273" s="21"/>
      <c r="AA273" s="28">
        <f t="shared" si="15"/>
        <v>172.38890283705749</v>
      </c>
      <c r="AB273" s="21"/>
      <c r="AC273" s="28">
        <f t="shared" si="16"/>
        <v>9.7642487639772924</v>
      </c>
      <c r="AD273" s="21"/>
      <c r="AE273" s="26">
        <f t="shared" si="8"/>
        <v>14064062</v>
      </c>
      <c r="AF273" s="27"/>
      <c r="AG273" s="21"/>
      <c r="AH273" s="26">
        <v>0</v>
      </c>
      <c r="AI273" s="21"/>
      <c r="AJ273" s="26">
        <v>0</v>
      </c>
      <c r="AK273" s="21"/>
      <c r="AL273" s="26">
        <f t="shared" si="17"/>
        <v>14064062</v>
      </c>
      <c r="AM273" s="21"/>
      <c r="AN273" s="26">
        <v>13290332</v>
      </c>
      <c r="AO273" s="21"/>
      <c r="AP273" s="28">
        <f t="shared" si="18"/>
        <v>1668.3821240271152</v>
      </c>
      <c r="AQ273" s="21"/>
      <c r="AR273" s="28">
        <f>IF($AP$287&lt;&gt;0,(AP273/$AP$287)*100,0)</f>
        <v>133.43601319545058</v>
      </c>
      <c r="AS273" s="21"/>
      <c r="AT273" s="26">
        <v>0</v>
      </c>
      <c r="AU273" s="21"/>
      <c r="AV273" s="26">
        <v>0</v>
      </c>
      <c r="AW273" s="21"/>
      <c r="AX273" s="26"/>
      <c r="AY273" s="21"/>
      <c r="AZ273" s="26">
        <v>0</v>
      </c>
      <c r="BA273" s="21"/>
      <c r="BB273" s="10">
        <v>28</v>
      </c>
    </row>
    <row r="274" spans="1:54" s="15" customFormat="1" ht="8.85" customHeight="1" x14ac:dyDescent="0.3">
      <c r="A274" s="10">
        <v>29</v>
      </c>
      <c r="B274" s="21"/>
      <c r="C274" s="26">
        <v>4690</v>
      </c>
      <c r="D274" s="10"/>
      <c r="E274" s="10" t="s">
        <v>242</v>
      </c>
      <c r="F274" s="21"/>
      <c r="G274" s="26">
        <v>8536631</v>
      </c>
      <c r="H274" s="21"/>
      <c r="I274" s="28">
        <f t="shared" si="9"/>
        <v>1820.1771855010661</v>
      </c>
      <c r="J274" s="21"/>
      <c r="K274" s="28">
        <f t="shared" si="10"/>
        <v>76.704534784453813</v>
      </c>
      <c r="L274" s="21"/>
      <c r="M274" s="26">
        <v>2005943</v>
      </c>
      <c r="N274" s="21"/>
      <c r="O274" s="28">
        <f t="shared" si="11"/>
        <v>427.70639658848614</v>
      </c>
      <c r="P274" s="21"/>
      <c r="Q274" s="28">
        <f t="shared" si="12"/>
        <v>18.024080532370633</v>
      </c>
      <c r="R274" s="21"/>
      <c r="S274" s="26">
        <v>586665</v>
      </c>
      <c r="T274" s="21"/>
      <c r="U274" s="28">
        <f t="shared" si="13"/>
        <v>125.08848614072495</v>
      </c>
      <c r="V274" s="21"/>
      <c r="W274" s="28">
        <f t="shared" si="14"/>
        <v>5.271384683175552</v>
      </c>
      <c r="X274" s="21"/>
      <c r="Y274" s="26">
        <v>0</v>
      </c>
      <c r="Z274" s="21"/>
      <c r="AA274" s="28">
        <f t="shared" si="15"/>
        <v>0</v>
      </c>
      <c r="AB274" s="21"/>
      <c r="AC274" s="28">
        <f t="shared" si="16"/>
        <v>0</v>
      </c>
      <c r="AD274" s="21"/>
      <c r="AE274" s="26">
        <f t="shared" si="8"/>
        <v>11129239</v>
      </c>
      <c r="AF274" s="27"/>
      <c r="AG274" s="21"/>
      <c r="AH274" s="26">
        <v>0</v>
      </c>
      <c r="AI274" s="21"/>
      <c r="AJ274" s="26">
        <v>129068</v>
      </c>
      <c r="AK274" s="21"/>
      <c r="AL274" s="26">
        <f t="shared" si="17"/>
        <v>11258307</v>
      </c>
      <c r="AM274" s="21"/>
      <c r="AN274" s="26">
        <v>9319051</v>
      </c>
      <c r="AO274" s="21"/>
      <c r="AP274" s="28">
        <f t="shared" si="18"/>
        <v>1987.0044776119403</v>
      </c>
      <c r="AQ274" s="21"/>
      <c r="AR274" s="28">
        <f>IF($AP$287&lt;&gt;0,(AP274/$AP$287)*100,0)</f>
        <v>158.91920194760917</v>
      </c>
      <c r="AS274" s="21"/>
      <c r="AT274" s="26">
        <v>0</v>
      </c>
      <c r="AU274" s="21"/>
      <c r="AV274" s="26">
        <v>0</v>
      </c>
      <c r="AW274" s="21"/>
      <c r="AX274" s="26"/>
      <c r="AY274" s="21"/>
      <c r="AZ274" s="26">
        <v>0</v>
      </c>
      <c r="BA274" s="21"/>
      <c r="BB274" s="10">
        <v>29</v>
      </c>
    </row>
    <row r="275" spans="1:54" s="15" customFormat="1" ht="8.85" customHeight="1" x14ac:dyDescent="0.3">
      <c r="A275" s="10">
        <v>30</v>
      </c>
      <c r="B275" s="21"/>
      <c r="C275" s="26">
        <v>7083</v>
      </c>
      <c r="D275" s="10"/>
      <c r="E275" s="10" t="s">
        <v>243</v>
      </c>
      <c r="F275" s="21"/>
      <c r="G275" s="26">
        <v>4781664</v>
      </c>
      <c r="H275" s="21"/>
      <c r="I275" s="28">
        <f t="shared" si="9"/>
        <v>675.09021601016514</v>
      </c>
      <c r="J275" s="21"/>
      <c r="K275" s="28">
        <f t="shared" si="10"/>
        <v>69.363694968617324</v>
      </c>
      <c r="L275" s="21"/>
      <c r="M275" s="26">
        <v>1655021</v>
      </c>
      <c r="N275" s="21"/>
      <c r="O275" s="28">
        <f t="shared" si="11"/>
        <v>233.66101934208669</v>
      </c>
      <c r="P275" s="21"/>
      <c r="Q275" s="28">
        <f t="shared" si="12"/>
        <v>24.00803816634879</v>
      </c>
      <c r="R275" s="21"/>
      <c r="S275" s="26">
        <v>5633</v>
      </c>
      <c r="T275" s="21"/>
      <c r="U275" s="28">
        <f t="shared" si="13"/>
        <v>0.79528448397571649</v>
      </c>
      <c r="V275" s="21"/>
      <c r="W275" s="28">
        <f t="shared" si="14"/>
        <v>8.171333112452514E-2</v>
      </c>
      <c r="X275" s="21"/>
      <c r="Y275" s="26">
        <v>451294</v>
      </c>
      <c r="Z275" s="21"/>
      <c r="AA275" s="28">
        <f t="shared" si="15"/>
        <v>63.71509247494</v>
      </c>
      <c r="AB275" s="21"/>
      <c r="AC275" s="28">
        <f t="shared" si="16"/>
        <v>6.546553533909365</v>
      </c>
      <c r="AD275" s="21"/>
      <c r="AE275" s="26">
        <f>(G275+M275+S275+Y275)</f>
        <v>6893612</v>
      </c>
      <c r="AF275" s="27"/>
      <c r="AG275" s="21"/>
      <c r="AH275" s="26">
        <v>62866</v>
      </c>
      <c r="AI275" s="21"/>
      <c r="AJ275" s="26">
        <v>0</v>
      </c>
      <c r="AK275" s="21"/>
      <c r="AL275" s="26">
        <f t="shared" si="17"/>
        <v>6956478</v>
      </c>
      <c r="AM275" s="21"/>
      <c r="AN275" s="26">
        <v>5211559</v>
      </c>
      <c r="AO275" s="21"/>
      <c r="AP275" s="28">
        <f t="shared" si="18"/>
        <v>735.78413101793024</v>
      </c>
      <c r="AQ275" s="21"/>
      <c r="AR275" s="28">
        <f>IF($AP$287&lt;&gt;0,(AP275/$AP$287)*100,0)</f>
        <v>58.847490392983872</v>
      </c>
      <c r="AS275" s="21"/>
      <c r="AT275" s="26">
        <v>450784</v>
      </c>
      <c r="AU275" s="21"/>
      <c r="AV275" s="26">
        <v>104340</v>
      </c>
      <c r="AW275" s="21"/>
      <c r="AX275" s="26"/>
      <c r="AY275" s="21"/>
      <c r="AZ275" s="26">
        <v>0</v>
      </c>
      <c r="BA275" s="21"/>
      <c r="BB275" s="10">
        <v>30</v>
      </c>
    </row>
    <row r="276" spans="1:54" s="15" customFormat="1" ht="8.85" customHeight="1" x14ac:dyDescent="0.3">
      <c r="A276" s="41"/>
      <c r="B276" s="21"/>
      <c r="C276" s="29"/>
      <c r="D276" s="10"/>
      <c r="E276" s="10"/>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7"/>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9"/>
    </row>
    <row r="277" spans="1:54" s="15" customFormat="1" ht="8.85" customHeight="1" x14ac:dyDescent="0.3">
      <c r="A277" s="10">
        <v>31</v>
      </c>
      <c r="B277" s="21"/>
      <c r="C277" s="26">
        <v>4486</v>
      </c>
      <c r="D277" s="10"/>
      <c r="E277" s="10" t="s">
        <v>210</v>
      </c>
      <c r="F277" s="21"/>
      <c r="G277" s="26">
        <v>5362728</v>
      </c>
      <c r="H277" s="21"/>
      <c r="I277" s="28">
        <f t="shared" si="9"/>
        <v>1195.4364690147124</v>
      </c>
      <c r="J277" s="21"/>
      <c r="K277" s="28">
        <f t="shared" si="10"/>
        <v>76.384574461645187</v>
      </c>
      <c r="L277" s="21"/>
      <c r="M277" s="26">
        <v>1367707</v>
      </c>
      <c r="N277" s="21"/>
      <c r="O277" s="28">
        <f t="shared" si="11"/>
        <v>304.88341506910388</v>
      </c>
      <c r="P277" s="21"/>
      <c r="Q277" s="28">
        <f t="shared" si="12"/>
        <v>19.481077015879482</v>
      </c>
      <c r="R277" s="21"/>
      <c r="S277" s="26">
        <v>9161</v>
      </c>
      <c r="T277" s="21"/>
      <c r="U277" s="28">
        <f t="shared" si="13"/>
        <v>2.0421310744538563</v>
      </c>
      <c r="V277" s="21"/>
      <c r="W277" s="28">
        <f t="shared" si="14"/>
        <v>0.13048565704677387</v>
      </c>
      <c r="X277" s="21"/>
      <c r="Y277" s="26">
        <v>281099</v>
      </c>
      <c r="Z277" s="21"/>
      <c r="AA277" s="28">
        <f t="shared" si="15"/>
        <v>62.66139099420419</v>
      </c>
      <c r="AB277" s="21"/>
      <c r="AC277" s="28">
        <f t="shared" si="16"/>
        <v>4.0038628654285651</v>
      </c>
      <c r="AD277" s="21"/>
      <c r="AE277" s="26">
        <f t="shared" ref="AE277:AE285" si="19">(G277+M277+S277+Y277)</f>
        <v>7020695</v>
      </c>
      <c r="AF277" s="27"/>
      <c r="AG277" s="21"/>
      <c r="AH277" s="26">
        <v>0</v>
      </c>
      <c r="AI277" s="21"/>
      <c r="AJ277" s="26">
        <v>0</v>
      </c>
      <c r="AK277" s="21"/>
      <c r="AL277" s="26">
        <f t="shared" si="17"/>
        <v>7020695</v>
      </c>
      <c r="AM277" s="21"/>
      <c r="AN277" s="26">
        <v>6045480</v>
      </c>
      <c r="AO277" s="21"/>
      <c r="AP277" s="28">
        <f t="shared" si="18"/>
        <v>1347.6326348640214</v>
      </c>
      <c r="AQ277" s="21"/>
      <c r="AR277" s="28">
        <f t="shared" ref="AR277:AR285" si="20">IF($AP$287&lt;&gt;0,(AP277/$AP$287)*100,0)</f>
        <v>107.78269765578767</v>
      </c>
      <c r="AS277" s="21"/>
      <c r="AT277" s="26">
        <v>380732</v>
      </c>
      <c r="AU277" s="21"/>
      <c r="AV277" s="26">
        <v>340608</v>
      </c>
      <c r="AW277" s="21"/>
      <c r="AX277" s="26"/>
      <c r="AY277" s="21"/>
      <c r="AZ277" s="26">
        <v>0</v>
      </c>
      <c r="BA277" s="21"/>
      <c r="BB277" s="10">
        <v>31</v>
      </c>
    </row>
    <row r="278" spans="1:54" s="15" customFormat="1" ht="8.85" customHeight="1" x14ac:dyDescent="0.3">
      <c r="A278" s="10">
        <v>32</v>
      </c>
      <c r="B278" s="21"/>
      <c r="C278" s="26">
        <v>16473</v>
      </c>
      <c r="D278" s="10"/>
      <c r="E278" s="10" t="s">
        <v>244</v>
      </c>
      <c r="F278" s="21"/>
      <c r="G278" s="26">
        <v>24575871</v>
      </c>
      <c r="H278" s="21"/>
      <c r="I278" s="28">
        <f>(G278/$C278)</f>
        <v>1491.8879985430706</v>
      </c>
      <c r="J278" s="21"/>
      <c r="K278" s="28">
        <f>IF($AE278&lt;&gt;0,(G278/$AE278)*100,0)</f>
        <v>79.666040771488738</v>
      </c>
      <c r="L278" s="21"/>
      <c r="M278" s="26">
        <v>4223782</v>
      </c>
      <c r="N278" s="21"/>
      <c r="O278" s="28">
        <f>(M278/$C278)</f>
        <v>256.4063619255752</v>
      </c>
      <c r="P278" s="21"/>
      <c r="Q278" s="28">
        <f>IF($AE278&lt;&gt;0,(M278/$AE278)*100,0)</f>
        <v>13.691965953999363</v>
      </c>
      <c r="R278" s="21"/>
      <c r="S278" s="26">
        <v>216797</v>
      </c>
      <c r="T278" s="21"/>
      <c r="U278" s="28">
        <f>(S278/$C278)</f>
        <v>13.160747890487464</v>
      </c>
      <c r="V278" s="21"/>
      <c r="W278" s="28">
        <f>IF($AE278&lt;&gt;0,(S278/$AE278)*100,0)</f>
        <v>0.70277707110101795</v>
      </c>
      <c r="X278" s="21"/>
      <c r="Y278" s="26">
        <v>1832166</v>
      </c>
      <c r="Z278" s="21"/>
      <c r="AA278" s="28">
        <f>(Y278/$C278)</f>
        <v>111.22236386814788</v>
      </c>
      <c r="AB278" s="21"/>
      <c r="AC278" s="28">
        <f>IF($AE278&lt;&gt;0,(Y278/$AE278)*100,0)</f>
        <v>5.9392162034108757</v>
      </c>
      <c r="AD278" s="21"/>
      <c r="AE278" s="26">
        <f t="shared" si="19"/>
        <v>30848616</v>
      </c>
      <c r="AF278" s="27"/>
      <c r="AG278" s="21"/>
      <c r="AH278" s="26">
        <v>450000</v>
      </c>
      <c r="AI278" s="21"/>
      <c r="AJ278" s="26">
        <v>4408483</v>
      </c>
      <c r="AK278" s="21"/>
      <c r="AL278" s="26">
        <f>(AE278+AH278+AJ278)</f>
        <v>35707099</v>
      </c>
      <c r="AM278" s="21"/>
      <c r="AN278" s="26">
        <v>32371375</v>
      </c>
      <c r="AO278" s="21"/>
      <c r="AP278" s="28">
        <f>(AN278/$C278)</f>
        <v>1965.1171614156499</v>
      </c>
      <c r="AQ278" s="21"/>
      <c r="AR278" s="28">
        <f t="shared" si="20"/>
        <v>157.16866999769138</v>
      </c>
      <c r="AS278" s="21"/>
      <c r="AT278" s="26">
        <v>30673</v>
      </c>
      <c r="AU278" s="21"/>
      <c r="AV278" s="26">
        <v>4536921</v>
      </c>
      <c r="AW278" s="21"/>
      <c r="AX278" s="26"/>
      <c r="AY278" s="21"/>
      <c r="AZ278" s="26">
        <v>0</v>
      </c>
      <c r="BA278" s="21"/>
      <c r="BB278" s="10">
        <v>32</v>
      </c>
    </row>
    <row r="279" spans="1:54" s="15" customFormat="1" ht="8.85" customHeight="1" x14ac:dyDescent="0.3">
      <c r="A279" s="10">
        <v>33</v>
      </c>
      <c r="B279" s="21"/>
      <c r="C279" s="26">
        <v>8059</v>
      </c>
      <c r="D279" s="10"/>
      <c r="E279" s="10" t="s">
        <v>245</v>
      </c>
      <c r="F279" s="21"/>
      <c r="G279" s="26">
        <v>6589743</v>
      </c>
      <c r="H279" s="21"/>
      <c r="I279" s="28">
        <f>(G279/$C279)</f>
        <v>817.68743020225838</v>
      </c>
      <c r="J279" s="21"/>
      <c r="K279" s="28">
        <f>IF($AE279&lt;&gt;0,(G279/$AE279)*100,0)</f>
        <v>62.204128306351514</v>
      </c>
      <c r="L279" s="21"/>
      <c r="M279" s="26">
        <v>1997002</v>
      </c>
      <c r="N279" s="21"/>
      <c r="O279" s="28">
        <f>(M279/$C279)</f>
        <v>247.79774165529221</v>
      </c>
      <c r="P279" s="21"/>
      <c r="Q279" s="28">
        <f>IF($AE279&lt;&gt;0,(M279/$AE279)*100,0)</f>
        <v>18.850775915849919</v>
      </c>
      <c r="R279" s="21"/>
      <c r="S279" s="26">
        <v>504592</v>
      </c>
      <c r="T279" s="21"/>
      <c r="U279" s="28">
        <f>(S279/$C279)</f>
        <v>62.612234768581708</v>
      </c>
      <c r="V279" s="21"/>
      <c r="W279" s="28">
        <f>IF($AE279&lt;&gt;0,(S279/$AE279)*100,0)</f>
        <v>4.7631152702553834</v>
      </c>
      <c r="X279" s="21"/>
      <c r="Y279" s="26">
        <v>1502402</v>
      </c>
      <c r="Z279" s="21"/>
      <c r="AA279" s="28">
        <f>(Y279/$C279)</f>
        <v>186.42536294825661</v>
      </c>
      <c r="AB279" s="21"/>
      <c r="AC279" s="28">
        <f>IF($AE279&lt;&gt;0,(Y279/$AE279)*100,0)</f>
        <v>14.181980507543182</v>
      </c>
      <c r="AD279" s="21"/>
      <c r="AE279" s="26">
        <f t="shared" si="19"/>
        <v>10593739</v>
      </c>
      <c r="AF279" s="27"/>
      <c r="AG279" s="21"/>
      <c r="AH279" s="26">
        <v>0</v>
      </c>
      <c r="AI279" s="21"/>
      <c r="AJ279" s="26">
        <v>0</v>
      </c>
      <c r="AK279" s="21"/>
      <c r="AL279" s="26">
        <f>(AE279+AH279+AJ279)</f>
        <v>10593739</v>
      </c>
      <c r="AM279" s="21"/>
      <c r="AN279" s="26">
        <v>8420890</v>
      </c>
      <c r="AO279" s="21"/>
      <c r="AP279" s="28">
        <f>(AN279/$C279)</f>
        <v>1044.9050750713488</v>
      </c>
      <c r="AQ279" s="21"/>
      <c r="AR279" s="28">
        <f t="shared" si="20"/>
        <v>83.570763182636298</v>
      </c>
      <c r="AS279" s="21"/>
      <c r="AT279" s="26">
        <v>1698725</v>
      </c>
      <c r="AU279" s="21"/>
      <c r="AV279" s="26">
        <v>0</v>
      </c>
      <c r="AW279" s="21"/>
      <c r="AX279" s="26"/>
      <c r="AY279" s="21"/>
      <c r="AZ279" s="26">
        <v>0</v>
      </c>
      <c r="BA279" s="21"/>
      <c r="BB279" s="10">
        <v>33</v>
      </c>
    </row>
    <row r="280" spans="1:54" s="15" customFormat="1" ht="8.85" customHeight="1" x14ac:dyDescent="0.3">
      <c r="A280" s="10">
        <v>34</v>
      </c>
      <c r="B280" s="21"/>
      <c r="C280" s="26">
        <v>10057</v>
      </c>
      <c r="D280" s="10"/>
      <c r="E280" s="10" t="s">
        <v>246</v>
      </c>
      <c r="F280" s="21"/>
      <c r="G280" s="26">
        <v>11221542</v>
      </c>
      <c r="H280" s="21"/>
      <c r="I280" s="28">
        <f>(G280/$C280)</f>
        <v>1115.7941732126876</v>
      </c>
      <c r="J280" s="21"/>
      <c r="K280" s="28">
        <f>IF($AE280&lt;&gt;0,(G280/$AE280)*100,0)</f>
        <v>75.878292256271095</v>
      </c>
      <c r="L280" s="21"/>
      <c r="M280" s="26">
        <v>2970530</v>
      </c>
      <c r="N280" s="21"/>
      <c r="O280" s="28">
        <f>(M280/$C280)</f>
        <v>295.36939445162574</v>
      </c>
      <c r="P280" s="21"/>
      <c r="Q280" s="28">
        <f>IF($AE280&lt;&gt;0,(M280/$AE280)*100,0)</f>
        <v>20.086254054569416</v>
      </c>
      <c r="R280" s="21"/>
      <c r="S280" s="26">
        <v>1843</v>
      </c>
      <c r="T280" s="21"/>
      <c r="U280" s="28">
        <f>(S280/$C280)</f>
        <v>0.18325544396937457</v>
      </c>
      <c r="V280" s="21"/>
      <c r="W280" s="28">
        <f>IF($AE280&lt;&gt;0,(S280/$AE280)*100,0)</f>
        <v>1.2462074519554233E-2</v>
      </c>
      <c r="X280" s="21"/>
      <c r="Y280" s="26">
        <v>594955</v>
      </c>
      <c r="Z280" s="21"/>
      <c r="AA280" s="28">
        <f>(Y280/$C280)</f>
        <v>59.158297703092373</v>
      </c>
      <c r="AB280" s="21"/>
      <c r="AC280" s="28">
        <f>IF($AE280&lt;&gt;0,(Y280/$AE280)*100,0)</f>
        <v>4.0229916146399285</v>
      </c>
      <c r="AD280" s="21"/>
      <c r="AE280" s="26">
        <f t="shared" si="19"/>
        <v>14788870</v>
      </c>
      <c r="AF280" s="27"/>
      <c r="AG280" s="21"/>
      <c r="AH280" s="26">
        <v>0</v>
      </c>
      <c r="AI280" s="21"/>
      <c r="AJ280" s="26">
        <v>0</v>
      </c>
      <c r="AK280" s="21"/>
      <c r="AL280" s="26">
        <f>(AE280+AH280+AJ280)</f>
        <v>14788870</v>
      </c>
      <c r="AM280" s="21"/>
      <c r="AN280" s="26">
        <v>13025476</v>
      </c>
      <c r="AO280" s="21"/>
      <c r="AP280" s="28">
        <f>(AN280/$C280)</f>
        <v>1295.1651585960028</v>
      </c>
      <c r="AQ280" s="21"/>
      <c r="AR280" s="28">
        <f t="shared" si="20"/>
        <v>103.58638629833182</v>
      </c>
      <c r="AS280" s="21"/>
      <c r="AT280" s="26">
        <v>0</v>
      </c>
      <c r="AU280" s="21"/>
      <c r="AV280" s="26">
        <v>967596</v>
      </c>
      <c r="AW280" s="21"/>
      <c r="AX280" s="26"/>
      <c r="AY280" s="21"/>
      <c r="AZ280" s="26">
        <v>0</v>
      </c>
      <c r="BA280" s="21"/>
      <c r="BB280" s="10">
        <v>34</v>
      </c>
    </row>
    <row r="281" spans="1:54" s="15" customFormat="1" ht="8.85" customHeight="1" x14ac:dyDescent="0.3">
      <c r="A281" s="10">
        <v>35</v>
      </c>
      <c r="B281" s="21"/>
      <c r="C281" s="26">
        <v>3414</v>
      </c>
      <c r="D281" s="10"/>
      <c r="E281" s="10" t="s">
        <v>247</v>
      </c>
      <c r="F281" s="21"/>
      <c r="G281" s="26">
        <v>8765188</v>
      </c>
      <c r="H281" s="21"/>
      <c r="I281" s="28">
        <f>(G281/$C281)</f>
        <v>2567.4247217340362</v>
      </c>
      <c r="J281" s="21"/>
      <c r="K281" s="28">
        <f>IF($AE281&lt;&gt;0,(G281/$AE281)*100,0)</f>
        <v>52.400134748853901</v>
      </c>
      <c r="L281" s="21"/>
      <c r="M281" s="26">
        <v>6547792</v>
      </c>
      <c r="N281" s="21"/>
      <c r="O281" s="28">
        <f>(M281/$C281)</f>
        <v>1917.9238429994141</v>
      </c>
      <c r="P281" s="21"/>
      <c r="Q281" s="28">
        <f>IF($AE281&lt;&gt;0,(M281/$AE281)*100,0)</f>
        <v>39.144075758268684</v>
      </c>
      <c r="R281" s="21"/>
      <c r="S281" s="26">
        <v>880269</v>
      </c>
      <c r="T281" s="21"/>
      <c r="U281" s="28">
        <f>(S281/$C281)</f>
        <v>257.84094903339189</v>
      </c>
      <c r="V281" s="21"/>
      <c r="W281" s="28">
        <f>IF($AE281&lt;&gt;0,(S281/$AE281)*100,0)</f>
        <v>5.2624329581109812</v>
      </c>
      <c r="X281" s="21"/>
      <c r="Y281" s="26">
        <v>534166</v>
      </c>
      <c r="Z281" s="21"/>
      <c r="AA281" s="28">
        <f>(Y281/$C281)</f>
        <v>156.46338605741067</v>
      </c>
      <c r="AB281" s="21"/>
      <c r="AC281" s="28">
        <f>IF($AE281&lt;&gt;0,(Y281/$AE281)*100,0)</f>
        <v>3.1933565347664299</v>
      </c>
      <c r="AD281" s="21"/>
      <c r="AE281" s="26">
        <f t="shared" si="19"/>
        <v>16727415</v>
      </c>
      <c r="AF281" s="27"/>
      <c r="AG281" s="21"/>
      <c r="AH281" s="26">
        <v>0</v>
      </c>
      <c r="AI281" s="21"/>
      <c r="AJ281" s="26">
        <v>231051</v>
      </c>
      <c r="AK281" s="21"/>
      <c r="AL281" s="26">
        <f>(AE281+AH281+AJ281)</f>
        <v>16958466</v>
      </c>
      <c r="AM281" s="21"/>
      <c r="AN281" s="26">
        <v>15741938</v>
      </c>
      <c r="AO281" s="21"/>
      <c r="AP281" s="28">
        <f>(AN281/$C281)</f>
        <v>4610.9953134153484</v>
      </c>
      <c r="AQ281" s="21"/>
      <c r="AR281" s="28">
        <f t="shared" si="20"/>
        <v>368.78411883239022</v>
      </c>
      <c r="AS281" s="21"/>
      <c r="AT281" s="26">
        <v>470722</v>
      </c>
      <c r="AU281" s="21"/>
      <c r="AV281" s="26">
        <v>410663</v>
      </c>
      <c r="AW281" s="21"/>
      <c r="AX281" s="26"/>
      <c r="AY281" s="21"/>
      <c r="AZ281" s="26">
        <v>0</v>
      </c>
      <c r="BA281" s="21"/>
      <c r="BB281" s="10">
        <v>35</v>
      </c>
    </row>
    <row r="282" spans="1:54" s="15" customFormat="1" ht="8.85" customHeight="1" x14ac:dyDescent="0.3">
      <c r="A282" s="10"/>
      <c r="B282" s="21"/>
      <c r="C282" s="26"/>
      <c r="D282" s="10"/>
      <c r="E282" s="10"/>
      <c r="F282" s="21"/>
      <c r="G282" s="26"/>
      <c r="H282" s="21"/>
      <c r="I282" s="28"/>
      <c r="J282" s="21"/>
      <c r="K282" s="28"/>
      <c r="L282" s="21"/>
      <c r="M282" s="26"/>
      <c r="N282" s="21"/>
      <c r="O282" s="28"/>
      <c r="P282" s="21"/>
      <c r="Q282" s="28"/>
      <c r="R282" s="21"/>
      <c r="S282" s="26"/>
      <c r="T282" s="21"/>
      <c r="U282" s="28"/>
      <c r="V282" s="21"/>
      <c r="W282" s="28"/>
      <c r="X282" s="21"/>
      <c r="Y282" s="26"/>
      <c r="Z282" s="21"/>
      <c r="AA282" s="28"/>
      <c r="AB282" s="21"/>
      <c r="AC282" s="28"/>
      <c r="AD282" s="21"/>
      <c r="AE282" s="26"/>
      <c r="AF282" s="27"/>
      <c r="AG282" s="21"/>
      <c r="AH282" s="26"/>
      <c r="AI282" s="21"/>
      <c r="AJ282" s="26"/>
      <c r="AK282" s="21"/>
      <c r="AL282" s="26"/>
      <c r="AM282" s="21"/>
      <c r="AN282" s="26"/>
      <c r="AO282" s="21"/>
      <c r="AP282" s="28"/>
      <c r="AQ282" s="21"/>
      <c r="AR282" s="28"/>
      <c r="AS282" s="21"/>
      <c r="AT282" s="26"/>
      <c r="AU282" s="21"/>
      <c r="AV282" s="26"/>
      <c r="AW282" s="21"/>
      <c r="AX282" s="26"/>
      <c r="AY282" s="21"/>
      <c r="AZ282" s="26"/>
      <c r="BA282" s="21"/>
      <c r="BB282" s="10"/>
    </row>
    <row r="283" spans="1:54" s="15" customFormat="1" ht="8.85" customHeight="1" x14ac:dyDescent="0.3">
      <c r="A283" s="10">
        <v>36</v>
      </c>
      <c r="B283" s="21"/>
      <c r="C283" s="26">
        <v>2971</v>
      </c>
      <c r="D283" s="10"/>
      <c r="E283" s="10" t="s">
        <v>214</v>
      </c>
      <c r="F283" s="21"/>
      <c r="G283" s="26">
        <v>3401568</v>
      </c>
      <c r="H283" s="21"/>
      <c r="I283" s="28">
        <f>(G283/$C283)</f>
        <v>1144.9235947492427</v>
      </c>
      <c r="J283" s="21"/>
      <c r="K283" s="28">
        <f>IF($AE283&lt;&gt;0,(G283/$AE283)*100,0)</f>
        <v>50.467918683216475</v>
      </c>
      <c r="L283" s="21"/>
      <c r="M283" s="26">
        <v>1172321</v>
      </c>
      <c r="N283" s="21"/>
      <c r="O283" s="28">
        <f>(M283/$C283)</f>
        <v>394.58801750252439</v>
      </c>
      <c r="P283" s="21"/>
      <c r="Q283" s="28">
        <f>IF($AE283&lt;&gt;0,(M283/$AE283)*100,0)</f>
        <v>17.39333181010258</v>
      </c>
      <c r="R283" s="21"/>
      <c r="S283" s="26">
        <v>2053930</v>
      </c>
      <c r="T283" s="21"/>
      <c r="U283" s="28">
        <f>(S283/$C283)</f>
        <v>691.32615281050153</v>
      </c>
      <c r="V283" s="21"/>
      <c r="W283" s="28">
        <f>IF($AE283&lt;&gt;0,(S283/$AE283)*100,0)</f>
        <v>30.473467595243957</v>
      </c>
      <c r="X283" s="21"/>
      <c r="Y283" s="26">
        <v>112241</v>
      </c>
      <c r="Z283" s="21"/>
      <c r="AA283" s="28">
        <f>(Y283/$C283)</f>
        <v>37.778862335913836</v>
      </c>
      <c r="AB283" s="21"/>
      <c r="AC283" s="28">
        <f>IF($AE283&lt;&gt;0,(Y283/$AE283)*100,0)</f>
        <v>1.6652819114369901</v>
      </c>
      <c r="AD283" s="21"/>
      <c r="AE283" s="26">
        <f>(G283+M283+S283+Y283)</f>
        <v>6740060</v>
      </c>
      <c r="AF283" s="27"/>
      <c r="AG283" s="21"/>
      <c r="AH283" s="26">
        <v>0</v>
      </c>
      <c r="AI283" s="21"/>
      <c r="AJ283" s="26">
        <v>137398</v>
      </c>
      <c r="AK283" s="21"/>
      <c r="AL283" s="26">
        <f>(AE283+AH283+AJ283)</f>
        <v>6877458</v>
      </c>
      <c r="AM283" s="21"/>
      <c r="AN283" s="26">
        <v>3229826</v>
      </c>
      <c r="AO283" s="21"/>
      <c r="AP283" s="28">
        <f>(AN283/$C283)</f>
        <v>1087.1174688657018</v>
      </c>
      <c r="AQ283" s="21"/>
      <c r="AR283" s="28">
        <f>IF($AP$287&lt;&gt;0,(AP283/$AP$287)*100,0)</f>
        <v>86.946880352819605</v>
      </c>
      <c r="AS283" s="21"/>
      <c r="AT283" s="26">
        <v>1290507</v>
      </c>
      <c r="AU283" s="21"/>
      <c r="AV283" s="26">
        <v>0</v>
      </c>
      <c r="AW283" s="21"/>
      <c r="AX283" s="26"/>
      <c r="AY283" s="21"/>
      <c r="AZ283" s="26">
        <v>0</v>
      </c>
      <c r="BA283" s="21"/>
      <c r="BB283" s="10">
        <v>36</v>
      </c>
    </row>
    <row r="284" spans="1:54" s="15" customFormat="1" ht="8.85" customHeight="1" x14ac:dyDescent="0.3">
      <c r="A284" s="10">
        <v>37</v>
      </c>
      <c r="B284" s="21"/>
      <c r="C284" s="26">
        <v>5807</v>
      </c>
      <c r="D284" s="10"/>
      <c r="E284" s="10" t="s">
        <v>248</v>
      </c>
      <c r="F284" s="21"/>
      <c r="G284" s="26">
        <v>5334380</v>
      </c>
      <c r="H284" s="21"/>
      <c r="I284" s="28">
        <f>(G284/$C284)</f>
        <v>918.61201997589114</v>
      </c>
      <c r="J284" s="21"/>
      <c r="K284" s="28">
        <f>IF($AE284&lt;&gt;0,(G284/$AE284)*100,0)</f>
        <v>77.44399030843131</v>
      </c>
      <c r="L284" s="21"/>
      <c r="M284" s="26">
        <v>1164894</v>
      </c>
      <c r="N284" s="21"/>
      <c r="O284" s="28">
        <f>(M284/$C284)</f>
        <v>200.60168761839159</v>
      </c>
      <c r="P284" s="21"/>
      <c r="Q284" s="28">
        <f>IF($AE284&lt;&gt;0,(M284/$AE284)*100,0)</f>
        <v>16.911813490293113</v>
      </c>
      <c r="R284" s="21"/>
      <c r="S284" s="26">
        <v>23097</v>
      </c>
      <c r="T284" s="21"/>
      <c r="U284" s="28">
        <f>(S284/$C284)</f>
        <v>3.9774410194592731</v>
      </c>
      <c r="V284" s="21"/>
      <c r="W284" s="28">
        <f>IF($AE284&lt;&gt;0,(S284/$AE284)*100,0)</f>
        <v>0.33531991424567392</v>
      </c>
      <c r="X284" s="21"/>
      <c r="Y284" s="26">
        <v>365678</v>
      </c>
      <c r="Z284" s="21"/>
      <c r="AA284" s="28">
        <f>(Y284/$C284)</f>
        <v>62.971930428792838</v>
      </c>
      <c r="AB284" s="21"/>
      <c r="AC284" s="28">
        <f>IF($AE284&lt;&gt;0,(Y284/$AE284)*100,0)</f>
        <v>5.3088762870298973</v>
      </c>
      <c r="AD284" s="21"/>
      <c r="AE284" s="26">
        <f>(G284+M284+S284+Y284)</f>
        <v>6888049</v>
      </c>
      <c r="AF284" s="27"/>
      <c r="AG284" s="21"/>
      <c r="AH284" s="26">
        <v>0</v>
      </c>
      <c r="AI284" s="21"/>
      <c r="AJ284" s="26">
        <v>0</v>
      </c>
      <c r="AK284" s="21"/>
      <c r="AL284" s="26">
        <f>(AE284+AH284+AJ284)</f>
        <v>6888049</v>
      </c>
      <c r="AM284" s="21"/>
      <c r="AN284" s="26">
        <v>5693730</v>
      </c>
      <c r="AO284" s="21"/>
      <c r="AP284" s="28">
        <f>(AN284/$C284)</f>
        <v>980.49423110039606</v>
      </c>
      <c r="AQ284" s="21"/>
      <c r="AR284" s="28">
        <f>IF($AP$287&lt;&gt;0,(AP284/$AP$287)*100,0)</f>
        <v>78.419229788540505</v>
      </c>
      <c r="AS284" s="21"/>
      <c r="AT284" s="26">
        <v>157243</v>
      </c>
      <c r="AU284" s="21"/>
      <c r="AV284" s="26">
        <v>189353</v>
      </c>
      <c r="AW284" s="21"/>
      <c r="AX284" s="26"/>
      <c r="AY284" s="21"/>
      <c r="AZ284" s="26">
        <v>0</v>
      </c>
      <c r="BA284" s="21"/>
      <c r="BB284" s="10">
        <v>37</v>
      </c>
    </row>
    <row r="285" spans="1:54" s="15" customFormat="1" ht="8.85" customHeight="1" x14ac:dyDescent="0.3">
      <c r="A285" s="30">
        <v>38</v>
      </c>
      <c r="B285" s="21"/>
      <c r="C285" s="31">
        <v>8265</v>
      </c>
      <c r="D285" s="10"/>
      <c r="E285" s="10" t="s">
        <v>249</v>
      </c>
      <c r="F285" s="21"/>
      <c r="G285" s="31">
        <v>11928937</v>
      </c>
      <c r="H285" s="21"/>
      <c r="I285" s="28">
        <f t="shared" si="9"/>
        <v>1443.3075620084694</v>
      </c>
      <c r="J285" s="21"/>
      <c r="K285" s="28">
        <f t="shared" si="10"/>
        <v>67.680909803264754</v>
      </c>
      <c r="L285" s="21"/>
      <c r="M285" s="31">
        <v>3526406</v>
      </c>
      <c r="N285" s="21"/>
      <c r="O285" s="28">
        <f t="shared" si="11"/>
        <v>426.66739261947976</v>
      </c>
      <c r="P285" s="21"/>
      <c r="Q285" s="28">
        <f t="shared" si="12"/>
        <v>20.007681021007294</v>
      </c>
      <c r="R285" s="21"/>
      <c r="S285" s="31">
        <v>791708</v>
      </c>
      <c r="T285" s="21"/>
      <c r="U285" s="28">
        <f t="shared" si="13"/>
        <v>95.790441621294619</v>
      </c>
      <c r="V285" s="21"/>
      <c r="W285" s="28">
        <f t="shared" si="14"/>
        <v>4.4918937654313318</v>
      </c>
      <c r="X285" s="21"/>
      <c r="Y285" s="31">
        <v>1378210</v>
      </c>
      <c r="Z285" s="21"/>
      <c r="AA285" s="28">
        <f t="shared" si="15"/>
        <v>166.75257108287963</v>
      </c>
      <c r="AB285" s="21"/>
      <c r="AC285" s="28">
        <f t="shared" si="16"/>
        <v>7.8195154102966198</v>
      </c>
      <c r="AD285" s="21"/>
      <c r="AE285" s="31">
        <f t="shared" si="19"/>
        <v>17625261</v>
      </c>
      <c r="AF285" s="27"/>
      <c r="AG285" s="21"/>
      <c r="AH285" s="31">
        <v>0</v>
      </c>
      <c r="AI285" s="21"/>
      <c r="AJ285" s="31">
        <v>0</v>
      </c>
      <c r="AK285" s="21"/>
      <c r="AL285" s="31">
        <f t="shared" si="17"/>
        <v>17625261</v>
      </c>
      <c r="AM285" s="21"/>
      <c r="AN285" s="31">
        <v>16970277</v>
      </c>
      <c r="AO285" s="21"/>
      <c r="AP285" s="28">
        <f t="shared" si="18"/>
        <v>2053.270054446461</v>
      </c>
      <c r="AQ285" s="21"/>
      <c r="AR285" s="28">
        <f t="shared" si="20"/>
        <v>164.21907555423357</v>
      </c>
      <c r="AS285" s="21"/>
      <c r="AT285" s="31">
        <v>0</v>
      </c>
      <c r="AU285" s="21"/>
      <c r="AV285" s="31">
        <v>890486</v>
      </c>
      <c r="AW285" s="21"/>
      <c r="AX285" s="31"/>
      <c r="AY285" s="21"/>
      <c r="AZ285" s="31">
        <v>0</v>
      </c>
      <c r="BA285" s="21"/>
      <c r="BB285" s="30">
        <v>38</v>
      </c>
    </row>
    <row r="286" spans="1:54" s="15" customFormat="1" ht="8.85" customHeight="1" x14ac:dyDescent="0.3">
      <c r="A286" s="21"/>
      <c r="B286" s="21"/>
      <c r="C286" s="21"/>
      <c r="D286" s="10"/>
      <c r="E286" s="10"/>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7"/>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row>
    <row r="287" spans="1:54" s="15" customFormat="1" ht="8.85" customHeight="1" x14ac:dyDescent="0.3">
      <c r="A287" s="30">
        <f>A285</f>
        <v>38</v>
      </c>
      <c r="B287" s="21"/>
      <c r="C287" s="31">
        <f>SUM(C241:C285)</f>
        <v>379751</v>
      </c>
      <c r="D287" s="10"/>
      <c r="E287" s="18" t="s">
        <v>65</v>
      </c>
      <c r="F287" s="21"/>
      <c r="G287" s="32">
        <f>SUM(G241:G285)</f>
        <v>377510538</v>
      </c>
      <c r="H287" s="21"/>
      <c r="I287" s="33">
        <f>(G287/$C287)</f>
        <v>994.10018143467698</v>
      </c>
      <c r="J287" s="21"/>
      <c r="K287" s="28">
        <f>IF($AE287&lt;&gt;0,(G287/$AE287)*100,0)</f>
        <v>68.795811161677392</v>
      </c>
      <c r="L287" s="21"/>
      <c r="M287" s="32">
        <f>SUM(M241:M285)</f>
        <v>104011183</v>
      </c>
      <c r="N287" s="21"/>
      <c r="O287" s="33">
        <f>(M287/$C287)</f>
        <v>273.89311153887678</v>
      </c>
      <c r="P287" s="21"/>
      <c r="Q287" s="28">
        <f>IF($AE287&lt;&gt;0,(M287/$AE287)*100,0)</f>
        <v>18.954527050502282</v>
      </c>
      <c r="R287" s="21"/>
      <c r="S287" s="32">
        <f>SUM(S241:S285)</f>
        <v>11559056</v>
      </c>
      <c r="T287" s="21"/>
      <c r="U287" s="33">
        <f>(S287/$C287)</f>
        <v>30.438513657633553</v>
      </c>
      <c r="V287" s="21"/>
      <c r="W287" s="28">
        <f>IF($AE287&lt;&gt;0,(S287/$AE287)*100,0)</f>
        <v>2.1064700286148144</v>
      </c>
      <c r="X287" s="21"/>
      <c r="Y287" s="32">
        <f>SUM(Y241:Y285)</f>
        <v>55659810</v>
      </c>
      <c r="Z287" s="21"/>
      <c r="AA287" s="33">
        <f>(Y287/$C287)</f>
        <v>146.56922562415897</v>
      </c>
      <c r="AB287" s="21"/>
      <c r="AC287" s="28">
        <f>IF($AE287&lt;&gt;0,(Y287/$AE287)*100,0)</f>
        <v>10.143191759205521</v>
      </c>
      <c r="AD287" s="21"/>
      <c r="AE287" s="32">
        <f>SUM(AE241:AE285)</f>
        <v>548740587</v>
      </c>
      <c r="AF287" s="27"/>
      <c r="AG287" s="21"/>
      <c r="AH287" s="32">
        <f>SUM(AH241:AH285)</f>
        <v>2573473</v>
      </c>
      <c r="AI287" s="21"/>
      <c r="AJ287" s="32">
        <f>SUM(AJ241:AJ285)</f>
        <v>18983391</v>
      </c>
      <c r="AK287" s="21"/>
      <c r="AL287" s="32">
        <f>SUM(AL241:AL285)</f>
        <v>570297451</v>
      </c>
      <c r="AM287" s="21"/>
      <c r="AN287" s="32">
        <f>SUM(AN241:AN285)</f>
        <v>474811683</v>
      </c>
      <c r="AO287" s="21"/>
      <c r="AP287" s="33">
        <f>(AN287/$C287)</f>
        <v>1250.3237200165372</v>
      </c>
      <c r="AQ287" s="21"/>
      <c r="AR287" s="28">
        <f>IF($AP$287&lt;&gt;0,(AP287/$AP$287)*100,0)</f>
        <v>100</v>
      </c>
      <c r="AS287" s="21"/>
      <c r="AT287" s="32">
        <f>SUM(AT241:AT285)</f>
        <v>10097452</v>
      </c>
      <c r="AU287" s="21"/>
      <c r="AV287" s="32">
        <f>SUM(AV241:AV285)</f>
        <v>26866953</v>
      </c>
      <c r="AW287" s="21"/>
      <c r="AX287" s="32"/>
      <c r="AY287" s="21"/>
      <c r="AZ287" s="32">
        <f>SUM(AZ241:AZ285)</f>
        <v>446542</v>
      </c>
      <c r="BA287" s="21"/>
      <c r="BB287" s="30">
        <f>BB285</f>
        <v>38</v>
      </c>
    </row>
    <row r="288" spans="1:54" s="15" customFormat="1" ht="8.85" customHeight="1" x14ac:dyDescent="0.3">
      <c r="A288" s="21"/>
      <c r="B288" s="21"/>
      <c r="C288" s="21"/>
      <c r="D288" s="10"/>
      <c r="E288" s="10"/>
      <c r="F288" s="21"/>
      <c r="G288" s="21"/>
      <c r="H288" s="21"/>
      <c r="I288" s="39"/>
      <c r="J288" s="21"/>
      <c r="K288" s="21"/>
      <c r="L288" s="21"/>
      <c r="M288" s="21"/>
      <c r="N288" s="21"/>
      <c r="O288" s="39"/>
      <c r="P288" s="21"/>
      <c r="Q288" s="21"/>
      <c r="R288" s="21"/>
      <c r="S288" s="21"/>
      <c r="T288" s="21"/>
      <c r="U288" s="39"/>
      <c r="V288" s="21"/>
      <c r="W288" s="21"/>
      <c r="X288" s="21"/>
      <c r="Y288" s="21"/>
      <c r="Z288" s="21"/>
      <c r="AA288" s="39"/>
      <c r="AB288" s="21"/>
      <c r="AC288" s="21"/>
      <c r="AD288" s="21"/>
      <c r="AE288" s="21"/>
      <c r="AF288" s="21"/>
      <c r="AG288" s="21"/>
      <c r="AH288" s="21"/>
      <c r="AI288" s="21"/>
      <c r="AJ288" s="21"/>
      <c r="AK288" s="21"/>
      <c r="AL288" s="21"/>
      <c r="AM288" s="21"/>
      <c r="AN288" s="21"/>
      <c r="AO288" s="21"/>
      <c r="AP288" s="39"/>
      <c r="AQ288" s="21"/>
      <c r="AR288" s="21"/>
      <c r="AS288" s="21"/>
      <c r="AT288" s="21"/>
      <c r="AU288" s="21"/>
      <c r="AV288" s="21"/>
      <c r="AW288" s="21"/>
      <c r="AX288" s="21"/>
      <c r="AY288" s="21"/>
      <c r="AZ288" s="21"/>
      <c r="BA288" s="21"/>
      <c r="BB288" s="21"/>
    </row>
    <row r="289" spans="1:55" ht="12" thickBot="1" x14ac:dyDescent="0.35">
      <c r="A289" s="42">
        <f>(A60+A219+A287)</f>
        <v>171</v>
      </c>
      <c r="B289" s="21"/>
      <c r="C289" s="43">
        <f>C60+C219+C287</f>
        <v>8950177</v>
      </c>
      <c r="E289" s="18" t="s">
        <v>250</v>
      </c>
      <c r="F289" s="21"/>
      <c r="G289" s="44">
        <f>(G60+G219+G287)</f>
        <v>23606413412</v>
      </c>
      <c r="H289" s="21"/>
      <c r="I289" s="33">
        <f>(G289/$C289)</f>
        <v>2637.5359294011728</v>
      </c>
      <c r="J289" s="21"/>
      <c r="K289" s="28">
        <f>IF($AE289&lt;&gt;0,(G289/$AE289)*100,0)</f>
        <v>59.77125833533001</v>
      </c>
      <c r="L289" s="21"/>
      <c r="M289" s="44">
        <f>(M60+M219+M287)</f>
        <v>11581147462</v>
      </c>
      <c r="N289" s="21"/>
      <c r="O289" s="33">
        <f>(M289/$C289)</f>
        <v>1293.9573666531958</v>
      </c>
      <c r="P289" s="21"/>
      <c r="Q289" s="28">
        <f>IF($AE289&lt;&gt;0,(M289/$AE289)*100,0)</f>
        <v>29.32337685905615</v>
      </c>
      <c r="R289" s="21"/>
      <c r="S289" s="44">
        <f>(S60+S219+S287)</f>
        <v>2365097897</v>
      </c>
      <c r="T289" s="21"/>
      <c r="U289" s="33">
        <f>(S289/$C289)</f>
        <v>264.25152228833014</v>
      </c>
      <c r="V289" s="21"/>
      <c r="W289" s="28">
        <f>IF($AE289&lt;&gt;0,(S289/$AE289)*100,0)</f>
        <v>5.9884097987571385</v>
      </c>
      <c r="X289" s="21"/>
      <c r="Y289" s="44">
        <f>(Y60+Y219+Y287)</f>
        <v>1941931220</v>
      </c>
      <c r="Z289" s="21"/>
      <c r="AA289" s="33">
        <f>(Y289/$C289)</f>
        <v>216.97126436717397</v>
      </c>
      <c r="AB289" s="21"/>
      <c r="AC289" s="28">
        <f>IF($AE289&lt;&gt;0,(Y289/$AE289)*100,0)</f>
        <v>4.9169550068567016</v>
      </c>
      <c r="AD289" s="21"/>
      <c r="AE289" s="44">
        <f>(AE60+AE219+AE287)</f>
        <v>39494589991</v>
      </c>
      <c r="AF289" s="27"/>
      <c r="AG289" s="21"/>
      <c r="AH289" s="44">
        <f>(AH60+AH219+AH287)</f>
        <v>436222068</v>
      </c>
      <c r="AI289" s="21"/>
      <c r="AJ289" s="44">
        <f>(AJ60+AJ219+AJ287)</f>
        <v>841565772</v>
      </c>
      <c r="AK289" s="21"/>
      <c r="AL289" s="44">
        <f>(AL60+AL219+AL287)</f>
        <v>40772377831</v>
      </c>
      <c r="AM289" s="21"/>
      <c r="AN289" s="44">
        <f>(AN60+AN219+AN287)</f>
        <v>34261467304</v>
      </c>
      <c r="AO289" s="21"/>
      <c r="AP289" s="33">
        <f>(AN289/$C289)</f>
        <v>3828.0212004745827</v>
      </c>
      <c r="AQ289" s="21"/>
      <c r="AR289" s="28"/>
      <c r="AS289" s="21"/>
      <c r="AT289" s="44">
        <f>(AT60+AT219+AT287)</f>
        <v>1247423121</v>
      </c>
      <c r="AU289" s="21"/>
      <c r="AV289" s="44">
        <f>(AV60+AV219+AV287)</f>
        <v>2030717028</v>
      </c>
      <c r="AW289" s="21"/>
      <c r="AX289" s="44"/>
      <c r="AY289" s="21"/>
      <c r="AZ289" s="44">
        <f>(AZ60+AZ219+AZ287)</f>
        <v>219743475</v>
      </c>
      <c r="BA289" s="21"/>
      <c r="BB289" s="42">
        <f>(BB60+BB219+BB287)</f>
        <v>171</v>
      </c>
    </row>
    <row r="290" spans="1:55" ht="8.85" customHeight="1" thickTop="1" x14ac:dyDescent="0.3">
      <c r="A290" s="21"/>
      <c r="B290" s="21"/>
      <c r="C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5" ht="8.85" customHeight="1" x14ac:dyDescent="0.3">
      <c r="A291" s="21"/>
      <c r="B291" s="21"/>
      <c r="C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5" ht="9.9" customHeight="1" x14ac:dyDescent="0.3">
      <c r="A292" s="21"/>
      <c r="B292" s="21"/>
      <c r="E292" s="37"/>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5" ht="10.5" customHeight="1" x14ac:dyDescent="0.3">
      <c r="A293" s="21"/>
      <c r="B293" s="21"/>
      <c r="C293" s="37" t="s">
        <v>251</v>
      </c>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5" ht="8.85" customHeight="1" x14ac:dyDescent="0.3">
      <c r="A294" s="21"/>
      <c r="B294" s="21"/>
      <c r="C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5" ht="8.85" customHeight="1" x14ac:dyDescent="0.3">
      <c r="A295" s="21"/>
      <c r="B295" s="21"/>
      <c r="C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5" ht="8.85" customHeight="1" x14ac:dyDescent="0.3">
      <c r="A296" s="21"/>
      <c r="B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5" ht="8.85" customHeight="1" x14ac:dyDescent="0.3">
      <c r="A297" s="21"/>
      <c r="B297" s="21"/>
      <c r="C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5" ht="8.85" customHeight="1" x14ac:dyDescent="0.3">
      <c r="A298" s="21"/>
      <c r="B298" s="21"/>
      <c r="C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5" ht="8.85" customHeight="1" x14ac:dyDescent="0.3">
      <c r="A299" s="21"/>
      <c r="B299" s="21"/>
      <c r="C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5" ht="1.2" customHeight="1" x14ac:dyDescent="0.3">
      <c r="A300" s="21"/>
      <c r="B300" s="21"/>
      <c r="C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5" ht="8.85" hidden="1" customHeight="1" x14ac:dyDescent="0.3">
      <c r="A301" s="21"/>
      <c r="B301" s="21"/>
      <c r="C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5" ht="8.85" hidden="1" customHeight="1" x14ac:dyDescent="0.3">
      <c r="A302" s="21"/>
      <c r="B302" s="21"/>
      <c r="C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5" ht="8.85" customHeight="1" x14ac:dyDescent="0.3">
      <c r="A303" s="21"/>
      <c r="B303" s="21"/>
      <c r="C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row>
    <row r="304" spans="1:55" s="8" customFormat="1" ht="10.5" customHeight="1" x14ac:dyDescent="0.3">
      <c r="A304" s="38">
        <v>8</v>
      </c>
      <c r="D304" s="10"/>
      <c r="BC304" s="11">
        <v>9</v>
      </c>
    </row>
    <row r="396" spans="55:55" ht="9.75" customHeight="1" x14ac:dyDescent="0.3">
      <c r="BC396" s="45">
        <v>9</v>
      </c>
    </row>
  </sheetData>
  <mergeCells count="2">
    <mergeCell ref="G63:Q70"/>
    <mergeCell ref="G221:Q228"/>
  </mergeCells>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E59AD-29DE-493A-BC8F-05BBAF3A7321}">
  <sheetPr transitionEvaluation="1" transitionEntry="1"/>
  <dimension ref="A1:BS2282"/>
  <sheetViews>
    <sheetView showGridLines="0" zoomScaleNormal="10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68" customWidth="1"/>
    <col min="2" max="2" width="1.44140625" style="68" customWidth="1"/>
    <col min="3" max="3" width="11.5546875" style="47" customWidth="1"/>
    <col min="4" max="4" width="0.77734375" style="68" customWidth="1"/>
    <col min="5" max="5" width="12.5546875" style="68" bestFit="1" customWidth="1"/>
    <col min="6" max="6" width="0.77734375" style="68" customWidth="1"/>
    <col min="7" max="7" width="10.44140625" style="68" customWidth="1"/>
    <col min="8" max="8" width="0.77734375" style="68" customWidth="1"/>
    <col min="9" max="9" width="11.5546875" style="68" customWidth="1"/>
    <col min="10" max="10" width="0.77734375" style="68" customWidth="1"/>
    <col min="11" max="11" width="9.6640625" style="68" customWidth="1"/>
    <col min="12" max="12" width="0.77734375" style="68" customWidth="1"/>
    <col min="13" max="13" width="10.77734375" style="68" customWidth="1"/>
    <col min="14" max="14" width="0.77734375" style="68" customWidth="1"/>
    <col min="15" max="15" width="9.6640625" style="68" customWidth="1"/>
    <col min="16" max="16" width="0.77734375" style="68" customWidth="1"/>
    <col min="17" max="17" width="10" style="68" customWidth="1"/>
    <col min="18" max="18" width="0.77734375" style="68" customWidth="1"/>
    <col min="19" max="19" width="9.6640625" style="68" customWidth="1"/>
    <col min="20" max="20" width="0.77734375" style="68" customWidth="1"/>
    <col min="21" max="21" width="12.33203125" style="68" customWidth="1"/>
    <col min="22" max="22" width="0.77734375" style="68" customWidth="1"/>
    <col min="23" max="23" width="8" style="68" customWidth="1"/>
    <col min="24" max="24" width="0.77734375" style="68" customWidth="1"/>
    <col min="25" max="25" width="6.109375" style="68" customWidth="1"/>
    <col min="26" max="26" width="0.77734375" style="68" customWidth="1"/>
    <col min="27" max="27" width="11.5546875" style="68" customWidth="1"/>
    <col min="28" max="28" width="0.77734375" style="68" customWidth="1"/>
    <col min="29" max="29" width="7.33203125" style="68" customWidth="1"/>
    <col min="30" max="30" width="0.77734375" style="68" customWidth="1"/>
    <col min="31" max="31" width="7" style="68" customWidth="1"/>
    <col min="32" max="32" width="0.77734375" style="68" customWidth="1"/>
    <col min="33" max="33" width="10.6640625" style="68" customWidth="1"/>
    <col min="34" max="34" width="0.6640625" style="68" customWidth="1"/>
    <col min="35" max="35" width="6.109375" style="68" customWidth="1"/>
    <col min="36" max="36" width="0.6640625" style="68" customWidth="1"/>
    <col min="37" max="37" width="5.5546875" style="68" customWidth="1"/>
    <col min="38" max="38" width="0.77734375" style="68" customWidth="1"/>
    <col min="39" max="39" width="10.21875" style="68" customWidth="1"/>
    <col min="40" max="40" width="0.5546875" style="68" customWidth="1"/>
    <col min="41" max="41" width="6" style="68" customWidth="1"/>
    <col min="42" max="42" width="0.77734375" style="68" customWidth="1"/>
    <col min="43" max="43" width="5" style="68" customWidth="1"/>
    <col min="44" max="44" width="1.109375" style="68" customWidth="1"/>
    <col min="45" max="45" width="11.6640625" style="68" customWidth="1"/>
    <col min="46" max="46" width="0.6640625" style="68" customWidth="1"/>
    <col min="47" max="47" width="6.77734375" style="68" customWidth="1"/>
    <col min="48" max="48" width="0.77734375" style="68" customWidth="1"/>
    <col min="49" max="49" width="5.21875" style="68" customWidth="1"/>
    <col min="50" max="50" width="1.109375" style="68" customWidth="1"/>
    <col min="51" max="51" width="11.109375" style="68" customWidth="1"/>
    <col min="52" max="52" width="0.88671875" style="68" customWidth="1"/>
    <col min="53" max="53" width="10.44140625" style="68" customWidth="1"/>
    <col min="54" max="54" width="0.88671875" style="68" customWidth="1"/>
    <col min="55" max="55" width="10.44140625" style="68" customWidth="1"/>
    <col min="56" max="56" width="0.77734375" style="68" customWidth="1"/>
    <col min="57" max="57" width="6" style="68" customWidth="1"/>
    <col min="58" max="58" width="0.77734375" style="68" customWidth="1"/>
    <col min="59" max="59" width="5.33203125" style="68" customWidth="1"/>
    <col min="60" max="60" width="1" style="68" customWidth="1"/>
    <col min="61" max="61" width="10.44140625" style="68" customWidth="1"/>
    <col min="62" max="62" width="0.77734375" style="68" customWidth="1"/>
    <col min="63" max="63" width="6.44140625" style="68" customWidth="1"/>
    <col min="64" max="64" width="0.88671875" style="68" customWidth="1"/>
    <col min="65" max="65" width="5.33203125" style="68" customWidth="1"/>
    <col min="66" max="66" width="0.77734375" style="68" customWidth="1"/>
    <col min="67" max="67" width="12.6640625" style="68" customWidth="1"/>
    <col min="68" max="68" width="1.44140625" style="68" customWidth="1"/>
    <col min="69" max="69" width="3.44140625" style="68" customWidth="1"/>
    <col min="70" max="70" width="2.21875" style="68" customWidth="1"/>
    <col min="71" max="71" width="8.5546875" style="46" hidden="1" customWidth="1"/>
    <col min="72" max="256" width="11.5546875" style="68"/>
    <col min="257" max="257" width="3.77734375" style="68" customWidth="1"/>
    <col min="258" max="258" width="1.44140625" style="68" customWidth="1"/>
    <col min="259" max="259" width="11.5546875" style="68"/>
    <col min="260" max="260" width="0.77734375" style="68" customWidth="1"/>
    <col min="261" max="261" width="12.5546875" style="68" bestFit="1" customWidth="1"/>
    <col min="262" max="262" width="0.77734375" style="68" customWidth="1"/>
    <col min="263" max="263" width="10.44140625" style="68" customWidth="1"/>
    <col min="264" max="264" width="0.77734375" style="68" customWidth="1"/>
    <col min="265" max="265" width="11.5546875" style="68"/>
    <col min="266" max="266" width="0.77734375" style="68" customWidth="1"/>
    <col min="267" max="267" width="9.6640625" style="68" customWidth="1"/>
    <col min="268" max="268" width="0.77734375" style="68" customWidth="1"/>
    <col min="269" max="269" width="10.77734375" style="68" customWidth="1"/>
    <col min="270" max="270" width="0.77734375" style="68" customWidth="1"/>
    <col min="271" max="271" width="9.6640625" style="68" customWidth="1"/>
    <col min="272" max="272" width="0.77734375" style="68" customWidth="1"/>
    <col min="273" max="273" width="10" style="68" customWidth="1"/>
    <col min="274" max="274" width="0.77734375" style="68" customWidth="1"/>
    <col min="275" max="275" width="9.6640625" style="68" customWidth="1"/>
    <col min="276" max="276" width="0.77734375" style="68" customWidth="1"/>
    <col min="277" max="277" width="12.33203125" style="68" customWidth="1"/>
    <col min="278" max="278" width="0.77734375" style="68" customWidth="1"/>
    <col min="279" max="279" width="8" style="68" customWidth="1"/>
    <col min="280" max="280" width="0.77734375" style="68" customWidth="1"/>
    <col min="281" max="281" width="6.109375" style="68" customWidth="1"/>
    <col min="282" max="282" width="0.77734375" style="68" customWidth="1"/>
    <col min="283" max="283" width="11.5546875" style="68"/>
    <col min="284" max="284" width="0.77734375" style="68" customWidth="1"/>
    <col min="285" max="285" width="7.33203125" style="68" customWidth="1"/>
    <col min="286" max="286" width="0.77734375" style="68" customWidth="1"/>
    <col min="287" max="287" width="7" style="68" customWidth="1"/>
    <col min="288" max="288" width="0.77734375" style="68" customWidth="1"/>
    <col min="289" max="289" width="10.6640625" style="68" customWidth="1"/>
    <col min="290" max="290" width="0.6640625" style="68" customWidth="1"/>
    <col min="291" max="291" width="6.109375" style="68" customWidth="1"/>
    <col min="292" max="292" width="0.6640625" style="68" customWidth="1"/>
    <col min="293" max="293" width="5.5546875" style="68" customWidth="1"/>
    <col min="294" max="294" width="0.77734375" style="68" customWidth="1"/>
    <col min="295" max="295" width="10.21875" style="68" customWidth="1"/>
    <col min="296" max="296" width="0.5546875" style="68" customWidth="1"/>
    <col min="297" max="297" width="6" style="68" customWidth="1"/>
    <col min="298" max="298" width="0.77734375" style="68" customWidth="1"/>
    <col min="299" max="299" width="5" style="68" customWidth="1"/>
    <col min="300" max="300" width="1.109375" style="68" customWidth="1"/>
    <col min="301" max="301" width="11.6640625" style="68" customWidth="1"/>
    <col min="302" max="302" width="0.6640625" style="68" customWidth="1"/>
    <col min="303" max="303" width="6.77734375" style="68" customWidth="1"/>
    <col min="304" max="304" width="0.77734375" style="68" customWidth="1"/>
    <col min="305" max="305" width="5.21875" style="68" customWidth="1"/>
    <col min="306" max="306" width="1.109375" style="68" customWidth="1"/>
    <col min="307" max="307" width="11.109375" style="68" customWidth="1"/>
    <col min="308" max="308" width="0.88671875" style="68" customWidth="1"/>
    <col min="309" max="309" width="10.44140625" style="68" customWidth="1"/>
    <col min="310" max="310" width="0.88671875" style="68" customWidth="1"/>
    <col min="311" max="311" width="10.44140625" style="68" customWidth="1"/>
    <col min="312" max="312" width="0.77734375" style="68" customWidth="1"/>
    <col min="313" max="313" width="6" style="68" customWidth="1"/>
    <col min="314" max="314" width="0.77734375" style="68" customWidth="1"/>
    <col min="315" max="315" width="5.33203125" style="68" customWidth="1"/>
    <col min="316" max="316" width="1" style="68" customWidth="1"/>
    <col min="317" max="317" width="10.44140625" style="68" customWidth="1"/>
    <col min="318" max="318" width="0.77734375" style="68" customWidth="1"/>
    <col min="319" max="319" width="6.44140625" style="68" customWidth="1"/>
    <col min="320" max="320" width="0.88671875" style="68" customWidth="1"/>
    <col min="321" max="321" width="5.33203125" style="68" customWidth="1"/>
    <col min="322" max="322" width="0.77734375" style="68" customWidth="1"/>
    <col min="323" max="323" width="12.6640625" style="68" customWidth="1"/>
    <col min="324" max="324" width="1.44140625" style="68" customWidth="1"/>
    <col min="325" max="325" width="3.44140625" style="68" customWidth="1"/>
    <col min="326" max="326" width="2.21875" style="68" customWidth="1"/>
    <col min="327" max="327" width="8.5546875" style="68" customWidth="1"/>
    <col min="328" max="512" width="11.5546875" style="68"/>
    <col min="513" max="513" width="3.77734375" style="68" customWidth="1"/>
    <col min="514" max="514" width="1.44140625" style="68" customWidth="1"/>
    <col min="515" max="515" width="11.5546875" style="68"/>
    <col min="516" max="516" width="0.77734375" style="68" customWidth="1"/>
    <col min="517" max="517" width="12.5546875" style="68" bestFit="1" customWidth="1"/>
    <col min="518" max="518" width="0.77734375" style="68" customWidth="1"/>
    <col min="519" max="519" width="10.44140625" style="68" customWidth="1"/>
    <col min="520" max="520" width="0.77734375" style="68" customWidth="1"/>
    <col min="521" max="521" width="11.5546875" style="68"/>
    <col min="522" max="522" width="0.77734375" style="68" customWidth="1"/>
    <col min="523" max="523" width="9.6640625" style="68" customWidth="1"/>
    <col min="524" max="524" width="0.77734375" style="68" customWidth="1"/>
    <col min="525" max="525" width="10.77734375" style="68" customWidth="1"/>
    <col min="526" max="526" width="0.77734375" style="68" customWidth="1"/>
    <col min="527" max="527" width="9.6640625" style="68" customWidth="1"/>
    <col min="528" max="528" width="0.77734375" style="68" customWidth="1"/>
    <col min="529" max="529" width="10" style="68" customWidth="1"/>
    <col min="530" max="530" width="0.77734375" style="68" customWidth="1"/>
    <col min="531" max="531" width="9.6640625" style="68" customWidth="1"/>
    <col min="532" max="532" width="0.77734375" style="68" customWidth="1"/>
    <col min="533" max="533" width="12.33203125" style="68" customWidth="1"/>
    <col min="534" max="534" width="0.77734375" style="68" customWidth="1"/>
    <col min="535" max="535" width="8" style="68" customWidth="1"/>
    <col min="536" max="536" width="0.77734375" style="68" customWidth="1"/>
    <col min="537" max="537" width="6.109375" style="68" customWidth="1"/>
    <col min="538" max="538" width="0.77734375" style="68" customWidth="1"/>
    <col min="539" max="539" width="11.5546875" style="68"/>
    <col min="540" max="540" width="0.77734375" style="68" customWidth="1"/>
    <col min="541" max="541" width="7.33203125" style="68" customWidth="1"/>
    <col min="542" max="542" width="0.77734375" style="68" customWidth="1"/>
    <col min="543" max="543" width="7" style="68" customWidth="1"/>
    <col min="544" max="544" width="0.77734375" style="68" customWidth="1"/>
    <col min="545" max="545" width="10.6640625" style="68" customWidth="1"/>
    <col min="546" max="546" width="0.6640625" style="68" customWidth="1"/>
    <col min="547" max="547" width="6.109375" style="68" customWidth="1"/>
    <col min="548" max="548" width="0.6640625" style="68" customWidth="1"/>
    <col min="549" max="549" width="5.5546875" style="68" customWidth="1"/>
    <col min="550" max="550" width="0.77734375" style="68" customWidth="1"/>
    <col min="551" max="551" width="10.21875" style="68" customWidth="1"/>
    <col min="552" max="552" width="0.5546875" style="68" customWidth="1"/>
    <col min="553" max="553" width="6" style="68" customWidth="1"/>
    <col min="554" max="554" width="0.77734375" style="68" customWidth="1"/>
    <col min="555" max="555" width="5" style="68" customWidth="1"/>
    <col min="556" max="556" width="1.109375" style="68" customWidth="1"/>
    <col min="557" max="557" width="11.6640625" style="68" customWidth="1"/>
    <col min="558" max="558" width="0.6640625" style="68" customWidth="1"/>
    <col min="559" max="559" width="6.77734375" style="68" customWidth="1"/>
    <col min="560" max="560" width="0.77734375" style="68" customWidth="1"/>
    <col min="561" max="561" width="5.21875" style="68" customWidth="1"/>
    <col min="562" max="562" width="1.109375" style="68" customWidth="1"/>
    <col min="563" max="563" width="11.109375" style="68" customWidth="1"/>
    <col min="564" max="564" width="0.88671875" style="68" customWidth="1"/>
    <col min="565" max="565" width="10.44140625" style="68" customWidth="1"/>
    <col min="566" max="566" width="0.88671875" style="68" customWidth="1"/>
    <col min="567" max="567" width="10.44140625" style="68" customWidth="1"/>
    <col min="568" max="568" width="0.77734375" style="68" customWidth="1"/>
    <col min="569" max="569" width="6" style="68" customWidth="1"/>
    <col min="570" max="570" width="0.77734375" style="68" customWidth="1"/>
    <col min="571" max="571" width="5.33203125" style="68" customWidth="1"/>
    <col min="572" max="572" width="1" style="68" customWidth="1"/>
    <col min="573" max="573" width="10.44140625" style="68" customWidth="1"/>
    <col min="574" max="574" width="0.77734375" style="68" customWidth="1"/>
    <col min="575" max="575" width="6.44140625" style="68" customWidth="1"/>
    <col min="576" max="576" width="0.88671875" style="68" customWidth="1"/>
    <col min="577" max="577" width="5.33203125" style="68" customWidth="1"/>
    <col min="578" max="578" width="0.77734375" style="68" customWidth="1"/>
    <col min="579" max="579" width="12.6640625" style="68" customWidth="1"/>
    <col min="580" max="580" width="1.44140625" style="68" customWidth="1"/>
    <col min="581" max="581" width="3.44140625" style="68" customWidth="1"/>
    <col min="582" max="582" width="2.21875" style="68" customWidth="1"/>
    <col min="583" max="583" width="8.5546875" style="68" customWidth="1"/>
    <col min="584" max="768" width="11.5546875" style="68"/>
    <col min="769" max="769" width="3.77734375" style="68" customWidth="1"/>
    <col min="770" max="770" width="1.44140625" style="68" customWidth="1"/>
    <col min="771" max="771" width="11.5546875" style="68"/>
    <col min="772" max="772" width="0.77734375" style="68" customWidth="1"/>
    <col min="773" max="773" width="12.5546875" style="68" bestFit="1" customWidth="1"/>
    <col min="774" max="774" width="0.77734375" style="68" customWidth="1"/>
    <col min="775" max="775" width="10.44140625" style="68" customWidth="1"/>
    <col min="776" max="776" width="0.77734375" style="68" customWidth="1"/>
    <col min="777" max="777" width="11.5546875" style="68"/>
    <col min="778" max="778" width="0.77734375" style="68" customWidth="1"/>
    <col min="779" max="779" width="9.6640625" style="68" customWidth="1"/>
    <col min="780" max="780" width="0.77734375" style="68" customWidth="1"/>
    <col min="781" max="781" width="10.77734375" style="68" customWidth="1"/>
    <col min="782" max="782" width="0.77734375" style="68" customWidth="1"/>
    <col min="783" max="783" width="9.6640625" style="68" customWidth="1"/>
    <col min="784" max="784" width="0.77734375" style="68" customWidth="1"/>
    <col min="785" max="785" width="10" style="68" customWidth="1"/>
    <col min="786" max="786" width="0.77734375" style="68" customWidth="1"/>
    <col min="787" max="787" width="9.6640625" style="68" customWidth="1"/>
    <col min="788" max="788" width="0.77734375" style="68" customWidth="1"/>
    <col min="789" max="789" width="12.33203125" style="68" customWidth="1"/>
    <col min="790" max="790" width="0.77734375" style="68" customWidth="1"/>
    <col min="791" max="791" width="8" style="68" customWidth="1"/>
    <col min="792" max="792" width="0.77734375" style="68" customWidth="1"/>
    <col min="793" max="793" width="6.109375" style="68" customWidth="1"/>
    <col min="794" max="794" width="0.77734375" style="68" customWidth="1"/>
    <col min="795" max="795" width="11.5546875" style="68"/>
    <col min="796" max="796" width="0.77734375" style="68" customWidth="1"/>
    <col min="797" max="797" width="7.33203125" style="68" customWidth="1"/>
    <col min="798" max="798" width="0.77734375" style="68" customWidth="1"/>
    <col min="799" max="799" width="7" style="68" customWidth="1"/>
    <col min="800" max="800" width="0.77734375" style="68" customWidth="1"/>
    <col min="801" max="801" width="10.6640625" style="68" customWidth="1"/>
    <col min="802" max="802" width="0.6640625" style="68" customWidth="1"/>
    <col min="803" max="803" width="6.109375" style="68" customWidth="1"/>
    <col min="804" max="804" width="0.6640625" style="68" customWidth="1"/>
    <col min="805" max="805" width="5.5546875" style="68" customWidth="1"/>
    <col min="806" max="806" width="0.77734375" style="68" customWidth="1"/>
    <col min="807" max="807" width="10.21875" style="68" customWidth="1"/>
    <col min="808" max="808" width="0.5546875" style="68" customWidth="1"/>
    <col min="809" max="809" width="6" style="68" customWidth="1"/>
    <col min="810" max="810" width="0.77734375" style="68" customWidth="1"/>
    <col min="811" max="811" width="5" style="68" customWidth="1"/>
    <col min="812" max="812" width="1.109375" style="68" customWidth="1"/>
    <col min="813" max="813" width="11.6640625" style="68" customWidth="1"/>
    <col min="814" max="814" width="0.6640625" style="68" customWidth="1"/>
    <col min="815" max="815" width="6.77734375" style="68" customWidth="1"/>
    <col min="816" max="816" width="0.77734375" style="68" customWidth="1"/>
    <col min="817" max="817" width="5.21875" style="68" customWidth="1"/>
    <col min="818" max="818" width="1.109375" style="68" customWidth="1"/>
    <col min="819" max="819" width="11.109375" style="68" customWidth="1"/>
    <col min="820" max="820" width="0.88671875" style="68" customWidth="1"/>
    <col min="821" max="821" width="10.44140625" style="68" customWidth="1"/>
    <col min="822" max="822" width="0.88671875" style="68" customWidth="1"/>
    <col min="823" max="823" width="10.44140625" style="68" customWidth="1"/>
    <col min="824" max="824" width="0.77734375" style="68" customWidth="1"/>
    <col min="825" max="825" width="6" style="68" customWidth="1"/>
    <col min="826" max="826" width="0.77734375" style="68" customWidth="1"/>
    <col min="827" max="827" width="5.33203125" style="68" customWidth="1"/>
    <col min="828" max="828" width="1" style="68" customWidth="1"/>
    <col min="829" max="829" width="10.44140625" style="68" customWidth="1"/>
    <col min="830" max="830" width="0.77734375" style="68" customWidth="1"/>
    <col min="831" max="831" width="6.44140625" style="68" customWidth="1"/>
    <col min="832" max="832" width="0.88671875" style="68" customWidth="1"/>
    <col min="833" max="833" width="5.33203125" style="68" customWidth="1"/>
    <col min="834" max="834" width="0.77734375" style="68" customWidth="1"/>
    <col min="835" max="835" width="12.6640625" style="68" customWidth="1"/>
    <col min="836" max="836" width="1.44140625" style="68" customWidth="1"/>
    <col min="837" max="837" width="3.44140625" style="68" customWidth="1"/>
    <col min="838" max="838" width="2.21875" style="68" customWidth="1"/>
    <col min="839" max="839" width="8.5546875" style="68" customWidth="1"/>
    <col min="840" max="1024" width="11.5546875" style="68"/>
    <col min="1025" max="1025" width="3.77734375" style="68" customWidth="1"/>
    <col min="1026" max="1026" width="1.44140625" style="68" customWidth="1"/>
    <col min="1027" max="1027" width="11.5546875" style="68"/>
    <col min="1028" max="1028" width="0.77734375" style="68" customWidth="1"/>
    <col min="1029" max="1029" width="12.5546875" style="68" bestFit="1" customWidth="1"/>
    <col min="1030" max="1030" width="0.77734375" style="68" customWidth="1"/>
    <col min="1031" max="1031" width="10.44140625" style="68" customWidth="1"/>
    <col min="1032" max="1032" width="0.77734375" style="68" customWidth="1"/>
    <col min="1033" max="1033" width="11.5546875" style="68"/>
    <col min="1034" max="1034" width="0.77734375" style="68" customWidth="1"/>
    <col min="1035" max="1035" width="9.6640625" style="68" customWidth="1"/>
    <col min="1036" max="1036" width="0.77734375" style="68" customWidth="1"/>
    <col min="1037" max="1037" width="10.77734375" style="68" customWidth="1"/>
    <col min="1038" max="1038" width="0.77734375" style="68" customWidth="1"/>
    <col min="1039" max="1039" width="9.6640625" style="68" customWidth="1"/>
    <col min="1040" max="1040" width="0.77734375" style="68" customWidth="1"/>
    <col min="1041" max="1041" width="10" style="68" customWidth="1"/>
    <col min="1042" max="1042" width="0.77734375" style="68" customWidth="1"/>
    <col min="1043" max="1043" width="9.6640625" style="68" customWidth="1"/>
    <col min="1044" max="1044" width="0.77734375" style="68" customWidth="1"/>
    <col min="1045" max="1045" width="12.33203125" style="68" customWidth="1"/>
    <col min="1046" max="1046" width="0.77734375" style="68" customWidth="1"/>
    <col min="1047" max="1047" width="8" style="68" customWidth="1"/>
    <col min="1048" max="1048" width="0.77734375" style="68" customWidth="1"/>
    <col min="1049" max="1049" width="6.109375" style="68" customWidth="1"/>
    <col min="1050" max="1050" width="0.77734375" style="68" customWidth="1"/>
    <col min="1051" max="1051" width="11.5546875" style="68"/>
    <col min="1052" max="1052" width="0.77734375" style="68" customWidth="1"/>
    <col min="1053" max="1053" width="7.33203125" style="68" customWidth="1"/>
    <col min="1054" max="1054" width="0.77734375" style="68" customWidth="1"/>
    <col min="1055" max="1055" width="7" style="68" customWidth="1"/>
    <col min="1056" max="1056" width="0.77734375" style="68" customWidth="1"/>
    <col min="1057" max="1057" width="10.6640625" style="68" customWidth="1"/>
    <col min="1058" max="1058" width="0.6640625" style="68" customWidth="1"/>
    <col min="1059" max="1059" width="6.109375" style="68" customWidth="1"/>
    <col min="1060" max="1060" width="0.6640625" style="68" customWidth="1"/>
    <col min="1061" max="1061" width="5.5546875" style="68" customWidth="1"/>
    <col min="1062" max="1062" width="0.77734375" style="68" customWidth="1"/>
    <col min="1063" max="1063" width="10.21875" style="68" customWidth="1"/>
    <col min="1064" max="1064" width="0.5546875" style="68" customWidth="1"/>
    <col min="1065" max="1065" width="6" style="68" customWidth="1"/>
    <col min="1066" max="1066" width="0.77734375" style="68" customWidth="1"/>
    <col min="1067" max="1067" width="5" style="68" customWidth="1"/>
    <col min="1068" max="1068" width="1.109375" style="68" customWidth="1"/>
    <col min="1069" max="1069" width="11.6640625" style="68" customWidth="1"/>
    <col min="1070" max="1070" width="0.6640625" style="68" customWidth="1"/>
    <col min="1071" max="1071" width="6.77734375" style="68" customWidth="1"/>
    <col min="1072" max="1072" width="0.77734375" style="68" customWidth="1"/>
    <col min="1073" max="1073" width="5.21875" style="68" customWidth="1"/>
    <col min="1074" max="1074" width="1.109375" style="68" customWidth="1"/>
    <col min="1075" max="1075" width="11.109375" style="68" customWidth="1"/>
    <col min="1076" max="1076" width="0.88671875" style="68" customWidth="1"/>
    <col min="1077" max="1077" width="10.44140625" style="68" customWidth="1"/>
    <col min="1078" max="1078" width="0.88671875" style="68" customWidth="1"/>
    <col min="1079" max="1079" width="10.44140625" style="68" customWidth="1"/>
    <col min="1080" max="1080" width="0.77734375" style="68" customWidth="1"/>
    <col min="1081" max="1081" width="6" style="68" customWidth="1"/>
    <col min="1082" max="1082" width="0.77734375" style="68" customWidth="1"/>
    <col min="1083" max="1083" width="5.33203125" style="68" customWidth="1"/>
    <col min="1084" max="1084" width="1" style="68" customWidth="1"/>
    <col min="1085" max="1085" width="10.44140625" style="68" customWidth="1"/>
    <col min="1086" max="1086" width="0.77734375" style="68" customWidth="1"/>
    <col min="1087" max="1087" width="6.44140625" style="68" customWidth="1"/>
    <col min="1088" max="1088" width="0.88671875" style="68" customWidth="1"/>
    <col min="1089" max="1089" width="5.33203125" style="68" customWidth="1"/>
    <col min="1090" max="1090" width="0.77734375" style="68" customWidth="1"/>
    <col min="1091" max="1091" width="12.6640625" style="68" customWidth="1"/>
    <col min="1092" max="1092" width="1.44140625" style="68" customWidth="1"/>
    <col min="1093" max="1093" width="3.44140625" style="68" customWidth="1"/>
    <col min="1094" max="1094" width="2.21875" style="68" customWidth="1"/>
    <col min="1095" max="1095" width="8.5546875" style="68" customWidth="1"/>
    <col min="1096" max="1280" width="11.5546875" style="68"/>
    <col min="1281" max="1281" width="3.77734375" style="68" customWidth="1"/>
    <col min="1282" max="1282" width="1.44140625" style="68" customWidth="1"/>
    <col min="1283" max="1283" width="11.5546875" style="68"/>
    <col min="1284" max="1284" width="0.77734375" style="68" customWidth="1"/>
    <col min="1285" max="1285" width="12.5546875" style="68" bestFit="1" customWidth="1"/>
    <col min="1286" max="1286" width="0.77734375" style="68" customWidth="1"/>
    <col min="1287" max="1287" width="10.44140625" style="68" customWidth="1"/>
    <col min="1288" max="1288" width="0.77734375" style="68" customWidth="1"/>
    <col min="1289" max="1289" width="11.5546875" style="68"/>
    <col min="1290" max="1290" width="0.77734375" style="68" customWidth="1"/>
    <col min="1291" max="1291" width="9.6640625" style="68" customWidth="1"/>
    <col min="1292" max="1292" width="0.77734375" style="68" customWidth="1"/>
    <col min="1293" max="1293" width="10.77734375" style="68" customWidth="1"/>
    <col min="1294" max="1294" width="0.77734375" style="68" customWidth="1"/>
    <col min="1295" max="1295" width="9.6640625" style="68" customWidth="1"/>
    <col min="1296" max="1296" width="0.77734375" style="68" customWidth="1"/>
    <col min="1297" max="1297" width="10" style="68" customWidth="1"/>
    <col min="1298" max="1298" width="0.77734375" style="68" customWidth="1"/>
    <col min="1299" max="1299" width="9.6640625" style="68" customWidth="1"/>
    <col min="1300" max="1300" width="0.77734375" style="68" customWidth="1"/>
    <col min="1301" max="1301" width="12.33203125" style="68" customWidth="1"/>
    <col min="1302" max="1302" width="0.77734375" style="68" customWidth="1"/>
    <col min="1303" max="1303" width="8" style="68" customWidth="1"/>
    <col min="1304" max="1304" width="0.77734375" style="68" customWidth="1"/>
    <col min="1305" max="1305" width="6.109375" style="68" customWidth="1"/>
    <col min="1306" max="1306" width="0.77734375" style="68" customWidth="1"/>
    <col min="1307" max="1307" width="11.5546875" style="68"/>
    <col min="1308" max="1308" width="0.77734375" style="68" customWidth="1"/>
    <col min="1309" max="1309" width="7.33203125" style="68" customWidth="1"/>
    <col min="1310" max="1310" width="0.77734375" style="68" customWidth="1"/>
    <col min="1311" max="1311" width="7" style="68" customWidth="1"/>
    <col min="1312" max="1312" width="0.77734375" style="68" customWidth="1"/>
    <col min="1313" max="1313" width="10.6640625" style="68" customWidth="1"/>
    <col min="1314" max="1314" width="0.6640625" style="68" customWidth="1"/>
    <col min="1315" max="1315" width="6.109375" style="68" customWidth="1"/>
    <col min="1316" max="1316" width="0.6640625" style="68" customWidth="1"/>
    <col min="1317" max="1317" width="5.5546875" style="68" customWidth="1"/>
    <col min="1318" max="1318" width="0.77734375" style="68" customWidth="1"/>
    <col min="1319" max="1319" width="10.21875" style="68" customWidth="1"/>
    <col min="1320" max="1320" width="0.5546875" style="68" customWidth="1"/>
    <col min="1321" max="1321" width="6" style="68" customWidth="1"/>
    <col min="1322" max="1322" width="0.77734375" style="68" customWidth="1"/>
    <col min="1323" max="1323" width="5" style="68" customWidth="1"/>
    <col min="1324" max="1324" width="1.109375" style="68" customWidth="1"/>
    <col min="1325" max="1325" width="11.6640625" style="68" customWidth="1"/>
    <col min="1326" max="1326" width="0.6640625" style="68" customWidth="1"/>
    <col min="1327" max="1327" width="6.77734375" style="68" customWidth="1"/>
    <col min="1328" max="1328" width="0.77734375" style="68" customWidth="1"/>
    <col min="1329" max="1329" width="5.21875" style="68" customWidth="1"/>
    <col min="1330" max="1330" width="1.109375" style="68" customWidth="1"/>
    <col min="1331" max="1331" width="11.109375" style="68" customWidth="1"/>
    <col min="1332" max="1332" width="0.88671875" style="68" customWidth="1"/>
    <col min="1333" max="1333" width="10.44140625" style="68" customWidth="1"/>
    <col min="1334" max="1334" width="0.88671875" style="68" customWidth="1"/>
    <col min="1335" max="1335" width="10.44140625" style="68" customWidth="1"/>
    <col min="1336" max="1336" width="0.77734375" style="68" customWidth="1"/>
    <col min="1337" max="1337" width="6" style="68" customWidth="1"/>
    <col min="1338" max="1338" width="0.77734375" style="68" customWidth="1"/>
    <col min="1339" max="1339" width="5.33203125" style="68" customWidth="1"/>
    <col min="1340" max="1340" width="1" style="68" customWidth="1"/>
    <col min="1341" max="1341" width="10.44140625" style="68" customWidth="1"/>
    <col min="1342" max="1342" width="0.77734375" style="68" customWidth="1"/>
    <col min="1343" max="1343" width="6.44140625" style="68" customWidth="1"/>
    <col min="1344" max="1344" width="0.88671875" style="68" customWidth="1"/>
    <col min="1345" max="1345" width="5.33203125" style="68" customWidth="1"/>
    <col min="1346" max="1346" width="0.77734375" style="68" customWidth="1"/>
    <col min="1347" max="1347" width="12.6640625" style="68" customWidth="1"/>
    <col min="1348" max="1348" width="1.44140625" style="68" customWidth="1"/>
    <col min="1349" max="1349" width="3.44140625" style="68" customWidth="1"/>
    <col min="1350" max="1350" width="2.21875" style="68" customWidth="1"/>
    <col min="1351" max="1351" width="8.5546875" style="68" customWidth="1"/>
    <col min="1352" max="1536" width="11.5546875" style="68"/>
    <col min="1537" max="1537" width="3.77734375" style="68" customWidth="1"/>
    <col min="1538" max="1538" width="1.44140625" style="68" customWidth="1"/>
    <col min="1539" max="1539" width="11.5546875" style="68"/>
    <col min="1540" max="1540" width="0.77734375" style="68" customWidth="1"/>
    <col min="1541" max="1541" width="12.5546875" style="68" bestFit="1" customWidth="1"/>
    <col min="1542" max="1542" width="0.77734375" style="68" customWidth="1"/>
    <col min="1543" max="1543" width="10.44140625" style="68" customWidth="1"/>
    <col min="1544" max="1544" width="0.77734375" style="68" customWidth="1"/>
    <col min="1545" max="1545" width="11.5546875" style="68"/>
    <col min="1546" max="1546" width="0.77734375" style="68" customWidth="1"/>
    <col min="1547" max="1547" width="9.6640625" style="68" customWidth="1"/>
    <col min="1548" max="1548" width="0.77734375" style="68" customWidth="1"/>
    <col min="1549" max="1549" width="10.77734375" style="68" customWidth="1"/>
    <col min="1550" max="1550" width="0.77734375" style="68" customWidth="1"/>
    <col min="1551" max="1551" width="9.6640625" style="68" customWidth="1"/>
    <col min="1552" max="1552" width="0.77734375" style="68" customWidth="1"/>
    <col min="1553" max="1553" width="10" style="68" customWidth="1"/>
    <col min="1554" max="1554" width="0.77734375" style="68" customWidth="1"/>
    <col min="1555" max="1555" width="9.6640625" style="68" customWidth="1"/>
    <col min="1556" max="1556" width="0.77734375" style="68" customWidth="1"/>
    <col min="1557" max="1557" width="12.33203125" style="68" customWidth="1"/>
    <col min="1558" max="1558" width="0.77734375" style="68" customWidth="1"/>
    <col min="1559" max="1559" width="8" style="68" customWidth="1"/>
    <col min="1560" max="1560" width="0.77734375" style="68" customWidth="1"/>
    <col min="1561" max="1561" width="6.109375" style="68" customWidth="1"/>
    <col min="1562" max="1562" width="0.77734375" style="68" customWidth="1"/>
    <col min="1563" max="1563" width="11.5546875" style="68"/>
    <col min="1564" max="1564" width="0.77734375" style="68" customWidth="1"/>
    <col min="1565" max="1565" width="7.33203125" style="68" customWidth="1"/>
    <col min="1566" max="1566" width="0.77734375" style="68" customWidth="1"/>
    <col min="1567" max="1567" width="7" style="68" customWidth="1"/>
    <col min="1568" max="1568" width="0.77734375" style="68" customWidth="1"/>
    <col min="1569" max="1569" width="10.6640625" style="68" customWidth="1"/>
    <col min="1570" max="1570" width="0.6640625" style="68" customWidth="1"/>
    <col min="1571" max="1571" width="6.109375" style="68" customWidth="1"/>
    <col min="1572" max="1572" width="0.6640625" style="68" customWidth="1"/>
    <col min="1573" max="1573" width="5.5546875" style="68" customWidth="1"/>
    <col min="1574" max="1574" width="0.77734375" style="68" customWidth="1"/>
    <col min="1575" max="1575" width="10.21875" style="68" customWidth="1"/>
    <col min="1576" max="1576" width="0.5546875" style="68" customWidth="1"/>
    <col min="1577" max="1577" width="6" style="68" customWidth="1"/>
    <col min="1578" max="1578" width="0.77734375" style="68" customWidth="1"/>
    <col min="1579" max="1579" width="5" style="68" customWidth="1"/>
    <col min="1580" max="1580" width="1.109375" style="68" customWidth="1"/>
    <col min="1581" max="1581" width="11.6640625" style="68" customWidth="1"/>
    <col min="1582" max="1582" width="0.6640625" style="68" customWidth="1"/>
    <col min="1583" max="1583" width="6.77734375" style="68" customWidth="1"/>
    <col min="1584" max="1584" width="0.77734375" style="68" customWidth="1"/>
    <col min="1585" max="1585" width="5.21875" style="68" customWidth="1"/>
    <col min="1586" max="1586" width="1.109375" style="68" customWidth="1"/>
    <col min="1587" max="1587" width="11.109375" style="68" customWidth="1"/>
    <col min="1588" max="1588" width="0.88671875" style="68" customWidth="1"/>
    <col min="1589" max="1589" width="10.44140625" style="68" customWidth="1"/>
    <col min="1590" max="1590" width="0.88671875" style="68" customWidth="1"/>
    <col min="1591" max="1591" width="10.44140625" style="68" customWidth="1"/>
    <col min="1592" max="1592" width="0.77734375" style="68" customWidth="1"/>
    <col min="1593" max="1593" width="6" style="68" customWidth="1"/>
    <col min="1594" max="1594" width="0.77734375" style="68" customWidth="1"/>
    <col min="1595" max="1595" width="5.33203125" style="68" customWidth="1"/>
    <col min="1596" max="1596" width="1" style="68" customWidth="1"/>
    <col min="1597" max="1597" width="10.44140625" style="68" customWidth="1"/>
    <col min="1598" max="1598" width="0.77734375" style="68" customWidth="1"/>
    <col min="1599" max="1599" width="6.44140625" style="68" customWidth="1"/>
    <col min="1600" max="1600" width="0.88671875" style="68" customWidth="1"/>
    <col min="1601" max="1601" width="5.33203125" style="68" customWidth="1"/>
    <col min="1602" max="1602" width="0.77734375" style="68" customWidth="1"/>
    <col min="1603" max="1603" width="12.6640625" style="68" customWidth="1"/>
    <col min="1604" max="1604" width="1.44140625" style="68" customWidth="1"/>
    <col min="1605" max="1605" width="3.44140625" style="68" customWidth="1"/>
    <col min="1606" max="1606" width="2.21875" style="68" customWidth="1"/>
    <col min="1607" max="1607" width="8.5546875" style="68" customWidth="1"/>
    <col min="1608" max="1792" width="11.5546875" style="68"/>
    <col min="1793" max="1793" width="3.77734375" style="68" customWidth="1"/>
    <col min="1794" max="1794" width="1.44140625" style="68" customWidth="1"/>
    <col min="1795" max="1795" width="11.5546875" style="68"/>
    <col min="1796" max="1796" width="0.77734375" style="68" customWidth="1"/>
    <col min="1797" max="1797" width="12.5546875" style="68" bestFit="1" customWidth="1"/>
    <col min="1798" max="1798" width="0.77734375" style="68" customWidth="1"/>
    <col min="1799" max="1799" width="10.44140625" style="68" customWidth="1"/>
    <col min="1800" max="1800" width="0.77734375" style="68" customWidth="1"/>
    <col min="1801" max="1801" width="11.5546875" style="68"/>
    <col min="1802" max="1802" width="0.77734375" style="68" customWidth="1"/>
    <col min="1803" max="1803" width="9.6640625" style="68" customWidth="1"/>
    <col min="1804" max="1804" width="0.77734375" style="68" customWidth="1"/>
    <col min="1805" max="1805" width="10.77734375" style="68" customWidth="1"/>
    <col min="1806" max="1806" width="0.77734375" style="68" customWidth="1"/>
    <col min="1807" max="1807" width="9.6640625" style="68" customWidth="1"/>
    <col min="1808" max="1808" width="0.77734375" style="68" customWidth="1"/>
    <col min="1809" max="1809" width="10" style="68" customWidth="1"/>
    <col min="1810" max="1810" width="0.77734375" style="68" customWidth="1"/>
    <col min="1811" max="1811" width="9.6640625" style="68" customWidth="1"/>
    <col min="1812" max="1812" width="0.77734375" style="68" customWidth="1"/>
    <col min="1813" max="1813" width="12.33203125" style="68" customWidth="1"/>
    <col min="1814" max="1814" width="0.77734375" style="68" customWidth="1"/>
    <col min="1815" max="1815" width="8" style="68" customWidth="1"/>
    <col min="1816" max="1816" width="0.77734375" style="68" customWidth="1"/>
    <col min="1817" max="1817" width="6.109375" style="68" customWidth="1"/>
    <col min="1818" max="1818" width="0.77734375" style="68" customWidth="1"/>
    <col min="1819" max="1819" width="11.5546875" style="68"/>
    <col min="1820" max="1820" width="0.77734375" style="68" customWidth="1"/>
    <col min="1821" max="1821" width="7.33203125" style="68" customWidth="1"/>
    <col min="1822" max="1822" width="0.77734375" style="68" customWidth="1"/>
    <col min="1823" max="1823" width="7" style="68" customWidth="1"/>
    <col min="1824" max="1824" width="0.77734375" style="68" customWidth="1"/>
    <col min="1825" max="1825" width="10.6640625" style="68" customWidth="1"/>
    <col min="1826" max="1826" width="0.6640625" style="68" customWidth="1"/>
    <col min="1827" max="1827" width="6.109375" style="68" customWidth="1"/>
    <col min="1828" max="1828" width="0.6640625" style="68" customWidth="1"/>
    <col min="1829" max="1829" width="5.5546875" style="68" customWidth="1"/>
    <col min="1830" max="1830" width="0.77734375" style="68" customWidth="1"/>
    <col min="1831" max="1831" width="10.21875" style="68" customWidth="1"/>
    <col min="1832" max="1832" width="0.5546875" style="68" customWidth="1"/>
    <col min="1833" max="1833" width="6" style="68" customWidth="1"/>
    <col min="1834" max="1834" width="0.77734375" style="68" customWidth="1"/>
    <col min="1835" max="1835" width="5" style="68" customWidth="1"/>
    <col min="1836" max="1836" width="1.109375" style="68" customWidth="1"/>
    <col min="1837" max="1837" width="11.6640625" style="68" customWidth="1"/>
    <col min="1838" max="1838" width="0.6640625" style="68" customWidth="1"/>
    <col min="1839" max="1839" width="6.77734375" style="68" customWidth="1"/>
    <col min="1840" max="1840" width="0.77734375" style="68" customWidth="1"/>
    <col min="1841" max="1841" width="5.21875" style="68" customWidth="1"/>
    <col min="1842" max="1842" width="1.109375" style="68" customWidth="1"/>
    <col min="1843" max="1843" width="11.109375" style="68" customWidth="1"/>
    <col min="1844" max="1844" width="0.88671875" style="68" customWidth="1"/>
    <col min="1845" max="1845" width="10.44140625" style="68" customWidth="1"/>
    <col min="1846" max="1846" width="0.88671875" style="68" customWidth="1"/>
    <col min="1847" max="1847" width="10.44140625" style="68" customWidth="1"/>
    <col min="1848" max="1848" width="0.77734375" style="68" customWidth="1"/>
    <col min="1849" max="1849" width="6" style="68" customWidth="1"/>
    <col min="1850" max="1850" width="0.77734375" style="68" customWidth="1"/>
    <col min="1851" max="1851" width="5.33203125" style="68" customWidth="1"/>
    <col min="1852" max="1852" width="1" style="68" customWidth="1"/>
    <col min="1853" max="1853" width="10.44140625" style="68" customWidth="1"/>
    <col min="1854" max="1854" width="0.77734375" style="68" customWidth="1"/>
    <col min="1855" max="1855" width="6.44140625" style="68" customWidth="1"/>
    <col min="1856" max="1856" width="0.88671875" style="68" customWidth="1"/>
    <col min="1857" max="1857" width="5.33203125" style="68" customWidth="1"/>
    <col min="1858" max="1858" width="0.77734375" style="68" customWidth="1"/>
    <col min="1859" max="1859" width="12.6640625" style="68" customWidth="1"/>
    <col min="1860" max="1860" width="1.44140625" style="68" customWidth="1"/>
    <col min="1861" max="1861" width="3.44140625" style="68" customWidth="1"/>
    <col min="1862" max="1862" width="2.21875" style="68" customWidth="1"/>
    <col min="1863" max="1863" width="8.5546875" style="68" customWidth="1"/>
    <col min="1864" max="2048" width="11.5546875" style="68"/>
    <col min="2049" max="2049" width="3.77734375" style="68" customWidth="1"/>
    <col min="2050" max="2050" width="1.44140625" style="68" customWidth="1"/>
    <col min="2051" max="2051" width="11.5546875" style="68"/>
    <col min="2052" max="2052" width="0.77734375" style="68" customWidth="1"/>
    <col min="2053" max="2053" width="12.5546875" style="68" bestFit="1" customWidth="1"/>
    <col min="2054" max="2054" width="0.77734375" style="68" customWidth="1"/>
    <col min="2055" max="2055" width="10.44140625" style="68" customWidth="1"/>
    <col min="2056" max="2056" width="0.77734375" style="68" customWidth="1"/>
    <col min="2057" max="2057" width="11.5546875" style="68"/>
    <col min="2058" max="2058" width="0.77734375" style="68" customWidth="1"/>
    <col min="2059" max="2059" width="9.6640625" style="68" customWidth="1"/>
    <col min="2060" max="2060" width="0.77734375" style="68" customWidth="1"/>
    <col min="2061" max="2061" width="10.77734375" style="68" customWidth="1"/>
    <col min="2062" max="2062" width="0.77734375" style="68" customWidth="1"/>
    <col min="2063" max="2063" width="9.6640625" style="68" customWidth="1"/>
    <col min="2064" max="2064" width="0.77734375" style="68" customWidth="1"/>
    <col min="2065" max="2065" width="10" style="68" customWidth="1"/>
    <col min="2066" max="2066" width="0.77734375" style="68" customWidth="1"/>
    <col min="2067" max="2067" width="9.6640625" style="68" customWidth="1"/>
    <col min="2068" max="2068" width="0.77734375" style="68" customWidth="1"/>
    <col min="2069" max="2069" width="12.33203125" style="68" customWidth="1"/>
    <col min="2070" max="2070" width="0.77734375" style="68" customWidth="1"/>
    <col min="2071" max="2071" width="8" style="68" customWidth="1"/>
    <col min="2072" max="2072" width="0.77734375" style="68" customWidth="1"/>
    <col min="2073" max="2073" width="6.109375" style="68" customWidth="1"/>
    <col min="2074" max="2074" width="0.77734375" style="68" customWidth="1"/>
    <col min="2075" max="2075" width="11.5546875" style="68"/>
    <col min="2076" max="2076" width="0.77734375" style="68" customWidth="1"/>
    <col min="2077" max="2077" width="7.33203125" style="68" customWidth="1"/>
    <col min="2078" max="2078" width="0.77734375" style="68" customWidth="1"/>
    <col min="2079" max="2079" width="7" style="68" customWidth="1"/>
    <col min="2080" max="2080" width="0.77734375" style="68" customWidth="1"/>
    <col min="2081" max="2081" width="10.6640625" style="68" customWidth="1"/>
    <col min="2082" max="2082" width="0.6640625" style="68" customWidth="1"/>
    <col min="2083" max="2083" width="6.109375" style="68" customWidth="1"/>
    <col min="2084" max="2084" width="0.6640625" style="68" customWidth="1"/>
    <col min="2085" max="2085" width="5.5546875" style="68" customWidth="1"/>
    <col min="2086" max="2086" width="0.77734375" style="68" customWidth="1"/>
    <col min="2087" max="2087" width="10.21875" style="68" customWidth="1"/>
    <col min="2088" max="2088" width="0.5546875" style="68" customWidth="1"/>
    <col min="2089" max="2089" width="6" style="68" customWidth="1"/>
    <col min="2090" max="2090" width="0.77734375" style="68" customWidth="1"/>
    <col min="2091" max="2091" width="5" style="68" customWidth="1"/>
    <col min="2092" max="2092" width="1.109375" style="68" customWidth="1"/>
    <col min="2093" max="2093" width="11.6640625" style="68" customWidth="1"/>
    <col min="2094" max="2094" width="0.6640625" style="68" customWidth="1"/>
    <col min="2095" max="2095" width="6.77734375" style="68" customWidth="1"/>
    <col min="2096" max="2096" width="0.77734375" style="68" customWidth="1"/>
    <col min="2097" max="2097" width="5.21875" style="68" customWidth="1"/>
    <col min="2098" max="2098" width="1.109375" style="68" customWidth="1"/>
    <col min="2099" max="2099" width="11.109375" style="68" customWidth="1"/>
    <col min="2100" max="2100" width="0.88671875" style="68" customWidth="1"/>
    <col min="2101" max="2101" width="10.44140625" style="68" customWidth="1"/>
    <col min="2102" max="2102" width="0.88671875" style="68" customWidth="1"/>
    <col min="2103" max="2103" width="10.44140625" style="68" customWidth="1"/>
    <col min="2104" max="2104" width="0.77734375" style="68" customWidth="1"/>
    <col min="2105" max="2105" width="6" style="68" customWidth="1"/>
    <col min="2106" max="2106" width="0.77734375" style="68" customWidth="1"/>
    <col min="2107" max="2107" width="5.33203125" style="68" customWidth="1"/>
    <col min="2108" max="2108" width="1" style="68" customWidth="1"/>
    <col min="2109" max="2109" width="10.44140625" style="68" customWidth="1"/>
    <col min="2110" max="2110" width="0.77734375" style="68" customWidth="1"/>
    <col min="2111" max="2111" width="6.44140625" style="68" customWidth="1"/>
    <col min="2112" max="2112" width="0.88671875" style="68" customWidth="1"/>
    <col min="2113" max="2113" width="5.33203125" style="68" customWidth="1"/>
    <col min="2114" max="2114" width="0.77734375" style="68" customWidth="1"/>
    <col min="2115" max="2115" width="12.6640625" style="68" customWidth="1"/>
    <col min="2116" max="2116" width="1.44140625" style="68" customWidth="1"/>
    <col min="2117" max="2117" width="3.44140625" style="68" customWidth="1"/>
    <col min="2118" max="2118" width="2.21875" style="68" customWidth="1"/>
    <col min="2119" max="2119" width="8.5546875" style="68" customWidth="1"/>
    <col min="2120" max="2304" width="11.5546875" style="68"/>
    <col min="2305" max="2305" width="3.77734375" style="68" customWidth="1"/>
    <col min="2306" max="2306" width="1.44140625" style="68" customWidth="1"/>
    <col min="2307" max="2307" width="11.5546875" style="68"/>
    <col min="2308" max="2308" width="0.77734375" style="68" customWidth="1"/>
    <col min="2309" max="2309" width="12.5546875" style="68" bestFit="1" customWidth="1"/>
    <col min="2310" max="2310" width="0.77734375" style="68" customWidth="1"/>
    <col min="2311" max="2311" width="10.44140625" style="68" customWidth="1"/>
    <col min="2312" max="2312" width="0.77734375" style="68" customWidth="1"/>
    <col min="2313" max="2313" width="11.5546875" style="68"/>
    <col min="2314" max="2314" width="0.77734375" style="68" customWidth="1"/>
    <col min="2315" max="2315" width="9.6640625" style="68" customWidth="1"/>
    <col min="2316" max="2316" width="0.77734375" style="68" customWidth="1"/>
    <col min="2317" max="2317" width="10.77734375" style="68" customWidth="1"/>
    <col min="2318" max="2318" width="0.77734375" style="68" customWidth="1"/>
    <col min="2319" max="2319" width="9.6640625" style="68" customWidth="1"/>
    <col min="2320" max="2320" width="0.77734375" style="68" customWidth="1"/>
    <col min="2321" max="2321" width="10" style="68" customWidth="1"/>
    <col min="2322" max="2322" width="0.77734375" style="68" customWidth="1"/>
    <col min="2323" max="2323" width="9.6640625" style="68" customWidth="1"/>
    <col min="2324" max="2324" width="0.77734375" style="68" customWidth="1"/>
    <col min="2325" max="2325" width="12.33203125" style="68" customWidth="1"/>
    <col min="2326" max="2326" width="0.77734375" style="68" customWidth="1"/>
    <col min="2327" max="2327" width="8" style="68" customWidth="1"/>
    <col min="2328" max="2328" width="0.77734375" style="68" customWidth="1"/>
    <col min="2329" max="2329" width="6.109375" style="68" customWidth="1"/>
    <col min="2330" max="2330" width="0.77734375" style="68" customWidth="1"/>
    <col min="2331" max="2331" width="11.5546875" style="68"/>
    <col min="2332" max="2332" width="0.77734375" style="68" customWidth="1"/>
    <col min="2333" max="2333" width="7.33203125" style="68" customWidth="1"/>
    <col min="2334" max="2334" width="0.77734375" style="68" customWidth="1"/>
    <col min="2335" max="2335" width="7" style="68" customWidth="1"/>
    <col min="2336" max="2336" width="0.77734375" style="68" customWidth="1"/>
    <col min="2337" max="2337" width="10.6640625" style="68" customWidth="1"/>
    <col min="2338" max="2338" width="0.6640625" style="68" customWidth="1"/>
    <col min="2339" max="2339" width="6.109375" style="68" customWidth="1"/>
    <col min="2340" max="2340" width="0.6640625" style="68" customWidth="1"/>
    <col min="2341" max="2341" width="5.5546875" style="68" customWidth="1"/>
    <col min="2342" max="2342" width="0.77734375" style="68" customWidth="1"/>
    <col min="2343" max="2343" width="10.21875" style="68" customWidth="1"/>
    <col min="2344" max="2344" width="0.5546875" style="68" customWidth="1"/>
    <col min="2345" max="2345" width="6" style="68" customWidth="1"/>
    <col min="2346" max="2346" width="0.77734375" style="68" customWidth="1"/>
    <col min="2347" max="2347" width="5" style="68" customWidth="1"/>
    <col min="2348" max="2348" width="1.109375" style="68" customWidth="1"/>
    <col min="2349" max="2349" width="11.6640625" style="68" customWidth="1"/>
    <col min="2350" max="2350" width="0.6640625" style="68" customWidth="1"/>
    <col min="2351" max="2351" width="6.77734375" style="68" customWidth="1"/>
    <col min="2352" max="2352" width="0.77734375" style="68" customWidth="1"/>
    <col min="2353" max="2353" width="5.21875" style="68" customWidth="1"/>
    <col min="2354" max="2354" width="1.109375" style="68" customWidth="1"/>
    <col min="2355" max="2355" width="11.109375" style="68" customWidth="1"/>
    <col min="2356" max="2356" width="0.88671875" style="68" customWidth="1"/>
    <col min="2357" max="2357" width="10.44140625" style="68" customWidth="1"/>
    <col min="2358" max="2358" width="0.88671875" style="68" customWidth="1"/>
    <col min="2359" max="2359" width="10.44140625" style="68" customWidth="1"/>
    <col min="2360" max="2360" width="0.77734375" style="68" customWidth="1"/>
    <col min="2361" max="2361" width="6" style="68" customWidth="1"/>
    <col min="2362" max="2362" width="0.77734375" style="68" customWidth="1"/>
    <col min="2363" max="2363" width="5.33203125" style="68" customWidth="1"/>
    <col min="2364" max="2364" width="1" style="68" customWidth="1"/>
    <col min="2365" max="2365" width="10.44140625" style="68" customWidth="1"/>
    <col min="2366" max="2366" width="0.77734375" style="68" customWidth="1"/>
    <col min="2367" max="2367" width="6.44140625" style="68" customWidth="1"/>
    <col min="2368" max="2368" width="0.88671875" style="68" customWidth="1"/>
    <col min="2369" max="2369" width="5.33203125" style="68" customWidth="1"/>
    <col min="2370" max="2370" width="0.77734375" style="68" customWidth="1"/>
    <col min="2371" max="2371" width="12.6640625" style="68" customWidth="1"/>
    <col min="2372" max="2372" width="1.44140625" style="68" customWidth="1"/>
    <col min="2373" max="2373" width="3.44140625" style="68" customWidth="1"/>
    <col min="2374" max="2374" width="2.21875" style="68" customWidth="1"/>
    <col min="2375" max="2375" width="8.5546875" style="68" customWidth="1"/>
    <col min="2376" max="2560" width="11.5546875" style="68"/>
    <col min="2561" max="2561" width="3.77734375" style="68" customWidth="1"/>
    <col min="2562" max="2562" width="1.44140625" style="68" customWidth="1"/>
    <col min="2563" max="2563" width="11.5546875" style="68"/>
    <col min="2564" max="2564" width="0.77734375" style="68" customWidth="1"/>
    <col min="2565" max="2565" width="12.5546875" style="68" bestFit="1" customWidth="1"/>
    <col min="2566" max="2566" width="0.77734375" style="68" customWidth="1"/>
    <col min="2567" max="2567" width="10.44140625" style="68" customWidth="1"/>
    <col min="2568" max="2568" width="0.77734375" style="68" customWidth="1"/>
    <col min="2569" max="2569" width="11.5546875" style="68"/>
    <col min="2570" max="2570" width="0.77734375" style="68" customWidth="1"/>
    <col min="2571" max="2571" width="9.6640625" style="68" customWidth="1"/>
    <col min="2572" max="2572" width="0.77734375" style="68" customWidth="1"/>
    <col min="2573" max="2573" width="10.77734375" style="68" customWidth="1"/>
    <col min="2574" max="2574" width="0.77734375" style="68" customWidth="1"/>
    <col min="2575" max="2575" width="9.6640625" style="68" customWidth="1"/>
    <col min="2576" max="2576" width="0.77734375" style="68" customWidth="1"/>
    <col min="2577" max="2577" width="10" style="68" customWidth="1"/>
    <col min="2578" max="2578" width="0.77734375" style="68" customWidth="1"/>
    <col min="2579" max="2579" width="9.6640625" style="68" customWidth="1"/>
    <col min="2580" max="2580" width="0.77734375" style="68" customWidth="1"/>
    <col min="2581" max="2581" width="12.33203125" style="68" customWidth="1"/>
    <col min="2582" max="2582" width="0.77734375" style="68" customWidth="1"/>
    <col min="2583" max="2583" width="8" style="68" customWidth="1"/>
    <col min="2584" max="2584" width="0.77734375" style="68" customWidth="1"/>
    <col min="2585" max="2585" width="6.109375" style="68" customWidth="1"/>
    <col min="2586" max="2586" width="0.77734375" style="68" customWidth="1"/>
    <col min="2587" max="2587" width="11.5546875" style="68"/>
    <col min="2588" max="2588" width="0.77734375" style="68" customWidth="1"/>
    <col min="2589" max="2589" width="7.33203125" style="68" customWidth="1"/>
    <col min="2590" max="2590" width="0.77734375" style="68" customWidth="1"/>
    <col min="2591" max="2591" width="7" style="68" customWidth="1"/>
    <col min="2592" max="2592" width="0.77734375" style="68" customWidth="1"/>
    <col min="2593" max="2593" width="10.6640625" style="68" customWidth="1"/>
    <col min="2594" max="2594" width="0.6640625" style="68" customWidth="1"/>
    <col min="2595" max="2595" width="6.109375" style="68" customWidth="1"/>
    <col min="2596" max="2596" width="0.6640625" style="68" customWidth="1"/>
    <col min="2597" max="2597" width="5.5546875" style="68" customWidth="1"/>
    <col min="2598" max="2598" width="0.77734375" style="68" customWidth="1"/>
    <col min="2599" max="2599" width="10.21875" style="68" customWidth="1"/>
    <col min="2600" max="2600" width="0.5546875" style="68" customWidth="1"/>
    <col min="2601" max="2601" width="6" style="68" customWidth="1"/>
    <col min="2602" max="2602" width="0.77734375" style="68" customWidth="1"/>
    <col min="2603" max="2603" width="5" style="68" customWidth="1"/>
    <col min="2604" max="2604" width="1.109375" style="68" customWidth="1"/>
    <col min="2605" max="2605" width="11.6640625" style="68" customWidth="1"/>
    <col min="2606" max="2606" width="0.6640625" style="68" customWidth="1"/>
    <col min="2607" max="2607" width="6.77734375" style="68" customWidth="1"/>
    <col min="2608" max="2608" width="0.77734375" style="68" customWidth="1"/>
    <col min="2609" max="2609" width="5.21875" style="68" customWidth="1"/>
    <col min="2610" max="2610" width="1.109375" style="68" customWidth="1"/>
    <col min="2611" max="2611" width="11.109375" style="68" customWidth="1"/>
    <col min="2612" max="2612" width="0.88671875" style="68" customWidth="1"/>
    <col min="2613" max="2613" width="10.44140625" style="68" customWidth="1"/>
    <col min="2614" max="2614" width="0.88671875" style="68" customWidth="1"/>
    <col min="2615" max="2615" width="10.44140625" style="68" customWidth="1"/>
    <col min="2616" max="2616" width="0.77734375" style="68" customWidth="1"/>
    <col min="2617" max="2617" width="6" style="68" customWidth="1"/>
    <col min="2618" max="2618" width="0.77734375" style="68" customWidth="1"/>
    <col min="2619" max="2619" width="5.33203125" style="68" customWidth="1"/>
    <col min="2620" max="2620" width="1" style="68" customWidth="1"/>
    <col min="2621" max="2621" width="10.44140625" style="68" customWidth="1"/>
    <col min="2622" max="2622" width="0.77734375" style="68" customWidth="1"/>
    <col min="2623" max="2623" width="6.44140625" style="68" customWidth="1"/>
    <col min="2624" max="2624" width="0.88671875" style="68" customWidth="1"/>
    <col min="2625" max="2625" width="5.33203125" style="68" customWidth="1"/>
    <col min="2626" max="2626" width="0.77734375" style="68" customWidth="1"/>
    <col min="2627" max="2627" width="12.6640625" style="68" customWidth="1"/>
    <col min="2628" max="2628" width="1.44140625" style="68" customWidth="1"/>
    <col min="2629" max="2629" width="3.44140625" style="68" customWidth="1"/>
    <col min="2630" max="2630" width="2.21875" style="68" customWidth="1"/>
    <col min="2631" max="2631" width="8.5546875" style="68" customWidth="1"/>
    <col min="2632" max="2816" width="11.5546875" style="68"/>
    <col min="2817" max="2817" width="3.77734375" style="68" customWidth="1"/>
    <col min="2818" max="2818" width="1.44140625" style="68" customWidth="1"/>
    <col min="2819" max="2819" width="11.5546875" style="68"/>
    <col min="2820" max="2820" width="0.77734375" style="68" customWidth="1"/>
    <col min="2821" max="2821" width="12.5546875" style="68" bestFit="1" customWidth="1"/>
    <col min="2822" max="2822" width="0.77734375" style="68" customWidth="1"/>
    <col min="2823" max="2823" width="10.44140625" style="68" customWidth="1"/>
    <col min="2824" max="2824" width="0.77734375" style="68" customWidth="1"/>
    <col min="2825" max="2825" width="11.5546875" style="68"/>
    <col min="2826" max="2826" width="0.77734375" style="68" customWidth="1"/>
    <col min="2827" max="2827" width="9.6640625" style="68" customWidth="1"/>
    <col min="2828" max="2828" width="0.77734375" style="68" customWidth="1"/>
    <col min="2829" max="2829" width="10.77734375" style="68" customWidth="1"/>
    <col min="2830" max="2830" width="0.77734375" style="68" customWidth="1"/>
    <col min="2831" max="2831" width="9.6640625" style="68" customWidth="1"/>
    <col min="2832" max="2832" width="0.77734375" style="68" customWidth="1"/>
    <col min="2833" max="2833" width="10" style="68" customWidth="1"/>
    <col min="2834" max="2834" width="0.77734375" style="68" customWidth="1"/>
    <col min="2835" max="2835" width="9.6640625" style="68" customWidth="1"/>
    <col min="2836" max="2836" width="0.77734375" style="68" customWidth="1"/>
    <col min="2837" max="2837" width="12.33203125" style="68" customWidth="1"/>
    <col min="2838" max="2838" width="0.77734375" style="68" customWidth="1"/>
    <col min="2839" max="2839" width="8" style="68" customWidth="1"/>
    <col min="2840" max="2840" width="0.77734375" style="68" customWidth="1"/>
    <col min="2841" max="2841" width="6.109375" style="68" customWidth="1"/>
    <col min="2842" max="2842" width="0.77734375" style="68" customWidth="1"/>
    <col min="2843" max="2843" width="11.5546875" style="68"/>
    <col min="2844" max="2844" width="0.77734375" style="68" customWidth="1"/>
    <col min="2845" max="2845" width="7.33203125" style="68" customWidth="1"/>
    <col min="2846" max="2846" width="0.77734375" style="68" customWidth="1"/>
    <col min="2847" max="2847" width="7" style="68" customWidth="1"/>
    <col min="2848" max="2848" width="0.77734375" style="68" customWidth="1"/>
    <col min="2849" max="2849" width="10.6640625" style="68" customWidth="1"/>
    <col min="2850" max="2850" width="0.6640625" style="68" customWidth="1"/>
    <col min="2851" max="2851" width="6.109375" style="68" customWidth="1"/>
    <col min="2852" max="2852" width="0.6640625" style="68" customWidth="1"/>
    <col min="2853" max="2853" width="5.5546875" style="68" customWidth="1"/>
    <col min="2854" max="2854" width="0.77734375" style="68" customWidth="1"/>
    <col min="2855" max="2855" width="10.21875" style="68" customWidth="1"/>
    <col min="2856" max="2856" width="0.5546875" style="68" customWidth="1"/>
    <col min="2857" max="2857" width="6" style="68" customWidth="1"/>
    <col min="2858" max="2858" width="0.77734375" style="68" customWidth="1"/>
    <col min="2859" max="2859" width="5" style="68" customWidth="1"/>
    <col min="2860" max="2860" width="1.109375" style="68" customWidth="1"/>
    <col min="2861" max="2861" width="11.6640625" style="68" customWidth="1"/>
    <col min="2862" max="2862" width="0.6640625" style="68" customWidth="1"/>
    <col min="2863" max="2863" width="6.77734375" style="68" customWidth="1"/>
    <col min="2864" max="2864" width="0.77734375" style="68" customWidth="1"/>
    <col min="2865" max="2865" width="5.21875" style="68" customWidth="1"/>
    <col min="2866" max="2866" width="1.109375" style="68" customWidth="1"/>
    <col min="2867" max="2867" width="11.109375" style="68" customWidth="1"/>
    <col min="2868" max="2868" width="0.88671875" style="68" customWidth="1"/>
    <col min="2869" max="2869" width="10.44140625" style="68" customWidth="1"/>
    <col min="2870" max="2870" width="0.88671875" style="68" customWidth="1"/>
    <col min="2871" max="2871" width="10.44140625" style="68" customWidth="1"/>
    <col min="2872" max="2872" width="0.77734375" style="68" customWidth="1"/>
    <col min="2873" max="2873" width="6" style="68" customWidth="1"/>
    <col min="2874" max="2874" width="0.77734375" style="68" customWidth="1"/>
    <col min="2875" max="2875" width="5.33203125" style="68" customWidth="1"/>
    <col min="2876" max="2876" width="1" style="68" customWidth="1"/>
    <col min="2877" max="2877" width="10.44140625" style="68" customWidth="1"/>
    <col min="2878" max="2878" width="0.77734375" style="68" customWidth="1"/>
    <col min="2879" max="2879" width="6.44140625" style="68" customWidth="1"/>
    <col min="2880" max="2880" width="0.88671875" style="68" customWidth="1"/>
    <col min="2881" max="2881" width="5.33203125" style="68" customWidth="1"/>
    <col min="2882" max="2882" width="0.77734375" style="68" customWidth="1"/>
    <col min="2883" max="2883" width="12.6640625" style="68" customWidth="1"/>
    <col min="2884" max="2884" width="1.44140625" style="68" customWidth="1"/>
    <col min="2885" max="2885" width="3.44140625" style="68" customWidth="1"/>
    <col min="2886" max="2886" width="2.21875" style="68" customWidth="1"/>
    <col min="2887" max="2887" width="8.5546875" style="68" customWidth="1"/>
    <col min="2888" max="3072" width="11.5546875" style="68"/>
    <col min="3073" max="3073" width="3.77734375" style="68" customWidth="1"/>
    <col min="3074" max="3074" width="1.44140625" style="68" customWidth="1"/>
    <col min="3075" max="3075" width="11.5546875" style="68"/>
    <col min="3076" max="3076" width="0.77734375" style="68" customWidth="1"/>
    <col min="3077" max="3077" width="12.5546875" style="68" bestFit="1" customWidth="1"/>
    <col min="3078" max="3078" width="0.77734375" style="68" customWidth="1"/>
    <col min="3079" max="3079" width="10.44140625" style="68" customWidth="1"/>
    <col min="3080" max="3080" width="0.77734375" style="68" customWidth="1"/>
    <col min="3081" max="3081" width="11.5546875" style="68"/>
    <col min="3082" max="3082" width="0.77734375" style="68" customWidth="1"/>
    <col min="3083" max="3083" width="9.6640625" style="68" customWidth="1"/>
    <col min="3084" max="3084" width="0.77734375" style="68" customWidth="1"/>
    <col min="3085" max="3085" width="10.77734375" style="68" customWidth="1"/>
    <col min="3086" max="3086" width="0.77734375" style="68" customWidth="1"/>
    <col min="3087" max="3087" width="9.6640625" style="68" customWidth="1"/>
    <col min="3088" max="3088" width="0.77734375" style="68" customWidth="1"/>
    <col min="3089" max="3089" width="10" style="68" customWidth="1"/>
    <col min="3090" max="3090" width="0.77734375" style="68" customWidth="1"/>
    <col min="3091" max="3091" width="9.6640625" style="68" customWidth="1"/>
    <col min="3092" max="3092" width="0.77734375" style="68" customWidth="1"/>
    <col min="3093" max="3093" width="12.33203125" style="68" customWidth="1"/>
    <col min="3094" max="3094" width="0.77734375" style="68" customWidth="1"/>
    <col min="3095" max="3095" width="8" style="68" customWidth="1"/>
    <col min="3096" max="3096" width="0.77734375" style="68" customWidth="1"/>
    <col min="3097" max="3097" width="6.109375" style="68" customWidth="1"/>
    <col min="3098" max="3098" width="0.77734375" style="68" customWidth="1"/>
    <col min="3099" max="3099" width="11.5546875" style="68"/>
    <col min="3100" max="3100" width="0.77734375" style="68" customWidth="1"/>
    <col min="3101" max="3101" width="7.33203125" style="68" customWidth="1"/>
    <col min="3102" max="3102" width="0.77734375" style="68" customWidth="1"/>
    <col min="3103" max="3103" width="7" style="68" customWidth="1"/>
    <col min="3104" max="3104" width="0.77734375" style="68" customWidth="1"/>
    <col min="3105" max="3105" width="10.6640625" style="68" customWidth="1"/>
    <col min="3106" max="3106" width="0.6640625" style="68" customWidth="1"/>
    <col min="3107" max="3107" width="6.109375" style="68" customWidth="1"/>
    <col min="3108" max="3108" width="0.6640625" style="68" customWidth="1"/>
    <col min="3109" max="3109" width="5.5546875" style="68" customWidth="1"/>
    <col min="3110" max="3110" width="0.77734375" style="68" customWidth="1"/>
    <col min="3111" max="3111" width="10.21875" style="68" customWidth="1"/>
    <col min="3112" max="3112" width="0.5546875" style="68" customWidth="1"/>
    <col min="3113" max="3113" width="6" style="68" customWidth="1"/>
    <col min="3114" max="3114" width="0.77734375" style="68" customWidth="1"/>
    <col min="3115" max="3115" width="5" style="68" customWidth="1"/>
    <col min="3116" max="3116" width="1.109375" style="68" customWidth="1"/>
    <col min="3117" max="3117" width="11.6640625" style="68" customWidth="1"/>
    <col min="3118" max="3118" width="0.6640625" style="68" customWidth="1"/>
    <col min="3119" max="3119" width="6.77734375" style="68" customWidth="1"/>
    <col min="3120" max="3120" width="0.77734375" style="68" customWidth="1"/>
    <col min="3121" max="3121" width="5.21875" style="68" customWidth="1"/>
    <col min="3122" max="3122" width="1.109375" style="68" customWidth="1"/>
    <col min="3123" max="3123" width="11.109375" style="68" customWidth="1"/>
    <col min="3124" max="3124" width="0.88671875" style="68" customWidth="1"/>
    <col min="3125" max="3125" width="10.44140625" style="68" customWidth="1"/>
    <col min="3126" max="3126" width="0.88671875" style="68" customWidth="1"/>
    <col min="3127" max="3127" width="10.44140625" style="68" customWidth="1"/>
    <col min="3128" max="3128" width="0.77734375" style="68" customWidth="1"/>
    <col min="3129" max="3129" width="6" style="68" customWidth="1"/>
    <col min="3130" max="3130" width="0.77734375" style="68" customWidth="1"/>
    <col min="3131" max="3131" width="5.33203125" style="68" customWidth="1"/>
    <col min="3132" max="3132" width="1" style="68" customWidth="1"/>
    <col min="3133" max="3133" width="10.44140625" style="68" customWidth="1"/>
    <col min="3134" max="3134" width="0.77734375" style="68" customWidth="1"/>
    <col min="3135" max="3135" width="6.44140625" style="68" customWidth="1"/>
    <col min="3136" max="3136" width="0.88671875" style="68" customWidth="1"/>
    <col min="3137" max="3137" width="5.33203125" style="68" customWidth="1"/>
    <col min="3138" max="3138" width="0.77734375" style="68" customWidth="1"/>
    <col min="3139" max="3139" width="12.6640625" style="68" customWidth="1"/>
    <col min="3140" max="3140" width="1.44140625" style="68" customWidth="1"/>
    <col min="3141" max="3141" width="3.44140625" style="68" customWidth="1"/>
    <col min="3142" max="3142" width="2.21875" style="68" customWidth="1"/>
    <col min="3143" max="3143" width="8.5546875" style="68" customWidth="1"/>
    <col min="3144" max="3328" width="11.5546875" style="68"/>
    <col min="3329" max="3329" width="3.77734375" style="68" customWidth="1"/>
    <col min="3330" max="3330" width="1.44140625" style="68" customWidth="1"/>
    <col min="3331" max="3331" width="11.5546875" style="68"/>
    <col min="3332" max="3332" width="0.77734375" style="68" customWidth="1"/>
    <col min="3333" max="3333" width="12.5546875" style="68" bestFit="1" customWidth="1"/>
    <col min="3334" max="3334" width="0.77734375" style="68" customWidth="1"/>
    <col min="3335" max="3335" width="10.44140625" style="68" customWidth="1"/>
    <col min="3336" max="3336" width="0.77734375" style="68" customWidth="1"/>
    <col min="3337" max="3337" width="11.5546875" style="68"/>
    <col min="3338" max="3338" width="0.77734375" style="68" customWidth="1"/>
    <col min="3339" max="3339" width="9.6640625" style="68" customWidth="1"/>
    <col min="3340" max="3340" width="0.77734375" style="68" customWidth="1"/>
    <col min="3341" max="3341" width="10.77734375" style="68" customWidth="1"/>
    <col min="3342" max="3342" width="0.77734375" style="68" customWidth="1"/>
    <col min="3343" max="3343" width="9.6640625" style="68" customWidth="1"/>
    <col min="3344" max="3344" width="0.77734375" style="68" customWidth="1"/>
    <col min="3345" max="3345" width="10" style="68" customWidth="1"/>
    <col min="3346" max="3346" width="0.77734375" style="68" customWidth="1"/>
    <col min="3347" max="3347" width="9.6640625" style="68" customWidth="1"/>
    <col min="3348" max="3348" width="0.77734375" style="68" customWidth="1"/>
    <col min="3349" max="3349" width="12.33203125" style="68" customWidth="1"/>
    <col min="3350" max="3350" width="0.77734375" style="68" customWidth="1"/>
    <col min="3351" max="3351" width="8" style="68" customWidth="1"/>
    <col min="3352" max="3352" width="0.77734375" style="68" customWidth="1"/>
    <col min="3353" max="3353" width="6.109375" style="68" customWidth="1"/>
    <col min="3354" max="3354" width="0.77734375" style="68" customWidth="1"/>
    <col min="3355" max="3355" width="11.5546875" style="68"/>
    <col min="3356" max="3356" width="0.77734375" style="68" customWidth="1"/>
    <col min="3357" max="3357" width="7.33203125" style="68" customWidth="1"/>
    <col min="3358" max="3358" width="0.77734375" style="68" customWidth="1"/>
    <col min="3359" max="3359" width="7" style="68" customWidth="1"/>
    <col min="3360" max="3360" width="0.77734375" style="68" customWidth="1"/>
    <col min="3361" max="3361" width="10.6640625" style="68" customWidth="1"/>
    <col min="3362" max="3362" width="0.6640625" style="68" customWidth="1"/>
    <col min="3363" max="3363" width="6.109375" style="68" customWidth="1"/>
    <col min="3364" max="3364" width="0.6640625" style="68" customWidth="1"/>
    <col min="3365" max="3365" width="5.5546875" style="68" customWidth="1"/>
    <col min="3366" max="3366" width="0.77734375" style="68" customWidth="1"/>
    <col min="3367" max="3367" width="10.21875" style="68" customWidth="1"/>
    <col min="3368" max="3368" width="0.5546875" style="68" customWidth="1"/>
    <col min="3369" max="3369" width="6" style="68" customWidth="1"/>
    <col min="3370" max="3370" width="0.77734375" style="68" customWidth="1"/>
    <col min="3371" max="3371" width="5" style="68" customWidth="1"/>
    <col min="3372" max="3372" width="1.109375" style="68" customWidth="1"/>
    <col min="3373" max="3373" width="11.6640625" style="68" customWidth="1"/>
    <col min="3374" max="3374" width="0.6640625" style="68" customWidth="1"/>
    <col min="3375" max="3375" width="6.77734375" style="68" customWidth="1"/>
    <col min="3376" max="3376" width="0.77734375" style="68" customWidth="1"/>
    <col min="3377" max="3377" width="5.21875" style="68" customWidth="1"/>
    <col min="3378" max="3378" width="1.109375" style="68" customWidth="1"/>
    <col min="3379" max="3379" width="11.109375" style="68" customWidth="1"/>
    <col min="3380" max="3380" width="0.88671875" style="68" customWidth="1"/>
    <col min="3381" max="3381" width="10.44140625" style="68" customWidth="1"/>
    <col min="3382" max="3382" width="0.88671875" style="68" customWidth="1"/>
    <col min="3383" max="3383" width="10.44140625" style="68" customWidth="1"/>
    <col min="3384" max="3384" width="0.77734375" style="68" customWidth="1"/>
    <col min="3385" max="3385" width="6" style="68" customWidth="1"/>
    <col min="3386" max="3386" width="0.77734375" style="68" customWidth="1"/>
    <col min="3387" max="3387" width="5.33203125" style="68" customWidth="1"/>
    <col min="3388" max="3388" width="1" style="68" customWidth="1"/>
    <col min="3389" max="3389" width="10.44140625" style="68" customWidth="1"/>
    <col min="3390" max="3390" width="0.77734375" style="68" customWidth="1"/>
    <col min="3391" max="3391" width="6.44140625" style="68" customWidth="1"/>
    <col min="3392" max="3392" width="0.88671875" style="68" customWidth="1"/>
    <col min="3393" max="3393" width="5.33203125" style="68" customWidth="1"/>
    <col min="3394" max="3394" width="0.77734375" style="68" customWidth="1"/>
    <col min="3395" max="3395" width="12.6640625" style="68" customWidth="1"/>
    <col min="3396" max="3396" width="1.44140625" style="68" customWidth="1"/>
    <col min="3397" max="3397" width="3.44140625" style="68" customWidth="1"/>
    <col min="3398" max="3398" width="2.21875" style="68" customWidth="1"/>
    <col min="3399" max="3399" width="8.5546875" style="68" customWidth="1"/>
    <col min="3400" max="3584" width="11.5546875" style="68"/>
    <col min="3585" max="3585" width="3.77734375" style="68" customWidth="1"/>
    <col min="3586" max="3586" width="1.44140625" style="68" customWidth="1"/>
    <col min="3587" max="3587" width="11.5546875" style="68"/>
    <col min="3588" max="3588" width="0.77734375" style="68" customWidth="1"/>
    <col min="3589" max="3589" width="12.5546875" style="68" bestFit="1" customWidth="1"/>
    <col min="3590" max="3590" width="0.77734375" style="68" customWidth="1"/>
    <col min="3591" max="3591" width="10.44140625" style="68" customWidth="1"/>
    <col min="3592" max="3592" width="0.77734375" style="68" customWidth="1"/>
    <col min="3593" max="3593" width="11.5546875" style="68"/>
    <col min="3594" max="3594" width="0.77734375" style="68" customWidth="1"/>
    <col min="3595" max="3595" width="9.6640625" style="68" customWidth="1"/>
    <col min="3596" max="3596" width="0.77734375" style="68" customWidth="1"/>
    <col min="3597" max="3597" width="10.77734375" style="68" customWidth="1"/>
    <col min="3598" max="3598" width="0.77734375" style="68" customWidth="1"/>
    <col min="3599" max="3599" width="9.6640625" style="68" customWidth="1"/>
    <col min="3600" max="3600" width="0.77734375" style="68" customWidth="1"/>
    <col min="3601" max="3601" width="10" style="68" customWidth="1"/>
    <col min="3602" max="3602" width="0.77734375" style="68" customWidth="1"/>
    <col min="3603" max="3603" width="9.6640625" style="68" customWidth="1"/>
    <col min="3604" max="3604" width="0.77734375" style="68" customWidth="1"/>
    <col min="3605" max="3605" width="12.33203125" style="68" customWidth="1"/>
    <col min="3606" max="3606" width="0.77734375" style="68" customWidth="1"/>
    <col min="3607" max="3607" width="8" style="68" customWidth="1"/>
    <col min="3608" max="3608" width="0.77734375" style="68" customWidth="1"/>
    <col min="3609" max="3609" width="6.109375" style="68" customWidth="1"/>
    <col min="3610" max="3610" width="0.77734375" style="68" customWidth="1"/>
    <col min="3611" max="3611" width="11.5546875" style="68"/>
    <col min="3612" max="3612" width="0.77734375" style="68" customWidth="1"/>
    <col min="3613" max="3613" width="7.33203125" style="68" customWidth="1"/>
    <col min="3614" max="3614" width="0.77734375" style="68" customWidth="1"/>
    <col min="3615" max="3615" width="7" style="68" customWidth="1"/>
    <col min="3616" max="3616" width="0.77734375" style="68" customWidth="1"/>
    <col min="3617" max="3617" width="10.6640625" style="68" customWidth="1"/>
    <col min="3618" max="3618" width="0.6640625" style="68" customWidth="1"/>
    <col min="3619" max="3619" width="6.109375" style="68" customWidth="1"/>
    <col min="3620" max="3620" width="0.6640625" style="68" customWidth="1"/>
    <col min="3621" max="3621" width="5.5546875" style="68" customWidth="1"/>
    <col min="3622" max="3622" width="0.77734375" style="68" customWidth="1"/>
    <col min="3623" max="3623" width="10.21875" style="68" customWidth="1"/>
    <col min="3624" max="3624" width="0.5546875" style="68" customWidth="1"/>
    <col min="3625" max="3625" width="6" style="68" customWidth="1"/>
    <col min="3626" max="3626" width="0.77734375" style="68" customWidth="1"/>
    <col min="3627" max="3627" width="5" style="68" customWidth="1"/>
    <col min="3628" max="3628" width="1.109375" style="68" customWidth="1"/>
    <col min="3629" max="3629" width="11.6640625" style="68" customWidth="1"/>
    <col min="3630" max="3630" width="0.6640625" style="68" customWidth="1"/>
    <col min="3631" max="3631" width="6.77734375" style="68" customWidth="1"/>
    <col min="3632" max="3632" width="0.77734375" style="68" customWidth="1"/>
    <col min="3633" max="3633" width="5.21875" style="68" customWidth="1"/>
    <col min="3634" max="3634" width="1.109375" style="68" customWidth="1"/>
    <col min="3635" max="3635" width="11.109375" style="68" customWidth="1"/>
    <col min="3636" max="3636" width="0.88671875" style="68" customWidth="1"/>
    <col min="3637" max="3637" width="10.44140625" style="68" customWidth="1"/>
    <col min="3638" max="3638" width="0.88671875" style="68" customWidth="1"/>
    <col min="3639" max="3639" width="10.44140625" style="68" customWidth="1"/>
    <col min="3640" max="3640" width="0.77734375" style="68" customWidth="1"/>
    <col min="3641" max="3641" width="6" style="68" customWidth="1"/>
    <col min="3642" max="3642" width="0.77734375" style="68" customWidth="1"/>
    <col min="3643" max="3643" width="5.33203125" style="68" customWidth="1"/>
    <col min="3644" max="3644" width="1" style="68" customWidth="1"/>
    <col min="3645" max="3645" width="10.44140625" style="68" customWidth="1"/>
    <col min="3646" max="3646" width="0.77734375" style="68" customWidth="1"/>
    <col min="3647" max="3647" width="6.44140625" style="68" customWidth="1"/>
    <col min="3648" max="3648" width="0.88671875" style="68" customWidth="1"/>
    <col min="3649" max="3649" width="5.33203125" style="68" customWidth="1"/>
    <col min="3650" max="3650" width="0.77734375" style="68" customWidth="1"/>
    <col min="3651" max="3651" width="12.6640625" style="68" customWidth="1"/>
    <col min="3652" max="3652" width="1.44140625" style="68" customWidth="1"/>
    <col min="3653" max="3653" width="3.44140625" style="68" customWidth="1"/>
    <col min="3654" max="3654" width="2.21875" style="68" customWidth="1"/>
    <col min="3655" max="3655" width="8.5546875" style="68" customWidth="1"/>
    <col min="3656" max="3840" width="11.5546875" style="68"/>
    <col min="3841" max="3841" width="3.77734375" style="68" customWidth="1"/>
    <col min="3842" max="3842" width="1.44140625" style="68" customWidth="1"/>
    <col min="3843" max="3843" width="11.5546875" style="68"/>
    <col min="3844" max="3844" width="0.77734375" style="68" customWidth="1"/>
    <col min="3845" max="3845" width="12.5546875" style="68" bestFit="1" customWidth="1"/>
    <col min="3846" max="3846" width="0.77734375" style="68" customWidth="1"/>
    <col min="3847" max="3847" width="10.44140625" style="68" customWidth="1"/>
    <col min="3848" max="3848" width="0.77734375" style="68" customWidth="1"/>
    <col min="3849" max="3849" width="11.5546875" style="68"/>
    <col min="3850" max="3850" width="0.77734375" style="68" customWidth="1"/>
    <col min="3851" max="3851" width="9.6640625" style="68" customWidth="1"/>
    <col min="3852" max="3852" width="0.77734375" style="68" customWidth="1"/>
    <col min="3853" max="3853" width="10.77734375" style="68" customWidth="1"/>
    <col min="3854" max="3854" width="0.77734375" style="68" customWidth="1"/>
    <col min="3855" max="3855" width="9.6640625" style="68" customWidth="1"/>
    <col min="3856" max="3856" width="0.77734375" style="68" customWidth="1"/>
    <col min="3857" max="3857" width="10" style="68" customWidth="1"/>
    <col min="3858" max="3858" width="0.77734375" style="68" customWidth="1"/>
    <col min="3859" max="3859" width="9.6640625" style="68" customWidth="1"/>
    <col min="3860" max="3860" width="0.77734375" style="68" customWidth="1"/>
    <col min="3861" max="3861" width="12.33203125" style="68" customWidth="1"/>
    <col min="3862" max="3862" width="0.77734375" style="68" customWidth="1"/>
    <col min="3863" max="3863" width="8" style="68" customWidth="1"/>
    <col min="3864" max="3864" width="0.77734375" style="68" customWidth="1"/>
    <col min="3865" max="3865" width="6.109375" style="68" customWidth="1"/>
    <col min="3866" max="3866" width="0.77734375" style="68" customWidth="1"/>
    <col min="3867" max="3867" width="11.5546875" style="68"/>
    <col min="3868" max="3868" width="0.77734375" style="68" customWidth="1"/>
    <col min="3869" max="3869" width="7.33203125" style="68" customWidth="1"/>
    <col min="3870" max="3870" width="0.77734375" style="68" customWidth="1"/>
    <col min="3871" max="3871" width="7" style="68" customWidth="1"/>
    <col min="3872" max="3872" width="0.77734375" style="68" customWidth="1"/>
    <col min="3873" max="3873" width="10.6640625" style="68" customWidth="1"/>
    <col min="3874" max="3874" width="0.6640625" style="68" customWidth="1"/>
    <col min="3875" max="3875" width="6.109375" style="68" customWidth="1"/>
    <col min="3876" max="3876" width="0.6640625" style="68" customWidth="1"/>
    <col min="3877" max="3877" width="5.5546875" style="68" customWidth="1"/>
    <col min="3878" max="3878" width="0.77734375" style="68" customWidth="1"/>
    <col min="3879" max="3879" width="10.21875" style="68" customWidth="1"/>
    <col min="3880" max="3880" width="0.5546875" style="68" customWidth="1"/>
    <col min="3881" max="3881" width="6" style="68" customWidth="1"/>
    <col min="3882" max="3882" width="0.77734375" style="68" customWidth="1"/>
    <col min="3883" max="3883" width="5" style="68" customWidth="1"/>
    <col min="3884" max="3884" width="1.109375" style="68" customWidth="1"/>
    <col min="3885" max="3885" width="11.6640625" style="68" customWidth="1"/>
    <col min="3886" max="3886" width="0.6640625" style="68" customWidth="1"/>
    <col min="3887" max="3887" width="6.77734375" style="68" customWidth="1"/>
    <col min="3888" max="3888" width="0.77734375" style="68" customWidth="1"/>
    <col min="3889" max="3889" width="5.21875" style="68" customWidth="1"/>
    <col min="3890" max="3890" width="1.109375" style="68" customWidth="1"/>
    <col min="3891" max="3891" width="11.109375" style="68" customWidth="1"/>
    <col min="3892" max="3892" width="0.88671875" style="68" customWidth="1"/>
    <col min="3893" max="3893" width="10.44140625" style="68" customWidth="1"/>
    <col min="3894" max="3894" width="0.88671875" style="68" customWidth="1"/>
    <col min="3895" max="3895" width="10.44140625" style="68" customWidth="1"/>
    <col min="3896" max="3896" width="0.77734375" style="68" customWidth="1"/>
    <col min="3897" max="3897" width="6" style="68" customWidth="1"/>
    <col min="3898" max="3898" width="0.77734375" style="68" customWidth="1"/>
    <col min="3899" max="3899" width="5.33203125" style="68" customWidth="1"/>
    <col min="3900" max="3900" width="1" style="68" customWidth="1"/>
    <col min="3901" max="3901" width="10.44140625" style="68" customWidth="1"/>
    <col min="3902" max="3902" width="0.77734375" style="68" customWidth="1"/>
    <col min="3903" max="3903" width="6.44140625" style="68" customWidth="1"/>
    <col min="3904" max="3904" width="0.88671875" style="68" customWidth="1"/>
    <col min="3905" max="3905" width="5.33203125" style="68" customWidth="1"/>
    <col min="3906" max="3906" width="0.77734375" style="68" customWidth="1"/>
    <col min="3907" max="3907" width="12.6640625" style="68" customWidth="1"/>
    <col min="3908" max="3908" width="1.44140625" style="68" customWidth="1"/>
    <col min="3909" max="3909" width="3.44140625" style="68" customWidth="1"/>
    <col min="3910" max="3910" width="2.21875" style="68" customWidth="1"/>
    <col min="3911" max="3911" width="8.5546875" style="68" customWidth="1"/>
    <col min="3912" max="4096" width="11.5546875" style="68"/>
    <col min="4097" max="4097" width="3.77734375" style="68" customWidth="1"/>
    <col min="4098" max="4098" width="1.44140625" style="68" customWidth="1"/>
    <col min="4099" max="4099" width="11.5546875" style="68"/>
    <col min="4100" max="4100" width="0.77734375" style="68" customWidth="1"/>
    <col min="4101" max="4101" width="12.5546875" style="68" bestFit="1" customWidth="1"/>
    <col min="4102" max="4102" width="0.77734375" style="68" customWidth="1"/>
    <col min="4103" max="4103" width="10.44140625" style="68" customWidth="1"/>
    <col min="4104" max="4104" width="0.77734375" style="68" customWidth="1"/>
    <col min="4105" max="4105" width="11.5546875" style="68"/>
    <col min="4106" max="4106" width="0.77734375" style="68" customWidth="1"/>
    <col min="4107" max="4107" width="9.6640625" style="68" customWidth="1"/>
    <col min="4108" max="4108" width="0.77734375" style="68" customWidth="1"/>
    <col min="4109" max="4109" width="10.77734375" style="68" customWidth="1"/>
    <col min="4110" max="4110" width="0.77734375" style="68" customWidth="1"/>
    <col min="4111" max="4111" width="9.6640625" style="68" customWidth="1"/>
    <col min="4112" max="4112" width="0.77734375" style="68" customWidth="1"/>
    <col min="4113" max="4113" width="10" style="68" customWidth="1"/>
    <col min="4114" max="4114" width="0.77734375" style="68" customWidth="1"/>
    <col min="4115" max="4115" width="9.6640625" style="68" customWidth="1"/>
    <col min="4116" max="4116" width="0.77734375" style="68" customWidth="1"/>
    <col min="4117" max="4117" width="12.33203125" style="68" customWidth="1"/>
    <col min="4118" max="4118" width="0.77734375" style="68" customWidth="1"/>
    <col min="4119" max="4119" width="8" style="68" customWidth="1"/>
    <col min="4120" max="4120" width="0.77734375" style="68" customWidth="1"/>
    <col min="4121" max="4121" width="6.109375" style="68" customWidth="1"/>
    <col min="4122" max="4122" width="0.77734375" style="68" customWidth="1"/>
    <col min="4123" max="4123" width="11.5546875" style="68"/>
    <col min="4124" max="4124" width="0.77734375" style="68" customWidth="1"/>
    <col min="4125" max="4125" width="7.33203125" style="68" customWidth="1"/>
    <col min="4126" max="4126" width="0.77734375" style="68" customWidth="1"/>
    <col min="4127" max="4127" width="7" style="68" customWidth="1"/>
    <col min="4128" max="4128" width="0.77734375" style="68" customWidth="1"/>
    <col min="4129" max="4129" width="10.6640625" style="68" customWidth="1"/>
    <col min="4130" max="4130" width="0.6640625" style="68" customWidth="1"/>
    <col min="4131" max="4131" width="6.109375" style="68" customWidth="1"/>
    <col min="4132" max="4132" width="0.6640625" style="68" customWidth="1"/>
    <col min="4133" max="4133" width="5.5546875" style="68" customWidth="1"/>
    <col min="4134" max="4134" width="0.77734375" style="68" customWidth="1"/>
    <col min="4135" max="4135" width="10.21875" style="68" customWidth="1"/>
    <col min="4136" max="4136" width="0.5546875" style="68" customWidth="1"/>
    <col min="4137" max="4137" width="6" style="68" customWidth="1"/>
    <col min="4138" max="4138" width="0.77734375" style="68" customWidth="1"/>
    <col min="4139" max="4139" width="5" style="68" customWidth="1"/>
    <col min="4140" max="4140" width="1.109375" style="68" customWidth="1"/>
    <col min="4141" max="4141" width="11.6640625" style="68" customWidth="1"/>
    <col min="4142" max="4142" width="0.6640625" style="68" customWidth="1"/>
    <col min="4143" max="4143" width="6.77734375" style="68" customWidth="1"/>
    <col min="4144" max="4144" width="0.77734375" style="68" customWidth="1"/>
    <col min="4145" max="4145" width="5.21875" style="68" customWidth="1"/>
    <col min="4146" max="4146" width="1.109375" style="68" customWidth="1"/>
    <col min="4147" max="4147" width="11.109375" style="68" customWidth="1"/>
    <col min="4148" max="4148" width="0.88671875" style="68" customWidth="1"/>
    <col min="4149" max="4149" width="10.44140625" style="68" customWidth="1"/>
    <col min="4150" max="4150" width="0.88671875" style="68" customWidth="1"/>
    <col min="4151" max="4151" width="10.44140625" style="68" customWidth="1"/>
    <col min="4152" max="4152" width="0.77734375" style="68" customWidth="1"/>
    <col min="4153" max="4153" width="6" style="68" customWidth="1"/>
    <col min="4154" max="4154" width="0.77734375" style="68" customWidth="1"/>
    <col min="4155" max="4155" width="5.33203125" style="68" customWidth="1"/>
    <col min="4156" max="4156" width="1" style="68" customWidth="1"/>
    <col min="4157" max="4157" width="10.44140625" style="68" customWidth="1"/>
    <col min="4158" max="4158" width="0.77734375" style="68" customWidth="1"/>
    <col min="4159" max="4159" width="6.44140625" style="68" customWidth="1"/>
    <col min="4160" max="4160" width="0.88671875" style="68" customWidth="1"/>
    <col min="4161" max="4161" width="5.33203125" style="68" customWidth="1"/>
    <col min="4162" max="4162" width="0.77734375" style="68" customWidth="1"/>
    <col min="4163" max="4163" width="12.6640625" style="68" customWidth="1"/>
    <col min="4164" max="4164" width="1.44140625" style="68" customWidth="1"/>
    <col min="4165" max="4165" width="3.44140625" style="68" customWidth="1"/>
    <col min="4166" max="4166" width="2.21875" style="68" customWidth="1"/>
    <col min="4167" max="4167" width="8.5546875" style="68" customWidth="1"/>
    <col min="4168" max="4352" width="11.5546875" style="68"/>
    <col min="4353" max="4353" width="3.77734375" style="68" customWidth="1"/>
    <col min="4354" max="4354" width="1.44140625" style="68" customWidth="1"/>
    <col min="4355" max="4355" width="11.5546875" style="68"/>
    <col min="4356" max="4356" width="0.77734375" style="68" customWidth="1"/>
    <col min="4357" max="4357" width="12.5546875" style="68" bestFit="1" customWidth="1"/>
    <col min="4358" max="4358" width="0.77734375" style="68" customWidth="1"/>
    <col min="4359" max="4359" width="10.44140625" style="68" customWidth="1"/>
    <col min="4360" max="4360" width="0.77734375" style="68" customWidth="1"/>
    <col min="4361" max="4361" width="11.5546875" style="68"/>
    <col min="4362" max="4362" width="0.77734375" style="68" customWidth="1"/>
    <col min="4363" max="4363" width="9.6640625" style="68" customWidth="1"/>
    <col min="4364" max="4364" width="0.77734375" style="68" customWidth="1"/>
    <col min="4365" max="4365" width="10.77734375" style="68" customWidth="1"/>
    <col min="4366" max="4366" width="0.77734375" style="68" customWidth="1"/>
    <col min="4367" max="4367" width="9.6640625" style="68" customWidth="1"/>
    <col min="4368" max="4368" width="0.77734375" style="68" customWidth="1"/>
    <col min="4369" max="4369" width="10" style="68" customWidth="1"/>
    <col min="4370" max="4370" width="0.77734375" style="68" customWidth="1"/>
    <col min="4371" max="4371" width="9.6640625" style="68" customWidth="1"/>
    <col min="4372" max="4372" width="0.77734375" style="68" customWidth="1"/>
    <col min="4373" max="4373" width="12.33203125" style="68" customWidth="1"/>
    <col min="4374" max="4374" width="0.77734375" style="68" customWidth="1"/>
    <col min="4375" max="4375" width="8" style="68" customWidth="1"/>
    <col min="4376" max="4376" width="0.77734375" style="68" customWidth="1"/>
    <col min="4377" max="4377" width="6.109375" style="68" customWidth="1"/>
    <col min="4378" max="4378" width="0.77734375" style="68" customWidth="1"/>
    <col min="4379" max="4379" width="11.5546875" style="68"/>
    <col min="4380" max="4380" width="0.77734375" style="68" customWidth="1"/>
    <col min="4381" max="4381" width="7.33203125" style="68" customWidth="1"/>
    <col min="4382" max="4382" width="0.77734375" style="68" customWidth="1"/>
    <col min="4383" max="4383" width="7" style="68" customWidth="1"/>
    <col min="4384" max="4384" width="0.77734375" style="68" customWidth="1"/>
    <col min="4385" max="4385" width="10.6640625" style="68" customWidth="1"/>
    <col min="4386" max="4386" width="0.6640625" style="68" customWidth="1"/>
    <col min="4387" max="4387" width="6.109375" style="68" customWidth="1"/>
    <col min="4388" max="4388" width="0.6640625" style="68" customWidth="1"/>
    <col min="4389" max="4389" width="5.5546875" style="68" customWidth="1"/>
    <col min="4390" max="4390" width="0.77734375" style="68" customWidth="1"/>
    <col min="4391" max="4391" width="10.21875" style="68" customWidth="1"/>
    <col min="4392" max="4392" width="0.5546875" style="68" customWidth="1"/>
    <col min="4393" max="4393" width="6" style="68" customWidth="1"/>
    <col min="4394" max="4394" width="0.77734375" style="68" customWidth="1"/>
    <col min="4395" max="4395" width="5" style="68" customWidth="1"/>
    <col min="4396" max="4396" width="1.109375" style="68" customWidth="1"/>
    <col min="4397" max="4397" width="11.6640625" style="68" customWidth="1"/>
    <col min="4398" max="4398" width="0.6640625" style="68" customWidth="1"/>
    <col min="4399" max="4399" width="6.77734375" style="68" customWidth="1"/>
    <col min="4400" max="4400" width="0.77734375" style="68" customWidth="1"/>
    <col min="4401" max="4401" width="5.21875" style="68" customWidth="1"/>
    <col min="4402" max="4402" width="1.109375" style="68" customWidth="1"/>
    <col min="4403" max="4403" width="11.109375" style="68" customWidth="1"/>
    <col min="4404" max="4404" width="0.88671875" style="68" customWidth="1"/>
    <col min="4405" max="4405" width="10.44140625" style="68" customWidth="1"/>
    <col min="4406" max="4406" width="0.88671875" style="68" customWidth="1"/>
    <col min="4407" max="4407" width="10.44140625" style="68" customWidth="1"/>
    <col min="4408" max="4408" width="0.77734375" style="68" customWidth="1"/>
    <col min="4409" max="4409" width="6" style="68" customWidth="1"/>
    <col min="4410" max="4410" width="0.77734375" style="68" customWidth="1"/>
    <col min="4411" max="4411" width="5.33203125" style="68" customWidth="1"/>
    <col min="4412" max="4412" width="1" style="68" customWidth="1"/>
    <col min="4413" max="4413" width="10.44140625" style="68" customWidth="1"/>
    <col min="4414" max="4414" width="0.77734375" style="68" customWidth="1"/>
    <col min="4415" max="4415" width="6.44140625" style="68" customWidth="1"/>
    <col min="4416" max="4416" width="0.88671875" style="68" customWidth="1"/>
    <col min="4417" max="4417" width="5.33203125" style="68" customWidth="1"/>
    <col min="4418" max="4418" width="0.77734375" style="68" customWidth="1"/>
    <col min="4419" max="4419" width="12.6640625" style="68" customWidth="1"/>
    <col min="4420" max="4420" width="1.44140625" style="68" customWidth="1"/>
    <col min="4421" max="4421" width="3.44140625" style="68" customWidth="1"/>
    <col min="4422" max="4422" width="2.21875" style="68" customWidth="1"/>
    <col min="4423" max="4423" width="8.5546875" style="68" customWidth="1"/>
    <col min="4424" max="4608" width="11.5546875" style="68"/>
    <col min="4609" max="4609" width="3.77734375" style="68" customWidth="1"/>
    <col min="4610" max="4610" width="1.44140625" style="68" customWidth="1"/>
    <col min="4611" max="4611" width="11.5546875" style="68"/>
    <col min="4612" max="4612" width="0.77734375" style="68" customWidth="1"/>
    <col min="4613" max="4613" width="12.5546875" style="68" bestFit="1" customWidth="1"/>
    <col min="4614" max="4614" width="0.77734375" style="68" customWidth="1"/>
    <col min="4615" max="4615" width="10.44140625" style="68" customWidth="1"/>
    <col min="4616" max="4616" width="0.77734375" style="68" customWidth="1"/>
    <col min="4617" max="4617" width="11.5546875" style="68"/>
    <col min="4618" max="4618" width="0.77734375" style="68" customWidth="1"/>
    <col min="4619" max="4619" width="9.6640625" style="68" customWidth="1"/>
    <col min="4620" max="4620" width="0.77734375" style="68" customWidth="1"/>
    <col min="4621" max="4621" width="10.77734375" style="68" customWidth="1"/>
    <col min="4622" max="4622" width="0.77734375" style="68" customWidth="1"/>
    <col min="4623" max="4623" width="9.6640625" style="68" customWidth="1"/>
    <col min="4624" max="4624" width="0.77734375" style="68" customWidth="1"/>
    <col min="4625" max="4625" width="10" style="68" customWidth="1"/>
    <col min="4626" max="4626" width="0.77734375" style="68" customWidth="1"/>
    <col min="4627" max="4627" width="9.6640625" style="68" customWidth="1"/>
    <col min="4628" max="4628" width="0.77734375" style="68" customWidth="1"/>
    <col min="4629" max="4629" width="12.33203125" style="68" customWidth="1"/>
    <col min="4630" max="4630" width="0.77734375" style="68" customWidth="1"/>
    <col min="4631" max="4631" width="8" style="68" customWidth="1"/>
    <col min="4632" max="4632" width="0.77734375" style="68" customWidth="1"/>
    <col min="4633" max="4633" width="6.109375" style="68" customWidth="1"/>
    <col min="4634" max="4634" width="0.77734375" style="68" customWidth="1"/>
    <col min="4635" max="4635" width="11.5546875" style="68"/>
    <col min="4636" max="4636" width="0.77734375" style="68" customWidth="1"/>
    <col min="4637" max="4637" width="7.33203125" style="68" customWidth="1"/>
    <col min="4638" max="4638" width="0.77734375" style="68" customWidth="1"/>
    <col min="4639" max="4639" width="7" style="68" customWidth="1"/>
    <col min="4640" max="4640" width="0.77734375" style="68" customWidth="1"/>
    <col min="4641" max="4641" width="10.6640625" style="68" customWidth="1"/>
    <col min="4642" max="4642" width="0.6640625" style="68" customWidth="1"/>
    <col min="4643" max="4643" width="6.109375" style="68" customWidth="1"/>
    <col min="4644" max="4644" width="0.6640625" style="68" customWidth="1"/>
    <col min="4645" max="4645" width="5.5546875" style="68" customWidth="1"/>
    <col min="4646" max="4646" width="0.77734375" style="68" customWidth="1"/>
    <col min="4647" max="4647" width="10.21875" style="68" customWidth="1"/>
    <col min="4648" max="4648" width="0.5546875" style="68" customWidth="1"/>
    <col min="4649" max="4649" width="6" style="68" customWidth="1"/>
    <col min="4650" max="4650" width="0.77734375" style="68" customWidth="1"/>
    <col min="4651" max="4651" width="5" style="68" customWidth="1"/>
    <col min="4652" max="4652" width="1.109375" style="68" customWidth="1"/>
    <col min="4653" max="4653" width="11.6640625" style="68" customWidth="1"/>
    <col min="4654" max="4654" width="0.6640625" style="68" customWidth="1"/>
    <col min="4655" max="4655" width="6.77734375" style="68" customWidth="1"/>
    <col min="4656" max="4656" width="0.77734375" style="68" customWidth="1"/>
    <col min="4657" max="4657" width="5.21875" style="68" customWidth="1"/>
    <col min="4658" max="4658" width="1.109375" style="68" customWidth="1"/>
    <col min="4659" max="4659" width="11.109375" style="68" customWidth="1"/>
    <col min="4660" max="4660" width="0.88671875" style="68" customWidth="1"/>
    <col min="4661" max="4661" width="10.44140625" style="68" customWidth="1"/>
    <col min="4662" max="4662" width="0.88671875" style="68" customWidth="1"/>
    <col min="4663" max="4663" width="10.44140625" style="68" customWidth="1"/>
    <col min="4664" max="4664" width="0.77734375" style="68" customWidth="1"/>
    <col min="4665" max="4665" width="6" style="68" customWidth="1"/>
    <col min="4666" max="4666" width="0.77734375" style="68" customWidth="1"/>
    <col min="4667" max="4667" width="5.33203125" style="68" customWidth="1"/>
    <col min="4668" max="4668" width="1" style="68" customWidth="1"/>
    <col min="4669" max="4669" width="10.44140625" style="68" customWidth="1"/>
    <col min="4670" max="4670" width="0.77734375" style="68" customWidth="1"/>
    <col min="4671" max="4671" width="6.44140625" style="68" customWidth="1"/>
    <col min="4672" max="4672" width="0.88671875" style="68" customWidth="1"/>
    <col min="4673" max="4673" width="5.33203125" style="68" customWidth="1"/>
    <col min="4674" max="4674" width="0.77734375" style="68" customWidth="1"/>
    <col min="4675" max="4675" width="12.6640625" style="68" customWidth="1"/>
    <col min="4676" max="4676" width="1.44140625" style="68" customWidth="1"/>
    <col min="4677" max="4677" width="3.44140625" style="68" customWidth="1"/>
    <col min="4678" max="4678" width="2.21875" style="68" customWidth="1"/>
    <col min="4679" max="4679" width="8.5546875" style="68" customWidth="1"/>
    <col min="4680" max="4864" width="11.5546875" style="68"/>
    <col min="4865" max="4865" width="3.77734375" style="68" customWidth="1"/>
    <col min="4866" max="4866" width="1.44140625" style="68" customWidth="1"/>
    <col min="4867" max="4867" width="11.5546875" style="68"/>
    <col min="4868" max="4868" width="0.77734375" style="68" customWidth="1"/>
    <col min="4869" max="4869" width="12.5546875" style="68" bestFit="1" customWidth="1"/>
    <col min="4870" max="4870" width="0.77734375" style="68" customWidth="1"/>
    <col min="4871" max="4871" width="10.44140625" style="68" customWidth="1"/>
    <col min="4872" max="4872" width="0.77734375" style="68" customWidth="1"/>
    <col min="4873" max="4873" width="11.5546875" style="68"/>
    <col min="4874" max="4874" width="0.77734375" style="68" customWidth="1"/>
    <col min="4875" max="4875" width="9.6640625" style="68" customWidth="1"/>
    <col min="4876" max="4876" width="0.77734375" style="68" customWidth="1"/>
    <col min="4877" max="4877" width="10.77734375" style="68" customWidth="1"/>
    <col min="4878" max="4878" width="0.77734375" style="68" customWidth="1"/>
    <col min="4879" max="4879" width="9.6640625" style="68" customWidth="1"/>
    <col min="4880" max="4880" width="0.77734375" style="68" customWidth="1"/>
    <col min="4881" max="4881" width="10" style="68" customWidth="1"/>
    <col min="4882" max="4882" width="0.77734375" style="68" customWidth="1"/>
    <col min="4883" max="4883" width="9.6640625" style="68" customWidth="1"/>
    <col min="4884" max="4884" width="0.77734375" style="68" customWidth="1"/>
    <col min="4885" max="4885" width="12.33203125" style="68" customWidth="1"/>
    <col min="4886" max="4886" width="0.77734375" style="68" customWidth="1"/>
    <col min="4887" max="4887" width="8" style="68" customWidth="1"/>
    <col min="4888" max="4888" width="0.77734375" style="68" customWidth="1"/>
    <col min="4889" max="4889" width="6.109375" style="68" customWidth="1"/>
    <col min="4890" max="4890" width="0.77734375" style="68" customWidth="1"/>
    <col min="4891" max="4891" width="11.5546875" style="68"/>
    <col min="4892" max="4892" width="0.77734375" style="68" customWidth="1"/>
    <col min="4893" max="4893" width="7.33203125" style="68" customWidth="1"/>
    <col min="4894" max="4894" width="0.77734375" style="68" customWidth="1"/>
    <col min="4895" max="4895" width="7" style="68" customWidth="1"/>
    <col min="4896" max="4896" width="0.77734375" style="68" customWidth="1"/>
    <col min="4897" max="4897" width="10.6640625" style="68" customWidth="1"/>
    <col min="4898" max="4898" width="0.6640625" style="68" customWidth="1"/>
    <col min="4899" max="4899" width="6.109375" style="68" customWidth="1"/>
    <col min="4900" max="4900" width="0.6640625" style="68" customWidth="1"/>
    <col min="4901" max="4901" width="5.5546875" style="68" customWidth="1"/>
    <col min="4902" max="4902" width="0.77734375" style="68" customWidth="1"/>
    <col min="4903" max="4903" width="10.21875" style="68" customWidth="1"/>
    <col min="4904" max="4904" width="0.5546875" style="68" customWidth="1"/>
    <col min="4905" max="4905" width="6" style="68" customWidth="1"/>
    <col min="4906" max="4906" width="0.77734375" style="68" customWidth="1"/>
    <col min="4907" max="4907" width="5" style="68" customWidth="1"/>
    <col min="4908" max="4908" width="1.109375" style="68" customWidth="1"/>
    <col min="4909" max="4909" width="11.6640625" style="68" customWidth="1"/>
    <col min="4910" max="4910" width="0.6640625" style="68" customWidth="1"/>
    <col min="4911" max="4911" width="6.77734375" style="68" customWidth="1"/>
    <col min="4912" max="4912" width="0.77734375" style="68" customWidth="1"/>
    <col min="4913" max="4913" width="5.21875" style="68" customWidth="1"/>
    <col min="4914" max="4914" width="1.109375" style="68" customWidth="1"/>
    <col min="4915" max="4915" width="11.109375" style="68" customWidth="1"/>
    <col min="4916" max="4916" width="0.88671875" style="68" customWidth="1"/>
    <col min="4917" max="4917" width="10.44140625" style="68" customWidth="1"/>
    <col min="4918" max="4918" width="0.88671875" style="68" customWidth="1"/>
    <col min="4919" max="4919" width="10.44140625" style="68" customWidth="1"/>
    <col min="4920" max="4920" width="0.77734375" style="68" customWidth="1"/>
    <col min="4921" max="4921" width="6" style="68" customWidth="1"/>
    <col min="4922" max="4922" width="0.77734375" style="68" customWidth="1"/>
    <col min="4923" max="4923" width="5.33203125" style="68" customWidth="1"/>
    <col min="4924" max="4924" width="1" style="68" customWidth="1"/>
    <col min="4925" max="4925" width="10.44140625" style="68" customWidth="1"/>
    <col min="4926" max="4926" width="0.77734375" style="68" customWidth="1"/>
    <col min="4927" max="4927" width="6.44140625" style="68" customWidth="1"/>
    <col min="4928" max="4928" width="0.88671875" style="68" customWidth="1"/>
    <col min="4929" max="4929" width="5.33203125" style="68" customWidth="1"/>
    <col min="4930" max="4930" width="0.77734375" style="68" customWidth="1"/>
    <col min="4931" max="4931" width="12.6640625" style="68" customWidth="1"/>
    <col min="4932" max="4932" width="1.44140625" style="68" customWidth="1"/>
    <col min="4933" max="4933" width="3.44140625" style="68" customWidth="1"/>
    <col min="4934" max="4934" width="2.21875" style="68" customWidth="1"/>
    <col min="4935" max="4935" width="8.5546875" style="68" customWidth="1"/>
    <col min="4936" max="5120" width="11.5546875" style="68"/>
    <col min="5121" max="5121" width="3.77734375" style="68" customWidth="1"/>
    <col min="5122" max="5122" width="1.44140625" style="68" customWidth="1"/>
    <col min="5123" max="5123" width="11.5546875" style="68"/>
    <col min="5124" max="5124" width="0.77734375" style="68" customWidth="1"/>
    <col min="5125" max="5125" width="12.5546875" style="68" bestFit="1" customWidth="1"/>
    <col min="5126" max="5126" width="0.77734375" style="68" customWidth="1"/>
    <col min="5127" max="5127" width="10.44140625" style="68" customWidth="1"/>
    <col min="5128" max="5128" width="0.77734375" style="68" customWidth="1"/>
    <col min="5129" max="5129" width="11.5546875" style="68"/>
    <col min="5130" max="5130" width="0.77734375" style="68" customWidth="1"/>
    <col min="5131" max="5131" width="9.6640625" style="68" customWidth="1"/>
    <col min="5132" max="5132" width="0.77734375" style="68" customWidth="1"/>
    <col min="5133" max="5133" width="10.77734375" style="68" customWidth="1"/>
    <col min="5134" max="5134" width="0.77734375" style="68" customWidth="1"/>
    <col min="5135" max="5135" width="9.6640625" style="68" customWidth="1"/>
    <col min="5136" max="5136" width="0.77734375" style="68" customWidth="1"/>
    <col min="5137" max="5137" width="10" style="68" customWidth="1"/>
    <col min="5138" max="5138" width="0.77734375" style="68" customWidth="1"/>
    <col min="5139" max="5139" width="9.6640625" style="68" customWidth="1"/>
    <col min="5140" max="5140" width="0.77734375" style="68" customWidth="1"/>
    <col min="5141" max="5141" width="12.33203125" style="68" customWidth="1"/>
    <col min="5142" max="5142" width="0.77734375" style="68" customWidth="1"/>
    <col min="5143" max="5143" width="8" style="68" customWidth="1"/>
    <col min="5144" max="5144" width="0.77734375" style="68" customWidth="1"/>
    <col min="5145" max="5145" width="6.109375" style="68" customWidth="1"/>
    <col min="5146" max="5146" width="0.77734375" style="68" customWidth="1"/>
    <col min="5147" max="5147" width="11.5546875" style="68"/>
    <col min="5148" max="5148" width="0.77734375" style="68" customWidth="1"/>
    <col min="5149" max="5149" width="7.33203125" style="68" customWidth="1"/>
    <col min="5150" max="5150" width="0.77734375" style="68" customWidth="1"/>
    <col min="5151" max="5151" width="7" style="68" customWidth="1"/>
    <col min="5152" max="5152" width="0.77734375" style="68" customWidth="1"/>
    <col min="5153" max="5153" width="10.6640625" style="68" customWidth="1"/>
    <col min="5154" max="5154" width="0.6640625" style="68" customWidth="1"/>
    <col min="5155" max="5155" width="6.109375" style="68" customWidth="1"/>
    <col min="5156" max="5156" width="0.6640625" style="68" customWidth="1"/>
    <col min="5157" max="5157" width="5.5546875" style="68" customWidth="1"/>
    <col min="5158" max="5158" width="0.77734375" style="68" customWidth="1"/>
    <col min="5159" max="5159" width="10.21875" style="68" customWidth="1"/>
    <col min="5160" max="5160" width="0.5546875" style="68" customWidth="1"/>
    <col min="5161" max="5161" width="6" style="68" customWidth="1"/>
    <col min="5162" max="5162" width="0.77734375" style="68" customWidth="1"/>
    <col min="5163" max="5163" width="5" style="68" customWidth="1"/>
    <col min="5164" max="5164" width="1.109375" style="68" customWidth="1"/>
    <col min="5165" max="5165" width="11.6640625" style="68" customWidth="1"/>
    <col min="5166" max="5166" width="0.6640625" style="68" customWidth="1"/>
    <col min="5167" max="5167" width="6.77734375" style="68" customWidth="1"/>
    <col min="5168" max="5168" width="0.77734375" style="68" customWidth="1"/>
    <col min="5169" max="5169" width="5.21875" style="68" customWidth="1"/>
    <col min="5170" max="5170" width="1.109375" style="68" customWidth="1"/>
    <col min="5171" max="5171" width="11.109375" style="68" customWidth="1"/>
    <col min="5172" max="5172" width="0.88671875" style="68" customWidth="1"/>
    <col min="5173" max="5173" width="10.44140625" style="68" customWidth="1"/>
    <col min="5174" max="5174" width="0.88671875" style="68" customWidth="1"/>
    <col min="5175" max="5175" width="10.44140625" style="68" customWidth="1"/>
    <col min="5176" max="5176" width="0.77734375" style="68" customWidth="1"/>
    <col min="5177" max="5177" width="6" style="68" customWidth="1"/>
    <col min="5178" max="5178" width="0.77734375" style="68" customWidth="1"/>
    <col min="5179" max="5179" width="5.33203125" style="68" customWidth="1"/>
    <col min="5180" max="5180" width="1" style="68" customWidth="1"/>
    <col min="5181" max="5181" width="10.44140625" style="68" customWidth="1"/>
    <col min="5182" max="5182" width="0.77734375" style="68" customWidth="1"/>
    <col min="5183" max="5183" width="6.44140625" style="68" customWidth="1"/>
    <col min="5184" max="5184" width="0.88671875" style="68" customWidth="1"/>
    <col min="5185" max="5185" width="5.33203125" style="68" customWidth="1"/>
    <col min="5186" max="5186" width="0.77734375" style="68" customWidth="1"/>
    <col min="5187" max="5187" width="12.6640625" style="68" customWidth="1"/>
    <col min="5188" max="5188" width="1.44140625" style="68" customWidth="1"/>
    <col min="5189" max="5189" width="3.44140625" style="68" customWidth="1"/>
    <col min="5190" max="5190" width="2.21875" style="68" customWidth="1"/>
    <col min="5191" max="5191" width="8.5546875" style="68" customWidth="1"/>
    <col min="5192" max="5376" width="11.5546875" style="68"/>
    <col min="5377" max="5377" width="3.77734375" style="68" customWidth="1"/>
    <col min="5378" max="5378" width="1.44140625" style="68" customWidth="1"/>
    <col min="5379" max="5379" width="11.5546875" style="68"/>
    <col min="5380" max="5380" width="0.77734375" style="68" customWidth="1"/>
    <col min="5381" max="5381" width="12.5546875" style="68" bestFit="1" customWidth="1"/>
    <col min="5382" max="5382" width="0.77734375" style="68" customWidth="1"/>
    <col min="5383" max="5383" width="10.44140625" style="68" customWidth="1"/>
    <col min="5384" max="5384" width="0.77734375" style="68" customWidth="1"/>
    <col min="5385" max="5385" width="11.5546875" style="68"/>
    <col min="5386" max="5386" width="0.77734375" style="68" customWidth="1"/>
    <col min="5387" max="5387" width="9.6640625" style="68" customWidth="1"/>
    <col min="5388" max="5388" width="0.77734375" style="68" customWidth="1"/>
    <col min="5389" max="5389" width="10.77734375" style="68" customWidth="1"/>
    <col min="5390" max="5390" width="0.77734375" style="68" customWidth="1"/>
    <col min="5391" max="5391" width="9.6640625" style="68" customWidth="1"/>
    <col min="5392" max="5392" width="0.77734375" style="68" customWidth="1"/>
    <col min="5393" max="5393" width="10" style="68" customWidth="1"/>
    <col min="5394" max="5394" width="0.77734375" style="68" customWidth="1"/>
    <col min="5395" max="5395" width="9.6640625" style="68" customWidth="1"/>
    <col min="5396" max="5396" width="0.77734375" style="68" customWidth="1"/>
    <col min="5397" max="5397" width="12.33203125" style="68" customWidth="1"/>
    <col min="5398" max="5398" width="0.77734375" style="68" customWidth="1"/>
    <col min="5399" max="5399" width="8" style="68" customWidth="1"/>
    <col min="5400" max="5400" width="0.77734375" style="68" customWidth="1"/>
    <col min="5401" max="5401" width="6.109375" style="68" customWidth="1"/>
    <col min="5402" max="5402" width="0.77734375" style="68" customWidth="1"/>
    <col min="5403" max="5403" width="11.5546875" style="68"/>
    <col min="5404" max="5404" width="0.77734375" style="68" customWidth="1"/>
    <col min="5405" max="5405" width="7.33203125" style="68" customWidth="1"/>
    <col min="5406" max="5406" width="0.77734375" style="68" customWidth="1"/>
    <col min="5407" max="5407" width="7" style="68" customWidth="1"/>
    <col min="5408" max="5408" width="0.77734375" style="68" customWidth="1"/>
    <col min="5409" max="5409" width="10.6640625" style="68" customWidth="1"/>
    <col min="5410" max="5410" width="0.6640625" style="68" customWidth="1"/>
    <col min="5411" max="5411" width="6.109375" style="68" customWidth="1"/>
    <col min="5412" max="5412" width="0.6640625" style="68" customWidth="1"/>
    <col min="5413" max="5413" width="5.5546875" style="68" customWidth="1"/>
    <col min="5414" max="5414" width="0.77734375" style="68" customWidth="1"/>
    <col min="5415" max="5415" width="10.21875" style="68" customWidth="1"/>
    <col min="5416" max="5416" width="0.5546875" style="68" customWidth="1"/>
    <col min="5417" max="5417" width="6" style="68" customWidth="1"/>
    <col min="5418" max="5418" width="0.77734375" style="68" customWidth="1"/>
    <col min="5419" max="5419" width="5" style="68" customWidth="1"/>
    <col min="5420" max="5420" width="1.109375" style="68" customWidth="1"/>
    <col min="5421" max="5421" width="11.6640625" style="68" customWidth="1"/>
    <col min="5422" max="5422" width="0.6640625" style="68" customWidth="1"/>
    <col min="5423" max="5423" width="6.77734375" style="68" customWidth="1"/>
    <col min="5424" max="5424" width="0.77734375" style="68" customWidth="1"/>
    <col min="5425" max="5425" width="5.21875" style="68" customWidth="1"/>
    <col min="5426" max="5426" width="1.109375" style="68" customWidth="1"/>
    <col min="5427" max="5427" width="11.109375" style="68" customWidth="1"/>
    <col min="5428" max="5428" width="0.88671875" style="68" customWidth="1"/>
    <col min="5429" max="5429" width="10.44140625" style="68" customWidth="1"/>
    <col min="5430" max="5430" width="0.88671875" style="68" customWidth="1"/>
    <col min="5431" max="5431" width="10.44140625" style="68" customWidth="1"/>
    <col min="5432" max="5432" width="0.77734375" style="68" customWidth="1"/>
    <col min="5433" max="5433" width="6" style="68" customWidth="1"/>
    <col min="5434" max="5434" width="0.77734375" style="68" customWidth="1"/>
    <col min="5435" max="5435" width="5.33203125" style="68" customWidth="1"/>
    <col min="5436" max="5436" width="1" style="68" customWidth="1"/>
    <col min="5437" max="5437" width="10.44140625" style="68" customWidth="1"/>
    <col min="5438" max="5438" width="0.77734375" style="68" customWidth="1"/>
    <col min="5439" max="5439" width="6.44140625" style="68" customWidth="1"/>
    <col min="5440" max="5440" width="0.88671875" style="68" customWidth="1"/>
    <col min="5441" max="5441" width="5.33203125" style="68" customWidth="1"/>
    <col min="5442" max="5442" width="0.77734375" style="68" customWidth="1"/>
    <col min="5443" max="5443" width="12.6640625" style="68" customWidth="1"/>
    <col min="5444" max="5444" width="1.44140625" style="68" customWidth="1"/>
    <col min="5445" max="5445" width="3.44140625" style="68" customWidth="1"/>
    <col min="5446" max="5446" width="2.21875" style="68" customWidth="1"/>
    <col min="5447" max="5447" width="8.5546875" style="68" customWidth="1"/>
    <col min="5448" max="5632" width="11.5546875" style="68"/>
    <col min="5633" max="5633" width="3.77734375" style="68" customWidth="1"/>
    <col min="5634" max="5634" width="1.44140625" style="68" customWidth="1"/>
    <col min="5635" max="5635" width="11.5546875" style="68"/>
    <col min="5636" max="5636" width="0.77734375" style="68" customWidth="1"/>
    <col min="5637" max="5637" width="12.5546875" style="68" bestFit="1" customWidth="1"/>
    <col min="5638" max="5638" width="0.77734375" style="68" customWidth="1"/>
    <col min="5639" max="5639" width="10.44140625" style="68" customWidth="1"/>
    <col min="5640" max="5640" width="0.77734375" style="68" customWidth="1"/>
    <col min="5641" max="5641" width="11.5546875" style="68"/>
    <col min="5642" max="5642" width="0.77734375" style="68" customWidth="1"/>
    <col min="5643" max="5643" width="9.6640625" style="68" customWidth="1"/>
    <col min="5644" max="5644" width="0.77734375" style="68" customWidth="1"/>
    <col min="5645" max="5645" width="10.77734375" style="68" customWidth="1"/>
    <col min="5646" max="5646" width="0.77734375" style="68" customWidth="1"/>
    <col min="5647" max="5647" width="9.6640625" style="68" customWidth="1"/>
    <col min="5648" max="5648" width="0.77734375" style="68" customWidth="1"/>
    <col min="5649" max="5649" width="10" style="68" customWidth="1"/>
    <col min="5650" max="5650" width="0.77734375" style="68" customWidth="1"/>
    <col min="5651" max="5651" width="9.6640625" style="68" customWidth="1"/>
    <col min="5652" max="5652" width="0.77734375" style="68" customWidth="1"/>
    <col min="5653" max="5653" width="12.33203125" style="68" customWidth="1"/>
    <col min="5654" max="5654" width="0.77734375" style="68" customWidth="1"/>
    <col min="5655" max="5655" width="8" style="68" customWidth="1"/>
    <col min="5656" max="5656" width="0.77734375" style="68" customWidth="1"/>
    <col min="5657" max="5657" width="6.109375" style="68" customWidth="1"/>
    <col min="5658" max="5658" width="0.77734375" style="68" customWidth="1"/>
    <col min="5659" max="5659" width="11.5546875" style="68"/>
    <col min="5660" max="5660" width="0.77734375" style="68" customWidth="1"/>
    <col min="5661" max="5661" width="7.33203125" style="68" customWidth="1"/>
    <col min="5662" max="5662" width="0.77734375" style="68" customWidth="1"/>
    <col min="5663" max="5663" width="7" style="68" customWidth="1"/>
    <col min="5664" max="5664" width="0.77734375" style="68" customWidth="1"/>
    <col min="5665" max="5665" width="10.6640625" style="68" customWidth="1"/>
    <col min="5666" max="5666" width="0.6640625" style="68" customWidth="1"/>
    <col min="5667" max="5667" width="6.109375" style="68" customWidth="1"/>
    <col min="5668" max="5668" width="0.6640625" style="68" customWidth="1"/>
    <col min="5669" max="5669" width="5.5546875" style="68" customWidth="1"/>
    <col min="5670" max="5670" width="0.77734375" style="68" customWidth="1"/>
    <col min="5671" max="5671" width="10.21875" style="68" customWidth="1"/>
    <col min="5672" max="5672" width="0.5546875" style="68" customWidth="1"/>
    <col min="5673" max="5673" width="6" style="68" customWidth="1"/>
    <col min="5674" max="5674" width="0.77734375" style="68" customWidth="1"/>
    <col min="5675" max="5675" width="5" style="68" customWidth="1"/>
    <col min="5676" max="5676" width="1.109375" style="68" customWidth="1"/>
    <col min="5677" max="5677" width="11.6640625" style="68" customWidth="1"/>
    <col min="5678" max="5678" width="0.6640625" style="68" customWidth="1"/>
    <col min="5679" max="5679" width="6.77734375" style="68" customWidth="1"/>
    <col min="5680" max="5680" width="0.77734375" style="68" customWidth="1"/>
    <col min="5681" max="5681" width="5.21875" style="68" customWidth="1"/>
    <col min="5682" max="5682" width="1.109375" style="68" customWidth="1"/>
    <col min="5683" max="5683" width="11.109375" style="68" customWidth="1"/>
    <col min="5684" max="5684" width="0.88671875" style="68" customWidth="1"/>
    <col min="5685" max="5685" width="10.44140625" style="68" customWidth="1"/>
    <col min="5686" max="5686" width="0.88671875" style="68" customWidth="1"/>
    <col min="5687" max="5687" width="10.44140625" style="68" customWidth="1"/>
    <col min="5688" max="5688" width="0.77734375" style="68" customWidth="1"/>
    <col min="5689" max="5689" width="6" style="68" customWidth="1"/>
    <col min="5690" max="5690" width="0.77734375" style="68" customWidth="1"/>
    <col min="5691" max="5691" width="5.33203125" style="68" customWidth="1"/>
    <col min="5692" max="5692" width="1" style="68" customWidth="1"/>
    <col min="5693" max="5693" width="10.44140625" style="68" customWidth="1"/>
    <col min="5694" max="5694" width="0.77734375" style="68" customWidth="1"/>
    <col min="5695" max="5695" width="6.44140625" style="68" customWidth="1"/>
    <col min="5696" max="5696" width="0.88671875" style="68" customWidth="1"/>
    <col min="5697" max="5697" width="5.33203125" style="68" customWidth="1"/>
    <col min="5698" max="5698" width="0.77734375" style="68" customWidth="1"/>
    <col min="5699" max="5699" width="12.6640625" style="68" customWidth="1"/>
    <col min="5700" max="5700" width="1.44140625" style="68" customWidth="1"/>
    <col min="5701" max="5701" width="3.44140625" style="68" customWidth="1"/>
    <col min="5702" max="5702" width="2.21875" style="68" customWidth="1"/>
    <col min="5703" max="5703" width="8.5546875" style="68" customWidth="1"/>
    <col min="5704" max="5888" width="11.5546875" style="68"/>
    <col min="5889" max="5889" width="3.77734375" style="68" customWidth="1"/>
    <col min="5890" max="5890" width="1.44140625" style="68" customWidth="1"/>
    <col min="5891" max="5891" width="11.5546875" style="68"/>
    <col min="5892" max="5892" width="0.77734375" style="68" customWidth="1"/>
    <col min="5893" max="5893" width="12.5546875" style="68" bestFit="1" customWidth="1"/>
    <col min="5894" max="5894" width="0.77734375" style="68" customWidth="1"/>
    <col min="5895" max="5895" width="10.44140625" style="68" customWidth="1"/>
    <col min="5896" max="5896" width="0.77734375" style="68" customWidth="1"/>
    <col min="5897" max="5897" width="11.5546875" style="68"/>
    <col min="5898" max="5898" width="0.77734375" style="68" customWidth="1"/>
    <col min="5899" max="5899" width="9.6640625" style="68" customWidth="1"/>
    <col min="5900" max="5900" width="0.77734375" style="68" customWidth="1"/>
    <col min="5901" max="5901" width="10.77734375" style="68" customWidth="1"/>
    <col min="5902" max="5902" width="0.77734375" style="68" customWidth="1"/>
    <col min="5903" max="5903" width="9.6640625" style="68" customWidth="1"/>
    <col min="5904" max="5904" width="0.77734375" style="68" customWidth="1"/>
    <col min="5905" max="5905" width="10" style="68" customWidth="1"/>
    <col min="5906" max="5906" width="0.77734375" style="68" customWidth="1"/>
    <col min="5907" max="5907" width="9.6640625" style="68" customWidth="1"/>
    <col min="5908" max="5908" width="0.77734375" style="68" customWidth="1"/>
    <col min="5909" max="5909" width="12.33203125" style="68" customWidth="1"/>
    <col min="5910" max="5910" width="0.77734375" style="68" customWidth="1"/>
    <col min="5911" max="5911" width="8" style="68" customWidth="1"/>
    <col min="5912" max="5912" width="0.77734375" style="68" customWidth="1"/>
    <col min="5913" max="5913" width="6.109375" style="68" customWidth="1"/>
    <col min="5914" max="5914" width="0.77734375" style="68" customWidth="1"/>
    <col min="5915" max="5915" width="11.5546875" style="68"/>
    <col min="5916" max="5916" width="0.77734375" style="68" customWidth="1"/>
    <col min="5917" max="5917" width="7.33203125" style="68" customWidth="1"/>
    <col min="5918" max="5918" width="0.77734375" style="68" customWidth="1"/>
    <col min="5919" max="5919" width="7" style="68" customWidth="1"/>
    <col min="5920" max="5920" width="0.77734375" style="68" customWidth="1"/>
    <col min="5921" max="5921" width="10.6640625" style="68" customWidth="1"/>
    <col min="5922" max="5922" width="0.6640625" style="68" customWidth="1"/>
    <col min="5923" max="5923" width="6.109375" style="68" customWidth="1"/>
    <col min="5924" max="5924" width="0.6640625" style="68" customWidth="1"/>
    <col min="5925" max="5925" width="5.5546875" style="68" customWidth="1"/>
    <col min="5926" max="5926" width="0.77734375" style="68" customWidth="1"/>
    <col min="5927" max="5927" width="10.21875" style="68" customWidth="1"/>
    <col min="5928" max="5928" width="0.5546875" style="68" customWidth="1"/>
    <col min="5929" max="5929" width="6" style="68" customWidth="1"/>
    <col min="5930" max="5930" width="0.77734375" style="68" customWidth="1"/>
    <col min="5931" max="5931" width="5" style="68" customWidth="1"/>
    <col min="5932" max="5932" width="1.109375" style="68" customWidth="1"/>
    <col min="5933" max="5933" width="11.6640625" style="68" customWidth="1"/>
    <col min="5934" max="5934" width="0.6640625" style="68" customWidth="1"/>
    <col min="5935" max="5935" width="6.77734375" style="68" customWidth="1"/>
    <col min="5936" max="5936" width="0.77734375" style="68" customWidth="1"/>
    <col min="5937" max="5937" width="5.21875" style="68" customWidth="1"/>
    <col min="5938" max="5938" width="1.109375" style="68" customWidth="1"/>
    <col min="5939" max="5939" width="11.109375" style="68" customWidth="1"/>
    <col min="5940" max="5940" width="0.88671875" style="68" customWidth="1"/>
    <col min="5941" max="5941" width="10.44140625" style="68" customWidth="1"/>
    <col min="5942" max="5942" width="0.88671875" style="68" customWidth="1"/>
    <col min="5943" max="5943" width="10.44140625" style="68" customWidth="1"/>
    <col min="5944" max="5944" width="0.77734375" style="68" customWidth="1"/>
    <col min="5945" max="5945" width="6" style="68" customWidth="1"/>
    <col min="5946" max="5946" width="0.77734375" style="68" customWidth="1"/>
    <col min="5947" max="5947" width="5.33203125" style="68" customWidth="1"/>
    <col min="5948" max="5948" width="1" style="68" customWidth="1"/>
    <col min="5949" max="5949" width="10.44140625" style="68" customWidth="1"/>
    <col min="5950" max="5950" width="0.77734375" style="68" customWidth="1"/>
    <col min="5951" max="5951" width="6.44140625" style="68" customWidth="1"/>
    <col min="5952" max="5952" width="0.88671875" style="68" customWidth="1"/>
    <col min="5953" max="5953" width="5.33203125" style="68" customWidth="1"/>
    <col min="5954" max="5954" width="0.77734375" style="68" customWidth="1"/>
    <col min="5955" max="5955" width="12.6640625" style="68" customWidth="1"/>
    <col min="5956" max="5956" width="1.44140625" style="68" customWidth="1"/>
    <col min="5957" max="5957" width="3.44140625" style="68" customWidth="1"/>
    <col min="5958" max="5958" width="2.21875" style="68" customWidth="1"/>
    <col min="5959" max="5959" width="8.5546875" style="68" customWidth="1"/>
    <col min="5960" max="6144" width="11.5546875" style="68"/>
    <col min="6145" max="6145" width="3.77734375" style="68" customWidth="1"/>
    <col min="6146" max="6146" width="1.44140625" style="68" customWidth="1"/>
    <col min="6147" max="6147" width="11.5546875" style="68"/>
    <col min="6148" max="6148" width="0.77734375" style="68" customWidth="1"/>
    <col min="6149" max="6149" width="12.5546875" style="68" bestFit="1" customWidth="1"/>
    <col min="6150" max="6150" width="0.77734375" style="68" customWidth="1"/>
    <col min="6151" max="6151" width="10.44140625" style="68" customWidth="1"/>
    <col min="6152" max="6152" width="0.77734375" style="68" customWidth="1"/>
    <col min="6153" max="6153" width="11.5546875" style="68"/>
    <col min="6154" max="6154" width="0.77734375" style="68" customWidth="1"/>
    <col min="6155" max="6155" width="9.6640625" style="68" customWidth="1"/>
    <col min="6156" max="6156" width="0.77734375" style="68" customWidth="1"/>
    <col min="6157" max="6157" width="10.77734375" style="68" customWidth="1"/>
    <col min="6158" max="6158" width="0.77734375" style="68" customWidth="1"/>
    <col min="6159" max="6159" width="9.6640625" style="68" customWidth="1"/>
    <col min="6160" max="6160" width="0.77734375" style="68" customWidth="1"/>
    <col min="6161" max="6161" width="10" style="68" customWidth="1"/>
    <col min="6162" max="6162" width="0.77734375" style="68" customWidth="1"/>
    <col min="6163" max="6163" width="9.6640625" style="68" customWidth="1"/>
    <col min="6164" max="6164" width="0.77734375" style="68" customWidth="1"/>
    <col min="6165" max="6165" width="12.33203125" style="68" customWidth="1"/>
    <col min="6166" max="6166" width="0.77734375" style="68" customWidth="1"/>
    <col min="6167" max="6167" width="8" style="68" customWidth="1"/>
    <col min="6168" max="6168" width="0.77734375" style="68" customWidth="1"/>
    <col min="6169" max="6169" width="6.109375" style="68" customWidth="1"/>
    <col min="6170" max="6170" width="0.77734375" style="68" customWidth="1"/>
    <col min="6171" max="6171" width="11.5546875" style="68"/>
    <col min="6172" max="6172" width="0.77734375" style="68" customWidth="1"/>
    <col min="6173" max="6173" width="7.33203125" style="68" customWidth="1"/>
    <col min="6174" max="6174" width="0.77734375" style="68" customWidth="1"/>
    <col min="6175" max="6175" width="7" style="68" customWidth="1"/>
    <col min="6176" max="6176" width="0.77734375" style="68" customWidth="1"/>
    <col min="6177" max="6177" width="10.6640625" style="68" customWidth="1"/>
    <col min="6178" max="6178" width="0.6640625" style="68" customWidth="1"/>
    <col min="6179" max="6179" width="6.109375" style="68" customWidth="1"/>
    <col min="6180" max="6180" width="0.6640625" style="68" customWidth="1"/>
    <col min="6181" max="6181" width="5.5546875" style="68" customWidth="1"/>
    <col min="6182" max="6182" width="0.77734375" style="68" customWidth="1"/>
    <col min="6183" max="6183" width="10.21875" style="68" customWidth="1"/>
    <col min="6184" max="6184" width="0.5546875" style="68" customWidth="1"/>
    <col min="6185" max="6185" width="6" style="68" customWidth="1"/>
    <col min="6186" max="6186" width="0.77734375" style="68" customWidth="1"/>
    <col min="6187" max="6187" width="5" style="68" customWidth="1"/>
    <col min="6188" max="6188" width="1.109375" style="68" customWidth="1"/>
    <col min="6189" max="6189" width="11.6640625" style="68" customWidth="1"/>
    <col min="6190" max="6190" width="0.6640625" style="68" customWidth="1"/>
    <col min="6191" max="6191" width="6.77734375" style="68" customWidth="1"/>
    <col min="6192" max="6192" width="0.77734375" style="68" customWidth="1"/>
    <col min="6193" max="6193" width="5.21875" style="68" customWidth="1"/>
    <col min="6194" max="6194" width="1.109375" style="68" customWidth="1"/>
    <col min="6195" max="6195" width="11.109375" style="68" customWidth="1"/>
    <col min="6196" max="6196" width="0.88671875" style="68" customWidth="1"/>
    <col min="6197" max="6197" width="10.44140625" style="68" customWidth="1"/>
    <col min="6198" max="6198" width="0.88671875" style="68" customWidth="1"/>
    <col min="6199" max="6199" width="10.44140625" style="68" customWidth="1"/>
    <col min="6200" max="6200" width="0.77734375" style="68" customWidth="1"/>
    <col min="6201" max="6201" width="6" style="68" customWidth="1"/>
    <col min="6202" max="6202" width="0.77734375" style="68" customWidth="1"/>
    <col min="6203" max="6203" width="5.33203125" style="68" customWidth="1"/>
    <col min="6204" max="6204" width="1" style="68" customWidth="1"/>
    <col min="6205" max="6205" width="10.44140625" style="68" customWidth="1"/>
    <col min="6206" max="6206" width="0.77734375" style="68" customWidth="1"/>
    <col min="6207" max="6207" width="6.44140625" style="68" customWidth="1"/>
    <col min="6208" max="6208" width="0.88671875" style="68" customWidth="1"/>
    <col min="6209" max="6209" width="5.33203125" style="68" customWidth="1"/>
    <col min="6210" max="6210" width="0.77734375" style="68" customWidth="1"/>
    <col min="6211" max="6211" width="12.6640625" style="68" customWidth="1"/>
    <col min="6212" max="6212" width="1.44140625" style="68" customWidth="1"/>
    <col min="6213" max="6213" width="3.44140625" style="68" customWidth="1"/>
    <col min="6214" max="6214" width="2.21875" style="68" customWidth="1"/>
    <col min="6215" max="6215" width="8.5546875" style="68" customWidth="1"/>
    <col min="6216" max="6400" width="11.5546875" style="68"/>
    <col min="6401" max="6401" width="3.77734375" style="68" customWidth="1"/>
    <col min="6402" max="6402" width="1.44140625" style="68" customWidth="1"/>
    <col min="6403" max="6403" width="11.5546875" style="68"/>
    <col min="6404" max="6404" width="0.77734375" style="68" customWidth="1"/>
    <col min="6405" max="6405" width="12.5546875" style="68" bestFit="1" customWidth="1"/>
    <col min="6406" max="6406" width="0.77734375" style="68" customWidth="1"/>
    <col min="6407" max="6407" width="10.44140625" style="68" customWidth="1"/>
    <col min="6408" max="6408" width="0.77734375" style="68" customWidth="1"/>
    <col min="6409" max="6409" width="11.5546875" style="68"/>
    <col min="6410" max="6410" width="0.77734375" style="68" customWidth="1"/>
    <col min="6411" max="6411" width="9.6640625" style="68" customWidth="1"/>
    <col min="6412" max="6412" width="0.77734375" style="68" customWidth="1"/>
    <col min="6413" max="6413" width="10.77734375" style="68" customWidth="1"/>
    <col min="6414" max="6414" width="0.77734375" style="68" customWidth="1"/>
    <col min="6415" max="6415" width="9.6640625" style="68" customWidth="1"/>
    <col min="6416" max="6416" width="0.77734375" style="68" customWidth="1"/>
    <col min="6417" max="6417" width="10" style="68" customWidth="1"/>
    <col min="6418" max="6418" width="0.77734375" style="68" customWidth="1"/>
    <col min="6419" max="6419" width="9.6640625" style="68" customWidth="1"/>
    <col min="6420" max="6420" width="0.77734375" style="68" customWidth="1"/>
    <col min="6421" max="6421" width="12.33203125" style="68" customWidth="1"/>
    <col min="6422" max="6422" width="0.77734375" style="68" customWidth="1"/>
    <col min="6423" max="6423" width="8" style="68" customWidth="1"/>
    <col min="6424" max="6424" width="0.77734375" style="68" customWidth="1"/>
    <col min="6425" max="6425" width="6.109375" style="68" customWidth="1"/>
    <col min="6426" max="6426" width="0.77734375" style="68" customWidth="1"/>
    <col min="6427" max="6427" width="11.5546875" style="68"/>
    <col min="6428" max="6428" width="0.77734375" style="68" customWidth="1"/>
    <col min="6429" max="6429" width="7.33203125" style="68" customWidth="1"/>
    <col min="6430" max="6430" width="0.77734375" style="68" customWidth="1"/>
    <col min="6431" max="6431" width="7" style="68" customWidth="1"/>
    <col min="6432" max="6432" width="0.77734375" style="68" customWidth="1"/>
    <col min="6433" max="6433" width="10.6640625" style="68" customWidth="1"/>
    <col min="6434" max="6434" width="0.6640625" style="68" customWidth="1"/>
    <col min="6435" max="6435" width="6.109375" style="68" customWidth="1"/>
    <col min="6436" max="6436" width="0.6640625" style="68" customWidth="1"/>
    <col min="6437" max="6437" width="5.5546875" style="68" customWidth="1"/>
    <col min="6438" max="6438" width="0.77734375" style="68" customWidth="1"/>
    <col min="6439" max="6439" width="10.21875" style="68" customWidth="1"/>
    <col min="6440" max="6440" width="0.5546875" style="68" customWidth="1"/>
    <col min="6441" max="6441" width="6" style="68" customWidth="1"/>
    <col min="6442" max="6442" width="0.77734375" style="68" customWidth="1"/>
    <col min="6443" max="6443" width="5" style="68" customWidth="1"/>
    <col min="6444" max="6444" width="1.109375" style="68" customWidth="1"/>
    <col min="6445" max="6445" width="11.6640625" style="68" customWidth="1"/>
    <col min="6446" max="6446" width="0.6640625" style="68" customWidth="1"/>
    <col min="6447" max="6447" width="6.77734375" style="68" customWidth="1"/>
    <col min="6448" max="6448" width="0.77734375" style="68" customWidth="1"/>
    <col min="6449" max="6449" width="5.21875" style="68" customWidth="1"/>
    <col min="6450" max="6450" width="1.109375" style="68" customWidth="1"/>
    <col min="6451" max="6451" width="11.109375" style="68" customWidth="1"/>
    <col min="6452" max="6452" width="0.88671875" style="68" customWidth="1"/>
    <col min="6453" max="6453" width="10.44140625" style="68" customWidth="1"/>
    <col min="6454" max="6454" width="0.88671875" style="68" customWidth="1"/>
    <col min="6455" max="6455" width="10.44140625" style="68" customWidth="1"/>
    <col min="6456" max="6456" width="0.77734375" style="68" customWidth="1"/>
    <col min="6457" max="6457" width="6" style="68" customWidth="1"/>
    <col min="6458" max="6458" width="0.77734375" style="68" customWidth="1"/>
    <col min="6459" max="6459" width="5.33203125" style="68" customWidth="1"/>
    <col min="6460" max="6460" width="1" style="68" customWidth="1"/>
    <col min="6461" max="6461" width="10.44140625" style="68" customWidth="1"/>
    <col min="6462" max="6462" width="0.77734375" style="68" customWidth="1"/>
    <col min="6463" max="6463" width="6.44140625" style="68" customWidth="1"/>
    <col min="6464" max="6464" width="0.88671875" style="68" customWidth="1"/>
    <col min="6465" max="6465" width="5.33203125" style="68" customWidth="1"/>
    <col min="6466" max="6466" width="0.77734375" style="68" customWidth="1"/>
    <col min="6467" max="6467" width="12.6640625" style="68" customWidth="1"/>
    <col min="6468" max="6468" width="1.44140625" style="68" customWidth="1"/>
    <col min="6469" max="6469" width="3.44140625" style="68" customWidth="1"/>
    <col min="6470" max="6470" width="2.21875" style="68" customWidth="1"/>
    <col min="6471" max="6471" width="8.5546875" style="68" customWidth="1"/>
    <col min="6472" max="6656" width="11.5546875" style="68"/>
    <col min="6657" max="6657" width="3.77734375" style="68" customWidth="1"/>
    <col min="6658" max="6658" width="1.44140625" style="68" customWidth="1"/>
    <col min="6659" max="6659" width="11.5546875" style="68"/>
    <col min="6660" max="6660" width="0.77734375" style="68" customWidth="1"/>
    <col min="6661" max="6661" width="12.5546875" style="68" bestFit="1" customWidth="1"/>
    <col min="6662" max="6662" width="0.77734375" style="68" customWidth="1"/>
    <col min="6663" max="6663" width="10.44140625" style="68" customWidth="1"/>
    <col min="6664" max="6664" width="0.77734375" style="68" customWidth="1"/>
    <col min="6665" max="6665" width="11.5546875" style="68"/>
    <col min="6666" max="6666" width="0.77734375" style="68" customWidth="1"/>
    <col min="6667" max="6667" width="9.6640625" style="68" customWidth="1"/>
    <col min="6668" max="6668" width="0.77734375" style="68" customWidth="1"/>
    <col min="6669" max="6669" width="10.77734375" style="68" customWidth="1"/>
    <col min="6670" max="6670" width="0.77734375" style="68" customWidth="1"/>
    <col min="6671" max="6671" width="9.6640625" style="68" customWidth="1"/>
    <col min="6672" max="6672" width="0.77734375" style="68" customWidth="1"/>
    <col min="6673" max="6673" width="10" style="68" customWidth="1"/>
    <col min="6674" max="6674" width="0.77734375" style="68" customWidth="1"/>
    <col min="6675" max="6675" width="9.6640625" style="68" customWidth="1"/>
    <col min="6676" max="6676" width="0.77734375" style="68" customWidth="1"/>
    <col min="6677" max="6677" width="12.33203125" style="68" customWidth="1"/>
    <col min="6678" max="6678" width="0.77734375" style="68" customWidth="1"/>
    <col min="6679" max="6679" width="8" style="68" customWidth="1"/>
    <col min="6680" max="6680" width="0.77734375" style="68" customWidth="1"/>
    <col min="6681" max="6681" width="6.109375" style="68" customWidth="1"/>
    <col min="6682" max="6682" width="0.77734375" style="68" customWidth="1"/>
    <col min="6683" max="6683" width="11.5546875" style="68"/>
    <col min="6684" max="6684" width="0.77734375" style="68" customWidth="1"/>
    <col min="6685" max="6685" width="7.33203125" style="68" customWidth="1"/>
    <col min="6686" max="6686" width="0.77734375" style="68" customWidth="1"/>
    <col min="6687" max="6687" width="7" style="68" customWidth="1"/>
    <col min="6688" max="6688" width="0.77734375" style="68" customWidth="1"/>
    <col min="6689" max="6689" width="10.6640625" style="68" customWidth="1"/>
    <col min="6690" max="6690" width="0.6640625" style="68" customWidth="1"/>
    <col min="6691" max="6691" width="6.109375" style="68" customWidth="1"/>
    <col min="6692" max="6692" width="0.6640625" style="68" customWidth="1"/>
    <col min="6693" max="6693" width="5.5546875" style="68" customWidth="1"/>
    <col min="6694" max="6694" width="0.77734375" style="68" customWidth="1"/>
    <col min="6695" max="6695" width="10.21875" style="68" customWidth="1"/>
    <col min="6696" max="6696" width="0.5546875" style="68" customWidth="1"/>
    <col min="6697" max="6697" width="6" style="68" customWidth="1"/>
    <col min="6698" max="6698" width="0.77734375" style="68" customWidth="1"/>
    <col min="6699" max="6699" width="5" style="68" customWidth="1"/>
    <col min="6700" max="6700" width="1.109375" style="68" customWidth="1"/>
    <col min="6701" max="6701" width="11.6640625" style="68" customWidth="1"/>
    <col min="6702" max="6702" width="0.6640625" style="68" customWidth="1"/>
    <col min="6703" max="6703" width="6.77734375" style="68" customWidth="1"/>
    <col min="6704" max="6704" width="0.77734375" style="68" customWidth="1"/>
    <col min="6705" max="6705" width="5.21875" style="68" customWidth="1"/>
    <col min="6706" max="6706" width="1.109375" style="68" customWidth="1"/>
    <col min="6707" max="6707" width="11.109375" style="68" customWidth="1"/>
    <col min="6708" max="6708" width="0.88671875" style="68" customWidth="1"/>
    <col min="6709" max="6709" width="10.44140625" style="68" customWidth="1"/>
    <col min="6710" max="6710" width="0.88671875" style="68" customWidth="1"/>
    <col min="6711" max="6711" width="10.44140625" style="68" customWidth="1"/>
    <col min="6712" max="6712" width="0.77734375" style="68" customWidth="1"/>
    <col min="6713" max="6713" width="6" style="68" customWidth="1"/>
    <col min="6714" max="6714" width="0.77734375" style="68" customWidth="1"/>
    <col min="6715" max="6715" width="5.33203125" style="68" customWidth="1"/>
    <col min="6716" max="6716" width="1" style="68" customWidth="1"/>
    <col min="6717" max="6717" width="10.44140625" style="68" customWidth="1"/>
    <col min="6718" max="6718" width="0.77734375" style="68" customWidth="1"/>
    <col min="6719" max="6719" width="6.44140625" style="68" customWidth="1"/>
    <col min="6720" max="6720" width="0.88671875" style="68" customWidth="1"/>
    <col min="6721" max="6721" width="5.33203125" style="68" customWidth="1"/>
    <col min="6722" max="6722" width="0.77734375" style="68" customWidth="1"/>
    <col min="6723" max="6723" width="12.6640625" style="68" customWidth="1"/>
    <col min="6724" max="6724" width="1.44140625" style="68" customWidth="1"/>
    <col min="6725" max="6725" width="3.44140625" style="68" customWidth="1"/>
    <col min="6726" max="6726" width="2.21875" style="68" customWidth="1"/>
    <col min="6727" max="6727" width="8.5546875" style="68" customWidth="1"/>
    <col min="6728" max="6912" width="11.5546875" style="68"/>
    <col min="6913" max="6913" width="3.77734375" style="68" customWidth="1"/>
    <col min="6914" max="6914" width="1.44140625" style="68" customWidth="1"/>
    <col min="6915" max="6915" width="11.5546875" style="68"/>
    <col min="6916" max="6916" width="0.77734375" style="68" customWidth="1"/>
    <col min="6917" max="6917" width="12.5546875" style="68" bestFit="1" customWidth="1"/>
    <col min="6918" max="6918" width="0.77734375" style="68" customWidth="1"/>
    <col min="6919" max="6919" width="10.44140625" style="68" customWidth="1"/>
    <col min="6920" max="6920" width="0.77734375" style="68" customWidth="1"/>
    <col min="6921" max="6921" width="11.5546875" style="68"/>
    <col min="6922" max="6922" width="0.77734375" style="68" customWidth="1"/>
    <col min="6923" max="6923" width="9.6640625" style="68" customWidth="1"/>
    <col min="6924" max="6924" width="0.77734375" style="68" customWidth="1"/>
    <col min="6925" max="6925" width="10.77734375" style="68" customWidth="1"/>
    <col min="6926" max="6926" width="0.77734375" style="68" customWidth="1"/>
    <col min="6927" max="6927" width="9.6640625" style="68" customWidth="1"/>
    <col min="6928" max="6928" width="0.77734375" style="68" customWidth="1"/>
    <col min="6929" max="6929" width="10" style="68" customWidth="1"/>
    <col min="6930" max="6930" width="0.77734375" style="68" customWidth="1"/>
    <col min="6931" max="6931" width="9.6640625" style="68" customWidth="1"/>
    <col min="6932" max="6932" width="0.77734375" style="68" customWidth="1"/>
    <col min="6933" max="6933" width="12.33203125" style="68" customWidth="1"/>
    <col min="6934" max="6934" width="0.77734375" style="68" customWidth="1"/>
    <col min="6935" max="6935" width="8" style="68" customWidth="1"/>
    <col min="6936" max="6936" width="0.77734375" style="68" customWidth="1"/>
    <col min="6937" max="6937" width="6.109375" style="68" customWidth="1"/>
    <col min="6938" max="6938" width="0.77734375" style="68" customWidth="1"/>
    <col min="6939" max="6939" width="11.5546875" style="68"/>
    <col min="6940" max="6940" width="0.77734375" style="68" customWidth="1"/>
    <col min="6941" max="6941" width="7.33203125" style="68" customWidth="1"/>
    <col min="6942" max="6942" width="0.77734375" style="68" customWidth="1"/>
    <col min="6943" max="6943" width="7" style="68" customWidth="1"/>
    <col min="6944" max="6944" width="0.77734375" style="68" customWidth="1"/>
    <col min="6945" max="6945" width="10.6640625" style="68" customWidth="1"/>
    <col min="6946" max="6946" width="0.6640625" style="68" customWidth="1"/>
    <col min="6947" max="6947" width="6.109375" style="68" customWidth="1"/>
    <col min="6948" max="6948" width="0.6640625" style="68" customWidth="1"/>
    <col min="6949" max="6949" width="5.5546875" style="68" customWidth="1"/>
    <col min="6950" max="6950" width="0.77734375" style="68" customWidth="1"/>
    <col min="6951" max="6951" width="10.21875" style="68" customWidth="1"/>
    <col min="6952" max="6952" width="0.5546875" style="68" customWidth="1"/>
    <col min="6953" max="6953" width="6" style="68" customWidth="1"/>
    <col min="6954" max="6954" width="0.77734375" style="68" customWidth="1"/>
    <col min="6955" max="6955" width="5" style="68" customWidth="1"/>
    <col min="6956" max="6956" width="1.109375" style="68" customWidth="1"/>
    <col min="6957" max="6957" width="11.6640625" style="68" customWidth="1"/>
    <col min="6958" max="6958" width="0.6640625" style="68" customWidth="1"/>
    <col min="6959" max="6959" width="6.77734375" style="68" customWidth="1"/>
    <col min="6960" max="6960" width="0.77734375" style="68" customWidth="1"/>
    <col min="6961" max="6961" width="5.21875" style="68" customWidth="1"/>
    <col min="6962" max="6962" width="1.109375" style="68" customWidth="1"/>
    <col min="6963" max="6963" width="11.109375" style="68" customWidth="1"/>
    <col min="6964" max="6964" width="0.88671875" style="68" customWidth="1"/>
    <col min="6965" max="6965" width="10.44140625" style="68" customWidth="1"/>
    <col min="6966" max="6966" width="0.88671875" style="68" customWidth="1"/>
    <col min="6967" max="6967" width="10.44140625" style="68" customWidth="1"/>
    <col min="6968" max="6968" width="0.77734375" style="68" customWidth="1"/>
    <col min="6969" max="6969" width="6" style="68" customWidth="1"/>
    <col min="6970" max="6970" width="0.77734375" style="68" customWidth="1"/>
    <col min="6971" max="6971" width="5.33203125" style="68" customWidth="1"/>
    <col min="6972" max="6972" width="1" style="68" customWidth="1"/>
    <col min="6973" max="6973" width="10.44140625" style="68" customWidth="1"/>
    <col min="6974" max="6974" width="0.77734375" style="68" customWidth="1"/>
    <col min="6975" max="6975" width="6.44140625" style="68" customWidth="1"/>
    <col min="6976" max="6976" width="0.88671875" style="68" customWidth="1"/>
    <col min="6977" max="6977" width="5.33203125" style="68" customWidth="1"/>
    <col min="6978" max="6978" width="0.77734375" style="68" customWidth="1"/>
    <col min="6979" max="6979" width="12.6640625" style="68" customWidth="1"/>
    <col min="6980" max="6980" width="1.44140625" style="68" customWidth="1"/>
    <col min="6981" max="6981" width="3.44140625" style="68" customWidth="1"/>
    <col min="6982" max="6982" width="2.21875" style="68" customWidth="1"/>
    <col min="6983" max="6983" width="8.5546875" style="68" customWidth="1"/>
    <col min="6984" max="7168" width="11.5546875" style="68"/>
    <col min="7169" max="7169" width="3.77734375" style="68" customWidth="1"/>
    <col min="7170" max="7170" width="1.44140625" style="68" customWidth="1"/>
    <col min="7171" max="7171" width="11.5546875" style="68"/>
    <col min="7172" max="7172" width="0.77734375" style="68" customWidth="1"/>
    <col min="7173" max="7173" width="12.5546875" style="68" bestFit="1" customWidth="1"/>
    <col min="7174" max="7174" width="0.77734375" style="68" customWidth="1"/>
    <col min="7175" max="7175" width="10.44140625" style="68" customWidth="1"/>
    <col min="7176" max="7176" width="0.77734375" style="68" customWidth="1"/>
    <col min="7177" max="7177" width="11.5546875" style="68"/>
    <col min="7178" max="7178" width="0.77734375" style="68" customWidth="1"/>
    <col min="7179" max="7179" width="9.6640625" style="68" customWidth="1"/>
    <col min="7180" max="7180" width="0.77734375" style="68" customWidth="1"/>
    <col min="7181" max="7181" width="10.77734375" style="68" customWidth="1"/>
    <col min="7182" max="7182" width="0.77734375" style="68" customWidth="1"/>
    <col min="7183" max="7183" width="9.6640625" style="68" customWidth="1"/>
    <col min="7184" max="7184" width="0.77734375" style="68" customWidth="1"/>
    <col min="7185" max="7185" width="10" style="68" customWidth="1"/>
    <col min="7186" max="7186" width="0.77734375" style="68" customWidth="1"/>
    <col min="7187" max="7187" width="9.6640625" style="68" customWidth="1"/>
    <col min="7188" max="7188" width="0.77734375" style="68" customWidth="1"/>
    <col min="7189" max="7189" width="12.33203125" style="68" customWidth="1"/>
    <col min="7190" max="7190" width="0.77734375" style="68" customWidth="1"/>
    <col min="7191" max="7191" width="8" style="68" customWidth="1"/>
    <col min="7192" max="7192" width="0.77734375" style="68" customWidth="1"/>
    <col min="7193" max="7193" width="6.109375" style="68" customWidth="1"/>
    <col min="7194" max="7194" width="0.77734375" style="68" customWidth="1"/>
    <col min="7195" max="7195" width="11.5546875" style="68"/>
    <col min="7196" max="7196" width="0.77734375" style="68" customWidth="1"/>
    <col min="7197" max="7197" width="7.33203125" style="68" customWidth="1"/>
    <col min="7198" max="7198" width="0.77734375" style="68" customWidth="1"/>
    <col min="7199" max="7199" width="7" style="68" customWidth="1"/>
    <col min="7200" max="7200" width="0.77734375" style="68" customWidth="1"/>
    <col min="7201" max="7201" width="10.6640625" style="68" customWidth="1"/>
    <col min="7202" max="7202" width="0.6640625" style="68" customWidth="1"/>
    <col min="7203" max="7203" width="6.109375" style="68" customWidth="1"/>
    <col min="7204" max="7204" width="0.6640625" style="68" customWidth="1"/>
    <col min="7205" max="7205" width="5.5546875" style="68" customWidth="1"/>
    <col min="7206" max="7206" width="0.77734375" style="68" customWidth="1"/>
    <col min="7207" max="7207" width="10.21875" style="68" customWidth="1"/>
    <col min="7208" max="7208" width="0.5546875" style="68" customWidth="1"/>
    <col min="7209" max="7209" width="6" style="68" customWidth="1"/>
    <col min="7210" max="7210" width="0.77734375" style="68" customWidth="1"/>
    <col min="7211" max="7211" width="5" style="68" customWidth="1"/>
    <col min="7212" max="7212" width="1.109375" style="68" customWidth="1"/>
    <col min="7213" max="7213" width="11.6640625" style="68" customWidth="1"/>
    <col min="7214" max="7214" width="0.6640625" style="68" customWidth="1"/>
    <col min="7215" max="7215" width="6.77734375" style="68" customWidth="1"/>
    <col min="7216" max="7216" width="0.77734375" style="68" customWidth="1"/>
    <col min="7217" max="7217" width="5.21875" style="68" customWidth="1"/>
    <col min="7218" max="7218" width="1.109375" style="68" customWidth="1"/>
    <col min="7219" max="7219" width="11.109375" style="68" customWidth="1"/>
    <col min="7220" max="7220" width="0.88671875" style="68" customWidth="1"/>
    <col min="7221" max="7221" width="10.44140625" style="68" customWidth="1"/>
    <col min="7222" max="7222" width="0.88671875" style="68" customWidth="1"/>
    <col min="7223" max="7223" width="10.44140625" style="68" customWidth="1"/>
    <col min="7224" max="7224" width="0.77734375" style="68" customWidth="1"/>
    <col min="7225" max="7225" width="6" style="68" customWidth="1"/>
    <col min="7226" max="7226" width="0.77734375" style="68" customWidth="1"/>
    <col min="7227" max="7227" width="5.33203125" style="68" customWidth="1"/>
    <col min="7228" max="7228" width="1" style="68" customWidth="1"/>
    <col min="7229" max="7229" width="10.44140625" style="68" customWidth="1"/>
    <col min="7230" max="7230" width="0.77734375" style="68" customWidth="1"/>
    <col min="7231" max="7231" width="6.44140625" style="68" customWidth="1"/>
    <col min="7232" max="7232" width="0.88671875" style="68" customWidth="1"/>
    <col min="7233" max="7233" width="5.33203125" style="68" customWidth="1"/>
    <col min="7234" max="7234" width="0.77734375" style="68" customWidth="1"/>
    <col min="7235" max="7235" width="12.6640625" style="68" customWidth="1"/>
    <col min="7236" max="7236" width="1.44140625" style="68" customWidth="1"/>
    <col min="7237" max="7237" width="3.44140625" style="68" customWidth="1"/>
    <col min="7238" max="7238" width="2.21875" style="68" customWidth="1"/>
    <col min="7239" max="7239" width="8.5546875" style="68" customWidth="1"/>
    <col min="7240" max="7424" width="11.5546875" style="68"/>
    <col min="7425" max="7425" width="3.77734375" style="68" customWidth="1"/>
    <col min="7426" max="7426" width="1.44140625" style="68" customWidth="1"/>
    <col min="7427" max="7427" width="11.5546875" style="68"/>
    <col min="7428" max="7428" width="0.77734375" style="68" customWidth="1"/>
    <col min="7429" max="7429" width="12.5546875" style="68" bestFit="1" customWidth="1"/>
    <col min="7430" max="7430" width="0.77734375" style="68" customWidth="1"/>
    <col min="7431" max="7431" width="10.44140625" style="68" customWidth="1"/>
    <col min="7432" max="7432" width="0.77734375" style="68" customWidth="1"/>
    <col min="7433" max="7433" width="11.5546875" style="68"/>
    <col min="7434" max="7434" width="0.77734375" style="68" customWidth="1"/>
    <col min="7435" max="7435" width="9.6640625" style="68" customWidth="1"/>
    <col min="7436" max="7436" width="0.77734375" style="68" customWidth="1"/>
    <col min="7437" max="7437" width="10.77734375" style="68" customWidth="1"/>
    <col min="7438" max="7438" width="0.77734375" style="68" customWidth="1"/>
    <col min="7439" max="7439" width="9.6640625" style="68" customWidth="1"/>
    <col min="7440" max="7440" width="0.77734375" style="68" customWidth="1"/>
    <col min="7441" max="7441" width="10" style="68" customWidth="1"/>
    <col min="7442" max="7442" width="0.77734375" style="68" customWidth="1"/>
    <col min="7443" max="7443" width="9.6640625" style="68" customWidth="1"/>
    <col min="7444" max="7444" width="0.77734375" style="68" customWidth="1"/>
    <col min="7445" max="7445" width="12.33203125" style="68" customWidth="1"/>
    <col min="7446" max="7446" width="0.77734375" style="68" customWidth="1"/>
    <col min="7447" max="7447" width="8" style="68" customWidth="1"/>
    <col min="7448" max="7448" width="0.77734375" style="68" customWidth="1"/>
    <col min="7449" max="7449" width="6.109375" style="68" customWidth="1"/>
    <col min="7450" max="7450" width="0.77734375" style="68" customWidth="1"/>
    <col min="7451" max="7451" width="11.5546875" style="68"/>
    <col min="7452" max="7452" width="0.77734375" style="68" customWidth="1"/>
    <col min="7453" max="7453" width="7.33203125" style="68" customWidth="1"/>
    <col min="7454" max="7454" width="0.77734375" style="68" customWidth="1"/>
    <col min="7455" max="7455" width="7" style="68" customWidth="1"/>
    <col min="7456" max="7456" width="0.77734375" style="68" customWidth="1"/>
    <col min="7457" max="7457" width="10.6640625" style="68" customWidth="1"/>
    <col min="7458" max="7458" width="0.6640625" style="68" customWidth="1"/>
    <col min="7459" max="7459" width="6.109375" style="68" customWidth="1"/>
    <col min="7460" max="7460" width="0.6640625" style="68" customWidth="1"/>
    <col min="7461" max="7461" width="5.5546875" style="68" customWidth="1"/>
    <col min="7462" max="7462" width="0.77734375" style="68" customWidth="1"/>
    <col min="7463" max="7463" width="10.21875" style="68" customWidth="1"/>
    <col min="7464" max="7464" width="0.5546875" style="68" customWidth="1"/>
    <col min="7465" max="7465" width="6" style="68" customWidth="1"/>
    <col min="7466" max="7466" width="0.77734375" style="68" customWidth="1"/>
    <col min="7467" max="7467" width="5" style="68" customWidth="1"/>
    <col min="7468" max="7468" width="1.109375" style="68" customWidth="1"/>
    <col min="7469" max="7469" width="11.6640625" style="68" customWidth="1"/>
    <col min="7470" max="7470" width="0.6640625" style="68" customWidth="1"/>
    <col min="7471" max="7471" width="6.77734375" style="68" customWidth="1"/>
    <col min="7472" max="7472" width="0.77734375" style="68" customWidth="1"/>
    <col min="7473" max="7473" width="5.21875" style="68" customWidth="1"/>
    <col min="7474" max="7474" width="1.109375" style="68" customWidth="1"/>
    <col min="7475" max="7475" width="11.109375" style="68" customWidth="1"/>
    <col min="7476" max="7476" width="0.88671875" style="68" customWidth="1"/>
    <col min="7477" max="7477" width="10.44140625" style="68" customWidth="1"/>
    <col min="7478" max="7478" width="0.88671875" style="68" customWidth="1"/>
    <col min="7479" max="7479" width="10.44140625" style="68" customWidth="1"/>
    <col min="7480" max="7480" width="0.77734375" style="68" customWidth="1"/>
    <col min="7481" max="7481" width="6" style="68" customWidth="1"/>
    <col min="7482" max="7482" width="0.77734375" style="68" customWidth="1"/>
    <col min="7483" max="7483" width="5.33203125" style="68" customWidth="1"/>
    <col min="7484" max="7484" width="1" style="68" customWidth="1"/>
    <col min="7485" max="7485" width="10.44140625" style="68" customWidth="1"/>
    <col min="7486" max="7486" width="0.77734375" style="68" customWidth="1"/>
    <col min="7487" max="7487" width="6.44140625" style="68" customWidth="1"/>
    <col min="7488" max="7488" width="0.88671875" style="68" customWidth="1"/>
    <col min="7489" max="7489" width="5.33203125" style="68" customWidth="1"/>
    <col min="7490" max="7490" width="0.77734375" style="68" customWidth="1"/>
    <col min="7491" max="7491" width="12.6640625" style="68" customWidth="1"/>
    <col min="7492" max="7492" width="1.44140625" style="68" customWidth="1"/>
    <col min="7493" max="7493" width="3.44140625" style="68" customWidth="1"/>
    <col min="7494" max="7494" width="2.21875" style="68" customWidth="1"/>
    <col min="7495" max="7495" width="8.5546875" style="68" customWidth="1"/>
    <col min="7496" max="7680" width="11.5546875" style="68"/>
    <col min="7681" max="7681" width="3.77734375" style="68" customWidth="1"/>
    <col min="7682" max="7682" width="1.44140625" style="68" customWidth="1"/>
    <col min="7683" max="7683" width="11.5546875" style="68"/>
    <col min="7684" max="7684" width="0.77734375" style="68" customWidth="1"/>
    <col min="7685" max="7685" width="12.5546875" style="68" bestFit="1" customWidth="1"/>
    <col min="7686" max="7686" width="0.77734375" style="68" customWidth="1"/>
    <col min="7687" max="7687" width="10.44140625" style="68" customWidth="1"/>
    <col min="7688" max="7688" width="0.77734375" style="68" customWidth="1"/>
    <col min="7689" max="7689" width="11.5546875" style="68"/>
    <col min="7690" max="7690" width="0.77734375" style="68" customWidth="1"/>
    <col min="7691" max="7691" width="9.6640625" style="68" customWidth="1"/>
    <col min="7692" max="7692" width="0.77734375" style="68" customWidth="1"/>
    <col min="7693" max="7693" width="10.77734375" style="68" customWidth="1"/>
    <col min="7694" max="7694" width="0.77734375" style="68" customWidth="1"/>
    <col min="7695" max="7695" width="9.6640625" style="68" customWidth="1"/>
    <col min="7696" max="7696" width="0.77734375" style="68" customWidth="1"/>
    <col min="7697" max="7697" width="10" style="68" customWidth="1"/>
    <col min="7698" max="7698" width="0.77734375" style="68" customWidth="1"/>
    <col min="7699" max="7699" width="9.6640625" style="68" customWidth="1"/>
    <col min="7700" max="7700" width="0.77734375" style="68" customWidth="1"/>
    <col min="7701" max="7701" width="12.33203125" style="68" customWidth="1"/>
    <col min="7702" max="7702" width="0.77734375" style="68" customWidth="1"/>
    <col min="7703" max="7703" width="8" style="68" customWidth="1"/>
    <col min="7704" max="7704" width="0.77734375" style="68" customWidth="1"/>
    <col min="7705" max="7705" width="6.109375" style="68" customWidth="1"/>
    <col min="7706" max="7706" width="0.77734375" style="68" customWidth="1"/>
    <col min="7707" max="7707" width="11.5546875" style="68"/>
    <col min="7708" max="7708" width="0.77734375" style="68" customWidth="1"/>
    <col min="7709" max="7709" width="7.33203125" style="68" customWidth="1"/>
    <col min="7710" max="7710" width="0.77734375" style="68" customWidth="1"/>
    <col min="7711" max="7711" width="7" style="68" customWidth="1"/>
    <col min="7712" max="7712" width="0.77734375" style="68" customWidth="1"/>
    <col min="7713" max="7713" width="10.6640625" style="68" customWidth="1"/>
    <col min="7714" max="7714" width="0.6640625" style="68" customWidth="1"/>
    <col min="7715" max="7715" width="6.109375" style="68" customWidth="1"/>
    <col min="7716" max="7716" width="0.6640625" style="68" customWidth="1"/>
    <col min="7717" max="7717" width="5.5546875" style="68" customWidth="1"/>
    <col min="7718" max="7718" width="0.77734375" style="68" customWidth="1"/>
    <col min="7719" max="7719" width="10.21875" style="68" customWidth="1"/>
    <col min="7720" max="7720" width="0.5546875" style="68" customWidth="1"/>
    <col min="7721" max="7721" width="6" style="68" customWidth="1"/>
    <col min="7722" max="7722" width="0.77734375" style="68" customWidth="1"/>
    <col min="7723" max="7723" width="5" style="68" customWidth="1"/>
    <col min="7724" max="7724" width="1.109375" style="68" customWidth="1"/>
    <col min="7725" max="7725" width="11.6640625" style="68" customWidth="1"/>
    <col min="7726" max="7726" width="0.6640625" style="68" customWidth="1"/>
    <col min="7727" max="7727" width="6.77734375" style="68" customWidth="1"/>
    <col min="7728" max="7728" width="0.77734375" style="68" customWidth="1"/>
    <col min="7729" max="7729" width="5.21875" style="68" customWidth="1"/>
    <col min="7730" max="7730" width="1.109375" style="68" customWidth="1"/>
    <col min="7731" max="7731" width="11.109375" style="68" customWidth="1"/>
    <col min="7732" max="7732" width="0.88671875" style="68" customWidth="1"/>
    <col min="7733" max="7733" width="10.44140625" style="68" customWidth="1"/>
    <col min="7734" max="7734" width="0.88671875" style="68" customWidth="1"/>
    <col min="7735" max="7735" width="10.44140625" style="68" customWidth="1"/>
    <col min="7736" max="7736" width="0.77734375" style="68" customWidth="1"/>
    <col min="7737" max="7737" width="6" style="68" customWidth="1"/>
    <col min="7738" max="7738" width="0.77734375" style="68" customWidth="1"/>
    <col min="7739" max="7739" width="5.33203125" style="68" customWidth="1"/>
    <col min="7740" max="7740" width="1" style="68" customWidth="1"/>
    <col min="7741" max="7741" width="10.44140625" style="68" customWidth="1"/>
    <col min="7742" max="7742" width="0.77734375" style="68" customWidth="1"/>
    <col min="7743" max="7743" width="6.44140625" style="68" customWidth="1"/>
    <col min="7744" max="7744" width="0.88671875" style="68" customWidth="1"/>
    <col min="7745" max="7745" width="5.33203125" style="68" customWidth="1"/>
    <col min="7746" max="7746" width="0.77734375" style="68" customWidth="1"/>
    <col min="7747" max="7747" width="12.6640625" style="68" customWidth="1"/>
    <col min="7748" max="7748" width="1.44140625" style="68" customWidth="1"/>
    <col min="7749" max="7749" width="3.44140625" style="68" customWidth="1"/>
    <col min="7750" max="7750" width="2.21875" style="68" customWidth="1"/>
    <col min="7751" max="7751" width="8.5546875" style="68" customWidth="1"/>
    <col min="7752" max="7936" width="11.5546875" style="68"/>
    <col min="7937" max="7937" width="3.77734375" style="68" customWidth="1"/>
    <col min="7938" max="7938" width="1.44140625" style="68" customWidth="1"/>
    <col min="7939" max="7939" width="11.5546875" style="68"/>
    <col min="7940" max="7940" width="0.77734375" style="68" customWidth="1"/>
    <col min="7941" max="7941" width="12.5546875" style="68" bestFit="1" customWidth="1"/>
    <col min="7942" max="7942" width="0.77734375" style="68" customWidth="1"/>
    <col min="7943" max="7943" width="10.44140625" style="68" customWidth="1"/>
    <col min="7944" max="7944" width="0.77734375" style="68" customWidth="1"/>
    <col min="7945" max="7945" width="11.5546875" style="68"/>
    <col min="7946" max="7946" width="0.77734375" style="68" customWidth="1"/>
    <col min="7947" max="7947" width="9.6640625" style="68" customWidth="1"/>
    <col min="7948" max="7948" width="0.77734375" style="68" customWidth="1"/>
    <col min="7949" max="7949" width="10.77734375" style="68" customWidth="1"/>
    <col min="7950" max="7950" width="0.77734375" style="68" customWidth="1"/>
    <col min="7951" max="7951" width="9.6640625" style="68" customWidth="1"/>
    <col min="7952" max="7952" width="0.77734375" style="68" customWidth="1"/>
    <col min="7953" max="7953" width="10" style="68" customWidth="1"/>
    <col min="7954" max="7954" width="0.77734375" style="68" customWidth="1"/>
    <col min="7955" max="7955" width="9.6640625" style="68" customWidth="1"/>
    <col min="7956" max="7956" width="0.77734375" style="68" customWidth="1"/>
    <col min="7957" max="7957" width="12.33203125" style="68" customWidth="1"/>
    <col min="7958" max="7958" width="0.77734375" style="68" customWidth="1"/>
    <col min="7959" max="7959" width="8" style="68" customWidth="1"/>
    <col min="7960" max="7960" width="0.77734375" style="68" customWidth="1"/>
    <col min="7961" max="7961" width="6.109375" style="68" customWidth="1"/>
    <col min="7962" max="7962" width="0.77734375" style="68" customWidth="1"/>
    <col min="7963" max="7963" width="11.5546875" style="68"/>
    <col min="7964" max="7964" width="0.77734375" style="68" customWidth="1"/>
    <col min="7965" max="7965" width="7.33203125" style="68" customWidth="1"/>
    <col min="7966" max="7966" width="0.77734375" style="68" customWidth="1"/>
    <col min="7967" max="7967" width="7" style="68" customWidth="1"/>
    <col min="7968" max="7968" width="0.77734375" style="68" customWidth="1"/>
    <col min="7969" max="7969" width="10.6640625" style="68" customWidth="1"/>
    <col min="7970" max="7970" width="0.6640625" style="68" customWidth="1"/>
    <col min="7971" max="7971" width="6.109375" style="68" customWidth="1"/>
    <col min="7972" max="7972" width="0.6640625" style="68" customWidth="1"/>
    <col min="7973" max="7973" width="5.5546875" style="68" customWidth="1"/>
    <col min="7974" max="7974" width="0.77734375" style="68" customWidth="1"/>
    <col min="7975" max="7975" width="10.21875" style="68" customWidth="1"/>
    <col min="7976" max="7976" width="0.5546875" style="68" customWidth="1"/>
    <col min="7977" max="7977" width="6" style="68" customWidth="1"/>
    <col min="7978" max="7978" width="0.77734375" style="68" customWidth="1"/>
    <col min="7979" max="7979" width="5" style="68" customWidth="1"/>
    <col min="7980" max="7980" width="1.109375" style="68" customWidth="1"/>
    <col min="7981" max="7981" width="11.6640625" style="68" customWidth="1"/>
    <col min="7982" max="7982" width="0.6640625" style="68" customWidth="1"/>
    <col min="7983" max="7983" width="6.77734375" style="68" customWidth="1"/>
    <col min="7984" max="7984" width="0.77734375" style="68" customWidth="1"/>
    <col min="7985" max="7985" width="5.21875" style="68" customWidth="1"/>
    <col min="7986" max="7986" width="1.109375" style="68" customWidth="1"/>
    <col min="7987" max="7987" width="11.109375" style="68" customWidth="1"/>
    <col min="7988" max="7988" width="0.88671875" style="68" customWidth="1"/>
    <col min="7989" max="7989" width="10.44140625" style="68" customWidth="1"/>
    <col min="7990" max="7990" width="0.88671875" style="68" customWidth="1"/>
    <col min="7991" max="7991" width="10.44140625" style="68" customWidth="1"/>
    <col min="7992" max="7992" width="0.77734375" style="68" customWidth="1"/>
    <col min="7993" max="7993" width="6" style="68" customWidth="1"/>
    <col min="7994" max="7994" width="0.77734375" style="68" customWidth="1"/>
    <col min="7995" max="7995" width="5.33203125" style="68" customWidth="1"/>
    <col min="7996" max="7996" width="1" style="68" customWidth="1"/>
    <col min="7997" max="7997" width="10.44140625" style="68" customWidth="1"/>
    <col min="7998" max="7998" width="0.77734375" style="68" customWidth="1"/>
    <col min="7999" max="7999" width="6.44140625" style="68" customWidth="1"/>
    <col min="8000" max="8000" width="0.88671875" style="68" customWidth="1"/>
    <col min="8001" max="8001" width="5.33203125" style="68" customWidth="1"/>
    <col min="8002" max="8002" width="0.77734375" style="68" customWidth="1"/>
    <col min="8003" max="8003" width="12.6640625" style="68" customWidth="1"/>
    <col min="8004" max="8004" width="1.44140625" style="68" customWidth="1"/>
    <col min="8005" max="8005" width="3.44140625" style="68" customWidth="1"/>
    <col min="8006" max="8006" width="2.21875" style="68" customWidth="1"/>
    <col min="8007" max="8007" width="8.5546875" style="68" customWidth="1"/>
    <col min="8008" max="8192" width="11.5546875" style="68"/>
    <col min="8193" max="8193" width="3.77734375" style="68" customWidth="1"/>
    <col min="8194" max="8194" width="1.44140625" style="68" customWidth="1"/>
    <col min="8195" max="8195" width="11.5546875" style="68"/>
    <col min="8196" max="8196" width="0.77734375" style="68" customWidth="1"/>
    <col min="8197" max="8197" width="12.5546875" style="68" bestFit="1" customWidth="1"/>
    <col min="8198" max="8198" width="0.77734375" style="68" customWidth="1"/>
    <col min="8199" max="8199" width="10.44140625" style="68" customWidth="1"/>
    <col min="8200" max="8200" width="0.77734375" style="68" customWidth="1"/>
    <col min="8201" max="8201" width="11.5546875" style="68"/>
    <col min="8202" max="8202" width="0.77734375" style="68" customWidth="1"/>
    <col min="8203" max="8203" width="9.6640625" style="68" customWidth="1"/>
    <col min="8204" max="8204" width="0.77734375" style="68" customWidth="1"/>
    <col min="8205" max="8205" width="10.77734375" style="68" customWidth="1"/>
    <col min="8206" max="8206" width="0.77734375" style="68" customWidth="1"/>
    <col min="8207" max="8207" width="9.6640625" style="68" customWidth="1"/>
    <col min="8208" max="8208" width="0.77734375" style="68" customWidth="1"/>
    <col min="8209" max="8209" width="10" style="68" customWidth="1"/>
    <col min="8210" max="8210" width="0.77734375" style="68" customWidth="1"/>
    <col min="8211" max="8211" width="9.6640625" style="68" customWidth="1"/>
    <col min="8212" max="8212" width="0.77734375" style="68" customWidth="1"/>
    <col min="8213" max="8213" width="12.33203125" style="68" customWidth="1"/>
    <col min="8214" max="8214" width="0.77734375" style="68" customWidth="1"/>
    <col min="8215" max="8215" width="8" style="68" customWidth="1"/>
    <col min="8216" max="8216" width="0.77734375" style="68" customWidth="1"/>
    <col min="8217" max="8217" width="6.109375" style="68" customWidth="1"/>
    <col min="8218" max="8218" width="0.77734375" style="68" customWidth="1"/>
    <col min="8219" max="8219" width="11.5546875" style="68"/>
    <col min="8220" max="8220" width="0.77734375" style="68" customWidth="1"/>
    <col min="8221" max="8221" width="7.33203125" style="68" customWidth="1"/>
    <col min="8222" max="8222" width="0.77734375" style="68" customWidth="1"/>
    <col min="8223" max="8223" width="7" style="68" customWidth="1"/>
    <col min="8224" max="8224" width="0.77734375" style="68" customWidth="1"/>
    <col min="8225" max="8225" width="10.6640625" style="68" customWidth="1"/>
    <col min="8226" max="8226" width="0.6640625" style="68" customWidth="1"/>
    <col min="8227" max="8227" width="6.109375" style="68" customWidth="1"/>
    <col min="8228" max="8228" width="0.6640625" style="68" customWidth="1"/>
    <col min="8229" max="8229" width="5.5546875" style="68" customWidth="1"/>
    <col min="8230" max="8230" width="0.77734375" style="68" customWidth="1"/>
    <col min="8231" max="8231" width="10.21875" style="68" customWidth="1"/>
    <col min="8232" max="8232" width="0.5546875" style="68" customWidth="1"/>
    <col min="8233" max="8233" width="6" style="68" customWidth="1"/>
    <col min="8234" max="8234" width="0.77734375" style="68" customWidth="1"/>
    <col min="8235" max="8235" width="5" style="68" customWidth="1"/>
    <col min="8236" max="8236" width="1.109375" style="68" customWidth="1"/>
    <col min="8237" max="8237" width="11.6640625" style="68" customWidth="1"/>
    <col min="8238" max="8238" width="0.6640625" style="68" customWidth="1"/>
    <col min="8239" max="8239" width="6.77734375" style="68" customWidth="1"/>
    <col min="8240" max="8240" width="0.77734375" style="68" customWidth="1"/>
    <col min="8241" max="8241" width="5.21875" style="68" customWidth="1"/>
    <col min="8242" max="8242" width="1.109375" style="68" customWidth="1"/>
    <col min="8243" max="8243" width="11.109375" style="68" customWidth="1"/>
    <col min="8244" max="8244" width="0.88671875" style="68" customWidth="1"/>
    <col min="8245" max="8245" width="10.44140625" style="68" customWidth="1"/>
    <col min="8246" max="8246" width="0.88671875" style="68" customWidth="1"/>
    <col min="8247" max="8247" width="10.44140625" style="68" customWidth="1"/>
    <col min="8248" max="8248" width="0.77734375" style="68" customWidth="1"/>
    <col min="8249" max="8249" width="6" style="68" customWidth="1"/>
    <col min="8250" max="8250" width="0.77734375" style="68" customWidth="1"/>
    <col min="8251" max="8251" width="5.33203125" style="68" customWidth="1"/>
    <col min="8252" max="8252" width="1" style="68" customWidth="1"/>
    <col min="8253" max="8253" width="10.44140625" style="68" customWidth="1"/>
    <col min="8254" max="8254" width="0.77734375" style="68" customWidth="1"/>
    <col min="8255" max="8255" width="6.44140625" style="68" customWidth="1"/>
    <col min="8256" max="8256" width="0.88671875" style="68" customWidth="1"/>
    <col min="8257" max="8257" width="5.33203125" style="68" customWidth="1"/>
    <col min="8258" max="8258" width="0.77734375" style="68" customWidth="1"/>
    <col min="8259" max="8259" width="12.6640625" style="68" customWidth="1"/>
    <col min="8260" max="8260" width="1.44140625" style="68" customWidth="1"/>
    <col min="8261" max="8261" width="3.44140625" style="68" customWidth="1"/>
    <col min="8262" max="8262" width="2.21875" style="68" customWidth="1"/>
    <col min="8263" max="8263" width="8.5546875" style="68" customWidth="1"/>
    <col min="8264" max="8448" width="11.5546875" style="68"/>
    <col min="8449" max="8449" width="3.77734375" style="68" customWidth="1"/>
    <col min="8450" max="8450" width="1.44140625" style="68" customWidth="1"/>
    <col min="8451" max="8451" width="11.5546875" style="68"/>
    <col min="8452" max="8452" width="0.77734375" style="68" customWidth="1"/>
    <col min="8453" max="8453" width="12.5546875" style="68" bestFit="1" customWidth="1"/>
    <col min="8454" max="8454" width="0.77734375" style="68" customWidth="1"/>
    <col min="8455" max="8455" width="10.44140625" style="68" customWidth="1"/>
    <col min="8456" max="8456" width="0.77734375" style="68" customWidth="1"/>
    <col min="8457" max="8457" width="11.5546875" style="68"/>
    <col min="8458" max="8458" width="0.77734375" style="68" customWidth="1"/>
    <col min="8459" max="8459" width="9.6640625" style="68" customWidth="1"/>
    <col min="8460" max="8460" width="0.77734375" style="68" customWidth="1"/>
    <col min="8461" max="8461" width="10.77734375" style="68" customWidth="1"/>
    <col min="8462" max="8462" width="0.77734375" style="68" customWidth="1"/>
    <col min="8463" max="8463" width="9.6640625" style="68" customWidth="1"/>
    <col min="8464" max="8464" width="0.77734375" style="68" customWidth="1"/>
    <col min="8465" max="8465" width="10" style="68" customWidth="1"/>
    <col min="8466" max="8466" width="0.77734375" style="68" customWidth="1"/>
    <col min="8467" max="8467" width="9.6640625" style="68" customWidth="1"/>
    <col min="8468" max="8468" width="0.77734375" style="68" customWidth="1"/>
    <col min="8469" max="8469" width="12.33203125" style="68" customWidth="1"/>
    <col min="8470" max="8470" width="0.77734375" style="68" customWidth="1"/>
    <col min="8471" max="8471" width="8" style="68" customWidth="1"/>
    <col min="8472" max="8472" width="0.77734375" style="68" customWidth="1"/>
    <col min="8473" max="8473" width="6.109375" style="68" customWidth="1"/>
    <col min="8474" max="8474" width="0.77734375" style="68" customWidth="1"/>
    <col min="8475" max="8475" width="11.5546875" style="68"/>
    <col min="8476" max="8476" width="0.77734375" style="68" customWidth="1"/>
    <col min="8477" max="8477" width="7.33203125" style="68" customWidth="1"/>
    <col min="8478" max="8478" width="0.77734375" style="68" customWidth="1"/>
    <col min="8479" max="8479" width="7" style="68" customWidth="1"/>
    <col min="8480" max="8480" width="0.77734375" style="68" customWidth="1"/>
    <col min="8481" max="8481" width="10.6640625" style="68" customWidth="1"/>
    <col min="8482" max="8482" width="0.6640625" style="68" customWidth="1"/>
    <col min="8483" max="8483" width="6.109375" style="68" customWidth="1"/>
    <col min="8484" max="8484" width="0.6640625" style="68" customWidth="1"/>
    <col min="8485" max="8485" width="5.5546875" style="68" customWidth="1"/>
    <col min="8486" max="8486" width="0.77734375" style="68" customWidth="1"/>
    <col min="8487" max="8487" width="10.21875" style="68" customWidth="1"/>
    <col min="8488" max="8488" width="0.5546875" style="68" customWidth="1"/>
    <col min="8489" max="8489" width="6" style="68" customWidth="1"/>
    <col min="8490" max="8490" width="0.77734375" style="68" customWidth="1"/>
    <col min="8491" max="8491" width="5" style="68" customWidth="1"/>
    <col min="8492" max="8492" width="1.109375" style="68" customWidth="1"/>
    <col min="8493" max="8493" width="11.6640625" style="68" customWidth="1"/>
    <col min="8494" max="8494" width="0.6640625" style="68" customWidth="1"/>
    <col min="8495" max="8495" width="6.77734375" style="68" customWidth="1"/>
    <col min="8496" max="8496" width="0.77734375" style="68" customWidth="1"/>
    <col min="8497" max="8497" width="5.21875" style="68" customWidth="1"/>
    <col min="8498" max="8498" width="1.109375" style="68" customWidth="1"/>
    <col min="8499" max="8499" width="11.109375" style="68" customWidth="1"/>
    <col min="8500" max="8500" width="0.88671875" style="68" customWidth="1"/>
    <col min="8501" max="8501" width="10.44140625" style="68" customWidth="1"/>
    <col min="8502" max="8502" width="0.88671875" style="68" customWidth="1"/>
    <col min="8503" max="8503" width="10.44140625" style="68" customWidth="1"/>
    <col min="8504" max="8504" width="0.77734375" style="68" customWidth="1"/>
    <col min="8505" max="8505" width="6" style="68" customWidth="1"/>
    <col min="8506" max="8506" width="0.77734375" style="68" customWidth="1"/>
    <col min="8507" max="8507" width="5.33203125" style="68" customWidth="1"/>
    <col min="8508" max="8508" width="1" style="68" customWidth="1"/>
    <col min="8509" max="8509" width="10.44140625" style="68" customWidth="1"/>
    <col min="8510" max="8510" width="0.77734375" style="68" customWidth="1"/>
    <col min="8511" max="8511" width="6.44140625" style="68" customWidth="1"/>
    <col min="8512" max="8512" width="0.88671875" style="68" customWidth="1"/>
    <col min="8513" max="8513" width="5.33203125" style="68" customWidth="1"/>
    <col min="8514" max="8514" width="0.77734375" style="68" customWidth="1"/>
    <col min="8515" max="8515" width="12.6640625" style="68" customWidth="1"/>
    <col min="8516" max="8516" width="1.44140625" style="68" customWidth="1"/>
    <col min="8517" max="8517" width="3.44140625" style="68" customWidth="1"/>
    <col min="8518" max="8518" width="2.21875" style="68" customWidth="1"/>
    <col min="8519" max="8519" width="8.5546875" style="68" customWidth="1"/>
    <col min="8520" max="8704" width="11.5546875" style="68"/>
    <col min="8705" max="8705" width="3.77734375" style="68" customWidth="1"/>
    <col min="8706" max="8706" width="1.44140625" style="68" customWidth="1"/>
    <col min="8707" max="8707" width="11.5546875" style="68"/>
    <col min="8708" max="8708" width="0.77734375" style="68" customWidth="1"/>
    <col min="8709" max="8709" width="12.5546875" style="68" bestFit="1" customWidth="1"/>
    <col min="8710" max="8710" width="0.77734375" style="68" customWidth="1"/>
    <col min="8711" max="8711" width="10.44140625" style="68" customWidth="1"/>
    <col min="8712" max="8712" width="0.77734375" style="68" customWidth="1"/>
    <col min="8713" max="8713" width="11.5546875" style="68"/>
    <col min="8714" max="8714" width="0.77734375" style="68" customWidth="1"/>
    <col min="8715" max="8715" width="9.6640625" style="68" customWidth="1"/>
    <col min="8716" max="8716" width="0.77734375" style="68" customWidth="1"/>
    <col min="8717" max="8717" width="10.77734375" style="68" customWidth="1"/>
    <col min="8718" max="8718" width="0.77734375" style="68" customWidth="1"/>
    <col min="8719" max="8719" width="9.6640625" style="68" customWidth="1"/>
    <col min="8720" max="8720" width="0.77734375" style="68" customWidth="1"/>
    <col min="8721" max="8721" width="10" style="68" customWidth="1"/>
    <col min="8722" max="8722" width="0.77734375" style="68" customWidth="1"/>
    <col min="8723" max="8723" width="9.6640625" style="68" customWidth="1"/>
    <col min="8724" max="8724" width="0.77734375" style="68" customWidth="1"/>
    <col min="8725" max="8725" width="12.33203125" style="68" customWidth="1"/>
    <col min="8726" max="8726" width="0.77734375" style="68" customWidth="1"/>
    <col min="8727" max="8727" width="8" style="68" customWidth="1"/>
    <col min="8728" max="8728" width="0.77734375" style="68" customWidth="1"/>
    <col min="8729" max="8729" width="6.109375" style="68" customWidth="1"/>
    <col min="8730" max="8730" width="0.77734375" style="68" customWidth="1"/>
    <col min="8731" max="8731" width="11.5546875" style="68"/>
    <col min="8732" max="8732" width="0.77734375" style="68" customWidth="1"/>
    <col min="8733" max="8733" width="7.33203125" style="68" customWidth="1"/>
    <col min="8734" max="8734" width="0.77734375" style="68" customWidth="1"/>
    <col min="8735" max="8735" width="7" style="68" customWidth="1"/>
    <col min="8736" max="8736" width="0.77734375" style="68" customWidth="1"/>
    <col min="8737" max="8737" width="10.6640625" style="68" customWidth="1"/>
    <col min="8738" max="8738" width="0.6640625" style="68" customWidth="1"/>
    <col min="8739" max="8739" width="6.109375" style="68" customWidth="1"/>
    <col min="8740" max="8740" width="0.6640625" style="68" customWidth="1"/>
    <col min="8741" max="8741" width="5.5546875" style="68" customWidth="1"/>
    <col min="8742" max="8742" width="0.77734375" style="68" customWidth="1"/>
    <col min="8743" max="8743" width="10.21875" style="68" customWidth="1"/>
    <col min="8744" max="8744" width="0.5546875" style="68" customWidth="1"/>
    <col min="8745" max="8745" width="6" style="68" customWidth="1"/>
    <col min="8746" max="8746" width="0.77734375" style="68" customWidth="1"/>
    <col min="8747" max="8747" width="5" style="68" customWidth="1"/>
    <col min="8748" max="8748" width="1.109375" style="68" customWidth="1"/>
    <col min="8749" max="8749" width="11.6640625" style="68" customWidth="1"/>
    <col min="8750" max="8750" width="0.6640625" style="68" customWidth="1"/>
    <col min="8751" max="8751" width="6.77734375" style="68" customWidth="1"/>
    <col min="8752" max="8752" width="0.77734375" style="68" customWidth="1"/>
    <col min="8753" max="8753" width="5.21875" style="68" customWidth="1"/>
    <col min="8754" max="8754" width="1.109375" style="68" customWidth="1"/>
    <col min="8755" max="8755" width="11.109375" style="68" customWidth="1"/>
    <col min="8756" max="8756" width="0.88671875" style="68" customWidth="1"/>
    <col min="8757" max="8757" width="10.44140625" style="68" customWidth="1"/>
    <col min="8758" max="8758" width="0.88671875" style="68" customWidth="1"/>
    <col min="8759" max="8759" width="10.44140625" style="68" customWidth="1"/>
    <col min="8760" max="8760" width="0.77734375" style="68" customWidth="1"/>
    <col min="8761" max="8761" width="6" style="68" customWidth="1"/>
    <col min="8762" max="8762" width="0.77734375" style="68" customWidth="1"/>
    <col min="8763" max="8763" width="5.33203125" style="68" customWidth="1"/>
    <col min="8764" max="8764" width="1" style="68" customWidth="1"/>
    <col min="8765" max="8765" width="10.44140625" style="68" customWidth="1"/>
    <col min="8766" max="8766" width="0.77734375" style="68" customWidth="1"/>
    <col min="8767" max="8767" width="6.44140625" style="68" customWidth="1"/>
    <col min="8768" max="8768" width="0.88671875" style="68" customWidth="1"/>
    <col min="8769" max="8769" width="5.33203125" style="68" customWidth="1"/>
    <col min="8770" max="8770" width="0.77734375" style="68" customWidth="1"/>
    <col min="8771" max="8771" width="12.6640625" style="68" customWidth="1"/>
    <col min="8772" max="8772" width="1.44140625" style="68" customWidth="1"/>
    <col min="8773" max="8773" width="3.44140625" style="68" customWidth="1"/>
    <col min="8774" max="8774" width="2.21875" style="68" customWidth="1"/>
    <col min="8775" max="8775" width="8.5546875" style="68" customWidth="1"/>
    <col min="8776" max="8960" width="11.5546875" style="68"/>
    <col min="8961" max="8961" width="3.77734375" style="68" customWidth="1"/>
    <col min="8962" max="8962" width="1.44140625" style="68" customWidth="1"/>
    <col min="8963" max="8963" width="11.5546875" style="68"/>
    <col min="8964" max="8964" width="0.77734375" style="68" customWidth="1"/>
    <col min="8965" max="8965" width="12.5546875" style="68" bestFit="1" customWidth="1"/>
    <col min="8966" max="8966" width="0.77734375" style="68" customWidth="1"/>
    <col min="8967" max="8967" width="10.44140625" style="68" customWidth="1"/>
    <col min="8968" max="8968" width="0.77734375" style="68" customWidth="1"/>
    <col min="8969" max="8969" width="11.5546875" style="68"/>
    <col min="8970" max="8970" width="0.77734375" style="68" customWidth="1"/>
    <col min="8971" max="8971" width="9.6640625" style="68" customWidth="1"/>
    <col min="8972" max="8972" width="0.77734375" style="68" customWidth="1"/>
    <col min="8973" max="8973" width="10.77734375" style="68" customWidth="1"/>
    <col min="8974" max="8974" width="0.77734375" style="68" customWidth="1"/>
    <col min="8975" max="8975" width="9.6640625" style="68" customWidth="1"/>
    <col min="8976" max="8976" width="0.77734375" style="68" customWidth="1"/>
    <col min="8977" max="8977" width="10" style="68" customWidth="1"/>
    <col min="8978" max="8978" width="0.77734375" style="68" customWidth="1"/>
    <col min="8979" max="8979" width="9.6640625" style="68" customWidth="1"/>
    <col min="8980" max="8980" width="0.77734375" style="68" customWidth="1"/>
    <col min="8981" max="8981" width="12.33203125" style="68" customWidth="1"/>
    <col min="8982" max="8982" width="0.77734375" style="68" customWidth="1"/>
    <col min="8983" max="8983" width="8" style="68" customWidth="1"/>
    <col min="8984" max="8984" width="0.77734375" style="68" customWidth="1"/>
    <col min="8985" max="8985" width="6.109375" style="68" customWidth="1"/>
    <col min="8986" max="8986" width="0.77734375" style="68" customWidth="1"/>
    <col min="8987" max="8987" width="11.5546875" style="68"/>
    <col min="8988" max="8988" width="0.77734375" style="68" customWidth="1"/>
    <col min="8989" max="8989" width="7.33203125" style="68" customWidth="1"/>
    <col min="8990" max="8990" width="0.77734375" style="68" customWidth="1"/>
    <col min="8991" max="8991" width="7" style="68" customWidth="1"/>
    <col min="8992" max="8992" width="0.77734375" style="68" customWidth="1"/>
    <col min="8993" max="8993" width="10.6640625" style="68" customWidth="1"/>
    <col min="8994" max="8994" width="0.6640625" style="68" customWidth="1"/>
    <col min="8995" max="8995" width="6.109375" style="68" customWidth="1"/>
    <col min="8996" max="8996" width="0.6640625" style="68" customWidth="1"/>
    <col min="8997" max="8997" width="5.5546875" style="68" customWidth="1"/>
    <col min="8998" max="8998" width="0.77734375" style="68" customWidth="1"/>
    <col min="8999" max="8999" width="10.21875" style="68" customWidth="1"/>
    <col min="9000" max="9000" width="0.5546875" style="68" customWidth="1"/>
    <col min="9001" max="9001" width="6" style="68" customWidth="1"/>
    <col min="9002" max="9002" width="0.77734375" style="68" customWidth="1"/>
    <col min="9003" max="9003" width="5" style="68" customWidth="1"/>
    <col min="9004" max="9004" width="1.109375" style="68" customWidth="1"/>
    <col min="9005" max="9005" width="11.6640625" style="68" customWidth="1"/>
    <col min="9006" max="9006" width="0.6640625" style="68" customWidth="1"/>
    <col min="9007" max="9007" width="6.77734375" style="68" customWidth="1"/>
    <col min="9008" max="9008" width="0.77734375" style="68" customWidth="1"/>
    <col min="9009" max="9009" width="5.21875" style="68" customWidth="1"/>
    <col min="9010" max="9010" width="1.109375" style="68" customWidth="1"/>
    <col min="9011" max="9011" width="11.109375" style="68" customWidth="1"/>
    <col min="9012" max="9012" width="0.88671875" style="68" customWidth="1"/>
    <col min="9013" max="9013" width="10.44140625" style="68" customWidth="1"/>
    <col min="9014" max="9014" width="0.88671875" style="68" customWidth="1"/>
    <col min="9015" max="9015" width="10.44140625" style="68" customWidth="1"/>
    <col min="9016" max="9016" width="0.77734375" style="68" customWidth="1"/>
    <col min="9017" max="9017" width="6" style="68" customWidth="1"/>
    <col min="9018" max="9018" width="0.77734375" style="68" customWidth="1"/>
    <col min="9019" max="9019" width="5.33203125" style="68" customWidth="1"/>
    <col min="9020" max="9020" width="1" style="68" customWidth="1"/>
    <col min="9021" max="9021" width="10.44140625" style="68" customWidth="1"/>
    <col min="9022" max="9022" width="0.77734375" style="68" customWidth="1"/>
    <col min="9023" max="9023" width="6.44140625" style="68" customWidth="1"/>
    <col min="9024" max="9024" width="0.88671875" style="68" customWidth="1"/>
    <col min="9025" max="9025" width="5.33203125" style="68" customWidth="1"/>
    <col min="9026" max="9026" width="0.77734375" style="68" customWidth="1"/>
    <col min="9027" max="9027" width="12.6640625" style="68" customWidth="1"/>
    <col min="9028" max="9028" width="1.44140625" style="68" customWidth="1"/>
    <col min="9029" max="9029" width="3.44140625" style="68" customWidth="1"/>
    <col min="9030" max="9030" width="2.21875" style="68" customWidth="1"/>
    <col min="9031" max="9031" width="8.5546875" style="68" customWidth="1"/>
    <col min="9032" max="9216" width="11.5546875" style="68"/>
    <col min="9217" max="9217" width="3.77734375" style="68" customWidth="1"/>
    <col min="9218" max="9218" width="1.44140625" style="68" customWidth="1"/>
    <col min="9219" max="9219" width="11.5546875" style="68"/>
    <col min="9220" max="9220" width="0.77734375" style="68" customWidth="1"/>
    <col min="9221" max="9221" width="12.5546875" style="68" bestFit="1" customWidth="1"/>
    <col min="9222" max="9222" width="0.77734375" style="68" customWidth="1"/>
    <col min="9223" max="9223" width="10.44140625" style="68" customWidth="1"/>
    <col min="9224" max="9224" width="0.77734375" style="68" customWidth="1"/>
    <col min="9225" max="9225" width="11.5546875" style="68"/>
    <col min="9226" max="9226" width="0.77734375" style="68" customWidth="1"/>
    <col min="9227" max="9227" width="9.6640625" style="68" customWidth="1"/>
    <col min="9228" max="9228" width="0.77734375" style="68" customWidth="1"/>
    <col min="9229" max="9229" width="10.77734375" style="68" customWidth="1"/>
    <col min="9230" max="9230" width="0.77734375" style="68" customWidth="1"/>
    <col min="9231" max="9231" width="9.6640625" style="68" customWidth="1"/>
    <col min="9232" max="9232" width="0.77734375" style="68" customWidth="1"/>
    <col min="9233" max="9233" width="10" style="68" customWidth="1"/>
    <col min="9234" max="9234" width="0.77734375" style="68" customWidth="1"/>
    <col min="9235" max="9235" width="9.6640625" style="68" customWidth="1"/>
    <col min="9236" max="9236" width="0.77734375" style="68" customWidth="1"/>
    <col min="9237" max="9237" width="12.33203125" style="68" customWidth="1"/>
    <col min="9238" max="9238" width="0.77734375" style="68" customWidth="1"/>
    <col min="9239" max="9239" width="8" style="68" customWidth="1"/>
    <col min="9240" max="9240" width="0.77734375" style="68" customWidth="1"/>
    <col min="9241" max="9241" width="6.109375" style="68" customWidth="1"/>
    <col min="9242" max="9242" width="0.77734375" style="68" customWidth="1"/>
    <col min="9243" max="9243" width="11.5546875" style="68"/>
    <col min="9244" max="9244" width="0.77734375" style="68" customWidth="1"/>
    <col min="9245" max="9245" width="7.33203125" style="68" customWidth="1"/>
    <col min="9246" max="9246" width="0.77734375" style="68" customWidth="1"/>
    <col min="9247" max="9247" width="7" style="68" customWidth="1"/>
    <col min="9248" max="9248" width="0.77734375" style="68" customWidth="1"/>
    <col min="9249" max="9249" width="10.6640625" style="68" customWidth="1"/>
    <col min="9250" max="9250" width="0.6640625" style="68" customWidth="1"/>
    <col min="9251" max="9251" width="6.109375" style="68" customWidth="1"/>
    <col min="9252" max="9252" width="0.6640625" style="68" customWidth="1"/>
    <col min="9253" max="9253" width="5.5546875" style="68" customWidth="1"/>
    <col min="9254" max="9254" width="0.77734375" style="68" customWidth="1"/>
    <col min="9255" max="9255" width="10.21875" style="68" customWidth="1"/>
    <col min="9256" max="9256" width="0.5546875" style="68" customWidth="1"/>
    <col min="9257" max="9257" width="6" style="68" customWidth="1"/>
    <col min="9258" max="9258" width="0.77734375" style="68" customWidth="1"/>
    <col min="9259" max="9259" width="5" style="68" customWidth="1"/>
    <col min="9260" max="9260" width="1.109375" style="68" customWidth="1"/>
    <col min="9261" max="9261" width="11.6640625" style="68" customWidth="1"/>
    <col min="9262" max="9262" width="0.6640625" style="68" customWidth="1"/>
    <col min="9263" max="9263" width="6.77734375" style="68" customWidth="1"/>
    <col min="9264" max="9264" width="0.77734375" style="68" customWidth="1"/>
    <col min="9265" max="9265" width="5.21875" style="68" customWidth="1"/>
    <col min="9266" max="9266" width="1.109375" style="68" customWidth="1"/>
    <col min="9267" max="9267" width="11.109375" style="68" customWidth="1"/>
    <col min="9268" max="9268" width="0.88671875" style="68" customWidth="1"/>
    <col min="9269" max="9269" width="10.44140625" style="68" customWidth="1"/>
    <col min="9270" max="9270" width="0.88671875" style="68" customWidth="1"/>
    <col min="9271" max="9271" width="10.44140625" style="68" customWidth="1"/>
    <col min="9272" max="9272" width="0.77734375" style="68" customWidth="1"/>
    <col min="9273" max="9273" width="6" style="68" customWidth="1"/>
    <col min="9274" max="9274" width="0.77734375" style="68" customWidth="1"/>
    <col min="9275" max="9275" width="5.33203125" style="68" customWidth="1"/>
    <col min="9276" max="9276" width="1" style="68" customWidth="1"/>
    <col min="9277" max="9277" width="10.44140625" style="68" customWidth="1"/>
    <col min="9278" max="9278" width="0.77734375" style="68" customWidth="1"/>
    <col min="9279" max="9279" width="6.44140625" style="68" customWidth="1"/>
    <col min="9280" max="9280" width="0.88671875" style="68" customWidth="1"/>
    <col min="9281" max="9281" width="5.33203125" style="68" customWidth="1"/>
    <col min="9282" max="9282" width="0.77734375" style="68" customWidth="1"/>
    <col min="9283" max="9283" width="12.6640625" style="68" customWidth="1"/>
    <col min="9284" max="9284" width="1.44140625" style="68" customWidth="1"/>
    <col min="9285" max="9285" width="3.44140625" style="68" customWidth="1"/>
    <col min="9286" max="9286" width="2.21875" style="68" customWidth="1"/>
    <col min="9287" max="9287" width="8.5546875" style="68" customWidth="1"/>
    <col min="9288" max="9472" width="11.5546875" style="68"/>
    <col min="9473" max="9473" width="3.77734375" style="68" customWidth="1"/>
    <col min="9474" max="9474" width="1.44140625" style="68" customWidth="1"/>
    <col min="9475" max="9475" width="11.5546875" style="68"/>
    <col min="9476" max="9476" width="0.77734375" style="68" customWidth="1"/>
    <col min="9477" max="9477" width="12.5546875" style="68" bestFit="1" customWidth="1"/>
    <col min="9478" max="9478" width="0.77734375" style="68" customWidth="1"/>
    <col min="9479" max="9479" width="10.44140625" style="68" customWidth="1"/>
    <col min="9480" max="9480" width="0.77734375" style="68" customWidth="1"/>
    <col min="9481" max="9481" width="11.5546875" style="68"/>
    <col min="9482" max="9482" width="0.77734375" style="68" customWidth="1"/>
    <col min="9483" max="9483" width="9.6640625" style="68" customWidth="1"/>
    <col min="9484" max="9484" width="0.77734375" style="68" customWidth="1"/>
    <col min="9485" max="9485" width="10.77734375" style="68" customWidth="1"/>
    <col min="9486" max="9486" width="0.77734375" style="68" customWidth="1"/>
    <col min="9487" max="9487" width="9.6640625" style="68" customWidth="1"/>
    <col min="9488" max="9488" width="0.77734375" style="68" customWidth="1"/>
    <col min="9489" max="9489" width="10" style="68" customWidth="1"/>
    <col min="9490" max="9490" width="0.77734375" style="68" customWidth="1"/>
    <col min="9491" max="9491" width="9.6640625" style="68" customWidth="1"/>
    <col min="9492" max="9492" width="0.77734375" style="68" customWidth="1"/>
    <col min="9493" max="9493" width="12.33203125" style="68" customWidth="1"/>
    <col min="9494" max="9494" width="0.77734375" style="68" customWidth="1"/>
    <col min="9495" max="9495" width="8" style="68" customWidth="1"/>
    <col min="9496" max="9496" width="0.77734375" style="68" customWidth="1"/>
    <col min="9497" max="9497" width="6.109375" style="68" customWidth="1"/>
    <col min="9498" max="9498" width="0.77734375" style="68" customWidth="1"/>
    <col min="9499" max="9499" width="11.5546875" style="68"/>
    <col min="9500" max="9500" width="0.77734375" style="68" customWidth="1"/>
    <col min="9501" max="9501" width="7.33203125" style="68" customWidth="1"/>
    <col min="9502" max="9502" width="0.77734375" style="68" customWidth="1"/>
    <col min="9503" max="9503" width="7" style="68" customWidth="1"/>
    <col min="9504" max="9504" width="0.77734375" style="68" customWidth="1"/>
    <col min="9505" max="9505" width="10.6640625" style="68" customWidth="1"/>
    <col min="9506" max="9506" width="0.6640625" style="68" customWidth="1"/>
    <col min="9507" max="9507" width="6.109375" style="68" customWidth="1"/>
    <col min="9508" max="9508" width="0.6640625" style="68" customWidth="1"/>
    <col min="9509" max="9509" width="5.5546875" style="68" customWidth="1"/>
    <col min="9510" max="9510" width="0.77734375" style="68" customWidth="1"/>
    <col min="9511" max="9511" width="10.21875" style="68" customWidth="1"/>
    <col min="9512" max="9512" width="0.5546875" style="68" customWidth="1"/>
    <col min="9513" max="9513" width="6" style="68" customWidth="1"/>
    <col min="9514" max="9514" width="0.77734375" style="68" customWidth="1"/>
    <col min="9515" max="9515" width="5" style="68" customWidth="1"/>
    <col min="9516" max="9516" width="1.109375" style="68" customWidth="1"/>
    <col min="9517" max="9517" width="11.6640625" style="68" customWidth="1"/>
    <col min="9518" max="9518" width="0.6640625" style="68" customWidth="1"/>
    <col min="9519" max="9519" width="6.77734375" style="68" customWidth="1"/>
    <col min="9520" max="9520" width="0.77734375" style="68" customWidth="1"/>
    <col min="9521" max="9521" width="5.21875" style="68" customWidth="1"/>
    <col min="9522" max="9522" width="1.109375" style="68" customWidth="1"/>
    <col min="9523" max="9523" width="11.109375" style="68" customWidth="1"/>
    <col min="9524" max="9524" width="0.88671875" style="68" customWidth="1"/>
    <col min="9525" max="9525" width="10.44140625" style="68" customWidth="1"/>
    <col min="9526" max="9526" width="0.88671875" style="68" customWidth="1"/>
    <col min="9527" max="9527" width="10.44140625" style="68" customWidth="1"/>
    <col min="9528" max="9528" width="0.77734375" style="68" customWidth="1"/>
    <col min="9529" max="9529" width="6" style="68" customWidth="1"/>
    <col min="9530" max="9530" width="0.77734375" style="68" customWidth="1"/>
    <col min="9531" max="9531" width="5.33203125" style="68" customWidth="1"/>
    <col min="9532" max="9532" width="1" style="68" customWidth="1"/>
    <col min="9533" max="9533" width="10.44140625" style="68" customWidth="1"/>
    <col min="9534" max="9534" width="0.77734375" style="68" customWidth="1"/>
    <col min="9535" max="9535" width="6.44140625" style="68" customWidth="1"/>
    <col min="9536" max="9536" width="0.88671875" style="68" customWidth="1"/>
    <col min="9537" max="9537" width="5.33203125" style="68" customWidth="1"/>
    <col min="9538" max="9538" width="0.77734375" style="68" customWidth="1"/>
    <col min="9539" max="9539" width="12.6640625" style="68" customWidth="1"/>
    <col min="9540" max="9540" width="1.44140625" style="68" customWidth="1"/>
    <col min="9541" max="9541" width="3.44140625" style="68" customWidth="1"/>
    <col min="9542" max="9542" width="2.21875" style="68" customWidth="1"/>
    <col min="9543" max="9543" width="8.5546875" style="68" customWidth="1"/>
    <col min="9544" max="9728" width="11.5546875" style="68"/>
    <col min="9729" max="9729" width="3.77734375" style="68" customWidth="1"/>
    <col min="9730" max="9730" width="1.44140625" style="68" customWidth="1"/>
    <col min="9731" max="9731" width="11.5546875" style="68"/>
    <col min="9732" max="9732" width="0.77734375" style="68" customWidth="1"/>
    <col min="9733" max="9733" width="12.5546875" style="68" bestFit="1" customWidth="1"/>
    <col min="9734" max="9734" width="0.77734375" style="68" customWidth="1"/>
    <col min="9735" max="9735" width="10.44140625" style="68" customWidth="1"/>
    <col min="9736" max="9736" width="0.77734375" style="68" customWidth="1"/>
    <col min="9737" max="9737" width="11.5546875" style="68"/>
    <col min="9738" max="9738" width="0.77734375" style="68" customWidth="1"/>
    <col min="9739" max="9739" width="9.6640625" style="68" customWidth="1"/>
    <col min="9740" max="9740" width="0.77734375" style="68" customWidth="1"/>
    <col min="9741" max="9741" width="10.77734375" style="68" customWidth="1"/>
    <col min="9742" max="9742" width="0.77734375" style="68" customWidth="1"/>
    <col min="9743" max="9743" width="9.6640625" style="68" customWidth="1"/>
    <col min="9744" max="9744" width="0.77734375" style="68" customWidth="1"/>
    <col min="9745" max="9745" width="10" style="68" customWidth="1"/>
    <col min="9746" max="9746" width="0.77734375" style="68" customWidth="1"/>
    <col min="9747" max="9747" width="9.6640625" style="68" customWidth="1"/>
    <col min="9748" max="9748" width="0.77734375" style="68" customWidth="1"/>
    <col min="9749" max="9749" width="12.33203125" style="68" customWidth="1"/>
    <col min="9750" max="9750" width="0.77734375" style="68" customWidth="1"/>
    <col min="9751" max="9751" width="8" style="68" customWidth="1"/>
    <col min="9752" max="9752" width="0.77734375" style="68" customWidth="1"/>
    <col min="9753" max="9753" width="6.109375" style="68" customWidth="1"/>
    <col min="9754" max="9754" width="0.77734375" style="68" customWidth="1"/>
    <col min="9755" max="9755" width="11.5546875" style="68"/>
    <col min="9756" max="9756" width="0.77734375" style="68" customWidth="1"/>
    <col min="9757" max="9757" width="7.33203125" style="68" customWidth="1"/>
    <col min="9758" max="9758" width="0.77734375" style="68" customWidth="1"/>
    <col min="9759" max="9759" width="7" style="68" customWidth="1"/>
    <col min="9760" max="9760" width="0.77734375" style="68" customWidth="1"/>
    <col min="9761" max="9761" width="10.6640625" style="68" customWidth="1"/>
    <col min="9762" max="9762" width="0.6640625" style="68" customWidth="1"/>
    <col min="9763" max="9763" width="6.109375" style="68" customWidth="1"/>
    <col min="9764" max="9764" width="0.6640625" style="68" customWidth="1"/>
    <col min="9765" max="9765" width="5.5546875" style="68" customWidth="1"/>
    <col min="9766" max="9766" width="0.77734375" style="68" customWidth="1"/>
    <col min="9767" max="9767" width="10.21875" style="68" customWidth="1"/>
    <col min="9768" max="9768" width="0.5546875" style="68" customWidth="1"/>
    <col min="9769" max="9769" width="6" style="68" customWidth="1"/>
    <col min="9770" max="9770" width="0.77734375" style="68" customWidth="1"/>
    <col min="9771" max="9771" width="5" style="68" customWidth="1"/>
    <col min="9772" max="9772" width="1.109375" style="68" customWidth="1"/>
    <col min="9773" max="9773" width="11.6640625" style="68" customWidth="1"/>
    <col min="9774" max="9774" width="0.6640625" style="68" customWidth="1"/>
    <col min="9775" max="9775" width="6.77734375" style="68" customWidth="1"/>
    <col min="9776" max="9776" width="0.77734375" style="68" customWidth="1"/>
    <col min="9777" max="9777" width="5.21875" style="68" customWidth="1"/>
    <col min="9778" max="9778" width="1.109375" style="68" customWidth="1"/>
    <col min="9779" max="9779" width="11.109375" style="68" customWidth="1"/>
    <col min="9780" max="9780" width="0.88671875" style="68" customWidth="1"/>
    <col min="9781" max="9781" width="10.44140625" style="68" customWidth="1"/>
    <col min="9782" max="9782" width="0.88671875" style="68" customWidth="1"/>
    <col min="9783" max="9783" width="10.44140625" style="68" customWidth="1"/>
    <col min="9784" max="9784" width="0.77734375" style="68" customWidth="1"/>
    <col min="9785" max="9785" width="6" style="68" customWidth="1"/>
    <col min="9786" max="9786" width="0.77734375" style="68" customWidth="1"/>
    <col min="9787" max="9787" width="5.33203125" style="68" customWidth="1"/>
    <col min="9788" max="9788" width="1" style="68" customWidth="1"/>
    <col min="9789" max="9789" width="10.44140625" style="68" customWidth="1"/>
    <col min="9790" max="9790" width="0.77734375" style="68" customWidth="1"/>
    <col min="9791" max="9791" width="6.44140625" style="68" customWidth="1"/>
    <col min="9792" max="9792" width="0.88671875" style="68" customWidth="1"/>
    <col min="9793" max="9793" width="5.33203125" style="68" customWidth="1"/>
    <col min="9794" max="9794" width="0.77734375" style="68" customWidth="1"/>
    <col min="9795" max="9795" width="12.6640625" style="68" customWidth="1"/>
    <col min="9796" max="9796" width="1.44140625" style="68" customWidth="1"/>
    <col min="9797" max="9797" width="3.44140625" style="68" customWidth="1"/>
    <col min="9798" max="9798" width="2.21875" style="68" customWidth="1"/>
    <col min="9799" max="9799" width="8.5546875" style="68" customWidth="1"/>
    <col min="9800" max="9984" width="11.5546875" style="68"/>
    <col min="9985" max="9985" width="3.77734375" style="68" customWidth="1"/>
    <col min="9986" max="9986" width="1.44140625" style="68" customWidth="1"/>
    <col min="9987" max="9987" width="11.5546875" style="68"/>
    <col min="9988" max="9988" width="0.77734375" style="68" customWidth="1"/>
    <col min="9989" max="9989" width="12.5546875" style="68" bestFit="1" customWidth="1"/>
    <col min="9990" max="9990" width="0.77734375" style="68" customWidth="1"/>
    <col min="9991" max="9991" width="10.44140625" style="68" customWidth="1"/>
    <col min="9992" max="9992" width="0.77734375" style="68" customWidth="1"/>
    <col min="9993" max="9993" width="11.5546875" style="68"/>
    <col min="9994" max="9994" width="0.77734375" style="68" customWidth="1"/>
    <col min="9995" max="9995" width="9.6640625" style="68" customWidth="1"/>
    <col min="9996" max="9996" width="0.77734375" style="68" customWidth="1"/>
    <col min="9997" max="9997" width="10.77734375" style="68" customWidth="1"/>
    <col min="9998" max="9998" width="0.77734375" style="68" customWidth="1"/>
    <col min="9999" max="9999" width="9.6640625" style="68" customWidth="1"/>
    <col min="10000" max="10000" width="0.77734375" style="68" customWidth="1"/>
    <col min="10001" max="10001" width="10" style="68" customWidth="1"/>
    <col min="10002" max="10002" width="0.77734375" style="68" customWidth="1"/>
    <col min="10003" max="10003" width="9.6640625" style="68" customWidth="1"/>
    <col min="10004" max="10004" width="0.77734375" style="68" customWidth="1"/>
    <col min="10005" max="10005" width="12.33203125" style="68" customWidth="1"/>
    <col min="10006" max="10006" width="0.77734375" style="68" customWidth="1"/>
    <col min="10007" max="10007" width="8" style="68" customWidth="1"/>
    <col min="10008" max="10008" width="0.77734375" style="68" customWidth="1"/>
    <col min="10009" max="10009" width="6.109375" style="68" customWidth="1"/>
    <col min="10010" max="10010" width="0.77734375" style="68" customWidth="1"/>
    <col min="10011" max="10011" width="11.5546875" style="68"/>
    <col min="10012" max="10012" width="0.77734375" style="68" customWidth="1"/>
    <col min="10013" max="10013" width="7.33203125" style="68" customWidth="1"/>
    <col min="10014" max="10014" width="0.77734375" style="68" customWidth="1"/>
    <col min="10015" max="10015" width="7" style="68" customWidth="1"/>
    <col min="10016" max="10016" width="0.77734375" style="68" customWidth="1"/>
    <col min="10017" max="10017" width="10.6640625" style="68" customWidth="1"/>
    <col min="10018" max="10018" width="0.6640625" style="68" customWidth="1"/>
    <col min="10019" max="10019" width="6.109375" style="68" customWidth="1"/>
    <col min="10020" max="10020" width="0.6640625" style="68" customWidth="1"/>
    <col min="10021" max="10021" width="5.5546875" style="68" customWidth="1"/>
    <col min="10022" max="10022" width="0.77734375" style="68" customWidth="1"/>
    <col min="10023" max="10023" width="10.21875" style="68" customWidth="1"/>
    <col min="10024" max="10024" width="0.5546875" style="68" customWidth="1"/>
    <col min="10025" max="10025" width="6" style="68" customWidth="1"/>
    <col min="10026" max="10026" width="0.77734375" style="68" customWidth="1"/>
    <col min="10027" max="10027" width="5" style="68" customWidth="1"/>
    <col min="10028" max="10028" width="1.109375" style="68" customWidth="1"/>
    <col min="10029" max="10029" width="11.6640625" style="68" customWidth="1"/>
    <col min="10030" max="10030" width="0.6640625" style="68" customWidth="1"/>
    <col min="10031" max="10031" width="6.77734375" style="68" customWidth="1"/>
    <col min="10032" max="10032" width="0.77734375" style="68" customWidth="1"/>
    <col min="10033" max="10033" width="5.21875" style="68" customWidth="1"/>
    <col min="10034" max="10034" width="1.109375" style="68" customWidth="1"/>
    <col min="10035" max="10035" width="11.109375" style="68" customWidth="1"/>
    <col min="10036" max="10036" width="0.88671875" style="68" customWidth="1"/>
    <col min="10037" max="10037" width="10.44140625" style="68" customWidth="1"/>
    <col min="10038" max="10038" width="0.88671875" style="68" customWidth="1"/>
    <col min="10039" max="10039" width="10.44140625" style="68" customWidth="1"/>
    <col min="10040" max="10040" width="0.77734375" style="68" customWidth="1"/>
    <col min="10041" max="10041" width="6" style="68" customWidth="1"/>
    <col min="10042" max="10042" width="0.77734375" style="68" customWidth="1"/>
    <col min="10043" max="10043" width="5.33203125" style="68" customWidth="1"/>
    <col min="10044" max="10044" width="1" style="68" customWidth="1"/>
    <col min="10045" max="10045" width="10.44140625" style="68" customWidth="1"/>
    <col min="10046" max="10046" width="0.77734375" style="68" customWidth="1"/>
    <col min="10047" max="10047" width="6.44140625" style="68" customWidth="1"/>
    <col min="10048" max="10048" width="0.88671875" style="68" customWidth="1"/>
    <col min="10049" max="10049" width="5.33203125" style="68" customWidth="1"/>
    <col min="10050" max="10050" width="0.77734375" style="68" customWidth="1"/>
    <col min="10051" max="10051" width="12.6640625" style="68" customWidth="1"/>
    <col min="10052" max="10052" width="1.44140625" style="68" customWidth="1"/>
    <col min="10053" max="10053" width="3.44140625" style="68" customWidth="1"/>
    <col min="10054" max="10054" width="2.21875" style="68" customWidth="1"/>
    <col min="10055" max="10055" width="8.5546875" style="68" customWidth="1"/>
    <col min="10056" max="10240" width="11.5546875" style="68"/>
    <col min="10241" max="10241" width="3.77734375" style="68" customWidth="1"/>
    <col min="10242" max="10242" width="1.44140625" style="68" customWidth="1"/>
    <col min="10243" max="10243" width="11.5546875" style="68"/>
    <col min="10244" max="10244" width="0.77734375" style="68" customWidth="1"/>
    <col min="10245" max="10245" width="12.5546875" style="68" bestFit="1" customWidth="1"/>
    <col min="10246" max="10246" width="0.77734375" style="68" customWidth="1"/>
    <col min="10247" max="10247" width="10.44140625" style="68" customWidth="1"/>
    <col min="10248" max="10248" width="0.77734375" style="68" customWidth="1"/>
    <col min="10249" max="10249" width="11.5546875" style="68"/>
    <col min="10250" max="10250" width="0.77734375" style="68" customWidth="1"/>
    <col min="10251" max="10251" width="9.6640625" style="68" customWidth="1"/>
    <col min="10252" max="10252" width="0.77734375" style="68" customWidth="1"/>
    <col min="10253" max="10253" width="10.77734375" style="68" customWidth="1"/>
    <col min="10254" max="10254" width="0.77734375" style="68" customWidth="1"/>
    <col min="10255" max="10255" width="9.6640625" style="68" customWidth="1"/>
    <col min="10256" max="10256" width="0.77734375" style="68" customWidth="1"/>
    <col min="10257" max="10257" width="10" style="68" customWidth="1"/>
    <col min="10258" max="10258" width="0.77734375" style="68" customWidth="1"/>
    <col min="10259" max="10259" width="9.6640625" style="68" customWidth="1"/>
    <col min="10260" max="10260" width="0.77734375" style="68" customWidth="1"/>
    <col min="10261" max="10261" width="12.33203125" style="68" customWidth="1"/>
    <col min="10262" max="10262" width="0.77734375" style="68" customWidth="1"/>
    <col min="10263" max="10263" width="8" style="68" customWidth="1"/>
    <col min="10264" max="10264" width="0.77734375" style="68" customWidth="1"/>
    <col min="10265" max="10265" width="6.109375" style="68" customWidth="1"/>
    <col min="10266" max="10266" width="0.77734375" style="68" customWidth="1"/>
    <col min="10267" max="10267" width="11.5546875" style="68"/>
    <col min="10268" max="10268" width="0.77734375" style="68" customWidth="1"/>
    <col min="10269" max="10269" width="7.33203125" style="68" customWidth="1"/>
    <col min="10270" max="10270" width="0.77734375" style="68" customWidth="1"/>
    <col min="10271" max="10271" width="7" style="68" customWidth="1"/>
    <col min="10272" max="10272" width="0.77734375" style="68" customWidth="1"/>
    <col min="10273" max="10273" width="10.6640625" style="68" customWidth="1"/>
    <col min="10274" max="10274" width="0.6640625" style="68" customWidth="1"/>
    <col min="10275" max="10275" width="6.109375" style="68" customWidth="1"/>
    <col min="10276" max="10276" width="0.6640625" style="68" customWidth="1"/>
    <col min="10277" max="10277" width="5.5546875" style="68" customWidth="1"/>
    <col min="10278" max="10278" width="0.77734375" style="68" customWidth="1"/>
    <col min="10279" max="10279" width="10.21875" style="68" customWidth="1"/>
    <col min="10280" max="10280" width="0.5546875" style="68" customWidth="1"/>
    <col min="10281" max="10281" width="6" style="68" customWidth="1"/>
    <col min="10282" max="10282" width="0.77734375" style="68" customWidth="1"/>
    <col min="10283" max="10283" width="5" style="68" customWidth="1"/>
    <col min="10284" max="10284" width="1.109375" style="68" customWidth="1"/>
    <col min="10285" max="10285" width="11.6640625" style="68" customWidth="1"/>
    <col min="10286" max="10286" width="0.6640625" style="68" customWidth="1"/>
    <col min="10287" max="10287" width="6.77734375" style="68" customWidth="1"/>
    <col min="10288" max="10288" width="0.77734375" style="68" customWidth="1"/>
    <col min="10289" max="10289" width="5.21875" style="68" customWidth="1"/>
    <col min="10290" max="10290" width="1.109375" style="68" customWidth="1"/>
    <col min="10291" max="10291" width="11.109375" style="68" customWidth="1"/>
    <col min="10292" max="10292" width="0.88671875" style="68" customWidth="1"/>
    <col min="10293" max="10293" width="10.44140625" style="68" customWidth="1"/>
    <col min="10294" max="10294" width="0.88671875" style="68" customWidth="1"/>
    <col min="10295" max="10295" width="10.44140625" style="68" customWidth="1"/>
    <col min="10296" max="10296" width="0.77734375" style="68" customWidth="1"/>
    <col min="10297" max="10297" width="6" style="68" customWidth="1"/>
    <col min="10298" max="10298" width="0.77734375" style="68" customWidth="1"/>
    <col min="10299" max="10299" width="5.33203125" style="68" customWidth="1"/>
    <col min="10300" max="10300" width="1" style="68" customWidth="1"/>
    <col min="10301" max="10301" width="10.44140625" style="68" customWidth="1"/>
    <col min="10302" max="10302" width="0.77734375" style="68" customWidth="1"/>
    <col min="10303" max="10303" width="6.44140625" style="68" customWidth="1"/>
    <col min="10304" max="10304" width="0.88671875" style="68" customWidth="1"/>
    <col min="10305" max="10305" width="5.33203125" style="68" customWidth="1"/>
    <col min="10306" max="10306" width="0.77734375" style="68" customWidth="1"/>
    <col min="10307" max="10307" width="12.6640625" style="68" customWidth="1"/>
    <col min="10308" max="10308" width="1.44140625" style="68" customWidth="1"/>
    <col min="10309" max="10309" width="3.44140625" style="68" customWidth="1"/>
    <col min="10310" max="10310" width="2.21875" style="68" customWidth="1"/>
    <col min="10311" max="10311" width="8.5546875" style="68" customWidth="1"/>
    <col min="10312" max="10496" width="11.5546875" style="68"/>
    <col min="10497" max="10497" width="3.77734375" style="68" customWidth="1"/>
    <col min="10498" max="10498" width="1.44140625" style="68" customWidth="1"/>
    <col min="10499" max="10499" width="11.5546875" style="68"/>
    <col min="10500" max="10500" width="0.77734375" style="68" customWidth="1"/>
    <col min="10501" max="10501" width="12.5546875" style="68" bestFit="1" customWidth="1"/>
    <col min="10502" max="10502" width="0.77734375" style="68" customWidth="1"/>
    <col min="10503" max="10503" width="10.44140625" style="68" customWidth="1"/>
    <col min="10504" max="10504" width="0.77734375" style="68" customWidth="1"/>
    <col min="10505" max="10505" width="11.5546875" style="68"/>
    <col min="10506" max="10506" width="0.77734375" style="68" customWidth="1"/>
    <col min="10507" max="10507" width="9.6640625" style="68" customWidth="1"/>
    <col min="10508" max="10508" width="0.77734375" style="68" customWidth="1"/>
    <col min="10509" max="10509" width="10.77734375" style="68" customWidth="1"/>
    <col min="10510" max="10510" width="0.77734375" style="68" customWidth="1"/>
    <col min="10511" max="10511" width="9.6640625" style="68" customWidth="1"/>
    <col min="10512" max="10512" width="0.77734375" style="68" customWidth="1"/>
    <col min="10513" max="10513" width="10" style="68" customWidth="1"/>
    <col min="10514" max="10514" width="0.77734375" style="68" customWidth="1"/>
    <col min="10515" max="10515" width="9.6640625" style="68" customWidth="1"/>
    <col min="10516" max="10516" width="0.77734375" style="68" customWidth="1"/>
    <col min="10517" max="10517" width="12.33203125" style="68" customWidth="1"/>
    <col min="10518" max="10518" width="0.77734375" style="68" customWidth="1"/>
    <col min="10519" max="10519" width="8" style="68" customWidth="1"/>
    <col min="10520" max="10520" width="0.77734375" style="68" customWidth="1"/>
    <col min="10521" max="10521" width="6.109375" style="68" customWidth="1"/>
    <col min="10522" max="10522" width="0.77734375" style="68" customWidth="1"/>
    <col min="10523" max="10523" width="11.5546875" style="68"/>
    <col min="10524" max="10524" width="0.77734375" style="68" customWidth="1"/>
    <col min="10525" max="10525" width="7.33203125" style="68" customWidth="1"/>
    <col min="10526" max="10526" width="0.77734375" style="68" customWidth="1"/>
    <col min="10527" max="10527" width="7" style="68" customWidth="1"/>
    <col min="10528" max="10528" width="0.77734375" style="68" customWidth="1"/>
    <col min="10529" max="10529" width="10.6640625" style="68" customWidth="1"/>
    <col min="10530" max="10530" width="0.6640625" style="68" customWidth="1"/>
    <col min="10531" max="10531" width="6.109375" style="68" customWidth="1"/>
    <col min="10532" max="10532" width="0.6640625" style="68" customWidth="1"/>
    <col min="10533" max="10533" width="5.5546875" style="68" customWidth="1"/>
    <col min="10534" max="10534" width="0.77734375" style="68" customWidth="1"/>
    <col min="10535" max="10535" width="10.21875" style="68" customWidth="1"/>
    <col min="10536" max="10536" width="0.5546875" style="68" customWidth="1"/>
    <col min="10537" max="10537" width="6" style="68" customWidth="1"/>
    <col min="10538" max="10538" width="0.77734375" style="68" customWidth="1"/>
    <col min="10539" max="10539" width="5" style="68" customWidth="1"/>
    <col min="10540" max="10540" width="1.109375" style="68" customWidth="1"/>
    <col min="10541" max="10541" width="11.6640625" style="68" customWidth="1"/>
    <col min="10542" max="10542" width="0.6640625" style="68" customWidth="1"/>
    <col min="10543" max="10543" width="6.77734375" style="68" customWidth="1"/>
    <col min="10544" max="10544" width="0.77734375" style="68" customWidth="1"/>
    <col min="10545" max="10545" width="5.21875" style="68" customWidth="1"/>
    <col min="10546" max="10546" width="1.109375" style="68" customWidth="1"/>
    <col min="10547" max="10547" width="11.109375" style="68" customWidth="1"/>
    <col min="10548" max="10548" width="0.88671875" style="68" customWidth="1"/>
    <col min="10549" max="10549" width="10.44140625" style="68" customWidth="1"/>
    <col min="10550" max="10550" width="0.88671875" style="68" customWidth="1"/>
    <col min="10551" max="10551" width="10.44140625" style="68" customWidth="1"/>
    <col min="10552" max="10552" width="0.77734375" style="68" customWidth="1"/>
    <col min="10553" max="10553" width="6" style="68" customWidth="1"/>
    <col min="10554" max="10554" width="0.77734375" style="68" customWidth="1"/>
    <col min="10555" max="10555" width="5.33203125" style="68" customWidth="1"/>
    <col min="10556" max="10556" width="1" style="68" customWidth="1"/>
    <col min="10557" max="10557" width="10.44140625" style="68" customWidth="1"/>
    <col min="10558" max="10558" width="0.77734375" style="68" customWidth="1"/>
    <col min="10559" max="10559" width="6.44140625" style="68" customWidth="1"/>
    <col min="10560" max="10560" width="0.88671875" style="68" customWidth="1"/>
    <col min="10561" max="10561" width="5.33203125" style="68" customWidth="1"/>
    <col min="10562" max="10562" width="0.77734375" style="68" customWidth="1"/>
    <col min="10563" max="10563" width="12.6640625" style="68" customWidth="1"/>
    <col min="10564" max="10564" width="1.44140625" style="68" customWidth="1"/>
    <col min="10565" max="10565" width="3.44140625" style="68" customWidth="1"/>
    <col min="10566" max="10566" width="2.21875" style="68" customWidth="1"/>
    <col min="10567" max="10567" width="8.5546875" style="68" customWidth="1"/>
    <col min="10568" max="10752" width="11.5546875" style="68"/>
    <col min="10753" max="10753" width="3.77734375" style="68" customWidth="1"/>
    <col min="10754" max="10754" width="1.44140625" style="68" customWidth="1"/>
    <col min="10755" max="10755" width="11.5546875" style="68"/>
    <col min="10756" max="10756" width="0.77734375" style="68" customWidth="1"/>
    <col min="10757" max="10757" width="12.5546875" style="68" bestFit="1" customWidth="1"/>
    <col min="10758" max="10758" width="0.77734375" style="68" customWidth="1"/>
    <col min="10759" max="10759" width="10.44140625" style="68" customWidth="1"/>
    <col min="10760" max="10760" width="0.77734375" style="68" customWidth="1"/>
    <col min="10761" max="10761" width="11.5546875" style="68"/>
    <col min="10762" max="10762" width="0.77734375" style="68" customWidth="1"/>
    <col min="10763" max="10763" width="9.6640625" style="68" customWidth="1"/>
    <col min="10764" max="10764" width="0.77734375" style="68" customWidth="1"/>
    <col min="10765" max="10765" width="10.77734375" style="68" customWidth="1"/>
    <col min="10766" max="10766" width="0.77734375" style="68" customWidth="1"/>
    <col min="10767" max="10767" width="9.6640625" style="68" customWidth="1"/>
    <col min="10768" max="10768" width="0.77734375" style="68" customWidth="1"/>
    <col min="10769" max="10769" width="10" style="68" customWidth="1"/>
    <col min="10770" max="10770" width="0.77734375" style="68" customWidth="1"/>
    <col min="10771" max="10771" width="9.6640625" style="68" customWidth="1"/>
    <col min="10772" max="10772" width="0.77734375" style="68" customWidth="1"/>
    <col min="10773" max="10773" width="12.33203125" style="68" customWidth="1"/>
    <col min="10774" max="10774" width="0.77734375" style="68" customWidth="1"/>
    <col min="10775" max="10775" width="8" style="68" customWidth="1"/>
    <col min="10776" max="10776" width="0.77734375" style="68" customWidth="1"/>
    <col min="10777" max="10777" width="6.109375" style="68" customWidth="1"/>
    <col min="10778" max="10778" width="0.77734375" style="68" customWidth="1"/>
    <col min="10779" max="10779" width="11.5546875" style="68"/>
    <col min="10780" max="10780" width="0.77734375" style="68" customWidth="1"/>
    <col min="10781" max="10781" width="7.33203125" style="68" customWidth="1"/>
    <col min="10782" max="10782" width="0.77734375" style="68" customWidth="1"/>
    <col min="10783" max="10783" width="7" style="68" customWidth="1"/>
    <col min="10784" max="10784" width="0.77734375" style="68" customWidth="1"/>
    <col min="10785" max="10785" width="10.6640625" style="68" customWidth="1"/>
    <col min="10786" max="10786" width="0.6640625" style="68" customWidth="1"/>
    <col min="10787" max="10787" width="6.109375" style="68" customWidth="1"/>
    <col min="10788" max="10788" width="0.6640625" style="68" customWidth="1"/>
    <col min="10789" max="10789" width="5.5546875" style="68" customWidth="1"/>
    <col min="10790" max="10790" width="0.77734375" style="68" customWidth="1"/>
    <col min="10791" max="10791" width="10.21875" style="68" customWidth="1"/>
    <col min="10792" max="10792" width="0.5546875" style="68" customWidth="1"/>
    <col min="10793" max="10793" width="6" style="68" customWidth="1"/>
    <col min="10794" max="10794" width="0.77734375" style="68" customWidth="1"/>
    <col min="10795" max="10795" width="5" style="68" customWidth="1"/>
    <col min="10796" max="10796" width="1.109375" style="68" customWidth="1"/>
    <col min="10797" max="10797" width="11.6640625" style="68" customWidth="1"/>
    <col min="10798" max="10798" width="0.6640625" style="68" customWidth="1"/>
    <col min="10799" max="10799" width="6.77734375" style="68" customWidth="1"/>
    <col min="10800" max="10800" width="0.77734375" style="68" customWidth="1"/>
    <col min="10801" max="10801" width="5.21875" style="68" customWidth="1"/>
    <col min="10802" max="10802" width="1.109375" style="68" customWidth="1"/>
    <col min="10803" max="10803" width="11.109375" style="68" customWidth="1"/>
    <col min="10804" max="10804" width="0.88671875" style="68" customWidth="1"/>
    <col min="10805" max="10805" width="10.44140625" style="68" customWidth="1"/>
    <col min="10806" max="10806" width="0.88671875" style="68" customWidth="1"/>
    <col min="10807" max="10807" width="10.44140625" style="68" customWidth="1"/>
    <col min="10808" max="10808" width="0.77734375" style="68" customWidth="1"/>
    <col min="10809" max="10809" width="6" style="68" customWidth="1"/>
    <col min="10810" max="10810" width="0.77734375" style="68" customWidth="1"/>
    <col min="10811" max="10811" width="5.33203125" style="68" customWidth="1"/>
    <col min="10812" max="10812" width="1" style="68" customWidth="1"/>
    <col min="10813" max="10813" width="10.44140625" style="68" customWidth="1"/>
    <col min="10814" max="10814" width="0.77734375" style="68" customWidth="1"/>
    <col min="10815" max="10815" width="6.44140625" style="68" customWidth="1"/>
    <col min="10816" max="10816" width="0.88671875" style="68" customWidth="1"/>
    <col min="10817" max="10817" width="5.33203125" style="68" customWidth="1"/>
    <col min="10818" max="10818" width="0.77734375" style="68" customWidth="1"/>
    <col min="10819" max="10819" width="12.6640625" style="68" customWidth="1"/>
    <col min="10820" max="10820" width="1.44140625" style="68" customWidth="1"/>
    <col min="10821" max="10821" width="3.44140625" style="68" customWidth="1"/>
    <col min="10822" max="10822" width="2.21875" style="68" customWidth="1"/>
    <col min="10823" max="10823" width="8.5546875" style="68" customWidth="1"/>
    <col min="10824" max="11008" width="11.5546875" style="68"/>
    <col min="11009" max="11009" width="3.77734375" style="68" customWidth="1"/>
    <col min="11010" max="11010" width="1.44140625" style="68" customWidth="1"/>
    <col min="11011" max="11011" width="11.5546875" style="68"/>
    <col min="11012" max="11012" width="0.77734375" style="68" customWidth="1"/>
    <col min="11013" max="11013" width="12.5546875" style="68" bestFit="1" customWidth="1"/>
    <col min="11014" max="11014" width="0.77734375" style="68" customWidth="1"/>
    <col min="11015" max="11015" width="10.44140625" style="68" customWidth="1"/>
    <col min="11016" max="11016" width="0.77734375" style="68" customWidth="1"/>
    <col min="11017" max="11017" width="11.5546875" style="68"/>
    <col min="11018" max="11018" width="0.77734375" style="68" customWidth="1"/>
    <col min="11019" max="11019" width="9.6640625" style="68" customWidth="1"/>
    <col min="11020" max="11020" width="0.77734375" style="68" customWidth="1"/>
    <col min="11021" max="11021" width="10.77734375" style="68" customWidth="1"/>
    <col min="11022" max="11022" width="0.77734375" style="68" customWidth="1"/>
    <col min="11023" max="11023" width="9.6640625" style="68" customWidth="1"/>
    <col min="11024" max="11024" width="0.77734375" style="68" customWidth="1"/>
    <col min="11025" max="11025" width="10" style="68" customWidth="1"/>
    <col min="11026" max="11026" width="0.77734375" style="68" customWidth="1"/>
    <col min="11027" max="11027" width="9.6640625" style="68" customWidth="1"/>
    <col min="11028" max="11028" width="0.77734375" style="68" customWidth="1"/>
    <col min="11029" max="11029" width="12.33203125" style="68" customWidth="1"/>
    <col min="11030" max="11030" width="0.77734375" style="68" customWidth="1"/>
    <col min="11031" max="11031" width="8" style="68" customWidth="1"/>
    <col min="11032" max="11032" width="0.77734375" style="68" customWidth="1"/>
    <col min="11033" max="11033" width="6.109375" style="68" customWidth="1"/>
    <col min="11034" max="11034" width="0.77734375" style="68" customWidth="1"/>
    <col min="11035" max="11035" width="11.5546875" style="68"/>
    <col min="11036" max="11036" width="0.77734375" style="68" customWidth="1"/>
    <col min="11037" max="11037" width="7.33203125" style="68" customWidth="1"/>
    <col min="11038" max="11038" width="0.77734375" style="68" customWidth="1"/>
    <col min="11039" max="11039" width="7" style="68" customWidth="1"/>
    <col min="11040" max="11040" width="0.77734375" style="68" customWidth="1"/>
    <col min="11041" max="11041" width="10.6640625" style="68" customWidth="1"/>
    <col min="11042" max="11042" width="0.6640625" style="68" customWidth="1"/>
    <col min="11043" max="11043" width="6.109375" style="68" customWidth="1"/>
    <col min="11044" max="11044" width="0.6640625" style="68" customWidth="1"/>
    <col min="11045" max="11045" width="5.5546875" style="68" customWidth="1"/>
    <col min="11046" max="11046" width="0.77734375" style="68" customWidth="1"/>
    <col min="11047" max="11047" width="10.21875" style="68" customWidth="1"/>
    <col min="11048" max="11048" width="0.5546875" style="68" customWidth="1"/>
    <col min="11049" max="11049" width="6" style="68" customWidth="1"/>
    <col min="11050" max="11050" width="0.77734375" style="68" customWidth="1"/>
    <col min="11051" max="11051" width="5" style="68" customWidth="1"/>
    <col min="11052" max="11052" width="1.109375" style="68" customWidth="1"/>
    <col min="11053" max="11053" width="11.6640625" style="68" customWidth="1"/>
    <col min="11054" max="11054" width="0.6640625" style="68" customWidth="1"/>
    <col min="11055" max="11055" width="6.77734375" style="68" customWidth="1"/>
    <col min="11056" max="11056" width="0.77734375" style="68" customWidth="1"/>
    <col min="11057" max="11057" width="5.21875" style="68" customWidth="1"/>
    <col min="11058" max="11058" width="1.109375" style="68" customWidth="1"/>
    <col min="11059" max="11059" width="11.109375" style="68" customWidth="1"/>
    <col min="11060" max="11060" width="0.88671875" style="68" customWidth="1"/>
    <col min="11061" max="11061" width="10.44140625" style="68" customWidth="1"/>
    <col min="11062" max="11062" width="0.88671875" style="68" customWidth="1"/>
    <col min="11063" max="11063" width="10.44140625" style="68" customWidth="1"/>
    <col min="11064" max="11064" width="0.77734375" style="68" customWidth="1"/>
    <col min="11065" max="11065" width="6" style="68" customWidth="1"/>
    <col min="11066" max="11066" width="0.77734375" style="68" customWidth="1"/>
    <col min="11067" max="11067" width="5.33203125" style="68" customWidth="1"/>
    <col min="11068" max="11068" width="1" style="68" customWidth="1"/>
    <col min="11069" max="11069" width="10.44140625" style="68" customWidth="1"/>
    <col min="11070" max="11070" width="0.77734375" style="68" customWidth="1"/>
    <col min="11071" max="11071" width="6.44140625" style="68" customWidth="1"/>
    <col min="11072" max="11072" width="0.88671875" style="68" customWidth="1"/>
    <col min="11073" max="11073" width="5.33203125" style="68" customWidth="1"/>
    <col min="11074" max="11074" width="0.77734375" style="68" customWidth="1"/>
    <col min="11075" max="11075" width="12.6640625" style="68" customWidth="1"/>
    <col min="11076" max="11076" width="1.44140625" style="68" customWidth="1"/>
    <col min="11077" max="11077" width="3.44140625" style="68" customWidth="1"/>
    <col min="11078" max="11078" width="2.21875" style="68" customWidth="1"/>
    <col min="11079" max="11079" width="8.5546875" style="68" customWidth="1"/>
    <col min="11080" max="11264" width="11.5546875" style="68"/>
    <col min="11265" max="11265" width="3.77734375" style="68" customWidth="1"/>
    <col min="11266" max="11266" width="1.44140625" style="68" customWidth="1"/>
    <col min="11267" max="11267" width="11.5546875" style="68"/>
    <col min="11268" max="11268" width="0.77734375" style="68" customWidth="1"/>
    <col min="11269" max="11269" width="12.5546875" style="68" bestFit="1" customWidth="1"/>
    <col min="11270" max="11270" width="0.77734375" style="68" customWidth="1"/>
    <col min="11271" max="11271" width="10.44140625" style="68" customWidth="1"/>
    <col min="11272" max="11272" width="0.77734375" style="68" customWidth="1"/>
    <col min="11273" max="11273" width="11.5546875" style="68"/>
    <col min="11274" max="11274" width="0.77734375" style="68" customWidth="1"/>
    <col min="11275" max="11275" width="9.6640625" style="68" customWidth="1"/>
    <col min="11276" max="11276" width="0.77734375" style="68" customWidth="1"/>
    <col min="11277" max="11277" width="10.77734375" style="68" customWidth="1"/>
    <col min="11278" max="11278" width="0.77734375" style="68" customWidth="1"/>
    <col min="11279" max="11279" width="9.6640625" style="68" customWidth="1"/>
    <col min="11280" max="11280" width="0.77734375" style="68" customWidth="1"/>
    <col min="11281" max="11281" width="10" style="68" customWidth="1"/>
    <col min="11282" max="11282" width="0.77734375" style="68" customWidth="1"/>
    <col min="11283" max="11283" width="9.6640625" style="68" customWidth="1"/>
    <col min="11284" max="11284" width="0.77734375" style="68" customWidth="1"/>
    <col min="11285" max="11285" width="12.33203125" style="68" customWidth="1"/>
    <col min="11286" max="11286" width="0.77734375" style="68" customWidth="1"/>
    <col min="11287" max="11287" width="8" style="68" customWidth="1"/>
    <col min="11288" max="11288" width="0.77734375" style="68" customWidth="1"/>
    <col min="11289" max="11289" width="6.109375" style="68" customWidth="1"/>
    <col min="11290" max="11290" width="0.77734375" style="68" customWidth="1"/>
    <col min="11291" max="11291" width="11.5546875" style="68"/>
    <col min="11292" max="11292" width="0.77734375" style="68" customWidth="1"/>
    <col min="11293" max="11293" width="7.33203125" style="68" customWidth="1"/>
    <col min="11294" max="11294" width="0.77734375" style="68" customWidth="1"/>
    <col min="11295" max="11295" width="7" style="68" customWidth="1"/>
    <col min="11296" max="11296" width="0.77734375" style="68" customWidth="1"/>
    <col min="11297" max="11297" width="10.6640625" style="68" customWidth="1"/>
    <col min="11298" max="11298" width="0.6640625" style="68" customWidth="1"/>
    <col min="11299" max="11299" width="6.109375" style="68" customWidth="1"/>
    <col min="11300" max="11300" width="0.6640625" style="68" customWidth="1"/>
    <col min="11301" max="11301" width="5.5546875" style="68" customWidth="1"/>
    <col min="11302" max="11302" width="0.77734375" style="68" customWidth="1"/>
    <col min="11303" max="11303" width="10.21875" style="68" customWidth="1"/>
    <col min="11304" max="11304" width="0.5546875" style="68" customWidth="1"/>
    <col min="11305" max="11305" width="6" style="68" customWidth="1"/>
    <col min="11306" max="11306" width="0.77734375" style="68" customWidth="1"/>
    <col min="11307" max="11307" width="5" style="68" customWidth="1"/>
    <col min="11308" max="11308" width="1.109375" style="68" customWidth="1"/>
    <col min="11309" max="11309" width="11.6640625" style="68" customWidth="1"/>
    <col min="11310" max="11310" width="0.6640625" style="68" customWidth="1"/>
    <col min="11311" max="11311" width="6.77734375" style="68" customWidth="1"/>
    <col min="11312" max="11312" width="0.77734375" style="68" customWidth="1"/>
    <col min="11313" max="11313" width="5.21875" style="68" customWidth="1"/>
    <col min="11314" max="11314" width="1.109375" style="68" customWidth="1"/>
    <col min="11315" max="11315" width="11.109375" style="68" customWidth="1"/>
    <col min="11316" max="11316" width="0.88671875" style="68" customWidth="1"/>
    <col min="11317" max="11317" width="10.44140625" style="68" customWidth="1"/>
    <col min="11318" max="11318" width="0.88671875" style="68" customWidth="1"/>
    <col min="11319" max="11319" width="10.44140625" style="68" customWidth="1"/>
    <col min="11320" max="11320" width="0.77734375" style="68" customWidth="1"/>
    <col min="11321" max="11321" width="6" style="68" customWidth="1"/>
    <col min="11322" max="11322" width="0.77734375" style="68" customWidth="1"/>
    <col min="11323" max="11323" width="5.33203125" style="68" customWidth="1"/>
    <col min="11324" max="11324" width="1" style="68" customWidth="1"/>
    <col min="11325" max="11325" width="10.44140625" style="68" customWidth="1"/>
    <col min="11326" max="11326" width="0.77734375" style="68" customWidth="1"/>
    <col min="11327" max="11327" width="6.44140625" style="68" customWidth="1"/>
    <col min="11328" max="11328" width="0.88671875" style="68" customWidth="1"/>
    <col min="11329" max="11329" width="5.33203125" style="68" customWidth="1"/>
    <col min="11330" max="11330" width="0.77734375" style="68" customWidth="1"/>
    <col min="11331" max="11331" width="12.6640625" style="68" customWidth="1"/>
    <col min="11332" max="11332" width="1.44140625" style="68" customWidth="1"/>
    <col min="11333" max="11333" width="3.44140625" style="68" customWidth="1"/>
    <col min="11334" max="11334" width="2.21875" style="68" customWidth="1"/>
    <col min="11335" max="11335" width="8.5546875" style="68" customWidth="1"/>
    <col min="11336" max="11520" width="11.5546875" style="68"/>
    <col min="11521" max="11521" width="3.77734375" style="68" customWidth="1"/>
    <col min="11522" max="11522" width="1.44140625" style="68" customWidth="1"/>
    <col min="11523" max="11523" width="11.5546875" style="68"/>
    <col min="11524" max="11524" width="0.77734375" style="68" customWidth="1"/>
    <col min="11525" max="11525" width="12.5546875" style="68" bestFit="1" customWidth="1"/>
    <col min="11526" max="11526" width="0.77734375" style="68" customWidth="1"/>
    <col min="11527" max="11527" width="10.44140625" style="68" customWidth="1"/>
    <col min="11528" max="11528" width="0.77734375" style="68" customWidth="1"/>
    <col min="11529" max="11529" width="11.5546875" style="68"/>
    <col min="11530" max="11530" width="0.77734375" style="68" customWidth="1"/>
    <col min="11531" max="11531" width="9.6640625" style="68" customWidth="1"/>
    <col min="11532" max="11532" width="0.77734375" style="68" customWidth="1"/>
    <col min="11533" max="11533" width="10.77734375" style="68" customWidth="1"/>
    <col min="11534" max="11534" width="0.77734375" style="68" customWidth="1"/>
    <col min="11535" max="11535" width="9.6640625" style="68" customWidth="1"/>
    <col min="11536" max="11536" width="0.77734375" style="68" customWidth="1"/>
    <col min="11537" max="11537" width="10" style="68" customWidth="1"/>
    <col min="11538" max="11538" width="0.77734375" style="68" customWidth="1"/>
    <col min="11539" max="11539" width="9.6640625" style="68" customWidth="1"/>
    <col min="11540" max="11540" width="0.77734375" style="68" customWidth="1"/>
    <col min="11541" max="11541" width="12.33203125" style="68" customWidth="1"/>
    <col min="11542" max="11542" width="0.77734375" style="68" customWidth="1"/>
    <col min="11543" max="11543" width="8" style="68" customWidth="1"/>
    <col min="11544" max="11544" width="0.77734375" style="68" customWidth="1"/>
    <col min="11545" max="11545" width="6.109375" style="68" customWidth="1"/>
    <col min="11546" max="11546" width="0.77734375" style="68" customWidth="1"/>
    <col min="11547" max="11547" width="11.5546875" style="68"/>
    <col min="11548" max="11548" width="0.77734375" style="68" customWidth="1"/>
    <col min="11549" max="11549" width="7.33203125" style="68" customWidth="1"/>
    <col min="11550" max="11550" width="0.77734375" style="68" customWidth="1"/>
    <col min="11551" max="11551" width="7" style="68" customWidth="1"/>
    <col min="11552" max="11552" width="0.77734375" style="68" customWidth="1"/>
    <col min="11553" max="11553" width="10.6640625" style="68" customWidth="1"/>
    <col min="11554" max="11554" width="0.6640625" style="68" customWidth="1"/>
    <col min="11555" max="11555" width="6.109375" style="68" customWidth="1"/>
    <col min="11556" max="11556" width="0.6640625" style="68" customWidth="1"/>
    <col min="11557" max="11557" width="5.5546875" style="68" customWidth="1"/>
    <col min="11558" max="11558" width="0.77734375" style="68" customWidth="1"/>
    <col min="11559" max="11559" width="10.21875" style="68" customWidth="1"/>
    <col min="11560" max="11560" width="0.5546875" style="68" customWidth="1"/>
    <col min="11561" max="11561" width="6" style="68" customWidth="1"/>
    <col min="11562" max="11562" width="0.77734375" style="68" customWidth="1"/>
    <col min="11563" max="11563" width="5" style="68" customWidth="1"/>
    <col min="11564" max="11564" width="1.109375" style="68" customWidth="1"/>
    <col min="11565" max="11565" width="11.6640625" style="68" customWidth="1"/>
    <col min="11566" max="11566" width="0.6640625" style="68" customWidth="1"/>
    <col min="11567" max="11567" width="6.77734375" style="68" customWidth="1"/>
    <col min="11568" max="11568" width="0.77734375" style="68" customWidth="1"/>
    <col min="11569" max="11569" width="5.21875" style="68" customWidth="1"/>
    <col min="11570" max="11570" width="1.109375" style="68" customWidth="1"/>
    <col min="11571" max="11571" width="11.109375" style="68" customWidth="1"/>
    <col min="11572" max="11572" width="0.88671875" style="68" customWidth="1"/>
    <col min="11573" max="11573" width="10.44140625" style="68" customWidth="1"/>
    <col min="11574" max="11574" width="0.88671875" style="68" customWidth="1"/>
    <col min="11575" max="11575" width="10.44140625" style="68" customWidth="1"/>
    <col min="11576" max="11576" width="0.77734375" style="68" customWidth="1"/>
    <col min="11577" max="11577" width="6" style="68" customWidth="1"/>
    <col min="11578" max="11578" width="0.77734375" style="68" customWidth="1"/>
    <col min="11579" max="11579" width="5.33203125" style="68" customWidth="1"/>
    <col min="11580" max="11580" width="1" style="68" customWidth="1"/>
    <col min="11581" max="11581" width="10.44140625" style="68" customWidth="1"/>
    <col min="11582" max="11582" width="0.77734375" style="68" customWidth="1"/>
    <col min="11583" max="11583" width="6.44140625" style="68" customWidth="1"/>
    <col min="11584" max="11584" width="0.88671875" style="68" customWidth="1"/>
    <col min="11585" max="11585" width="5.33203125" style="68" customWidth="1"/>
    <col min="11586" max="11586" width="0.77734375" style="68" customWidth="1"/>
    <col min="11587" max="11587" width="12.6640625" style="68" customWidth="1"/>
    <col min="11588" max="11588" width="1.44140625" style="68" customWidth="1"/>
    <col min="11589" max="11589" width="3.44140625" style="68" customWidth="1"/>
    <col min="11590" max="11590" width="2.21875" style="68" customWidth="1"/>
    <col min="11591" max="11591" width="8.5546875" style="68" customWidth="1"/>
    <col min="11592" max="11776" width="11.5546875" style="68"/>
    <col min="11777" max="11777" width="3.77734375" style="68" customWidth="1"/>
    <col min="11778" max="11778" width="1.44140625" style="68" customWidth="1"/>
    <col min="11779" max="11779" width="11.5546875" style="68"/>
    <col min="11780" max="11780" width="0.77734375" style="68" customWidth="1"/>
    <col min="11781" max="11781" width="12.5546875" style="68" bestFit="1" customWidth="1"/>
    <col min="11782" max="11782" width="0.77734375" style="68" customWidth="1"/>
    <col min="11783" max="11783" width="10.44140625" style="68" customWidth="1"/>
    <col min="11784" max="11784" width="0.77734375" style="68" customWidth="1"/>
    <col min="11785" max="11785" width="11.5546875" style="68"/>
    <col min="11786" max="11786" width="0.77734375" style="68" customWidth="1"/>
    <col min="11787" max="11787" width="9.6640625" style="68" customWidth="1"/>
    <col min="11788" max="11788" width="0.77734375" style="68" customWidth="1"/>
    <col min="11789" max="11789" width="10.77734375" style="68" customWidth="1"/>
    <col min="11790" max="11790" width="0.77734375" style="68" customWidth="1"/>
    <col min="11791" max="11791" width="9.6640625" style="68" customWidth="1"/>
    <col min="11792" max="11792" width="0.77734375" style="68" customWidth="1"/>
    <col min="11793" max="11793" width="10" style="68" customWidth="1"/>
    <col min="11794" max="11794" width="0.77734375" style="68" customWidth="1"/>
    <col min="11795" max="11795" width="9.6640625" style="68" customWidth="1"/>
    <col min="11796" max="11796" width="0.77734375" style="68" customWidth="1"/>
    <col min="11797" max="11797" width="12.33203125" style="68" customWidth="1"/>
    <col min="11798" max="11798" width="0.77734375" style="68" customWidth="1"/>
    <col min="11799" max="11799" width="8" style="68" customWidth="1"/>
    <col min="11800" max="11800" width="0.77734375" style="68" customWidth="1"/>
    <col min="11801" max="11801" width="6.109375" style="68" customWidth="1"/>
    <col min="11802" max="11802" width="0.77734375" style="68" customWidth="1"/>
    <col min="11803" max="11803" width="11.5546875" style="68"/>
    <col min="11804" max="11804" width="0.77734375" style="68" customWidth="1"/>
    <col min="11805" max="11805" width="7.33203125" style="68" customWidth="1"/>
    <col min="11806" max="11806" width="0.77734375" style="68" customWidth="1"/>
    <col min="11807" max="11807" width="7" style="68" customWidth="1"/>
    <col min="11808" max="11808" width="0.77734375" style="68" customWidth="1"/>
    <col min="11809" max="11809" width="10.6640625" style="68" customWidth="1"/>
    <col min="11810" max="11810" width="0.6640625" style="68" customWidth="1"/>
    <col min="11811" max="11811" width="6.109375" style="68" customWidth="1"/>
    <col min="11812" max="11812" width="0.6640625" style="68" customWidth="1"/>
    <col min="11813" max="11813" width="5.5546875" style="68" customWidth="1"/>
    <col min="11814" max="11814" width="0.77734375" style="68" customWidth="1"/>
    <col min="11815" max="11815" width="10.21875" style="68" customWidth="1"/>
    <col min="11816" max="11816" width="0.5546875" style="68" customWidth="1"/>
    <col min="11817" max="11817" width="6" style="68" customWidth="1"/>
    <col min="11818" max="11818" width="0.77734375" style="68" customWidth="1"/>
    <col min="11819" max="11819" width="5" style="68" customWidth="1"/>
    <col min="11820" max="11820" width="1.109375" style="68" customWidth="1"/>
    <col min="11821" max="11821" width="11.6640625" style="68" customWidth="1"/>
    <col min="11822" max="11822" width="0.6640625" style="68" customWidth="1"/>
    <col min="11823" max="11823" width="6.77734375" style="68" customWidth="1"/>
    <col min="11824" max="11824" width="0.77734375" style="68" customWidth="1"/>
    <col min="11825" max="11825" width="5.21875" style="68" customWidth="1"/>
    <col min="11826" max="11826" width="1.109375" style="68" customWidth="1"/>
    <col min="11827" max="11827" width="11.109375" style="68" customWidth="1"/>
    <col min="11828" max="11828" width="0.88671875" style="68" customWidth="1"/>
    <col min="11829" max="11829" width="10.44140625" style="68" customWidth="1"/>
    <col min="11830" max="11830" width="0.88671875" style="68" customWidth="1"/>
    <col min="11831" max="11831" width="10.44140625" style="68" customWidth="1"/>
    <col min="11832" max="11832" width="0.77734375" style="68" customWidth="1"/>
    <col min="11833" max="11833" width="6" style="68" customWidth="1"/>
    <col min="11834" max="11834" width="0.77734375" style="68" customWidth="1"/>
    <col min="11835" max="11835" width="5.33203125" style="68" customWidth="1"/>
    <col min="11836" max="11836" width="1" style="68" customWidth="1"/>
    <col min="11837" max="11837" width="10.44140625" style="68" customWidth="1"/>
    <col min="11838" max="11838" width="0.77734375" style="68" customWidth="1"/>
    <col min="11839" max="11839" width="6.44140625" style="68" customWidth="1"/>
    <col min="11840" max="11840" width="0.88671875" style="68" customWidth="1"/>
    <col min="11841" max="11841" width="5.33203125" style="68" customWidth="1"/>
    <col min="11842" max="11842" width="0.77734375" style="68" customWidth="1"/>
    <col min="11843" max="11843" width="12.6640625" style="68" customWidth="1"/>
    <col min="11844" max="11844" width="1.44140625" style="68" customWidth="1"/>
    <col min="11845" max="11845" width="3.44140625" style="68" customWidth="1"/>
    <col min="11846" max="11846" width="2.21875" style="68" customWidth="1"/>
    <col min="11847" max="11847" width="8.5546875" style="68" customWidth="1"/>
    <col min="11848" max="12032" width="11.5546875" style="68"/>
    <col min="12033" max="12033" width="3.77734375" style="68" customWidth="1"/>
    <col min="12034" max="12034" width="1.44140625" style="68" customWidth="1"/>
    <col min="12035" max="12035" width="11.5546875" style="68"/>
    <col min="12036" max="12036" width="0.77734375" style="68" customWidth="1"/>
    <col min="12037" max="12037" width="12.5546875" style="68" bestFit="1" customWidth="1"/>
    <col min="12038" max="12038" width="0.77734375" style="68" customWidth="1"/>
    <col min="12039" max="12039" width="10.44140625" style="68" customWidth="1"/>
    <col min="12040" max="12040" width="0.77734375" style="68" customWidth="1"/>
    <col min="12041" max="12041" width="11.5546875" style="68"/>
    <col min="12042" max="12042" width="0.77734375" style="68" customWidth="1"/>
    <col min="12043" max="12043" width="9.6640625" style="68" customWidth="1"/>
    <col min="12044" max="12044" width="0.77734375" style="68" customWidth="1"/>
    <col min="12045" max="12045" width="10.77734375" style="68" customWidth="1"/>
    <col min="12046" max="12046" width="0.77734375" style="68" customWidth="1"/>
    <col min="12047" max="12047" width="9.6640625" style="68" customWidth="1"/>
    <col min="12048" max="12048" width="0.77734375" style="68" customWidth="1"/>
    <col min="12049" max="12049" width="10" style="68" customWidth="1"/>
    <col min="12050" max="12050" width="0.77734375" style="68" customWidth="1"/>
    <col min="12051" max="12051" width="9.6640625" style="68" customWidth="1"/>
    <col min="12052" max="12052" width="0.77734375" style="68" customWidth="1"/>
    <col min="12053" max="12053" width="12.33203125" style="68" customWidth="1"/>
    <col min="12054" max="12054" width="0.77734375" style="68" customWidth="1"/>
    <col min="12055" max="12055" width="8" style="68" customWidth="1"/>
    <col min="12056" max="12056" width="0.77734375" style="68" customWidth="1"/>
    <col min="12057" max="12057" width="6.109375" style="68" customWidth="1"/>
    <col min="12058" max="12058" width="0.77734375" style="68" customWidth="1"/>
    <col min="12059" max="12059" width="11.5546875" style="68"/>
    <col min="12060" max="12060" width="0.77734375" style="68" customWidth="1"/>
    <col min="12061" max="12061" width="7.33203125" style="68" customWidth="1"/>
    <col min="12062" max="12062" width="0.77734375" style="68" customWidth="1"/>
    <col min="12063" max="12063" width="7" style="68" customWidth="1"/>
    <col min="12064" max="12064" width="0.77734375" style="68" customWidth="1"/>
    <col min="12065" max="12065" width="10.6640625" style="68" customWidth="1"/>
    <col min="12066" max="12066" width="0.6640625" style="68" customWidth="1"/>
    <col min="12067" max="12067" width="6.109375" style="68" customWidth="1"/>
    <col min="12068" max="12068" width="0.6640625" style="68" customWidth="1"/>
    <col min="12069" max="12069" width="5.5546875" style="68" customWidth="1"/>
    <col min="12070" max="12070" width="0.77734375" style="68" customWidth="1"/>
    <col min="12071" max="12071" width="10.21875" style="68" customWidth="1"/>
    <col min="12072" max="12072" width="0.5546875" style="68" customWidth="1"/>
    <col min="12073" max="12073" width="6" style="68" customWidth="1"/>
    <col min="12074" max="12074" width="0.77734375" style="68" customWidth="1"/>
    <col min="12075" max="12075" width="5" style="68" customWidth="1"/>
    <col min="12076" max="12076" width="1.109375" style="68" customWidth="1"/>
    <col min="12077" max="12077" width="11.6640625" style="68" customWidth="1"/>
    <col min="12078" max="12078" width="0.6640625" style="68" customWidth="1"/>
    <col min="12079" max="12079" width="6.77734375" style="68" customWidth="1"/>
    <col min="12080" max="12080" width="0.77734375" style="68" customWidth="1"/>
    <col min="12081" max="12081" width="5.21875" style="68" customWidth="1"/>
    <col min="12082" max="12082" width="1.109375" style="68" customWidth="1"/>
    <col min="12083" max="12083" width="11.109375" style="68" customWidth="1"/>
    <col min="12084" max="12084" width="0.88671875" style="68" customWidth="1"/>
    <col min="12085" max="12085" width="10.44140625" style="68" customWidth="1"/>
    <col min="12086" max="12086" width="0.88671875" style="68" customWidth="1"/>
    <col min="12087" max="12087" width="10.44140625" style="68" customWidth="1"/>
    <col min="12088" max="12088" width="0.77734375" style="68" customWidth="1"/>
    <col min="12089" max="12089" width="6" style="68" customWidth="1"/>
    <col min="12090" max="12090" width="0.77734375" style="68" customWidth="1"/>
    <col min="12091" max="12091" width="5.33203125" style="68" customWidth="1"/>
    <col min="12092" max="12092" width="1" style="68" customWidth="1"/>
    <col min="12093" max="12093" width="10.44140625" style="68" customWidth="1"/>
    <col min="12094" max="12094" width="0.77734375" style="68" customWidth="1"/>
    <col min="12095" max="12095" width="6.44140625" style="68" customWidth="1"/>
    <col min="12096" max="12096" width="0.88671875" style="68" customWidth="1"/>
    <col min="12097" max="12097" width="5.33203125" style="68" customWidth="1"/>
    <col min="12098" max="12098" width="0.77734375" style="68" customWidth="1"/>
    <col min="12099" max="12099" width="12.6640625" style="68" customWidth="1"/>
    <col min="12100" max="12100" width="1.44140625" style="68" customWidth="1"/>
    <col min="12101" max="12101" width="3.44140625" style="68" customWidth="1"/>
    <col min="12102" max="12102" width="2.21875" style="68" customWidth="1"/>
    <col min="12103" max="12103" width="8.5546875" style="68" customWidth="1"/>
    <col min="12104" max="12288" width="11.5546875" style="68"/>
    <col min="12289" max="12289" width="3.77734375" style="68" customWidth="1"/>
    <col min="12290" max="12290" width="1.44140625" style="68" customWidth="1"/>
    <col min="12291" max="12291" width="11.5546875" style="68"/>
    <col min="12292" max="12292" width="0.77734375" style="68" customWidth="1"/>
    <col min="12293" max="12293" width="12.5546875" style="68" bestFit="1" customWidth="1"/>
    <col min="12294" max="12294" width="0.77734375" style="68" customWidth="1"/>
    <col min="12295" max="12295" width="10.44140625" style="68" customWidth="1"/>
    <col min="12296" max="12296" width="0.77734375" style="68" customWidth="1"/>
    <col min="12297" max="12297" width="11.5546875" style="68"/>
    <col min="12298" max="12298" width="0.77734375" style="68" customWidth="1"/>
    <col min="12299" max="12299" width="9.6640625" style="68" customWidth="1"/>
    <col min="12300" max="12300" width="0.77734375" style="68" customWidth="1"/>
    <col min="12301" max="12301" width="10.77734375" style="68" customWidth="1"/>
    <col min="12302" max="12302" width="0.77734375" style="68" customWidth="1"/>
    <col min="12303" max="12303" width="9.6640625" style="68" customWidth="1"/>
    <col min="12304" max="12304" width="0.77734375" style="68" customWidth="1"/>
    <col min="12305" max="12305" width="10" style="68" customWidth="1"/>
    <col min="12306" max="12306" width="0.77734375" style="68" customWidth="1"/>
    <col min="12307" max="12307" width="9.6640625" style="68" customWidth="1"/>
    <col min="12308" max="12308" width="0.77734375" style="68" customWidth="1"/>
    <col min="12309" max="12309" width="12.33203125" style="68" customWidth="1"/>
    <col min="12310" max="12310" width="0.77734375" style="68" customWidth="1"/>
    <col min="12311" max="12311" width="8" style="68" customWidth="1"/>
    <col min="12312" max="12312" width="0.77734375" style="68" customWidth="1"/>
    <col min="12313" max="12313" width="6.109375" style="68" customWidth="1"/>
    <col min="12314" max="12314" width="0.77734375" style="68" customWidth="1"/>
    <col min="12315" max="12315" width="11.5546875" style="68"/>
    <col min="12316" max="12316" width="0.77734375" style="68" customWidth="1"/>
    <col min="12317" max="12317" width="7.33203125" style="68" customWidth="1"/>
    <col min="12318" max="12318" width="0.77734375" style="68" customWidth="1"/>
    <col min="12319" max="12319" width="7" style="68" customWidth="1"/>
    <col min="12320" max="12320" width="0.77734375" style="68" customWidth="1"/>
    <col min="12321" max="12321" width="10.6640625" style="68" customWidth="1"/>
    <col min="12322" max="12322" width="0.6640625" style="68" customWidth="1"/>
    <col min="12323" max="12323" width="6.109375" style="68" customWidth="1"/>
    <col min="12324" max="12324" width="0.6640625" style="68" customWidth="1"/>
    <col min="12325" max="12325" width="5.5546875" style="68" customWidth="1"/>
    <col min="12326" max="12326" width="0.77734375" style="68" customWidth="1"/>
    <col min="12327" max="12327" width="10.21875" style="68" customWidth="1"/>
    <col min="12328" max="12328" width="0.5546875" style="68" customWidth="1"/>
    <col min="12329" max="12329" width="6" style="68" customWidth="1"/>
    <col min="12330" max="12330" width="0.77734375" style="68" customWidth="1"/>
    <col min="12331" max="12331" width="5" style="68" customWidth="1"/>
    <col min="12332" max="12332" width="1.109375" style="68" customWidth="1"/>
    <col min="12333" max="12333" width="11.6640625" style="68" customWidth="1"/>
    <col min="12334" max="12334" width="0.6640625" style="68" customWidth="1"/>
    <col min="12335" max="12335" width="6.77734375" style="68" customWidth="1"/>
    <col min="12336" max="12336" width="0.77734375" style="68" customWidth="1"/>
    <col min="12337" max="12337" width="5.21875" style="68" customWidth="1"/>
    <col min="12338" max="12338" width="1.109375" style="68" customWidth="1"/>
    <col min="12339" max="12339" width="11.109375" style="68" customWidth="1"/>
    <col min="12340" max="12340" width="0.88671875" style="68" customWidth="1"/>
    <col min="12341" max="12341" width="10.44140625" style="68" customWidth="1"/>
    <col min="12342" max="12342" width="0.88671875" style="68" customWidth="1"/>
    <col min="12343" max="12343" width="10.44140625" style="68" customWidth="1"/>
    <col min="12344" max="12344" width="0.77734375" style="68" customWidth="1"/>
    <col min="12345" max="12345" width="6" style="68" customWidth="1"/>
    <col min="12346" max="12346" width="0.77734375" style="68" customWidth="1"/>
    <col min="12347" max="12347" width="5.33203125" style="68" customWidth="1"/>
    <col min="12348" max="12348" width="1" style="68" customWidth="1"/>
    <col min="12349" max="12349" width="10.44140625" style="68" customWidth="1"/>
    <col min="12350" max="12350" width="0.77734375" style="68" customWidth="1"/>
    <col min="12351" max="12351" width="6.44140625" style="68" customWidth="1"/>
    <col min="12352" max="12352" width="0.88671875" style="68" customWidth="1"/>
    <col min="12353" max="12353" width="5.33203125" style="68" customWidth="1"/>
    <col min="12354" max="12354" width="0.77734375" style="68" customWidth="1"/>
    <col min="12355" max="12355" width="12.6640625" style="68" customWidth="1"/>
    <col min="12356" max="12356" width="1.44140625" style="68" customWidth="1"/>
    <col min="12357" max="12357" width="3.44140625" style="68" customWidth="1"/>
    <col min="12358" max="12358" width="2.21875" style="68" customWidth="1"/>
    <col min="12359" max="12359" width="8.5546875" style="68" customWidth="1"/>
    <col min="12360" max="12544" width="11.5546875" style="68"/>
    <col min="12545" max="12545" width="3.77734375" style="68" customWidth="1"/>
    <col min="12546" max="12546" width="1.44140625" style="68" customWidth="1"/>
    <col min="12547" max="12547" width="11.5546875" style="68"/>
    <col min="12548" max="12548" width="0.77734375" style="68" customWidth="1"/>
    <col min="12549" max="12549" width="12.5546875" style="68" bestFit="1" customWidth="1"/>
    <col min="12550" max="12550" width="0.77734375" style="68" customWidth="1"/>
    <col min="12551" max="12551" width="10.44140625" style="68" customWidth="1"/>
    <col min="12552" max="12552" width="0.77734375" style="68" customWidth="1"/>
    <col min="12553" max="12553" width="11.5546875" style="68"/>
    <col min="12554" max="12554" width="0.77734375" style="68" customWidth="1"/>
    <col min="12555" max="12555" width="9.6640625" style="68" customWidth="1"/>
    <col min="12556" max="12556" width="0.77734375" style="68" customWidth="1"/>
    <col min="12557" max="12557" width="10.77734375" style="68" customWidth="1"/>
    <col min="12558" max="12558" width="0.77734375" style="68" customWidth="1"/>
    <col min="12559" max="12559" width="9.6640625" style="68" customWidth="1"/>
    <col min="12560" max="12560" width="0.77734375" style="68" customWidth="1"/>
    <col min="12561" max="12561" width="10" style="68" customWidth="1"/>
    <col min="12562" max="12562" width="0.77734375" style="68" customWidth="1"/>
    <col min="12563" max="12563" width="9.6640625" style="68" customWidth="1"/>
    <col min="12564" max="12564" width="0.77734375" style="68" customWidth="1"/>
    <col min="12565" max="12565" width="12.33203125" style="68" customWidth="1"/>
    <col min="12566" max="12566" width="0.77734375" style="68" customWidth="1"/>
    <col min="12567" max="12567" width="8" style="68" customWidth="1"/>
    <col min="12568" max="12568" width="0.77734375" style="68" customWidth="1"/>
    <col min="12569" max="12569" width="6.109375" style="68" customWidth="1"/>
    <col min="12570" max="12570" width="0.77734375" style="68" customWidth="1"/>
    <col min="12571" max="12571" width="11.5546875" style="68"/>
    <col min="12572" max="12572" width="0.77734375" style="68" customWidth="1"/>
    <col min="12573" max="12573" width="7.33203125" style="68" customWidth="1"/>
    <col min="12574" max="12574" width="0.77734375" style="68" customWidth="1"/>
    <col min="12575" max="12575" width="7" style="68" customWidth="1"/>
    <col min="12576" max="12576" width="0.77734375" style="68" customWidth="1"/>
    <col min="12577" max="12577" width="10.6640625" style="68" customWidth="1"/>
    <col min="12578" max="12578" width="0.6640625" style="68" customWidth="1"/>
    <col min="12579" max="12579" width="6.109375" style="68" customWidth="1"/>
    <col min="12580" max="12580" width="0.6640625" style="68" customWidth="1"/>
    <col min="12581" max="12581" width="5.5546875" style="68" customWidth="1"/>
    <col min="12582" max="12582" width="0.77734375" style="68" customWidth="1"/>
    <col min="12583" max="12583" width="10.21875" style="68" customWidth="1"/>
    <col min="12584" max="12584" width="0.5546875" style="68" customWidth="1"/>
    <col min="12585" max="12585" width="6" style="68" customWidth="1"/>
    <col min="12586" max="12586" width="0.77734375" style="68" customWidth="1"/>
    <col min="12587" max="12587" width="5" style="68" customWidth="1"/>
    <col min="12588" max="12588" width="1.109375" style="68" customWidth="1"/>
    <col min="12589" max="12589" width="11.6640625" style="68" customWidth="1"/>
    <col min="12590" max="12590" width="0.6640625" style="68" customWidth="1"/>
    <col min="12591" max="12591" width="6.77734375" style="68" customWidth="1"/>
    <col min="12592" max="12592" width="0.77734375" style="68" customWidth="1"/>
    <col min="12593" max="12593" width="5.21875" style="68" customWidth="1"/>
    <col min="12594" max="12594" width="1.109375" style="68" customWidth="1"/>
    <col min="12595" max="12595" width="11.109375" style="68" customWidth="1"/>
    <col min="12596" max="12596" width="0.88671875" style="68" customWidth="1"/>
    <col min="12597" max="12597" width="10.44140625" style="68" customWidth="1"/>
    <col min="12598" max="12598" width="0.88671875" style="68" customWidth="1"/>
    <col min="12599" max="12599" width="10.44140625" style="68" customWidth="1"/>
    <col min="12600" max="12600" width="0.77734375" style="68" customWidth="1"/>
    <col min="12601" max="12601" width="6" style="68" customWidth="1"/>
    <col min="12602" max="12602" width="0.77734375" style="68" customWidth="1"/>
    <col min="12603" max="12603" width="5.33203125" style="68" customWidth="1"/>
    <col min="12604" max="12604" width="1" style="68" customWidth="1"/>
    <col min="12605" max="12605" width="10.44140625" style="68" customWidth="1"/>
    <col min="12606" max="12606" width="0.77734375" style="68" customWidth="1"/>
    <col min="12607" max="12607" width="6.44140625" style="68" customWidth="1"/>
    <col min="12608" max="12608" width="0.88671875" style="68" customWidth="1"/>
    <col min="12609" max="12609" width="5.33203125" style="68" customWidth="1"/>
    <col min="12610" max="12610" width="0.77734375" style="68" customWidth="1"/>
    <col min="12611" max="12611" width="12.6640625" style="68" customWidth="1"/>
    <col min="12612" max="12612" width="1.44140625" style="68" customWidth="1"/>
    <col min="12613" max="12613" width="3.44140625" style="68" customWidth="1"/>
    <col min="12614" max="12614" width="2.21875" style="68" customWidth="1"/>
    <col min="12615" max="12615" width="8.5546875" style="68" customWidth="1"/>
    <col min="12616" max="12800" width="11.5546875" style="68"/>
    <col min="12801" max="12801" width="3.77734375" style="68" customWidth="1"/>
    <col min="12802" max="12802" width="1.44140625" style="68" customWidth="1"/>
    <col min="12803" max="12803" width="11.5546875" style="68"/>
    <col min="12804" max="12804" width="0.77734375" style="68" customWidth="1"/>
    <col min="12805" max="12805" width="12.5546875" style="68" bestFit="1" customWidth="1"/>
    <col min="12806" max="12806" width="0.77734375" style="68" customWidth="1"/>
    <col min="12807" max="12807" width="10.44140625" style="68" customWidth="1"/>
    <col min="12808" max="12808" width="0.77734375" style="68" customWidth="1"/>
    <col min="12809" max="12809" width="11.5546875" style="68"/>
    <col min="12810" max="12810" width="0.77734375" style="68" customWidth="1"/>
    <col min="12811" max="12811" width="9.6640625" style="68" customWidth="1"/>
    <col min="12812" max="12812" width="0.77734375" style="68" customWidth="1"/>
    <col min="12813" max="12813" width="10.77734375" style="68" customWidth="1"/>
    <col min="12814" max="12814" width="0.77734375" style="68" customWidth="1"/>
    <col min="12815" max="12815" width="9.6640625" style="68" customWidth="1"/>
    <col min="12816" max="12816" width="0.77734375" style="68" customWidth="1"/>
    <col min="12817" max="12817" width="10" style="68" customWidth="1"/>
    <col min="12818" max="12818" width="0.77734375" style="68" customWidth="1"/>
    <col min="12819" max="12819" width="9.6640625" style="68" customWidth="1"/>
    <col min="12820" max="12820" width="0.77734375" style="68" customWidth="1"/>
    <col min="12821" max="12821" width="12.33203125" style="68" customWidth="1"/>
    <col min="12822" max="12822" width="0.77734375" style="68" customWidth="1"/>
    <col min="12823" max="12823" width="8" style="68" customWidth="1"/>
    <col min="12824" max="12824" width="0.77734375" style="68" customWidth="1"/>
    <col min="12825" max="12825" width="6.109375" style="68" customWidth="1"/>
    <col min="12826" max="12826" width="0.77734375" style="68" customWidth="1"/>
    <col min="12827" max="12827" width="11.5546875" style="68"/>
    <col min="12828" max="12828" width="0.77734375" style="68" customWidth="1"/>
    <col min="12829" max="12829" width="7.33203125" style="68" customWidth="1"/>
    <col min="12830" max="12830" width="0.77734375" style="68" customWidth="1"/>
    <col min="12831" max="12831" width="7" style="68" customWidth="1"/>
    <col min="12832" max="12832" width="0.77734375" style="68" customWidth="1"/>
    <col min="12833" max="12833" width="10.6640625" style="68" customWidth="1"/>
    <col min="12834" max="12834" width="0.6640625" style="68" customWidth="1"/>
    <col min="12835" max="12835" width="6.109375" style="68" customWidth="1"/>
    <col min="12836" max="12836" width="0.6640625" style="68" customWidth="1"/>
    <col min="12837" max="12837" width="5.5546875" style="68" customWidth="1"/>
    <col min="12838" max="12838" width="0.77734375" style="68" customWidth="1"/>
    <col min="12839" max="12839" width="10.21875" style="68" customWidth="1"/>
    <col min="12840" max="12840" width="0.5546875" style="68" customWidth="1"/>
    <col min="12841" max="12841" width="6" style="68" customWidth="1"/>
    <col min="12842" max="12842" width="0.77734375" style="68" customWidth="1"/>
    <col min="12843" max="12843" width="5" style="68" customWidth="1"/>
    <col min="12844" max="12844" width="1.109375" style="68" customWidth="1"/>
    <col min="12845" max="12845" width="11.6640625" style="68" customWidth="1"/>
    <col min="12846" max="12846" width="0.6640625" style="68" customWidth="1"/>
    <col min="12847" max="12847" width="6.77734375" style="68" customWidth="1"/>
    <col min="12848" max="12848" width="0.77734375" style="68" customWidth="1"/>
    <col min="12849" max="12849" width="5.21875" style="68" customWidth="1"/>
    <col min="12850" max="12850" width="1.109375" style="68" customWidth="1"/>
    <col min="12851" max="12851" width="11.109375" style="68" customWidth="1"/>
    <col min="12852" max="12852" width="0.88671875" style="68" customWidth="1"/>
    <col min="12853" max="12853" width="10.44140625" style="68" customWidth="1"/>
    <col min="12854" max="12854" width="0.88671875" style="68" customWidth="1"/>
    <col min="12855" max="12855" width="10.44140625" style="68" customWidth="1"/>
    <col min="12856" max="12856" width="0.77734375" style="68" customWidth="1"/>
    <col min="12857" max="12857" width="6" style="68" customWidth="1"/>
    <col min="12858" max="12858" width="0.77734375" style="68" customWidth="1"/>
    <col min="12859" max="12859" width="5.33203125" style="68" customWidth="1"/>
    <col min="12860" max="12860" width="1" style="68" customWidth="1"/>
    <col min="12861" max="12861" width="10.44140625" style="68" customWidth="1"/>
    <col min="12862" max="12862" width="0.77734375" style="68" customWidth="1"/>
    <col min="12863" max="12863" width="6.44140625" style="68" customWidth="1"/>
    <col min="12864" max="12864" width="0.88671875" style="68" customWidth="1"/>
    <col min="12865" max="12865" width="5.33203125" style="68" customWidth="1"/>
    <col min="12866" max="12866" width="0.77734375" style="68" customWidth="1"/>
    <col min="12867" max="12867" width="12.6640625" style="68" customWidth="1"/>
    <col min="12868" max="12868" width="1.44140625" style="68" customWidth="1"/>
    <col min="12869" max="12869" width="3.44140625" style="68" customWidth="1"/>
    <col min="12870" max="12870" width="2.21875" style="68" customWidth="1"/>
    <col min="12871" max="12871" width="8.5546875" style="68" customWidth="1"/>
    <col min="12872" max="13056" width="11.5546875" style="68"/>
    <col min="13057" max="13057" width="3.77734375" style="68" customWidth="1"/>
    <col min="13058" max="13058" width="1.44140625" style="68" customWidth="1"/>
    <col min="13059" max="13059" width="11.5546875" style="68"/>
    <col min="13060" max="13060" width="0.77734375" style="68" customWidth="1"/>
    <col min="13061" max="13061" width="12.5546875" style="68" bestFit="1" customWidth="1"/>
    <col min="13062" max="13062" width="0.77734375" style="68" customWidth="1"/>
    <col min="13063" max="13063" width="10.44140625" style="68" customWidth="1"/>
    <col min="13064" max="13064" width="0.77734375" style="68" customWidth="1"/>
    <col min="13065" max="13065" width="11.5546875" style="68"/>
    <col min="13066" max="13066" width="0.77734375" style="68" customWidth="1"/>
    <col min="13067" max="13067" width="9.6640625" style="68" customWidth="1"/>
    <col min="13068" max="13068" width="0.77734375" style="68" customWidth="1"/>
    <col min="13069" max="13069" width="10.77734375" style="68" customWidth="1"/>
    <col min="13070" max="13070" width="0.77734375" style="68" customWidth="1"/>
    <col min="13071" max="13071" width="9.6640625" style="68" customWidth="1"/>
    <col min="13072" max="13072" width="0.77734375" style="68" customWidth="1"/>
    <col min="13073" max="13073" width="10" style="68" customWidth="1"/>
    <col min="13074" max="13074" width="0.77734375" style="68" customWidth="1"/>
    <col min="13075" max="13075" width="9.6640625" style="68" customWidth="1"/>
    <col min="13076" max="13076" width="0.77734375" style="68" customWidth="1"/>
    <col min="13077" max="13077" width="12.33203125" style="68" customWidth="1"/>
    <col min="13078" max="13078" width="0.77734375" style="68" customWidth="1"/>
    <col min="13079" max="13079" width="8" style="68" customWidth="1"/>
    <col min="13080" max="13080" width="0.77734375" style="68" customWidth="1"/>
    <col min="13081" max="13081" width="6.109375" style="68" customWidth="1"/>
    <col min="13082" max="13082" width="0.77734375" style="68" customWidth="1"/>
    <col min="13083" max="13083" width="11.5546875" style="68"/>
    <col min="13084" max="13084" width="0.77734375" style="68" customWidth="1"/>
    <col min="13085" max="13085" width="7.33203125" style="68" customWidth="1"/>
    <col min="13086" max="13086" width="0.77734375" style="68" customWidth="1"/>
    <col min="13087" max="13087" width="7" style="68" customWidth="1"/>
    <col min="13088" max="13088" width="0.77734375" style="68" customWidth="1"/>
    <col min="13089" max="13089" width="10.6640625" style="68" customWidth="1"/>
    <col min="13090" max="13090" width="0.6640625" style="68" customWidth="1"/>
    <col min="13091" max="13091" width="6.109375" style="68" customWidth="1"/>
    <col min="13092" max="13092" width="0.6640625" style="68" customWidth="1"/>
    <col min="13093" max="13093" width="5.5546875" style="68" customWidth="1"/>
    <col min="13094" max="13094" width="0.77734375" style="68" customWidth="1"/>
    <col min="13095" max="13095" width="10.21875" style="68" customWidth="1"/>
    <col min="13096" max="13096" width="0.5546875" style="68" customWidth="1"/>
    <col min="13097" max="13097" width="6" style="68" customWidth="1"/>
    <col min="13098" max="13098" width="0.77734375" style="68" customWidth="1"/>
    <col min="13099" max="13099" width="5" style="68" customWidth="1"/>
    <col min="13100" max="13100" width="1.109375" style="68" customWidth="1"/>
    <col min="13101" max="13101" width="11.6640625" style="68" customWidth="1"/>
    <col min="13102" max="13102" width="0.6640625" style="68" customWidth="1"/>
    <col min="13103" max="13103" width="6.77734375" style="68" customWidth="1"/>
    <col min="13104" max="13104" width="0.77734375" style="68" customWidth="1"/>
    <col min="13105" max="13105" width="5.21875" style="68" customWidth="1"/>
    <col min="13106" max="13106" width="1.109375" style="68" customWidth="1"/>
    <col min="13107" max="13107" width="11.109375" style="68" customWidth="1"/>
    <col min="13108" max="13108" width="0.88671875" style="68" customWidth="1"/>
    <col min="13109" max="13109" width="10.44140625" style="68" customWidth="1"/>
    <col min="13110" max="13110" width="0.88671875" style="68" customWidth="1"/>
    <col min="13111" max="13111" width="10.44140625" style="68" customWidth="1"/>
    <col min="13112" max="13112" width="0.77734375" style="68" customWidth="1"/>
    <col min="13113" max="13113" width="6" style="68" customWidth="1"/>
    <col min="13114" max="13114" width="0.77734375" style="68" customWidth="1"/>
    <col min="13115" max="13115" width="5.33203125" style="68" customWidth="1"/>
    <col min="13116" max="13116" width="1" style="68" customWidth="1"/>
    <col min="13117" max="13117" width="10.44140625" style="68" customWidth="1"/>
    <col min="13118" max="13118" width="0.77734375" style="68" customWidth="1"/>
    <col min="13119" max="13119" width="6.44140625" style="68" customWidth="1"/>
    <col min="13120" max="13120" width="0.88671875" style="68" customWidth="1"/>
    <col min="13121" max="13121" width="5.33203125" style="68" customWidth="1"/>
    <col min="13122" max="13122" width="0.77734375" style="68" customWidth="1"/>
    <col min="13123" max="13123" width="12.6640625" style="68" customWidth="1"/>
    <col min="13124" max="13124" width="1.44140625" style="68" customWidth="1"/>
    <col min="13125" max="13125" width="3.44140625" style="68" customWidth="1"/>
    <col min="13126" max="13126" width="2.21875" style="68" customWidth="1"/>
    <col min="13127" max="13127" width="8.5546875" style="68" customWidth="1"/>
    <col min="13128" max="13312" width="11.5546875" style="68"/>
    <col min="13313" max="13313" width="3.77734375" style="68" customWidth="1"/>
    <col min="13314" max="13314" width="1.44140625" style="68" customWidth="1"/>
    <col min="13315" max="13315" width="11.5546875" style="68"/>
    <col min="13316" max="13316" width="0.77734375" style="68" customWidth="1"/>
    <col min="13317" max="13317" width="12.5546875" style="68" bestFit="1" customWidth="1"/>
    <col min="13318" max="13318" width="0.77734375" style="68" customWidth="1"/>
    <col min="13319" max="13319" width="10.44140625" style="68" customWidth="1"/>
    <col min="13320" max="13320" width="0.77734375" style="68" customWidth="1"/>
    <col min="13321" max="13321" width="11.5546875" style="68"/>
    <col min="13322" max="13322" width="0.77734375" style="68" customWidth="1"/>
    <col min="13323" max="13323" width="9.6640625" style="68" customWidth="1"/>
    <col min="13324" max="13324" width="0.77734375" style="68" customWidth="1"/>
    <col min="13325" max="13325" width="10.77734375" style="68" customWidth="1"/>
    <col min="13326" max="13326" width="0.77734375" style="68" customWidth="1"/>
    <col min="13327" max="13327" width="9.6640625" style="68" customWidth="1"/>
    <col min="13328" max="13328" width="0.77734375" style="68" customWidth="1"/>
    <col min="13329" max="13329" width="10" style="68" customWidth="1"/>
    <col min="13330" max="13330" width="0.77734375" style="68" customWidth="1"/>
    <col min="13331" max="13331" width="9.6640625" style="68" customWidth="1"/>
    <col min="13332" max="13332" width="0.77734375" style="68" customWidth="1"/>
    <col min="13333" max="13333" width="12.33203125" style="68" customWidth="1"/>
    <col min="13334" max="13334" width="0.77734375" style="68" customWidth="1"/>
    <col min="13335" max="13335" width="8" style="68" customWidth="1"/>
    <col min="13336" max="13336" width="0.77734375" style="68" customWidth="1"/>
    <col min="13337" max="13337" width="6.109375" style="68" customWidth="1"/>
    <col min="13338" max="13338" width="0.77734375" style="68" customWidth="1"/>
    <col min="13339" max="13339" width="11.5546875" style="68"/>
    <col min="13340" max="13340" width="0.77734375" style="68" customWidth="1"/>
    <col min="13341" max="13341" width="7.33203125" style="68" customWidth="1"/>
    <col min="13342" max="13342" width="0.77734375" style="68" customWidth="1"/>
    <col min="13343" max="13343" width="7" style="68" customWidth="1"/>
    <col min="13344" max="13344" width="0.77734375" style="68" customWidth="1"/>
    <col min="13345" max="13345" width="10.6640625" style="68" customWidth="1"/>
    <col min="13346" max="13346" width="0.6640625" style="68" customWidth="1"/>
    <col min="13347" max="13347" width="6.109375" style="68" customWidth="1"/>
    <col min="13348" max="13348" width="0.6640625" style="68" customWidth="1"/>
    <col min="13349" max="13349" width="5.5546875" style="68" customWidth="1"/>
    <col min="13350" max="13350" width="0.77734375" style="68" customWidth="1"/>
    <col min="13351" max="13351" width="10.21875" style="68" customWidth="1"/>
    <col min="13352" max="13352" width="0.5546875" style="68" customWidth="1"/>
    <col min="13353" max="13353" width="6" style="68" customWidth="1"/>
    <col min="13354" max="13354" width="0.77734375" style="68" customWidth="1"/>
    <col min="13355" max="13355" width="5" style="68" customWidth="1"/>
    <col min="13356" max="13356" width="1.109375" style="68" customWidth="1"/>
    <col min="13357" max="13357" width="11.6640625" style="68" customWidth="1"/>
    <col min="13358" max="13358" width="0.6640625" style="68" customWidth="1"/>
    <col min="13359" max="13359" width="6.77734375" style="68" customWidth="1"/>
    <col min="13360" max="13360" width="0.77734375" style="68" customWidth="1"/>
    <col min="13361" max="13361" width="5.21875" style="68" customWidth="1"/>
    <col min="13362" max="13362" width="1.109375" style="68" customWidth="1"/>
    <col min="13363" max="13363" width="11.109375" style="68" customWidth="1"/>
    <col min="13364" max="13364" width="0.88671875" style="68" customWidth="1"/>
    <col min="13365" max="13365" width="10.44140625" style="68" customWidth="1"/>
    <col min="13366" max="13366" width="0.88671875" style="68" customWidth="1"/>
    <col min="13367" max="13367" width="10.44140625" style="68" customWidth="1"/>
    <col min="13368" max="13368" width="0.77734375" style="68" customWidth="1"/>
    <col min="13369" max="13369" width="6" style="68" customWidth="1"/>
    <col min="13370" max="13370" width="0.77734375" style="68" customWidth="1"/>
    <col min="13371" max="13371" width="5.33203125" style="68" customWidth="1"/>
    <col min="13372" max="13372" width="1" style="68" customWidth="1"/>
    <col min="13373" max="13373" width="10.44140625" style="68" customWidth="1"/>
    <col min="13374" max="13374" width="0.77734375" style="68" customWidth="1"/>
    <col min="13375" max="13375" width="6.44140625" style="68" customWidth="1"/>
    <col min="13376" max="13376" width="0.88671875" style="68" customWidth="1"/>
    <col min="13377" max="13377" width="5.33203125" style="68" customWidth="1"/>
    <col min="13378" max="13378" width="0.77734375" style="68" customWidth="1"/>
    <col min="13379" max="13379" width="12.6640625" style="68" customWidth="1"/>
    <col min="13380" max="13380" width="1.44140625" style="68" customWidth="1"/>
    <col min="13381" max="13381" width="3.44140625" style="68" customWidth="1"/>
    <col min="13382" max="13382" width="2.21875" style="68" customWidth="1"/>
    <col min="13383" max="13383" width="8.5546875" style="68" customWidth="1"/>
    <col min="13384" max="13568" width="11.5546875" style="68"/>
    <col min="13569" max="13569" width="3.77734375" style="68" customWidth="1"/>
    <col min="13570" max="13570" width="1.44140625" style="68" customWidth="1"/>
    <col min="13571" max="13571" width="11.5546875" style="68"/>
    <col min="13572" max="13572" width="0.77734375" style="68" customWidth="1"/>
    <col min="13573" max="13573" width="12.5546875" style="68" bestFit="1" customWidth="1"/>
    <col min="13574" max="13574" width="0.77734375" style="68" customWidth="1"/>
    <col min="13575" max="13575" width="10.44140625" style="68" customWidth="1"/>
    <col min="13576" max="13576" width="0.77734375" style="68" customWidth="1"/>
    <col min="13577" max="13577" width="11.5546875" style="68"/>
    <col min="13578" max="13578" width="0.77734375" style="68" customWidth="1"/>
    <col min="13579" max="13579" width="9.6640625" style="68" customWidth="1"/>
    <col min="13580" max="13580" width="0.77734375" style="68" customWidth="1"/>
    <col min="13581" max="13581" width="10.77734375" style="68" customWidth="1"/>
    <col min="13582" max="13582" width="0.77734375" style="68" customWidth="1"/>
    <col min="13583" max="13583" width="9.6640625" style="68" customWidth="1"/>
    <col min="13584" max="13584" width="0.77734375" style="68" customWidth="1"/>
    <col min="13585" max="13585" width="10" style="68" customWidth="1"/>
    <col min="13586" max="13586" width="0.77734375" style="68" customWidth="1"/>
    <col min="13587" max="13587" width="9.6640625" style="68" customWidth="1"/>
    <col min="13588" max="13588" width="0.77734375" style="68" customWidth="1"/>
    <col min="13589" max="13589" width="12.33203125" style="68" customWidth="1"/>
    <col min="13590" max="13590" width="0.77734375" style="68" customWidth="1"/>
    <col min="13591" max="13591" width="8" style="68" customWidth="1"/>
    <col min="13592" max="13592" width="0.77734375" style="68" customWidth="1"/>
    <col min="13593" max="13593" width="6.109375" style="68" customWidth="1"/>
    <col min="13594" max="13594" width="0.77734375" style="68" customWidth="1"/>
    <col min="13595" max="13595" width="11.5546875" style="68"/>
    <col min="13596" max="13596" width="0.77734375" style="68" customWidth="1"/>
    <col min="13597" max="13597" width="7.33203125" style="68" customWidth="1"/>
    <col min="13598" max="13598" width="0.77734375" style="68" customWidth="1"/>
    <col min="13599" max="13599" width="7" style="68" customWidth="1"/>
    <col min="13600" max="13600" width="0.77734375" style="68" customWidth="1"/>
    <col min="13601" max="13601" width="10.6640625" style="68" customWidth="1"/>
    <col min="13602" max="13602" width="0.6640625" style="68" customWidth="1"/>
    <col min="13603" max="13603" width="6.109375" style="68" customWidth="1"/>
    <col min="13604" max="13604" width="0.6640625" style="68" customWidth="1"/>
    <col min="13605" max="13605" width="5.5546875" style="68" customWidth="1"/>
    <col min="13606" max="13606" width="0.77734375" style="68" customWidth="1"/>
    <col min="13607" max="13607" width="10.21875" style="68" customWidth="1"/>
    <col min="13608" max="13608" width="0.5546875" style="68" customWidth="1"/>
    <col min="13609" max="13609" width="6" style="68" customWidth="1"/>
    <col min="13610" max="13610" width="0.77734375" style="68" customWidth="1"/>
    <col min="13611" max="13611" width="5" style="68" customWidth="1"/>
    <col min="13612" max="13612" width="1.109375" style="68" customWidth="1"/>
    <col min="13613" max="13613" width="11.6640625" style="68" customWidth="1"/>
    <col min="13614" max="13614" width="0.6640625" style="68" customWidth="1"/>
    <col min="13615" max="13615" width="6.77734375" style="68" customWidth="1"/>
    <col min="13616" max="13616" width="0.77734375" style="68" customWidth="1"/>
    <col min="13617" max="13617" width="5.21875" style="68" customWidth="1"/>
    <col min="13618" max="13618" width="1.109375" style="68" customWidth="1"/>
    <col min="13619" max="13619" width="11.109375" style="68" customWidth="1"/>
    <col min="13620" max="13620" width="0.88671875" style="68" customWidth="1"/>
    <col min="13621" max="13621" width="10.44140625" style="68" customWidth="1"/>
    <col min="13622" max="13622" width="0.88671875" style="68" customWidth="1"/>
    <col min="13623" max="13623" width="10.44140625" style="68" customWidth="1"/>
    <col min="13624" max="13624" width="0.77734375" style="68" customWidth="1"/>
    <col min="13625" max="13625" width="6" style="68" customWidth="1"/>
    <col min="13626" max="13626" width="0.77734375" style="68" customWidth="1"/>
    <col min="13627" max="13627" width="5.33203125" style="68" customWidth="1"/>
    <col min="13628" max="13628" width="1" style="68" customWidth="1"/>
    <col min="13629" max="13629" width="10.44140625" style="68" customWidth="1"/>
    <col min="13630" max="13630" width="0.77734375" style="68" customWidth="1"/>
    <col min="13631" max="13631" width="6.44140625" style="68" customWidth="1"/>
    <col min="13632" max="13632" width="0.88671875" style="68" customWidth="1"/>
    <col min="13633" max="13633" width="5.33203125" style="68" customWidth="1"/>
    <col min="13634" max="13634" width="0.77734375" style="68" customWidth="1"/>
    <col min="13635" max="13635" width="12.6640625" style="68" customWidth="1"/>
    <col min="13636" max="13636" width="1.44140625" style="68" customWidth="1"/>
    <col min="13637" max="13637" width="3.44140625" style="68" customWidth="1"/>
    <col min="13638" max="13638" width="2.21875" style="68" customWidth="1"/>
    <col min="13639" max="13639" width="8.5546875" style="68" customWidth="1"/>
    <col min="13640" max="13824" width="11.5546875" style="68"/>
    <col min="13825" max="13825" width="3.77734375" style="68" customWidth="1"/>
    <col min="13826" max="13826" width="1.44140625" style="68" customWidth="1"/>
    <col min="13827" max="13827" width="11.5546875" style="68"/>
    <col min="13828" max="13828" width="0.77734375" style="68" customWidth="1"/>
    <col min="13829" max="13829" width="12.5546875" style="68" bestFit="1" customWidth="1"/>
    <col min="13830" max="13830" width="0.77734375" style="68" customWidth="1"/>
    <col min="13831" max="13831" width="10.44140625" style="68" customWidth="1"/>
    <col min="13832" max="13832" width="0.77734375" style="68" customWidth="1"/>
    <col min="13833" max="13833" width="11.5546875" style="68"/>
    <col min="13834" max="13834" width="0.77734375" style="68" customWidth="1"/>
    <col min="13835" max="13835" width="9.6640625" style="68" customWidth="1"/>
    <col min="13836" max="13836" width="0.77734375" style="68" customWidth="1"/>
    <col min="13837" max="13837" width="10.77734375" style="68" customWidth="1"/>
    <col min="13838" max="13838" width="0.77734375" style="68" customWidth="1"/>
    <col min="13839" max="13839" width="9.6640625" style="68" customWidth="1"/>
    <col min="13840" max="13840" width="0.77734375" style="68" customWidth="1"/>
    <col min="13841" max="13841" width="10" style="68" customWidth="1"/>
    <col min="13842" max="13842" width="0.77734375" style="68" customWidth="1"/>
    <col min="13843" max="13843" width="9.6640625" style="68" customWidth="1"/>
    <col min="13844" max="13844" width="0.77734375" style="68" customWidth="1"/>
    <col min="13845" max="13845" width="12.33203125" style="68" customWidth="1"/>
    <col min="13846" max="13846" width="0.77734375" style="68" customWidth="1"/>
    <col min="13847" max="13847" width="8" style="68" customWidth="1"/>
    <col min="13848" max="13848" width="0.77734375" style="68" customWidth="1"/>
    <col min="13849" max="13849" width="6.109375" style="68" customWidth="1"/>
    <col min="13850" max="13850" width="0.77734375" style="68" customWidth="1"/>
    <col min="13851" max="13851" width="11.5546875" style="68"/>
    <col min="13852" max="13852" width="0.77734375" style="68" customWidth="1"/>
    <col min="13853" max="13853" width="7.33203125" style="68" customWidth="1"/>
    <col min="13854" max="13854" width="0.77734375" style="68" customWidth="1"/>
    <col min="13855" max="13855" width="7" style="68" customWidth="1"/>
    <col min="13856" max="13856" width="0.77734375" style="68" customWidth="1"/>
    <col min="13857" max="13857" width="10.6640625" style="68" customWidth="1"/>
    <col min="13858" max="13858" width="0.6640625" style="68" customWidth="1"/>
    <col min="13859" max="13859" width="6.109375" style="68" customWidth="1"/>
    <col min="13860" max="13860" width="0.6640625" style="68" customWidth="1"/>
    <col min="13861" max="13861" width="5.5546875" style="68" customWidth="1"/>
    <col min="13862" max="13862" width="0.77734375" style="68" customWidth="1"/>
    <col min="13863" max="13863" width="10.21875" style="68" customWidth="1"/>
    <col min="13864" max="13864" width="0.5546875" style="68" customWidth="1"/>
    <col min="13865" max="13865" width="6" style="68" customWidth="1"/>
    <col min="13866" max="13866" width="0.77734375" style="68" customWidth="1"/>
    <col min="13867" max="13867" width="5" style="68" customWidth="1"/>
    <col min="13868" max="13868" width="1.109375" style="68" customWidth="1"/>
    <col min="13869" max="13869" width="11.6640625" style="68" customWidth="1"/>
    <col min="13870" max="13870" width="0.6640625" style="68" customWidth="1"/>
    <col min="13871" max="13871" width="6.77734375" style="68" customWidth="1"/>
    <col min="13872" max="13872" width="0.77734375" style="68" customWidth="1"/>
    <col min="13873" max="13873" width="5.21875" style="68" customWidth="1"/>
    <col min="13874" max="13874" width="1.109375" style="68" customWidth="1"/>
    <col min="13875" max="13875" width="11.109375" style="68" customWidth="1"/>
    <col min="13876" max="13876" width="0.88671875" style="68" customWidth="1"/>
    <col min="13877" max="13877" width="10.44140625" style="68" customWidth="1"/>
    <col min="13878" max="13878" width="0.88671875" style="68" customWidth="1"/>
    <col min="13879" max="13879" width="10.44140625" style="68" customWidth="1"/>
    <col min="13880" max="13880" width="0.77734375" style="68" customWidth="1"/>
    <col min="13881" max="13881" width="6" style="68" customWidth="1"/>
    <col min="13882" max="13882" width="0.77734375" style="68" customWidth="1"/>
    <col min="13883" max="13883" width="5.33203125" style="68" customWidth="1"/>
    <col min="13884" max="13884" width="1" style="68" customWidth="1"/>
    <col min="13885" max="13885" width="10.44140625" style="68" customWidth="1"/>
    <col min="13886" max="13886" width="0.77734375" style="68" customWidth="1"/>
    <col min="13887" max="13887" width="6.44140625" style="68" customWidth="1"/>
    <col min="13888" max="13888" width="0.88671875" style="68" customWidth="1"/>
    <col min="13889" max="13889" width="5.33203125" style="68" customWidth="1"/>
    <col min="13890" max="13890" width="0.77734375" style="68" customWidth="1"/>
    <col min="13891" max="13891" width="12.6640625" style="68" customWidth="1"/>
    <col min="13892" max="13892" width="1.44140625" style="68" customWidth="1"/>
    <col min="13893" max="13893" width="3.44140625" style="68" customWidth="1"/>
    <col min="13894" max="13894" width="2.21875" style="68" customWidth="1"/>
    <col min="13895" max="13895" width="8.5546875" style="68" customWidth="1"/>
    <col min="13896" max="14080" width="11.5546875" style="68"/>
    <col min="14081" max="14081" width="3.77734375" style="68" customWidth="1"/>
    <col min="14082" max="14082" width="1.44140625" style="68" customWidth="1"/>
    <col min="14083" max="14083" width="11.5546875" style="68"/>
    <col min="14084" max="14084" width="0.77734375" style="68" customWidth="1"/>
    <col min="14085" max="14085" width="12.5546875" style="68" bestFit="1" customWidth="1"/>
    <col min="14086" max="14086" width="0.77734375" style="68" customWidth="1"/>
    <col min="14087" max="14087" width="10.44140625" style="68" customWidth="1"/>
    <col min="14088" max="14088" width="0.77734375" style="68" customWidth="1"/>
    <col min="14089" max="14089" width="11.5546875" style="68"/>
    <col min="14090" max="14090" width="0.77734375" style="68" customWidth="1"/>
    <col min="14091" max="14091" width="9.6640625" style="68" customWidth="1"/>
    <col min="14092" max="14092" width="0.77734375" style="68" customWidth="1"/>
    <col min="14093" max="14093" width="10.77734375" style="68" customWidth="1"/>
    <col min="14094" max="14094" width="0.77734375" style="68" customWidth="1"/>
    <col min="14095" max="14095" width="9.6640625" style="68" customWidth="1"/>
    <col min="14096" max="14096" width="0.77734375" style="68" customWidth="1"/>
    <col min="14097" max="14097" width="10" style="68" customWidth="1"/>
    <col min="14098" max="14098" width="0.77734375" style="68" customWidth="1"/>
    <col min="14099" max="14099" width="9.6640625" style="68" customWidth="1"/>
    <col min="14100" max="14100" width="0.77734375" style="68" customWidth="1"/>
    <col min="14101" max="14101" width="12.33203125" style="68" customWidth="1"/>
    <col min="14102" max="14102" width="0.77734375" style="68" customWidth="1"/>
    <col min="14103" max="14103" width="8" style="68" customWidth="1"/>
    <col min="14104" max="14104" width="0.77734375" style="68" customWidth="1"/>
    <col min="14105" max="14105" width="6.109375" style="68" customWidth="1"/>
    <col min="14106" max="14106" width="0.77734375" style="68" customWidth="1"/>
    <col min="14107" max="14107" width="11.5546875" style="68"/>
    <col min="14108" max="14108" width="0.77734375" style="68" customWidth="1"/>
    <col min="14109" max="14109" width="7.33203125" style="68" customWidth="1"/>
    <col min="14110" max="14110" width="0.77734375" style="68" customWidth="1"/>
    <col min="14111" max="14111" width="7" style="68" customWidth="1"/>
    <col min="14112" max="14112" width="0.77734375" style="68" customWidth="1"/>
    <col min="14113" max="14113" width="10.6640625" style="68" customWidth="1"/>
    <col min="14114" max="14114" width="0.6640625" style="68" customWidth="1"/>
    <col min="14115" max="14115" width="6.109375" style="68" customWidth="1"/>
    <col min="14116" max="14116" width="0.6640625" style="68" customWidth="1"/>
    <col min="14117" max="14117" width="5.5546875" style="68" customWidth="1"/>
    <col min="14118" max="14118" width="0.77734375" style="68" customWidth="1"/>
    <col min="14119" max="14119" width="10.21875" style="68" customWidth="1"/>
    <col min="14120" max="14120" width="0.5546875" style="68" customWidth="1"/>
    <col min="14121" max="14121" width="6" style="68" customWidth="1"/>
    <col min="14122" max="14122" width="0.77734375" style="68" customWidth="1"/>
    <col min="14123" max="14123" width="5" style="68" customWidth="1"/>
    <col min="14124" max="14124" width="1.109375" style="68" customWidth="1"/>
    <col min="14125" max="14125" width="11.6640625" style="68" customWidth="1"/>
    <col min="14126" max="14126" width="0.6640625" style="68" customWidth="1"/>
    <col min="14127" max="14127" width="6.77734375" style="68" customWidth="1"/>
    <col min="14128" max="14128" width="0.77734375" style="68" customWidth="1"/>
    <col min="14129" max="14129" width="5.21875" style="68" customWidth="1"/>
    <col min="14130" max="14130" width="1.109375" style="68" customWidth="1"/>
    <col min="14131" max="14131" width="11.109375" style="68" customWidth="1"/>
    <col min="14132" max="14132" width="0.88671875" style="68" customWidth="1"/>
    <col min="14133" max="14133" width="10.44140625" style="68" customWidth="1"/>
    <col min="14134" max="14134" width="0.88671875" style="68" customWidth="1"/>
    <col min="14135" max="14135" width="10.44140625" style="68" customWidth="1"/>
    <col min="14136" max="14136" width="0.77734375" style="68" customWidth="1"/>
    <col min="14137" max="14137" width="6" style="68" customWidth="1"/>
    <col min="14138" max="14138" width="0.77734375" style="68" customWidth="1"/>
    <col min="14139" max="14139" width="5.33203125" style="68" customWidth="1"/>
    <col min="14140" max="14140" width="1" style="68" customWidth="1"/>
    <col min="14141" max="14141" width="10.44140625" style="68" customWidth="1"/>
    <col min="14142" max="14142" width="0.77734375" style="68" customWidth="1"/>
    <col min="14143" max="14143" width="6.44140625" style="68" customWidth="1"/>
    <col min="14144" max="14144" width="0.88671875" style="68" customWidth="1"/>
    <col min="14145" max="14145" width="5.33203125" style="68" customWidth="1"/>
    <col min="14146" max="14146" width="0.77734375" style="68" customWidth="1"/>
    <col min="14147" max="14147" width="12.6640625" style="68" customWidth="1"/>
    <col min="14148" max="14148" width="1.44140625" style="68" customWidth="1"/>
    <col min="14149" max="14149" width="3.44140625" style="68" customWidth="1"/>
    <col min="14150" max="14150" width="2.21875" style="68" customWidth="1"/>
    <col min="14151" max="14151" width="8.5546875" style="68" customWidth="1"/>
    <col min="14152" max="14336" width="11.5546875" style="68"/>
    <col min="14337" max="14337" width="3.77734375" style="68" customWidth="1"/>
    <col min="14338" max="14338" width="1.44140625" style="68" customWidth="1"/>
    <col min="14339" max="14339" width="11.5546875" style="68"/>
    <col min="14340" max="14340" width="0.77734375" style="68" customWidth="1"/>
    <col min="14341" max="14341" width="12.5546875" style="68" bestFit="1" customWidth="1"/>
    <col min="14342" max="14342" width="0.77734375" style="68" customWidth="1"/>
    <col min="14343" max="14343" width="10.44140625" style="68" customWidth="1"/>
    <col min="14344" max="14344" width="0.77734375" style="68" customWidth="1"/>
    <col min="14345" max="14345" width="11.5546875" style="68"/>
    <col min="14346" max="14346" width="0.77734375" style="68" customWidth="1"/>
    <col min="14347" max="14347" width="9.6640625" style="68" customWidth="1"/>
    <col min="14348" max="14348" width="0.77734375" style="68" customWidth="1"/>
    <col min="14349" max="14349" width="10.77734375" style="68" customWidth="1"/>
    <col min="14350" max="14350" width="0.77734375" style="68" customWidth="1"/>
    <col min="14351" max="14351" width="9.6640625" style="68" customWidth="1"/>
    <col min="14352" max="14352" width="0.77734375" style="68" customWidth="1"/>
    <col min="14353" max="14353" width="10" style="68" customWidth="1"/>
    <col min="14354" max="14354" width="0.77734375" style="68" customWidth="1"/>
    <col min="14355" max="14355" width="9.6640625" style="68" customWidth="1"/>
    <col min="14356" max="14356" width="0.77734375" style="68" customWidth="1"/>
    <col min="14357" max="14357" width="12.33203125" style="68" customWidth="1"/>
    <col min="14358" max="14358" width="0.77734375" style="68" customWidth="1"/>
    <col min="14359" max="14359" width="8" style="68" customWidth="1"/>
    <col min="14360" max="14360" width="0.77734375" style="68" customWidth="1"/>
    <col min="14361" max="14361" width="6.109375" style="68" customWidth="1"/>
    <col min="14362" max="14362" width="0.77734375" style="68" customWidth="1"/>
    <col min="14363" max="14363" width="11.5546875" style="68"/>
    <col min="14364" max="14364" width="0.77734375" style="68" customWidth="1"/>
    <col min="14365" max="14365" width="7.33203125" style="68" customWidth="1"/>
    <col min="14366" max="14366" width="0.77734375" style="68" customWidth="1"/>
    <col min="14367" max="14367" width="7" style="68" customWidth="1"/>
    <col min="14368" max="14368" width="0.77734375" style="68" customWidth="1"/>
    <col min="14369" max="14369" width="10.6640625" style="68" customWidth="1"/>
    <col min="14370" max="14370" width="0.6640625" style="68" customWidth="1"/>
    <col min="14371" max="14371" width="6.109375" style="68" customWidth="1"/>
    <col min="14372" max="14372" width="0.6640625" style="68" customWidth="1"/>
    <col min="14373" max="14373" width="5.5546875" style="68" customWidth="1"/>
    <col min="14374" max="14374" width="0.77734375" style="68" customWidth="1"/>
    <col min="14375" max="14375" width="10.21875" style="68" customWidth="1"/>
    <col min="14376" max="14376" width="0.5546875" style="68" customWidth="1"/>
    <col min="14377" max="14377" width="6" style="68" customWidth="1"/>
    <col min="14378" max="14378" width="0.77734375" style="68" customWidth="1"/>
    <col min="14379" max="14379" width="5" style="68" customWidth="1"/>
    <col min="14380" max="14380" width="1.109375" style="68" customWidth="1"/>
    <col min="14381" max="14381" width="11.6640625" style="68" customWidth="1"/>
    <col min="14382" max="14382" width="0.6640625" style="68" customWidth="1"/>
    <col min="14383" max="14383" width="6.77734375" style="68" customWidth="1"/>
    <col min="14384" max="14384" width="0.77734375" style="68" customWidth="1"/>
    <col min="14385" max="14385" width="5.21875" style="68" customWidth="1"/>
    <col min="14386" max="14386" width="1.109375" style="68" customWidth="1"/>
    <col min="14387" max="14387" width="11.109375" style="68" customWidth="1"/>
    <col min="14388" max="14388" width="0.88671875" style="68" customWidth="1"/>
    <col min="14389" max="14389" width="10.44140625" style="68" customWidth="1"/>
    <col min="14390" max="14390" width="0.88671875" style="68" customWidth="1"/>
    <col min="14391" max="14391" width="10.44140625" style="68" customWidth="1"/>
    <col min="14392" max="14392" width="0.77734375" style="68" customWidth="1"/>
    <col min="14393" max="14393" width="6" style="68" customWidth="1"/>
    <col min="14394" max="14394" width="0.77734375" style="68" customWidth="1"/>
    <col min="14395" max="14395" width="5.33203125" style="68" customWidth="1"/>
    <col min="14396" max="14396" width="1" style="68" customWidth="1"/>
    <col min="14397" max="14397" width="10.44140625" style="68" customWidth="1"/>
    <col min="14398" max="14398" width="0.77734375" style="68" customWidth="1"/>
    <col min="14399" max="14399" width="6.44140625" style="68" customWidth="1"/>
    <col min="14400" max="14400" width="0.88671875" style="68" customWidth="1"/>
    <col min="14401" max="14401" width="5.33203125" style="68" customWidth="1"/>
    <col min="14402" max="14402" width="0.77734375" style="68" customWidth="1"/>
    <col min="14403" max="14403" width="12.6640625" style="68" customWidth="1"/>
    <col min="14404" max="14404" width="1.44140625" style="68" customWidth="1"/>
    <col min="14405" max="14405" width="3.44140625" style="68" customWidth="1"/>
    <col min="14406" max="14406" width="2.21875" style="68" customWidth="1"/>
    <col min="14407" max="14407" width="8.5546875" style="68" customWidth="1"/>
    <col min="14408" max="14592" width="11.5546875" style="68"/>
    <col min="14593" max="14593" width="3.77734375" style="68" customWidth="1"/>
    <col min="14594" max="14594" width="1.44140625" style="68" customWidth="1"/>
    <col min="14595" max="14595" width="11.5546875" style="68"/>
    <col min="14596" max="14596" width="0.77734375" style="68" customWidth="1"/>
    <col min="14597" max="14597" width="12.5546875" style="68" bestFit="1" customWidth="1"/>
    <col min="14598" max="14598" width="0.77734375" style="68" customWidth="1"/>
    <col min="14599" max="14599" width="10.44140625" style="68" customWidth="1"/>
    <col min="14600" max="14600" width="0.77734375" style="68" customWidth="1"/>
    <col min="14601" max="14601" width="11.5546875" style="68"/>
    <col min="14602" max="14602" width="0.77734375" style="68" customWidth="1"/>
    <col min="14603" max="14603" width="9.6640625" style="68" customWidth="1"/>
    <col min="14604" max="14604" width="0.77734375" style="68" customWidth="1"/>
    <col min="14605" max="14605" width="10.77734375" style="68" customWidth="1"/>
    <col min="14606" max="14606" width="0.77734375" style="68" customWidth="1"/>
    <col min="14607" max="14607" width="9.6640625" style="68" customWidth="1"/>
    <col min="14608" max="14608" width="0.77734375" style="68" customWidth="1"/>
    <col min="14609" max="14609" width="10" style="68" customWidth="1"/>
    <col min="14610" max="14610" width="0.77734375" style="68" customWidth="1"/>
    <col min="14611" max="14611" width="9.6640625" style="68" customWidth="1"/>
    <col min="14612" max="14612" width="0.77734375" style="68" customWidth="1"/>
    <col min="14613" max="14613" width="12.33203125" style="68" customWidth="1"/>
    <col min="14614" max="14614" width="0.77734375" style="68" customWidth="1"/>
    <col min="14615" max="14615" width="8" style="68" customWidth="1"/>
    <col min="14616" max="14616" width="0.77734375" style="68" customWidth="1"/>
    <col min="14617" max="14617" width="6.109375" style="68" customWidth="1"/>
    <col min="14618" max="14618" width="0.77734375" style="68" customWidth="1"/>
    <col min="14619" max="14619" width="11.5546875" style="68"/>
    <col min="14620" max="14620" width="0.77734375" style="68" customWidth="1"/>
    <col min="14621" max="14621" width="7.33203125" style="68" customWidth="1"/>
    <col min="14622" max="14622" width="0.77734375" style="68" customWidth="1"/>
    <col min="14623" max="14623" width="7" style="68" customWidth="1"/>
    <col min="14624" max="14624" width="0.77734375" style="68" customWidth="1"/>
    <col min="14625" max="14625" width="10.6640625" style="68" customWidth="1"/>
    <col min="14626" max="14626" width="0.6640625" style="68" customWidth="1"/>
    <col min="14627" max="14627" width="6.109375" style="68" customWidth="1"/>
    <col min="14628" max="14628" width="0.6640625" style="68" customWidth="1"/>
    <col min="14629" max="14629" width="5.5546875" style="68" customWidth="1"/>
    <col min="14630" max="14630" width="0.77734375" style="68" customWidth="1"/>
    <col min="14631" max="14631" width="10.21875" style="68" customWidth="1"/>
    <col min="14632" max="14632" width="0.5546875" style="68" customWidth="1"/>
    <col min="14633" max="14633" width="6" style="68" customWidth="1"/>
    <col min="14634" max="14634" width="0.77734375" style="68" customWidth="1"/>
    <col min="14635" max="14635" width="5" style="68" customWidth="1"/>
    <col min="14636" max="14636" width="1.109375" style="68" customWidth="1"/>
    <col min="14637" max="14637" width="11.6640625" style="68" customWidth="1"/>
    <col min="14638" max="14638" width="0.6640625" style="68" customWidth="1"/>
    <col min="14639" max="14639" width="6.77734375" style="68" customWidth="1"/>
    <col min="14640" max="14640" width="0.77734375" style="68" customWidth="1"/>
    <col min="14641" max="14641" width="5.21875" style="68" customWidth="1"/>
    <col min="14642" max="14642" width="1.109375" style="68" customWidth="1"/>
    <col min="14643" max="14643" width="11.109375" style="68" customWidth="1"/>
    <col min="14644" max="14644" width="0.88671875" style="68" customWidth="1"/>
    <col min="14645" max="14645" width="10.44140625" style="68" customWidth="1"/>
    <col min="14646" max="14646" width="0.88671875" style="68" customWidth="1"/>
    <col min="14647" max="14647" width="10.44140625" style="68" customWidth="1"/>
    <col min="14648" max="14648" width="0.77734375" style="68" customWidth="1"/>
    <col min="14649" max="14649" width="6" style="68" customWidth="1"/>
    <col min="14650" max="14650" width="0.77734375" style="68" customWidth="1"/>
    <col min="14651" max="14651" width="5.33203125" style="68" customWidth="1"/>
    <col min="14652" max="14652" width="1" style="68" customWidth="1"/>
    <col min="14653" max="14653" width="10.44140625" style="68" customWidth="1"/>
    <col min="14654" max="14654" width="0.77734375" style="68" customWidth="1"/>
    <col min="14655" max="14655" width="6.44140625" style="68" customWidth="1"/>
    <col min="14656" max="14656" width="0.88671875" style="68" customWidth="1"/>
    <col min="14657" max="14657" width="5.33203125" style="68" customWidth="1"/>
    <col min="14658" max="14658" width="0.77734375" style="68" customWidth="1"/>
    <col min="14659" max="14659" width="12.6640625" style="68" customWidth="1"/>
    <col min="14660" max="14660" width="1.44140625" style="68" customWidth="1"/>
    <col min="14661" max="14661" width="3.44140625" style="68" customWidth="1"/>
    <col min="14662" max="14662" width="2.21875" style="68" customWidth="1"/>
    <col min="14663" max="14663" width="8.5546875" style="68" customWidth="1"/>
    <col min="14664" max="14848" width="11.5546875" style="68"/>
    <col min="14849" max="14849" width="3.77734375" style="68" customWidth="1"/>
    <col min="14850" max="14850" width="1.44140625" style="68" customWidth="1"/>
    <col min="14851" max="14851" width="11.5546875" style="68"/>
    <col min="14852" max="14852" width="0.77734375" style="68" customWidth="1"/>
    <col min="14853" max="14853" width="12.5546875" style="68" bestFit="1" customWidth="1"/>
    <col min="14854" max="14854" width="0.77734375" style="68" customWidth="1"/>
    <col min="14855" max="14855" width="10.44140625" style="68" customWidth="1"/>
    <col min="14856" max="14856" width="0.77734375" style="68" customWidth="1"/>
    <col min="14857" max="14857" width="11.5546875" style="68"/>
    <col min="14858" max="14858" width="0.77734375" style="68" customWidth="1"/>
    <col min="14859" max="14859" width="9.6640625" style="68" customWidth="1"/>
    <col min="14860" max="14860" width="0.77734375" style="68" customWidth="1"/>
    <col min="14861" max="14861" width="10.77734375" style="68" customWidth="1"/>
    <col min="14862" max="14862" width="0.77734375" style="68" customWidth="1"/>
    <col min="14863" max="14863" width="9.6640625" style="68" customWidth="1"/>
    <col min="14864" max="14864" width="0.77734375" style="68" customWidth="1"/>
    <col min="14865" max="14865" width="10" style="68" customWidth="1"/>
    <col min="14866" max="14866" width="0.77734375" style="68" customWidth="1"/>
    <col min="14867" max="14867" width="9.6640625" style="68" customWidth="1"/>
    <col min="14868" max="14868" width="0.77734375" style="68" customWidth="1"/>
    <col min="14869" max="14869" width="12.33203125" style="68" customWidth="1"/>
    <col min="14870" max="14870" width="0.77734375" style="68" customWidth="1"/>
    <col min="14871" max="14871" width="8" style="68" customWidth="1"/>
    <col min="14872" max="14872" width="0.77734375" style="68" customWidth="1"/>
    <col min="14873" max="14873" width="6.109375" style="68" customWidth="1"/>
    <col min="14874" max="14874" width="0.77734375" style="68" customWidth="1"/>
    <col min="14875" max="14875" width="11.5546875" style="68"/>
    <col min="14876" max="14876" width="0.77734375" style="68" customWidth="1"/>
    <col min="14877" max="14877" width="7.33203125" style="68" customWidth="1"/>
    <col min="14878" max="14878" width="0.77734375" style="68" customWidth="1"/>
    <col min="14879" max="14879" width="7" style="68" customWidth="1"/>
    <col min="14880" max="14880" width="0.77734375" style="68" customWidth="1"/>
    <col min="14881" max="14881" width="10.6640625" style="68" customWidth="1"/>
    <col min="14882" max="14882" width="0.6640625" style="68" customWidth="1"/>
    <col min="14883" max="14883" width="6.109375" style="68" customWidth="1"/>
    <col min="14884" max="14884" width="0.6640625" style="68" customWidth="1"/>
    <col min="14885" max="14885" width="5.5546875" style="68" customWidth="1"/>
    <col min="14886" max="14886" width="0.77734375" style="68" customWidth="1"/>
    <col min="14887" max="14887" width="10.21875" style="68" customWidth="1"/>
    <col min="14888" max="14888" width="0.5546875" style="68" customWidth="1"/>
    <col min="14889" max="14889" width="6" style="68" customWidth="1"/>
    <col min="14890" max="14890" width="0.77734375" style="68" customWidth="1"/>
    <col min="14891" max="14891" width="5" style="68" customWidth="1"/>
    <col min="14892" max="14892" width="1.109375" style="68" customWidth="1"/>
    <col min="14893" max="14893" width="11.6640625" style="68" customWidth="1"/>
    <col min="14894" max="14894" width="0.6640625" style="68" customWidth="1"/>
    <col min="14895" max="14895" width="6.77734375" style="68" customWidth="1"/>
    <col min="14896" max="14896" width="0.77734375" style="68" customWidth="1"/>
    <col min="14897" max="14897" width="5.21875" style="68" customWidth="1"/>
    <col min="14898" max="14898" width="1.109375" style="68" customWidth="1"/>
    <col min="14899" max="14899" width="11.109375" style="68" customWidth="1"/>
    <col min="14900" max="14900" width="0.88671875" style="68" customWidth="1"/>
    <col min="14901" max="14901" width="10.44140625" style="68" customWidth="1"/>
    <col min="14902" max="14902" width="0.88671875" style="68" customWidth="1"/>
    <col min="14903" max="14903" width="10.44140625" style="68" customWidth="1"/>
    <col min="14904" max="14904" width="0.77734375" style="68" customWidth="1"/>
    <col min="14905" max="14905" width="6" style="68" customWidth="1"/>
    <col min="14906" max="14906" width="0.77734375" style="68" customWidth="1"/>
    <col min="14907" max="14907" width="5.33203125" style="68" customWidth="1"/>
    <col min="14908" max="14908" width="1" style="68" customWidth="1"/>
    <col min="14909" max="14909" width="10.44140625" style="68" customWidth="1"/>
    <col min="14910" max="14910" width="0.77734375" style="68" customWidth="1"/>
    <col min="14911" max="14911" width="6.44140625" style="68" customWidth="1"/>
    <col min="14912" max="14912" width="0.88671875" style="68" customWidth="1"/>
    <col min="14913" max="14913" width="5.33203125" style="68" customWidth="1"/>
    <col min="14914" max="14914" width="0.77734375" style="68" customWidth="1"/>
    <col min="14915" max="14915" width="12.6640625" style="68" customWidth="1"/>
    <col min="14916" max="14916" width="1.44140625" style="68" customWidth="1"/>
    <col min="14917" max="14917" width="3.44140625" style="68" customWidth="1"/>
    <col min="14918" max="14918" width="2.21875" style="68" customWidth="1"/>
    <col min="14919" max="14919" width="8.5546875" style="68" customWidth="1"/>
    <col min="14920" max="15104" width="11.5546875" style="68"/>
    <col min="15105" max="15105" width="3.77734375" style="68" customWidth="1"/>
    <col min="15106" max="15106" width="1.44140625" style="68" customWidth="1"/>
    <col min="15107" max="15107" width="11.5546875" style="68"/>
    <col min="15108" max="15108" width="0.77734375" style="68" customWidth="1"/>
    <col min="15109" max="15109" width="12.5546875" style="68" bestFit="1" customWidth="1"/>
    <col min="15110" max="15110" width="0.77734375" style="68" customWidth="1"/>
    <col min="15111" max="15111" width="10.44140625" style="68" customWidth="1"/>
    <col min="15112" max="15112" width="0.77734375" style="68" customWidth="1"/>
    <col min="15113" max="15113" width="11.5546875" style="68"/>
    <col min="15114" max="15114" width="0.77734375" style="68" customWidth="1"/>
    <col min="15115" max="15115" width="9.6640625" style="68" customWidth="1"/>
    <col min="15116" max="15116" width="0.77734375" style="68" customWidth="1"/>
    <col min="15117" max="15117" width="10.77734375" style="68" customWidth="1"/>
    <col min="15118" max="15118" width="0.77734375" style="68" customWidth="1"/>
    <col min="15119" max="15119" width="9.6640625" style="68" customWidth="1"/>
    <col min="15120" max="15120" width="0.77734375" style="68" customWidth="1"/>
    <col min="15121" max="15121" width="10" style="68" customWidth="1"/>
    <col min="15122" max="15122" width="0.77734375" style="68" customWidth="1"/>
    <col min="15123" max="15123" width="9.6640625" style="68" customWidth="1"/>
    <col min="15124" max="15124" width="0.77734375" style="68" customWidth="1"/>
    <col min="15125" max="15125" width="12.33203125" style="68" customWidth="1"/>
    <col min="15126" max="15126" width="0.77734375" style="68" customWidth="1"/>
    <col min="15127" max="15127" width="8" style="68" customWidth="1"/>
    <col min="15128" max="15128" width="0.77734375" style="68" customWidth="1"/>
    <col min="15129" max="15129" width="6.109375" style="68" customWidth="1"/>
    <col min="15130" max="15130" width="0.77734375" style="68" customWidth="1"/>
    <col min="15131" max="15131" width="11.5546875" style="68"/>
    <col min="15132" max="15132" width="0.77734375" style="68" customWidth="1"/>
    <col min="15133" max="15133" width="7.33203125" style="68" customWidth="1"/>
    <col min="15134" max="15134" width="0.77734375" style="68" customWidth="1"/>
    <col min="15135" max="15135" width="7" style="68" customWidth="1"/>
    <col min="15136" max="15136" width="0.77734375" style="68" customWidth="1"/>
    <col min="15137" max="15137" width="10.6640625" style="68" customWidth="1"/>
    <col min="15138" max="15138" width="0.6640625" style="68" customWidth="1"/>
    <col min="15139" max="15139" width="6.109375" style="68" customWidth="1"/>
    <col min="15140" max="15140" width="0.6640625" style="68" customWidth="1"/>
    <col min="15141" max="15141" width="5.5546875" style="68" customWidth="1"/>
    <col min="15142" max="15142" width="0.77734375" style="68" customWidth="1"/>
    <col min="15143" max="15143" width="10.21875" style="68" customWidth="1"/>
    <col min="15144" max="15144" width="0.5546875" style="68" customWidth="1"/>
    <col min="15145" max="15145" width="6" style="68" customWidth="1"/>
    <col min="15146" max="15146" width="0.77734375" style="68" customWidth="1"/>
    <col min="15147" max="15147" width="5" style="68" customWidth="1"/>
    <col min="15148" max="15148" width="1.109375" style="68" customWidth="1"/>
    <col min="15149" max="15149" width="11.6640625" style="68" customWidth="1"/>
    <col min="15150" max="15150" width="0.6640625" style="68" customWidth="1"/>
    <col min="15151" max="15151" width="6.77734375" style="68" customWidth="1"/>
    <col min="15152" max="15152" width="0.77734375" style="68" customWidth="1"/>
    <col min="15153" max="15153" width="5.21875" style="68" customWidth="1"/>
    <col min="15154" max="15154" width="1.109375" style="68" customWidth="1"/>
    <col min="15155" max="15155" width="11.109375" style="68" customWidth="1"/>
    <col min="15156" max="15156" width="0.88671875" style="68" customWidth="1"/>
    <col min="15157" max="15157" width="10.44140625" style="68" customWidth="1"/>
    <col min="15158" max="15158" width="0.88671875" style="68" customWidth="1"/>
    <col min="15159" max="15159" width="10.44140625" style="68" customWidth="1"/>
    <col min="15160" max="15160" width="0.77734375" style="68" customWidth="1"/>
    <col min="15161" max="15161" width="6" style="68" customWidth="1"/>
    <col min="15162" max="15162" width="0.77734375" style="68" customWidth="1"/>
    <col min="15163" max="15163" width="5.33203125" style="68" customWidth="1"/>
    <col min="15164" max="15164" width="1" style="68" customWidth="1"/>
    <col min="15165" max="15165" width="10.44140625" style="68" customWidth="1"/>
    <col min="15166" max="15166" width="0.77734375" style="68" customWidth="1"/>
    <col min="15167" max="15167" width="6.44140625" style="68" customWidth="1"/>
    <col min="15168" max="15168" width="0.88671875" style="68" customWidth="1"/>
    <col min="15169" max="15169" width="5.33203125" style="68" customWidth="1"/>
    <col min="15170" max="15170" width="0.77734375" style="68" customWidth="1"/>
    <col min="15171" max="15171" width="12.6640625" style="68" customWidth="1"/>
    <col min="15172" max="15172" width="1.44140625" style="68" customWidth="1"/>
    <col min="15173" max="15173" width="3.44140625" style="68" customWidth="1"/>
    <col min="15174" max="15174" width="2.21875" style="68" customWidth="1"/>
    <col min="15175" max="15175" width="8.5546875" style="68" customWidth="1"/>
    <col min="15176" max="15360" width="11.5546875" style="68"/>
    <col min="15361" max="15361" width="3.77734375" style="68" customWidth="1"/>
    <col min="15362" max="15362" width="1.44140625" style="68" customWidth="1"/>
    <col min="15363" max="15363" width="11.5546875" style="68"/>
    <col min="15364" max="15364" width="0.77734375" style="68" customWidth="1"/>
    <col min="15365" max="15365" width="12.5546875" style="68" bestFit="1" customWidth="1"/>
    <col min="15366" max="15366" width="0.77734375" style="68" customWidth="1"/>
    <col min="15367" max="15367" width="10.44140625" style="68" customWidth="1"/>
    <col min="15368" max="15368" width="0.77734375" style="68" customWidth="1"/>
    <col min="15369" max="15369" width="11.5546875" style="68"/>
    <col min="15370" max="15370" width="0.77734375" style="68" customWidth="1"/>
    <col min="15371" max="15371" width="9.6640625" style="68" customWidth="1"/>
    <col min="15372" max="15372" width="0.77734375" style="68" customWidth="1"/>
    <col min="15373" max="15373" width="10.77734375" style="68" customWidth="1"/>
    <col min="15374" max="15374" width="0.77734375" style="68" customWidth="1"/>
    <col min="15375" max="15375" width="9.6640625" style="68" customWidth="1"/>
    <col min="15376" max="15376" width="0.77734375" style="68" customWidth="1"/>
    <col min="15377" max="15377" width="10" style="68" customWidth="1"/>
    <col min="15378" max="15378" width="0.77734375" style="68" customWidth="1"/>
    <col min="15379" max="15379" width="9.6640625" style="68" customWidth="1"/>
    <col min="15380" max="15380" width="0.77734375" style="68" customWidth="1"/>
    <col min="15381" max="15381" width="12.33203125" style="68" customWidth="1"/>
    <col min="15382" max="15382" width="0.77734375" style="68" customWidth="1"/>
    <col min="15383" max="15383" width="8" style="68" customWidth="1"/>
    <col min="15384" max="15384" width="0.77734375" style="68" customWidth="1"/>
    <col min="15385" max="15385" width="6.109375" style="68" customWidth="1"/>
    <col min="15386" max="15386" width="0.77734375" style="68" customWidth="1"/>
    <col min="15387" max="15387" width="11.5546875" style="68"/>
    <col min="15388" max="15388" width="0.77734375" style="68" customWidth="1"/>
    <col min="15389" max="15389" width="7.33203125" style="68" customWidth="1"/>
    <col min="15390" max="15390" width="0.77734375" style="68" customWidth="1"/>
    <col min="15391" max="15391" width="7" style="68" customWidth="1"/>
    <col min="15392" max="15392" width="0.77734375" style="68" customWidth="1"/>
    <col min="15393" max="15393" width="10.6640625" style="68" customWidth="1"/>
    <col min="15394" max="15394" width="0.6640625" style="68" customWidth="1"/>
    <col min="15395" max="15395" width="6.109375" style="68" customWidth="1"/>
    <col min="15396" max="15396" width="0.6640625" style="68" customWidth="1"/>
    <col min="15397" max="15397" width="5.5546875" style="68" customWidth="1"/>
    <col min="15398" max="15398" width="0.77734375" style="68" customWidth="1"/>
    <col min="15399" max="15399" width="10.21875" style="68" customWidth="1"/>
    <col min="15400" max="15400" width="0.5546875" style="68" customWidth="1"/>
    <col min="15401" max="15401" width="6" style="68" customWidth="1"/>
    <col min="15402" max="15402" width="0.77734375" style="68" customWidth="1"/>
    <col min="15403" max="15403" width="5" style="68" customWidth="1"/>
    <col min="15404" max="15404" width="1.109375" style="68" customWidth="1"/>
    <col min="15405" max="15405" width="11.6640625" style="68" customWidth="1"/>
    <col min="15406" max="15406" width="0.6640625" style="68" customWidth="1"/>
    <col min="15407" max="15407" width="6.77734375" style="68" customWidth="1"/>
    <col min="15408" max="15408" width="0.77734375" style="68" customWidth="1"/>
    <col min="15409" max="15409" width="5.21875" style="68" customWidth="1"/>
    <col min="15410" max="15410" width="1.109375" style="68" customWidth="1"/>
    <col min="15411" max="15411" width="11.109375" style="68" customWidth="1"/>
    <col min="15412" max="15412" width="0.88671875" style="68" customWidth="1"/>
    <col min="15413" max="15413" width="10.44140625" style="68" customWidth="1"/>
    <col min="15414" max="15414" width="0.88671875" style="68" customWidth="1"/>
    <col min="15415" max="15415" width="10.44140625" style="68" customWidth="1"/>
    <col min="15416" max="15416" width="0.77734375" style="68" customWidth="1"/>
    <col min="15417" max="15417" width="6" style="68" customWidth="1"/>
    <col min="15418" max="15418" width="0.77734375" style="68" customWidth="1"/>
    <col min="15419" max="15419" width="5.33203125" style="68" customWidth="1"/>
    <col min="15420" max="15420" width="1" style="68" customWidth="1"/>
    <col min="15421" max="15421" width="10.44140625" style="68" customWidth="1"/>
    <col min="15422" max="15422" width="0.77734375" style="68" customWidth="1"/>
    <col min="15423" max="15423" width="6.44140625" style="68" customWidth="1"/>
    <col min="15424" max="15424" width="0.88671875" style="68" customWidth="1"/>
    <col min="15425" max="15425" width="5.33203125" style="68" customWidth="1"/>
    <col min="15426" max="15426" width="0.77734375" style="68" customWidth="1"/>
    <col min="15427" max="15427" width="12.6640625" style="68" customWidth="1"/>
    <col min="15428" max="15428" width="1.44140625" style="68" customWidth="1"/>
    <col min="15429" max="15429" width="3.44140625" style="68" customWidth="1"/>
    <col min="15430" max="15430" width="2.21875" style="68" customWidth="1"/>
    <col min="15431" max="15431" width="8.5546875" style="68" customWidth="1"/>
    <col min="15432" max="15616" width="11.5546875" style="68"/>
    <col min="15617" max="15617" width="3.77734375" style="68" customWidth="1"/>
    <col min="15618" max="15618" width="1.44140625" style="68" customWidth="1"/>
    <col min="15619" max="15619" width="11.5546875" style="68"/>
    <col min="15620" max="15620" width="0.77734375" style="68" customWidth="1"/>
    <col min="15621" max="15621" width="12.5546875" style="68" bestFit="1" customWidth="1"/>
    <col min="15622" max="15622" width="0.77734375" style="68" customWidth="1"/>
    <col min="15623" max="15623" width="10.44140625" style="68" customWidth="1"/>
    <col min="15624" max="15624" width="0.77734375" style="68" customWidth="1"/>
    <col min="15625" max="15625" width="11.5546875" style="68"/>
    <col min="15626" max="15626" width="0.77734375" style="68" customWidth="1"/>
    <col min="15627" max="15627" width="9.6640625" style="68" customWidth="1"/>
    <col min="15628" max="15628" width="0.77734375" style="68" customWidth="1"/>
    <col min="15629" max="15629" width="10.77734375" style="68" customWidth="1"/>
    <col min="15630" max="15630" width="0.77734375" style="68" customWidth="1"/>
    <col min="15631" max="15631" width="9.6640625" style="68" customWidth="1"/>
    <col min="15632" max="15632" width="0.77734375" style="68" customWidth="1"/>
    <col min="15633" max="15633" width="10" style="68" customWidth="1"/>
    <col min="15634" max="15634" width="0.77734375" style="68" customWidth="1"/>
    <col min="15635" max="15635" width="9.6640625" style="68" customWidth="1"/>
    <col min="15636" max="15636" width="0.77734375" style="68" customWidth="1"/>
    <col min="15637" max="15637" width="12.33203125" style="68" customWidth="1"/>
    <col min="15638" max="15638" width="0.77734375" style="68" customWidth="1"/>
    <col min="15639" max="15639" width="8" style="68" customWidth="1"/>
    <col min="15640" max="15640" width="0.77734375" style="68" customWidth="1"/>
    <col min="15641" max="15641" width="6.109375" style="68" customWidth="1"/>
    <col min="15642" max="15642" width="0.77734375" style="68" customWidth="1"/>
    <col min="15643" max="15643" width="11.5546875" style="68"/>
    <col min="15644" max="15644" width="0.77734375" style="68" customWidth="1"/>
    <col min="15645" max="15645" width="7.33203125" style="68" customWidth="1"/>
    <col min="15646" max="15646" width="0.77734375" style="68" customWidth="1"/>
    <col min="15647" max="15647" width="7" style="68" customWidth="1"/>
    <col min="15648" max="15648" width="0.77734375" style="68" customWidth="1"/>
    <col min="15649" max="15649" width="10.6640625" style="68" customWidth="1"/>
    <col min="15650" max="15650" width="0.6640625" style="68" customWidth="1"/>
    <col min="15651" max="15651" width="6.109375" style="68" customWidth="1"/>
    <col min="15652" max="15652" width="0.6640625" style="68" customWidth="1"/>
    <col min="15653" max="15653" width="5.5546875" style="68" customWidth="1"/>
    <col min="15654" max="15654" width="0.77734375" style="68" customWidth="1"/>
    <col min="15655" max="15655" width="10.21875" style="68" customWidth="1"/>
    <col min="15656" max="15656" width="0.5546875" style="68" customWidth="1"/>
    <col min="15657" max="15657" width="6" style="68" customWidth="1"/>
    <col min="15658" max="15658" width="0.77734375" style="68" customWidth="1"/>
    <col min="15659" max="15659" width="5" style="68" customWidth="1"/>
    <col min="15660" max="15660" width="1.109375" style="68" customWidth="1"/>
    <col min="15661" max="15661" width="11.6640625" style="68" customWidth="1"/>
    <col min="15662" max="15662" width="0.6640625" style="68" customWidth="1"/>
    <col min="15663" max="15663" width="6.77734375" style="68" customWidth="1"/>
    <col min="15664" max="15664" width="0.77734375" style="68" customWidth="1"/>
    <col min="15665" max="15665" width="5.21875" style="68" customWidth="1"/>
    <col min="15666" max="15666" width="1.109375" style="68" customWidth="1"/>
    <col min="15667" max="15667" width="11.109375" style="68" customWidth="1"/>
    <col min="15668" max="15668" width="0.88671875" style="68" customWidth="1"/>
    <col min="15669" max="15669" width="10.44140625" style="68" customWidth="1"/>
    <col min="15670" max="15670" width="0.88671875" style="68" customWidth="1"/>
    <col min="15671" max="15671" width="10.44140625" style="68" customWidth="1"/>
    <col min="15672" max="15672" width="0.77734375" style="68" customWidth="1"/>
    <col min="15673" max="15673" width="6" style="68" customWidth="1"/>
    <col min="15674" max="15674" width="0.77734375" style="68" customWidth="1"/>
    <col min="15675" max="15675" width="5.33203125" style="68" customWidth="1"/>
    <col min="15676" max="15676" width="1" style="68" customWidth="1"/>
    <col min="15677" max="15677" width="10.44140625" style="68" customWidth="1"/>
    <col min="15678" max="15678" width="0.77734375" style="68" customWidth="1"/>
    <col min="15679" max="15679" width="6.44140625" style="68" customWidth="1"/>
    <col min="15680" max="15680" width="0.88671875" style="68" customWidth="1"/>
    <col min="15681" max="15681" width="5.33203125" style="68" customWidth="1"/>
    <col min="15682" max="15682" width="0.77734375" style="68" customWidth="1"/>
    <col min="15683" max="15683" width="12.6640625" style="68" customWidth="1"/>
    <col min="15684" max="15684" width="1.44140625" style="68" customWidth="1"/>
    <col min="15685" max="15685" width="3.44140625" style="68" customWidth="1"/>
    <col min="15686" max="15686" width="2.21875" style="68" customWidth="1"/>
    <col min="15687" max="15687" width="8.5546875" style="68" customWidth="1"/>
    <col min="15688" max="15872" width="11.5546875" style="68"/>
    <col min="15873" max="15873" width="3.77734375" style="68" customWidth="1"/>
    <col min="15874" max="15874" width="1.44140625" style="68" customWidth="1"/>
    <col min="15875" max="15875" width="11.5546875" style="68"/>
    <col min="15876" max="15876" width="0.77734375" style="68" customWidth="1"/>
    <col min="15877" max="15877" width="12.5546875" style="68" bestFit="1" customWidth="1"/>
    <col min="15878" max="15878" width="0.77734375" style="68" customWidth="1"/>
    <col min="15879" max="15879" width="10.44140625" style="68" customWidth="1"/>
    <col min="15880" max="15880" width="0.77734375" style="68" customWidth="1"/>
    <col min="15881" max="15881" width="11.5546875" style="68"/>
    <col min="15882" max="15882" width="0.77734375" style="68" customWidth="1"/>
    <col min="15883" max="15883" width="9.6640625" style="68" customWidth="1"/>
    <col min="15884" max="15884" width="0.77734375" style="68" customWidth="1"/>
    <col min="15885" max="15885" width="10.77734375" style="68" customWidth="1"/>
    <col min="15886" max="15886" width="0.77734375" style="68" customWidth="1"/>
    <col min="15887" max="15887" width="9.6640625" style="68" customWidth="1"/>
    <col min="15888" max="15888" width="0.77734375" style="68" customWidth="1"/>
    <col min="15889" max="15889" width="10" style="68" customWidth="1"/>
    <col min="15890" max="15890" width="0.77734375" style="68" customWidth="1"/>
    <col min="15891" max="15891" width="9.6640625" style="68" customWidth="1"/>
    <col min="15892" max="15892" width="0.77734375" style="68" customWidth="1"/>
    <col min="15893" max="15893" width="12.33203125" style="68" customWidth="1"/>
    <col min="15894" max="15894" width="0.77734375" style="68" customWidth="1"/>
    <col min="15895" max="15895" width="8" style="68" customWidth="1"/>
    <col min="15896" max="15896" width="0.77734375" style="68" customWidth="1"/>
    <col min="15897" max="15897" width="6.109375" style="68" customWidth="1"/>
    <col min="15898" max="15898" width="0.77734375" style="68" customWidth="1"/>
    <col min="15899" max="15899" width="11.5546875" style="68"/>
    <col min="15900" max="15900" width="0.77734375" style="68" customWidth="1"/>
    <col min="15901" max="15901" width="7.33203125" style="68" customWidth="1"/>
    <col min="15902" max="15902" width="0.77734375" style="68" customWidth="1"/>
    <col min="15903" max="15903" width="7" style="68" customWidth="1"/>
    <col min="15904" max="15904" width="0.77734375" style="68" customWidth="1"/>
    <col min="15905" max="15905" width="10.6640625" style="68" customWidth="1"/>
    <col min="15906" max="15906" width="0.6640625" style="68" customWidth="1"/>
    <col min="15907" max="15907" width="6.109375" style="68" customWidth="1"/>
    <col min="15908" max="15908" width="0.6640625" style="68" customWidth="1"/>
    <col min="15909" max="15909" width="5.5546875" style="68" customWidth="1"/>
    <col min="15910" max="15910" width="0.77734375" style="68" customWidth="1"/>
    <col min="15911" max="15911" width="10.21875" style="68" customWidth="1"/>
    <col min="15912" max="15912" width="0.5546875" style="68" customWidth="1"/>
    <col min="15913" max="15913" width="6" style="68" customWidth="1"/>
    <col min="15914" max="15914" width="0.77734375" style="68" customWidth="1"/>
    <col min="15915" max="15915" width="5" style="68" customWidth="1"/>
    <col min="15916" max="15916" width="1.109375" style="68" customWidth="1"/>
    <col min="15917" max="15917" width="11.6640625" style="68" customWidth="1"/>
    <col min="15918" max="15918" width="0.6640625" style="68" customWidth="1"/>
    <col min="15919" max="15919" width="6.77734375" style="68" customWidth="1"/>
    <col min="15920" max="15920" width="0.77734375" style="68" customWidth="1"/>
    <col min="15921" max="15921" width="5.21875" style="68" customWidth="1"/>
    <col min="15922" max="15922" width="1.109375" style="68" customWidth="1"/>
    <col min="15923" max="15923" width="11.109375" style="68" customWidth="1"/>
    <col min="15924" max="15924" width="0.88671875" style="68" customWidth="1"/>
    <col min="15925" max="15925" width="10.44140625" style="68" customWidth="1"/>
    <col min="15926" max="15926" width="0.88671875" style="68" customWidth="1"/>
    <col min="15927" max="15927" width="10.44140625" style="68" customWidth="1"/>
    <col min="15928" max="15928" width="0.77734375" style="68" customWidth="1"/>
    <col min="15929" max="15929" width="6" style="68" customWidth="1"/>
    <col min="15930" max="15930" width="0.77734375" style="68" customWidth="1"/>
    <col min="15931" max="15931" width="5.33203125" style="68" customWidth="1"/>
    <col min="15932" max="15932" width="1" style="68" customWidth="1"/>
    <col min="15933" max="15933" width="10.44140625" style="68" customWidth="1"/>
    <col min="15934" max="15934" width="0.77734375" style="68" customWidth="1"/>
    <col min="15935" max="15935" width="6.44140625" style="68" customWidth="1"/>
    <col min="15936" max="15936" width="0.88671875" style="68" customWidth="1"/>
    <col min="15937" max="15937" width="5.33203125" style="68" customWidth="1"/>
    <col min="15938" max="15938" width="0.77734375" style="68" customWidth="1"/>
    <col min="15939" max="15939" width="12.6640625" style="68" customWidth="1"/>
    <col min="15940" max="15940" width="1.44140625" style="68" customWidth="1"/>
    <col min="15941" max="15941" width="3.44140625" style="68" customWidth="1"/>
    <col min="15942" max="15942" width="2.21875" style="68" customWidth="1"/>
    <col min="15943" max="15943" width="8.5546875" style="68" customWidth="1"/>
    <col min="15944" max="16128" width="11.5546875" style="68"/>
    <col min="16129" max="16129" width="3.77734375" style="68" customWidth="1"/>
    <col min="16130" max="16130" width="1.44140625" style="68" customWidth="1"/>
    <col min="16131" max="16131" width="11.5546875" style="68"/>
    <col min="16132" max="16132" width="0.77734375" style="68" customWidth="1"/>
    <col min="16133" max="16133" width="12.5546875" style="68" bestFit="1" customWidth="1"/>
    <col min="16134" max="16134" width="0.77734375" style="68" customWidth="1"/>
    <col min="16135" max="16135" width="10.44140625" style="68" customWidth="1"/>
    <col min="16136" max="16136" width="0.77734375" style="68" customWidth="1"/>
    <col min="16137" max="16137" width="11.5546875" style="68"/>
    <col min="16138" max="16138" width="0.77734375" style="68" customWidth="1"/>
    <col min="16139" max="16139" width="9.6640625" style="68" customWidth="1"/>
    <col min="16140" max="16140" width="0.77734375" style="68" customWidth="1"/>
    <col min="16141" max="16141" width="10.77734375" style="68" customWidth="1"/>
    <col min="16142" max="16142" width="0.77734375" style="68" customWidth="1"/>
    <col min="16143" max="16143" width="9.6640625" style="68" customWidth="1"/>
    <col min="16144" max="16144" width="0.77734375" style="68" customWidth="1"/>
    <col min="16145" max="16145" width="10" style="68" customWidth="1"/>
    <col min="16146" max="16146" width="0.77734375" style="68" customWidth="1"/>
    <col min="16147" max="16147" width="9.6640625" style="68" customWidth="1"/>
    <col min="16148" max="16148" width="0.77734375" style="68" customWidth="1"/>
    <col min="16149" max="16149" width="12.33203125" style="68" customWidth="1"/>
    <col min="16150" max="16150" width="0.77734375" style="68" customWidth="1"/>
    <col min="16151" max="16151" width="8" style="68" customWidth="1"/>
    <col min="16152" max="16152" width="0.77734375" style="68" customWidth="1"/>
    <col min="16153" max="16153" width="6.109375" style="68" customWidth="1"/>
    <col min="16154" max="16154" width="0.77734375" style="68" customWidth="1"/>
    <col min="16155" max="16155" width="11.5546875" style="68"/>
    <col min="16156" max="16156" width="0.77734375" style="68" customWidth="1"/>
    <col min="16157" max="16157" width="7.33203125" style="68" customWidth="1"/>
    <col min="16158" max="16158" width="0.77734375" style="68" customWidth="1"/>
    <col min="16159" max="16159" width="7" style="68" customWidth="1"/>
    <col min="16160" max="16160" width="0.77734375" style="68" customWidth="1"/>
    <col min="16161" max="16161" width="10.6640625" style="68" customWidth="1"/>
    <col min="16162" max="16162" width="0.6640625" style="68" customWidth="1"/>
    <col min="16163" max="16163" width="6.109375" style="68" customWidth="1"/>
    <col min="16164" max="16164" width="0.6640625" style="68" customWidth="1"/>
    <col min="16165" max="16165" width="5.5546875" style="68" customWidth="1"/>
    <col min="16166" max="16166" width="0.77734375" style="68" customWidth="1"/>
    <col min="16167" max="16167" width="10.21875" style="68" customWidth="1"/>
    <col min="16168" max="16168" width="0.5546875" style="68" customWidth="1"/>
    <col min="16169" max="16169" width="6" style="68" customWidth="1"/>
    <col min="16170" max="16170" width="0.77734375" style="68" customWidth="1"/>
    <col min="16171" max="16171" width="5" style="68" customWidth="1"/>
    <col min="16172" max="16172" width="1.109375" style="68" customWidth="1"/>
    <col min="16173" max="16173" width="11.6640625" style="68" customWidth="1"/>
    <col min="16174" max="16174" width="0.6640625" style="68" customWidth="1"/>
    <col min="16175" max="16175" width="6.77734375" style="68" customWidth="1"/>
    <col min="16176" max="16176" width="0.77734375" style="68" customWidth="1"/>
    <col min="16177" max="16177" width="5.21875" style="68" customWidth="1"/>
    <col min="16178" max="16178" width="1.109375" style="68" customWidth="1"/>
    <col min="16179" max="16179" width="11.109375" style="68" customWidth="1"/>
    <col min="16180" max="16180" width="0.88671875" style="68" customWidth="1"/>
    <col min="16181" max="16181" width="10.44140625" style="68" customWidth="1"/>
    <col min="16182" max="16182" width="0.88671875" style="68" customWidth="1"/>
    <col min="16183" max="16183" width="10.44140625" style="68" customWidth="1"/>
    <col min="16184" max="16184" width="0.77734375" style="68" customWidth="1"/>
    <col min="16185" max="16185" width="6" style="68" customWidth="1"/>
    <col min="16186" max="16186" width="0.77734375" style="68" customWidth="1"/>
    <col min="16187" max="16187" width="5.33203125" style="68" customWidth="1"/>
    <col min="16188" max="16188" width="1" style="68" customWidth="1"/>
    <col min="16189" max="16189" width="10.44140625" style="68" customWidth="1"/>
    <col min="16190" max="16190" width="0.77734375" style="68" customWidth="1"/>
    <col min="16191" max="16191" width="6.44140625" style="68" customWidth="1"/>
    <col min="16192" max="16192" width="0.88671875" style="68" customWidth="1"/>
    <col min="16193" max="16193" width="5.33203125" style="68" customWidth="1"/>
    <col min="16194" max="16194" width="0.77734375" style="68" customWidth="1"/>
    <col min="16195" max="16195" width="12.6640625" style="68" customWidth="1"/>
    <col min="16196" max="16196" width="1.44140625" style="68" customWidth="1"/>
    <col min="16197" max="16197" width="3.44140625" style="68" customWidth="1"/>
    <col min="16198" max="16198" width="2.21875" style="68" customWidth="1"/>
    <col min="16199" max="16199" width="8.5546875" style="68" customWidth="1"/>
    <col min="16200" max="16384" width="11.5546875" style="68"/>
  </cols>
  <sheetData>
    <row r="1" spans="1:71" s="46" customFormat="1" ht="11.25" customHeight="1" x14ac:dyDescent="0.3">
      <c r="C1" s="47"/>
      <c r="AB1" s="48"/>
      <c r="AC1" s="48"/>
      <c r="AD1" s="48"/>
      <c r="AE1" s="49" t="s">
        <v>42</v>
      </c>
      <c r="AF1" s="48"/>
      <c r="AG1" s="50" t="s">
        <v>43</v>
      </c>
      <c r="BQ1" s="49" t="s">
        <v>252</v>
      </c>
    </row>
    <row r="2" spans="1:71" s="46" customFormat="1" ht="11.25" customHeight="1" x14ac:dyDescent="0.3">
      <c r="A2" s="51"/>
      <c r="C2" s="47"/>
      <c r="AB2" s="48"/>
      <c r="AC2" s="48"/>
      <c r="AD2" s="48"/>
      <c r="AE2" s="49" t="s">
        <v>253</v>
      </c>
      <c r="AF2" s="48"/>
      <c r="AG2" s="50" t="s">
        <v>254</v>
      </c>
      <c r="BQ2" s="49" t="s">
        <v>47</v>
      </c>
    </row>
    <row r="3" spans="1:71" s="46" customFormat="1" ht="10.5" customHeight="1" x14ac:dyDescent="0.3">
      <c r="A3" s="52"/>
      <c r="C3" s="47"/>
      <c r="AB3" s="48"/>
      <c r="AC3" s="48"/>
      <c r="AD3" s="48"/>
      <c r="AE3" s="49" t="s">
        <v>48</v>
      </c>
      <c r="AF3" s="48"/>
      <c r="AG3" s="53" t="s">
        <v>49</v>
      </c>
    </row>
    <row r="4" spans="1:71" s="47" customFormat="1" ht="8.85" customHeight="1" x14ac:dyDescent="0.3">
      <c r="BS4" s="46"/>
    </row>
    <row r="5" spans="1:71" s="47" customFormat="1" ht="9.6" customHeight="1" x14ac:dyDescent="0.3">
      <c r="AG5" s="54" t="s">
        <v>255</v>
      </c>
      <c r="AH5" s="54"/>
      <c r="AI5" s="54"/>
      <c r="AJ5" s="54"/>
      <c r="AK5" s="54"/>
      <c r="BS5" s="46"/>
    </row>
    <row r="6" spans="1:71" s="47" customFormat="1" ht="9.6" customHeight="1" x14ac:dyDescent="0.3">
      <c r="E6" s="300" t="s">
        <v>256</v>
      </c>
      <c r="F6" s="300"/>
      <c r="G6" s="300"/>
      <c r="H6" s="300"/>
      <c r="I6" s="300"/>
      <c r="J6" s="300"/>
      <c r="K6" s="300"/>
      <c r="L6" s="300"/>
      <c r="M6" s="300"/>
      <c r="N6" s="300"/>
      <c r="O6" s="300"/>
      <c r="P6" s="300"/>
      <c r="Q6" s="300"/>
      <c r="R6" s="300"/>
      <c r="S6" s="300"/>
      <c r="T6" s="300"/>
      <c r="U6" s="300"/>
      <c r="V6" s="300"/>
      <c r="W6" s="300"/>
      <c r="X6" s="300"/>
      <c r="Y6" s="300"/>
      <c r="Z6" s="54"/>
      <c r="AA6" s="55" t="s">
        <v>257</v>
      </c>
      <c r="AB6" s="56"/>
      <c r="AC6" s="56"/>
      <c r="AD6" s="56"/>
      <c r="AE6" s="56"/>
      <c r="AG6" s="57" t="s">
        <v>258</v>
      </c>
      <c r="AH6" s="57"/>
      <c r="AI6" s="57"/>
      <c r="AJ6" s="57"/>
      <c r="AK6" s="57"/>
      <c r="AM6" s="57" t="s">
        <v>259</v>
      </c>
      <c r="AN6" s="57"/>
      <c r="AO6" s="57"/>
      <c r="AP6" s="57"/>
      <c r="AQ6" s="57"/>
      <c r="AS6" s="57" t="s">
        <v>260</v>
      </c>
      <c r="AT6" s="57"/>
      <c r="AU6" s="57"/>
      <c r="AV6" s="57"/>
      <c r="AW6" s="57"/>
      <c r="AY6" s="57" t="s">
        <v>261</v>
      </c>
      <c r="AZ6" s="57"/>
      <c r="BA6" s="57"/>
      <c r="BB6" s="57"/>
      <c r="BC6" s="57"/>
      <c r="BD6" s="57"/>
      <c r="BE6" s="57"/>
      <c r="BF6" s="57"/>
      <c r="BG6" s="57"/>
      <c r="BI6" s="57" t="s">
        <v>262</v>
      </c>
      <c r="BJ6" s="57"/>
      <c r="BK6" s="57"/>
      <c r="BL6" s="57"/>
      <c r="BM6" s="57"/>
      <c r="BS6" s="46"/>
    </row>
    <row r="7" spans="1:71" s="47" customFormat="1" ht="6.75" customHeight="1" x14ac:dyDescent="0.3">
      <c r="BS7" s="46"/>
    </row>
    <row r="8" spans="1:71" s="47" customFormat="1" ht="9.6" customHeight="1" x14ac:dyDescent="0.3">
      <c r="U8" s="57" t="s">
        <v>65</v>
      </c>
      <c r="V8" s="57"/>
      <c r="W8" s="57"/>
      <c r="X8" s="57"/>
      <c r="Y8" s="57"/>
      <c r="BC8" s="57" t="s">
        <v>65</v>
      </c>
      <c r="BD8" s="57"/>
      <c r="BE8" s="57"/>
      <c r="BF8" s="57"/>
      <c r="BG8" s="57"/>
      <c r="BS8" s="46"/>
    </row>
    <row r="9" spans="1:71" s="47" customFormat="1" ht="9.6" customHeight="1" x14ac:dyDescent="0.3">
      <c r="G9" s="58" t="s">
        <v>263</v>
      </c>
      <c r="I9" s="300" t="s">
        <v>264</v>
      </c>
      <c r="J9" s="300"/>
      <c r="K9" s="300"/>
      <c r="M9" s="58" t="s">
        <v>265</v>
      </c>
      <c r="BA9" s="58" t="s">
        <v>266</v>
      </c>
      <c r="BS9" s="46"/>
    </row>
    <row r="10" spans="1:71" s="47" customFormat="1" ht="9.6" customHeight="1" x14ac:dyDescent="0.3">
      <c r="E10" s="58" t="s">
        <v>267</v>
      </c>
      <c r="G10" s="58" t="s">
        <v>268</v>
      </c>
      <c r="I10" s="58"/>
      <c r="J10" s="58"/>
      <c r="K10" s="58"/>
      <c r="M10" s="58" t="s">
        <v>269</v>
      </c>
      <c r="O10" s="59" t="s">
        <v>270</v>
      </c>
      <c r="W10" s="58" t="s">
        <v>63</v>
      </c>
      <c r="Y10" s="58" t="s">
        <v>271</v>
      </c>
      <c r="AC10" s="58" t="s">
        <v>63</v>
      </c>
      <c r="AE10" s="58" t="s">
        <v>271</v>
      </c>
      <c r="AI10" s="58" t="s">
        <v>63</v>
      </c>
      <c r="AK10" s="58" t="s">
        <v>271</v>
      </c>
      <c r="AO10" s="58" t="s">
        <v>63</v>
      </c>
      <c r="AQ10" s="58" t="s">
        <v>271</v>
      </c>
      <c r="AU10" s="58" t="s">
        <v>63</v>
      </c>
      <c r="AW10" s="58" t="s">
        <v>271</v>
      </c>
      <c r="BA10" s="58" t="s">
        <v>272</v>
      </c>
      <c r="BE10" s="58" t="s">
        <v>63</v>
      </c>
      <c r="BG10" s="58" t="s">
        <v>271</v>
      </c>
      <c r="BK10" s="58" t="s">
        <v>63</v>
      </c>
      <c r="BM10" s="58" t="s">
        <v>271</v>
      </c>
      <c r="BO10" s="58" t="s">
        <v>273</v>
      </c>
      <c r="BS10" s="46"/>
    </row>
    <row r="11" spans="1:71" s="47" customFormat="1" ht="9.6" customHeight="1" x14ac:dyDescent="0.3">
      <c r="A11" s="93" t="s">
        <v>71</v>
      </c>
      <c r="C11" s="93" t="s">
        <v>73</v>
      </c>
      <c r="E11" s="93" t="s">
        <v>274</v>
      </c>
      <c r="G11" s="93" t="s">
        <v>275</v>
      </c>
      <c r="I11" s="93" t="s">
        <v>61</v>
      </c>
      <c r="J11" s="58"/>
      <c r="K11" s="93" t="s">
        <v>276</v>
      </c>
      <c r="M11" s="93" t="s">
        <v>277</v>
      </c>
      <c r="O11" s="93" t="s">
        <v>278</v>
      </c>
      <c r="Q11" s="93" t="s">
        <v>279</v>
      </c>
      <c r="S11" s="93" t="s">
        <v>280</v>
      </c>
      <c r="U11" s="93" t="s">
        <v>74</v>
      </c>
      <c r="W11" s="93" t="s">
        <v>75</v>
      </c>
      <c r="Y11" s="93" t="s">
        <v>50</v>
      </c>
      <c r="AA11" s="93" t="s">
        <v>74</v>
      </c>
      <c r="AC11" s="93" t="s">
        <v>75</v>
      </c>
      <c r="AE11" s="93" t="s">
        <v>50</v>
      </c>
      <c r="AG11" s="93" t="s">
        <v>74</v>
      </c>
      <c r="AI11" s="93" t="s">
        <v>75</v>
      </c>
      <c r="AK11" s="93" t="s">
        <v>50</v>
      </c>
      <c r="AM11" s="93" t="s">
        <v>74</v>
      </c>
      <c r="AO11" s="93" t="s">
        <v>75</v>
      </c>
      <c r="AQ11" s="93" t="s">
        <v>50</v>
      </c>
      <c r="AS11" s="93" t="s">
        <v>74</v>
      </c>
      <c r="AU11" s="93" t="s">
        <v>75</v>
      </c>
      <c r="AW11" s="93" t="s">
        <v>50</v>
      </c>
      <c r="AY11" s="93" t="s">
        <v>280</v>
      </c>
      <c r="BA11" s="93" t="s">
        <v>274</v>
      </c>
      <c r="BC11" s="93" t="s">
        <v>74</v>
      </c>
      <c r="BE11" s="93" t="s">
        <v>75</v>
      </c>
      <c r="BG11" s="93" t="s">
        <v>50</v>
      </c>
      <c r="BI11" s="93" t="s">
        <v>74</v>
      </c>
      <c r="BK11" s="93" t="s">
        <v>75</v>
      </c>
      <c r="BM11" s="93" t="s">
        <v>50</v>
      </c>
      <c r="BO11" s="93" t="s">
        <v>50</v>
      </c>
      <c r="BQ11" s="93" t="s">
        <v>71</v>
      </c>
      <c r="BS11" s="46"/>
    </row>
    <row r="12" spans="1:71" s="47" customFormat="1" ht="8.85" customHeight="1" x14ac:dyDescent="0.3">
      <c r="BS12" s="46"/>
    </row>
    <row r="13" spans="1:71" s="47" customFormat="1" ht="8.85" customHeight="1" x14ac:dyDescent="0.3">
      <c r="B13" s="47" t="s">
        <v>281</v>
      </c>
      <c r="BS13" s="46"/>
    </row>
    <row r="14" spans="1:71" ht="8.85" customHeight="1" x14ac:dyDescent="0.3">
      <c r="A14" s="47">
        <v>1</v>
      </c>
      <c r="B14" s="60"/>
      <c r="C14" s="47" t="s">
        <v>84</v>
      </c>
      <c r="D14" s="61"/>
      <c r="E14" s="63">
        <v>475572826</v>
      </c>
      <c r="F14" s="62"/>
      <c r="G14" s="63">
        <v>7179879</v>
      </c>
      <c r="H14" s="62"/>
      <c r="I14" s="63">
        <v>52272227</v>
      </c>
      <c r="J14" s="63"/>
      <c r="K14" s="63">
        <v>0</v>
      </c>
      <c r="L14" s="62"/>
      <c r="M14" s="63">
        <v>729227</v>
      </c>
      <c r="N14" s="62"/>
      <c r="O14" s="63">
        <v>0</v>
      </c>
      <c r="P14" s="62"/>
      <c r="Q14" s="63">
        <v>1766623</v>
      </c>
      <c r="R14" s="62"/>
      <c r="S14" s="63">
        <v>1416584</v>
      </c>
      <c r="T14" s="62"/>
      <c r="U14" s="63">
        <f t="shared" ref="U14:U58" si="0">SUM(E14:S14)</f>
        <v>538937366</v>
      </c>
      <c r="V14" s="62"/>
      <c r="W14" s="64">
        <f>(U14/$BS14)</f>
        <v>3379.6168862523282</v>
      </c>
      <c r="X14" s="47"/>
      <c r="Y14" s="65">
        <f>IF($BO14,U14/$BO14*100,0)</f>
        <v>72.989862907996383</v>
      </c>
      <c r="Z14" s="62"/>
      <c r="AA14" s="63">
        <v>126681943</v>
      </c>
      <c r="AB14" s="62"/>
      <c r="AC14" s="64">
        <f t="shared" ref="AC14:AC58" si="1">(AA14/$BS14)</f>
        <v>794.40851712266488</v>
      </c>
      <c r="AD14" s="47"/>
      <c r="AE14" s="65">
        <f t="shared" ref="AE14:AE58" si="2">IF($BO14,AA14/$BO14*100,0)</f>
        <v>17.156905859239703</v>
      </c>
      <c r="AF14" s="66"/>
      <c r="AG14" s="63">
        <v>18591872</v>
      </c>
      <c r="AH14" s="62"/>
      <c r="AI14" s="67">
        <f t="shared" ref="AI14:AI58" si="3">(AG14/$BS14)</f>
        <v>116.58758238381608</v>
      </c>
      <c r="AJ14" s="47"/>
      <c r="AK14" s="65">
        <f t="shared" ref="AK14:AK58" si="4">IF($BO14,AG14/$BO14*100,0)</f>
        <v>2.5179515730275353</v>
      </c>
      <c r="AL14" s="62"/>
      <c r="AM14" s="63">
        <v>3076876</v>
      </c>
      <c r="AN14" s="62"/>
      <c r="AO14" s="64">
        <f t="shared" ref="AO14:AO58" si="5">(AM14/$BS14)</f>
        <v>19.294750638063046</v>
      </c>
      <c r="AP14" s="47"/>
      <c r="AQ14" s="65">
        <f t="shared" ref="AQ14:AQ58" si="6">IF($BO14,AM14/$BO14*100,0)</f>
        <v>0.4167103110547809</v>
      </c>
      <c r="AR14" s="62"/>
      <c r="AS14" s="63">
        <v>37426629</v>
      </c>
      <c r="AT14" s="62"/>
      <c r="AU14" s="64">
        <f t="shared" ref="AU14:AU58" si="7">(AS14/$BS14)</f>
        <v>234.69826986147604</v>
      </c>
      <c r="AV14" s="47"/>
      <c r="AW14" s="65">
        <f t="shared" ref="AW14:AW58" si="8">IF($BO14,AS14/$BO14*100,0)</f>
        <v>5.0687977716105177</v>
      </c>
      <c r="AX14" s="62"/>
      <c r="AY14" s="63">
        <v>1394423</v>
      </c>
      <c r="AZ14" s="62"/>
      <c r="BA14" s="63">
        <v>3849031</v>
      </c>
      <c r="BB14" s="62"/>
      <c r="BC14" s="63">
        <f t="shared" ref="BC14:BC58" si="9">(AY14+BA14)</f>
        <v>5243454</v>
      </c>
      <c r="BD14" s="62"/>
      <c r="BE14" s="64">
        <f t="shared" ref="BE14:BE58" si="10">(BC14/$BS14)</f>
        <v>32.881122740128049</v>
      </c>
      <c r="BF14" s="47"/>
      <c r="BG14" s="65">
        <f t="shared" ref="BG14:BG58" si="11">IF($BO14,BC14/$BO14*100,0)</f>
        <v>0.71013630297140184</v>
      </c>
      <c r="BH14" s="62"/>
      <c r="BI14" s="63">
        <v>8414758</v>
      </c>
      <c r="BJ14" s="62"/>
      <c r="BK14" s="64">
        <f t="shared" ref="BK14:BK58" si="12">(BI14/$BS14)</f>
        <v>52.768020969855833</v>
      </c>
      <c r="BL14" s="47"/>
      <c r="BM14" s="65">
        <f t="shared" ref="BM14:BM58" si="13">IF($BO14,BI14/$BO14*100,0)</f>
        <v>1.1396352740996731</v>
      </c>
      <c r="BN14" s="62"/>
      <c r="BO14" s="63">
        <f t="shared" ref="BO14:BO58" si="14">(U14+AA14+AG14+AM14+AS14+BC14+BI14)</f>
        <v>738372898</v>
      </c>
      <c r="BQ14" s="47">
        <v>1</v>
      </c>
      <c r="BS14" s="51">
        <v>159467</v>
      </c>
    </row>
    <row r="15" spans="1:71" ht="8.85" customHeight="1" x14ac:dyDescent="0.3">
      <c r="A15" s="47">
        <v>2</v>
      </c>
      <c r="B15" s="60"/>
      <c r="C15" s="47" t="s">
        <v>85</v>
      </c>
      <c r="E15" s="69">
        <v>14381644</v>
      </c>
      <c r="F15" s="66"/>
      <c r="G15" s="69">
        <v>278621</v>
      </c>
      <c r="H15" s="47"/>
      <c r="I15" s="69">
        <v>2983592</v>
      </c>
      <c r="J15" s="69"/>
      <c r="K15" s="69">
        <v>0</v>
      </c>
      <c r="L15" s="47"/>
      <c r="M15" s="69">
        <v>854830</v>
      </c>
      <c r="N15" s="47"/>
      <c r="O15" s="69">
        <v>0</v>
      </c>
      <c r="P15" s="47"/>
      <c r="Q15" s="69">
        <v>161174</v>
      </c>
      <c r="R15" s="47"/>
      <c r="S15" s="69">
        <v>122749</v>
      </c>
      <c r="T15" s="47"/>
      <c r="U15" s="69">
        <f t="shared" si="0"/>
        <v>18782610</v>
      </c>
      <c r="V15" s="47"/>
      <c r="W15" s="65">
        <f t="shared" ref="W15:W58" si="15">(U15/$BS15)</f>
        <v>1090.8072478076544</v>
      </c>
      <c r="X15" s="47"/>
      <c r="Y15" s="65">
        <f t="shared" ref="Y15:Y58" si="16">IF($BO15,U15/$BO15*100,0)</f>
        <v>37.918679731490684</v>
      </c>
      <c r="Z15" s="47"/>
      <c r="AA15" s="69">
        <v>14844720</v>
      </c>
      <c r="AB15" s="47"/>
      <c r="AC15" s="65">
        <f t="shared" si="1"/>
        <v>862.11278239154421</v>
      </c>
      <c r="AD15" s="47"/>
      <c r="AE15" s="65">
        <f t="shared" si="2"/>
        <v>29.968794719352339</v>
      </c>
      <c r="AF15" s="47"/>
      <c r="AG15" s="69">
        <v>122478</v>
      </c>
      <c r="AH15" s="47"/>
      <c r="AI15" s="65">
        <f t="shared" si="3"/>
        <v>7.1129566176897612</v>
      </c>
      <c r="AJ15" s="47"/>
      <c r="AK15" s="65">
        <f t="shared" si="4"/>
        <v>0.24726084692987377</v>
      </c>
      <c r="AL15" s="47"/>
      <c r="AM15" s="69">
        <v>164299</v>
      </c>
      <c r="AN15" s="47"/>
      <c r="AO15" s="65">
        <f t="shared" si="5"/>
        <v>9.5417271618560893</v>
      </c>
      <c r="AP15" s="47"/>
      <c r="AQ15" s="65">
        <f t="shared" si="6"/>
        <v>0.33168985360416831</v>
      </c>
      <c r="AR15" s="47"/>
      <c r="AS15" s="69">
        <v>13165510</v>
      </c>
      <c r="AT15" s="47"/>
      <c r="AU15" s="65">
        <f t="shared" si="7"/>
        <v>764.59202044253436</v>
      </c>
      <c r="AV15" s="47"/>
      <c r="AW15" s="65">
        <f t="shared" si="8"/>
        <v>26.578774578811888</v>
      </c>
      <c r="AX15" s="47"/>
      <c r="AY15" s="69">
        <v>207665</v>
      </c>
      <c r="AZ15" s="47"/>
      <c r="BA15" s="69">
        <v>56757</v>
      </c>
      <c r="BB15" s="47"/>
      <c r="BC15" s="69">
        <f t="shared" si="9"/>
        <v>264422</v>
      </c>
      <c r="BD15" s="47"/>
      <c r="BE15" s="65">
        <f t="shared" si="10"/>
        <v>15.356408618386666</v>
      </c>
      <c r="BF15" s="47"/>
      <c r="BG15" s="65">
        <f t="shared" si="11"/>
        <v>0.53382001393630751</v>
      </c>
      <c r="BH15" s="47"/>
      <c r="BI15" s="282">
        <v>2189885</v>
      </c>
      <c r="BJ15" s="47"/>
      <c r="BK15" s="65">
        <f t="shared" si="12"/>
        <v>127.17840757302979</v>
      </c>
      <c r="BL15" s="47"/>
      <c r="BM15" s="65">
        <f t="shared" si="13"/>
        <v>4.420980255874742</v>
      </c>
      <c r="BN15" s="47"/>
      <c r="BO15" s="69">
        <f t="shared" si="14"/>
        <v>49533924</v>
      </c>
      <c r="BQ15" s="47">
        <v>2</v>
      </c>
      <c r="BS15" s="51">
        <v>17219</v>
      </c>
    </row>
    <row r="16" spans="1:71" ht="8.85" customHeight="1" x14ac:dyDescent="0.3">
      <c r="A16" s="47">
        <v>3</v>
      </c>
      <c r="B16" s="60"/>
      <c r="C16" s="47" t="s">
        <v>86</v>
      </c>
      <c r="E16" s="69">
        <v>4311583</v>
      </c>
      <c r="F16" s="66"/>
      <c r="G16" s="69">
        <v>262759</v>
      </c>
      <c r="H16" s="47"/>
      <c r="I16" s="69">
        <v>1342987</v>
      </c>
      <c r="J16" s="69"/>
      <c r="K16" s="69">
        <v>16790</v>
      </c>
      <c r="L16" s="47"/>
      <c r="M16" s="69">
        <v>386320</v>
      </c>
      <c r="N16" s="47"/>
      <c r="O16" s="69">
        <v>0</v>
      </c>
      <c r="P16" s="47"/>
      <c r="Q16" s="69">
        <v>54486</v>
      </c>
      <c r="R16" s="47"/>
      <c r="S16" s="69">
        <v>29163</v>
      </c>
      <c r="T16" s="47"/>
      <c r="U16" s="69">
        <f t="shared" si="0"/>
        <v>6404088</v>
      </c>
      <c r="V16" s="47"/>
      <c r="W16" s="65">
        <f t="shared" si="15"/>
        <v>964.32585453997888</v>
      </c>
      <c r="X16" s="47"/>
      <c r="Y16" s="65">
        <f t="shared" si="16"/>
        <v>58.229627252764118</v>
      </c>
      <c r="Z16" s="47"/>
      <c r="AA16" s="69">
        <v>1701918</v>
      </c>
      <c r="AB16" s="47"/>
      <c r="AC16" s="65">
        <f t="shared" si="1"/>
        <v>256.27435627164584</v>
      </c>
      <c r="AD16" s="47"/>
      <c r="AE16" s="65">
        <f t="shared" si="2"/>
        <v>15.474810894973617</v>
      </c>
      <c r="AF16" s="47"/>
      <c r="AG16" s="69">
        <v>31993</v>
      </c>
      <c r="AH16" s="47"/>
      <c r="AI16" s="65">
        <f t="shared" si="3"/>
        <v>4.8174973648546908</v>
      </c>
      <c r="AJ16" s="47"/>
      <c r="AK16" s="65">
        <f t="shared" si="4"/>
        <v>0.29089863610520073</v>
      </c>
      <c r="AL16" s="47"/>
      <c r="AM16" s="69">
        <v>19758</v>
      </c>
      <c r="AN16" s="47"/>
      <c r="AO16" s="65">
        <f t="shared" si="5"/>
        <v>2.9751543442252673</v>
      </c>
      <c r="AP16" s="47"/>
      <c r="AQ16" s="65">
        <f t="shared" si="6"/>
        <v>0.17965102529198748</v>
      </c>
      <c r="AR16" s="47"/>
      <c r="AS16" s="69">
        <v>2078039</v>
      </c>
      <c r="AT16" s="47"/>
      <c r="AU16" s="65">
        <f t="shared" si="7"/>
        <v>312.91055563921094</v>
      </c>
      <c r="AV16" s="47"/>
      <c r="AW16" s="65">
        <f t="shared" si="8"/>
        <v>18.89471793434236</v>
      </c>
      <c r="AX16" s="47"/>
      <c r="AY16" s="69">
        <v>59394</v>
      </c>
      <c r="AZ16" s="47"/>
      <c r="BA16" s="69">
        <v>386759</v>
      </c>
      <c r="BB16" s="47"/>
      <c r="BC16" s="69">
        <f t="shared" si="9"/>
        <v>446153</v>
      </c>
      <c r="BD16" s="47"/>
      <c r="BE16" s="65">
        <f t="shared" si="10"/>
        <v>67.181599156753506</v>
      </c>
      <c r="BF16" s="47"/>
      <c r="BG16" s="65">
        <f t="shared" si="11"/>
        <v>4.0566779981322041</v>
      </c>
      <c r="BH16" s="47"/>
      <c r="BI16" s="282">
        <v>316040</v>
      </c>
      <c r="BJ16" s="47"/>
      <c r="BK16" s="65">
        <f t="shared" si="12"/>
        <v>47.589218491191083</v>
      </c>
      <c r="BL16" s="47"/>
      <c r="BM16" s="65">
        <f t="shared" si="13"/>
        <v>2.8736162583905109</v>
      </c>
      <c r="BN16" s="47"/>
      <c r="BO16" s="69">
        <f t="shared" si="14"/>
        <v>10997989</v>
      </c>
      <c r="BQ16" s="47">
        <v>3</v>
      </c>
      <c r="BS16" s="51">
        <v>6641</v>
      </c>
    </row>
    <row r="17" spans="1:71" ht="8.85" customHeight="1" x14ac:dyDescent="0.3">
      <c r="A17" s="47">
        <v>4</v>
      </c>
      <c r="B17" s="60"/>
      <c r="C17" s="47" t="s">
        <v>87</v>
      </c>
      <c r="E17" s="69">
        <v>79793696</v>
      </c>
      <c r="F17" s="66"/>
      <c r="G17" s="69">
        <v>1542920</v>
      </c>
      <c r="H17" s="47"/>
      <c r="I17" s="69">
        <v>7462391</v>
      </c>
      <c r="J17" s="69"/>
      <c r="K17" s="69">
        <v>5980</v>
      </c>
      <c r="L17" s="47"/>
      <c r="M17" s="69">
        <v>1694998</v>
      </c>
      <c r="N17" s="47"/>
      <c r="O17" s="69">
        <v>0</v>
      </c>
      <c r="P17" s="47"/>
      <c r="Q17" s="69">
        <v>436618</v>
      </c>
      <c r="R17" s="47"/>
      <c r="S17" s="69">
        <v>179453</v>
      </c>
      <c r="T17" s="47"/>
      <c r="U17" s="69">
        <f t="shared" si="0"/>
        <v>91116056</v>
      </c>
      <c r="V17" s="47"/>
      <c r="W17" s="65">
        <f t="shared" si="15"/>
        <v>1784.8394906953968</v>
      </c>
      <c r="X17" s="47"/>
      <c r="Y17" s="65">
        <f t="shared" si="16"/>
        <v>51.639203371415178</v>
      </c>
      <c r="Z17" s="47"/>
      <c r="AA17" s="69">
        <v>42931593</v>
      </c>
      <c r="AB17" s="47"/>
      <c r="AC17" s="65">
        <f t="shared" si="1"/>
        <v>840.97145935357491</v>
      </c>
      <c r="AD17" s="47"/>
      <c r="AE17" s="65">
        <f t="shared" si="2"/>
        <v>24.331093325481778</v>
      </c>
      <c r="AF17" s="47"/>
      <c r="AG17" s="69">
        <v>1833687</v>
      </c>
      <c r="AH17" s="47"/>
      <c r="AI17" s="65">
        <f t="shared" si="3"/>
        <v>35.919431929480901</v>
      </c>
      <c r="AJ17" s="47"/>
      <c r="AK17" s="65">
        <f t="shared" si="4"/>
        <v>1.0392255774604662</v>
      </c>
      <c r="AL17" s="47"/>
      <c r="AM17" s="69">
        <v>157302</v>
      </c>
      <c r="AN17" s="47"/>
      <c r="AO17" s="65">
        <f t="shared" si="5"/>
        <v>3.0813320274240938</v>
      </c>
      <c r="AP17" s="47"/>
      <c r="AQ17" s="65">
        <f t="shared" si="6"/>
        <v>8.9149490499570674E-2</v>
      </c>
      <c r="AR17" s="47"/>
      <c r="AS17" s="69">
        <v>22355580</v>
      </c>
      <c r="AT17" s="47"/>
      <c r="AU17" s="65">
        <f t="shared" si="7"/>
        <v>437.91537708129283</v>
      </c>
      <c r="AV17" s="47"/>
      <c r="AW17" s="65">
        <f t="shared" si="8"/>
        <v>12.669823440403761</v>
      </c>
      <c r="AX17" s="47"/>
      <c r="AY17" s="69">
        <v>2334701</v>
      </c>
      <c r="AZ17" s="47"/>
      <c r="BA17" s="69">
        <v>540599</v>
      </c>
      <c r="BB17" s="47"/>
      <c r="BC17" s="69">
        <f t="shared" si="9"/>
        <v>2875300</v>
      </c>
      <c r="BD17" s="47"/>
      <c r="BE17" s="65">
        <f t="shared" si="10"/>
        <v>56.323212536728697</v>
      </c>
      <c r="BF17" s="47"/>
      <c r="BG17" s="65">
        <f t="shared" si="11"/>
        <v>1.6295503555798119</v>
      </c>
      <c r="BH17" s="47"/>
      <c r="BI17" s="282">
        <v>15177929</v>
      </c>
      <c r="BJ17" s="47"/>
      <c r="BK17" s="65">
        <f t="shared" si="12"/>
        <v>297.31496571988248</v>
      </c>
      <c r="BL17" s="47"/>
      <c r="BM17" s="65">
        <f t="shared" si="13"/>
        <v>8.6019544391594405</v>
      </c>
      <c r="BN17" s="47"/>
      <c r="BO17" s="69">
        <f t="shared" si="14"/>
        <v>176447447</v>
      </c>
      <c r="BQ17" s="47">
        <v>4</v>
      </c>
      <c r="BS17" s="51">
        <v>51050</v>
      </c>
    </row>
    <row r="18" spans="1:71" ht="8.85" customHeight="1" x14ac:dyDescent="0.3">
      <c r="A18" s="47">
        <v>5</v>
      </c>
      <c r="B18" s="60"/>
      <c r="C18" s="47" t="s">
        <v>88</v>
      </c>
      <c r="E18" s="69">
        <v>302146754</v>
      </c>
      <c r="F18" s="66"/>
      <c r="G18" s="69">
        <v>11438349</v>
      </c>
      <c r="H18" s="47"/>
      <c r="I18" s="69">
        <v>73994329</v>
      </c>
      <c r="J18" s="69"/>
      <c r="K18" s="69">
        <v>143559</v>
      </c>
      <c r="L18" s="47"/>
      <c r="M18" s="69">
        <v>3295136</v>
      </c>
      <c r="N18" s="47"/>
      <c r="O18" s="69">
        <v>0</v>
      </c>
      <c r="P18" s="47"/>
      <c r="Q18" s="69">
        <v>2488267</v>
      </c>
      <c r="R18" s="47"/>
      <c r="S18" s="69">
        <v>1280782</v>
      </c>
      <c r="T18" s="47"/>
      <c r="U18" s="69">
        <f t="shared" si="0"/>
        <v>394787176</v>
      </c>
      <c r="V18" s="47"/>
      <c r="W18" s="70">
        <f t="shared" si="15"/>
        <v>1582.8081564577303</v>
      </c>
      <c r="X18" s="47"/>
      <c r="Y18" s="70">
        <f t="shared" si="16"/>
        <v>64.106211607679271</v>
      </c>
      <c r="Z18" s="47"/>
      <c r="AA18" s="69">
        <v>149195812</v>
      </c>
      <c r="AB18" s="47"/>
      <c r="AC18" s="70">
        <f t="shared" si="1"/>
        <v>598.16620827352835</v>
      </c>
      <c r="AD18" s="47"/>
      <c r="AE18" s="70">
        <f t="shared" si="2"/>
        <v>24.226669143507166</v>
      </c>
      <c r="AF18" s="47"/>
      <c r="AG18" s="69">
        <v>3669662</v>
      </c>
      <c r="AH18" s="47"/>
      <c r="AI18" s="70">
        <f t="shared" si="3"/>
        <v>14.712663678424517</v>
      </c>
      <c r="AJ18" s="47"/>
      <c r="AK18" s="70">
        <f t="shared" si="4"/>
        <v>0.59588594311548637</v>
      </c>
      <c r="AL18" s="47"/>
      <c r="AM18" s="69">
        <v>2008770</v>
      </c>
      <c r="AN18" s="47"/>
      <c r="AO18" s="70">
        <f t="shared" si="5"/>
        <v>8.0537001547578004</v>
      </c>
      <c r="AP18" s="47"/>
      <c r="AQ18" s="70">
        <f t="shared" si="6"/>
        <v>0.3261874815588181</v>
      </c>
      <c r="AR18" s="47"/>
      <c r="AS18" s="69">
        <v>54509425</v>
      </c>
      <c r="AT18" s="47"/>
      <c r="AU18" s="70">
        <f t="shared" si="7"/>
        <v>218.54297134976065</v>
      </c>
      <c r="AV18" s="47"/>
      <c r="AW18" s="70">
        <f t="shared" si="8"/>
        <v>8.8513329360600164</v>
      </c>
      <c r="AX18" s="47"/>
      <c r="AY18" s="69">
        <v>376819</v>
      </c>
      <c r="AZ18" s="47"/>
      <c r="BA18" s="69">
        <v>557392</v>
      </c>
      <c r="BB18" s="47"/>
      <c r="BC18" s="69">
        <f t="shared" si="9"/>
        <v>934211</v>
      </c>
      <c r="BD18" s="47"/>
      <c r="BE18" s="70">
        <f t="shared" si="10"/>
        <v>3.7455036043332184</v>
      </c>
      <c r="BF18" s="47"/>
      <c r="BG18" s="70">
        <f t="shared" si="11"/>
        <v>0.15169876757147163</v>
      </c>
      <c r="BH18" s="47"/>
      <c r="BI18" s="282">
        <v>10727897</v>
      </c>
      <c r="BJ18" s="47"/>
      <c r="BK18" s="70">
        <f t="shared" si="12"/>
        <v>43.011029500204472</v>
      </c>
      <c r="BL18" s="47"/>
      <c r="BM18" s="70">
        <f t="shared" si="13"/>
        <v>1.7420141205077737</v>
      </c>
      <c r="BN18" s="47"/>
      <c r="BO18" s="69">
        <f t="shared" si="14"/>
        <v>615832953</v>
      </c>
      <c r="BQ18" s="47">
        <v>5</v>
      </c>
      <c r="BS18" s="51">
        <v>249422</v>
      </c>
    </row>
    <row r="19" spans="1:71" ht="8.85" customHeight="1" x14ac:dyDescent="0.3">
      <c r="A19" s="71"/>
      <c r="B19" s="60"/>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Q19" s="72"/>
    </row>
    <row r="20" spans="1:71" ht="8.85" customHeight="1" x14ac:dyDescent="0.3">
      <c r="A20" s="47">
        <v>6</v>
      </c>
      <c r="B20" s="60"/>
      <c r="C20" s="47" t="s">
        <v>89</v>
      </c>
      <c r="E20" s="69">
        <v>21590143</v>
      </c>
      <c r="F20" s="66"/>
      <c r="G20" s="69">
        <v>415020</v>
      </c>
      <c r="H20" s="47"/>
      <c r="I20" s="69">
        <v>2953464</v>
      </c>
      <c r="J20" s="69"/>
      <c r="K20" s="69">
        <v>0</v>
      </c>
      <c r="L20" s="47"/>
      <c r="M20" s="69">
        <v>58125</v>
      </c>
      <c r="N20" s="47"/>
      <c r="O20" s="69">
        <v>0</v>
      </c>
      <c r="P20" s="47"/>
      <c r="Q20" s="69">
        <v>11612</v>
      </c>
      <c r="R20" s="47"/>
      <c r="S20" s="69">
        <v>221226</v>
      </c>
      <c r="T20" s="47"/>
      <c r="U20" s="69">
        <f t="shared" si="0"/>
        <v>25249590</v>
      </c>
      <c r="V20" s="47"/>
      <c r="W20" s="70">
        <f t="shared" si="15"/>
        <v>1389.6307099614748</v>
      </c>
      <c r="X20" s="47"/>
      <c r="Y20" s="70">
        <f t="shared" si="16"/>
        <v>46.000356203393594</v>
      </c>
      <c r="Z20" s="47"/>
      <c r="AA20" s="69">
        <v>23712342</v>
      </c>
      <c r="AB20" s="47"/>
      <c r="AC20" s="70">
        <f t="shared" si="1"/>
        <v>1305.0270776004402</v>
      </c>
      <c r="AD20" s="47"/>
      <c r="AE20" s="70">
        <f t="shared" si="2"/>
        <v>43.199758032375598</v>
      </c>
      <c r="AF20" s="47"/>
      <c r="AG20" s="282">
        <v>215861</v>
      </c>
      <c r="AH20" s="47"/>
      <c r="AI20" s="70">
        <f t="shared" si="3"/>
        <v>11.880077050082553</v>
      </c>
      <c r="AJ20" s="47"/>
      <c r="AK20" s="70">
        <f t="shared" si="4"/>
        <v>0.39326115356410712</v>
      </c>
      <c r="AL20" s="47"/>
      <c r="AM20" s="282">
        <v>241082</v>
      </c>
      <c r="AN20" s="47"/>
      <c r="AO20" s="70">
        <f t="shared" si="5"/>
        <v>13.268134287286736</v>
      </c>
      <c r="AP20" s="47"/>
      <c r="AQ20" s="70">
        <f t="shared" si="6"/>
        <v>0.43920942376595162</v>
      </c>
      <c r="AR20" s="47"/>
      <c r="AS20" s="282">
        <v>4548255</v>
      </c>
      <c r="AT20" s="47"/>
      <c r="AU20" s="70">
        <f t="shared" si="7"/>
        <v>250.3167308750688</v>
      </c>
      <c r="AV20" s="47"/>
      <c r="AW20" s="70">
        <f t="shared" si="8"/>
        <v>8.2861286105582668</v>
      </c>
      <c r="AX20" s="47"/>
      <c r="AY20" s="282">
        <v>52683</v>
      </c>
      <c r="AZ20" s="47"/>
      <c r="BA20" s="282">
        <v>83981</v>
      </c>
      <c r="BB20" s="47"/>
      <c r="BC20" s="69">
        <f t="shared" si="9"/>
        <v>136664</v>
      </c>
      <c r="BD20" s="47"/>
      <c r="BE20" s="70">
        <f t="shared" si="10"/>
        <v>7.5214089157952673</v>
      </c>
      <c r="BF20" s="47"/>
      <c r="BG20" s="70">
        <f t="shared" si="11"/>
        <v>0.2489780103431613</v>
      </c>
      <c r="BH20" s="47"/>
      <c r="BI20" s="282">
        <v>786194</v>
      </c>
      <c r="BJ20" s="47"/>
      <c r="BK20" s="70">
        <f t="shared" si="12"/>
        <v>43.268794716565765</v>
      </c>
      <c r="BL20" s="47"/>
      <c r="BM20" s="70">
        <f t="shared" si="13"/>
        <v>1.432308565999322</v>
      </c>
      <c r="BN20" s="47"/>
      <c r="BO20" s="69">
        <f t="shared" si="14"/>
        <v>54889988</v>
      </c>
      <c r="BQ20" s="47">
        <v>6</v>
      </c>
      <c r="BS20" s="51">
        <v>18170</v>
      </c>
    </row>
    <row r="21" spans="1:71" ht="8.85" customHeight="1" x14ac:dyDescent="0.3">
      <c r="A21" s="47">
        <v>7</v>
      </c>
      <c r="B21" s="60"/>
      <c r="C21" s="47" t="s">
        <v>90</v>
      </c>
      <c r="E21" s="69">
        <v>2410024</v>
      </c>
      <c r="F21" s="66"/>
      <c r="G21" s="69">
        <v>2164453</v>
      </c>
      <c r="H21" s="47"/>
      <c r="I21" s="69">
        <v>1194140</v>
      </c>
      <c r="J21" s="69"/>
      <c r="K21" s="69">
        <v>7192</v>
      </c>
      <c r="L21" s="47"/>
      <c r="M21" s="69">
        <v>3922166</v>
      </c>
      <c r="N21" s="47"/>
      <c r="O21" s="69">
        <v>0</v>
      </c>
      <c r="P21" s="47"/>
      <c r="Q21" s="69">
        <v>288514</v>
      </c>
      <c r="R21" s="47"/>
      <c r="S21" s="69">
        <v>47523</v>
      </c>
      <c r="T21" s="47"/>
      <c r="U21" s="69">
        <f t="shared" si="0"/>
        <v>10034012</v>
      </c>
      <c r="V21" s="47"/>
      <c r="W21" s="70">
        <f t="shared" si="15"/>
        <v>1748.9998256928709</v>
      </c>
      <c r="X21" s="47"/>
      <c r="Y21" s="70">
        <f t="shared" si="16"/>
        <v>55.672464755887574</v>
      </c>
      <c r="Z21" s="47"/>
      <c r="AA21" s="69">
        <v>4124558</v>
      </c>
      <c r="AB21" s="47"/>
      <c r="AC21" s="70">
        <f t="shared" si="1"/>
        <v>718.93986404043926</v>
      </c>
      <c r="AD21" s="47"/>
      <c r="AE21" s="70">
        <f t="shared" si="2"/>
        <v>22.884595901281973</v>
      </c>
      <c r="AF21" s="47"/>
      <c r="AG21" s="282">
        <v>13673</v>
      </c>
      <c r="AH21" s="47"/>
      <c r="AI21" s="70">
        <f t="shared" si="3"/>
        <v>2.3833013770263203</v>
      </c>
      <c r="AJ21" s="47"/>
      <c r="AK21" s="70">
        <f t="shared" si="4"/>
        <v>7.5862936042656801E-2</v>
      </c>
      <c r="AL21" s="47"/>
      <c r="AM21" s="282">
        <v>2273</v>
      </c>
      <c r="AN21" s="47"/>
      <c r="AO21" s="70">
        <f t="shared" si="5"/>
        <v>0.39620010458427751</v>
      </c>
      <c r="AP21" s="47"/>
      <c r="AQ21" s="70">
        <f t="shared" si="6"/>
        <v>1.2611457150951431E-2</v>
      </c>
      <c r="AR21" s="47"/>
      <c r="AS21" s="282">
        <v>3494106</v>
      </c>
      <c r="AT21" s="47"/>
      <c r="AU21" s="70">
        <f t="shared" si="7"/>
        <v>609.04758584626109</v>
      </c>
      <c r="AV21" s="47"/>
      <c r="AW21" s="70">
        <f t="shared" si="8"/>
        <v>19.386611570559744</v>
      </c>
      <c r="AX21" s="47"/>
      <c r="AY21" s="282">
        <v>134451</v>
      </c>
      <c r="AZ21" s="47"/>
      <c r="BA21" s="282">
        <v>28038</v>
      </c>
      <c r="BB21" s="47"/>
      <c r="BC21" s="69">
        <f t="shared" si="9"/>
        <v>162489</v>
      </c>
      <c r="BD21" s="47"/>
      <c r="BE21" s="70">
        <f t="shared" si="10"/>
        <v>28.322991110336414</v>
      </c>
      <c r="BF21" s="47"/>
      <c r="BG21" s="70">
        <f t="shared" si="11"/>
        <v>0.90154996084511518</v>
      </c>
      <c r="BH21" s="47"/>
      <c r="BI21" s="282">
        <v>192183</v>
      </c>
      <c r="BJ21" s="47"/>
      <c r="BK21" s="70">
        <f t="shared" si="12"/>
        <v>33.49886700366045</v>
      </c>
      <c r="BL21" s="47"/>
      <c r="BM21" s="70">
        <f t="shared" si="13"/>
        <v>1.0663034182319837</v>
      </c>
      <c r="BN21" s="47"/>
      <c r="BO21" s="69">
        <f t="shared" si="14"/>
        <v>18023294</v>
      </c>
      <c r="BQ21" s="47">
        <v>7</v>
      </c>
      <c r="BS21" s="51">
        <v>5737</v>
      </c>
    </row>
    <row r="22" spans="1:71" ht="8.85" customHeight="1" x14ac:dyDescent="0.3">
      <c r="A22" s="47">
        <v>8</v>
      </c>
      <c r="B22" s="60"/>
      <c r="C22" s="47" t="s">
        <v>91</v>
      </c>
      <c r="E22" s="69">
        <v>19397748</v>
      </c>
      <c r="F22" s="66"/>
      <c r="G22" s="69">
        <v>594395</v>
      </c>
      <c r="H22" s="47"/>
      <c r="I22" s="69">
        <v>9629744</v>
      </c>
      <c r="J22" s="69"/>
      <c r="K22" s="69">
        <v>24010</v>
      </c>
      <c r="L22" s="47"/>
      <c r="M22" s="69">
        <v>1710667</v>
      </c>
      <c r="N22" s="47"/>
      <c r="O22" s="69">
        <v>0</v>
      </c>
      <c r="P22" s="47"/>
      <c r="Q22" s="69">
        <v>506486</v>
      </c>
      <c r="R22" s="47"/>
      <c r="S22" s="69">
        <v>302983</v>
      </c>
      <c r="T22" s="47"/>
      <c r="U22" s="69">
        <f t="shared" si="0"/>
        <v>32166033</v>
      </c>
      <c r="V22" s="47"/>
      <c r="W22" s="70">
        <f t="shared" si="15"/>
        <v>755.24848555999063</v>
      </c>
      <c r="X22" s="47"/>
      <c r="Y22" s="70">
        <f t="shared" si="16"/>
        <v>37.782632086788091</v>
      </c>
      <c r="Z22" s="47"/>
      <c r="AA22" s="69">
        <v>30105743</v>
      </c>
      <c r="AB22" s="47"/>
      <c r="AC22" s="70">
        <f t="shared" si="1"/>
        <v>706.87351490960316</v>
      </c>
      <c r="AD22" s="47"/>
      <c r="AE22" s="70">
        <f t="shared" si="2"/>
        <v>35.362589209194553</v>
      </c>
      <c r="AF22" s="47"/>
      <c r="AG22" s="282">
        <v>227984</v>
      </c>
      <c r="AH22" s="47"/>
      <c r="AI22" s="70">
        <f t="shared" si="3"/>
        <v>5.3529936604836816</v>
      </c>
      <c r="AJ22" s="47"/>
      <c r="AK22" s="70">
        <f t="shared" si="4"/>
        <v>0.26779291041808906</v>
      </c>
      <c r="AL22" s="47"/>
      <c r="AM22" s="282">
        <v>291892</v>
      </c>
      <c r="AN22" s="47"/>
      <c r="AO22" s="70">
        <f t="shared" si="5"/>
        <v>6.8535336933552475</v>
      </c>
      <c r="AP22" s="47"/>
      <c r="AQ22" s="70">
        <f t="shared" si="6"/>
        <v>0.34286006126639085</v>
      </c>
      <c r="AR22" s="47"/>
      <c r="AS22" s="282">
        <v>12342629</v>
      </c>
      <c r="AT22" s="47"/>
      <c r="AU22" s="70">
        <f t="shared" si="7"/>
        <v>289.80110354543319</v>
      </c>
      <c r="AV22" s="47"/>
      <c r="AW22" s="70">
        <f t="shared" si="8"/>
        <v>14.497809241528827</v>
      </c>
      <c r="AX22" s="47"/>
      <c r="AY22" s="282">
        <v>683307</v>
      </c>
      <c r="AZ22" s="47"/>
      <c r="BA22" s="282">
        <v>58127</v>
      </c>
      <c r="BB22" s="47"/>
      <c r="BC22" s="69">
        <f t="shared" si="9"/>
        <v>741434</v>
      </c>
      <c r="BD22" s="47"/>
      <c r="BE22" s="70">
        <f t="shared" si="10"/>
        <v>17.408640525945057</v>
      </c>
      <c r="BF22" s="47"/>
      <c r="BG22" s="70">
        <f t="shared" si="11"/>
        <v>0.87089782064936772</v>
      </c>
      <c r="BH22" s="47"/>
      <c r="BI22" s="282">
        <v>9258727</v>
      </c>
      <c r="BJ22" s="47"/>
      <c r="BK22" s="70">
        <f t="shared" si="12"/>
        <v>217.39204038506691</v>
      </c>
      <c r="BL22" s="47"/>
      <c r="BM22" s="70">
        <f t="shared" si="13"/>
        <v>10.875418670154671</v>
      </c>
      <c r="BN22" s="47"/>
      <c r="BO22" s="69">
        <f t="shared" si="14"/>
        <v>85134442</v>
      </c>
      <c r="BQ22" s="47">
        <v>8</v>
      </c>
      <c r="BS22" s="51">
        <v>42590</v>
      </c>
    </row>
    <row r="23" spans="1:71" ht="8.85" customHeight="1" x14ac:dyDescent="0.3">
      <c r="A23" s="47">
        <v>9</v>
      </c>
      <c r="B23" s="60"/>
      <c r="C23" s="47" t="s">
        <v>93</v>
      </c>
      <c r="E23" s="69">
        <v>0</v>
      </c>
      <c r="F23" s="66"/>
      <c r="G23" s="69">
        <v>0</v>
      </c>
      <c r="H23" s="47"/>
      <c r="I23" s="69">
        <v>0</v>
      </c>
      <c r="J23" s="69"/>
      <c r="K23" s="69">
        <v>0</v>
      </c>
      <c r="L23" s="47"/>
      <c r="M23" s="69">
        <v>0</v>
      </c>
      <c r="N23" s="47"/>
      <c r="O23" s="69">
        <v>0</v>
      </c>
      <c r="P23" s="47"/>
      <c r="Q23" s="69">
        <v>0</v>
      </c>
      <c r="R23" s="47"/>
      <c r="S23" s="69">
        <v>0</v>
      </c>
      <c r="T23" s="47"/>
      <c r="U23" s="69">
        <f t="shared" si="0"/>
        <v>0</v>
      </c>
      <c r="V23" s="47"/>
      <c r="W23" s="70">
        <f t="shared" si="15"/>
        <v>0</v>
      </c>
      <c r="X23" s="47"/>
      <c r="Y23" s="70">
        <f t="shared" si="16"/>
        <v>0</v>
      </c>
      <c r="Z23" s="47"/>
      <c r="AA23" s="69">
        <v>0</v>
      </c>
      <c r="AB23" s="47"/>
      <c r="AC23" s="70">
        <f t="shared" si="1"/>
        <v>0</v>
      </c>
      <c r="AD23" s="47"/>
      <c r="AE23" s="70">
        <f t="shared" si="2"/>
        <v>0</v>
      </c>
      <c r="AF23" s="47"/>
      <c r="AG23" s="282">
        <v>0</v>
      </c>
      <c r="AH23" s="47"/>
      <c r="AI23" s="70">
        <f t="shared" si="3"/>
        <v>0</v>
      </c>
      <c r="AJ23" s="47"/>
      <c r="AK23" s="70">
        <f t="shared" si="4"/>
        <v>0</v>
      </c>
      <c r="AL23" s="47"/>
      <c r="AM23" s="282">
        <v>0</v>
      </c>
      <c r="AN23" s="47"/>
      <c r="AO23" s="70">
        <f t="shared" si="5"/>
        <v>0</v>
      </c>
      <c r="AP23" s="47"/>
      <c r="AQ23" s="70">
        <f t="shared" si="6"/>
        <v>0</v>
      </c>
      <c r="AR23" s="47"/>
      <c r="AS23" s="282">
        <v>0</v>
      </c>
      <c r="AT23" s="47"/>
      <c r="AU23" s="70">
        <f t="shared" si="7"/>
        <v>0</v>
      </c>
      <c r="AV23" s="47"/>
      <c r="AW23" s="70">
        <f t="shared" si="8"/>
        <v>0</v>
      </c>
      <c r="AX23" s="47"/>
      <c r="AY23" s="282">
        <v>0</v>
      </c>
      <c r="AZ23" s="47"/>
      <c r="BA23" s="282">
        <v>0</v>
      </c>
      <c r="BB23" s="47"/>
      <c r="BC23" s="69">
        <f t="shared" si="9"/>
        <v>0</v>
      </c>
      <c r="BD23" s="47"/>
      <c r="BE23" s="70">
        <f t="shared" si="10"/>
        <v>0</v>
      </c>
      <c r="BF23" s="47"/>
      <c r="BG23" s="70">
        <f t="shared" si="11"/>
        <v>0</v>
      </c>
      <c r="BH23" s="47"/>
      <c r="BI23" s="282">
        <v>0</v>
      </c>
      <c r="BJ23" s="47"/>
      <c r="BK23" s="70">
        <f t="shared" si="12"/>
        <v>0</v>
      </c>
      <c r="BL23" s="47"/>
      <c r="BM23" s="70">
        <f t="shared" si="13"/>
        <v>0</v>
      </c>
      <c r="BN23" s="47"/>
      <c r="BO23" s="69">
        <f t="shared" si="14"/>
        <v>0</v>
      </c>
      <c r="BQ23" s="47">
        <v>9</v>
      </c>
      <c r="BS23" s="51">
        <v>5766</v>
      </c>
    </row>
    <row r="24" spans="1:71" ht="8.85" customHeight="1" x14ac:dyDescent="0.3">
      <c r="A24" s="47">
        <v>10</v>
      </c>
      <c r="B24" s="60"/>
      <c r="C24" s="47" t="s">
        <v>94</v>
      </c>
      <c r="E24" s="69">
        <v>72877289</v>
      </c>
      <c r="F24" s="66"/>
      <c r="G24" s="69">
        <v>1518909</v>
      </c>
      <c r="H24" s="47"/>
      <c r="I24" s="69">
        <v>8844049</v>
      </c>
      <c r="J24" s="69"/>
      <c r="K24" s="69">
        <v>0</v>
      </c>
      <c r="L24" s="47"/>
      <c r="M24" s="69">
        <v>0</v>
      </c>
      <c r="N24" s="47"/>
      <c r="O24" s="69">
        <v>0</v>
      </c>
      <c r="P24" s="47"/>
      <c r="Q24" s="69">
        <v>351372</v>
      </c>
      <c r="R24" s="47"/>
      <c r="S24" s="69">
        <v>126148</v>
      </c>
      <c r="T24" s="47"/>
      <c r="U24" s="69">
        <f t="shared" si="0"/>
        <v>83717767</v>
      </c>
      <c r="V24" s="47"/>
      <c r="W24" s="70">
        <f t="shared" si="15"/>
        <v>3467.1484717965709</v>
      </c>
      <c r="X24" s="47"/>
      <c r="Y24" s="70">
        <f t="shared" si="16"/>
        <v>63.939281388389482</v>
      </c>
      <c r="Z24" s="47"/>
      <c r="AA24" s="69">
        <v>36566628</v>
      </c>
      <c r="AB24" s="47"/>
      <c r="AC24" s="70">
        <f t="shared" si="1"/>
        <v>1514.3969187443054</v>
      </c>
      <c r="AD24" s="47"/>
      <c r="AE24" s="70">
        <f t="shared" si="2"/>
        <v>27.927690870165726</v>
      </c>
      <c r="AF24" s="47"/>
      <c r="AG24" s="282">
        <v>2163233</v>
      </c>
      <c r="AH24" s="47"/>
      <c r="AI24" s="70">
        <f t="shared" si="3"/>
        <v>89.589704298848673</v>
      </c>
      <c r="AJ24" s="47"/>
      <c r="AK24" s="70">
        <f t="shared" si="4"/>
        <v>1.6521649878173401</v>
      </c>
      <c r="AL24" s="47"/>
      <c r="AM24" s="282">
        <v>663424</v>
      </c>
      <c r="AN24" s="47"/>
      <c r="AO24" s="70">
        <f t="shared" si="5"/>
        <v>27.475523896297524</v>
      </c>
      <c r="AP24" s="47"/>
      <c r="AQ24" s="70">
        <f t="shared" si="6"/>
        <v>0.50668878705055398</v>
      </c>
      <c r="AR24" s="47"/>
      <c r="AS24" s="282">
        <v>2539519</v>
      </c>
      <c r="AT24" s="47"/>
      <c r="AU24" s="70">
        <f t="shared" si="7"/>
        <v>105.17348629172534</v>
      </c>
      <c r="AV24" s="47"/>
      <c r="AW24" s="70">
        <f t="shared" si="8"/>
        <v>1.9395526869721866</v>
      </c>
      <c r="AX24" s="47"/>
      <c r="AY24" s="282">
        <v>51523</v>
      </c>
      <c r="AZ24" s="47"/>
      <c r="BA24" s="282">
        <v>3156654</v>
      </c>
      <c r="BB24" s="47"/>
      <c r="BC24" s="69">
        <f t="shared" si="9"/>
        <v>3208177</v>
      </c>
      <c r="BD24" s="47"/>
      <c r="BE24" s="70">
        <f t="shared" si="10"/>
        <v>132.8657748695436</v>
      </c>
      <c r="BF24" s="47"/>
      <c r="BG24" s="70">
        <f t="shared" si="11"/>
        <v>2.4502389313221791</v>
      </c>
      <c r="BH24" s="47"/>
      <c r="BI24" s="282">
        <v>2074483</v>
      </c>
      <c r="BJ24" s="47"/>
      <c r="BK24" s="70">
        <f t="shared" si="12"/>
        <v>85.91414727076949</v>
      </c>
      <c r="BL24" s="47"/>
      <c r="BM24" s="70">
        <f t="shared" si="13"/>
        <v>1.5843823482825381</v>
      </c>
      <c r="BN24" s="47"/>
      <c r="BO24" s="69">
        <f t="shared" si="14"/>
        <v>130933231</v>
      </c>
      <c r="BQ24" s="47">
        <v>10</v>
      </c>
      <c r="BS24" s="51">
        <v>24146</v>
      </c>
    </row>
    <row r="25" spans="1:71" ht="8.85" customHeight="1" x14ac:dyDescent="0.3">
      <c r="A25" s="71"/>
      <c r="B25" s="60"/>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Q25" s="72"/>
    </row>
    <row r="26" spans="1:71" ht="8.85" customHeight="1" x14ac:dyDescent="0.3">
      <c r="A26" s="47">
        <v>11</v>
      </c>
      <c r="B26" s="60"/>
      <c r="C26" s="47" t="s">
        <v>95</v>
      </c>
      <c r="E26" s="69">
        <v>59684768</v>
      </c>
      <c r="F26" s="66"/>
      <c r="G26" s="69">
        <v>403006</v>
      </c>
      <c r="H26" s="47"/>
      <c r="I26" s="69">
        <v>5735260</v>
      </c>
      <c r="J26" s="69"/>
      <c r="K26" s="69">
        <v>0</v>
      </c>
      <c r="L26" s="47"/>
      <c r="M26" s="69">
        <v>0</v>
      </c>
      <c r="N26" s="47"/>
      <c r="O26" s="69">
        <v>0</v>
      </c>
      <c r="P26" s="47"/>
      <c r="Q26" s="69">
        <v>186278</v>
      </c>
      <c r="R26" s="47"/>
      <c r="S26" s="69">
        <v>61589</v>
      </c>
      <c r="T26" s="47"/>
      <c r="U26" s="69">
        <f t="shared" si="0"/>
        <v>66070901</v>
      </c>
      <c r="V26" s="47"/>
      <c r="W26" s="70">
        <f t="shared" si="15"/>
        <v>4507.4976804475373</v>
      </c>
      <c r="X26" s="47"/>
      <c r="Y26" s="70">
        <f t="shared" si="16"/>
        <v>73.487167932928472</v>
      </c>
      <c r="Z26" s="47"/>
      <c r="AA26" s="69">
        <v>16676753</v>
      </c>
      <c r="AB26" s="47"/>
      <c r="AC26" s="70">
        <f t="shared" si="1"/>
        <v>1137.7236321462683</v>
      </c>
      <c r="AD26" s="47"/>
      <c r="AE26" s="70">
        <f t="shared" si="2"/>
        <v>18.548670136751561</v>
      </c>
      <c r="AF26" s="47"/>
      <c r="AG26" s="282">
        <v>1087162</v>
      </c>
      <c r="AH26" s="47"/>
      <c r="AI26" s="70">
        <f t="shared" si="3"/>
        <v>74.168508664210677</v>
      </c>
      <c r="AJ26" s="47"/>
      <c r="AK26" s="70">
        <f t="shared" si="4"/>
        <v>1.2091927801060014</v>
      </c>
      <c r="AL26" s="47"/>
      <c r="AM26" s="282">
        <v>278717</v>
      </c>
      <c r="AN26" s="47"/>
      <c r="AO26" s="70">
        <f t="shared" si="5"/>
        <v>19.014667758220767</v>
      </c>
      <c r="AP26" s="47"/>
      <c r="AQ26" s="70">
        <f t="shared" si="6"/>
        <v>0.31000217455430229</v>
      </c>
      <c r="AR26" s="47"/>
      <c r="AS26" s="282">
        <v>4769014</v>
      </c>
      <c r="AT26" s="47"/>
      <c r="AU26" s="70">
        <f t="shared" si="7"/>
        <v>325.35229908582346</v>
      </c>
      <c r="AV26" s="47"/>
      <c r="AW26" s="70">
        <f t="shared" si="8"/>
        <v>5.304321984234587</v>
      </c>
      <c r="AX26" s="47"/>
      <c r="AY26" s="282">
        <v>269552</v>
      </c>
      <c r="AZ26" s="47"/>
      <c r="BA26" s="282">
        <v>247043</v>
      </c>
      <c r="BB26" s="47"/>
      <c r="BC26" s="69">
        <f t="shared" si="9"/>
        <v>516595</v>
      </c>
      <c r="BD26" s="47"/>
      <c r="BE26" s="70">
        <f t="shared" si="10"/>
        <v>35.243211897939695</v>
      </c>
      <c r="BF26" s="47"/>
      <c r="BG26" s="70">
        <f t="shared" si="11"/>
        <v>0.57458128985271717</v>
      </c>
      <c r="BH26" s="47"/>
      <c r="BI26" s="282">
        <v>508937</v>
      </c>
      <c r="BJ26" s="47"/>
      <c r="BK26" s="70">
        <f t="shared" si="12"/>
        <v>34.720766816755358</v>
      </c>
      <c r="BL26" s="47"/>
      <c r="BM26" s="70">
        <f t="shared" si="13"/>
        <v>0.56606370157235819</v>
      </c>
      <c r="BN26" s="47"/>
      <c r="BO26" s="69">
        <f t="shared" si="14"/>
        <v>89908079</v>
      </c>
      <c r="BQ26" s="47">
        <v>11</v>
      </c>
      <c r="BS26" s="51">
        <v>14658</v>
      </c>
    </row>
    <row r="27" spans="1:71" ht="8.85" customHeight="1" x14ac:dyDescent="0.3">
      <c r="A27" s="47">
        <v>12</v>
      </c>
      <c r="B27" s="60"/>
      <c r="C27" s="47" t="s">
        <v>96</v>
      </c>
      <c r="E27" s="69">
        <v>5954795</v>
      </c>
      <c r="F27" s="66"/>
      <c r="G27" s="69">
        <v>84196</v>
      </c>
      <c r="H27" s="47"/>
      <c r="I27" s="69">
        <v>1776985</v>
      </c>
      <c r="J27" s="69"/>
      <c r="K27" s="69">
        <v>0</v>
      </c>
      <c r="L27" s="47"/>
      <c r="M27" s="69">
        <v>24387</v>
      </c>
      <c r="N27" s="47"/>
      <c r="O27" s="69">
        <v>0</v>
      </c>
      <c r="P27" s="47"/>
      <c r="Q27" s="69">
        <v>120149</v>
      </c>
      <c r="R27" s="47"/>
      <c r="S27" s="69">
        <v>93428</v>
      </c>
      <c r="T27" s="47"/>
      <c r="U27" s="69">
        <f t="shared" si="0"/>
        <v>8053940</v>
      </c>
      <c r="V27" s="47"/>
      <c r="W27" s="65">
        <f t="shared" si="15"/>
        <v>984.58924205378969</v>
      </c>
      <c r="X27" s="47"/>
      <c r="Y27" s="65">
        <f t="shared" si="16"/>
        <v>35.810959764882</v>
      </c>
      <c r="Z27" s="47"/>
      <c r="AA27" s="69">
        <v>6350185</v>
      </c>
      <c r="AB27" s="47"/>
      <c r="AC27" s="65">
        <f t="shared" si="1"/>
        <v>776.30623471882643</v>
      </c>
      <c r="AD27" s="47"/>
      <c r="AE27" s="65">
        <f t="shared" si="2"/>
        <v>28.235400255596293</v>
      </c>
      <c r="AF27" s="47"/>
      <c r="AG27" s="69">
        <v>108891</v>
      </c>
      <c r="AH27" s="47"/>
      <c r="AI27" s="65">
        <f t="shared" si="3"/>
        <v>13.311858190709046</v>
      </c>
      <c r="AJ27" s="47"/>
      <c r="AK27" s="65">
        <f t="shared" si="4"/>
        <v>0.48417187361189257</v>
      </c>
      <c r="AL27" s="47"/>
      <c r="AM27" s="69">
        <v>30157</v>
      </c>
      <c r="AN27" s="47"/>
      <c r="AO27" s="65">
        <f t="shared" si="5"/>
        <v>3.6866748166259167</v>
      </c>
      <c r="AP27" s="47"/>
      <c r="AQ27" s="65">
        <f t="shared" si="6"/>
        <v>0.13408978880269118</v>
      </c>
      <c r="AR27" s="47"/>
      <c r="AS27" s="69">
        <v>4844306</v>
      </c>
      <c r="AT27" s="47"/>
      <c r="AU27" s="65">
        <f t="shared" si="7"/>
        <v>592.21344743276279</v>
      </c>
      <c r="AV27" s="47"/>
      <c r="AW27" s="65">
        <f t="shared" si="8"/>
        <v>21.539674650515956</v>
      </c>
      <c r="AX27" s="47"/>
      <c r="AY27" s="69">
        <v>7264</v>
      </c>
      <c r="AZ27" s="47"/>
      <c r="BA27" s="69">
        <v>352939</v>
      </c>
      <c r="BB27" s="47"/>
      <c r="BC27" s="69">
        <f t="shared" si="9"/>
        <v>360203</v>
      </c>
      <c r="BD27" s="47"/>
      <c r="BE27" s="65">
        <f t="shared" si="10"/>
        <v>44.034596577017112</v>
      </c>
      <c r="BF27" s="47"/>
      <c r="BG27" s="65">
        <f t="shared" si="11"/>
        <v>1.6016030837316633</v>
      </c>
      <c r="BH27" s="47"/>
      <c r="BI27" s="69">
        <v>2742472</v>
      </c>
      <c r="BJ27" s="47"/>
      <c r="BK27" s="65">
        <f t="shared" si="12"/>
        <v>335.26552567237167</v>
      </c>
      <c r="BL27" s="47"/>
      <c r="BM27" s="65">
        <f t="shared" si="13"/>
        <v>12.194100582859503</v>
      </c>
      <c r="BN27" s="47"/>
      <c r="BO27" s="69">
        <f t="shared" si="14"/>
        <v>22490154</v>
      </c>
      <c r="BQ27" s="47">
        <v>12</v>
      </c>
      <c r="BS27" s="51">
        <v>8180</v>
      </c>
    </row>
    <row r="28" spans="1:71" ht="8.85" customHeight="1" x14ac:dyDescent="0.3">
      <c r="A28" s="47">
        <v>13</v>
      </c>
      <c r="B28" s="60"/>
      <c r="C28" s="47" t="s">
        <v>97</v>
      </c>
      <c r="E28" s="69">
        <v>35425846</v>
      </c>
      <c r="F28" s="66"/>
      <c r="G28" s="69">
        <v>965838</v>
      </c>
      <c r="H28" s="47"/>
      <c r="I28" s="69">
        <v>9323356</v>
      </c>
      <c r="J28" s="69"/>
      <c r="K28" s="69">
        <v>0</v>
      </c>
      <c r="L28" s="47"/>
      <c r="M28" s="69">
        <v>426761</v>
      </c>
      <c r="N28" s="47"/>
      <c r="O28" s="69">
        <v>0</v>
      </c>
      <c r="P28" s="47"/>
      <c r="Q28" s="69">
        <v>368507</v>
      </c>
      <c r="R28" s="47"/>
      <c r="S28" s="69">
        <v>136941</v>
      </c>
      <c r="T28" s="47"/>
      <c r="U28" s="69">
        <f t="shared" si="0"/>
        <v>46647249</v>
      </c>
      <c r="V28" s="47"/>
      <c r="W28" s="65">
        <f t="shared" si="15"/>
        <v>1667.044850260882</v>
      </c>
      <c r="X28" s="47"/>
      <c r="Y28" s="65">
        <f t="shared" si="16"/>
        <v>45.696771685836964</v>
      </c>
      <c r="Z28" s="47"/>
      <c r="AA28" s="69">
        <v>38615411</v>
      </c>
      <c r="AB28" s="47"/>
      <c r="AC28" s="65">
        <f t="shared" si="1"/>
        <v>1380.0089700521764</v>
      </c>
      <c r="AD28" s="47"/>
      <c r="AE28" s="65">
        <f t="shared" si="2"/>
        <v>37.828589206230731</v>
      </c>
      <c r="AF28" s="47"/>
      <c r="AG28" s="69">
        <v>836452</v>
      </c>
      <c r="AH28" s="47"/>
      <c r="AI28" s="65">
        <f t="shared" si="3"/>
        <v>29.892502322921878</v>
      </c>
      <c r="AJ28" s="47"/>
      <c r="AK28" s="65">
        <f t="shared" si="4"/>
        <v>0.81940858013216811</v>
      </c>
      <c r="AL28" s="47"/>
      <c r="AM28" s="69">
        <v>260986</v>
      </c>
      <c r="AN28" s="47"/>
      <c r="AO28" s="65">
        <f t="shared" si="5"/>
        <v>9.3269244514330634</v>
      </c>
      <c r="AP28" s="47"/>
      <c r="AQ28" s="65">
        <f t="shared" si="6"/>
        <v>0.25566818860421642</v>
      </c>
      <c r="AR28" s="47"/>
      <c r="AS28" s="69">
        <v>13308640</v>
      </c>
      <c r="AT28" s="47"/>
      <c r="AU28" s="65">
        <f t="shared" si="7"/>
        <v>475.61432349367453</v>
      </c>
      <c r="AV28" s="47"/>
      <c r="AW28" s="65">
        <f t="shared" si="8"/>
        <v>13.037465157462924</v>
      </c>
      <c r="AX28" s="47"/>
      <c r="AY28" s="69">
        <v>196092</v>
      </c>
      <c r="AZ28" s="47"/>
      <c r="BA28" s="69">
        <v>39677</v>
      </c>
      <c r="BB28" s="47"/>
      <c r="BC28" s="69">
        <f t="shared" si="9"/>
        <v>235769</v>
      </c>
      <c r="BD28" s="47"/>
      <c r="BE28" s="65">
        <f t="shared" si="10"/>
        <v>8.4257379744121224</v>
      </c>
      <c r="BF28" s="47"/>
      <c r="BG28" s="65">
        <f t="shared" si="11"/>
        <v>0.23096500639508441</v>
      </c>
      <c r="BH28" s="47"/>
      <c r="BI28" s="69">
        <v>2175459</v>
      </c>
      <c r="BJ28" s="47"/>
      <c r="BK28" s="65">
        <f t="shared" si="12"/>
        <v>77.744943177757136</v>
      </c>
      <c r="BL28" s="47"/>
      <c r="BM28" s="65">
        <f t="shared" si="13"/>
        <v>2.1311321753379109</v>
      </c>
      <c r="BN28" s="47"/>
      <c r="BO28" s="69">
        <f t="shared" si="14"/>
        <v>102079966</v>
      </c>
      <c r="BQ28" s="47">
        <v>13</v>
      </c>
      <c r="BS28" s="51">
        <v>27982</v>
      </c>
    </row>
    <row r="29" spans="1:71" ht="8.85" customHeight="1" x14ac:dyDescent="0.3">
      <c r="A29" s="47">
        <v>14</v>
      </c>
      <c r="B29" s="60"/>
      <c r="C29" s="47" t="s">
        <v>98</v>
      </c>
      <c r="E29" s="69">
        <v>4280528</v>
      </c>
      <c r="F29" s="66"/>
      <c r="G29" s="69">
        <v>133339</v>
      </c>
      <c r="H29" s="47"/>
      <c r="I29" s="69">
        <v>1297303</v>
      </c>
      <c r="J29" s="69"/>
      <c r="K29" s="69">
        <v>0</v>
      </c>
      <c r="L29" s="47"/>
      <c r="M29" s="69">
        <v>707163</v>
      </c>
      <c r="N29" s="47"/>
      <c r="O29" s="69">
        <v>0</v>
      </c>
      <c r="P29" s="47"/>
      <c r="Q29" s="69">
        <v>89168</v>
      </c>
      <c r="R29" s="47"/>
      <c r="S29" s="69">
        <v>42398</v>
      </c>
      <c r="T29" s="47"/>
      <c r="U29" s="69">
        <f t="shared" si="0"/>
        <v>6549899</v>
      </c>
      <c r="V29" s="47"/>
      <c r="W29" s="65">
        <f t="shared" si="15"/>
        <v>974.68735119047619</v>
      </c>
      <c r="X29" s="47"/>
      <c r="Y29" s="65">
        <f t="shared" si="16"/>
        <v>34.277310122230062</v>
      </c>
      <c r="Z29" s="47"/>
      <c r="AA29" s="69">
        <v>6903229</v>
      </c>
      <c r="AB29" s="47"/>
      <c r="AC29" s="65">
        <f t="shared" si="1"/>
        <v>1027.2662202380952</v>
      </c>
      <c r="AD29" s="47"/>
      <c r="AE29" s="65">
        <f t="shared" si="2"/>
        <v>36.126377105627448</v>
      </c>
      <c r="AF29" s="47"/>
      <c r="AG29" s="69">
        <v>20104</v>
      </c>
      <c r="AH29" s="47"/>
      <c r="AI29" s="65">
        <f t="shared" si="3"/>
        <v>2.9916666666666667</v>
      </c>
      <c r="AJ29" s="47"/>
      <c r="AK29" s="65">
        <f t="shared" si="4"/>
        <v>0.10520941509133395</v>
      </c>
      <c r="AL29" s="47"/>
      <c r="AM29" s="69">
        <v>110403</v>
      </c>
      <c r="AN29" s="47"/>
      <c r="AO29" s="65">
        <f t="shared" si="5"/>
        <v>16.429017857142856</v>
      </c>
      <c r="AP29" s="47"/>
      <c r="AQ29" s="65">
        <f t="shared" si="6"/>
        <v>0.57776736243178184</v>
      </c>
      <c r="AR29" s="47"/>
      <c r="AS29" s="69">
        <v>5088444</v>
      </c>
      <c r="AT29" s="47"/>
      <c r="AU29" s="65">
        <f t="shared" si="7"/>
        <v>757.2089285714286</v>
      </c>
      <c r="AV29" s="47"/>
      <c r="AW29" s="65">
        <f t="shared" si="8"/>
        <v>26.629139323766797</v>
      </c>
      <c r="AX29" s="47"/>
      <c r="AY29" s="69">
        <v>32768</v>
      </c>
      <c r="AZ29" s="47"/>
      <c r="BA29" s="69">
        <v>44172</v>
      </c>
      <c r="BB29" s="47"/>
      <c r="BC29" s="69">
        <f t="shared" si="9"/>
        <v>76940</v>
      </c>
      <c r="BD29" s="47"/>
      <c r="BE29" s="65">
        <f t="shared" si="10"/>
        <v>11.449404761904763</v>
      </c>
      <c r="BF29" s="47"/>
      <c r="BG29" s="65">
        <f t="shared" si="11"/>
        <v>0.4026468562041004</v>
      </c>
      <c r="BH29" s="47"/>
      <c r="BI29" s="69">
        <v>359537</v>
      </c>
      <c r="BJ29" s="47"/>
      <c r="BK29" s="65">
        <f t="shared" si="12"/>
        <v>53.502529761904761</v>
      </c>
      <c r="BL29" s="47"/>
      <c r="BM29" s="65">
        <f t="shared" si="13"/>
        <v>1.8815498146484748</v>
      </c>
      <c r="BN29" s="47"/>
      <c r="BO29" s="69">
        <f t="shared" si="14"/>
        <v>19108556</v>
      </c>
      <c r="BQ29" s="47">
        <v>14</v>
      </c>
      <c r="BS29" s="51">
        <v>6720</v>
      </c>
    </row>
    <row r="30" spans="1:71" ht="8.85" customHeight="1" x14ac:dyDescent="0.3">
      <c r="A30" s="47">
        <v>15</v>
      </c>
      <c r="B30" s="60"/>
      <c r="C30" s="47" t="s">
        <v>99</v>
      </c>
      <c r="E30" s="69">
        <v>147389406</v>
      </c>
      <c r="F30" s="66"/>
      <c r="G30" s="69">
        <v>4292895</v>
      </c>
      <c r="H30" s="47"/>
      <c r="I30" s="69">
        <v>29695937</v>
      </c>
      <c r="J30" s="69"/>
      <c r="K30" s="69">
        <v>38703</v>
      </c>
      <c r="L30" s="47"/>
      <c r="M30" s="69">
        <v>2924466</v>
      </c>
      <c r="N30" s="47"/>
      <c r="O30" s="69">
        <v>0</v>
      </c>
      <c r="P30" s="47"/>
      <c r="Q30" s="69">
        <v>1423723</v>
      </c>
      <c r="R30" s="47"/>
      <c r="S30" s="69">
        <v>507874</v>
      </c>
      <c r="T30" s="47"/>
      <c r="U30" s="69">
        <f t="shared" si="0"/>
        <v>186273004</v>
      </c>
      <c r="V30" s="47"/>
      <c r="W30" s="70">
        <f t="shared" si="15"/>
        <v>1358.1897220520898</v>
      </c>
      <c r="X30" s="47"/>
      <c r="Y30" s="70">
        <f t="shared" si="16"/>
        <v>55.095635897942607</v>
      </c>
      <c r="Z30" s="47"/>
      <c r="AA30" s="69">
        <v>81074966</v>
      </c>
      <c r="AB30" s="47"/>
      <c r="AC30" s="70">
        <f t="shared" si="1"/>
        <v>591.14945897862162</v>
      </c>
      <c r="AD30" s="47"/>
      <c r="AE30" s="70">
        <f t="shared" si="2"/>
        <v>23.980269342593928</v>
      </c>
      <c r="AF30" s="47"/>
      <c r="AG30" s="69">
        <v>2050919</v>
      </c>
      <c r="AH30" s="47"/>
      <c r="AI30" s="70">
        <f t="shared" si="3"/>
        <v>14.954056931198414</v>
      </c>
      <c r="AJ30" s="47"/>
      <c r="AK30" s="70">
        <f t="shared" si="4"/>
        <v>0.60661869435558435</v>
      </c>
      <c r="AL30" s="47"/>
      <c r="AM30" s="69">
        <v>969430</v>
      </c>
      <c r="AN30" s="47"/>
      <c r="AO30" s="70">
        <f t="shared" si="5"/>
        <v>7.0684953480911137</v>
      </c>
      <c r="AP30" s="47"/>
      <c r="AQ30" s="70">
        <f t="shared" si="6"/>
        <v>0.28673699978845296</v>
      </c>
      <c r="AR30" s="47"/>
      <c r="AS30" s="69">
        <v>53029751</v>
      </c>
      <c r="AT30" s="47"/>
      <c r="AU30" s="70">
        <f t="shared" si="7"/>
        <v>386.66076792953595</v>
      </c>
      <c r="AV30" s="47"/>
      <c r="AW30" s="70">
        <f t="shared" si="8"/>
        <v>15.685084741826344</v>
      </c>
      <c r="AX30" s="47"/>
      <c r="AY30" s="69">
        <v>475691</v>
      </c>
      <c r="AZ30" s="47"/>
      <c r="BA30" s="69">
        <v>3243039</v>
      </c>
      <c r="BB30" s="47"/>
      <c r="BC30" s="69">
        <f t="shared" si="9"/>
        <v>3718730</v>
      </c>
      <c r="BD30" s="47"/>
      <c r="BE30" s="70">
        <f t="shared" si="10"/>
        <v>27.114722781229037</v>
      </c>
      <c r="BF30" s="47"/>
      <c r="BG30" s="70">
        <f t="shared" si="11"/>
        <v>1.0999221018777154</v>
      </c>
      <c r="BH30" s="47"/>
      <c r="BI30" s="69">
        <v>10973506</v>
      </c>
      <c r="BJ30" s="47"/>
      <c r="BK30" s="70">
        <f t="shared" si="12"/>
        <v>80.012147461136877</v>
      </c>
      <c r="BL30" s="47"/>
      <c r="BM30" s="70">
        <f t="shared" si="13"/>
        <v>3.245732221615369</v>
      </c>
      <c r="BN30" s="47"/>
      <c r="BO30" s="69">
        <f t="shared" si="14"/>
        <v>338090306</v>
      </c>
      <c r="BQ30" s="47">
        <v>15</v>
      </c>
      <c r="BS30" s="51">
        <v>137148</v>
      </c>
    </row>
    <row r="31" spans="1:71" ht="8.85" customHeight="1" x14ac:dyDescent="0.3">
      <c r="A31" s="71"/>
      <c r="B31" s="60"/>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Q31" s="72"/>
    </row>
    <row r="32" spans="1:71" ht="8.85" customHeight="1" x14ac:dyDescent="0.3">
      <c r="A32" s="47">
        <v>16</v>
      </c>
      <c r="B32" s="60"/>
      <c r="C32" s="47" t="s">
        <v>100</v>
      </c>
      <c r="E32" s="69">
        <v>38261010</v>
      </c>
      <c r="F32" s="66"/>
      <c r="G32" s="69">
        <v>507809</v>
      </c>
      <c r="H32" s="47"/>
      <c r="I32" s="69">
        <v>12278821</v>
      </c>
      <c r="J32" s="69"/>
      <c r="K32" s="69">
        <v>10271</v>
      </c>
      <c r="L32" s="47"/>
      <c r="M32" s="69">
        <v>2782109</v>
      </c>
      <c r="N32" s="47"/>
      <c r="O32" s="69">
        <v>0</v>
      </c>
      <c r="P32" s="47"/>
      <c r="Q32" s="69">
        <v>207254</v>
      </c>
      <c r="R32" s="47"/>
      <c r="S32" s="69">
        <v>90977</v>
      </c>
      <c r="T32" s="47"/>
      <c r="U32" s="69">
        <f t="shared" si="0"/>
        <v>54138251</v>
      </c>
      <c r="V32" s="47"/>
      <c r="W32" s="70">
        <f t="shared" si="15"/>
        <v>987.74404305783617</v>
      </c>
      <c r="X32" s="47"/>
      <c r="Y32" s="70">
        <f t="shared" si="16"/>
        <v>48.002891083915294</v>
      </c>
      <c r="Z32" s="47"/>
      <c r="AA32" s="69">
        <v>44205390</v>
      </c>
      <c r="AB32" s="47"/>
      <c r="AC32" s="70">
        <f t="shared" si="1"/>
        <v>806.52052545155993</v>
      </c>
      <c r="AD32" s="47"/>
      <c r="AE32" s="70">
        <f t="shared" si="2"/>
        <v>39.195697723814504</v>
      </c>
      <c r="AF32" s="47"/>
      <c r="AG32" s="282">
        <v>563800</v>
      </c>
      <c r="AH32" s="47"/>
      <c r="AI32" s="70">
        <f t="shared" si="3"/>
        <v>10.286444079547527</v>
      </c>
      <c r="AJ32" s="47"/>
      <c r="AK32" s="70">
        <f t="shared" si="4"/>
        <v>0.49990587972839096</v>
      </c>
      <c r="AL32" s="47"/>
      <c r="AM32" s="282">
        <v>378174</v>
      </c>
      <c r="AN32" s="47"/>
      <c r="AO32" s="70">
        <f t="shared" si="5"/>
        <v>6.8997263273125338</v>
      </c>
      <c r="AP32" s="47"/>
      <c r="AQ32" s="70">
        <f t="shared" si="6"/>
        <v>0.33531643519050114</v>
      </c>
      <c r="AR32" s="47"/>
      <c r="AS32" s="282">
        <v>9872592</v>
      </c>
      <c r="AT32" s="47"/>
      <c r="AU32" s="70">
        <f t="shared" si="7"/>
        <v>180.12391899288451</v>
      </c>
      <c r="AV32" s="47"/>
      <c r="AW32" s="70">
        <f t="shared" si="8"/>
        <v>8.7537545032981114</v>
      </c>
      <c r="AX32" s="47"/>
      <c r="AY32" s="282">
        <v>473552</v>
      </c>
      <c r="AZ32" s="47"/>
      <c r="BA32" s="282">
        <v>62534</v>
      </c>
      <c r="BB32" s="47"/>
      <c r="BC32" s="69">
        <f t="shared" si="9"/>
        <v>536086</v>
      </c>
      <c r="BD32" s="47"/>
      <c r="BE32" s="70">
        <f t="shared" si="10"/>
        <v>9.7808064221857318</v>
      </c>
      <c r="BF32" s="47"/>
      <c r="BG32" s="70">
        <f t="shared" si="11"/>
        <v>0.47533264178799967</v>
      </c>
      <c r="BH32" s="47"/>
      <c r="BI32" s="282">
        <v>3086937</v>
      </c>
      <c r="BJ32" s="47"/>
      <c r="BK32" s="70">
        <f t="shared" si="12"/>
        <v>56.320689655172416</v>
      </c>
      <c r="BL32" s="47"/>
      <c r="BM32" s="70">
        <f t="shared" si="13"/>
        <v>2.7371017322652005</v>
      </c>
      <c r="BN32" s="47"/>
      <c r="BO32" s="69">
        <f t="shared" si="14"/>
        <v>112781230</v>
      </c>
      <c r="BQ32" s="47">
        <v>16</v>
      </c>
      <c r="BS32" s="51">
        <v>54810</v>
      </c>
    </row>
    <row r="33" spans="1:71" ht="8.85" customHeight="1" x14ac:dyDescent="0.3">
      <c r="A33" s="47">
        <v>17</v>
      </c>
      <c r="B33" s="60"/>
      <c r="C33" s="47" t="s">
        <v>101</v>
      </c>
      <c r="E33" s="69">
        <v>0</v>
      </c>
      <c r="F33" s="66"/>
      <c r="G33" s="69">
        <v>0</v>
      </c>
      <c r="H33" s="47"/>
      <c r="I33" s="69">
        <v>0</v>
      </c>
      <c r="J33" s="69"/>
      <c r="K33" s="69">
        <v>0</v>
      </c>
      <c r="L33" s="47"/>
      <c r="M33" s="69">
        <v>0</v>
      </c>
      <c r="N33" s="47"/>
      <c r="O33" s="69">
        <v>0</v>
      </c>
      <c r="P33" s="47"/>
      <c r="Q33" s="69">
        <v>0</v>
      </c>
      <c r="R33" s="47"/>
      <c r="S33" s="69">
        <v>0</v>
      </c>
      <c r="T33" s="47"/>
      <c r="U33" s="69">
        <f t="shared" si="0"/>
        <v>0</v>
      </c>
      <c r="V33" s="47"/>
      <c r="W33" s="70">
        <v>0</v>
      </c>
      <c r="X33" s="47"/>
      <c r="Y33" s="70">
        <f t="shared" si="16"/>
        <v>0</v>
      </c>
      <c r="Z33" s="47"/>
      <c r="AA33" s="69">
        <v>0</v>
      </c>
      <c r="AB33" s="47"/>
      <c r="AC33" s="70">
        <v>0</v>
      </c>
      <c r="AD33" s="47"/>
      <c r="AE33" s="70">
        <f t="shared" si="2"/>
        <v>0</v>
      </c>
      <c r="AF33" s="47"/>
      <c r="AG33" s="69">
        <v>0</v>
      </c>
      <c r="AH33" s="47"/>
      <c r="AI33" s="70">
        <v>0</v>
      </c>
      <c r="AJ33" s="47"/>
      <c r="AK33" s="70">
        <f t="shared" si="4"/>
        <v>0</v>
      </c>
      <c r="AL33" s="47"/>
      <c r="AM33" s="69">
        <v>0</v>
      </c>
      <c r="AN33" s="47"/>
      <c r="AO33" s="70">
        <v>0</v>
      </c>
      <c r="AP33" s="47"/>
      <c r="AQ33" s="70">
        <f t="shared" si="6"/>
        <v>0</v>
      </c>
      <c r="AR33" s="47"/>
      <c r="AS33" s="69">
        <v>0</v>
      </c>
      <c r="AT33" s="47"/>
      <c r="AU33" s="70">
        <v>0</v>
      </c>
      <c r="AV33" s="47"/>
      <c r="AW33" s="70">
        <f t="shared" si="8"/>
        <v>0</v>
      </c>
      <c r="AX33" s="47"/>
      <c r="AY33" s="69">
        <v>0</v>
      </c>
      <c r="AZ33" s="47"/>
      <c r="BA33" s="69">
        <v>0</v>
      </c>
      <c r="BB33" s="47"/>
      <c r="BC33" s="69">
        <f t="shared" si="9"/>
        <v>0</v>
      </c>
      <c r="BD33" s="47"/>
      <c r="BE33" s="70">
        <v>0</v>
      </c>
      <c r="BF33" s="47"/>
      <c r="BG33" s="70">
        <f t="shared" si="11"/>
        <v>0</v>
      </c>
      <c r="BH33" s="47"/>
      <c r="BI33" s="69">
        <v>0</v>
      </c>
      <c r="BJ33" s="47"/>
      <c r="BK33" s="70">
        <v>0</v>
      </c>
      <c r="BL33" s="47"/>
      <c r="BM33" s="70">
        <f t="shared" si="13"/>
        <v>0</v>
      </c>
      <c r="BN33" s="47"/>
      <c r="BO33" s="69">
        <f t="shared" si="14"/>
        <v>0</v>
      </c>
      <c r="BQ33" s="47">
        <v>17</v>
      </c>
      <c r="BS33" s="51">
        <v>0</v>
      </c>
    </row>
    <row r="34" spans="1:71" ht="8.85" customHeight="1" x14ac:dyDescent="0.3">
      <c r="A34" s="47">
        <v>18</v>
      </c>
      <c r="B34" s="60"/>
      <c r="C34" s="47" t="s">
        <v>102</v>
      </c>
      <c r="E34" s="69">
        <v>6074176</v>
      </c>
      <c r="F34" s="66"/>
      <c r="G34" s="69">
        <v>214056</v>
      </c>
      <c r="H34" s="47"/>
      <c r="I34" s="69">
        <v>1062838</v>
      </c>
      <c r="J34" s="69"/>
      <c r="K34" s="69">
        <v>0</v>
      </c>
      <c r="L34" s="47"/>
      <c r="M34" s="69">
        <v>0</v>
      </c>
      <c r="N34" s="47"/>
      <c r="O34" s="69">
        <v>0</v>
      </c>
      <c r="P34" s="47"/>
      <c r="Q34" s="69">
        <v>44502</v>
      </c>
      <c r="R34" s="47"/>
      <c r="S34" s="69">
        <v>28427</v>
      </c>
      <c r="T34" s="47"/>
      <c r="U34" s="69">
        <f t="shared" si="0"/>
        <v>7423999</v>
      </c>
      <c r="V34" s="47"/>
      <c r="W34" s="70">
        <f t="shared" si="15"/>
        <v>992.64594197085171</v>
      </c>
      <c r="X34" s="47"/>
      <c r="Y34" s="70">
        <f t="shared" si="16"/>
        <v>43.349001609413648</v>
      </c>
      <c r="Z34" s="47"/>
      <c r="AA34" s="69">
        <v>4491265</v>
      </c>
      <c r="AB34" s="47"/>
      <c r="AC34" s="70">
        <f t="shared" si="1"/>
        <v>600.51678031822439</v>
      </c>
      <c r="AD34" s="47"/>
      <c r="AE34" s="70">
        <f t="shared" si="2"/>
        <v>26.224660551988649</v>
      </c>
      <c r="AF34" s="47"/>
      <c r="AG34" s="69">
        <v>130772</v>
      </c>
      <c r="AH34" s="47"/>
      <c r="AI34" s="70">
        <f t="shared" si="3"/>
        <v>17.485225297499667</v>
      </c>
      <c r="AJ34" s="47"/>
      <c r="AK34" s="70">
        <f t="shared" si="4"/>
        <v>0.76358248950009855</v>
      </c>
      <c r="AL34" s="47"/>
      <c r="AM34" s="69">
        <v>43577</v>
      </c>
      <c r="AN34" s="47"/>
      <c r="AO34" s="70">
        <f t="shared" si="5"/>
        <v>5.826581093729108</v>
      </c>
      <c r="AP34" s="47"/>
      <c r="AQ34" s="70">
        <f t="shared" si="6"/>
        <v>0.2544476963336631</v>
      </c>
      <c r="AR34" s="47"/>
      <c r="AS34" s="69">
        <v>1661888</v>
      </c>
      <c r="AT34" s="47"/>
      <c r="AU34" s="70">
        <f t="shared" si="7"/>
        <v>222.20724695814948</v>
      </c>
      <c r="AV34" s="47"/>
      <c r="AW34" s="70">
        <f t="shared" si="8"/>
        <v>9.7038247966716096</v>
      </c>
      <c r="AX34" s="47"/>
      <c r="AY34" s="69">
        <v>403135</v>
      </c>
      <c r="AZ34" s="47"/>
      <c r="BA34" s="69">
        <v>41957</v>
      </c>
      <c r="BB34" s="47"/>
      <c r="BC34" s="69">
        <f t="shared" si="9"/>
        <v>445092</v>
      </c>
      <c r="BD34" s="47"/>
      <c r="BE34" s="70">
        <f t="shared" si="10"/>
        <v>59.512234255916567</v>
      </c>
      <c r="BF34" s="47"/>
      <c r="BG34" s="70">
        <f t="shared" si="11"/>
        <v>2.5989084621828669</v>
      </c>
      <c r="BH34" s="47"/>
      <c r="BI34" s="69">
        <v>2929520</v>
      </c>
      <c r="BJ34" s="47"/>
      <c r="BK34" s="70">
        <f t="shared" si="12"/>
        <v>391.69942505682576</v>
      </c>
      <c r="BL34" s="47"/>
      <c r="BM34" s="70">
        <f t="shared" si="13"/>
        <v>17.105574393909464</v>
      </c>
      <c r="BN34" s="47"/>
      <c r="BO34" s="69">
        <f t="shared" si="14"/>
        <v>17126113</v>
      </c>
      <c r="BQ34" s="47">
        <v>18</v>
      </c>
      <c r="BS34" s="51">
        <v>7479</v>
      </c>
    </row>
    <row r="35" spans="1:71" ht="8.85" customHeight="1" x14ac:dyDescent="0.3">
      <c r="A35" s="47">
        <v>19</v>
      </c>
      <c r="B35" s="60"/>
      <c r="C35" s="47" t="s">
        <v>103</v>
      </c>
      <c r="E35" s="69">
        <v>62143633</v>
      </c>
      <c r="F35" s="66"/>
      <c r="G35" s="69">
        <v>2738081</v>
      </c>
      <c r="H35" s="47"/>
      <c r="I35" s="69">
        <v>16868390</v>
      </c>
      <c r="J35" s="69"/>
      <c r="K35" s="69">
        <v>0</v>
      </c>
      <c r="L35" s="47"/>
      <c r="M35" s="69">
        <v>4750654</v>
      </c>
      <c r="N35" s="47"/>
      <c r="O35" s="69">
        <v>0</v>
      </c>
      <c r="P35" s="47"/>
      <c r="Q35" s="69">
        <v>761785</v>
      </c>
      <c r="R35" s="47"/>
      <c r="S35" s="69">
        <v>301447</v>
      </c>
      <c r="T35" s="47"/>
      <c r="U35" s="69">
        <f t="shared" si="0"/>
        <v>87563990</v>
      </c>
      <c r="V35" s="47"/>
      <c r="W35" s="70">
        <f t="shared" si="15"/>
        <v>1089.1720878164065</v>
      </c>
      <c r="X35" s="47"/>
      <c r="Y35" s="70">
        <f t="shared" si="16"/>
        <v>47.150964412982702</v>
      </c>
      <c r="Z35" s="47"/>
      <c r="AA35" s="69">
        <v>54665776</v>
      </c>
      <c r="AB35" s="47"/>
      <c r="AC35" s="70">
        <f t="shared" si="1"/>
        <v>679.96487343740284</v>
      </c>
      <c r="AD35" s="47"/>
      <c r="AE35" s="70">
        <f t="shared" si="2"/>
        <v>29.436119331520683</v>
      </c>
      <c r="AF35" s="47"/>
      <c r="AG35" s="69">
        <v>1028128</v>
      </c>
      <c r="AH35" s="47"/>
      <c r="AI35" s="70">
        <f t="shared" si="3"/>
        <v>12.78845699359413</v>
      </c>
      <c r="AJ35" s="47"/>
      <c r="AK35" s="70">
        <f t="shared" si="4"/>
        <v>0.55362057781961604</v>
      </c>
      <c r="AL35" s="47"/>
      <c r="AM35" s="69">
        <v>319307</v>
      </c>
      <c r="AN35" s="47"/>
      <c r="AO35" s="70">
        <f t="shared" si="5"/>
        <v>3.9717270974563093</v>
      </c>
      <c r="AP35" s="47"/>
      <c r="AQ35" s="70">
        <f t="shared" si="6"/>
        <v>0.17193863589149225</v>
      </c>
      <c r="AR35" s="47"/>
      <c r="AS35" s="69">
        <v>38696124</v>
      </c>
      <c r="AT35" s="47"/>
      <c r="AU35" s="70">
        <f t="shared" si="7"/>
        <v>481.32500777411531</v>
      </c>
      <c r="AV35" s="47"/>
      <c r="AW35" s="70">
        <f t="shared" si="8"/>
        <v>20.836871020203233</v>
      </c>
      <c r="AX35" s="47"/>
      <c r="AY35" s="69">
        <v>181353</v>
      </c>
      <c r="AZ35" s="47"/>
      <c r="BA35" s="69">
        <v>647627</v>
      </c>
      <c r="BB35" s="47"/>
      <c r="BC35" s="69">
        <f t="shared" si="9"/>
        <v>828980</v>
      </c>
      <c r="BD35" s="47"/>
      <c r="BE35" s="70">
        <f t="shared" si="10"/>
        <v>10.311337769761801</v>
      </c>
      <c r="BF35" s="47"/>
      <c r="BG35" s="70">
        <f t="shared" si="11"/>
        <v>0.44638448383946877</v>
      </c>
      <c r="BH35" s="47"/>
      <c r="BI35" s="69">
        <v>2607555</v>
      </c>
      <c r="BJ35" s="47"/>
      <c r="BK35" s="70">
        <f t="shared" si="12"/>
        <v>32.434293177436409</v>
      </c>
      <c r="BL35" s="47"/>
      <c r="BM35" s="70">
        <f t="shared" si="13"/>
        <v>1.4041015377427994</v>
      </c>
      <c r="BN35" s="47"/>
      <c r="BO35" s="69">
        <f t="shared" si="14"/>
        <v>185709860</v>
      </c>
      <c r="BQ35" s="47">
        <v>19</v>
      </c>
      <c r="BS35" s="51">
        <v>80395</v>
      </c>
    </row>
    <row r="36" spans="1:71" ht="8.85" customHeight="1" x14ac:dyDescent="0.3">
      <c r="A36" s="47">
        <v>20</v>
      </c>
      <c r="B36" s="60"/>
      <c r="C36" s="47" t="s">
        <v>104</v>
      </c>
      <c r="E36" s="69">
        <v>79417090</v>
      </c>
      <c r="F36" s="66"/>
      <c r="G36" s="69">
        <v>1929862</v>
      </c>
      <c r="H36" s="47"/>
      <c r="I36" s="69">
        <v>11018748</v>
      </c>
      <c r="J36" s="69"/>
      <c r="K36" s="69">
        <v>8973</v>
      </c>
      <c r="L36" s="47"/>
      <c r="M36" s="69">
        <v>5183863</v>
      </c>
      <c r="N36" s="47"/>
      <c r="O36" s="69">
        <v>0</v>
      </c>
      <c r="P36" s="47"/>
      <c r="Q36" s="69">
        <v>526136</v>
      </c>
      <c r="R36" s="47"/>
      <c r="S36" s="69">
        <v>348016</v>
      </c>
      <c r="T36" s="47"/>
      <c r="U36" s="69">
        <f t="shared" si="0"/>
        <v>98432688</v>
      </c>
      <c r="V36" s="47"/>
      <c r="W36" s="70">
        <f t="shared" si="15"/>
        <v>2301.3347049471618</v>
      </c>
      <c r="X36" s="47"/>
      <c r="Y36" s="70">
        <f t="shared" si="16"/>
        <v>71.439359046416641</v>
      </c>
      <c r="Z36" s="47"/>
      <c r="AA36" s="69">
        <v>25090867</v>
      </c>
      <c r="AB36" s="47"/>
      <c r="AC36" s="70">
        <f t="shared" si="1"/>
        <v>586.61897970634993</v>
      </c>
      <c r="AD36" s="47"/>
      <c r="AE36" s="70">
        <f t="shared" si="2"/>
        <v>18.21016465992361</v>
      </c>
      <c r="AF36" s="47"/>
      <c r="AG36" s="282">
        <v>793862</v>
      </c>
      <c r="AH36" s="47"/>
      <c r="AI36" s="70">
        <f t="shared" si="3"/>
        <v>18.560319835406339</v>
      </c>
      <c r="AJ36" s="47"/>
      <c r="AK36" s="70">
        <f t="shared" si="4"/>
        <v>0.57616015171003354</v>
      </c>
      <c r="AL36" s="47"/>
      <c r="AM36" s="282">
        <v>988227</v>
      </c>
      <c r="AN36" s="47"/>
      <c r="AO36" s="70">
        <f t="shared" si="5"/>
        <v>23.104531001589827</v>
      </c>
      <c r="AP36" s="47"/>
      <c r="AQ36" s="70">
        <f t="shared" si="6"/>
        <v>0.71722417528985061</v>
      </c>
      <c r="AR36" s="47"/>
      <c r="AS36" s="282">
        <v>7400045</v>
      </c>
      <c r="AT36" s="47"/>
      <c r="AU36" s="70">
        <f t="shared" si="7"/>
        <v>173.0114327129898</v>
      </c>
      <c r="AV36" s="47"/>
      <c r="AW36" s="70">
        <f t="shared" si="8"/>
        <v>5.3707206666411489</v>
      </c>
      <c r="AX36" s="47"/>
      <c r="AY36" s="282">
        <v>440721</v>
      </c>
      <c r="AZ36" s="47"/>
      <c r="BA36" s="282">
        <v>228652</v>
      </c>
      <c r="BB36" s="47"/>
      <c r="BC36" s="69">
        <f t="shared" si="9"/>
        <v>669373</v>
      </c>
      <c r="BD36" s="47"/>
      <c r="BE36" s="70">
        <f t="shared" si="10"/>
        <v>15.649794257925747</v>
      </c>
      <c r="BF36" s="47"/>
      <c r="BG36" s="70">
        <f t="shared" si="11"/>
        <v>0.48580993828977875</v>
      </c>
      <c r="BH36" s="47"/>
      <c r="BI36" s="282">
        <v>4409892</v>
      </c>
      <c r="BJ36" s="47"/>
      <c r="BK36" s="70">
        <f t="shared" si="12"/>
        <v>103.10230992237912</v>
      </c>
      <c r="BL36" s="47"/>
      <c r="BM36" s="70">
        <f t="shared" si="13"/>
        <v>3.2005613617289446</v>
      </c>
      <c r="BN36" s="47"/>
      <c r="BO36" s="69">
        <f t="shared" si="14"/>
        <v>137784954</v>
      </c>
      <c r="BQ36" s="47">
        <v>20</v>
      </c>
      <c r="BS36" s="51">
        <v>42772</v>
      </c>
    </row>
    <row r="37" spans="1:71" ht="8.85" customHeight="1" x14ac:dyDescent="0.3">
      <c r="A37" s="71"/>
      <c r="B37" s="60"/>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Q37" s="72"/>
    </row>
    <row r="38" spans="1:71" ht="8.85" customHeight="1" x14ac:dyDescent="0.3">
      <c r="A38" s="47">
        <v>21</v>
      </c>
      <c r="B38" s="60"/>
      <c r="C38" s="47" t="s">
        <v>105</v>
      </c>
      <c r="E38" s="69">
        <v>27533459</v>
      </c>
      <c r="F38" s="66"/>
      <c r="G38" s="69">
        <v>311430</v>
      </c>
      <c r="H38" s="47"/>
      <c r="I38" s="69">
        <v>3980812</v>
      </c>
      <c r="J38" s="69"/>
      <c r="K38" s="69">
        <v>0</v>
      </c>
      <c r="L38" s="47"/>
      <c r="M38" s="69">
        <v>34354</v>
      </c>
      <c r="N38" s="47"/>
      <c r="O38" s="69">
        <v>0</v>
      </c>
      <c r="P38" s="47"/>
      <c r="Q38" s="69">
        <v>216518</v>
      </c>
      <c r="R38" s="47"/>
      <c r="S38" s="69">
        <v>168021</v>
      </c>
      <c r="T38" s="47"/>
      <c r="U38" s="69">
        <f t="shared" si="0"/>
        <v>32244594</v>
      </c>
      <c r="V38" s="47"/>
      <c r="W38" s="70">
        <f t="shared" si="15"/>
        <v>1872.6171090074918</v>
      </c>
      <c r="X38" s="47"/>
      <c r="Y38" s="70">
        <f t="shared" si="16"/>
        <v>74.224267794677971</v>
      </c>
      <c r="Z38" s="47"/>
      <c r="AA38" s="69">
        <v>5922293</v>
      </c>
      <c r="AB38" s="47"/>
      <c r="AC38" s="65">
        <f t="shared" si="1"/>
        <v>343.93942737673501</v>
      </c>
      <c r="AD38" s="47"/>
      <c r="AE38" s="70">
        <f t="shared" si="2"/>
        <v>13.632606494922738</v>
      </c>
      <c r="AF38" s="47"/>
      <c r="AG38" s="282">
        <v>301300</v>
      </c>
      <c r="AH38" s="47"/>
      <c r="AI38" s="70">
        <f t="shared" si="3"/>
        <v>17.498112550090017</v>
      </c>
      <c r="AJ38" s="47"/>
      <c r="AK38" s="70">
        <f t="shared" si="4"/>
        <v>0.69356655216488294</v>
      </c>
      <c r="AL38" s="47"/>
      <c r="AM38" s="282">
        <v>420958</v>
      </c>
      <c r="AN38" s="47"/>
      <c r="AO38" s="70">
        <f t="shared" si="5"/>
        <v>24.447296590975085</v>
      </c>
      <c r="AP38" s="47"/>
      <c r="AQ38" s="70">
        <f t="shared" si="6"/>
        <v>0.96900892355202395</v>
      </c>
      <c r="AR38" s="47"/>
      <c r="AS38" s="282">
        <v>3127249</v>
      </c>
      <c r="AT38" s="47"/>
      <c r="AU38" s="70">
        <f t="shared" si="7"/>
        <v>181.6161798013822</v>
      </c>
      <c r="AV38" s="47"/>
      <c r="AW38" s="70">
        <f t="shared" si="8"/>
        <v>7.1986568426521016</v>
      </c>
      <c r="AX38" s="47"/>
      <c r="AY38" s="282">
        <v>16779</v>
      </c>
      <c r="AZ38" s="47"/>
      <c r="BA38" s="282">
        <v>54964</v>
      </c>
      <c r="BB38" s="47"/>
      <c r="BC38" s="69">
        <f t="shared" si="9"/>
        <v>71743</v>
      </c>
      <c r="BD38" s="47"/>
      <c r="BE38" s="70">
        <f t="shared" si="10"/>
        <v>4.1665021197514376</v>
      </c>
      <c r="BF38" s="47"/>
      <c r="BG38" s="70">
        <f t="shared" si="11"/>
        <v>0.16514618371047193</v>
      </c>
      <c r="BH38" s="47"/>
      <c r="BI38" s="282">
        <v>1353981</v>
      </c>
      <c r="BJ38" s="47"/>
      <c r="BK38" s="70">
        <f t="shared" si="12"/>
        <v>78.632963586735585</v>
      </c>
      <c r="BL38" s="47"/>
      <c r="BM38" s="70">
        <f t="shared" si="13"/>
        <v>3.1167472083198153</v>
      </c>
      <c r="BN38" s="47"/>
      <c r="BO38" s="69">
        <f t="shared" si="14"/>
        <v>43442118</v>
      </c>
      <c r="BQ38" s="47">
        <v>21</v>
      </c>
      <c r="BS38" s="51">
        <v>17219</v>
      </c>
    </row>
    <row r="39" spans="1:71" ht="8.85" customHeight="1" x14ac:dyDescent="0.3">
      <c r="A39" s="47">
        <v>22</v>
      </c>
      <c r="B39" s="60"/>
      <c r="C39" s="47" t="s">
        <v>106</v>
      </c>
      <c r="E39" s="69">
        <v>7000921</v>
      </c>
      <c r="F39" s="66"/>
      <c r="G39" s="69">
        <v>286485</v>
      </c>
      <c r="H39" s="47"/>
      <c r="I39" s="69">
        <v>2106686</v>
      </c>
      <c r="J39" s="69"/>
      <c r="K39" s="69">
        <v>0</v>
      </c>
      <c r="L39" s="47"/>
      <c r="M39" s="69">
        <v>123871</v>
      </c>
      <c r="N39" s="47"/>
      <c r="O39" s="69">
        <v>0</v>
      </c>
      <c r="P39" s="47"/>
      <c r="Q39" s="69">
        <v>164483</v>
      </c>
      <c r="R39" s="47"/>
      <c r="S39" s="69">
        <v>199358</v>
      </c>
      <c r="T39" s="47"/>
      <c r="U39" s="69">
        <f t="shared" si="0"/>
        <v>9881804</v>
      </c>
      <c r="V39" s="47"/>
      <c r="W39" s="65">
        <f t="shared" si="15"/>
        <v>732.79970337411942</v>
      </c>
      <c r="X39" s="47"/>
      <c r="Y39" s="65">
        <f t="shared" si="16"/>
        <v>35.249804502747089</v>
      </c>
      <c r="Z39" s="47"/>
      <c r="AA39" s="69">
        <v>8094031</v>
      </c>
      <c r="AB39" s="47"/>
      <c r="AC39" s="65">
        <f t="shared" si="1"/>
        <v>600.22476826103082</v>
      </c>
      <c r="AD39" s="47"/>
      <c r="AE39" s="65">
        <f t="shared" si="2"/>
        <v>28.872563186759681</v>
      </c>
      <c r="AF39" s="47"/>
      <c r="AG39" s="69">
        <v>82265</v>
      </c>
      <c r="AH39" s="47"/>
      <c r="AI39" s="65">
        <f t="shared" si="3"/>
        <v>6.1004820170559881</v>
      </c>
      <c r="AJ39" s="47"/>
      <c r="AK39" s="65">
        <f t="shared" si="4"/>
        <v>0.29345099006400949</v>
      </c>
      <c r="AL39" s="47"/>
      <c r="AM39" s="69">
        <v>92397</v>
      </c>
      <c r="AN39" s="47"/>
      <c r="AO39" s="65">
        <f t="shared" si="5"/>
        <v>6.8518353726362626</v>
      </c>
      <c r="AP39" s="47"/>
      <c r="AQ39" s="65">
        <f t="shared" si="6"/>
        <v>0.32959327938909971</v>
      </c>
      <c r="AR39" s="47"/>
      <c r="AS39" s="69">
        <v>6788542</v>
      </c>
      <c r="AT39" s="47"/>
      <c r="AU39" s="65">
        <f t="shared" si="7"/>
        <v>503.41431219873937</v>
      </c>
      <c r="AV39" s="47"/>
      <c r="AW39" s="65">
        <f t="shared" si="8"/>
        <v>24.215697696360682</v>
      </c>
      <c r="AX39" s="47"/>
      <c r="AY39" s="69">
        <v>347988</v>
      </c>
      <c r="AZ39" s="47"/>
      <c r="BA39" s="69">
        <v>901940</v>
      </c>
      <c r="BB39" s="47"/>
      <c r="BC39" s="69">
        <f t="shared" si="9"/>
        <v>1249928</v>
      </c>
      <c r="BD39" s="47"/>
      <c r="BE39" s="65">
        <f t="shared" si="10"/>
        <v>92.69024842417501</v>
      </c>
      <c r="BF39" s="47"/>
      <c r="BG39" s="65">
        <f t="shared" si="11"/>
        <v>4.4586714776481777</v>
      </c>
      <c r="BH39" s="47"/>
      <c r="BI39" s="69">
        <v>1844675</v>
      </c>
      <c r="BJ39" s="47"/>
      <c r="BK39" s="65">
        <f t="shared" si="12"/>
        <v>136.7945865776789</v>
      </c>
      <c r="BL39" s="47"/>
      <c r="BM39" s="65">
        <f t="shared" si="13"/>
        <v>6.5802188670312622</v>
      </c>
      <c r="BN39" s="47"/>
      <c r="BO39" s="69">
        <f t="shared" si="14"/>
        <v>28033642</v>
      </c>
      <c r="BQ39" s="47">
        <v>22</v>
      </c>
      <c r="BS39" s="51">
        <v>13485</v>
      </c>
    </row>
    <row r="40" spans="1:71" ht="8.85" customHeight="1" x14ac:dyDescent="0.3">
      <c r="A40" s="47">
        <v>23</v>
      </c>
      <c r="B40" s="60"/>
      <c r="C40" s="47" t="s">
        <v>107</v>
      </c>
      <c r="E40" s="69">
        <v>203276154</v>
      </c>
      <c r="F40" s="66"/>
      <c r="G40" s="69">
        <v>7073375</v>
      </c>
      <c r="H40" s="47"/>
      <c r="I40" s="69">
        <v>48271748</v>
      </c>
      <c r="J40" s="69"/>
      <c r="K40" s="69">
        <v>131633</v>
      </c>
      <c r="L40" s="47"/>
      <c r="M40" s="69">
        <v>27063618</v>
      </c>
      <c r="N40" s="47"/>
      <c r="O40" s="69">
        <v>0</v>
      </c>
      <c r="P40" s="47"/>
      <c r="Q40" s="69">
        <v>916081</v>
      </c>
      <c r="R40" s="47"/>
      <c r="S40" s="69">
        <v>995491</v>
      </c>
      <c r="T40" s="47"/>
      <c r="U40" s="69">
        <f t="shared" si="0"/>
        <v>287728100</v>
      </c>
      <c r="V40" s="47"/>
      <c r="W40" s="65">
        <f t="shared" si="15"/>
        <v>1544.8737429327721</v>
      </c>
      <c r="X40" s="47"/>
      <c r="Y40" s="65">
        <f t="shared" si="16"/>
        <v>61.912607439621937</v>
      </c>
      <c r="Z40" s="47"/>
      <c r="AA40" s="69">
        <v>102608727</v>
      </c>
      <c r="AB40" s="47"/>
      <c r="AC40" s="65">
        <f t="shared" si="1"/>
        <v>550.92821360880976</v>
      </c>
      <c r="AD40" s="47"/>
      <c r="AE40" s="65">
        <f t="shared" si="2"/>
        <v>22.079087286331557</v>
      </c>
      <c r="AF40" s="47"/>
      <c r="AG40" s="69">
        <v>2820467</v>
      </c>
      <c r="AH40" s="47"/>
      <c r="AI40" s="65">
        <f t="shared" si="3"/>
        <v>15.143690905088404</v>
      </c>
      <c r="AJ40" s="47"/>
      <c r="AK40" s="65">
        <f t="shared" si="4"/>
        <v>0.6069009810561018</v>
      </c>
      <c r="AL40" s="47"/>
      <c r="AM40" s="69">
        <v>1242956</v>
      </c>
      <c r="AN40" s="47"/>
      <c r="AO40" s="65">
        <f t="shared" si="5"/>
        <v>6.6736967575316646</v>
      </c>
      <c r="AP40" s="47"/>
      <c r="AQ40" s="65">
        <f t="shared" si="6"/>
        <v>0.26745613964267906</v>
      </c>
      <c r="AR40" s="47"/>
      <c r="AS40" s="69">
        <v>49574160</v>
      </c>
      <c r="AT40" s="47"/>
      <c r="AU40" s="65">
        <f t="shared" si="7"/>
        <v>266.17427394803673</v>
      </c>
      <c r="AV40" s="47"/>
      <c r="AW40" s="65">
        <f t="shared" si="8"/>
        <v>10.667242814410576</v>
      </c>
      <c r="AX40" s="47"/>
      <c r="AY40" s="69">
        <v>1361978</v>
      </c>
      <c r="AZ40" s="47"/>
      <c r="BA40" s="69">
        <v>8225044</v>
      </c>
      <c r="BB40" s="47"/>
      <c r="BC40" s="69">
        <f t="shared" si="9"/>
        <v>9587022</v>
      </c>
      <c r="BD40" s="47"/>
      <c r="BE40" s="65">
        <f t="shared" si="10"/>
        <v>51.474772748017415</v>
      </c>
      <c r="BF40" s="47"/>
      <c r="BG40" s="65">
        <f t="shared" si="11"/>
        <v>2.0629112332129504</v>
      </c>
      <c r="BH40" s="47"/>
      <c r="BI40" s="69">
        <v>11171216</v>
      </c>
      <c r="BJ40" s="47"/>
      <c r="BK40" s="65">
        <f t="shared" si="12"/>
        <v>59.980649352741253</v>
      </c>
      <c r="BL40" s="47"/>
      <c r="BM40" s="65">
        <f t="shared" si="13"/>
        <v>2.4037941057242014</v>
      </c>
      <c r="BN40" s="47"/>
      <c r="BO40" s="69">
        <f t="shared" si="14"/>
        <v>464732648</v>
      </c>
      <c r="BQ40" s="47">
        <v>23</v>
      </c>
      <c r="BS40" s="51">
        <v>186247</v>
      </c>
    </row>
    <row r="41" spans="1:71" ht="8.85" customHeight="1" x14ac:dyDescent="0.3">
      <c r="A41" s="47">
        <v>24</v>
      </c>
      <c r="B41" s="60"/>
      <c r="C41" s="47" t="s">
        <v>108</v>
      </c>
      <c r="E41" s="69">
        <v>263440561</v>
      </c>
      <c r="F41" s="66"/>
      <c r="G41" s="69">
        <v>11427511</v>
      </c>
      <c r="H41" s="47"/>
      <c r="I41" s="69">
        <v>51139885</v>
      </c>
      <c r="J41" s="69"/>
      <c r="K41" s="69">
        <v>14349</v>
      </c>
      <c r="L41" s="47"/>
      <c r="M41" s="69">
        <v>5810043</v>
      </c>
      <c r="N41" s="47"/>
      <c r="O41" s="69">
        <v>0</v>
      </c>
      <c r="P41" s="47"/>
      <c r="Q41" s="69">
        <v>624326</v>
      </c>
      <c r="R41" s="47"/>
      <c r="S41" s="69">
        <v>553647</v>
      </c>
      <c r="T41" s="47"/>
      <c r="U41" s="69">
        <f t="shared" si="0"/>
        <v>333010322</v>
      </c>
      <c r="V41" s="47"/>
      <c r="W41" s="65">
        <f t="shared" si="15"/>
        <v>1399.1736392092603</v>
      </c>
      <c r="X41" s="47"/>
      <c r="Y41" s="65">
        <f t="shared" si="16"/>
        <v>56.696899285823719</v>
      </c>
      <c r="Z41" s="47"/>
      <c r="AA41" s="69">
        <v>159707990</v>
      </c>
      <c r="AB41" s="47"/>
      <c r="AC41" s="65">
        <f t="shared" si="1"/>
        <v>671.02787756559735</v>
      </c>
      <c r="AD41" s="47"/>
      <c r="AE41" s="65">
        <f t="shared" si="2"/>
        <v>27.19119266270474</v>
      </c>
      <c r="AF41" s="47"/>
      <c r="AG41" s="69">
        <v>3495079</v>
      </c>
      <c r="AH41" s="47"/>
      <c r="AI41" s="65">
        <f t="shared" si="3"/>
        <v>14.684897376105544</v>
      </c>
      <c r="AJ41" s="47"/>
      <c r="AK41" s="65">
        <f t="shared" si="4"/>
        <v>0.5950570566968717</v>
      </c>
      <c r="AL41" s="47"/>
      <c r="AM41" s="69">
        <v>978180</v>
      </c>
      <c r="AN41" s="47"/>
      <c r="AO41" s="65">
        <f t="shared" si="5"/>
        <v>4.1099136572761079</v>
      </c>
      <c r="AP41" s="47"/>
      <c r="AQ41" s="65">
        <f t="shared" si="6"/>
        <v>0.16654070243326285</v>
      </c>
      <c r="AR41" s="47"/>
      <c r="AS41" s="69">
        <v>68085751</v>
      </c>
      <c r="AT41" s="47"/>
      <c r="AU41" s="65">
        <f t="shared" si="7"/>
        <v>286.06857418961789</v>
      </c>
      <c r="AV41" s="47"/>
      <c r="AW41" s="65">
        <f t="shared" si="8"/>
        <v>11.591985930233935</v>
      </c>
      <c r="AX41" s="47"/>
      <c r="AY41" s="69">
        <v>3154788</v>
      </c>
      <c r="AZ41" s="47"/>
      <c r="BA41" s="69">
        <v>6400743</v>
      </c>
      <c r="BB41" s="47"/>
      <c r="BC41" s="69">
        <f t="shared" si="9"/>
        <v>9555531</v>
      </c>
      <c r="BD41" s="47"/>
      <c r="BE41" s="65">
        <f t="shared" si="10"/>
        <v>40.148446461208799</v>
      </c>
      <c r="BF41" s="47"/>
      <c r="BG41" s="65">
        <f t="shared" si="11"/>
        <v>1.6268834415576059</v>
      </c>
      <c r="BH41" s="47"/>
      <c r="BI41" s="69">
        <v>12519059</v>
      </c>
      <c r="BJ41" s="47"/>
      <c r="BK41" s="65">
        <f t="shared" si="12"/>
        <v>52.599983193630386</v>
      </c>
      <c r="BL41" s="47"/>
      <c r="BM41" s="65">
        <f t="shared" si="13"/>
        <v>2.1314409205498595</v>
      </c>
      <c r="BN41" s="47"/>
      <c r="BO41" s="69">
        <f t="shared" si="14"/>
        <v>587351912</v>
      </c>
      <c r="BQ41" s="47">
        <v>24</v>
      </c>
      <c r="BS41" s="51">
        <v>238005</v>
      </c>
    </row>
    <row r="42" spans="1:71" ht="8.85" customHeight="1" x14ac:dyDescent="0.3">
      <c r="A42" s="47">
        <v>25</v>
      </c>
      <c r="B42" s="60"/>
      <c r="C42" s="47" t="s">
        <v>109</v>
      </c>
      <c r="E42" s="69">
        <v>1978727</v>
      </c>
      <c r="F42" s="66"/>
      <c r="G42" s="69">
        <v>287677</v>
      </c>
      <c r="H42" s="47"/>
      <c r="I42" s="69">
        <v>408874</v>
      </c>
      <c r="J42" s="69"/>
      <c r="K42" s="69">
        <v>0</v>
      </c>
      <c r="L42" s="47"/>
      <c r="M42" s="69">
        <v>97391</v>
      </c>
      <c r="N42" s="47"/>
      <c r="O42" s="69">
        <v>0</v>
      </c>
      <c r="P42" s="47"/>
      <c r="Q42" s="69">
        <v>27698</v>
      </c>
      <c r="R42" s="47"/>
      <c r="S42" s="69">
        <v>19564</v>
      </c>
      <c r="T42" s="47"/>
      <c r="U42" s="69">
        <f t="shared" si="0"/>
        <v>2819931</v>
      </c>
      <c r="V42" s="47"/>
      <c r="W42" s="65">
        <f t="shared" si="15"/>
        <v>764.83075671277459</v>
      </c>
      <c r="X42" s="47"/>
      <c r="Y42" s="70">
        <f t="shared" si="16"/>
        <v>30.030369753182658</v>
      </c>
      <c r="Z42" s="47"/>
      <c r="AA42" s="69">
        <v>4523259</v>
      </c>
      <c r="AB42" s="47"/>
      <c r="AC42" s="65">
        <f t="shared" si="1"/>
        <v>1226.812855980472</v>
      </c>
      <c r="AD42" s="47"/>
      <c r="AE42" s="70">
        <f t="shared" si="2"/>
        <v>48.169668073229886</v>
      </c>
      <c r="AF42" s="47"/>
      <c r="AG42" s="69">
        <v>2382</v>
      </c>
      <c r="AH42" s="47"/>
      <c r="AI42" s="65">
        <f t="shared" si="3"/>
        <v>0.64605370219690805</v>
      </c>
      <c r="AJ42" s="47"/>
      <c r="AK42" s="70">
        <f t="shared" si="4"/>
        <v>2.5366698955428729E-2</v>
      </c>
      <c r="AL42" s="47"/>
      <c r="AM42" s="69">
        <v>577</v>
      </c>
      <c r="AN42" s="47"/>
      <c r="AO42" s="65">
        <f t="shared" si="5"/>
        <v>0.15649579604014105</v>
      </c>
      <c r="AP42" s="47"/>
      <c r="AQ42" s="70">
        <f t="shared" si="6"/>
        <v>6.1446621735022581E-3</v>
      </c>
      <c r="AR42" s="47"/>
      <c r="AS42" s="69">
        <v>730474</v>
      </c>
      <c r="AT42" s="47"/>
      <c r="AU42" s="65">
        <f t="shared" si="7"/>
        <v>198.12150800108489</v>
      </c>
      <c r="AV42" s="47"/>
      <c r="AW42" s="70">
        <f t="shared" si="8"/>
        <v>7.7790571170310017</v>
      </c>
      <c r="AX42" s="47"/>
      <c r="AY42" s="69">
        <v>9783</v>
      </c>
      <c r="AZ42" s="47"/>
      <c r="BA42" s="69">
        <v>381861</v>
      </c>
      <c r="BB42" s="47"/>
      <c r="BC42" s="69">
        <f t="shared" si="9"/>
        <v>391644</v>
      </c>
      <c r="BD42" s="47"/>
      <c r="BE42" s="70">
        <v>0</v>
      </c>
      <c r="BF42" s="47"/>
      <c r="BG42" s="70">
        <f t="shared" si="11"/>
        <v>4.1707453592359061</v>
      </c>
      <c r="BH42" s="47"/>
      <c r="BI42" s="69">
        <v>921997</v>
      </c>
      <c r="BJ42" s="47"/>
      <c r="BK42" s="70">
        <v>0</v>
      </c>
      <c r="BL42" s="47"/>
      <c r="BM42" s="70">
        <f t="shared" si="13"/>
        <v>9.8186483361916128</v>
      </c>
      <c r="BN42" s="47"/>
      <c r="BO42" s="69">
        <f t="shared" si="14"/>
        <v>9390264</v>
      </c>
      <c r="BQ42" s="47">
        <v>25</v>
      </c>
      <c r="BS42" s="51">
        <v>3687</v>
      </c>
    </row>
    <row r="43" spans="1:71" ht="8.85" customHeight="1" x14ac:dyDescent="0.3">
      <c r="A43" s="71"/>
      <c r="B43" s="60"/>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Q43" s="72"/>
    </row>
    <row r="44" spans="1:71" ht="8.85" customHeight="1" x14ac:dyDescent="0.3">
      <c r="A44" s="47">
        <v>26</v>
      </c>
      <c r="B44" s="60"/>
      <c r="C44" s="47" t="s">
        <v>110</v>
      </c>
      <c r="E44" s="69">
        <v>0</v>
      </c>
      <c r="F44" s="66"/>
      <c r="G44" s="69">
        <v>0</v>
      </c>
      <c r="H44" s="47"/>
      <c r="I44" s="69">
        <v>0</v>
      </c>
      <c r="J44" s="69"/>
      <c r="K44" s="69">
        <v>0</v>
      </c>
      <c r="L44" s="47"/>
      <c r="M44" s="69">
        <v>0</v>
      </c>
      <c r="N44" s="47"/>
      <c r="O44" s="69">
        <v>0</v>
      </c>
      <c r="P44" s="47"/>
      <c r="Q44" s="69">
        <v>0</v>
      </c>
      <c r="R44" s="47"/>
      <c r="S44" s="69">
        <v>0</v>
      </c>
      <c r="T44" s="47"/>
      <c r="U44" s="69">
        <f t="shared" si="0"/>
        <v>0</v>
      </c>
      <c r="V44" s="47"/>
      <c r="W44" s="65">
        <v>0</v>
      </c>
      <c r="X44" s="47"/>
      <c r="Y44" s="70">
        <f t="shared" si="16"/>
        <v>0</v>
      </c>
      <c r="Z44" s="47"/>
      <c r="AA44" s="69">
        <v>0</v>
      </c>
      <c r="AB44" s="47"/>
      <c r="AC44" s="70">
        <v>0</v>
      </c>
      <c r="AD44" s="47"/>
      <c r="AE44" s="70">
        <f t="shared" si="2"/>
        <v>0</v>
      </c>
      <c r="AF44" s="47"/>
      <c r="AG44" s="282">
        <v>0</v>
      </c>
      <c r="AH44" s="47"/>
      <c r="AI44" s="70">
        <v>0</v>
      </c>
      <c r="AJ44" s="47"/>
      <c r="AK44" s="70">
        <f t="shared" si="4"/>
        <v>0</v>
      </c>
      <c r="AL44" s="47"/>
      <c r="AM44" s="282">
        <v>0</v>
      </c>
      <c r="AN44" s="47"/>
      <c r="AO44" s="70">
        <v>0</v>
      </c>
      <c r="AP44" s="47"/>
      <c r="AQ44" s="70">
        <f t="shared" si="6"/>
        <v>0</v>
      </c>
      <c r="AR44" s="47"/>
      <c r="AS44" s="282">
        <v>0</v>
      </c>
      <c r="AT44" s="47"/>
      <c r="AU44" s="70">
        <v>0</v>
      </c>
      <c r="AV44" s="47"/>
      <c r="AW44" s="70">
        <f t="shared" si="8"/>
        <v>0</v>
      </c>
      <c r="AX44" s="47"/>
      <c r="AY44" s="282">
        <v>0</v>
      </c>
      <c r="AZ44" s="47"/>
      <c r="BA44" s="282">
        <v>0</v>
      </c>
      <c r="BB44" s="47"/>
      <c r="BC44" s="69">
        <f t="shared" si="9"/>
        <v>0</v>
      </c>
      <c r="BD44" s="47"/>
      <c r="BE44" s="70">
        <v>0</v>
      </c>
      <c r="BF44" s="47"/>
      <c r="BG44" s="70">
        <f t="shared" si="11"/>
        <v>0</v>
      </c>
      <c r="BH44" s="47"/>
      <c r="BI44" s="282">
        <v>0</v>
      </c>
      <c r="BJ44" s="47"/>
      <c r="BK44" s="70">
        <v>0</v>
      </c>
      <c r="BL44" s="47"/>
      <c r="BM44" s="70">
        <f t="shared" si="13"/>
        <v>0</v>
      </c>
      <c r="BN44" s="47"/>
      <c r="BO44" s="69">
        <f t="shared" si="14"/>
        <v>0</v>
      </c>
      <c r="BQ44" s="47">
        <v>26</v>
      </c>
      <c r="BS44" s="51">
        <v>0</v>
      </c>
    </row>
    <row r="45" spans="1:71" ht="8.85" customHeight="1" x14ac:dyDescent="0.3">
      <c r="A45" s="47">
        <v>27</v>
      </c>
      <c r="B45" s="60"/>
      <c r="C45" s="47" t="s">
        <v>111</v>
      </c>
      <c r="E45" s="69">
        <v>18697034</v>
      </c>
      <c r="F45" s="66"/>
      <c r="G45" s="69">
        <v>247639</v>
      </c>
      <c r="H45" s="47"/>
      <c r="I45" s="69">
        <v>3203398</v>
      </c>
      <c r="J45" s="69"/>
      <c r="K45" s="69">
        <v>0</v>
      </c>
      <c r="L45" s="47"/>
      <c r="M45" s="69">
        <v>0</v>
      </c>
      <c r="N45" s="47"/>
      <c r="O45" s="69">
        <v>0</v>
      </c>
      <c r="P45" s="47"/>
      <c r="Q45" s="69">
        <v>81518</v>
      </c>
      <c r="R45" s="47"/>
      <c r="S45" s="69">
        <v>43794</v>
      </c>
      <c r="T45" s="47"/>
      <c r="U45" s="69">
        <f t="shared" si="0"/>
        <v>22273383</v>
      </c>
      <c r="V45" s="47"/>
      <c r="W45" s="70">
        <f t="shared" si="15"/>
        <v>1787.5909309791332</v>
      </c>
      <c r="X45" s="47"/>
      <c r="Y45" s="70">
        <f t="shared" si="16"/>
        <v>73.937795260195116</v>
      </c>
      <c r="Z45" s="47"/>
      <c r="AA45" s="69">
        <v>3098717</v>
      </c>
      <c r="AB45" s="47"/>
      <c r="AC45" s="70">
        <f t="shared" si="1"/>
        <v>248.69317817014445</v>
      </c>
      <c r="AD45" s="47"/>
      <c r="AE45" s="70">
        <f t="shared" si="2"/>
        <v>10.286371994558978</v>
      </c>
      <c r="AF45" s="47"/>
      <c r="AG45" s="69">
        <v>305492</v>
      </c>
      <c r="AH45" s="47"/>
      <c r="AI45" s="70">
        <f t="shared" si="3"/>
        <v>24.517817014446226</v>
      </c>
      <c r="AJ45" s="47"/>
      <c r="AK45" s="70">
        <f t="shared" si="4"/>
        <v>1.0140985296049339</v>
      </c>
      <c r="AL45" s="47"/>
      <c r="AM45" s="69">
        <v>34142</v>
      </c>
      <c r="AN45" s="47"/>
      <c r="AO45" s="70">
        <f t="shared" si="5"/>
        <v>2.7401284109149278</v>
      </c>
      <c r="AP45" s="47"/>
      <c r="AQ45" s="70">
        <f t="shared" si="6"/>
        <v>0.11333636231970606</v>
      </c>
      <c r="AR45" s="47"/>
      <c r="AS45" s="69">
        <v>3847369</v>
      </c>
      <c r="AT45" s="47"/>
      <c r="AU45" s="70">
        <f t="shared" si="7"/>
        <v>308.77760834670948</v>
      </c>
      <c r="AV45" s="47"/>
      <c r="AW45" s="70">
        <f t="shared" si="8"/>
        <v>12.771566017269206</v>
      </c>
      <c r="AX45" s="47"/>
      <c r="AY45" s="69">
        <v>16331</v>
      </c>
      <c r="AZ45" s="47"/>
      <c r="BA45" s="69">
        <v>191093</v>
      </c>
      <c r="BB45" s="47"/>
      <c r="BC45" s="69">
        <f t="shared" si="9"/>
        <v>207424</v>
      </c>
      <c r="BD45" s="47"/>
      <c r="BE45" s="70">
        <f t="shared" si="10"/>
        <v>16.647191011235954</v>
      </c>
      <c r="BF45" s="47"/>
      <c r="BG45" s="70">
        <f t="shared" si="11"/>
        <v>0.68855607807986385</v>
      </c>
      <c r="BH45" s="47"/>
      <c r="BI45" s="69">
        <v>357962</v>
      </c>
      <c r="BJ45" s="47"/>
      <c r="BK45" s="70">
        <f t="shared" si="12"/>
        <v>28.728892455858748</v>
      </c>
      <c r="BL45" s="47"/>
      <c r="BM45" s="70">
        <f t="shared" si="13"/>
        <v>1.1882757579721932</v>
      </c>
      <c r="BN45" s="47"/>
      <c r="BO45" s="69">
        <f t="shared" si="14"/>
        <v>30124489</v>
      </c>
      <c r="BQ45" s="47">
        <v>27</v>
      </c>
      <c r="BS45" s="51">
        <v>12460</v>
      </c>
    </row>
    <row r="46" spans="1:71" ht="8.85" customHeight="1" x14ac:dyDescent="0.3">
      <c r="A46" s="47">
        <v>28</v>
      </c>
      <c r="B46" s="60"/>
      <c r="C46" s="47" t="s">
        <v>112</v>
      </c>
      <c r="E46" s="69">
        <v>101720130</v>
      </c>
      <c r="F46" s="66"/>
      <c r="G46" s="69">
        <v>5122626</v>
      </c>
      <c r="H46" s="47"/>
      <c r="I46" s="69">
        <v>25217319</v>
      </c>
      <c r="J46" s="69"/>
      <c r="K46" s="69">
        <v>0</v>
      </c>
      <c r="L46" s="47"/>
      <c r="M46" s="69">
        <v>955112</v>
      </c>
      <c r="N46" s="47"/>
      <c r="O46" s="69">
        <v>0</v>
      </c>
      <c r="P46" s="47"/>
      <c r="Q46" s="69">
        <v>2044399</v>
      </c>
      <c r="R46" s="47"/>
      <c r="S46" s="69">
        <v>752363</v>
      </c>
      <c r="T46" s="47"/>
      <c r="U46" s="69">
        <f t="shared" si="0"/>
        <v>135811949</v>
      </c>
      <c r="V46" s="47"/>
      <c r="W46" s="70">
        <f t="shared" si="15"/>
        <v>1387.0392585405709</v>
      </c>
      <c r="X46" s="47"/>
      <c r="Y46" s="70">
        <f t="shared" si="16"/>
        <v>62.042137559930957</v>
      </c>
      <c r="Z46" s="47"/>
      <c r="AA46" s="69">
        <v>46169555</v>
      </c>
      <c r="AB46" s="47"/>
      <c r="AC46" s="70">
        <f t="shared" si="1"/>
        <v>471.5268855640096</v>
      </c>
      <c r="AD46" s="47"/>
      <c r="AE46" s="70">
        <f t="shared" si="2"/>
        <v>21.091353916074041</v>
      </c>
      <c r="AF46" s="47"/>
      <c r="AG46" s="69">
        <v>1125063</v>
      </c>
      <c r="AH46" s="47"/>
      <c r="AI46" s="70">
        <f t="shared" si="3"/>
        <v>11.490200684266966</v>
      </c>
      <c r="AJ46" s="47"/>
      <c r="AK46" s="70">
        <f t="shared" si="4"/>
        <v>0.51395561232678122</v>
      </c>
      <c r="AL46" s="47"/>
      <c r="AM46" s="69">
        <v>237742</v>
      </c>
      <c r="AN46" s="47"/>
      <c r="AO46" s="70">
        <f t="shared" si="5"/>
        <v>2.4280447326763008</v>
      </c>
      <c r="AP46" s="47"/>
      <c r="AQ46" s="70">
        <f t="shared" si="6"/>
        <v>0.10860621599483196</v>
      </c>
      <c r="AR46" s="47"/>
      <c r="AS46" s="69">
        <v>25328729</v>
      </c>
      <c r="AT46" s="47"/>
      <c r="AU46" s="70">
        <f t="shared" si="7"/>
        <v>258.68078435377623</v>
      </c>
      <c r="AV46" s="47"/>
      <c r="AW46" s="70">
        <f t="shared" si="8"/>
        <v>11.570767523822314</v>
      </c>
      <c r="AX46" s="47"/>
      <c r="AY46" s="69">
        <v>232809</v>
      </c>
      <c r="AZ46" s="47"/>
      <c r="BA46" s="69">
        <v>1338355</v>
      </c>
      <c r="BB46" s="47"/>
      <c r="BC46" s="69">
        <f t="shared" si="9"/>
        <v>1571164</v>
      </c>
      <c r="BD46" s="47"/>
      <c r="BE46" s="70">
        <f t="shared" si="10"/>
        <v>16.046203339631312</v>
      </c>
      <c r="BF46" s="47"/>
      <c r="BG46" s="70">
        <f t="shared" si="11"/>
        <v>0.71774518910122809</v>
      </c>
      <c r="BH46" s="47"/>
      <c r="BI46" s="69">
        <v>8658554</v>
      </c>
      <c r="BJ46" s="47"/>
      <c r="BK46" s="70">
        <f t="shared" si="12"/>
        <v>88.429290711331262</v>
      </c>
      <c r="BL46" s="47"/>
      <c r="BM46" s="70">
        <f t="shared" si="13"/>
        <v>3.9554339827498564</v>
      </c>
      <c r="BN46" s="47"/>
      <c r="BO46" s="69">
        <f t="shared" si="14"/>
        <v>218902756</v>
      </c>
      <c r="BQ46" s="47">
        <v>28</v>
      </c>
      <c r="BS46" s="51">
        <v>97915</v>
      </c>
    </row>
    <row r="47" spans="1:71" ht="8.85" customHeight="1" x14ac:dyDescent="0.3">
      <c r="A47" s="47">
        <v>29</v>
      </c>
      <c r="B47" s="60"/>
      <c r="C47" s="47" t="s">
        <v>113</v>
      </c>
      <c r="E47" s="69">
        <v>7349549</v>
      </c>
      <c r="F47" s="66"/>
      <c r="G47" s="69">
        <v>213199</v>
      </c>
      <c r="H47" s="47"/>
      <c r="I47" s="69">
        <v>938764</v>
      </c>
      <c r="J47" s="69"/>
      <c r="K47" s="69">
        <v>2644</v>
      </c>
      <c r="L47" s="47"/>
      <c r="M47" s="69">
        <v>316828</v>
      </c>
      <c r="N47" s="47"/>
      <c r="O47" s="69">
        <v>237896</v>
      </c>
      <c r="P47" s="47"/>
      <c r="Q47" s="69">
        <v>52108</v>
      </c>
      <c r="R47" s="47"/>
      <c r="S47" s="69">
        <v>52108</v>
      </c>
      <c r="T47" s="47"/>
      <c r="U47" s="69">
        <f t="shared" si="0"/>
        <v>9163096</v>
      </c>
      <c r="V47" s="47"/>
      <c r="W47" s="70">
        <f t="shared" si="15"/>
        <v>520.51215632810727</v>
      </c>
      <c r="X47" s="47"/>
      <c r="Y47" s="70">
        <f t="shared" si="16"/>
        <v>35.449552329807759</v>
      </c>
      <c r="Z47" s="47"/>
      <c r="AA47" s="69">
        <v>4390012</v>
      </c>
      <c r="AB47" s="47"/>
      <c r="AC47" s="70">
        <f t="shared" si="1"/>
        <v>249.37582367643716</v>
      </c>
      <c r="AD47" s="47"/>
      <c r="AE47" s="70">
        <f t="shared" si="2"/>
        <v>16.983774929618114</v>
      </c>
      <c r="AF47" s="47"/>
      <c r="AG47" s="69">
        <v>88871</v>
      </c>
      <c r="AH47" s="47"/>
      <c r="AI47" s="70">
        <f t="shared" si="3"/>
        <v>5.0483412860713477</v>
      </c>
      <c r="AJ47" s="47"/>
      <c r="AK47" s="70">
        <f t="shared" si="4"/>
        <v>0.34381798085519844</v>
      </c>
      <c r="AL47" s="47"/>
      <c r="AM47" s="69">
        <v>133220</v>
      </c>
      <c r="AN47" s="47"/>
      <c r="AO47" s="70">
        <f t="shared" si="5"/>
        <v>7.5675982731197458</v>
      </c>
      <c r="AP47" s="47"/>
      <c r="AQ47" s="70">
        <f t="shared" si="6"/>
        <v>0.51539232606282748</v>
      </c>
      <c r="AR47" s="47"/>
      <c r="AS47" s="69">
        <v>8919495</v>
      </c>
      <c r="AT47" s="47"/>
      <c r="AU47" s="70">
        <f t="shared" si="7"/>
        <v>506.67433537832312</v>
      </c>
      <c r="AV47" s="47"/>
      <c r="AW47" s="70">
        <f t="shared" si="8"/>
        <v>34.507125621946841</v>
      </c>
      <c r="AX47" s="47"/>
      <c r="AY47" s="69">
        <v>9029</v>
      </c>
      <c r="AZ47" s="47"/>
      <c r="BA47" s="69">
        <v>173143</v>
      </c>
      <c r="BB47" s="47"/>
      <c r="BC47" s="69">
        <f t="shared" si="9"/>
        <v>182172</v>
      </c>
      <c r="BD47" s="47"/>
      <c r="BE47" s="70">
        <f t="shared" si="10"/>
        <v>10.348329925017042</v>
      </c>
      <c r="BF47" s="47"/>
      <c r="BG47" s="70">
        <f t="shared" si="11"/>
        <v>0.7047744394499128</v>
      </c>
      <c r="BH47" s="47"/>
      <c r="BI47" s="69">
        <v>2971404</v>
      </c>
      <c r="BJ47" s="47"/>
      <c r="BK47" s="70">
        <f t="shared" si="12"/>
        <v>168.79141104294479</v>
      </c>
      <c r="BL47" s="47"/>
      <c r="BM47" s="70">
        <f t="shared" si="13"/>
        <v>11.495562372259343</v>
      </c>
      <c r="BN47" s="47"/>
      <c r="BO47" s="69">
        <f t="shared" si="14"/>
        <v>25848270</v>
      </c>
      <c r="BQ47" s="47">
        <v>29</v>
      </c>
      <c r="BS47" s="51">
        <v>17604</v>
      </c>
    </row>
    <row r="48" spans="1:71" ht="8.85" customHeight="1" x14ac:dyDescent="0.3">
      <c r="A48" s="47">
        <v>30</v>
      </c>
      <c r="B48" s="60"/>
      <c r="C48" s="47" t="s">
        <v>114</v>
      </c>
      <c r="E48" s="69">
        <v>325478605</v>
      </c>
      <c r="F48" s="66"/>
      <c r="G48" s="69">
        <v>10196211</v>
      </c>
      <c r="H48" s="47"/>
      <c r="I48" s="69">
        <v>49417197</v>
      </c>
      <c r="J48" s="69"/>
      <c r="K48" s="69">
        <v>5235</v>
      </c>
      <c r="L48" s="47"/>
      <c r="M48" s="69">
        <v>14439966</v>
      </c>
      <c r="N48" s="47"/>
      <c r="O48" s="69">
        <v>0</v>
      </c>
      <c r="P48" s="47"/>
      <c r="Q48" s="69">
        <v>4625038</v>
      </c>
      <c r="R48" s="47"/>
      <c r="S48" s="69">
        <v>3434577</v>
      </c>
      <c r="T48" s="47"/>
      <c r="U48" s="69">
        <f t="shared" si="0"/>
        <v>407596829</v>
      </c>
      <c r="V48" s="47"/>
      <c r="W48" s="70">
        <f t="shared" si="15"/>
        <v>1798.6709721548034</v>
      </c>
      <c r="X48" s="47"/>
      <c r="Y48" s="70">
        <f t="shared" si="16"/>
        <v>55.475551985832382</v>
      </c>
      <c r="Z48" s="47"/>
      <c r="AA48" s="69">
        <v>152110446</v>
      </c>
      <c r="AB48" s="47"/>
      <c r="AC48" s="70">
        <f t="shared" si="1"/>
        <v>671.24330788579493</v>
      </c>
      <c r="AD48" s="47"/>
      <c r="AE48" s="70">
        <f t="shared" si="2"/>
        <v>20.702837594109813</v>
      </c>
      <c r="AF48" s="47"/>
      <c r="AG48" s="282">
        <v>2949978</v>
      </c>
      <c r="AH48" s="47"/>
      <c r="AI48" s="70">
        <f t="shared" si="3"/>
        <v>13.01786328935175</v>
      </c>
      <c r="AJ48" s="47"/>
      <c r="AK48" s="70">
        <f t="shared" si="4"/>
        <v>0.40150375629164137</v>
      </c>
      <c r="AL48" s="47"/>
      <c r="AM48" s="282">
        <v>9320553</v>
      </c>
      <c r="AN48" s="47"/>
      <c r="AO48" s="70">
        <f t="shared" si="5"/>
        <v>41.130369357045147</v>
      </c>
      <c r="AP48" s="47"/>
      <c r="AQ48" s="70">
        <f t="shared" si="6"/>
        <v>1.2685643893667435</v>
      </c>
      <c r="AR48" s="47"/>
      <c r="AS48" s="282">
        <v>94909432</v>
      </c>
      <c r="AT48" s="47"/>
      <c r="AU48" s="70">
        <f t="shared" si="7"/>
        <v>418.82278804995366</v>
      </c>
      <c r="AV48" s="47"/>
      <c r="AW48" s="70">
        <f t="shared" si="8"/>
        <v>12.917551742930325</v>
      </c>
      <c r="AX48" s="47"/>
      <c r="AY48" s="282">
        <v>1860973</v>
      </c>
      <c r="AZ48" s="47"/>
      <c r="BA48" s="282">
        <v>7032205</v>
      </c>
      <c r="BB48" s="47"/>
      <c r="BC48" s="69">
        <f t="shared" si="9"/>
        <v>8893178</v>
      </c>
      <c r="BD48" s="47"/>
      <c r="BE48" s="70">
        <f t="shared" si="10"/>
        <v>39.24441992851154</v>
      </c>
      <c r="BF48" s="47"/>
      <c r="BG48" s="70">
        <f t="shared" si="11"/>
        <v>1.2103969495264666</v>
      </c>
      <c r="BH48" s="47"/>
      <c r="BI48" s="282">
        <v>58951938</v>
      </c>
      <c r="BJ48" s="47"/>
      <c r="BK48" s="70">
        <f t="shared" si="12"/>
        <v>260.14711619081243</v>
      </c>
      <c r="BL48" s="47"/>
      <c r="BM48" s="70">
        <f t="shared" si="13"/>
        <v>8.0235935819426292</v>
      </c>
      <c r="BN48" s="47"/>
      <c r="BO48" s="69">
        <f t="shared" si="14"/>
        <v>734732354</v>
      </c>
      <c r="BQ48" s="47">
        <v>30</v>
      </c>
      <c r="BS48" s="51">
        <v>226610</v>
      </c>
    </row>
    <row r="49" spans="1:71" ht="8.85" customHeight="1" x14ac:dyDescent="0.3">
      <c r="A49" s="71"/>
      <c r="B49" s="60"/>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Q49" s="72"/>
    </row>
    <row r="50" spans="1:71" ht="8.85" customHeight="1" x14ac:dyDescent="0.3">
      <c r="A50" s="47">
        <v>31</v>
      </c>
      <c r="B50" s="60"/>
      <c r="C50" s="47" t="s">
        <v>115</v>
      </c>
      <c r="E50" s="69">
        <v>95799262</v>
      </c>
      <c r="F50" s="66"/>
      <c r="G50" s="69">
        <v>6284245</v>
      </c>
      <c r="H50" s="47"/>
      <c r="I50" s="69">
        <v>22733596</v>
      </c>
      <c r="J50" s="69"/>
      <c r="K50" s="69">
        <v>6501</v>
      </c>
      <c r="L50" s="47"/>
      <c r="M50" s="69">
        <v>3435713</v>
      </c>
      <c r="N50" s="47"/>
      <c r="O50" s="69">
        <v>0</v>
      </c>
      <c r="P50" s="47"/>
      <c r="Q50" s="69">
        <v>1393991</v>
      </c>
      <c r="R50" s="47"/>
      <c r="S50" s="69">
        <v>1291684</v>
      </c>
      <c r="T50" s="47"/>
      <c r="U50" s="69">
        <f t="shared" si="0"/>
        <v>130944992</v>
      </c>
      <c r="V50" s="47"/>
      <c r="W50" s="70">
        <f t="shared" si="15"/>
        <v>1309.3058963514013</v>
      </c>
      <c r="X50" s="47"/>
      <c r="Y50" s="70">
        <f t="shared" si="16"/>
        <v>53.38612457416567</v>
      </c>
      <c r="Z50" s="47"/>
      <c r="AA50" s="69">
        <v>76778027</v>
      </c>
      <c r="AB50" s="47"/>
      <c r="AC50" s="70">
        <f t="shared" si="1"/>
        <v>767.69582345941944</v>
      </c>
      <c r="AD50" s="47"/>
      <c r="AE50" s="70">
        <f t="shared" si="2"/>
        <v>31.302314440407581</v>
      </c>
      <c r="AF50" s="47"/>
      <c r="AG50" s="282">
        <v>1297081</v>
      </c>
      <c r="AH50" s="47"/>
      <c r="AI50" s="70">
        <f t="shared" si="3"/>
        <v>12.969383367829538</v>
      </c>
      <c r="AJ50" s="47"/>
      <c r="AK50" s="70">
        <f t="shared" si="4"/>
        <v>0.52881845110031678</v>
      </c>
      <c r="AL50" s="47"/>
      <c r="AM50" s="282">
        <v>889794</v>
      </c>
      <c r="AN50" s="47"/>
      <c r="AO50" s="70">
        <f t="shared" si="5"/>
        <v>8.8969613342532323</v>
      </c>
      <c r="AP50" s="47"/>
      <c r="AQ50" s="70">
        <f t="shared" si="6"/>
        <v>0.36276800360066591</v>
      </c>
      <c r="AR50" s="47"/>
      <c r="AS50" s="282">
        <v>32079768</v>
      </c>
      <c r="AT50" s="47"/>
      <c r="AU50" s="70">
        <f t="shared" si="7"/>
        <v>320.76239613642497</v>
      </c>
      <c r="AV50" s="47"/>
      <c r="AW50" s="70">
        <f t="shared" si="8"/>
        <v>13.078884992855119</v>
      </c>
      <c r="AX50" s="47"/>
      <c r="AY50" s="282">
        <v>218894</v>
      </c>
      <c r="AZ50" s="47"/>
      <c r="BA50" s="282">
        <v>104393</v>
      </c>
      <c r="BB50" s="47"/>
      <c r="BC50" s="69">
        <f t="shared" si="9"/>
        <v>323287</v>
      </c>
      <c r="BD50" s="47"/>
      <c r="BE50" s="70">
        <f t="shared" si="10"/>
        <v>3.2325144234134244</v>
      </c>
      <c r="BF50" s="47"/>
      <c r="BG50" s="70">
        <f t="shared" si="11"/>
        <v>0.13180374286638083</v>
      </c>
      <c r="BH50" s="47"/>
      <c r="BI50" s="282">
        <v>2966125</v>
      </c>
      <c r="BJ50" s="47"/>
      <c r="BK50" s="70">
        <f t="shared" si="12"/>
        <v>29.657987621361649</v>
      </c>
      <c r="BL50" s="47"/>
      <c r="BM50" s="70">
        <f t="shared" si="13"/>
        <v>1.2092857950042653</v>
      </c>
      <c r="BN50" s="47"/>
      <c r="BO50" s="69">
        <f t="shared" si="14"/>
        <v>245279074</v>
      </c>
      <c r="BQ50" s="47">
        <v>31</v>
      </c>
      <c r="BS50" s="51">
        <v>100011</v>
      </c>
    </row>
    <row r="51" spans="1:71" ht="8.85" customHeight="1" x14ac:dyDescent="0.3">
      <c r="A51" s="47">
        <v>32</v>
      </c>
      <c r="B51" s="60"/>
      <c r="C51" s="47" t="s">
        <v>116</v>
      </c>
      <c r="E51" s="69">
        <v>27460787</v>
      </c>
      <c r="F51" s="66"/>
      <c r="G51" s="69">
        <v>772147</v>
      </c>
      <c r="H51" s="47"/>
      <c r="I51" s="69">
        <v>9002705</v>
      </c>
      <c r="J51" s="69"/>
      <c r="K51" s="69">
        <v>10302</v>
      </c>
      <c r="L51" s="47"/>
      <c r="M51" s="69">
        <v>3176124</v>
      </c>
      <c r="N51" s="47"/>
      <c r="O51" s="69">
        <v>0</v>
      </c>
      <c r="P51" s="47"/>
      <c r="Q51" s="69">
        <v>302846</v>
      </c>
      <c r="R51" s="47"/>
      <c r="S51" s="69">
        <v>125892</v>
      </c>
      <c r="T51" s="47"/>
      <c r="U51" s="69">
        <f t="shared" si="0"/>
        <v>40850803</v>
      </c>
      <c r="V51" s="47"/>
      <c r="W51" s="65">
        <f t="shared" si="15"/>
        <v>1611.7258344511954</v>
      </c>
      <c r="X51" s="47"/>
      <c r="Y51" s="65">
        <f t="shared" si="16"/>
        <v>54.760202080878948</v>
      </c>
      <c r="Z51" s="47"/>
      <c r="AA51" s="69">
        <v>23117211</v>
      </c>
      <c r="AB51" s="47"/>
      <c r="AC51" s="65">
        <f t="shared" si="1"/>
        <v>912.06545411504771</v>
      </c>
      <c r="AD51" s="47"/>
      <c r="AE51" s="65">
        <f t="shared" si="2"/>
        <v>30.988451950536145</v>
      </c>
      <c r="AF51" s="47"/>
      <c r="AG51" s="69">
        <v>340650</v>
      </c>
      <c r="AH51" s="47"/>
      <c r="AI51" s="65">
        <f t="shared" si="3"/>
        <v>13.439990531050265</v>
      </c>
      <c r="AJ51" s="47"/>
      <c r="AK51" s="65">
        <f t="shared" si="4"/>
        <v>0.45663882883407247</v>
      </c>
      <c r="AL51" s="47"/>
      <c r="AM51" s="69">
        <v>62489</v>
      </c>
      <c r="AN51" s="47"/>
      <c r="AO51" s="65">
        <f t="shared" si="5"/>
        <v>2.4654383334648466</v>
      </c>
      <c r="AP51" s="47"/>
      <c r="AQ51" s="65">
        <f t="shared" si="6"/>
        <v>8.3766046602120517E-2</v>
      </c>
      <c r="AR51" s="47"/>
      <c r="AS51" s="69">
        <v>8719093</v>
      </c>
      <c r="AT51" s="47"/>
      <c r="AU51" s="65">
        <f t="shared" si="7"/>
        <v>344.002722323049</v>
      </c>
      <c r="AV51" s="47"/>
      <c r="AW51" s="65">
        <f t="shared" si="8"/>
        <v>11.687880275988139</v>
      </c>
      <c r="AX51" s="47"/>
      <c r="AY51" s="69">
        <v>321286</v>
      </c>
      <c r="AZ51" s="47"/>
      <c r="BA51" s="69">
        <v>418943</v>
      </c>
      <c r="BB51" s="47"/>
      <c r="BC51" s="69">
        <f t="shared" si="9"/>
        <v>740229</v>
      </c>
      <c r="BD51" s="47"/>
      <c r="BE51" s="65">
        <f t="shared" si="10"/>
        <v>29.204963307819774</v>
      </c>
      <c r="BF51" s="47"/>
      <c r="BG51" s="65">
        <f t="shared" si="11"/>
        <v>0.99227155035671988</v>
      </c>
      <c r="BH51" s="47"/>
      <c r="BI51" s="69">
        <v>768963</v>
      </c>
      <c r="BJ51" s="47"/>
      <c r="BK51" s="65">
        <f t="shared" si="12"/>
        <v>30.338633314921488</v>
      </c>
      <c r="BL51" s="47"/>
      <c r="BM51" s="65">
        <f t="shared" si="13"/>
        <v>1.0307892668038598</v>
      </c>
      <c r="BN51" s="47"/>
      <c r="BO51" s="69">
        <f t="shared" si="14"/>
        <v>74599438</v>
      </c>
      <c r="BQ51" s="47">
        <v>32</v>
      </c>
      <c r="BS51" s="51">
        <v>25346</v>
      </c>
    </row>
    <row r="52" spans="1:71" ht="8.85" customHeight="1" x14ac:dyDescent="0.3">
      <c r="A52" s="47">
        <v>33</v>
      </c>
      <c r="B52" s="60"/>
      <c r="C52" s="47" t="s">
        <v>117</v>
      </c>
      <c r="E52" s="69">
        <v>20587708</v>
      </c>
      <c r="F52" s="66"/>
      <c r="G52" s="69">
        <v>928578</v>
      </c>
      <c r="H52" s="47"/>
      <c r="I52" s="69">
        <v>6079773</v>
      </c>
      <c r="J52" s="69"/>
      <c r="K52" s="69">
        <v>310</v>
      </c>
      <c r="L52" s="47"/>
      <c r="M52" s="69">
        <v>471484</v>
      </c>
      <c r="N52" s="47"/>
      <c r="O52" s="69">
        <v>0</v>
      </c>
      <c r="P52" s="47"/>
      <c r="Q52" s="69">
        <v>235523</v>
      </c>
      <c r="R52" s="47"/>
      <c r="S52" s="69">
        <v>222670</v>
      </c>
      <c r="T52" s="47"/>
      <c r="U52" s="69">
        <f t="shared" si="0"/>
        <v>28526046</v>
      </c>
      <c r="V52" s="47"/>
      <c r="W52" s="65">
        <f t="shared" si="15"/>
        <v>1107.8076116504853</v>
      </c>
      <c r="X52" s="47"/>
      <c r="Y52" s="65">
        <f t="shared" si="16"/>
        <v>50.916092838204193</v>
      </c>
      <c r="Z52" s="47"/>
      <c r="AA52" s="69">
        <v>15601940</v>
      </c>
      <c r="AB52" s="47"/>
      <c r="AC52" s="65">
        <f t="shared" si="1"/>
        <v>605.90058252427184</v>
      </c>
      <c r="AD52" s="47"/>
      <c r="AE52" s="65">
        <f t="shared" si="2"/>
        <v>27.847877182000317</v>
      </c>
      <c r="AF52" s="47"/>
      <c r="AG52" s="69">
        <v>229999</v>
      </c>
      <c r="AH52" s="47"/>
      <c r="AI52" s="65">
        <f t="shared" si="3"/>
        <v>8.9320000000000004</v>
      </c>
      <c r="AJ52" s="47"/>
      <c r="AK52" s="65">
        <f t="shared" si="4"/>
        <v>0.41052483883304847</v>
      </c>
      <c r="AL52" s="47"/>
      <c r="AM52" s="69">
        <v>139437</v>
      </c>
      <c r="AN52" s="47"/>
      <c r="AO52" s="65">
        <f t="shared" si="5"/>
        <v>5.4150291262135921</v>
      </c>
      <c r="AP52" s="47"/>
      <c r="AQ52" s="65">
        <f t="shared" si="6"/>
        <v>0.2488808731879868</v>
      </c>
      <c r="AR52" s="47"/>
      <c r="AS52" s="69">
        <v>9281178</v>
      </c>
      <c r="AT52" s="47"/>
      <c r="AU52" s="65">
        <f t="shared" si="7"/>
        <v>360.43409708737863</v>
      </c>
      <c r="AV52" s="47"/>
      <c r="AW52" s="65">
        <f t="shared" si="8"/>
        <v>16.565959428653322</v>
      </c>
      <c r="AX52" s="47"/>
      <c r="AY52" s="69">
        <v>89651</v>
      </c>
      <c r="AZ52" s="47"/>
      <c r="BA52" s="69">
        <v>83139</v>
      </c>
      <c r="BB52" s="47"/>
      <c r="BC52" s="69">
        <f t="shared" si="9"/>
        <v>172790</v>
      </c>
      <c r="BD52" s="47"/>
      <c r="BE52" s="65">
        <f t="shared" si="10"/>
        <v>6.7102912621359225</v>
      </c>
      <c r="BF52" s="47"/>
      <c r="BG52" s="65">
        <f t="shared" si="11"/>
        <v>0.30841258832413376</v>
      </c>
      <c r="BH52" s="47"/>
      <c r="BI52" s="69">
        <v>2074209</v>
      </c>
      <c r="BJ52" s="47"/>
      <c r="BK52" s="65">
        <f t="shared" si="12"/>
        <v>80.551805825242724</v>
      </c>
      <c r="BL52" s="47"/>
      <c r="BM52" s="65">
        <f t="shared" si="13"/>
        <v>3.7022522507969975</v>
      </c>
      <c r="BN52" s="47"/>
      <c r="BO52" s="69">
        <f t="shared" si="14"/>
        <v>56025599</v>
      </c>
      <c r="BQ52" s="47">
        <v>33</v>
      </c>
      <c r="BS52" s="51">
        <v>25750</v>
      </c>
    </row>
    <row r="53" spans="1:71" ht="8.85" customHeight="1" x14ac:dyDescent="0.3">
      <c r="A53" s="47">
        <v>34</v>
      </c>
      <c r="B53" s="60"/>
      <c r="C53" s="47" t="s">
        <v>118</v>
      </c>
      <c r="E53" s="69">
        <v>118988888</v>
      </c>
      <c r="F53" s="66"/>
      <c r="G53" s="69">
        <v>4822307</v>
      </c>
      <c r="H53" s="47"/>
      <c r="I53" s="69">
        <v>24318446</v>
      </c>
      <c r="J53" s="69"/>
      <c r="K53" s="69">
        <v>55652</v>
      </c>
      <c r="L53" s="47"/>
      <c r="M53" s="69">
        <v>1904068</v>
      </c>
      <c r="N53" s="47"/>
      <c r="O53" s="69">
        <v>0</v>
      </c>
      <c r="P53" s="47"/>
      <c r="Q53" s="69">
        <v>906721</v>
      </c>
      <c r="R53" s="47"/>
      <c r="S53" s="69">
        <v>595050</v>
      </c>
      <c r="T53" s="47"/>
      <c r="U53" s="69">
        <f t="shared" si="0"/>
        <v>151591132</v>
      </c>
      <c r="V53" s="47"/>
      <c r="W53" s="65">
        <f t="shared" si="15"/>
        <v>1607.1321402824308</v>
      </c>
      <c r="X53" s="47"/>
      <c r="Y53" s="65">
        <f t="shared" si="16"/>
        <v>60.029799094050617</v>
      </c>
      <c r="Z53" s="47"/>
      <c r="AA53" s="69">
        <v>50571600</v>
      </c>
      <c r="AB53" s="47"/>
      <c r="AC53" s="65">
        <f t="shared" si="1"/>
        <v>536.14774606674871</v>
      </c>
      <c r="AD53" s="47"/>
      <c r="AE53" s="65">
        <f t="shared" si="2"/>
        <v>20.026257128713109</v>
      </c>
      <c r="AF53" s="47"/>
      <c r="AG53" s="69">
        <v>3087344</v>
      </c>
      <c r="AH53" s="47"/>
      <c r="AI53" s="65">
        <f t="shared" si="3"/>
        <v>32.73126669776515</v>
      </c>
      <c r="AJ53" s="47"/>
      <c r="AK53" s="65">
        <f t="shared" si="4"/>
        <v>1.2225823345274749</v>
      </c>
      <c r="AL53" s="47"/>
      <c r="AM53" s="69">
        <v>1068804</v>
      </c>
      <c r="AN53" s="47"/>
      <c r="AO53" s="65">
        <f t="shared" si="5"/>
        <v>11.331198846528984</v>
      </c>
      <c r="AP53" s="47"/>
      <c r="AQ53" s="65">
        <f t="shared" si="6"/>
        <v>0.42324434513041087</v>
      </c>
      <c r="AR53" s="47"/>
      <c r="AS53" s="69">
        <v>36882961</v>
      </c>
      <c r="AT53" s="47"/>
      <c r="AU53" s="65">
        <f t="shared" si="7"/>
        <v>391.0241401976167</v>
      </c>
      <c r="AV53" s="47"/>
      <c r="AW53" s="65">
        <f t="shared" si="8"/>
        <v>14.605582197405214</v>
      </c>
      <c r="AX53" s="47"/>
      <c r="AY53" s="69">
        <v>732705</v>
      </c>
      <c r="AZ53" s="47"/>
      <c r="BA53" s="69">
        <v>2008867</v>
      </c>
      <c r="BB53" s="47"/>
      <c r="BC53" s="69">
        <f t="shared" si="9"/>
        <v>2741572</v>
      </c>
      <c r="BD53" s="47"/>
      <c r="BE53" s="65">
        <f t="shared" si="10"/>
        <v>29.065476442898944</v>
      </c>
      <c r="BF53" s="47"/>
      <c r="BG53" s="65">
        <f t="shared" si="11"/>
        <v>1.0856572821283141</v>
      </c>
      <c r="BH53" s="47"/>
      <c r="BI53" s="69">
        <v>6583056</v>
      </c>
      <c r="BJ53" s="47"/>
      <c r="BK53" s="65">
        <f t="shared" si="12"/>
        <v>69.791951147109955</v>
      </c>
      <c r="BL53" s="47"/>
      <c r="BM53" s="65">
        <f t="shared" si="13"/>
        <v>2.6068776180448632</v>
      </c>
      <c r="BN53" s="47"/>
      <c r="BO53" s="69">
        <f t="shared" si="14"/>
        <v>252526469</v>
      </c>
      <c r="BQ53" s="47">
        <v>34</v>
      </c>
      <c r="BS53" s="51">
        <v>94324</v>
      </c>
    </row>
    <row r="54" spans="1:71" ht="8.85" customHeight="1" x14ac:dyDescent="0.3">
      <c r="A54" s="47">
        <v>35</v>
      </c>
      <c r="B54" s="60"/>
      <c r="C54" s="47" t="s">
        <v>119</v>
      </c>
      <c r="E54" s="69">
        <v>619534177</v>
      </c>
      <c r="F54" s="66"/>
      <c r="G54" s="69">
        <v>11446408</v>
      </c>
      <c r="H54" s="47"/>
      <c r="I54" s="69">
        <v>115800883</v>
      </c>
      <c r="J54" s="69"/>
      <c r="K54" s="69">
        <v>0</v>
      </c>
      <c r="L54" s="47"/>
      <c r="M54" s="69">
        <v>0</v>
      </c>
      <c r="N54" s="47"/>
      <c r="O54" s="69">
        <v>0</v>
      </c>
      <c r="P54" s="47"/>
      <c r="Q54" s="69">
        <v>4433807</v>
      </c>
      <c r="R54" s="47"/>
      <c r="S54" s="69">
        <v>3185005</v>
      </c>
      <c r="T54" s="47"/>
      <c r="U54" s="69">
        <f t="shared" si="0"/>
        <v>754400280</v>
      </c>
      <c r="V54" s="47"/>
      <c r="W54" s="70">
        <f t="shared" si="15"/>
        <v>1641.8923542342263</v>
      </c>
      <c r="X54" s="47"/>
      <c r="Y54" s="70">
        <f t="shared" si="16"/>
        <v>61.693843406577656</v>
      </c>
      <c r="Z54" s="47"/>
      <c r="AA54" s="69">
        <v>305228869</v>
      </c>
      <c r="AB54" s="47"/>
      <c r="AC54" s="70">
        <f t="shared" si="1"/>
        <v>664.30641608810151</v>
      </c>
      <c r="AD54" s="47"/>
      <c r="AE54" s="70">
        <f t="shared" si="2"/>
        <v>24.961207659218797</v>
      </c>
      <c r="AF54" s="47"/>
      <c r="AG54" s="69">
        <v>4732400</v>
      </c>
      <c r="AH54" s="47"/>
      <c r="AI54" s="70">
        <f t="shared" si="3"/>
        <v>10.29969312468714</v>
      </c>
      <c r="AJ54" s="47"/>
      <c r="AK54" s="70">
        <f t="shared" si="4"/>
        <v>0.38700932684872291</v>
      </c>
      <c r="AL54" s="47"/>
      <c r="AM54" s="69">
        <v>2156848</v>
      </c>
      <c r="AN54" s="47"/>
      <c r="AO54" s="70">
        <f t="shared" si="5"/>
        <v>4.6942085446275055</v>
      </c>
      <c r="AP54" s="47"/>
      <c r="AQ54" s="70">
        <f t="shared" si="6"/>
        <v>0.17638413756128271</v>
      </c>
      <c r="AR54" s="47"/>
      <c r="AS54" s="69">
        <v>137335338</v>
      </c>
      <c r="AT54" s="47"/>
      <c r="AU54" s="70">
        <f t="shared" si="7"/>
        <v>298.89946677693865</v>
      </c>
      <c r="AV54" s="47"/>
      <c r="AW54" s="70">
        <f t="shared" si="8"/>
        <v>11.231099803888478</v>
      </c>
      <c r="AX54" s="47"/>
      <c r="AY54" s="69">
        <v>5512121</v>
      </c>
      <c r="AZ54" s="47"/>
      <c r="BA54" s="69">
        <v>3385065</v>
      </c>
      <c r="BB54" s="47"/>
      <c r="BC54" s="69">
        <f t="shared" si="9"/>
        <v>8897186</v>
      </c>
      <c r="BD54" s="47"/>
      <c r="BE54" s="70">
        <f t="shared" si="10"/>
        <v>19.364019413672274</v>
      </c>
      <c r="BF54" s="47"/>
      <c r="BG54" s="70">
        <f t="shared" si="11"/>
        <v>0.72759994182822274</v>
      </c>
      <c r="BH54" s="47"/>
      <c r="BI54" s="69">
        <v>10061986</v>
      </c>
      <c r="BJ54" s="47"/>
      <c r="BK54" s="70">
        <f t="shared" si="12"/>
        <v>21.899114196791956</v>
      </c>
      <c r="BL54" s="47"/>
      <c r="BM54" s="70">
        <f t="shared" si="13"/>
        <v>0.82285572407684771</v>
      </c>
      <c r="BN54" s="47"/>
      <c r="BO54" s="69">
        <f t="shared" si="14"/>
        <v>1222812907</v>
      </c>
      <c r="BQ54" s="47">
        <v>35</v>
      </c>
      <c r="BS54" s="51">
        <v>459470</v>
      </c>
    </row>
    <row r="55" spans="1:71" ht="8.85" customHeight="1" x14ac:dyDescent="0.3">
      <c r="A55" s="71"/>
      <c r="B55" s="60"/>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Q55" s="72"/>
      <c r="BS55" s="51"/>
    </row>
    <row r="56" spans="1:71" ht="8.85" customHeight="1" x14ac:dyDescent="0.3">
      <c r="A56" s="47">
        <v>36</v>
      </c>
      <c r="B56" s="60"/>
      <c r="C56" s="47" t="s">
        <v>120</v>
      </c>
      <c r="E56" s="69">
        <v>17307993</v>
      </c>
      <c r="F56" s="66"/>
      <c r="G56" s="69">
        <v>984081</v>
      </c>
      <c r="H56" s="47"/>
      <c r="I56" s="69">
        <v>5153152</v>
      </c>
      <c r="J56" s="69"/>
      <c r="K56" s="69">
        <v>5886</v>
      </c>
      <c r="L56" s="47"/>
      <c r="M56" s="69">
        <v>1176307</v>
      </c>
      <c r="N56" s="47"/>
      <c r="O56" s="69">
        <v>0</v>
      </c>
      <c r="P56" s="47"/>
      <c r="Q56" s="69">
        <v>436611</v>
      </c>
      <c r="R56" s="47"/>
      <c r="S56" s="69">
        <v>181565</v>
      </c>
      <c r="T56" s="47"/>
      <c r="U56" s="69">
        <f t="shared" si="0"/>
        <v>25245595</v>
      </c>
      <c r="V56" s="47"/>
      <c r="W56" s="70">
        <f t="shared" si="15"/>
        <v>1137.3938998017661</v>
      </c>
      <c r="X56" s="47"/>
      <c r="Y56" s="70">
        <f t="shared" si="16"/>
        <v>40.538397934258818</v>
      </c>
      <c r="Z56" s="47"/>
      <c r="AA56" s="69">
        <v>17693427</v>
      </c>
      <c r="AB56" s="47"/>
      <c r="AC56" s="70">
        <f t="shared" si="1"/>
        <v>797.14484591818348</v>
      </c>
      <c r="AD56" s="47"/>
      <c r="AE56" s="70">
        <f t="shared" si="2"/>
        <v>28.41141928113634</v>
      </c>
      <c r="AF56" s="47"/>
      <c r="AG56" s="282">
        <v>285084</v>
      </c>
      <c r="AH56" s="47"/>
      <c r="AI56" s="70">
        <f t="shared" si="3"/>
        <v>12.84393584429627</v>
      </c>
      <c r="AJ56" s="47"/>
      <c r="AK56" s="70">
        <f t="shared" si="4"/>
        <v>0.45777683737262836</v>
      </c>
      <c r="AL56" s="47"/>
      <c r="AM56" s="282">
        <v>119946</v>
      </c>
      <c r="AN56" s="47"/>
      <c r="AO56" s="70">
        <f t="shared" si="5"/>
        <v>5.4039466570553252</v>
      </c>
      <c r="AP56" s="47"/>
      <c r="AQ56" s="70">
        <f t="shared" si="6"/>
        <v>0.19260463770501779</v>
      </c>
      <c r="AR56" s="47"/>
      <c r="AS56" s="282">
        <v>7552005</v>
      </c>
      <c r="AT56" s="47"/>
      <c r="AU56" s="70">
        <f t="shared" si="7"/>
        <v>340.24171021805734</v>
      </c>
      <c r="AV56" s="47"/>
      <c r="AW56" s="70">
        <f t="shared" si="8"/>
        <v>12.12671691404034</v>
      </c>
      <c r="AX56" s="47"/>
      <c r="AY56" s="282">
        <v>412698</v>
      </c>
      <c r="AZ56" s="47"/>
      <c r="BA56" s="282">
        <v>72386</v>
      </c>
      <c r="BB56" s="47"/>
      <c r="BC56" s="69">
        <f t="shared" si="9"/>
        <v>485084</v>
      </c>
      <c r="BD56" s="47"/>
      <c r="BE56" s="70">
        <f t="shared" si="10"/>
        <v>21.854568390701026</v>
      </c>
      <c r="BF56" s="47"/>
      <c r="BG56" s="70">
        <f t="shared" si="11"/>
        <v>0.77892908539260031</v>
      </c>
      <c r="BH56" s="47"/>
      <c r="BI56" s="282">
        <v>10894618</v>
      </c>
      <c r="BJ56" s="47"/>
      <c r="BK56" s="70">
        <f t="shared" si="12"/>
        <v>490.83699765723554</v>
      </c>
      <c r="BL56" s="47"/>
      <c r="BM56" s="70">
        <f t="shared" si="13"/>
        <v>17.494155310094254</v>
      </c>
      <c r="BN56" s="47"/>
      <c r="BO56" s="69">
        <f t="shared" si="14"/>
        <v>62275759</v>
      </c>
      <c r="BQ56" s="47">
        <v>36</v>
      </c>
      <c r="BS56" s="51">
        <v>22196</v>
      </c>
    </row>
    <row r="57" spans="1:71" ht="8.85" customHeight="1" x14ac:dyDescent="0.3">
      <c r="A57" s="47">
        <v>37</v>
      </c>
      <c r="B57" s="60"/>
      <c r="C57" s="47" t="s">
        <v>121</v>
      </c>
      <c r="E57" s="69">
        <v>12195473</v>
      </c>
      <c r="F57" s="66"/>
      <c r="G57" s="69">
        <v>346589</v>
      </c>
      <c r="H57" s="47"/>
      <c r="I57" s="69">
        <v>938580</v>
      </c>
      <c r="J57" s="69"/>
      <c r="K57" s="69">
        <v>0</v>
      </c>
      <c r="L57" s="47"/>
      <c r="M57" s="69">
        <v>1573031</v>
      </c>
      <c r="N57" s="47"/>
      <c r="O57" s="69">
        <v>0</v>
      </c>
      <c r="P57" s="47"/>
      <c r="Q57" s="69">
        <v>87542</v>
      </c>
      <c r="R57" s="47"/>
      <c r="S57" s="69">
        <v>32963</v>
      </c>
      <c r="T57" s="47"/>
      <c r="U57" s="69">
        <f t="shared" si="0"/>
        <v>15174178</v>
      </c>
      <c r="V57" s="47"/>
      <c r="W57" s="70">
        <f t="shared" si="15"/>
        <v>947.37953424486489</v>
      </c>
      <c r="X57" s="47"/>
      <c r="Y57" s="70">
        <f t="shared" si="16"/>
        <v>41.064921569599043</v>
      </c>
      <c r="Z57" s="47"/>
      <c r="AA57" s="69">
        <v>17677408</v>
      </c>
      <c r="AB57" s="47"/>
      <c r="AC57" s="70">
        <f t="shared" si="1"/>
        <v>1103.6653555597179</v>
      </c>
      <c r="AD57" s="47"/>
      <c r="AE57" s="70">
        <f t="shared" si="2"/>
        <v>47.8392551526549</v>
      </c>
      <c r="AF57" s="47"/>
      <c r="AG57" s="69">
        <v>240832</v>
      </c>
      <c r="AH57" s="47"/>
      <c r="AI57" s="70">
        <f t="shared" si="3"/>
        <v>15.036024224261721</v>
      </c>
      <c r="AJ57" s="47"/>
      <c r="AK57" s="70">
        <f t="shared" si="4"/>
        <v>0.65174846317538104</v>
      </c>
      <c r="AL57" s="47"/>
      <c r="AM57" s="69">
        <v>197671</v>
      </c>
      <c r="AN57" s="47"/>
      <c r="AO57" s="70">
        <f t="shared" si="5"/>
        <v>12.341324842354998</v>
      </c>
      <c r="AP57" s="47"/>
      <c r="AQ57" s="70">
        <f t="shared" si="6"/>
        <v>0.53494456909522303</v>
      </c>
      <c r="AR57" s="47"/>
      <c r="AS57" s="69">
        <v>1976311</v>
      </c>
      <c r="AT57" s="47"/>
      <c r="AU57" s="70">
        <f t="shared" si="7"/>
        <v>123.3883373915215</v>
      </c>
      <c r="AV57" s="47"/>
      <c r="AW57" s="70">
        <f t="shared" si="8"/>
        <v>5.348365902399185</v>
      </c>
      <c r="AX57" s="47"/>
      <c r="AY57" s="69">
        <v>7139</v>
      </c>
      <c r="AZ57" s="47"/>
      <c r="BA57" s="69">
        <v>571330</v>
      </c>
      <c r="BB57" s="47"/>
      <c r="BC57" s="69">
        <f t="shared" si="9"/>
        <v>578469</v>
      </c>
      <c r="BD57" s="47"/>
      <c r="BE57" s="70">
        <f t="shared" si="10"/>
        <v>36.115939314478368</v>
      </c>
      <c r="BF57" s="47"/>
      <c r="BG57" s="70">
        <f t="shared" si="11"/>
        <v>1.5654741967205332</v>
      </c>
      <c r="BH57" s="47"/>
      <c r="BI57" s="69">
        <v>1106810</v>
      </c>
      <c r="BJ57" s="47"/>
      <c r="BK57" s="70">
        <f t="shared" si="12"/>
        <v>69.102203908347377</v>
      </c>
      <c r="BL57" s="47"/>
      <c r="BM57" s="70">
        <f t="shared" si="13"/>
        <v>2.9952901463557313</v>
      </c>
      <c r="BN57" s="47"/>
      <c r="BO57" s="69">
        <f t="shared" si="14"/>
        <v>36951679</v>
      </c>
      <c r="BQ57" s="47">
        <v>37</v>
      </c>
      <c r="BS57" s="51">
        <v>16017</v>
      </c>
    </row>
    <row r="58" spans="1:71" ht="8.85" customHeight="1" x14ac:dyDescent="0.3">
      <c r="A58" s="73">
        <v>38</v>
      </c>
      <c r="B58" s="60"/>
      <c r="C58" s="47" t="s">
        <v>122</v>
      </c>
      <c r="E58" s="74">
        <v>30843926</v>
      </c>
      <c r="F58" s="66"/>
      <c r="G58" s="74">
        <v>786017</v>
      </c>
      <c r="H58" s="47"/>
      <c r="I58" s="74">
        <v>12434594</v>
      </c>
      <c r="J58" s="100"/>
      <c r="K58" s="74">
        <v>992</v>
      </c>
      <c r="L58" s="47"/>
      <c r="M58" s="74">
        <v>1444100</v>
      </c>
      <c r="N58" s="47"/>
      <c r="O58" s="74">
        <v>0</v>
      </c>
      <c r="P58" s="47"/>
      <c r="Q58" s="74">
        <v>377609</v>
      </c>
      <c r="R58" s="47"/>
      <c r="S58" s="74">
        <v>172300</v>
      </c>
      <c r="T58" s="47"/>
      <c r="U58" s="74">
        <f t="shared" si="0"/>
        <v>46059538</v>
      </c>
      <c r="V58" s="47"/>
      <c r="W58" s="70">
        <f t="shared" si="15"/>
        <v>1637.9636557610243</v>
      </c>
      <c r="X58" s="47"/>
      <c r="Y58" s="70">
        <f t="shared" si="16"/>
        <v>53.124455168992135</v>
      </c>
      <c r="Z58" s="47"/>
      <c r="AA58" s="74">
        <v>32112789</v>
      </c>
      <c r="AB58" s="47"/>
      <c r="AC58" s="70">
        <f t="shared" si="1"/>
        <v>1141.9910739687055</v>
      </c>
      <c r="AD58" s="47"/>
      <c r="AE58" s="70">
        <f t="shared" si="2"/>
        <v>37.038461384085174</v>
      </c>
      <c r="AF58" s="47"/>
      <c r="AG58" s="283">
        <v>345145</v>
      </c>
      <c r="AH58" s="47"/>
      <c r="AI58" s="70">
        <f t="shared" si="3"/>
        <v>12.274004267425321</v>
      </c>
      <c r="AJ58" s="47"/>
      <c r="AK58" s="70">
        <f t="shared" si="4"/>
        <v>0.39808562733090791</v>
      </c>
      <c r="AL58" s="47"/>
      <c r="AM58" s="283">
        <v>62821</v>
      </c>
      <c r="AN58" s="47"/>
      <c r="AO58" s="70">
        <f t="shared" si="5"/>
        <v>2.2340327169274539</v>
      </c>
      <c r="AP58" s="47"/>
      <c r="AQ58" s="70">
        <f t="shared" si="6"/>
        <v>7.2456901286575101E-2</v>
      </c>
      <c r="AR58" s="47"/>
      <c r="AS58" s="283">
        <v>5507888</v>
      </c>
      <c r="AT58" s="47"/>
      <c r="AU58" s="70">
        <f t="shared" si="7"/>
        <v>195.87083926031295</v>
      </c>
      <c r="AV58" s="47"/>
      <c r="AW58" s="70">
        <f t="shared" si="8"/>
        <v>6.3527243614955449</v>
      </c>
      <c r="AX58" s="47"/>
      <c r="AY58" s="283">
        <v>48644</v>
      </c>
      <c r="AZ58" s="47"/>
      <c r="BA58" s="283">
        <v>99912</v>
      </c>
      <c r="BB58" s="47"/>
      <c r="BC58" s="74">
        <f t="shared" si="9"/>
        <v>148556</v>
      </c>
      <c r="BD58" s="47"/>
      <c r="BE58" s="70">
        <f t="shared" si="10"/>
        <v>5.2829302987197728</v>
      </c>
      <c r="BF58" s="47"/>
      <c r="BG58" s="70">
        <f t="shared" si="11"/>
        <v>0.17134250374124019</v>
      </c>
      <c r="BH58" s="47"/>
      <c r="BI58" s="283">
        <v>2464459</v>
      </c>
      <c r="BJ58" s="47"/>
      <c r="BK58" s="70">
        <f t="shared" si="12"/>
        <v>87.640789473684208</v>
      </c>
      <c r="BL58" s="47"/>
      <c r="BM58" s="70">
        <f t="shared" si="13"/>
        <v>2.8424740530684263</v>
      </c>
      <c r="BN58" s="47"/>
      <c r="BO58" s="74">
        <f t="shared" si="14"/>
        <v>86701196</v>
      </c>
      <c r="BQ58" s="73">
        <v>38</v>
      </c>
      <c r="BS58" s="79">
        <v>28120</v>
      </c>
    </row>
    <row r="59" spans="1:71" ht="8.85" customHeight="1" x14ac:dyDescent="0.3">
      <c r="A59" s="60"/>
      <c r="B59" s="60"/>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Q59" s="47"/>
    </row>
    <row r="60" spans="1:71" ht="8.85" customHeight="1" x14ac:dyDescent="0.3">
      <c r="A60" s="73">
        <f>A58</f>
        <v>38</v>
      </c>
      <c r="B60" s="60"/>
      <c r="C60" s="58" t="s">
        <v>65</v>
      </c>
      <c r="D60" s="61"/>
      <c r="E60" s="75">
        <f>SUM(E14:E59)</f>
        <v>3330306313</v>
      </c>
      <c r="F60" s="62"/>
      <c r="G60" s="75">
        <f>SUM(G14:G59)</f>
        <v>98200912</v>
      </c>
      <c r="H60" s="62"/>
      <c r="I60" s="75">
        <f>SUM(I14:I59)</f>
        <v>630880973</v>
      </c>
      <c r="J60" s="76"/>
      <c r="K60" s="75">
        <f>SUM(K14:K59)</f>
        <v>488982</v>
      </c>
      <c r="L60" s="62"/>
      <c r="M60" s="75">
        <f>SUM(M14:M59)</f>
        <v>91472882</v>
      </c>
      <c r="N60" s="62"/>
      <c r="O60" s="75">
        <f>SUM(O14:O59)</f>
        <v>237896</v>
      </c>
      <c r="P60" s="77"/>
      <c r="Q60" s="75">
        <f>SUM(Q14:Q59)</f>
        <v>26719473</v>
      </c>
      <c r="R60" s="77"/>
      <c r="S60" s="75">
        <f>SUM(S14:S59)</f>
        <v>17363760</v>
      </c>
      <c r="T60" s="62"/>
      <c r="U60" s="75">
        <f>SUM(U14:U59)</f>
        <v>4195671191</v>
      </c>
      <c r="V60" s="62"/>
      <c r="W60" s="78">
        <f>(U60/$BS60)</f>
        <v>1648.7116921524446</v>
      </c>
      <c r="X60" s="47"/>
      <c r="Y60" s="70">
        <f>IF($BO60,U60/$BO60*100,0)</f>
        <v>59.219272102997863</v>
      </c>
      <c r="Z60" s="62"/>
      <c r="AA60" s="75">
        <f>SUM(AA14:AA59)</f>
        <v>1733345400</v>
      </c>
      <c r="AB60" s="62"/>
      <c r="AC60" s="78">
        <f>(AA60/$BS60)</f>
        <v>681.12745194351817</v>
      </c>
      <c r="AD60" s="47"/>
      <c r="AE60" s="70">
        <f>IF($BO60,AA60/$BO60*100,0)</f>
        <v>24.465085136143522</v>
      </c>
      <c r="AF60" s="47"/>
      <c r="AG60" s="75">
        <f>SUM(AG14:AG59)</f>
        <v>55219965</v>
      </c>
      <c r="AH60" s="62"/>
      <c r="AI60" s="78">
        <f>(AG60/$BS60)</f>
        <v>21.698983974492478</v>
      </c>
      <c r="AJ60" s="47"/>
      <c r="AK60" s="70">
        <f>IF($BO60,AG60/$BO60*100,0)</f>
        <v>0.77939523475232664</v>
      </c>
      <c r="AL60" s="62"/>
      <c r="AM60" s="75">
        <f>SUM(AM14:AM59)</f>
        <v>27163189</v>
      </c>
      <c r="AN60" s="62"/>
      <c r="AO60" s="78">
        <f>(AM60/$BS60)</f>
        <v>10.673922064367668</v>
      </c>
      <c r="AP60" s="47"/>
      <c r="AQ60" s="70">
        <f>IF($BO60,AM60/$BO60*100,0)</f>
        <v>0.38339140684491224</v>
      </c>
      <c r="AR60" s="62"/>
      <c r="AS60" s="75">
        <f>SUM(AS14:AS59)</f>
        <v>791776239</v>
      </c>
      <c r="AT60" s="62"/>
      <c r="AU60" s="78">
        <f>(AS60/$BS60)</f>
        <v>311.13275644859476</v>
      </c>
      <c r="AV60" s="47"/>
      <c r="AW60" s="70">
        <f>IF($BO60,AS60/$BO60*100,0)</f>
        <v>11.175425911021843</v>
      </c>
      <c r="AX60" s="62"/>
      <c r="AY60" s="75">
        <f>SUM(AY14:AY59)</f>
        <v>22128690</v>
      </c>
      <c r="AZ60" s="62"/>
      <c r="BA60" s="75">
        <f>SUM(BA14:BA59)</f>
        <v>45068361</v>
      </c>
      <c r="BB60" s="62"/>
      <c r="BC60" s="75">
        <f>(AY60+BA60)</f>
        <v>67197051</v>
      </c>
      <c r="BD60" s="62"/>
      <c r="BE60" s="78">
        <f>(BC60/$BS60)</f>
        <v>26.405444711566801</v>
      </c>
      <c r="BF60" s="47"/>
      <c r="BG60" s="70">
        <f>IF($BO60,BC60/$BO60*100,0)</f>
        <v>0.94844430522201639</v>
      </c>
      <c r="BH60" s="62"/>
      <c r="BI60" s="75">
        <f>SUM(BI14:BI59)</f>
        <v>214602923</v>
      </c>
      <c r="BJ60" s="62"/>
      <c r="BK60" s="78">
        <f>(BI60/$BS60)</f>
        <v>84.32937954698528</v>
      </c>
      <c r="BL60" s="47"/>
      <c r="BM60" s="70">
        <f>IF($BO60,BI60/$BO60*100,0)</f>
        <v>3.0289859030175132</v>
      </c>
      <c r="BN60" s="62"/>
      <c r="BO60" s="75">
        <f>(U60+AA60+AG60+AM60+AS60+BC60+BI60)</f>
        <v>7084975958</v>
      </c>
      <c r="BQ60" s="73">
        <f>BQ58</f>
        <v>38</v>
      </c>
      <c r="BS60" s="79">
        <f>SUM(BS14:BS59)</f>
        <v>2544818</v>
      </c>
    </row>
    <row r="61" spans="1:71" ht="8.85" customHeight="1" x14ac:dyDescent="0.3">
      <c r="A61" s="60"/>
      <c r="B61" s="60"/>
    </row>
    <row r="62" spans="1:71" ht="8.85" customHeight="1" x14ac:dyDescent="0.3">
      <c r="A62" s="60"/>
      <c r="B62" s="60"/>
    </row>
    <row r="63" spans="1:71" ht="8.85" customHeight="1" x14ac:dyDescent="0.3">
      <c r="A63" s="60"/>
      <c r="B63" s="60"/>
    </row>
    <row r="64" spans="1:71" ht="8.85" customHeight="1" x14ac:dyDescent="0.3">
      <c r="A64" s="60"/>
      <c r="B64" s="60"/>
    </row>
    <row r="65" spans="1:71" ht="8.85" customHeight="1" x14ac:dyDescent="0.3">
      <c r="A65" s="60"/>
      <c r="B65" s="60"/>
    </row>
    <row r="66" spans="1:71" ht="8.85" customHeight="1" x14ac:dyDescent="0.3">
      <c r="A66" s="60"/>
      <c r="B66" s="60"/>
    </row>
    <row r="67" spans="1:71" ht="8.85" customHeight="1" x14ac:dyDescent="0.3">
      <c r="A67" s="60"/>
      <c r="B67" s="60"/>
    </row>
    <row r="68" spans="1:71" ht="8.85" customHeight="1" x14ac:dyDescent="0.3">
      <c r="A68" s="60"/>
      <c r="B68" s="60"/>
    </row>
    <row r="69" spans="1:71" ht="8.85" customHeight="1" x14ac:dyDescent="0.3">
      <c r="A69" s="60"/>
      <c r="B69" s="60"/>
    </row>
    <row r="70" spans="1:71" ht="8.85" customHeight="1" x14ac:dyDescent="0.3">
      <c r="A70" s="60"/>
      <c r="B70" s="60"/>
    </row>
    <row r="71" spans="1:71" ht="8.85" customHeight="1" x14ac:dyDescent="0.3">
      <c r="A71" s="60"/>
      <c r="B71" s="60"/>
    </row>
    <row r="72" spans="1:71" ht="8.85" customHeight="1" x14ac:dyDescent="0.3">
      <c r="A72" s="60"/>
      <c r="B72" s="60"/>
    </row>
    <row r="73" spans="1:71" ht="8.85" customHeight="1" x14ac:dyDescent="0.3">
      <c r="A73" s="60"/>
      <c r="B73" s="60"/>
    </row>
    <row r="74" spans="1:71" ht="8.85" customHeight="1" x14ac:dyDescent="0.3">
      <c r="A74" s="60"/>
      <c r="B74" s="60"/>
    </row>
    <row r="75" spans="1:71" s="46" customFormat="1" ht="10.5" customHeight="1" x14ac:dyDescent="0.3">
      <c r="A75" s="80" t="s">
        <v>282</v>
      </c>
      <c r="BQ75" s="81" t="s">
        <v>283</v>
      </c>
    </row>
    <row r="76" spans="1:71" s="46" customFormat="1" ht="10.5" customHeight="1" x14ac:dyDescent="0.3">
      <c r="AB76" s="48"/>
      <c r="AC76" s="48"/>
      <c r="AD76" s="48"/>
      <c r="AE76" s="49" t="s">
        <v>42</v>
      </c>
      <c r="AF76" s="48"/>
      <c r="AG76" s="50" t="s">
        <v>43</v>
      </c>
      <c r="BQ76" s="49" t="s">
        <v>252</v>
      </c>
    </row>
    <row r="77" spans="1:71" s="46" customFormat="1" ht="10.5" customHeight="1" x14ac:dyDescent="0.3">
      <c r="A77" s="51"/>
      <c r="AB77" s="48"/>
      <c r="AC77" s="48"/>
      <c r="AD77" s="48"/>
      <c r="AE77" s="49" t="s">
        <v>253</v>
      </c>
      <c r="AF77" s="48"/>
      <c r="AG77" s="50" t="s">
        <v>254</v>
      </c>
      <c r="BQ77" s="49" t="s">
        <v>124</v>
      </c>
    </row>
    <row r="78" spans="1:71" s="46" customFormat="1" ht="10.5" customHeight="1" x14ac:dyDescent="0.3">
      <c r="A78" s="52"/>
      <c r="AB78" s="48"/>
      <c r="AC78" s="48"/>
      <c r="AD78" s="48"/>
      <c r="AE78" s="49" t="s">
        <v>48</v>
      </c>
      <c r="AF78" s="48"/>
      <c r="AG78" s="53" t="s">
        <v>49</v>
      </c>
    </row>
    <row r="79" spans="1:71" s="47" customFormat="1" ht="9.6" customHeight="1" x14ac:dyDescent="0.3">
      <c r="BS79" s="46"/>
    </row>
    <row r="80" spans="1:71" s="47" customFormat="1" ht="9.6" customHeight="1" x14ac:dyDescent="0.3">
      <c r="AG80" s="54" t="s">
        <v>255</v>
      </c>
      <c r="AH80" s="54"/>
      <c r="AI80" s="54"/>
      <c r="AJ80" s="54"/>
      <c r="AK80" s="54"/>
      <c r="BS80" s="46"/>
    </row>
    <row r="81" spans="1:71" s="47" customFormat="1" ht="9.6" customHeight="1" x14ac:dyDescent="0.3">
      <c r="E81" s="300" t="s">
        <v>256</v>
      </c>
      <c r="F81" s="300"/>
      <c r="G81" s="300"/>
      <c r="H81" s="300"/>
      <c r="I81" s="300"/>
      <c r="J81" s="300"/>
      <c r="K81" s="300"/>
      <c r="L81" s="300"/>
      <c r="M81" s="300"/>
      <c r="N81" s="300"/>
      <c r="O81" s="300"/>
      <c r="P81" s="300"/>
      <c r="Q81" s="300"/>
      <c r="R81" s="300"/>
      <c r="S81" s="300"/>
      <c r="T81" s="300"/>
      <c r="U81" s="300"/>
      <c r="V81" s="300"/>
      <c r="W81" s="300"/>
      <c r="X81" s="300"/>
      <c r="Y81" s="300"/>
      <c r="Z81" s="54"/>
      <c r="AA81" s="55" t="s">
        <v>257</v>
      </c>
      <c r="AB81" s="56"/>
      <c r="AC81" s="56"/>
      <c r="AD81" s="56"/>
      <c r="AE81" s="56"/>
      <c r="AG81" s="57" t="s">
        <v>258</v>
      </c>
      <c r="AH81" s="57"/>
      <c r="AI81" s="57"/>
      <c r="AJ81" s="57"/>
      <c r="AK81" s="57"/>
      <c r="AM81" s="57" t="s">
        <v>259</v>
      </c>
      <c r="AN81" s="57"/>
      <c r="AO81" s="57"/>
      <c r="AP81" s="57"/>
      <c r="AQ81" s="57"/>
      <c r="AS81" s="57" t="s">
        <v>260</v>
      </c>
      <c r="AT81" s="57"/>
      <c r="AU81" s="57"/>
      <c r="AV81" s="57"/>
      <c r="AW81" s="57"/>
      <c r="AY81" s="57" t="s">
        <v>261</v>
      </c>
      <c r="AZ81" s="57"/>
      <c r="BA81" s="57"/>
      <c r="BB81" s="57"/>
      <c r="BC81" s="57"/>
      <c r="BD81" s="57"/>
      <c r="BE81" s="57"/>
      <c r="BF81" s="57"/>
      <c r="BG81" s="57"/>
      <c r="BI81" s="57" t="s">
        <v>262</v>
      </c>
      <c r="BJ81" s="57"/>
      <c r="BK81" s="57"/>
      <c r="BL81" s="57"/>
      <c r="BM81" s="57"/>
      <c r="BS81" s="46"/>
    </row>
    <row r="82" spans="1:71" s="47" customFormat="1" ht="9.6" customHeight="1" x14ac:dyDescent="0.3">
      <c r="BS82" s="46"/>
    </row>
    <row r="83" spans="1:71" s="47" customFormat="1" ht="9.6" customHeight="1" x14ac:dyDescent="0.3">
      <c r="U83" s="57" t="s">
        <v>65</v>
      </c>
      <c r="V83" s="57"/>
      <c r="W83" s="57"/>
      <c r="X83" s="57"/>
      <c r="Y83" s="57"/>
      <c r="BC83" s="57" t="s">
        <v>65</v>
      </c>
      <c r="BD83" s="57"/>
      <c r="BE83" s="57"/>
      <c r="BF83" s="57"/>
      <c r="BG83" s="57"/>
      <c r="BS83" s="46"/>
    </row>
    <row r="84" spans="1:71" s="47" customFormat="1" ht="9.6" customHeight="1" x14ac:dyDescent="0.3">
      <c r="G84" s="58" t="s">
        <v>263</v>
      </c>
      <c r="I84" s="300" t="s">
        <v>264</v>
      </c>
      <c r="J84" s="300"/>
      <c r="K84" s="300"/>
      <c r="M84" s="58" t="s">
        <v>265</v>
      </c>
      <c r="BA84" s="58" t="s">
        <v>266</v>
      </c>
      <c r="BS84" s="46"/>
    </row>
    <row r="85" spans="1:71" s="47" customFormat="1" ht="9.6" customHeight="1" x14ac:dyDescent="0.3">
      <c r="E85" s="58" t="s">
        <v>267</v>
      </c>
      <c r="G85" s="58" t="s">
        <v>268</v>
      </c>
      <c r="I85" s="58"/>
      <c r="J85" s="58"/>
      <c r="K85" s="58"/>
      <c r="M85" s="58" t="s">
        <v>269</v>
      </c>
      <c r="O85" s="59" t="s">
        <v>270</v>
      </c>
      <c r="W85" s="58" t="s">
        <v>63</v>
      </c>
      <c r="Y85" s="58" t="s">
        <v>271</v>
      </c>
      <c r="AC85" s="58" t="s">
        <v>63</v>
      </c>
      <c r="AE85" s="58" t="s">
        <v>271</v>
      </c>
      <c r="AI85" s="58" t="s">
        <v>63</v>
      </c>
      <c r="AK85" s="58" t="s">
        <v>271</v>
      </c>
      <c r="AO85" s="58" t="s">
        <v>63</v>
      </c>
      <c r="AQ85" s="58" t="s">
        <v>271</v>
      </c>
      <c r="AU85" s="58" t="s">
        <v>63</v>
      </c>
      <c r="AW85" s="58" t="s">
        <v>271</v>
      </c>
      <c r="BA85" s="58" t="s">
        <v>272</v>
      </c>
      <c r="BE85" s="58" t="s">
        <v>63</v>
      </c>
      <c r="BG85" s="58" t="s">
        <v>271</v>
      </c>
      <c r="BK85" s="58" t="s">
        <v>63</v>
      </c>
      <c r="BM85" s="58" t="s">
        <v>271</v>
      </c>
      <c r="BO85" s="58" t="s">
        <v>273</v>
      </c>
      <c r="BS85" s="46"/>
    </row>
    <row r="86" spans="1:71" s="47" customFormat="1" ht="9.6" customHeight="1" x14ac:dyDescent="0.3">
      <c r="A86" s="93" t="s">
        <v>71</v>
      </c>
      <c r="C86" s="93" t="s">
        <v>73</v>
      </c>
      <c r="E86" s="93" t="s">
        <v>274</v>
      </c>
      <c r="G86" s="93" t="s">
        <v>275</v>
      </c>
      <c r="I86" s="93" t="s">
        <v>61</v>
      </c>
      <c r="J86" s="58"/>
      <c r="K86" s="93" t="s">
        <v>276</v>
      </c>
      <c r="M86" s="93" t="s">
        <v>277</v>
      </c>
      <c r="O86" s="93" t="s">
        <v>278</v>
      </c>
      <c r="Q86" s="93" t="s">
        <v>279</v>
      </c>
      <c r="S86" s="93" t="s">
        <v>280</v>
      </c>
      <c r="U86" s="93" t="s">
        <v>74</v>
      </c>
      <c r="W86" s="93" t="s">
        <v>75</v>
      </c>
      <c r="Y86" s="93" t="s">
        <v>50</v>
      </c>
      <c r="AA86" s="93" t="s">
        <v>74</v>
      </c>
      <c r="AC86" s="93" t="s">
        <v>75</v>
      </c>
      <c r="AE86" s="93" t="s">
        <v>50</v>
      </c>
      <c r="AG86" s="93" t="s">
        <v>74</v>
      </c>
      <c r="AI86" s="93" t="s">
        <v>75</v>
      </c>
      <c r="AK86" s="93" t="s">
        <v>50</v>
      </c>
      <c r="AM86" s="93" t="s">
        <v>74</v>
      </c>
      <c r="AO86" s="93" t="s">
        <v>75</v>
      </c>
      <c r="AQ86" s="93" t="s">
        <v>50</v>
      </c>
      <c r="AS86" s="93" t="s">
        <v>74</v>
      </c>
      <c r="AU86" s="93" t="s">
        <v>75</v>
      </c>
      <c r="AW86" s="93" t="s">
        <v>50</v>
      </c>
      <c r="AY86" s="93" t="s">
        <v>280</v>
      </c>
      <c r="BA86" s="93" t="s">
        <v>274</v>
      </c>
      <c r="BC86" s="93" t="s">
        <v>74</v>
      </c>
      <c r="BE86" s="93" t="s">
        <v>75</v>
      </c>
      <c r="BG86" s="93" t="s">
        <v>50</v>
      </c>
      <c r="BI86" s="93" t="s">
        <v>74</v>
      </c>
      <c r="BK86" s="93" t="s">
        <v>75</v>
      </c>
      <c r="BM86" s="93" t="s">
        <v>50</v>
      </c>
      <c r="BO86" s="93" t="s">
        <v>50</v>
      </c>
      <c r="BQ86" s="93" t="s">
        <v>71</v>
      </c>
      <c r="BS86" s="46"/>
    </row>
    <row r="87" spans="1:71" s="47" customFormat="1" ht="8.85" customHeight="1" x14ac:dyDescent="0.3">
      <c r="BS87" s="46"/>
    </row>
    <row r="88" spans="1:71" s="47" customFormat="1" ht="8.85" customHeight="1" x14ac:dyDescent="0.3">
      <c r="B88" s="47" t="s">
        <v>284</v>
      </c>
      <c r="BS88" s="46"/>
    </row>
    <row r="89" spans="1:71" ht="8.85" customHeight="1" x14ac:dyDescent="0.3">
      <c r="A89" s="47">
        <v>1</v>
      </c>
      <c r="B89" s="60"/>
      <c r="C89" s="47" t="s">
        <v>125</v>
      </c>
      <c r="D89" s="61"/>
      <c r="E89" s="63">
        <v>22869838</v>
      </c>
      <c r="F89" s="62"/>
      <c r="G89" s="63">
        <v>2901968</v>
      </c>
      <c r="H89" s="62"/>
      <c r="I89" s="63">
        <v>7850058</v>
      </c>
      <c r="J89" s="63"/>
      <c r="K89" s="63">
        <v>0</v>
      </c>
      <c r="L89" s="62"/>
      <c r="M89" s="63">
        <v>2743651</v>
      </c>
      <c r="N89" s="62"/>
      <c r="O89" s="63">
        <v>0</v>
      </c>
      <c r="P89" s="62"/>
      <c r="Q89" s="63">
        <v>584882</v>
      </c>
      <c r="R89" s="62"/>
      <c r="S89" s="63">
        <v>593073</v>
      </c>
      <c r="T89" s="62"/>
      <c r="U89" s="63">
        <f>SUM(E89:S89)</f>
        <v>37543470</v>
      </c>
      <c r="V89" s="62"/>
      <c r="W89" s="64">
        <f>(U89/$BS89)</f>
        <v>1123.6186514230988</v>
      </c>
      <c r="X89" s="47"/>
      <c r="Y89" s="65">
        <f>IF($BO89,U89/$BO89*100,0)</f>
        <v>63.654141806149724</v>
      </c>
      <c r="Z89" s="62"/>
      <c r="AA89" s="63">
        <v>8188895</v>
      </c>
      <c r="AB89" s="62"/>
      <c r="AC89" s="64">
        <f>(AA89/$BS89)</f>
        <v>245.08110615628647</v>
      </c>
      <c r="AD89" s="47"/>
      <c r="AE89" s="65">
        <f>IF($BO89,AA89/$BO89*100,0)</f>
        <v>13.884094452794866</v>
      </c>
      <c r="AF89" s="66"/>
      <c r="AG89" s="63">
        <v>400674</v>
      </c>
      <c r="AH89" s="62"/>
      <c r="AI89" s="64">
        <f>(AG89/$BS89)</f>
        <v>11.991560171190853</v>
      </c>
      <c r="AJ89" s="47"/>
      <c r="AK89" s="65">
        <f>IF($BO89,AG89/$BO89*100,0)</f>
        <v>0.67933410561243357</v>
      </c>
      <c r="AL89" s="62"/>
      <c r="AM89" s="63">
        <v>40094</v>
      </c>
      <c r="AN89" s="62"/>
      <c r="AO89" s="64">
        <f>(AM89/$BS89)</f>
        <v>1.1999521144464729</v>
      </c>
      <c r="AP89" s="47"/>
      <c r="AQ89" s="65">
        <f>IF($BO89,AM89/$BO89*100,0)</f>
        <v>6.797851028622999E-2</v>
      </c>
      <c r="AR89" s="62"/>
      <c r="AS89" s="63">
        <v>10616063</v>
      </c>
      <c r="AT89" s="62"/>
      <c r="AU89" s="64">
        <f>(AS89/$BS89)</f>
        <v>317.7225331457816</v>
      </c>
      <c r="AV89" s="47"/>
      <c r="AW89" s="65">
        <f>IF($BO89,AS89/$BO89*100,0)</f>
        <v>17.999305328596936</v>
      </c>
      <c r="AX89" s="62"/>
      <c r="AY89" s="63">
        <v>48110</v>
      </c>
      <c r="AZ89" s="62"/>
      <c r="BA89" s="63">
        <v>581653</v>
      </c>
      <c r="BB89" s="62"/>
      <c r="BC89" s="63">
        <f>(AY89+BA89)</f>
        <v>629763</v>
      </c>
      <c r="BD89" s="62"/>
      <c r="BE89" s="64">
        <f>(BC89/$BS89)</f>
        <v>18.847843653667734</v>
      </c>
      <c r="BF89" s="47"/>
      <c r="BG89" s="65">
        <f>IF($BO89,BC89/$BO89*100,0)</f>
        <v>1.0677495528853955</v>
      </c>
      <c r="BH89" s="62"/>
      <c r="BI89" s="63">
        <v>1561445</v>
      </c>
      <c r="BJ89" s="62"/>
      <c r="BK89" s="64">
        <f>(BI89/$BS89)</f>
        <v>46.731661329422678</v>
      </c>
      <c r="BL89" s="47"/>
      <c r="BM89" s="65">
        <f>IF($BO89,BI89/$BO89*100,0)</f>
        <v>2.6473962436744247</v>
      </c>
      <c r="BN89" s="62"/>
      <c r="BO89" s="63">
        <f>(U89+AA89+AG89+AM89+AS89+BC89+BI89)</f>
        <v>58980404</v>
      </c>
      <c r="BQ89" s="47">
        <v>1</v>
      </c>
      <c r="BS89" s="51">
        <v>33413</v>
      </c>
    </row>
    <row r="90" spans="1:71" ht="8.85" customHeight="1" x14ac:dyDescent="0.3">
      <c r="A90" s="47">
        <v>2</v>
      </c>
      <c r="B90" s="60"/>
      <c r="C90" s="47" t="s">
        <v>126</v>
      </c>
      <c r="E90" s="69">
        <v>175301473</v>
      </c>
      <c r="F90" s="66"/>
      <c r="G90" s="69">
        <v>4678467</v>
      </c>
      <c r="H90" s="47"/>
      <c r="I90" s="278">
        <v>33465905</v>
      </c>
      <c r="J90" s="69"/>
      <c r="K90" s="278">
        <v>87803</v>
      </c>
      <c r="L90" s="47"/>
      <c r="M90" s="69">
        <v>993641</v>
      </c>
      <c r="N90" s="47"/>
      <c r="O90" s="69">
        <v>0</v>
      </c>
      <c r="P90" s="47"/>
      <c r="Q90" s="69">
        <v>1423622</v>
      </c>
      <c r="R90" s="47"/>
      <c r="S90" s="69">
        <v>725693</v>
      </c>
      <c r="T90" s="47"/>
      <c r="U90" s="69">
        <f>SUM(E90:S90)</f>
        <v>216676604</v>
      </c>
      <c r="V90" s="47"/>
      <c r="W90" s="65">
        <f>(U90/$BS90)</f>
        <v>1927.813550424841</v>
      </c>
      <c r="X90" s="47"/>
      <c r="Y90" s="65">
        <f>IF($BO90,U90/$BO90*100,0)</f>
        <v>73.63655814845211</v>
      </c>
      <c r="Z90" s="47"/>
      <c r="AA90" s="69">
        <v>57044586</v>
      </c>
      <c r="AB90" s="47"/>
      <c r="AC90" s="65">
        <f>(AA90/$BS90)</f>
        <v>507.53668757507006</v>
      </c>
      <c r="AD90" s="47"/>
      <c r="AE90" s="65">
        <f>IF($BO90,AA90/$BO90*100,0)</f>
        <v>19.386343040725233</v>
      </c>
      <c r="AF90" s="47"/>
      <c r="AG90" s="69">
        <v>2816383</v>
      </c>
      <c r="AH90" s="47"/>
      <c r="AI90" s="65">
        <f>(AG90/$BS90)</f>
        <v>25.057902931625073</v>
      </c>
      <c r="AJ90" s="47"/>
      <c r="AK90" s="65">
        <f>IF($BO90,AG90/$BO90*100,0)</f>
        <v>0.95713495005585369</v>
      </c>
      <c r="AL90" s="47"/>
      <c r="AM90" s="69">
        <v>199460</v>
      </c>
      <c r="AN90" s="47"/>
      <c r="AO90" s="65">
        <f>(AM90/$BS90)</f>
        <v>1.7746341029405224</v>
      </c>
      <c r="AP90" s="47"/>
      <c r="AQ90" s="65">
        <f>IF($BO90,AM90/$BO90*100,0)</f>
        <v>6.7785573602077778E-2</v>
      </c>
      <c r="AR90" s="47"/>
      <c r="AS90" s="69">
        <v>12063292</v>
      </c>
      <c r="AT90" s="47"/>
      <c r="AU90" s="65">
        <f>(AS90/$BS90)</f>
        <v>107.32943636282752</v>
      </c>
      <c r="AV90" s="47"/>
      <c r="AW90" s="65">
        <f>IF($BO90,AS90/$BO90*100,0)</f>
        <v>4.099654906995668</v>
      </c>
      <c r="AX90" s="47"/>
      <c r="AY90" s="69">
        <v>366792</v>
      </c>
      <c r="AZ90" s="47"/>
      <c r="BA90" s="69">
        <v>1432439</v>
      </c>
      <c r="BB90" s="47"/>
      <c r="BC90" s="69">
        <f>(AY90+BA90)</f>
        <v>1799231</v>
      </c>
      <c r="BD90" s="47"/>
      <c r="BE90" s="65">
        <f>(BC90/$BS90)</f>
        <v>16.00810534276436</v>
      </c>
      <c r="BF90" s="47"/>
      <c r="BG90" s="65">
        <f>IF($BO90,BC90/$BO90*100,0)</f>
        <v>0.6114604701576255</v>
      </c>
      <c r="BH90" s="47"/>
      <c r="BI90" s="282">
        <v>3651845</v>
      </c>
      <c r="BJ90" s="47"/>
      <c r="BK90" s="65">
        <f>(BI90/$BS90)</f>
        <v>32.491169536011391</v>
      </c>
      <c r="BL90" s="47"/>
      <c r="BM90" s="65">
        <f>IF($BO90,BI90/$BO90*100,0)</f>
        <v>1.2410629100114292</v>
      </c>
      <c r="BN90" s="47"/>
      <c r="BO90" s="69">
        <f>(U90+AA90+AG90+AM90+AS90+BC90+BI90)</f>
        <v>294251401</v>
      </c>
      <c r="BQ90" s="47">
        <v>2</v>
      </c>
      <c r="BS90" s="51">
        <v>112395</v>
      </c>
    </row>
    <row r="91" spans="1:71" ht="8.85" customHeight="1" x14ac:dyDescent="0.3">
      <c r="A91" s="47">
        <v>3</v>
      </c>
      <c r="B91" s="60"/>
      <c r="C91" s="47" t="s">
        <v>127</v>
      </c>
      <c r="E91" s="69">
        <v>7855547</v>
      </c>
      <c r="F91" s="66"/>
      <c r="G91" s="69">
        <v>1313442</v>
      </c>
      <c r="H91" s="47"/>
      <c r="I91" s="69">
        <v>2646323</v>
      </c>
      <c r="J91" s="69"/>
      <c r="K91" s="69">
        <v>21693</v>
      </c>
      <c r="L91" s="47"/>
      <c r="M91" s="69">
        <v>6293688</v>
      </c>
      <c r="N91" s="47"/>
      <c r="O91" s="69">
        <v>0</v>
      </c>
      <c r="P91" s="47"/>
      <c r="Q91" s="69">
        <v>117376</v>
      </c>
      <c r="R91" s="47"/>
      <c r="S91" s="69">
        <v>85187</v>
      </c>
      <c r="T91" s="47"/>
      <c r="U91" s="69">
        <f>SUM(E91:S91)</f>
        <v>18333256</v>
      </c>
      <c r="V91" s="47"/>
      <c r="W91" s="65">
        <f>(U91/$BS91)</f>
        <v>1204.3129475136307</v>
      </c>
      <c r="X91" s="47"/>
      <c r="Y91" s="65">
        <f>IF($BO91,U91/$BO91*100,0)</f>
        <v>68.203643496166748</v>
      </c>
      <c r="Z91" s="47"/>
      <c r="AA91" s="69">
        <v>3139124</v>
      </c>
      <c r="AB91" s="47"/>
      <c r="AC91" s="65">
        <f>(AA91/$BS91)</f>
        <v>206.20928857649608</v>
      </c>
      <c r="AD91" s="47"/>
      <c r="AE91" s="65">
        <f>IF($BO91,AA91/$BO91*100,0)</f>
        <v>11.678214398264059</v>
      </c>
      <c r="AF91" s="47"/>
      <c r="AG91" s="69">
        <v>33666</v>
      </c>
      <c r="AH91" s="47"/>
      <c r="AI91" s="65">
        <f>(AG91/$BS91)</f>
        <v>2.2115220390199042</v>
      </c>
      <c r="AJ91" s="47"/>
      <c r="AK91" s="65">
        <f>IF($BO91,AG91/$BO91*100,0)</f>
        <v>0.12524473895645977</v>
      </c>
      <c r="AL91" s="47"/>
      <c r="AM91" s="69">
        <v>53128</v>
      </c>
      <c r="AN91" s="47"/>
      <c r="AO91" s="65">
        <f>(AM91/$BS91)</f>
        <v>3.4899822636799578</v>
      </c>
      <c r="AP91" s="47"/>
      <c r="AQ91" s="65">
        <f>IF($BO91,AM91/$BO91*100,0)</f>
        <v>0.19764755216772986</v>
      </c>
      <c r="AR91" s="47"/>
      <c r="AS91" s="69">
        <v>4678905</v>
      </c>
      <c r="AT91" s="47"/>
      <c r="AU91" s="65">
        <f>(AS91/$BS91)</f>
        <v>307.35761676410692</v>
      </c>
      <c r="AV91" s="47"/>
      <c r="AW91" s="65">
        <f>IF($BO91,AS91/$BO91*100,0)</f>
        <v>17.406529891495108</v>
      </c>
      <c r="AX91" s="47"/>
      <c r="AY91" s="69">
        <v>59164</v>
      </c>
      <c r="AZ91" s="47"/>
      <c r="BA91" s="69">
        <v>5535</v>
      </c>
      <c r="BB91" s="47"/>
      <c r="BC91" s="69">
        <f>(AY91+BA91)</f>
        <v>64699</v>
      </c>
      <c r="BD91" s="47"/>
      <c r="BE91" s="65">
        <f>(BC91/$BS91)</f>
        <v>4.2500821125927875</v>
      </c>
      <c r="BF91" s="47"/>
      <c r="BG91" s="65">
        <f>IF($BO91,BC91/$BO91*100,0)</f>
        <v>0.24069415332216448</v>
      </c>
      <c r="BH91" s="47"/>
      <c r="BI91" s="282">
        <v>577393</v>
      </c>
      <c r="BJ91" s="47"/>
      <c r="BK91" s="65">
        <f>(BI91/$BS91)</f>
        <v>37.928989029757602</v>
      </c>
      <c r="BL91" s="47"/>
      <c r="BM91" s="65">
        <f>IF($BO91,BI91/$BO91*100,0)</f>
        <v>2.1480257696277305</v>
      </c>
      <c r="BN91" s="47"/>
      <c r="BO91" s="69">
        <f>(U91+AA91+AG91+AM91+AS91+BC91+BI91)</f>
        <v>26880171</v>
      </c>
      <c r="BQ91" s="47">
        <v>3</v>
      </c>
      <c r="BS91" s="51">
        <v>15223</v>
      </c>
    </row>
    <row r="92" spans="1:71" ht="8.85" customHeight="1" x14ac:dyDescent="0.3">
      <c r="A92" s="47">
        <v>4</v>
      </c>
      <c r="B92" s="60"/>
      <c r="C92" s="47" t="s">
        <v>128</v>
      </c>
      <c r="E92" s="69">
        <v>6402295</v>
      </c>
      <c r="F92" s="66"/>
      <c r="G92" s="69">
        <v>286397</v>
      </c>
      <c r="H92" s="47"/>
      <c r="I92" s="69">
        <v>3453046</v>
      </c>
      <c r="J92" s="69"/>
      <c r="K92" s="69">
        <v>18377</v>
      </c>
      <c r="L92" s="47"/>
      <c r="M92" s="69">
        <v>74016</v>
      </c>
      <c r="N92" s="47"/>
      <c r="O92" s="69">
        <v>0</v>
      </c>
      <c r="P92" s="47"/>
      <c r="Q92" s="69">
        <v>162840</v>
      </c>
      <c r="R92" s="47"/>
      <c r="S92" s="69">
        <v>72640</v>
      </c>
      <c r="T92" s="47"/>
      <c r="U92" s="69">
        <f>SUM(E92:S92)</f>
        <v>10469611</v>
      </c>
      <c r="V92" s="47"/>
      <c r="W92" s="65">
        <f>(U92/$BS92)</f>
        <v>789.2658122879759</v>
      </c>
      <c r="X92" s="47"/>
      <c r="Y92" s="65">
        <f>IF($BO92,U92/$BO92*100,0)</f>
        <v>48.460215485173983</v>
      </c>
      <c r="Z92" s="47"/>
      <c r="AA92" s="69">
        <v>2469131</v>
      </c>
      <c r="AB92" s="47"/>
      <c r="AC92" s="65">
        <f>(AA92/$BS92)</f>
        <v>186.13878627968339</v>
      </c>
      <c r="AD92" s="47"/>
      <c r="AE92" s="65">
        <f>IF($BO92,AA92/$BO92*100,0)</f>
        <v>11.428755120044395</v>
      </c>
      <c r="AF92" s="47"/>
      <c r="AG92" s="69">
        <v>189142</v>
      </c>
      <c r="AH92" s="47"/>
      <c r="AI92" s="65">
        <f>(AG92/$BS92)</f>
        <v>14.258725970599322</v>
      </c>
      <c r="AJ92" s="47"/>
      <c r="AK92" s="65">
        <f>IF($BO92,AG92/$BO92*100,0)</f>
        <v>0.87547303116579755</v>
      </c>
      <c r="AL92" s="47"/>
      <c r="AM92" s="69">
        <v>58694</v>
      </c>
      <c r="AN92" s="47"/>
      <c r="AO92" s="65">
        <f>(AM92/$BS92)</f>
        <v>4.4247267244628725</v>
      </c>
      <c r="AP92" s="47"/>
      <c r="AQ92" s="65">
        <f>IF($BO92,AM92/$BO92*100,0)</f>
        <v>0.27167426637788183</v>
      </c>
      <c r="AR92" s="47"/>
      <c r="AS92" s="69">
        <v>5988109</v>
      </c>
      <c r="AT92" s="47"/>
      <c r="AU92" s="65">
        <f>(AS92/$BS92)</f>
        <v>451.42171127026006</v>
      </c>
      <c r="AV92" s="47"/>
      <c r="AW92" s="65">
        <f>IF($BO92,AS92/$BO92*100,0)</f>
        <v>27.716889623569557</v>
      </c>
      <c r="AX92" s="47"/>
      <c r="AY92" s="69">
        <v>106819</v>
      </c>
      <c r="AZ92" s="47"/>
      <c r="BA92" s="69">
        <v>19810</v>
      </c>
      <c r="BB92" s="47"/>
      <c r="BC92" s="69">
        <f>(AY92+BA92)</f>
        <v>126629</v>
      </c>
      <c r="BD92" s="47"/>
      <c r="BE92" s="65">
        <f>(BC92/$BS92)</f>
        <v>9.5460987561251418</v>
      </c>
      <c r="BF92" s="47"/>
      <c r="BG92" s="65">
        <f>IF($BO92,BC92/$BO92*100,0)</f>
        <v>0.58612193200607898</v>
      </c>
      <c r="BH92" s="47"/>
      <c r="BI92" s="282">
        <v>2303233</v>
      </c>
      <c r="BJ92" s="47"/>
      <c r="BK92" s="65">
        <f>(BI92/$BS92)</f>
        <v>173.63234074632493</v>
      </c>
      <c r="BL92" s="47"/>
      <c r="BM92" s="65">
        <f>IF($BO92,BI92/$BO92*100,0)</f>
        <v>10.660870541662314</v>
      </c>
      <c r="BN92" s="47"/>
      <c r="BO92" s="69">
        <f>(U92+AA92+AG92+AM92+AS92+BC92+BI92)</f>
        <v>21604549</v>
      </c>
      <c r="BQ92" s="47">
        <v>4</v>
      </c>
      <c r="BS92" s="51">
        <v>13265</v>
      </c>
    </row>
    <row r="93" spans="1:71" ht="8.85" customHeight="1" x14ac:dyDescent="0.3">
      <c r="A93" s="47">
        <v>5</v>
      </c>
      <c r="B93" s="60"/>
      <c r="C93" s="47" t="s">
        <v>129</v>
      </c>
      <c r="E93" s="69">
        <v>15319396</v>
      </c>
      <c r="F93" s="66"/>
      <c r="G93" s="69">
        <v>741530</v>
      </c>
      <c r="H93" s="47"/>
      <c r="I93" s="69">
        <v>6999915</v>
      </c>
      <c r="J93" s="69"/>
      <c r="K93" s="69">
        <v>88193</v>
      </c>
      <c r="L93" s="47"/>
      <c r="M93" s="69">
        <v>2275766</v>
      </c>
      <c r="N93" s="47"/>
      <c r="O93" s="69">
        <v>377689</v>
      </c>
      <c r="P93" s="47"/>
      <c r="Q93" s="69">
        <v>255588</v>
      </c>
      <c r="R93" s="47"/>
      <c r="S93" s="69">
        <v>145826</v>
      </c>
      <c r="T93" s="47"/>
      <c r="U93" s="69">
        <f>SUM(E93:S93)</f>
        <v>26203903</v>
      </c>
      <c r="V93" s="47"/>
      <c r="W93" s="70">
        <f>(U93/$BS93)</f>
        <v>836.99821126265692</v>
      </c>
      <c r="X93" s="47"/>
      <c r="Y93" s="70">
        <f>IF($BO93,U93/$BO93*100,0)</f>
        <v>58.37740988160062</v>
      </c>
      <c r="Z93" s="47"/>
      <c r="AA93" s="69">
        <v>7901529</v>
      </c>
      <c r="AB93" s="47"/>
      <c r="AC93" s="70">
        <f>(AA93/$BS93)</f>
        <v>252.38857124604721</v>
      </c>
      <c r="AD93" s="47"/>
      <c r="AE93" s="70">
        <f>IF($BO93,AA93/$BO93*100,0)</f>
        <v>17.603133286073984</v>
      </c>
      <c r="AF93" s="47"/>
      <c r="AG93" s="69">
        <v>195798</v>
      </c>
      <c r="AH93" s="47"/>
      <c r="AI93" s="70">
        <f>(AG93/$BS93)</f>
        <v>6.2541284696713193</v>
      </c>
      <c r="AJ93" s="47"/>
      <c r="AK93" s="70">
        <f>IF($BO93,AG93/$BO93*100,0)</f>
        <v>0.43620143533570699</v>
      </c>
      <c r="AL93" s="47"/>
      <c r="AM93" s="69">
        <v>228358</v>
      </c>
      <c r="AN93" s="47"/>
      <c r="AO93" s="70">
        <f>(AM93/$BS93)</f>
        <v>7.2941514677228732</v>
      </c>
      <c r="AP93" s="47"/>
      <c r="AQ93" s="70">
        <f>IF($BO93,AM93/$BO93*100,0)</f>
        <v>0.50873904416996796</v>
      </c>
      <c r="AR93" s="47"/>
      <c r="AS93" s="69">
        <v>8354549</v>
      </c>
      <c r="AT93" s="47"/>
      <c r="AU93" s="70">
        <f>(AS93/$BS93)</f>
        <v>266.85881751684929</v>
      </c>
      <c r="AV93" s="47"/>
      <c r="AW93" s="70">
        <f>IF($BO93,AS93/$BO93*100,0)</f>
        <v>18.612377375573271</v>
      </c>
      <c r="AX93" s="47"/>
      <c r="AY93" s="69">
        <v>13329</v>
      </c>
      <c r="AZ93" s="47"/>
      <c r="BA93" s="69">
        <v>1138543</v>
      </c>
      <c r="BB93" s="47"/>
      <c r="BC93" s="69">
        <f>(AY93+BA93)</f>
        <v>1151872</v>
      </c>
      <c r="BD93" s="47"/>
      <c r="BE93" s="70">
        <f>(BC93/$BS93)</f>
        <v>36.792793943846426</v>
      </c>
      <c r="BF93" s="47"/>
      <c r="BG93" s="70">
        <f>IF($BO93,BC93/$BO93*100,0)</f>
        <v>2.5661560369514067</v>
      </c>
      <c r="BH93" s="47"/>
      <c r="BI93" s="282">
        <v>851051</v>
      </c>
      <c r="BJ93" s="47"/>
      <c r="BK93" s="70">
        <f>(BI93/$BS93)</f>
        <v>27.184048295908262</v>
      </c>
      <c r="BL93" s="47"/>
      <c r="BM93" s="70">
        <f>IF($BO93,BI93/$BO93*100,0)</f>
        <v>1.8959829402950428</v>
      </c>
      <c r="BN93" s="47"/>
      <c r="BO93" s="69">
        <f>(U93+AA93+AG93+AM93+AS93+BC93+BI93)</f>
        <v>44887060</v>
      </c>
      <c r="BQ93" s="47">
        <v>5</v>
      </c>
      <c r="BS93" s="51">
        <v>31307</v>
      </c>
    </row>
    <row r="94" spans="1:71" ht="8.85" customHeight="1" x14ac:dyDescent="0.3">
      <c r="A94" s="71"/>
      <c r="B94" s="60"/>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Q94" s="72"/>
    </row>
    <row r="95" spans="1:71" ht="8.85" customHeight="1" x14ac:dyDescent="0.3">
      <c r="A95" s="47">
        <v>6</v>
      </c>
      <c r="B95" s="60"/>
      <c r="C95" s="47" t="s">
        <v>130</v>
      </c>
      <c r="E95" s="69">
        <v>9126281</v>
      </c>
      <c r="F95" s="66"/>
      <c r="G95" s="69">
        <v>861729</v>
      </c>
      <c r="H95" s="47"/>
      <c r="I95" s="69">
        <v>4324157</v>
      </c>
      <c r="J95" s="69"/>
      <c r="K95" s="69">
        <v>49334</v>
      </c>
      <c r="L95" s="47"/>
      <c r="M95" s="69">
        <v>133082</v>
      </c>
      <c r="N95" s="47"/>
      <c r="O95" s="69">
        <v>141042</v>
      </c>
      <c r="P95" s="47"/>
      <c r="Q95" s="69">
        <v>208585</v>
      </c>
      <c r="R95" s="47"/>
      <c r="S95" s="69">
        <v>160758</v>
      </c>
      <c r="T95" s="47"/>
      <c r="U95" s="69">
        <f>SUM(E95:S95)</f>
        <v>15004968</v>
      </c>
      <c r="V95" s="47"/>
      <c r="W95" s="70">
        <f>(U95/$BS95)</f>
        <v>930.88702773124885</v>
      </c>
      <c r="X95" s="47"/>
      <c r="Y95" s="70">
        <f>IF($BO95,U95/$BO95*100,0)</f>
        <v>68.511749938565302</v>
      </c>
      <c r="Z95" s="47"/>
      <c r="AA95" s="69">
        <v>2857960</v>
      </c>
      <c r="AB95" s="47"/>
      <c r="AC95" s="70">
        <f>(AA95/$BS95)</f>
        <v>177.3038029654445</v>
      </c>
      <c r="AD95" s="47"/>
      <c r="AE95" s="70">
        <f>IF($BO95,AA95/$BO95*100,0)</f>
        <v>13.049267472907781</v>
      </c>
      <c r="AF95" s="47"/>
      <c r="AG95" s="282">
        <v>113000</v>
      </c>
      <c r="AH95" s="47"/>
      <c r="AI95" s="70">
        <f>(AG95/$BS95)</f>
        <v>7.0103604441962899</v>
      </c>
      <c r="AJ95" s="47"/>
      <c r="AK95" s="70">
        <f>IF($BO95,AG95/$BO95*100,0)</f>
        <v>0.51595096657706163</v>
      </c>
      <c r="AL95" s="47"/>
      <c r="AM95" s="282">
        <v>64983</v>
      </c>
      <c r="AN95" s="47"/>
      <c r="AO95" s="70">
        <f>(AM95/$BS95)</f>
        <v>4.0314535641168803</v>
      </c>
      <c r="AP95" s="47"/>
      <c r="AQ95" s="70">
        <f>IF($BO95,AM95/$BO95*100,0)</f>
        <v>0.29670833328386897</v>
      </c>
      <c r="AR95" s="47"/>
      <c r="AS95" s="282">
        <v>2347068</v>
      </c>
      <c r="AT95" s="47"/>
      <c r="AU95" s="70">
        <f>(AS95/$BS95)</f>
        <v>145.60878466406103</v>
      </c>
      <c r="AV95" s="47"/>
      <c r="AW95" s="70">
        <f>IF($BO95,AS95/$BO95*100,0)</f>
        <v>10.716566400195497</v>
      </c>
      <c r="AX95" s="47"/>
      <c r="AY95" s="282">
        <v>6758</v>
      </c>
      <c r="AZ95" s="47"/>
      <c r="BA95" s="282">
        <v>81938</v>
      </c>
      <c r="BB95" s="47"/>
      <c r="BC95" s="69">
        <f>(AY95+BA95)</f>
        <v>88696</v>
      </c>
      <c r="BD95" s="47"/>
      <c r="BE95" s="70">
        <f>(BC95/$BS95)</f>
        <v>5.5025746014020722</v>
      </c>
      <c r="BF95" s="47"/>
      <c r="BG95" s="70">
        <f>IF($BO95,BC95/$BO95*100,0)</f>
        <v>0.40498041532317752</v>
      </c>
      <c r="BH95" s="47"/>
      <c r="BI95" s="282">
        <v>1424631</v>
      </c>
      <c r="BJ95" s="47"/>
      <c r="BK95" s="70">
        <f>(BI95/$BS95)</f>
        <v>88.382095663502696</v>
      </c>
      <c r="BL95" s="47"/>
      <c r="BM95" s="70">
        <f>IF($BO95,BI95/$BO95*100,0)</f>
        <v>6.5047764731473086</v>
      </c>
      <c r="BN95" s="47"/>
      <c r="BO95" s="69">
        <f>(U95+AA95+AG95+AM95+AS95+BC95+BI95)</f>
        <v>21901306</v>
      </c>
      <c r="BQ95" s="47">
        <v>6</v>
      </c>
      <c r="BS95" s="51">
        <v>16119</v>
      </c>
    </row>
    <row r="96" spans="1:71" ht="8.85" customHeight="1" x14ac:dyDescent="0.3">
      <c r="A96" s="47">
        <v>7</v>
      </c>
      <c r="B96" s="60"/>
      <c r="C96" s="47" t="s">
        <v>131</v>
      </c>
      <c r="E96" s="69">
        <v>844130886</v>
      </c>
      <c r="F96" s="66"/>
      <c r="G96" s="69">
        <v>9340552</v>
      </c>
      <c r="H96" s="47"/>
      <c r="I96" s="69">
        <v>87745641</v>
      </c>
      <c r="J96" s="69"/>
      <c r="K96" s="69">
        <v>0</v>
      </c>
      <c r="L96" s="47"/>
      <c r="M96" s="69">
        <v>295000</v>
      </c>
      <c r="N96" s="47"/>
      <c r="O96" s="69">
        <v>0</v>
      </c>
      <c r="P96" s="47"/>
      <c r="Q96" s="69">
        <v>2513956</v>
      </c>
      <c r="R96" s="47"/>
      <c r="S96" s="69">
        <v>187159</v>
      </c>
      <c r="T96" s="47"/>
      <c r="U96" s="69">
        <f>SUM(E96:S96)</f>
        <v>944213194</v>
      </c>
      <c r="V96" s="47"/>
      <c r="W96" s="70">
        <f>(U96/$BS96)</f>
        <v>3956.5928772266525</v>
      </c>
      <c r="X96" s="47"/>
      <c r="Y96" s="70">
        <f>IF($BO96,U96/$BO96*100,0)</f>
        <v>72.767328808791049</v>
      </c>
      <c r="Z96" s="47"/>
      <c r="AA96" s="69">
        <v>217071704</v>
      </c>
      <c r="AB96" s="47"/>
      <c r="AC96" s="70">
        <f>(AA96/$BS96)</f>
        <v>909.60851145853849</v>
      </c>
      <c r="AD96" s="47"/>
      <c r="AE96" s="70">
        <f>IF($BO96,AA96/$BO96*100,0)</f>
        <v>16.728984683148333</v>
      </c>
      <c r="AF96" s="47"/>
      <c r="AG96" s="282">
        <v>7234247</v>
      </c>
      <c r="AH96" s="47"/>
      <c r="AI96" s="70">
        <f>(AG96/$BS96)</f>
        <v>30.314096788927394</v>
      </c>
      <c r="AJ96" s="47"/>
      <c r="AK96" s="70">
        <f>IF($BO96,AG96/$BO96*100,0)</f>
        <v>0.55751903646138867</v>
      </c>
      <c r="AL96" s="47"/>
      <c r="AM96" s="282">
        <v>5484418</v>
      </c>
      <c r="AN96" s="47"/>
      <c r="AO96" s="70">
        <f>(AM96/$BS96)</f>
        <v>22.981683937932392</v>
      </c>
      <c r="AP96" s="47"/>
      <c r="AQ96" s="70">
        <f>IF($BO96,AM96/$BO96*100,0)</f>
        <v>0.42266561245579476</v>
      </c>
      <c r="AR96" s="47"/>
      <c r="AS96" s="282">
        <v>95218302</v>
      </c>
      <c r="AT96" s="47"/>
      <c r="AU96" s="70">
        <f>(AS96/$BS96)</f>
        <v>398.99893145828707</v>
      </c>
      <c r="AV96" s="47"/>
      <c r="AW96" s="70">
        <f>IF($BO96,AS96/$BO96*100,0)</f>
        <v>7.3381536439838886</v>
      </c>
      <c r="AX96" s="47"/>
      <c r="AY96" s="282">
        <v>1091030</v>
      </c>
      <c r="AZ96" s="47"/>
      <c r="BA96" s="282">
        <v>5968198</v>
      </c>
      <c r="BB96" s="47"/>
      <c r="BC96" s="69">
        <f>(AY96+BA96)</f>
        <v>7059228</v>
      </c>
      <c r="BD96" s="47"/>
      <c r="BE96" s="70">
        <f>(BC96/$BS96)</f>
        <v>29.580704231844219</v>
      </c>
      <c r="BF96" s="47"/>
      <c r="BG96" s="70">
        <f>IF($BO96,BC96/$BO96*100,0)</f>
        <v>0.54403091195548836</v>
      </c>
      <c r="BH96" s="47"/>
      <c r="BI96" s="282">
        <v>21297380</v>
      </c>
      <c r="BJ96" s="47"/>
      <c r="BK96" s="70">
        <f>(BI96/$BS96)</f>
        <v>89.243681985224796</v>
      </c>
      <c r="BL96" s="47"/>
      <c r="BM96" s="70">
        <f>IF($BO96,BI96/$BO96*100,0)</f>
        <v>1.6413173032040582</v>
      </c>
      <c r="BN96" s="47"/>
      <c r="BO96" s="69">
        <f>(U96+AA96+AG96+AM96+AS96+BC96+BI96)</f>
        <v>1297578473</v>
      </c>
      <c r="BQ96" s="47">
        <v>7</v>
      </c>
      <c r="BS96" s="51">
        <v>238643</v>
      </c>
    </row>
    <row r="97" spans="1:71" ht="8.85" customHeight="1" x14ac:dyDescent="0.3">
      <c r="A97" s="47">
        <v>8</v>
      </c>
      <c r="B97" s="60"/>
      <c r="C97" s="47" t="s">
        <v>132</v>
      </c>
      <c r="E97" s="69">
        <v>47277273</v>
      </c>
      <c r="F97" s="66"/>
      <c r="G97" s="69">
        <v>2890980</v>
      </c>
      <c r="H97" s="47"/>
      <c r="I97" s="69">
        <v>13706430</v>
      </c>
      <c r="J97" s="69"/>
      <c r="K97" s="69">
        <v>203559</v>
      </c>
      <c r="L97" s="47"/>
      <c r="M97" s="69">
        <v>4388482</v>
      </c>
      <c r="N97" s="47"/>
      <c r="O97" s="69">
        <v>0</v>
      </c>
      <c r="P97" s="47"/>
      <c r="Q97" s="69">
        <v>617144</v>
      </c>
      <c r="R97" s="47"/>
      <c r="S97" s="69">
        <v>115263</v>
      </c>
      <c r="T97" s="47"/>
      <c r="U97" s="69">
        <f>SUM(E97:S97)</f>
        <v>69199131</v>
      </c>
      <c r="V97" s="47"/>
      <c r="W97" s="70">
        <f>(U97/$BS97)</f>
        <v>893.04181346548455</v>
      </c>
      <c r="X97" s="47"/>
      <c r="Y97" s="70">
        <f>IF($BO97,U97/$BO97*100,0)</f>
        <v>66.917122615398455</v>
      </c>
      <c r="Z97" s="47"/>
      <c r="AA97" s="69">
        <v>19297764</v>
      </c>
      <c r="AB97" s="47"/>
      <c r="AC97" s="70">
        <f>(AA97/$BS97)</f>
        <v>249.04518177242633</v>
      </c>
      <c r="AD97" s="47"/>
      <c r="AE97" s="70">
        <f>IF($BO97,AA97/$BO97*100,0)</f>
        <v>18.661373649201206</v>
      </c>
      <c r="AF97" s="47"/>
      <c r="AG97" s="282">
        <v>643011</v>
      </c>
      <c r="AH97" s="47"/>
      <c r="AI97" s="70">
        <f>(AG97/$BS97)</f>
        <v>8.2983081032947457</v>
      </c>
      <c r="AJ97" s="47"/>
      <c r="AK97" s="70">
        <f>IF($BO97,AG97/$BO97*100,0)</f>
        <v>0.62180616010987155</v>
      </c>
      <c r="AL97" s="47"/>
      <c r="AM97" s="282">
        <v>253102</v>
      </c>
      <c r="AN97" s="47"/>
      <c r="AO97" s="70">
        <f>(AM97/$BS97)</f>
        <v>3.266380166995754</v>
      </c>
      <c r="AP97" s="47"/>
      <c r="AQ97" s="70">
        <f>IF($BO97,AM97/$BO97*100,0)</f>
        <v>0.24475535058673756</v>
      </c>
      <c r="AR97" s="47"/>
      <c r="AS97" s="282">
        <v>11869581</v>
      </c>
      <c r="AT97" s="47"/>
      <c r="AU97" s="70">
        <f>(AS97/$BS97)</f>
        <v>153.18157884548376</v>
      </c>
      <c r="AV97" s="47"/>
      <c r="AW97" s="70">
        <f>IF($BO97,AS97/$BO97*100,0)</f>
        <v>11.478152914527262</v>
      </c>
      <c r="AX97" s="47"/>
      <c r="AY97" s="282">
        <v>229150</v>
      </c>
      <c r="AZ97" s="47"/>
      <c r="BA97" s="282">
        <v>441910</v>
      </c>
      <c r="BB97" s="47"/>
      <c r="BC97" s="69">
        <f>(AY97+BA97)</f>
        <v>671060</v>
      </c>
      <c r="BD97" s="47"/>
      <c r="BE97" s="70">
        <f>(BC97/$BS97)</f>
        <v>8.6602914037193344</v>
      </c>
      <c r="BF97" s="47"/>
      <c r="BG97" s="70">
        <f>IF($BO97,BC97/$BO97*100,0)</f>
        <v>0.6489301766273522</v>
      </c>
      <c r="BH97" s="47"/>
      <c r="BI97" s="282">
        <v>1476552</v>
      </c>
      <c r="BJ97" s="47"/>
      <c r="BK97" s="70">
        <f>(BI97/$BS97)</f>
        <v>19.055480274110497</v>
      </c>
      <c r="BL97" s="47"/>
      <c r="BM97" s="70">
        <f>IF($BO97,BI97/$BO97*100,0)</f>
        <v>1.4278591335491166</v>
      </c>
      <c r="BN97" s="47"/>
      <c r="BO97" s="69">
        <f>(U97+AA97+AG97+AM97+AS97+BC97+BI97)</f>
        <v>103410201</v>
      </c>
      <c r="BQ97" s="47">
        <v>8</v>
      </c>
      <c r="BS97" s="51">
        <v>77487</v>
      </c>
    </row>
    <row r="98" spans="1:71" ht="8.85" customHeight="1" x14ac:dyDescent="0.3">
      <c r="A98" s="47">
        <v>9</v>
      </c>
      <c r="B98" s="60"/>
      <c r="C98" s="47" t="s">
        <v>133</v>
      </c>
      <c r="E98" s="69">
        <v>4479753</v>
      </c>
      <c r="F98" s="66"/>
      <c r="G98" s="69">
        <v>7560826</v>
      </c>
      <c r="H98" s="47"/>
      <c r="I98" s="69">
        <v>222212</v>
      </c>
      <c r="J98" s="69"/>
      <c r="K98" s="69">
        <v>5958</v>
      </c>
      <c r="L98" s="47"/>
      <c r="M98" s="69">
        <v>19868</v>
      </c>
      <c r="N98" s="47"/>
      <c r="O98" s="69">
        <v>0</v>
      </c>
      <c r="P98" s="47"/>
      <c r="Q98" s="69">
        <v>37541</v>
      </c>
      <c r="R98" s="47"/>
      <c r="S98" s="69">
        <v>7880</v>
      </c>
      <c r="T98" s="47"/>
      <c r="U98" s="69">
        <f>SUM(E98:S98)</f>
        <v>12334038</v>
      </c>
      <c r="V98" s="47"/>
      <c r="W98" s="70">
        <f>(U98/$BS98)</f>
        <v>2930.3962936564503</v>
      </c>
      <c r="X98" s="47"/>
      <c r="Y98" s="70">
        <f>IF($BO98,U98/$BO98*100,0)</f>
        <v>76.851639656520206</v>
      </c>
      <c r="Z98" s="47"/>
      <c r="AA98" s="69">
        <v>2649880</v>
      </c>
      <c r="AB98" s="47"/>
      <c r="AC98" s="70">
        <f>(AA98/$BS98)</f>
        <v>629.57472083630319</v>
      </c>
      <c r="AD98" s="47"/>
      <c r="AE98" s="70">
        <f>IF($BO98,AA98/$BO98*100,0)</f>
        <v>16.511026064052974</v>
      </c>
      <c r="AF98" s="47"/>
      <c r="AG98" s="282">
        <v>97382</v>
      </c>
      <c r="AH98" s="47"/>
      <c r="AI98" s="70">
        <f>(AG98/$BS98)</f>
        <v>23.136612021857925</v>
      </c>
      <c r="AJ98" s="47"/>
      <c r="AK98" s="70">
        <f>IF($BO98,AG98/$BO98*100,0)</f>
        <v>0.60677341621869907</v>
      </c>
      <c r="AL98" s="47"/>
      <c r="AM98" s="282">
        <v>1864</v>
      </c>
      <c r="AN98" s="47"/>
      <c r="AO98" s="70">
        <f>(AM98/$BS98)</f>
        <v>0.44286053694464245</v>
      </c>
      <c r="AP98" s="47"/>
      <c r="AQ98" s="70">
        <f>IF($BO98,AM98/$BO98*100,0)</f>
        <v>1.1614319359138805E-2</v>
      </c>
      <c r="AR98" s="47"/>
      <c r="AS98" s="282">
        <v>580276</v>
      </c>
      <c r="AT98" s="47"/>
      <c r="AU98" s="70">
        <f>(AS98/$BS98)</f>
        <v>137.86552625326681</v>
      </c>
      <c r="AV98" s="47"/>
      <c r="AW98" s="70">
        <f>IF($BO98,AS98/$BO98*100,0)</f>
        <v>3.6156173714826338</v>
      </c>
      <c r="AX98" s="47"/>
      <c r="AY98" s="282">
        <v>16612</v>
      </c>
      <c r="AZ98" s="47"/>
      <c r="BA98" s="282">
        <v>9692</v>
      </c>
      <c r="BB98" s="47"/>
      <c r="BC98" s="69">
        <f>(AY98+BA98)</f>
        <v>26304</v>
      </c>
      <c r="BD98" s="47"/>
      <c r="BE98" s="70">
        <f>(BC98/$BS98)</f>
        <v>6.2494654312188169</v>
      </c>
      <c r="BF98" s="47"/>
      <c r="BG98" s="70">
        <f>IF($BO98,BC98/$BO98*100,0)</f>
        <v>0.16389648949720342</v>
      </c>
      <c r="BH98" s="47"/>
      <c r="BI98" s="282">
        <v>359410</v>
      </c>
      <c r="BJ98" s="47"/>
      <c r="BK98" s="70">
        <f>(BI98/$BS98)</f>
        <v>85.390829175576144</v>
      </c>
      <c r="BL98" s="47"/>
      <c r="BM98" s="70">
        <f>IF($BO98,BI98/$BO98*100,0)</f>
        <v>2.2394326828691407</v>
      </c>
      <c r="BN98" s="47"/>
      <c r="BO98" s="69">
        <f>(U98+AA98+AG98+AM98+AS98+BC98+BI98)</f>
        <v>16049154</v>
      </c>
      <c r="BQ98" s="47">
        <v>9</v>
      </c>
      <c r="BS98" s="51">
        <v>4209</v>
      </c>
    </row>
    <row r="99" spans="1:71" ht="8.85" customHeight="1" x14ac:dyDescent="0.3">
      <c r="A99" s="47">
        <v>10</v>
      </c>
      <c r="B99" s="60"/>
      <c r="C99" s="47" t="s">
        <v>134</v>
      </c>
      <c r="E99" s="69">
        <v>46382253</v>
      </c>
      <c r="F99" s="66"/>
      <c r="G99" s="69">
        <v>1684492</v>
      </c>
      <c r="H99" s="47"/>
      <c r="I99" s="69">
        <v>16876132</v>
      </c>
      <c r="J99" s="69"/>
      <c r="K99" s="69">
        <v>114037</v>
      </c>
      <c r="L99" s="47"/>
      <c r="M99" s="69">
        <v>3846737</v>
      </c>
      <c r="N99" s="47"/>
      <c r="O99" s="69">
        <v>0</v>
      </c>
      <c r="P99" s="47"/>
      <c r="Q99" s="69">
        <v>587697</v>
      </c>
      <c r="R99" s="47"/>
      <c r="S99" s="69">
        <v>376286</v>
      </c>
      <c r="T99" s="47"/>
      <c r="U99" s="69">
        <f>SUM(E99:S99)</f>
        <v>69867634</v>
      </c>
      <c r="V99" s="47"/>
      <c r="W99" s="70">
        <f>(U99/$BS99)</f>
        <v>879.2584379955199</v>
      </c>
      <c r="X99" s="47"/>
      <c r="Y99" s="70">
        <f>IF($BO99,U99/$BO99*100,0)</f>
        <v>68.844591664288089</v>
      </c>
      <c r="Z99" s="47"/>
      <c r="AA99" s="69">
        <v>15192458</v>
      </c>
      <c r="AB99" s="47"/>
      <c r="AC99" s="70">
        <f>(AA99/$BS99)</f>
        <v>191.19148775515342</v>
      </c>
      <c r="AD99" s="47"/>
      <c r="AE99" s="70">
        <f>IF($BO99,AA99/$BO99*100,0)</f>
        <v>14.9700012367221</v>
      </c>
      <c r="AF99" s="47"/>
      <c r="AG99" s="282">
        <v>603764</v>
      </c>
      <c r="AH99" s="47"/>
      <c r="AI99" s="70">
        <f>(AG99/$BS99)</f>
        <v>7.5981475422214393</v>
      </c>
      <c r="AJ99" s="47"/>
      <c r="AK99" s="70">
        <f>IF($BO99,AG99/$BO99*100,0)</f>
        <v>0.59492333805946884</v>
      </c>
      <c r="AL99" s="47"/>
      <c r="AM99" s="282">
        <v>70020</v>
      </c>
      <c r="AN99" s="47"/>
      <c r="AO99" s="70">
        <f>(AM99/$BS99)</f>
        <v>0.8811759079811734</v>
      </c>
      <c r="AP99" s="47"/>
      <c r="AQ99" s="70">
        <f>IF($BO99,AM99/$BO99*100,0)</f>
        <v>6.8994726633128195E-2</v>
      </c>
      <c r="AR99" s="47"/>
      <c r="AS99" s="282">
        <v>12083253</v>
      </c>
      <c r="AT99" s="47"/>
      <c r="AU99" s="70">
        <f>(AS99/$BS99)</f>
        <v>152.06328811255693</v>
      </c>
      <c r="AV99" s="47"/>
      <c r="AW99" s="70">
        <f>IF($BO99,AS99/$BO99*100,0)</f>
        <v>11.906323015908685</v>
      </c>
      <c r="AX99" s="47"/>
      <c r="AY99" s="282">
        <v>495276</v>
      </c>
      <c r="AZ99" s="47"/>
      <c r="BA99" s="282">
        <v>487214</v>
      </c>
      <c r="BB99" s="47"/>
      <c r="BC99" s="69">
        <f>(AY99+BA99)</f>
        <v>982490</v>
      </c>
      <c r="BD99" s="47"/>
      <c r="BE99" s="70">
        <f>(BC99/$BS99)</f>
        <v>12.364274747678136</v>
      </c>
      <c r="BF99" s="47"/>
      <c r="BG99" s="70">
        <f>IF($BO99,BC99/$BO99*100,0)</f>
        <v>0.96810381276466884</v>
      </c>
      <c r="BH99" s="47"/>
      <c r="BI99" s="282">
        <v>2686398</v>
      </c>
      <c r="BJ99" s="47"/>
      <c r="BK99" s="70">
        <f>(BI99/$BS99)</f>
        <v>33.807329289471696</v>
      </c>
      <c r="BL99" s="47"/>
      <c r="BM99" s="70">
        <f>IF($BO99,BI99/$BO99*100,0)</f>
        <v>2.6470622056238544</v>
      </c>
      <c r="BN99" s="47"/>
      <c r="BO99" s="69">
        <f>(U99+AA99+AG99+AM99+AS99+BC99+BI99)</f>
        <v>101486017</v>
      </c>
      <c r="BQ99" s="47">
        <v>10</v>
      </c>
      <c r="BS99" s="51">
        <v>79462</v>
      </c>
    </row>
    <row r="100" spans="1:71" ht="8.85" customHeight="1" x14ac:dyDescent="0.3">
      <c r="A100" s="71"/>
      <c r="B100" s="60"/>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Q100" s="72"/>
    </row>
    <row r="101" spans="1:71" ht="8.85" customHeight="1" x14ac:dyDescent="0.3">
      <c r="A101" s="47">
        <v>11</v>
      </c>
      <c r="B101" s="60"/>
      <c r="C101" s="47" t="s">
        <v>135</v>
      </c>
      <c r="E101" s="69">
        <v>2819658</v>
      </c>
      <c r="F101" s="66"/>
      <c r="G101" s="69">
        <v>603388</v>
      </c>
      <c r="H101" s="47"/>
      <c r="I101" s="69">
        <v>1161623</v>
      </c>
      <c r="J101" s="69"/>
      <c r="K101" s="69">
        <v>19925</v>
      </c>
      <c r="L101" s="47"/>
      <c r="M101" s="69">
        <v>243756</v>
      </c>
      <c r="N101" s="47"/>
      <c r="O101" s="69">
        <v>153820</v>
      </c>
      <c r="P101" s="47"/>
      <c r="Q101" s="69">
        <v>32142</v>
      </c>
      <c r="R101" s="47"/>
      <c r="S101" s="69">
        <v>40134</v>
      </c>
      <c r="T101" s="47"/>
      <c r="U101" s="69">
        <f>SUM(E101:S101)</f>
        <v>5074446</v>
      </c>
      <c r="V101" s="47"/>
      <c r="W101" s="70">
        <f>(U101/$BS101)</f>
        <v>809.32153110047852</v>
      </c>
      <c r="X101" s="47"/>
      <c r="Y101" s="70">
        <f>IF($BO101,U101/$BO101*100,0)</f>
        <v>44.4057131846074</v>
      </c>
      <c r="Z101" s="47"/>
      <c r="AA101" s="69">
        <v>1066246</v>
      </c>
      <c r="AB101" s="47"/>
      <c r="AC101" s="70">
        <f>(AA101/$BS101)</f>
        <v>170.05518341307814</v>
      </c>
      <c r="AD101" s="47"/>
      <c r="AE101" s="70">
        <f>IF($BO101,AA101/$BO101*100,0)</f>
        <v>9.3305582639434732</v>
      </c>
      <c r="AF101" s="47"/>
      <c r="AG101" s="282">
        <v>20017</v>
      </c>
      <c r="AH101" s="47"/>
      <c r="AI101" s="70">
        <f>(AG101/$BS101)</f>
        <v>3.1925039872408294</v>
      </c>
      <c r="AJ101" s="47"/>
      <c r="AK101" s="70">
        <f>IF($BO101,AG101/$BO101*100,0)</f>
        <v>0.17516575421559047</v>
      </c>
      <c r="AL101" s="47"/>
      <c r="AM101" s="282">
        <v>194798</v>
      </c>
      <c r="AN101" s="47"/>
      <c r="AO101" s="70">
        <f>(AM101/$BS101)</f>
        <v>31.068261562998405</v>
      </c>
      <c r="AP101" s="47"/>
      <c r="AQ101" s="70">
        <f>IF($BO101,AM101/$BO101*100,0)</f>
        <v>1.7046479787025326</v>
      </c>
      <c r="AR101" s="47"/>
      <c r="AS101" s="282">
        <v>3990383</v>
      </c>
      <c r="AT101" s="47"/>
      <c r="AU101" s="70">
        <f>(AS101/$BS101)</f>
        <v>636.42472089314197</v>
      </c>
      <c r="AV101" s="47"/>
      <c r="AW101" s="70">
        <f>IF($BO101,AS101/$BO101*100,0)</f>
        <v>34.919241035323509</v>
      </c>
      <c r="AX101" s="47"/>
      <c r="AY101" s="282">
        <v>73828</v>
      </c>
      <c r="AZ101" s="47"/>
      <c r="BA101" s="282">
        <v>3780</v>
      </c>
      <c r="BB101" s="47"/>
      <c r="BC101" s="69">
        <f>(AY101+BA101)</f>
        <v>77608</v>
      </c>
      <c r="BD101" s="47"/>
      <c r="BE101" s="70">
        <f>(BC101/$BS101)</f>
        <v>12.377671451355662</v>
      </c>
      <c r="BF101" s="47"/>
      <c r="BG101" s="70">
        <f>IF($BO101,BC101/$BO101*100,0)</f>
        <v>0.67913592712012516</v>
      </c>
      <c r="BH101" s="47"/>
      <c r="BI101" s="282">
        <v>1003964</v>
      </c>
      <c r="BJ101" s="47"/>
      <c r="BK101" s="70">
        <f>(BI101/$BS101)</f>
        <v>160.1218500797448</v>
      </c>
      <c r="BL101" s="47"/>
      <c r="BM101" s="70">
        <f>IF($BO101,BI101/$BO101*100,0)</f>
        <v>8.7855378560873802</v>
      </c>
      <c r="BN101" s="47"/>
      <c r="BO101" s="69">
        <f>(U101+AA101+AG101+AM101+AS101+BC101+BI101)</f>
        <v>11427462</v>
      </c>
      <c r="BQ101" s="47">
        <v>11</v>
      </c>
      <c r="BS101" s="51">
        <v>6270</v>
      </c>
    </row>
    <row r="102" spans="1:71" ht="8.85" customHeight="1" x14ac:dyDescent="0.3">
      <c r="A102" s="47">
        <v>12</v>
      </c>
      <c r="B102" s="60"/>
      <c r="C102" s="47" t="s">
        <v>136</v>
      </c>
      <c r="E102" s="69">
        <v>30410702</v>
      </c>
      <c r="F102" s="66"/>
      <c r="G102" s="69">
        <v>4102040</v>
      </c>
      <c r="H102" s="47"/>
      <c r="I102" s="69">
        <v>7427621</v>
      </c>
      <c r="J102" s="69"/>
      <c r="K102" s="69">
        <v>42187</v>
      </c>
      <c r="L102" s="47"/>
      <c r="M102" s="69">
        <v>4700259</v>
      </c>
      <c r="N102" s="47"/>
      <c r="O102" s="69">
        <v>0</v>
      </c>
      <c r="P102" s="47"/>
      <c r="Q102" s="69">
        <v>169466</v>
      </c>
      <c r="R102" s="47"/>
      <c r="S102" s="69">
        <v>108750</v>
      </c>
      <c r="T102" s="47"/>
      <c r="U102" s="69">
        <f>SUM(E102:S102)</f>
        <v>46961025</v>
      </c>
      <c r="V102" s="47"/>
      <c r="W102" s="70">
        <f>(U102/$BS102)</f>
        <v>1397.815960233361</v>
      </c>
      <c r="X102" s="47"/>
      <c r="Y102" s="70">
        <f>IF($BO102,U102/$BO102*100,0)</f>
        <v>77.889962196659965</v>
      </c>
      <c r="Z102" s="47"/>
      <c r="AA102" s="69">
        <v>8618674</v>
      </c>
      <c r="AB102" s="47"/>
      <c r="AC102" s="70">
        <f>(AA102/$BS102)</f>
        <v>256.53869508274795</v>
      </c>
      <c r="AD102" s="47"/>
      <c r="AE102" s="70">
        <f>IF($BO102,AA102/$BO102*100,0)</f>
        <v>14.295007233026455</v>
      </c>
      <c r="AF102" s="47"/>
      <c r="AG102" s="69">
        <v>389147</v>
      </c>
      <c r="AH102" s="47"/>
      <c r="AI102" s="70">
        <f>(AG102/$BS102)</f>
        <v>11.583134897011549</v>
      </c>
      <c r="AJ102" s="47"/>
      <c r="AK102" s="70">
        <f>IF($BO102,AG102/$BO102*100,0)</f>
        <v>0.64544257964862639</v>
      </c>
      <c r="AL102" s="47"/>
      <c r="AM102" s="69">
        <v>49976</v>
      </c>
      <c r="AN102" s="47"/>
      <c r="AO102" s="70">
        <f>(AM102/$BS102)</f>
        <v>1.4875580426241219</v>
      </c>
      <c r="AP102" s="47"/>
      <c r="AQ102" s="70">
        <f>IF($BO102,AM102/$BO102*100,0)</f>
        <v>8.2890625805980139E-2</v>
      </c>
      <c r="AR102" s="47"/>
      <c r="AS102" s="69">
        <v>2424605</v>
      </c>
      <c r="AT102" s="47"/>
      <c r="AU102" s="70">
        <f>(AS102/$BS102)</f>
        <v>72.169454696987742</v>
      </c>
      <c r="AV102" s="47"/>
      <c r="AW102" s="70">
        <f>IF($BO102,AS102/$BO102*100,0)</f>
        <v>4.0214708216405572</v>
      </c>
      <c r="AX102" s="47"/>
      <c r="AY102" s="69">
        <v>281179</v>
      </c>
      <c r="AZ102" s="47"/>
      <c r="BA102" s="69">
        <v>675164</v>
      </c>
      <c r="BB102" s="47"/>
      <c r="BC102" s="69">
        <f>(AY102+BA102)</f>
        <v>956343</v>
      </c>
      <c r="BD102" s="47"/>
      <c r="BE102" s="70">
        <f>(BC102/$BS102)</f>
        <v>28.465978092630074</v>
      </c>
      <c r="BF102" s="47"/>
      <c r="BG102" s="70">
        <f>IF($BO102,BC102/$BO102*100,0)</f>
        <v>1.5861987705132155</v>
      </c>
      <c r="BH102" s="47"/>
      <c r="BI102" s="69">
        <v>891728</v>
      </c>
      <c r="BJ102" s="47"/>
      <c r="BK102" s="70">
        <f>(BI102/$BS102)</f>
        <v>26.542683652815811</v>
      </c>
      <c r="BL102" s="47"/>
      <c r="BM102" s="70">
        <f>IF($BO102,BI102/$BO102*100,0)</f>
        <v>1.4790277727051997</v>
      </c>
      <c r="BN102" s="47"/>
      <c r="BO102" s="69">
        <f>(U102+AA102+AG102+AM102+AS102+BC102+BI102)</f>
        <v>60291498</v>
      </c>
      <c r="BQ102" s="47">
        <v>12</v>
      </c>
      <c r="BS102" s="51">
        <v>33596</v>
      </c>
    </row>
    <row r="103" spans="1:71" ht="8.85" customHeight="1" x14ac:dyDescent="0.3">
      <c r="A103" s="47">
        <v>13</v>
      </c>
      <c r="B103" s="60"/>
      <c r="C103" s="47" t="s">
        <v>137</v>
      </c>
      <c r="E103" s="69">
        <v>6991000</v>
      </c>
      <c r="F103" s="66"/>
      <c r="G103" s="69">
        <v>5437584</v>
      </c>
      <c r="H103" s="47"/>
      <c r="I103" s="69">
        <v>3135115</v>
      </c>
      <c r="J103" s="69"/>
      <c r="K103" s="69">
        <v>38401</v>
      </c>
      <c r="L103" s="47"/>
      <c r="M103" s="69">
        <v>637835</v>
      </c>
      <c r="N103" s="47"/>
      <c r="O103" s="69">
        <v>218</v>
      </c>
      <c r="P103" s="47"/>
      <c r="Q103" s="69">
        <v>144731</v>
      </c>
      <c r="R103" s="47"/>
      <c r="S103" s="69">
        <v>118060</v>
      </c>
      <c r="T103" s="47"/>
      <c r="U103" s="69">
        <f>SUM(E103:S103)</f>
        <v>16502944</v>
      </c>
      <c r="V103" s="47"/>
      <c r="W103" s="70">
        <f>(U103/$BS103)</f>
        <v>1041.2608997413085</v>
      </c>
      <c r="X103" s="47"/>
      <c r="Y103" s="70">
        <f>IF($BO103,U103/$BO103*100,0)</f>
        <v>68.270480262098644</v>
      </c>
      <c r="Z103" s="47"/>
      <c r="AA103" s="69">
        <v>1950781</v>
      </c>
      <c r="AB103" s="47"/>
      <c r="AC103" s="70">
        <f>(AA103/$BS103)</f>
        <v>123.08543125749259</v>
      </c>
      <c r="AD103" s="47"/>
      <c r="AE103" s="70">
        <f>IF($BO103,AA103/$BO103*100,0)</f>
        <v>8.0701210496852589</v>
      </c>
      <c r="AF103" s="47"/>
      <c r="AG103" s="69">
        <v>60364</v>
      </c>
      <c r="AH103" s="47"/>
      <c r="AI103" s="70">
        <f>(AG103/$BS103)</f>
        <v>3.8086945548615057</v>
      </c>
      <c r="AJ103" s="47"/>
      <c r="AK103" s="70">
        <f>IF($BO103,AG103/$BO103*100,0)</f>
        <v>0.24971782431918343</v>
      </c>
      <c r="AL103" s="47"/>
      <c r="AM103" s="69">
        <v>1645194</v>
      </c>
      <c r="AN103" s="47"/>
      <c r="AO103" s="70">
        <f>(AM103/$BS103)</f>
        <v>103.80427787242097</v>
      </c>
      <c r="AP103" s="47"/>
      <c r="AQ103" s="70">
        <f>IF($BO103,AM103/$BO103*100,0)</f>
        <v>6.8059483510531882</v>
      </c>
      <c r="AR103" s="47"/>
      <c r="AS103" s="69">
        <v>3209599</v>
      </c>
      <c r="AT103" s="47"/>
      <c r="AU103" s="70">
        <f>(AS103/$BS103)</f>
        <v>202.51113634929649</v>
      </c>
      <c r="AV103" s="47"/>
      <c r="AW103" s="70">
        <f>IF($BO103,AS103/$BO103*100,0)</f>
        <v>13.27768337447861</v>
      </c>
      <c r="AX103" s="47"/>
      <c r="AY103" s="69">
        <v>108652</v>
      </c>
      <c r="AZ103" s="47"/>
      <c r="BA103" s="69">
        <v>22730</v>
      </c>
      <c r="BB103" s="47"/>
      <c r="BC103" s="69">
        <f>(AY103+BA103)</f>
        <v>131382</v>
      </c>
      <c r="BD103" s="47"/>
      <c r="BE103" s="70">
        <f>(BC103/$BS103)</f>
        <v>8.2896081771720613</v>
      </c>
      <c r="BF103" s="47"/>
      <c r="BG103" s="70">
        <f>IF($BO103,BC103/$BO103*100,0)</f>
        <v>0.54350982696148298</v>
      </c>
      <c r="BH103" s="47"/>
      <c r="BI103" s="69">
        <v>672620</v>
      </c>
      <c r="BJ103" s="47"/>
      <c r="BK103" s="70">
        <f>(BI103/$BS103)</f>
        <v>42.439270616442677</v>
      </c>
      <c r="BL103" s="47"/>
      <c r="BM103" s="70">
        <f>IF($BO103,BI103/$BO103*100,0)</f>
        <v>2.782539311403637</v>
      </c>
      <c r="BN103" s="47"/>
      <c r="BO103" s="69">
        <f>(U103+AA103+AG103+AM103+AS103+BC103+BI103)</f>
        <v>24172884</v>
      </c>
      <c r="BQ103" s="47">
        <v>13</v>
      </c>
      <c r="BS103" s="51">
        <v>15849</v>
      </c>
    </row>
    <row r="104" spans="1:71" ht="8.85" customHeight="1" x14ac:dyDescent="0.3">
      <c r="A104" s="47">
        <v>14</v>
      </c>
      <c r="B104" s="60"/>
      <c r="C104" s="47" t="s">
        <v>138</v>
      </c>
      <c r="E104" s="69">
        <v>8400500</v>
      </c>
      <c r="F104" s="66"/>
      <c r="G104" s="69">
        <v>617820</v>
      </c>
      <c r="H104" s="47"/>
      <c r="I104" s="69">
        <v>2631464</v>
      </c>
      <c r="J104" s="69"/>
      <c r="K104" s="69">
        <v>64583</v>
      </c>
      <c r="L104" s="47"/>
      <c r="M104" s="69">
        <v>5073183</v>
      </c>
      <c r="N104" s="47"/>
      <c r="O104" s="69">
        <v>88571</v>
      </c>
      <c r="P104" s="47"/>
      <c r="Q104" s="69">
        <v>216889</v>
      </c>
      <c r="R104" s="47"/>
      <c r="S104" s="69">
        <v>295479</v>
      </c>
      <c r="T104" s="47"/>
      <c r="U104" s="69">
        <f>SUM(E104:S104)</f>
        <v>17388489</v>
      </c>
      <c r="V104" s="47"/>
      <c r="W104" s="70">
        <f>(U104/$BS104)</f>
        <v>854.26131171702286</v>
      </c>
      <c r="X104" s="47"/>
      <c r="Y104" s="70">
        <f>IF($BO104,U104/$BO104*100,0)</f>
        <v>49.726655503172964</v>
      </c>
      <c r="Z104" s="47"/>
      <c r="AA104" s="69">
        <v>11997653</v>
      </c>
      <c r="AB104" s="47"/>
      <c r="AC104" s="70">
        <f>(AA104/$BS104)</f>
        <v>589.42043723900758</v>
      </c>
      <c r="AD104" s="47"/>
      <c r="AE104" s="70">
        <f>IF($BO104,AA104/$BO104*100,0)</f>
        <v>34.310235787457408</v>
      </c>
      <c r="AF104" s="47"/>
      <c r="AG104" s="69">
        <v>38479</v>
      </c>
      <c r="AH104" s="47"/>
      <c r="AI104" s="70">
        <f>(AG104/$BS104)</f>
        <v>1.8903954802259888</v>
      </c>
      <c r="AJ104" s="47"/>
      <c r="AK104" s="70">
        <f>IF($BO104,AG104/$BO104*100,0)</f>
        <v>0.11004015225857706</v>
      </c>
      <c r="AL104" s="47"/>
      <c r="AM104" s="69">
        <v>4816</v>
      </c>
      <c r="AN104" s="47"/>
      <c r="AO104" s="70">
        <f>(AM104/$BS104)</f>
        <v>0.23660034389584869</v>
      </c>
      <c r="AP104" s="47"/>
      <c r="AQ104" s="70">
        <f>IF($BO104,AM104/$BO104*100,0)</f>
        <v>1.3772534974331639E-2</v>
      </c>
      <c r="AR104" s="47"/>
      <c r="AS104" s="69">
        <v>4733973</v>
      </c>
      <c r="AT104" s="47"/>
      <c r="AU104" s="70">
        <f>(AS104/$BS104)</f>
        <v>232.57052321296979</v>
      </c>
      <c r="AV104" s="47"/>
      <c r="AW104" s="70">
        <f>IF($BO104,AS104/$BO104*100,0)</f>
        <v>13.537958619194699</v>
      </c>
      <c r="AX104" s="47"/>
      <c r="AY104" s="69">
        <v>158808</v>
      </c>
      <c r="AZ104" s="47"/>
      <c r="BA104" s="69">
        <v>19187</v>
      </c>
      <c r="BB104" s="47"/>
      <c r="BC104" s="69">
        <f>(AY104+BA104)</f>
        <v>177995</v>
      </c>
      <c r="BD104" s="47"/>
      <c r="BE104" s="70">
        <f>(BC104/$BS104)</f>
        <v>8.7445345124048153</v>
      </c>
      <c r="BF104" s="47"/>
      <c r="BG104" s="70">
        <f>IF($BO104,BC104/$BO104*100,0)</f>
        <v>0.50902042416033222</v>
      </c>
      <c r="BH104" s="47"/>
      <c r="BI104" s="69">
        <v>626740</v>
      </c>
      <c r="BJ104" s="47"/>
      <c r="BK104" s="70">
        <f>(BI104/$BS104)</f>
        <v>30.790469172193564</v>
      </c>
      <c r="BL104" s="47"/>
      <c r="BM104" s="70">
        <f>IF($BO104,BI104/$BO104*100,0)</f>
        <v>1.7923169787816884</v>
      </c>
      <c r="BN104" s="47"/>
      <c r="BO104" s="69">
        <f>(U104+AA104+AG104+AM104+AS104+BC104+BI104)</f>
        <v>34968145</v>
      </c>
      <c r="BQ104" s="47">
        <v>14</v>
      </c>
      <c r="BS104" s="51">
        <v>20355</v>
      </c>
    </row>
    <row r="105" spans="1:71" ht="8.85" customHeight="1" x14ac:dyDescent="0.3">
      <c r="A105" s="47">
        <v>15</v>
      </c>
      <c r="B105" s="60"/>
      <c r="C105" s="47" t="s">
        <v>139</v>
      </c>
      <c r="E105" s="69">
        <v>8235128</v>
      </c>
      <c r="F105" s="66"/>
      <c r="G105" s="69">
        <v>3472840</v>
      </c>
      <c r="H105" s="47"/>
      <c r="I105" s="69">
        <v>3336922</v>
      </c>
      <c r="J105" s="69"/>
      <c r="K105" s="69">
        <v>48681</v>
      </c>
      <c r="L105" s="47"/>
      <c r="M105" s="69">
        <v>295718</v>
      </c>
      <c r="N105" s="47"/>
      <c r="O105" s="69">
        <v>235334</v>
      </c>
      <c r="P105" s="47"/>
      <c r="Q105" s="69">
        <v>196654</v>
      </c>
      <c r="R105" s="47"/>
      <c r="S105" s="69">
        <v>167950</v>
      </c>
      <c r="T105" s="47"/>
      <c r="U105" s="69">
        <f>SUM(E105:S105)</f>
        <v>15989227</v>
      </c>
      <c r="V105" s="47"/>
      <c r="W105" s="70">
        <f>(U105/$BS105)</f>
        <v>950.3820137898241</v>
      </c>
      <c r="X105" s="47"/>
      <c r="Y105" s="70">
        <f>IF($BO105,U105/$BO105*100,0)</f>
        <v>71.019180280888889</v>
      </c>
      <c r="Z105" s="47"/>
      <c r="AA105" s="69">
        <v>1969209</v>
      </c>
      <c r="AB105" s="47"/>
      <c r="AC105" s="70">
        <f>(AA105/$BS105)</f>
        <v>117.04761055634808</v>
      </c>
      <c r="AD105" s="47"/>
      <c r="AE105" s="70">
        <f>IF($BO105,AA105/$BO105*100,0)</f>
        <v>8.7466147664142202</v>
      </c>
      <c r="AF105" s="47"/>
      <c r="AG105" s="69">
        <v>274780</v>
      </c>
      <c r="AH105" s="47"/>
      <c r="AI105" s="70">
        <f>(AG105/$BS105)</f>
        <v>16.332620066571565</v>
      </c>
      <c r="AJ105" s="47"/>
      <c r="AK105" s="70">
        <f>IF($BO105,AG105/$BO105*100,0)</f>
        <v>1.220487416782728</v>
      </c>
      <c r="AL105" s="47"/>
      <c r="AM105" s="69">
        <v>36573</v>
      </c>
      <c r="AN105" s="47"/>
      <c r="AO105" s="70">
        <f>(AM105/$BS105)</f>
        <v>2.1738587731811698</v>
      </c>
      <c r="AP105" s="47"/>
      <c r="AQ105" s="70">
        <f>IF($BO105,AM105/$BO105*100,0)</f>
        <v>0.16244590688548916</v>
      </c>
      <c r="AR105" s="47"/>
      <c r="AS105" s="69">
        <v>1966451</v>
      </c>
      <c r="AT105" s="47"/>
      <c r="AU105" s="70">
        <f>(AS105/$BS105)</f>
        <v>116.88367807893485</v>
      </c>
      <c r="AV105" s="47"/>
      <c r="AW105" s="70">
        <f>IF($BO105,AS105/$BO105*100,0)</f>
        <v>8.7343645870143831</v>
      </c>
      <c r="AX105" s="47"/>
      <c r="AY105" s="69">
        <v>34828</v>
      </c>
      <c r="AZ105" s="47"/>
      <c r="BA105" s="69">
        <v>79259</v>
      </c>
      <c r="BB105" s="47"/>
      <c r="BC105" s="69">
        <f>(AY105+BA105)</f>
        <v>114087</v>
      </c>
      <c r="BD105" s="47"/>
      <c r="BE105" s="70">
        <f>(BC105/$BS105)</f>
        <v>6.7812054208273898</v>
      </c>
      <c r="BF105" s="47"/>
      <c r="BG105" s="70">
        <f>IF($BO105,BC105/$BO105*100,0)</f>
        <v>0.50673902001052151</v>
      </c>
      <c r="BH105" s="47"/>
      <c r="BI105" s="69">
        <v>2163629</v>
      </c>
      <c r="BJ105" s="47"/>
      <c r="BK105" s="70">
        <f>(BI105/$BS105)</f>
        <v>128.60372087494056</v>
      </c>
      <c r="BL105" s="47"/>
      <c r="BM105" s="70">
        <f>IF($BO105,BI105/$BO105*100,0)</f>
        <v>9.6101680220037746</v>
      </c>
      <c r="BN105" s="47"/>
      <c r="BO105" s="69">
        <f>(U105+AA105+AG105+AM105+AS105+BC105+BI105)</f>
        <v>22513956</v>
      </c>
      <c r="BQ105" s="47">
        <v>15</v>
      </c>
      <c r="BS105" s="51">
        <v>16824</v>
      </c>
    </row>
    <row r="106" spans="1:71" ht="8.85" customHeight="1" x14ac:dyDescent="0.3">
      <c r="A106" s="71"/>
      <c r="B106" s="60"/>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Q106" s="72"/>
    </row>
    <row r="107" spans="1:71" ht="8.85" customHeight="1" x14ac:dyDescent="0.3">
      <c r="A107" s="47">
        <v>16</v>
      </c>
      <c r="B107" s="60"/>
      <c r="C107" s="47" t="s">
        <v>140</v>
      </c>
      <c r="E107" s="69">
        <v>21863312</v>
      </c>
      <c r="F107" s="66"/>
      <c r="G107" s="69">
        <v>2375444</v>
      </c>
      <c r="H107" s="47"/>
      <c r="I107" s="69">
        <v>11819597</v>
      </c>
      <c r="J107" s="69"/>
      <c r="K107" s="69">
        <v>566173</v>
      </c>
      <c r="L107" s="47"/>
      <c r="M107" s="69">
        <v>6641322</v>
      </c>
      <c r="N107" s="47"/>
      <c r="O107" s="69">
        <v>0</v>
      </c>
      <c r="P107" s="47"/>
      <c r="Q107" s="69">
        <v>489834</v>
      </c>
      <c r="R107" s="47"/>
      <c r="S107" s="69">
        <v>212768</v>
      </c>
      <c r="T107" s="47"/>
      <c r="U107" s="69">
        <f>SUM(E107:S107)</f>
        <v>43968450</v>
      </c>
      <c r="V107" s="47"/>
      <c r="W107" s="70">
        <f>(U107/$BS107)</f>
        <v>789.43640476874464</v>
      </c>
      <c r="X107" s="47"/>
      <c r="Y107" s="70">
        <f>IF($BO107,U107/$BO107*100,0)</f>
        <v>58.731190846726456</v>
      </c>
      <c r="Z107" s="47"/>
      <c r="AA107" s="69">
        <v>15543164</v>
      </c>
      <c r="AB107" s="47"/>
      <c r="AC107" s="70">
        <f>(AA107/$BS107)</f>
        <v>279.0714593507613</v>
      </c>
      <c r="AD107" s="47"/>
      <c r="AE107" s="70">
        <f>IF($BO107,AA107/$BO107*100,0)</f>
        <v>20.761899299292292</v>
      </c>
      <c r="AF107" s="47"/>
      <c r="AG107" s="282">
        <v>379995</v>
      </c>
      <c r="AH107" s="47"/>
      <c r="AI107" s="70">
        <f>(AG107/$BS107)</f>
        <v>6.8226623096811263</v>
      </c>
      <c r="AJ107" s="47"/>
      <c r="AK107" s="70">
        <f>IF($BO107,AG107/$BO107*100,0)</f>
        <v>0.50758120574643451</v>
      </c>
      <c r="AL107" s="47"/>
      <c r="AM107" s="282">
        <v>130646</v>
      </c>
      <c r="AN107" s="47"/>
      <c r="AO107" s="70">
        <f>(AM107/$BS107)</f>
        <v>2.3456980752657284</v>
      </c>
      <c r="AP107" s="47"/>
      <c r="AQ107" s="70">
        <f>IF($BO107,AM107/$BO107*100,0)</f>
        <v>0.17451138621810466</v>
      </c>
      <c r="AR107" s="47"/>
      <c r="AS107" s="282">
        <v>11858164</v>
      </c>
      <c r="AT107" s="47"/>
      <c r="AU107" s="70">
        <f>(AS107/$BS107)</f>
        <v>212.9087187589773</v>
      </c>
      <c r="AV107" s="47"/>
      <c r="AW107" s="70">
        <f>IF($BO107,AS107/$BO107*100,0)</f>
        <v>15.839632576899598</v>
      </c>
      <c r="AX107" s="47"/>
      <c r="AY107" s="282">
        <v>59618</v>
      </c>
      <c r="AZ107" s="47"/>
      <c r="BA107" s="282">
        <v>267589</v>
      </c>
      <c r="BB107" s="47"/>
      <c r="BC107" s="69">
        <f>(AY107+BA107)</f>
        <v>327207</v>
      </c>
      <c r="BD107" s="47"/>
      <c r="BE107" s="70">
        <f>(BC107/$BS107)</f>
        <v>5.8748743177247915</v>
      </c>
      <c r="BF107" s="47"/>
      <c r="BG107" s="70">
        <f>IF($BO107,BC107/$BO107*100,0)</f>
        <v>0.43706923403906262</v>
      </c>
      <c r="BH107" s="47"/>
      <c r="BI107" s="282">
        <v>2656257</v>
      </c>
      <c r="BJ107" s="47"/>
      <c r="BK107" s="70">
        <f>(BI107/$BS107)</f>
        <v>47.692060471128983</v>
      </c>
      <c r="BL107" s="47"/>
      <c r="BM107" s="70">
        <f>IF($BO107,BI107/$BO107*100,0)</f>
        <v>3.5481154510780586</v>
      </c>
      <c r="BN107" s="47"/>
      <c r="BO107" s="69">
        <f>(U107+AA107+AG107+AM107+AS107+BC107+BI107)</f>
        <v>74863883</v>
      </c>
      <c r="BQ107" s="47">
        <v>16</v>
      </c>
      <c r="BS107" s="51">
        <v>55696</v>
      </c>
    </row>
    <row r="108" spans="1:71" ht="8.85" customHeight="1" x14ac:dyDescent="0.3">
      <c r="A108" s="47">
        <v>17</v>
      </c>
      <c r="B108" s="60"/>
      <c r="C108" s="47" t="s">
        <v>141</v>
      </c>
      <c r="E108" s="69">
        <v>23935583</v>
      </c>
      <c r="F108" s="66"/>
      <c r="G108" s="69">
        <v>3323141</v>
      </c>
      <c r="H108" s="47"/>
      <c r="I108" s="69">
        <v>11052735</v>
      </c>
      <c r="J108" s="69"/>
      <c r="K108" s="69">
        <v>51827</v>
      </c>
      <c r="L108" s="47"/>
      <c r="M108" s="69">
        <v>464028</v>
      </c>
      <c r="N108" s="47"/>
      <c r="O108" s="69">
        <v>0</v>
      </c>
      <c r="P108" s="47"/>
      <c r="Q108" s="69">
        <v>527091</v>
      </c>
      <c r="R108" s="47"/>
      <c r="S108" s="69">
        <v>439048</v>
      </c>
      <c r="T108" s="47"/>
      <c r="U108" s="69">
        <f>SUM(E108:S108)</f>
        <v>39793453</v>
      </c>
      <c r="V108" s="47"/>
      <c r="W108" s="70">
        <f>(U108/$BS108)</f>
        <v>1288.3560397578269</v>
      </c>
      <c r="X108" s="47"/>
      <c r="Y108" s="70">
        <f>IF($BO108,U108/$BO108*100,0)</f>
        <v>72.472793917607021</v>
      </c>
      <c r="Z108" s="47"/>
      <c r="AA108" s="69">
        <v>7861171</v>
      </c>
      <c r="AB108" s="47"/>
      <c r="AC108" s="70">
        <f>(AA108/$BS108)</f>
        <v>254.51390552659694</v>
      </c>
      <c r="AD108" s="47"/>
      <c r="AE108" s="70">
        <f>IF($BO108,AA108/$BO108*100,0)</f>
        <v>14.316953741965261</v>
      </c>
      <c r="AF108" s="47"/>
      <c r="AG108" s="69">
        <v>920108</v>
      </c>
      <c r="AH108" s="47"/>
      <c r="AI108" s="70">
        <f>(AG108/$BS108)</f>
        <v>29.789490724252921</v>
      </c>
      <c r="AJ108" s="47"/>
      <c r="AK108" s="70">
        <f>IF($BO108,AG108/$BO108*100,0)</f>
        <v>1.6757228247053997</v>
      </c>
      <c r="AL108" s="47"/>
      <c r="AM108" s="69">
        <v>151485</v>
      </c>
      <c r="AN108" s="47"/>
      <c r="AO108" s="70">
        <f>(AM108/$BS108)</f>
        <v>4.9044905623725192</v>
      </c>
      <c r="AP108" s="47"/>
      <c r="AQ108" s="70">
        <f>IF($BO108,AM108/$BO108*100,0)</f>
        <v>0.27588812628571585</v>
      </c>
      <c r="AR108" s="47"/>
      <c r="AS108" s="69">
        <v>3805030</v>
      </c>
      <c r="AT108" s="47"/>
      <c r="AU108" s="70">
        <f>(AS108/$BS108)</f>
        <v>123.19195778159096</v>
      </c>
      <c r="AV108" s="47"/>
      <c r="AW108" s="70">
        <f>IF($BO108,AS108/$BO108*100,0)</f>
        <v>6.9298121738847902</v>
      </c>
      <c r="AX108" s="47"/>
      <c r="AY108" s="69">
        <v>45670</v>
      </c>
      <c r="AZ108" s="47"/>
      <c r="BA108" s="69">
        <v>69307</v>
      </c>
      <c r="BB108" s="47"/>
      <c r="BC108" s="69">
        <f>(AY108+BA108)</f>
        <v>114977</v>
      </c>
      <c r="BD108" s="47"/>
      <c r="BE108" s="70">
        <f>(BC108/$BS108)</f>
        <v>3.7225046135914788</v>
      </c>
      <c r="BF108" s="47"/>
      <c r="BG108" s="70">
        <f>IF($BO108,BC108/$BO108*100,0)</f>
        <v>0.2093988784100918</v>
      </c>
      <c r="BH108" s="47"/>
      <c r="BI108" s="69">
        <v>2261902</v>
      </c>
      <c r="BJ108" s="47"/>
      <c r="BK108" s="70">
        <f>(BI108/$BS108)</f>
        <v>73.231521352025126</v>
      </c>
      <c r="BL108" s="47"/>
      <c r="BM108" s="70">
        <f>IF($BO108,BI108/$BO108*100,0)</f>
        <v>4.1194303371417194</v>
      </c>
      <c r="BN108" s="47"/>
      <c r="BO108" s="69">
        <f>(U108+AA108+AG108+AM108+AS108+BC108+BI108)</f>
        <v>54908126</v>
      </c>
      <c r="BQ108" s="47">
        <v>17</v>
      </c>
      <c r="BS108" s="51">
        <v>30887</v>
      </c>
    </row>
    <row r="109" spans="1:71" ht="8.85" customHeight="1" x14ac:dyDescent="0.3">
      <c r="A109" s="47">
        <v>18</v>
      </c>
      <c r="B109" s="60"/>
      <c r="C109" s="47" t="s">
        <v>142</v>
      </c>
      <c r="E109" s="69">
        <v>15742129</v>
      </c>
      <c r="F109" s="66"/>
      <c r="G109" s="69">
        <v>1002616</v>
      </c>
      <c r="H109" s="47"/>
      <c r="I109" s="69">
        <v>5421477</v>
      </c>
      <c r="J109" s="69"/>
      <c r="K109" s="69">
        <v>81968</v>
      </c>
      <c r="L109" s="47"/>
      <c r="M109" s="69">
        <v>1120304</v>
      </c>
      <c r="N109" s="47"/>
      <c r="O109" s="69">
        <v>229613</v>
      </c>
      <c r="P109" s="47"/>
      <c r="Q109" s="69">
        <v>324776</v>
      </c>
      <c r="R109" s="47"/>
      <c r="S109" s="69">
        <v>505811</v>
      </c>
      <c r="T109" s="47"/>
      <c r="U109" s="69">
        <f>SUM(E109:S109)</f>
        <v>24428694</v>
      </c>
      <c r="V109" s="47"/>
      <c r="W109" s="70">
        <f>(U109/$BS109)</f>
        <v>837.89037900874632</v>
      </c>
      <c r="X109" s="47"/>
      <c r="Y109" s="70">
        <f>IF($BO109,U109/$BO109*100,0)</f>
        <v>55.612272634266766</v>
      </c>
      <c r="Z109" s="47"/>
      <c r="AA109" s="69">
        <v>5212645</v>
      </c>
      <c r="AB109" s="47"/>
      <c r="AC109" s="70">
        <f>(AA109/$BS109)</f>
        <v>178.79077345223803</v>
      </c>
      <c r="AD109" s="47"/>
      <c r="AE109" s="70">
        <f>IF($BO109,AA109/$BO109*100,0)</f>
        <v>11.866661184820092</v>
      </c>
      <c r="AF109" s="47"/>
      <c r="AG109" s="69">
        <v>183270</v>
      </c>
      <c r="AH109" s="47"/>
      <c r="AI109" s="70">
        <f>(AG109/$BS109)</f>
        <v>6.2860572800548793</v>
      </c>
      <c r="AJ109" s="47"/>
      <c r="AK109" s="70">
        <f>IF($BO109,AG109/$BO109*100,0)</f>
        <v>0.41721678636123855</v>
      </c>
      <c r="AL109" s="47"/>
      <c r="AM109" s="69">
        <v>892657</v>
      </c>
      <c r="AN109" s="47"/>
      <c r="AO109" s="70">
        <f>(AM109/$BS109)</f>
        <v>30.617629909106501</v>
      </c>
      <c r="AP109" s="47"/>
      <c r="AQ109" s="70">
        <f>IF($BO109,AM109/$BO109*100,0)</f>
        <v>2.0321464771259024</v>
      </c>
      <c r="AR109" s="47"/>
      <c r="AS109" s="69">
        <v>12288062</v>
      </c>
      <c r="AT109" s="47"/>
      <c r="AU109" s="70">
        <f>(AS109/$BS109)</f>
        <v>421.47357228605728</v>
      </c>
      <c r="AV109" s="47"/>
      <c r="AW109" s="70">
        <f>IF($BO109,AS109/$BO109*100,0)</f>
        <v>27.973949573021521</v>
      </c>
      <c r="AX109" s="47"/>
      <c r="AY109" s="69">
        <v>344512</v>
      </c>
      <c r="AZ109" s="47"/>
      <c r="BA109" s="69">
        <v>62974</v>
      </c>
      <c r="BB109" s="47"/>
      <c r="BC109" s="69">
        <f>(AY109+BA109)</f>
        <v>407486</v>
      </c>
      <c r="BD109" s="47"/>
      <c r="BE109" s="70">
        <f>(BC109/$BS109)</f>
        <v>13.976539187103413</v>
      </c>
      <c r="BF109" s="47"/>
      <c r="BG109" s="70">
        <f>IF($BO109,BC109/$BO109*100,0)</f>
        <v>0.92764772961857178</v>
      </c>
      <c r="BH109" s="47"/>
      <c r="BI109" s="69">
        <v>513990</v>
      </c>
      <c r="BJ109" s="47"/>
      <c r="BK109" s="70">
        <f>(BI109/$BS109)</f>
        <v>17.62956611215915</v>
      </c>
      <c r="BL109" s="47"/>
      <c r="BM109" s="70">
        <f>IF($BO109,BI109/$BO109*100,0)</f>
        <v>1.1701056147859061</v>
      </c>
      <c r="BN109" s="47"/>
      <c r="BO109" s="69">
        <f>(U109+AA109+AG109+AM109+AS109+BC109+BI109)</f>
        <v>43926804</v>
      </c>
      <c r="BQ109" s="47">
        <v>18</v>
      </c>
      <c r="BS109" s="51">
        <v>29155</v>
      </c>
    </row>
    <row r="110" spans="1:71" ht="8.85" customHeight="1" x14ac:dyDescent="0.3">
      <c r="A110" s="47">
        <v>19</v>
      </c>
      <c r="B110" s="60"/>
      <c r="C110" s="47" t="s">
        <v>143</v>
      </c>
      <c r="E110" s="69">
        <v>6590128</v>
      </c>
      <c r="F110" s="66"/>
      <c r="G110" s="69">
        <v>1053058</v>
      </c>
      <c r="H110" s="47"/>
      <c r="I110" s="69">
        <v>2194099</v>
      </c>
      <c r="J110" s="69"/>
      <c r="K110" s="69">
        <v>7207</v>
      </c>
      <c r="L110" s="47"/>
      <c r="M110" s="69">
        <v>135194</v>
      </c>
      <c r="N110" s="47"/>
      <c r="O110" s="69">
        <v>15493</v>
      </c>
      <c r="P110" s="47"/>
      <c r="Q110" s="69">
        <v>79783</v>
      </c>
      <c r="R110" s="47"/>
      <c r="S110" s="69">
        <v>61437</v>
      </c>
      <c r="T110" s="47"/>
      <c r="U110" s="69">
        <f>SUM(E110:S110)</f>
        <v>10136399</v>
      </c>
      <c r="V110" s="47"/>
      <c r="W110" s="70">
        <f>(U110/$BS110)</f>
        <v>1496.5892514395393</v>
      </c>
      <c r="X110" s="47"/>
      <c r="Y110" s="70">
        <f>IF($BO110,U110/$BO110*100,0)</f>
        <v>58.42192096002757</v>
      </c>
      <c r="Z110" s="47"/>
      <c r="AA110" s="69">
        <v>1834704</v>
      </c>
      <c r="AB110" s="47"/>
      <c r="AC110" s="70">
        <f>(AA110/$BS110)</f>
        <v>270.88498449726859</v>
      </c>
      <c r="AD110" s="47"/>
      <c r="AE110" s="70">
        <f>IF($BO110,AA110/$BO110*100,0)</f>
        <v>10.574458648781134</v>
      </c>
      <c r="AF110" s="47"/>
      <c r="AG110" s="69">
        <v>803893</v>
      </c>
      <c r="AH110" s="47"/>
      <c r="AI110" s="70">
        <f>(AG110/$BS110)</f>
        <v>118.69083124169497</v>
      </c>
      <c r="AJ110" s="47"/>
      <c r="AK110" s="70">
        <f>IF($BO110,AG110/$BO110*100,0)</f>
        <v>4.6332995875872136</v>
      </c>
      <c r="AL110" s="47"/>
      <c r="AM110" s="69">
        <v>37423</v>
      </c>
      <c r="AN110" s="47"/>
      <c r="AO110" s="70">
        <f>(AM110/$BS110)</f>
        <v>5.5253211280082679</v>
      </c>
      <c r="AP110" s="47"/>
      <c r="AQ110" s="70">
        <f>IF($BO110,AM110/$BO110*100,0)</f>
        <v>0.21569035986913221</v>
      </c>
      <c r="AR110" s="47"/>
      <c r="AS110" s="69">
        <v>3785322</v>
      </c>
      <c r="AT110" s="47"/>
      <c r="AU110" s="70">
        <f>(AS110/$BS110)</f>
        <v>558.88409862690094</v>
      </c>
      <c r="AV110" s="47"/>
      <c r="AW110" s="70">
        <f>IF($BO110,AS110/$BO110*100,0)</f>
        <v>21.816996617068202</v>
      </c>
      <c r="AX110" s="47"/>
      <c r="AY110" s="69">
        <v>93315</v>
      </c>
      <c r="AZ110" s="47"/>
      <c r="BA110" s="69">
        <v>34254</v>
      </c>
      <c r="BB110" s="47"/>
      <c r="BC110" s="69">
        <f>(AY110+BA110)</f>
        <v>127569</v>
      </c>
      <c r="BD110" s="47"/>
      <c r="BE110" s="70">
        <f>(BC110/$BS110)</f>
        <v>18.834932821497119</v>
      </c>
      <c r="BF110" s="47"/>
      <c r="BG110" s="70">
        <f>IF($BO110,BC110/$BO110*100,0)</f>
        <v>0.7352538149839758</v>
      </c>
      <c r="BH110" s="47"/>
      <c r="BI110" s="69">
        <v>625025</v>
      </c>
      <c r="BJ110" s="47"/>
      <c r="BK110" s="70">
        <f>(BI110/$BS110)</f>
        <v>92.281854421969584</v>
      </c>
      <c r="BL110" s="47"/>
      <c r="BM110" s="70">
        <f>IF($BO110,BI110/$BO110*100,0)</f>
        <v>3.6023800116827718</v>
      </c>
      <c r="BN110" s="47"/>
      <c r="BO110" s="69">
        <f>(U110+AA110+AG110+AM110+AS110+BC110+BI110)</f>
        <v>17350335</v>
      </c>
      <c r="BQ110" s="47">
        <v>19</v>
      </c>
      <c r="BS110" s="51">
        <v>6773</v>
      </c>
    </row>
    <row r="111" spans="1:71" ht="8.85" customHeight="1" x14ac:dyDescent="0.3">
      <c r="A111" s="47">
        <v>20</v>
      </c>
      <c r="B111" s="60"/>
      <c r="C111" s="47" t="s">
        <v>144</v>
      </c>
      <c r="E111" s="69">
        <v>6313249</v>
      </c>
      <c r="F111" s="66"/>
      <c r="G111" s="69">
        <v>635066</v>
      </c>
      <c r="H111" s="47"/>
      <c r="I111" s="69">
        <v>3468758</v>
      </c>
      <c r="J111" s="69"/>
      <c r="K111" s="69">
        <v>26492</v>
      </c>
      <c r="L111" s="47"/>
      <c r="M111" s="69">
        <v>581188</v>
      </c>
      <c r="N111" s="47"/>
      <c r="O111" s="69">
        <v>34042</v>
      </c>
      <c r="P111" s="47"/>
      <c r="Q111" s="69">
        <v>116757</v>
      </c>
      <c r="R111" s="47"/>
      <c r="S111" s="69">
        <v>64160</v>
      </c>
      <c r="T111" s="47"/>
      <c r="U111" s="69">
        <f>SUM(E111:S111)</f>
        <v>11239712</v>
      </c>
      <c r="V111" s="47"/>
      <c r="W111" s="70">
        <f>(U111/$BS111)</f>
        <v>974.90779772746987</v>
      </c>
      <c r="X111" s="47"/>
      <c r="Y111" s="70">
        <f>IF($BO111,U111/$BO111*100,0)</f>
        <v>63.388988486595366</v>
      </c>
      <c r="Z111" s="47"/>
      <c r="AA111" s="69">
        <v>1459643</v>
      </c>
      <c r="AB111" s="47"/>
      <c r="AC111" s="70">
        <f>(AA111/$BS111)</f>
        <v>126.60621042588255</v>
      </c>
      <c r="AD111" s="47"/>
      <c r="AE111" s="70">
        <f>IF($BO111,AA111/$BO111*100,0)</f>
        <v>8.2319985887129068</v>
      </c>
      <c r="AF111" s="47"/>
      <c r="AG111" s="282">
        <v>72422</v>
      </c>
      <c r="AH111" s="47"/>
      <c r="AI111" s="70">
        <f>(AG111/$BS111)</f>
        <v>6.2817243472981179</v>
      </c>
      <c r="AJ111" s="47"/>
      <c r="AK111" s="70">
        <f>IF($BO111,AG111/$BO111*100,0)</f>
        <v>0.4084408323074657</v>
      </c>
      <c r="AL111" s="47"/>
      <c r="AM111" s="282">
        <v>192861</v>
      </c>
      <c r="AN111" s="47"/>
      <c r="AO111" s="70">
        <f>(AM111/$BS111)</f>
        <v>16.728337236533957</v>
      </c>
      <c r="AP111" s="47"/>
      <c r="AQ111" s="70">
        <f>IF($BO111,AM111/$BO111*100,0)</f>
        <v>1.0876847830721346</v>
      </c>
      <c r="AR111" s="47"/>
      <c r="AS111" s="282">
        <v>2329055</v>
      </c>
      <c r="AT111" s="47"/>
      <c r="AU111" s="70">
        <f>(AS111/$BS111)</f>
        <v>202.0170873449562</v>
      </c>
      <c r="AV111" s="47"/>
      <c r="AW111" s="70">
        <f>IF($BO111,AS111/$BO111*100,0)</f>
        <v>13.135251203914066</v>
      </c>
      <c r="AX111" s="47"/>
      <c r="AY111" s="282">
        <v>170354</v>
      </c>
      <c r="AZ111" s="47"/>
      <c r="BA111" s="282">
        <v>242833</v>
      </c>
      <c r="BB111" s="47"/>
      <c r="BC111" s="69">
        <f>(AY111+BA111)</f>
        <v>413187</v>
      </c>
      <c r="BD111" s="47"/>
      <c r="BE111" s="70">
        <f>(BC111/$BS111)</f>
        <v>35.838927920895131</v>
      </c>
      <c r="BF111" s="47"/>
      <c r="BG111" s="70">
        <f>IF($BO111,BC111/$BO111*100,0)</f>
        <v>2.3302648667342081</v>
      </c>
      <c r="BH111" s="47"/>
      <c r="BI111" s="282">
        <v>2024452</v>
      </c>
      <c r="BJ111" s="47"/>
      <c r="BK111" s="70">
        <f>(BI111/$BS111)</f>
        <v>175.59649579321712</v>
      </c>
      <c r="BL111" s="47"/>
      <c r="BM111" s="70">
        <f>IF($BO111,BI111/$BO111*100,0)</f>
        <v>11.417371238663852</v>
      </c>
      <c r="BN111" s="47"/>
      <c r="BO111" s="69">
        <f>(U111+AA111+AG111+AM111+AS111+BC111+BI111)</f>
        <v>17731332</v>
      </c>
      <c r="BQ111" s="47">
        <v>20</v>
      </c>
      <c r="BS111" s="51">
        <v>11529</v>
      </c>
    </row>
    <row r="112" spans="1:71" ht="8.85" customHeight="1" x14ac:dyDescent="0.3">
      <c r="A112" s="71"/>
      <c r="B112" s="60"/>
      <c r="E112" s="47"/>
      <c r="F112" s="47"/>
      <c r="G112" s="47"/>
      <c r="H112" s="47"/>
      <c r="I112" s="47"/>
      <c r="J112" s="47"/>
      <c r="K112" s="47"/>
      <c r="L112" s="47"/>
      <c r="M112" s="47"/>
      <c r="N112" s="47"/>
      <c r="O112" s="47"/>
      <c r="P112" s="47"/>
      <c r="Q112" s="47"/>
      <c r="R112" s="47"/>
      <c r="S112" s="47"/>
      <c r="T112" s="47"/>
      <c r="U112" s="66"/>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66"/>
      <c r="BD112" s="47"/>
      <c r="BE112" s="47"/>
      <c r="BF112" s="47"/>
      <c r="BG112" s="47"/>
      <c r="BH112" s="47"/>
      <c r="BI112" s="47"/>
      <c r="BJ112" s="47"/>
      <c r="BK112" s="47"/>
      <c r="BL112" s="47"/>
      <c r="BM112" s="47"/>
      <c r="BN112" s="47"/>
      <c r="BO112" s="66"/>
      <c r="BQ112" s="72"/>
    </row>
    <row r="113" spans="1:71" ht="8.85" customHeight="1" x14ac:dyDescent="0.3">
      <c r="A113" s="47">
        <v>21</v>
      </c>
      <c r="B113" s="60"/>
      <c r="C113" s="47" t="s">
        <v>145</v>
      </c>
      <c r="E113" s="69">
        <v>411883733</v>
      </c>
      <c r="F113" s="66"/>
      <c r="G113" s="69">
        <v>16979467</v>
      </c>
      <c r="H113" s="47"/>
      <c r="I113" s="69">
        <v>95920921</v>
      </c>
      <c r="J113" s="69"/>
      <c r="K113" s="69">
        <v>92338</v>
      </c>
      <c r="L113" s="47"/>
      <c r="M113" s="69">
        <v>6094602</v>
      </c>
      <c r="N113" s="47"/>
      <c r="O113" s="69">
        <v>0</v>
      </c>
      <c r="P113" s="47"/>
      <c r="Q113" s="69">
        <v>3520328</v>
      </c>
      <c r="R113" s="47"/>
      <c r="S113" s="69">
        <v>1524627</v>
      </c>
      <c r="T113" s="47"/>
      <c r="U113" s="69">
        <f>SUM(E113:S113)</f>
        <v>536016016</v>
      </c>
      <c r="V113" s="47"/>
      <c r="W113" s="70">
        <f>(U113/$BS113)</f>
        <v>1470.3578568528699</v>
      </c>
      <c r="X113" s="47"/>
      <c r="Y113" s="70">
        <f>IF($BO113,U113/$BO113*100,0)</f>
        <v>70.35876022863404</v>
      </c>
      <c r="Z113" s="47"/>
      <c r="AA113" s="69">
        <v>148372466</v>
      </c>
      <c r="AB113" s="47"/>
      <c r="AC113" s="70">
        <f>(AA113/$BS113)</f>
        <v>407.00392266587664</v>
      </c>
      <c r="AD113" s="47"/>
      <c r="AE113" s="70">
        <f>IF($BO113,AA113/$BO113*100,0)</f>
        <v>19.475729172661804</v>
      </c>
      <c r="AF113" s="47"/>
      <c r="AG113" s="282">
        <v>10005208</v>
      </c>
      <c r="AH113" s="47"/>
      <c r="AI113" s="70">
        <f>(AG113/$BS113)</f>
        <v>27.445516091159462</v>
      </c>
      <c r="AJ113" s="47"/>
      <c r="AK113" s="70">
        <f>IF($BO113,AG113/$BO113*100,0)</f>
        <v>1.313307829797405</v>
      </c>
      <c r="AL113" s="47"/>
      <c r="AM113" s="282">
        <v>2932862</v>
      </c>
      <c r="AN113" s="47"/>
      <c r="AO113" s="70">
        <f>(AM113/$BS113)</f>
        <v>8.0452011806401345</v>
      </c>
      <c r="AP113" s="47"/>
      <c r="AQ113" s="70">
        <f>IF($BO113,AM113/$BO113*100,0)</f>
        <v>0.38497456807647351</v>
      </c>
      <c r="AR113" s="47"/>
      <c r="AS113" s="282">
        <v>53497176</v>
      </c>
      <c r="AT113" s="47"/>
      <c r="AU113" s="70">
        <f>(AS113/$BS113)</f>
        <v>146.74933342111328</v>
      </c>
      <c r="AV113" s="47"/>
      <c r="AW113" s="70">
        <f>IF($BO113,AS113/$BO113*100,0)</f>
        <v>7.0221688657397046</v>
      </c>
      <c r="AX113" s="47"/>
      <c r="AY113" s="282">
        <v>1479037</v>
      </c>
      <c r="AZ113" s="47"/>
      <c r="BA113" s="282">
        <v>1060091</v>
      </c>
      <c r="BB113" s="47"/>
      <c r="BC113" s="69">
        <f>(AY113+BA113)</f>
        <v>2539128</v>
      </c>
      <c r="BD113" s="47"/>
      <c r="BE113" s="70">
        <f>(BC113/$BS113)</f>
        <v>6.9651403930346625</v>
      </c>
      <c r="BF113" s="47"/>
      <c r="BG113" s="70">
        <f>IF($BO113,BC113/$BO113*100,0)</f>
        <v>0.33329208980541192</v>
      </c>
      <c r="BH113" s="47"/>
      <c r="BI113" s="282">
        <v>8469806</v>
      </c>
      <c r="BJ113" s="47"/>
      <c r="BK113" s="70">
        <f>(BI113/$BS113)</f>
        <v>23.233719565050418</v>
      </c>
      <c r="BL113" s="47"/>
      <c r="BM113" s="70">
        <f>IF($BO113,BI113/$BO113*100,0)</f>
        <v>1.1117672452851595</v>
      </c>
      <c r="BN113" s="47"/>
      <c r="BO113" s="69">
        <f>(U113+AA113+AG113+AM113+AS113+BC113+BI113)</f>
        <v>761832662</v>
      </c>
      <c r="BQ113" s="47">
        <v>21</v>
      </c>
      <c r="BS113" s="51">
        <v>364548</v>
      </c>
    </row>
    <row r="114" spans="1:71" ht="8.85" customHeight="1" x14ac:dyDescent="0.3">
      <c r="A114" s="47">
        <v>22</v>
      </c>
      <c r="B114" s="60"/>
      <c r="C114" s="47" t="s">
        <v>146</v>
      </c>
      <c r="E114" s="69">
        <v>14829340</v>
      </c>
      <c r="F114" s="66"/>
      <c r="G114" s="69">
        <v>413655</v>
      </c>
      <c r="H114" s="47"/>
      <c r="I114" s="69">
        <v>5791049</v>
      </c>
      <c r="J114" s="69"/>
      <c r="K114" s="69">
        <v>875</v>
      </c>
      <c r="L114" s="47"/>
      <c r="M114" s="69">
        <v>180252</v>
      </c>
      <c r="N114" s="47"/>
      <c r="O114" s="69">
        <v>0</v>
      </c>
      <c r="P114" s="47"/>
      <c r="Q114" s="69">
        <v>237954</v>
      </c>
      <c r="R114" s="47"/>
      <c r="S114" s="69">
        <v>168936</v>
      </c>
      <c r="T114" s="47"/>
      <c r="U114" s="69">
        <f>SUM(E114:S114)</f>
        <v>21622061</v>
      </c>
      <c r="V114" s="47"/>
      <c r="W114" s="70">
        <f>(U114/$BS114)</f>
        <v>1462.6301156734087</v>
      </c>
      <c r="X114" s="47"/>
      <c r="Y114" s="70">
        <f>IF($BO114,U114/$BO114*100,0)</f>
        <v>79.558349014744266</v>
      </c>
      <c r="Z114" s="47"/>
      <c r="AA114" s="69">
        <v>2675145</v>
      </c>
      <c r="AB114" s="47"/>
      <c r="AC114" s="70">
        <f>(AA114/$BS114)</f>
        <v>180.96090103497261</v>
      </c>
      <c r="AD114" s="47"/>
      <c r="AE114" s="70">
        <f>IF($BO114,AA114/$BO114*100,0)</f>
        <v>9.843193004360133</v>
      </c>
      <c r="AF114" s="47"/>
      <c r="AG114" s="69">
        <v>347117</v>
      </c>
      <c r="AH114" s="47"/>
      <c r="AI114" s="70">
        <f>(AG114/$BS114)</f>
        <v>23.480822566461477</v>
      </c>
      <c r="AJ114" s="47"/>
      <c r="AK114" s="70">
        <f>IF($BO114,AG114/$BO114*100,0)</f>
        <v>1.2772166092284627</v>
      </c>
      <c r="AL114" s="47"/>
      <c r="AM114" s="69">
        <v>167779</v>
      </c>
      <c r="AN114" s="47"/>
      <c r="AO114" s="70">
        <f>(AM114/$BS114)</f>
        <v>11.349455455590881</v>
      </c>
      <c r="AP114" s="47"/>
      <c r="AQ114" s="70">
        <f>IF($BO114,AM114/$BO114*100,0)</f>
        <v>0.61734264089555468</v>
      </c>
      <c r="AR114" s="47"/>
      <c r="AS114" s="69">
        <v>1856174</v>
      </c>
      <c r="AT114" s="47"/>
      <c r="AU114" s="70">
        <f>(AS114/$BS114)</f>
        <v>125.56138808090374</v>
      </c>
      <c r="AV114" s="47"/>
      <c r="AW114" s="70">
        <f>IF($BO114,AS114/$BO114*100,0)</f>
        <v>6.8297901353665562</v>
      </c>
      <c r="AX114" s="47"/>
      <c r="AY114" s="69">
        <v>104208</v>
      </c>
      <c r="AZ114" s="47"/>
      <c r="BA114" s="69">
        <v>91758</v>
      </c>
      <c r="BB114" s="47"/>
      <c r="BC114" s="69">
        <f>(AY114+BA114)</f>
        <v>195966</v>
      </c>
      <c r="BD114" s="47"/>
      <c r="BE114" s="70">
        <f>(BC114/$BS114)</f>
        <v>13.25617263072448</v>
      </c>
      <c r="BF114" s="47"/>
      <c r="BG114" s="70">
        <f>IF($BO114,BC114/$BO114*100,0)</f>
        <v>0.72105667554186326</v>
      </c>
      <c r="BH114" s="47"/>
      <c r="BI114" s="69">
        <v>313372</v>
      </c>
      <c r="BJ114" s="47"/>
      <c r="BK114" s="70">
        <f>(BI114/$BS114)</f>
        <v>21.198132990597308</v>
      </c>
      <c r="BL114" s="47"/>
      <c r="BM114" s="70">
        <f>IF($BO114,BI114/$BO114*100,0)</f>
        <v>1.1530519198631639</v>
      </c>
      <c r="BN114" s="47"/>
      <c r="BO114" s="69">
        <f>(U114+AA114+AG114+AM114+AS114+BC114+BI114)</f>
        <v>27177614</v>
      </c>
      <c r="BQ114" s="47">
        <v>22</v>
      </c>
      <c r="BS114" s="51">
        <v>14783</v>
      </c>
    </row>
    <row r="115" spans="1:71" ht="8.85" customHeight="1" x14ac:dyDescent="0.3">
      <c r="A115" s="47">
        <v>23</v>
      </c>
      <c r="B115" s="60"/>
      <c r="C115" s="47" t="s">
        <v>147</v>
      </c>
      <c r="E115" s="69">
        <v>3216855</v>
      </c>
      <c r="F115" s="66"/>
      <c r="G115" s="69">
        <v>106966</v>
      </c>
      <c r="H115" s="47"/>
      <c r="I115" s="69">
        <v>950900</v>
      </c>
      <c r="J115" s="69"/>
      <c r="K115" s="69">
        <v>19759</v>
      </c>
      <c r="L115" s="47"/>
      <c r="M115" s="69">
        <v>48841</v>
      </c>
      <c r="N115" s="47"/>
      <c r="O115" s="69">
        <v>13016</v>
      </c>
      <c r="P115" s="47"/>
      <c r="Q115" s="69">
        <v>44211</v>
      </c>
      <c r="R115" s="47"/>
      <c r="S115" s="69">
        <v>26226</v>
      </c>
      <c r="T115" s="47"/>
      <c r="U115" s="69">
        <f>SUM(E115:S115)</f>
        <v>4426774</v>
      </c>
      <c r="V115" s="47"/>
      <c r="W115" s="70">
        <f>(U115/$BS115)</f>
        <v>904.90065412919057</v>
      </c>
      <c r="X115" s="47"/>
      <c r="Y115" s="70">
        <f>IF($BO115,U115/$BO115*100,0)</f>
        <v>77.603137942368789</v>
      </c>
      <c r="Z115" s="47"/>
      <c r="AA115" s="69">
        <v>573499</v>
      </c>
      <c r="AB115" s="47"/>
      <c r="AC115" s="70">
        <f>(AA115/$BS115)</f>
        <v>117.23201144726083</v>
      </c>
      <c r="AD115" s="47"/>
      <c r="AE115" s="70">
        <f>IF($BO115,AA115/$BO115*100,0)</f>
        <v>10.053669332748987</v>
      </c>
      <c r="AF115" s="47"/>
      <c r="AG115" s="69">
        <v>30557</v>
      </c>
      <c r="AH115" s="47"/>
      <c r="AI115" s="70">
        <f>(AG115/$BS115)</f>
        <v>6.2463205233033525</v>
      </c>
      <c r="AJ115" s="47"/>
      <c r="AK115" s="70">
        <f>IF($BO115,AG115/$BO115*100,0)</f>
        <v>0.53567656404075825</v>
      </c>
      <c r="AL115" s="47"/>
      <c r="AM115" s="69">
        <v>9290</v>
      </c>
      <c r="AN115" s="47"/>
      <c r="AO115" s="70">
        <f>(AM115/$BS115)</f>
        <v>1.8990188062142273</v>
      </c>
      <c r="AP115" s="47"/>
      <c r="AQ115" s="70">
        <f>IF($BO115,AM115/$BO115*100,0)</f>
        <v>0.16285745590007669</v>
      </c>
      <c r="AR115" s="47"/>
      <c r="AS115" s="69">
        <v>358239</v>
      </c>
      <c r="AT115" s="47"/>
      <c r="AU115" s="70">
        <f>(AS115/$BS115)</f>
        <v>73.229558462796405</v>
      </c>
      <c r="AV115" s="47"/>
      <c r="AW115" s="70">
        <f>IF($BO115,AS115/$BO115*100,0)</f>
        <v>6.2800745042182538</v>
      </c>
      <c r="AX115" s="47"/>
      <c r="AY115" s="69">
        <v>21772</v>
      </c>
      <c r="AZ115" s="47"/>
      <c r="BA115" s="69">
        <v>31009</v>
      </c>
      <c r="BB115" s="47"/>
      <c r="BC115" s="69">
        <f>(AY115+BA115)</f>
        <v>52781</v>
      </c>
      <c r="BD115" s="47"/>
      <c r="BE115" s="70">
        <f>(BC115/$BS115)</f>
        <v>10.789247751430908</v>
      </c>
      <c r="BF115" s="47"/>
      <c r="BG115" s="70">
        <f>IF($BO115,BC115/$BO115*100,0)</f>
        <v>0.9252722690917059</v>
      </c>
      <c r="BH115" s="47"/>
      <c r="BI115" s="69">
        <v>253235</v>
      </c>
      <c r="BJ115" s="47"/>
      <c r="BK115" s="70">
        <f>(BI115/$BS115)</f>
        <v>51.765126737530665</v>
      </c>
      <c r="BL115" s="47"/>
      <c r="BM115" s="70">
        <f>IF($BO115,BI115/$BO115*100,0)</f>
        <v>4.4393119316314236</v>
      </c>
      <c r="BN115" s="47"/>
      <c r="BO115" s="69">
        <f>(U115+AA115+AG115+AM115+AS115+BC115+BI115)</f>
        <v>5704375</v>
      </c>
      <c r="BQ115" s="47">
        <v>23</v>
      </c>
      <c r="BS115" s="51">
        <v>4892</v>
      </c>
    </row>
    <row r="116" spans="1:71" ht="8.85" customHeight="1" x14ac:dyDescent="0.3">
      <c r="A116" s="47">
        <v>24</v>
      </c>
      <c r="B116" s="60"/>
      <c r="C116" s="47" t="s">
        <v>148</v>
      </c>
      <c r="E116" s="69">
        <v>35560769</v>
      </c>
      <c r="F116" s="66"/>
      <c r="G116" s="69">
        <v>1773873</v>
      </c>
      <c r="H116" s="47"/>
      <c r="I116" s="69">
        <v>27460152</v>
      </c>
      <c r="J116" s="69"/>
      <c r="K116" s="69">
        <v>17322</v>
      </c>
      <c r="L116" s="47"/>
      <c r="M116" s="69">
        <v>2426914</v>
      </c>
      <c r="N116" s="47"/>
      <c r="O116" s="69">
        <v>0</v>
      </c>
      <c r="P116" s="47"/>
      <c r="Q116" s="69">
        <v>727040</v>
      </c>
      <c r="R116" s="47"/>
      <c r="S116" s="69">
        <v>438294</v>
      </c>
      <c r="T116" s="47"/>
      <c r="U116" s="69">
        <f>SUM(E116:S116)</f>
        <v>68404364</v>
      </c>
      <c r="V116" s="47"/>
      <c r="W116" s="70">
        <f>(U116/$BS116)</f>
        <v>1301.6510123306439</v>
      </c>
      <c r="X116" s="47"/>
      <c r="Y116" s="70">
        <f>IF($BO116,U116/$BO116*100,0)</f>
        <v>72.596756254864886</v>
      </c>
      <c r="Z116" s="47"/>
      <c r="AA116" s="69">
        <v>11325397</v>
      </c>
      <c r="AB116" s="47"/>
      <c r="AC116" s="70">
        <f>(AA116/$BS116)</f>
        <v>215.50839168823262</v>
      </c>
      <c r="AD116" s="47"/>
      <c r="AE116" s="70">
        <f>IF($BO116,AA116/$BO116*100,0)</f>
        <v>12.019512168822708</v>
      </c>
      <c r="AF116" s="47"/>
      <c r="AG116" s="69">
        <v>1076354</v>
      </c>
      <c r="AH116" s="47"/>
      <c r="AI116" s="70">
        <f>(AG116/$BS116)</f>
        <v>20.481694321814583</v>
      </c>
      <c r="AJ116" s="47"/>
      <c r="AK116" s="70">
        <f>IF($BO116,AG116/$BO116*100,0)</f>
        <v>1.1423219866783474</v>
      </c>
      <c r="AL116" s="47"/>
      <c r="AM116" s="69">
        <v>45916</v>
      </c>
      <c r="AN116" s="47"/>
      <c r="AO116" s="70">
        <f>(AM116/$BS116)</f>
        <v>0.87372507230933172</v>
      </c>
      <c r="AP116" s="47"/>
      <c r="AQ116" s="70">
        <f>IF($BO116,AM116/$BO116*100,0)</f>
        <v>4.873011698783393E-2</v>
      </c>
      <c r="AR116" s="47"/>
      <c r="AS116" s="69">
        <v>8550425</v>
      </c>
      <c r="AT116" s="47"/>
      <c r="AU116" s="70">
        <f>(AS116/$BS116)</f>
        <v>162.70408357436443</v>
      </c>
      <c r="AV116" s="47"/>
      <c r="AW116" s="70">
        <f>IF($BO116,AS116/$BO116*100,0)</f>
        <v>9.0744666466090234</v>
      </c>
      <c r="AX116" s="47"/>
      <c r="AY116" s="69">
        <v>-16734</v>
      </c>
      <c r="AZ116" s="47"/>
      <c r="BA116" s="69">
        <v>657105</v>
      </c>
      <c r="BB116" s="47"/>
      <c r="BC116" s="69">
        <f>(AY116+BA116)</f>
        <v>640371</v>
      </c>
      <c r="BD116" s="47"/>
      <c r="BE116" s="70">
        <f>(BC116/$BS116)</f>
        <v>12.185473435834982</v>
      </c>
      <c r="BF116" s="47"/>
      <c r="BG116" s="70">
        <f>IF($BO116,BC116/$BO116*100,0)</f>
        <v>0.67961829744786573</v>
      </c>
      <c r="BH116" s="47"/>
      <c r="BI116" s="69">
        <v>4182270</v>
      </c>
      <c r="BJ116" s="47"/>
      <c r="BK116" s="70">
        <f>(BI116/$BS116)</f>
        <v>79.583460191810019</v>
      </c>
      <c r="BL116" s="47"/>
      <c r="BM116" s="70">
        <f>IF($BO116,BI116/$BO116*100,0)</f>
        <v>4.4385945285893413</v>
      </c>
      <c r="BN116" s="47"/>
      <c r="BO116" s="69">
        <f>(U116+AA116+AG116+AM116+AS116+BC116+BI116)</f>
        <v>94225097</v>
      </c>
      <c r="BQ116" s="47">
        <v>24</v>
      </c>
      <c r="BS116" s="51">
        <v>52552</v>
      </c>
    </row>
    <row r="117" spans="1:71" ht="8.85" customHeight="1" x14ac:dyDescent="0.3">
      <c r="A117" s="47">
        <v>25</v>
      </c>
      <c r="B117" s="60"/>
      <c r="C117" s="47" t="s">
        <v>149</v>
      </c>
      <c r="E117" s="69">
        <v>6654562</v>
      </c>
      <c r="F117" s="66"/>
      <c r="G117" s="69">
        <v>1057426</v>
      </c>
      <c r="H117" s="47"/>
      <c r="I117" s="69">
        <v>2172559</v>
      </c>
      <c r="J117" s="69"/>
      <c r="K117" s="69">
        <v>33615</v>
      </c>
      <c r="L117" s="47"/>
      <c r="M117" s="69">
        <v>226399</v>
      </c>
      <c r="N117" s="47"/>
      <c r="O117" s="69">
        <v>0</v>
      </c>
      <c r="P117" s="47"/>
      <c r="Q117" s="69">
        <v>122425</v>
      </c>
      <c r="R117" s="47"/>
      <c r="S117" s="69">
        <v>193151</v>
      </c>
      <c r="T117" s="47"/>
      <c r="U117" s="69">
        <f>SUM(E117:S117)</f>
        <v>10460137</v>
      </c>
      <c r="V117" s="47"/>
      <c r="W117" s="70">
        <f>(U117/$BS117)</f>
        <v>1081.151111111111</v>
      </c>
      <c r="X117" s="47"/>
      <c r="Y117" s="70">
        <f>IF($BO117,U117/$BO117*100,0)</f>
        <v>65.967889194569736</v>
      </c>
      <c r="Z117" s="47"/>
      <c r="AA117" s="69">
        <v>1409015</v>
      </c>
      <c r="AB117" s="47"/>
      <c r="AC117" s="70">
        <f>(AA117/$BS117)</f>
        <v>145.63462532299741</v>
      </c>
      <c r="AD117" s="47"/>
      <c r="AE117" s="70">
        <f>IF($BO117,AA117/$BO117*100,0)</f>
        <v>8.8860925429071038</v>
      </c>
      <c r="AF117" s="47"/>
      <c r="AG117" s="69">
        <v>78074</v>
      </c>
      <c r="AH117" s="47"/>
      <c r="AI117" s="70">
        <f>(AG117/$BS117)</f>
        <v>8.0696640826873391</v>
      </c>
      <c r="AJ117" s="47"/>
      <c r="AK117" s="70">
        <f>IF($BO117,AG117/$BO117*100,0)</f>
        <v>0.49238140771739775</v>
      </c>
      <c r="AL117" s="47"/>
      <c r="AM117" s="69">
        <v>64232</v>
      </c>
      <c r="AN117" s="47"/>
      <c r="AO117" s="70">
        <f>(AM117/$BS117)</f>
        <v>6.6389664082687334</v>
      </c>
      <c r="AP117" s="47"/>
      <c r="AQ117" s="70">
        <f>IF($BO117,AM117/$BO117*100,0)</f>
        <v>0.40508546482188557</v>
      </c>
      <c r="AR117" s="47"/>
      <c r="AS117" s="69">
        <v>1529971</v>
      </c>
      <c r="AT117" s="47"/>
      <c r="AU117" s="70">
        <f>(AS117/$BS117)</f>
        <v>158.13653746770026</v>
      </c>
      <c r="AV117" s="47"/>
      <c r="AW117" s="70">
        <f>IF($BO117,AS117/$BO117*100,0)</f>
        <v>9.6489135275097304</v>
      </c>
      <c r="AX117" s="47"/>
      <c r="AY117" s="69">
        <v>26386</v>
      </c>
      <c r="AZ117" s="47"/>
      <c r="BA117" s="69">
        <v>28961</v>
      </c>
      <c r="BB117" s="47"/>
      <c r="BC117" s="69">
        <f>(AY117+BA117)</f>
        <v>55347</v>
      </c>
      <c r="BD117" s="47"/>
      <c r="BE117" s="70">
        <f>(BC117/$BS117)</f>
        <v>5.7206201550387599</v>
      </c>
      <c r="BF117" s="47"/>
      <c r="BG117" s="70">
        <f>IF($BO117,BC117/$BO117*100,0)</f>
        <v>0.34905133300375046</v>
      </c>
      <c r="BH117" s="47"/>
      <c r="BI117" s="69">
        <v>2259631</v>
      </c>
      <c r="BJ117" s="47"/>
      <c r="BK117" s="70">
        <f>(BI117/$BS117)</f>
        <v>233.55359173126615</v>
      </c>
      <c r="BL117" s="47"/>
      <c r="BM117" s="70">
        <f>IF($BO117,BI117/$BO117*100,0)</f>
        <v>14.250586529470391</v>
      </c>
      <c r="BN117" s="47"/>
      <c r="BO117" s="69">
        <f>(U117+AA117+AG117+AM117+AS117+BC117+BI117)</f>
        <v>15856407</v>
      </c>
      <c r="BQ117" s="47">
        <v>25</v>
      </c>
      <c r="BS117" s="51">
        <v>9675</v>
      </c>
    </row>
    <row r="118" spans="1:71" ht="8.85" customHeight="1" x14ac:dyDescent="0.3">
      <c r="A118" s="71"/>
      <c r="B118" s="60"/>
      <c r="E118" s="47"/>
      <c r="F118" s="47"/>
      <c r="G118" s="47"/>
      <c r="H118" s="47"/>
      <c r="I118" s="47"/>
      <c r="J118" s="47"/>
      <c r="K118" s="47"/>
      <c r="L118" s="47"/>
      <c r="M118" s="47"/>
      <c r="N118" s="47"/>
      <c r="O118" s="47"/>
      <c r="P118" s="47"/>
      <c r="Q118" s="47"/>
      <c r="R118" s="47"/>
      <c r="S118" s="47"/>
      <c r="T118" s="47"/>
      <c r="U118" s="66"/>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66"/>
      <c r="BD118" s="47"/>
      <c r="BE118" s="47"/>
      <c r="BF118" s="47"/>
      <c r="BG118" s="47"/>
      <c r="BH118" s="47"/>
      <c r="BI118" s="47"/>
      <c r="BJ118" s="47"/>
      <c r="BK118" s="47"/>
      <c r="BL118" s="47"/>
      <c r="BM118" s="47"/>
      <c r="BN118" s="47"/>
      <c r="BO118" s="66"/>
      <c r="BQ118" s="72"/>
    </row>
    <row r="119" spans="1:71" ht="8.85" customHeight="1" x14ac:dyDescent="0.3">
      <c r="A119" s="47">
        <v>26</v>
      </c>
      <c r="B119" s="60"/>
      <c r="C119" s="47" t="s">
        <v>150</v>
      </c>
      <c r="E119" s="69">
        <v>7663584</v>
      </c>
      <c r="F119" s="66"/>
      <c r="G119" s="69">
        <v>749696</v>
      </c>
      <c r="H119" s="47"/>
      <c r="I119" s="69">
        <v>1158101</v>
      </c>
      <c r="J119" s="69"/>
      <c r="K119" s="69">
        <v>62220</v>
      </c>
      <c r="L119" s="47"/>
      <c r="M119" s="69">
        <v>1456325</v>
      </c>
      <c r="N119" s="47"/>
      <c r="O119" s="69">
        <v>83741</v>
      </c>
      <c r="P119" s="47"/>
      <c r="Q119" s="69">
        <v>61730</v>
      </c>
      <c r="R119" s="47"/>
      <c r="S119" s="69">
        <v>180449</v>
      </c>
      <c r="T119" s="47"/>
      <c r="U119" s="69">
        <f>SUM(E119:S119)</f>
        <v>11415846</v>
      </c>
      <c r="V119" s="47"/>
      <c r="W119" s="70">
        <f>(U119/$BS119)</f>
        <v>808.25870858113854</v>
      </c>
      <c r="X119" s="47"/>
      <c r="Y119" s="70">
        <f>IF($BO119,U119/$BO119*100,0)</f>
        <v>50.977004711372977</v>
      </c>
      <c r="Z119" s="47"/>
      <c r="AA119" s="69">
        <v>7329656</v>
      </c>
      <c r="AB119" s="47"/>
      <c r="AC119" s="70">
        <f>(AA119/$BS119)</f>
        <v>518.95043896913057</v>
      </c>
      <c r="AD119" s="47"/>
      <c r="AE119" s="70">
        <f>IF($BO119,AA119/$BO119*100,0)</f>
        <v>32.730286344502474</v>
      </c>
      <c r="AF119" s="47"/>
      <c r="AG119" s="282">
        <v>9427</v>
      </c>
      <c r="AH119" s="47"/>
      <c r="AI119" s="70">
        <f>(AG119/$BS119)</f>
        <v>0.66744548286604366</v>
      </c>
      <c r="AJ119" s="47"/>
      <c r="AK119" s="70">
        <f>IF($BO119,AG119/$BO119*100,0)</f>
        <v>4.2095892272382883E-2</v>
      </c>
      <c r="AL119" s="47"/>
      <c r="AM119" s="282">
        <v>54786</v>
      </c>
      <c r="AN119" s="47"/>
      <c r="AO119" s="70">
        <f>(AM119/$BS119)</f>
        <v>3.8789294817332198</v>
      </c>
      <c r="AP119" s="47"/>
      <c r="AQ119" s="70">
        <f>IF($BO119,AM119/$BO119*100,0)</f>
        <v>0.24464469651371262</v>
      </c>
      <c r="AR119" s="47"/>
      <c r="AS119" s="282">
        <v>1064033</v>
      </c>
      <c r="AT119" s="47"/>
      <c r="AU119" s="70">
        <f>(AS119/$BS119)</f>
        <v>75.335103370150094</v>
      </c>
      <c r="AV119" s="47"/>
      <c r="AW119" s="70">
        <f>IF($BO119,AS119/$BO119*100,0)</f>
        <v>4.7513968963891351</v>
      </c>
      <c r="AX119" s="47"/>
      <c r="AY119" s="282">
        <v>14514</v>
      </c>
      <c r="AZ119" s="47"/>
      <c r="BA119" s="282">
        <v>419302</v>
      </c>
      <c r="BB119" s="47"/>
      <c r="BC119" s="69">
        <f>(AY119+BA119)</f>
        <v>433816</v>
      </c>
      <c r="BD119" s="47"/>
      <c r="BE119" s="70">
        <f>(BC119/$BS119)</f>
        <v>30.714811668082696</v>
      </c>
      <c r="BF119" s="47"/>
      <c r="BG119" s="70">
        <f>IF($BO119,BC119/$BO119*100,0)</f>
        <v>1.9371880345853458</v>
      </c>
      <c r="BH119" s="47"/>
      <c r="BI119" s="282">
        <v>2086545</v>
      </c>
      <c r="BJ119" s="47"/>
      <c r="BK119" s="70">
        <f>(BI119/$BS119)</f>
        <v>147.73045879354291</v>
      </c>
      <c r="BL119" s="47"/>
      <c r="BM119" s="70">
        <f>IF($BO119,BI119/$BO119*100,0)</f>
        <v>9.317383424363971</v>
      </c>
      <c r="BN119" s="47"/>
      <c r="BO119" s="69">
        <f>(U119+AA119+AG119+AM119+AS119+BC119+BI119)</f>
        <v>22394109</v>
      </c>
      <c r="BQ119" s="47">
        <v>26</v>
      </c>
      <c r="BS119" s="51">
        <v>14124</v>
      </c>
    </row>
    <row r="120" spans="1:71" ht="8.85" customHeight="1" x14ac:dyDescent="0.3">
      <c r="A120" s="47">
        <v>27</v>
      </c>
      <c r="B120" s="60"/>
      <c r="C120" s="47" t="s">
        <v>151</v>
      </c>
      <c r="E120" s="69">
        <v>19745414</v>
      </c>
      <c r="F120" s="66"/>
      <c r="G120" s="69">
        <v>2381189</v>
      </c>
      <c r="H120" s="47"/>
      <c r="I120" s="69">
        <v>10663476</v>
      </c>
      <c r="J120" s="69"/>
      <c r="K120" s="69">
        <v>72084</v>
      </c>
      <c r="L120" s="47"/>
      <c r="M120" s="69">
        <v>2961515</v>
      </c>
      <c r="N120" s="47"/>
      <c r="O120" s="69">
        <v>0</v>
      </c>
      <c r="P120" s="47"/>
      <c r="Q120" s="69">
        <v>372803</v>
      </c>
      <c r="R120" s="47"/>
      <c r="S120" s="69">
        <v>288940</v>
      </c>
      <c r="T120" s="47"/>
      <c r="U120" s="69">
        <f>SUM(E120:S120)</f>
        <v>36485421</v>
      </c>
      <c r="V120" s="47"/>
      <c r="W120" s="70">
        <f>(U120/$BS120)</f>
        <v>1305.5219164847747</v>
      </c>
      <c r="X120" s="47"/>
      <c r="Y120" s="70">
        <f>IF($BO120,U120/$BO120*100,0)</f>
        <v>76.273742162563607</v>
      </c>
      <c r="Z120" s="47"/>
      <c r="AA120" s="69">
        <v>6655854</v>
      </c>
      <c r="AB120" s="47"/>
      <c r="AC120" s="70">
        <f>(AA120/$BS120)</f>
        <v>238.15987404730382</v>
      </c>
      <c r="AD120" s="47"/>
      <c r="AE120" s="70">
        <f>IF($BO120,AA120/$BO120*100,0)</f>
        <v>13.914239659387997</v>
      </c>
      <c r="AF120" s="47"/>
      <c r="AG120" s="69">
        <v>378717</v>
      </c>
      <c r="AH120" s="47"/>
      <c r="AI120" s="70">
        <f>(AG120/$BS120)</f>
        <v>13.551257737860951</v>
      </c>
      <c r="AJ120" s="47"/>
      <c r="AK120" s="70">
        <f>IF($BO120,AG120/$BO120*100,0)</f>
        <v>0.79171795250984234</v>
      </c>
      <c r="AL120" s="47"/>
      <c r="AM120" s="69">
        <v>701551</v>
      </c>
      <c r="AN120" s="47"/>
      <c r="AO120" s="70">
        <f>(AM120/$BS120)</f>
        <v>25.102909077897447</v>
      </c>
      <c r="AP120" s="47"/>
      <c r="AQ120" s="70">
        <f>IF($BO120,AM120/$BO120*100,0)</f>
        <v>1.4666110084871615</v>
      </c>
      <c r="AR120" s="47"/>
      <c r="AS120" s="69">
        <v>2808812</v>
      </c>
      <c r="AT120" s="47"/>
      <c r="AU120" s="70">
        <f>(AS120/$BS120)</f>
        <v>100.50495580921029</v>
      </c>
      <c r="AV120" s="47"/>
      <c r="AW120" s="70">
        <f>IF($BO120,AS120/$BO120*100,0)</f>
        <v>5.8718961272535299</v>
      </c>
      <c r="AX120" s="47"/>
      <c r="AY120" s="69">
        <v>34448</v>
      </c>
      <c r="AZ120" s="47"/>
      <c r="BA120" s="69">
        <v>252661</v>
      </c>
      <c r="BB120" s="47"/>
      <c r="BC120" s="69">
        <f>(AY120+BA120)</f>
        <v>287109</v>
      </c>
      <c r="BD120" s="47"/>
      <c r="BE120" s="70">
        <f>(BC120/$BS120)</f>
        <v>10.273338819909114</v>
      </c>
      <c r="BF120" s="47"/>
      <c r="BG120" s="70">
        <f>IF($BO120,BC120/$BO120*100,0)</f>
        <v>0.60020899412265183</v>
      </c>
      <c r="BH120" s="47"/>
      <c r="BI120" s="69">
        <v>517374</v>
      </c>
      <c r="BJ120" s="47"/>
      <c r="BK120" s="70">
        <f>(BI120/$BS120)</f>
        <v>18.512684724657387</v>
      </c>
      <c r="BL120" s="47"/>
      <c r="BM120" s="70">
        <f>IF($BO120,BI120/$BO120*100,0)</f>
        <v>1.0815840956752065</v>
      </c>
      <c r="BN120" s="47"/>
      <c r="BO120" s="69">
        <f>(U120+AA120+AG120+AM120+AS120+BC120+BI120)</f>
        <v>47834838</v>
      </c>
      <c r="BQ120" s="47">
        <v>27</v>
      </c>
      <c r="BS120" s="51">
        <v>27947</v>
      </c>
    </row>
    <row r="121" spans="1:71" ht="8.85" customHeight="1" x14ac:dyDescent="0.3">
      <c r="A121" s="47">
        <v>28</v>
      </c>
      <c r="B121" s="60"/>
      <c r="C121" s="47" t="s">
        <v>152</v>
      </c>
      <c r="E121" s="69">
        <v>11205584</v>
      </c>
      <c r="F121" s="66"/>
      <c r="G121" s="69">
        <v>389349</v>
      </c>
      <c r="H121" s="47"/>
      <c r="I121" s="69">
        <v>3555996</v>
      </c>
      <c r="J121" s="69"/>
      <c r="K121" s="69">
        <v>48861</v>
      </c>
      <c r="L121" s="47"/>
      <c r="M121" s="69">
        <v>131893</v>
      </c>
      <c r="N121" s="47"/>
      <c r="O121" s="69">
        <v>87826</v>
      </c>
      <c r="P121" s="47"/>
      <c r="Q121" s="69">
        <v>178578</v>
      </c>
      <c r="R121" s="47"/>
      <c r="S121" s="69">
        <v>140164</v>
      </c>
      <c r="T121" s="47"/>
      <c r="U121" s="69">
        <f>SUM(E121:S121)</f>
        <v>15738251</v>
      </c>
      <c r="V121" s="47"/>
      <c r="W121" s="70">
        <f>(U121/$BS121)</f>
        <v>1484.8807434663647</v>
      </c>
      <c r="X121" s="47"/>
      <c r="Y121" s="70">
        <f>IF($BO121,U121/$BO121*100,0)</f>
        <v>73.243134054344907</v>
      </c>
      <c r="Z121" s="47"/>
      <c r="AA121" s="69">
        <v>2837632</v>
      </c>
      <c r="AB121" s="47"/>
      <c r="AC121" s="70">
        <f>(AA121/$BS121)</f>
        <v>267.72638928200774</v>
      </c>
      <c r="AD121" s="47"/>
      <c r="AE121" s="70">
        <f>IF($BO121,AA121/$BO121*100,0)</f>
        <v>13.205855019906524</v>
      </c>
      <c r="AF121" s="47"/>
      <c r="AG121" s="69">
        <v>99002</v>
      </c>
      <c r="AH121" s="47"/>
      <c r="AI121" s="70">
        <f>(AG121/$BS121)</f>
        <v>9.3406925181620899</v>
      </c>
      <c r="AJ121" s="47"/>
      <c r="AK121" s="70">
        <f>IF($BO121,AG121/$BO121*100,0)</f>
        <v>0.46073841099930701</v>
      </c>
      <c r="AL121" s="47"/>
      <c r="AM121" s="69">
        <v>26635</v>
      </c>
      <c r="AN121" s="47"/>
      <c r="AO121" s="70">
        <f>(AM121/$BS121)</f>
        <v>2.5129729219737711</v>
      </c>
      <c r="AP121" s="47"/>
      <c r="AQ121" s="70">
        <f>IF($BO121,AM121/$BO121*100,0)</f>
        <v>0.12395474411594253</v>
      </c>
      <c r="AR121" s="47"/>
      <c r="AS121" s="69">
        <v>2239748</v>
      </c>
      <c r="AT121" s="47"/>
      <c r="AU121" s="70">
        <f>(AS121/$BS121)</f>
        <v>211.31691669025381</v>
      </c>
      <c r="AV121" s="47"/>
      <c r="AW121" s="70">
        <f>IF($BO121,AS121/$BO121*100,0)</f>
        <v>10.423404926757801</v>
      </c>
      <c r="AX121" s="47"/>
      <c r="AY121" s="69">
        <v>13687</v>
      </c>
      <c r="AZ121" s="47"/>
      <c r="BA121" s="69">
        <v>39537</v>
      </c>
      <c r="BB121" s="47"/>
      <c r="BC121" s="69">
        <f>(AY121+BA121)</f>
        <v>53224</v>
      </c>
      <c r="BD121" s="47"/>
      <c r="BE121" s="70">
        <f>(BC121/$BS121)</f>
        <v>5.0216058118690441</v>
      </c>
      <c r="BF121" s="47"/>
      <c r="BG121" s="70">
        <f>IF($BO121,BC121/$BO121*100,0)</f>
        <v>0.24769541208285806</v>
      </c>
      <c r="BH121" s="47"/>
      <c r="BI121" s="69">
        <v>493189</v>
      </c>
      <c r="BJ121" s="47"/>
      <c r="BK121" s="70">
        <f>(BI121/$BS121)</f>
        <v>46.531653929615999</v>
      </c>
      <c r="BL121" s="47"/>
      <c r="BM121" s="70">
        <f>IF($BO121,BI121/$BO121*100,0)</f>
        <v>2.295217431792663</v>
      </c>
      <c r="BN121" s="47"/>
      <c r="BO121" s="69">
        <f>(U121+AA121+AG121+AM121+AS121+BC121+BI121)</f>
        <v>21487681</v>
      </c>
      <c r="BQ121" s="47">
        <v>28</v>
      </c>
      <c r="BS121" s="51">
        <v>10599</v>
      </c>
    </row>
    <row r="122" spans="1:71" ht="8.85" customHeight="1" x14ac:dyDescent="0.3">
      <c r="A122" s="47">
        <v>29</v>
      </c>
      <c r="B122" s="60"/>
      <c r="C122" s="47" t="s">
        <v>94</v>
      </c>
      <c r="E122" s="69">
        <v>3030010339</v>
      </c>
      <c r="F122" s="66"/>
      <c r="G122" s="69">
        <v>59412814</v>
      </c>
      <c r="H122" s="47"/>
      <c r="I122" s="69">
        <v>378810298</v>
      </c>
      <c r="J122" s="69"/>
      <c r="K122" s="69">
        <v>147851</v>
      </c>
      <c r="L122" s="47"/>
      <c r="M122" s="69">
        <v>1039241</v>
      </c>
      <c r="N122" s="47"/>
      <c r="O122" s="69">
        <v>0</v>
      </c>
      <c r="P122" s="47"/>
      <c r="Q122" s="69">
        <v>7596275</v>
      </c>
      <c r="R122" s="47"/>
      <c r="S122" s="69">
        <v>1058147</v>
      </c>
      <c r="T122" s="47"/>
      <c r="U122" s="69">
        <f>SUM(E122:S122)</f>
        <v>3478074965</v>
      </c>
      <c r="V122" s="47"/>
      <c r="W122" s="70">
        <f>(U122/$BS122)</f>
        <v>3023.6005847124557</v>
      </c>
      <c r="X122" s="47"/>
      <c r="Y122" s="70">
        <f>IF($BO122,U122/$BO122*100,0)</f>
        <v>75.424391002996146</v>
      </c>
      <c r="Z122" s="47"/>
      <c r="AA122" s="69">
        <v>542015915</v>
      </c>
      <c r="AB122" s="47"/>
      <c r="AC122" s="70">
        <f>(AA122/$BS122)</f>
        <v>471.1915798276811</v>
      </c>
      <c r="AD122" s="47"/>
      <c r="AE122" s="70">
        <f>IF($BO122,AA122/$BO122*100,0)</f>
        <v>11.753979058587291</v>
      </c>
      <c r="AF122" s="47"/>
      <c r="AG122" s="69">
        <v>76665984</v>
      </c>
      <c r="AH122" s="47"/>
      <c r="AI122" s="70">
        <f>(AG122/$BS122)</f>
        <v>66.648164971325102</v>
      </c>
      <c r="AJ122" s="47"/>
      <c r="AK122" s="70">
        <f>IF($BO122,AG122/$BO122*100,0)</f>
        <v>1.6625533411541766</v>
      </c>
      <c r="AL122" s="47"/>
      <c r="AM122" s="69">
        <v>6380290</v>
      </c>
      <c r="AN122" s="47"/>
      <c r="AO122" s="70">
        <f>(AM122/$BS122)</f>
        <v>5.5465879168119177</v>
      </c>
      <c r="AP122" s="47"/>
      <c r="AQ122" s="70">
        <f>IF($BO122,AM122/$BO122*100,0)</f>
        <v>0.13836087275723982</v>
      </c>
      <c r="AR122" s="47"/>
      <c r="AS122" s="69">
        <v>394956270</v>
      </c>
      <c r="AT122" s="47"/>
      <c r="AU122" s="70">
        <f>(AS122/$BS122)</f>
        <v>343.34797867355638</v>
      </c>
      <c r="AV122" s="47"/>
      <c r="AW122" s="70">
        <f>IF($BO122,AS122/$BO122*100,0)</f>
        <v>8.5648919121456935</v>
      </c>
      <c r="AX122" s="47"/>
      <c r="AY122" s="69">
        <v>26088851</v>
      </c>
      <c r="AZ122" s="47"/>
      <c r="BA122" s="69">
        <v>45886750</v>
      </c>
      <c r="BB122" s="47"/>
      <c r="BC122" s="69">
        <f>(AY122+BA122)</f>
        <v>71975601</v>
      </c>
      <c r="BD122" s="47"/>
      <c r="BE122" s="70">
        <f>(BC122/$BS122)</f>
        <v>62.570666664348451</v>
      </c>
      <c r="BF122" s="47"/>
      <c r="BG122" s="70">
        <f>IF($BO122,BC122/$BO122*100,0)</f>
        <v>1.5608392363962864</v>
      </c>
      <c r="BH122" s="47"/>
      <c r="BI122" s="69">
        <v>41270780</v>
      </c>
      <c r="BJ122" s="47"/>
      <c r="BK122" s="70">
        <f>(BI122/$BS122)</f>
        <v>35.877994521472054</v>
      </c>
      <c r="BL122" s="47"/>
      <c r="BM122" s="70">
        <f>IF($BO122,BI122/$BO122*100,0)</f>
        <v>0.89498457596316727</v>
      </c>
      <c r="BN122" s="47"/>
      <c r="BO122" s="69">
        <f>(U122+AA122+AG122+AM122+AS122+BC122+BI122)</f>
        <v>4611339805</v>
      </c>
      <c r="BQ122" s="47">
        <v>29</v>
      </c>
      <c r="BS122" s="51">
        <v>1150309</v>
      </c>
    </row>
    <row r="123" spans="1:71" ht="8.85" customHeight="1" x14ac:dyDescent="0.3">
      <c r="A123" s="47">
        <v>30</v>
      </c>
      <c r="B123" s="60"/>
      <c r="C123" s="47" t="s">
        <v>153</v>
      </c>
      <c r="E123" s="69">
        <v>122381064</v>
      </c>
      <c r="F123" s="66"/>
      <c r="G123" s="69">
        <v>7553507</v>
      </c>
      <c r="H123" s="47"/>
      <c r="I123" s="69">
        <v>30151664</v>
      </c>
      <c r="J123" s="69"/>
      <c r="K123" s="69">
        <v>85000</v>
      </c>
      <c r="L123" s="47"/>
      <c r="M123" s="69">
        <v>451296</v>
      </c>
      <c r="N123" s="47"/>
      <c r="O123" s="69">
        <v>0</v>
      </c>
      <c r="P123" s="47"/>
      <c r="Q123" s="69">
        <v>1149624</v>
      </c>
      <c r="R123" s="47"/>
      <c r="S123" s="69">
        <v>467595</v>
      </c>
      <c r="T123" s="47"/>
      <c r="U123" s="69">
        <f>SUM(E123:S123)</f>
        <v>162239750</v>
      </c>
      <c r="V123" s="47"/>
      <c r="W123" s="70">
        <f>(U123/$BS123)</f>
        <v>2223.315107164392</v>
      </c>
      <c r="X123" s="47"/>
      <c r="Y123" s="70">
        <f>IF($BO123,U123/$BO123*100,0)</f>
        <v>80.93073945723475</v>
      </c>
      <c r="Z123" s="47"/>
      <c r="AA123" s="69">
        <v>22468869</v>
      </c>
      <c r="AB123" s="47"/>
      <c r="AC123" s="70">
        <f>(AA123/$BS123)</f>
        <v>307.91082881105081</v>
      </c>
      <c r="AD123" s="47"/>
      <c r="AE123" s="70">
        <f>IF($BO123,AA123/$BO123*100,0)</f>
        <v>11.208240785243682</v>
      </c>
      <c r="AF123" s="47"/>
      <c r="AG123" s="282">
        <v>1731540</v>
      </c>
      <c r="AH123" s="47"/>
      <c r="AI123" s="70">
        <f>(AG123/$BS123)</f>
        <v>23.728827495477717</v>
      </c>
      <c r="AJ123" s="47"/>
      <c r="AK123" s="70">
        <f>IF($BO123,AG123/$BO123*100,0)</f>
        <v>0.86375140863925304</v>
      </c>
      <c r="AL123" s="47"/>
      <c r="AM123" s="282">
        <v>361169</v>
      </c>
      <c r="AN123" s="47"/>
      <c r="AO123" s="70">
        <f>(AM123/$BS123)</f>
        <v>4.9494189552156991</v>
      </c>
      <c r="AP123" s="47"/>
      <c r="AQ123" s="70">
        <f>IF($BO123,AM123/$BO123*100,0)</f>
        <v>0.18016345709994014</v>
      </c>
      <c r="AR123" s="47"/>
      <c r="AS123" s="282">
        <v>8403146</v>
      </c>
      <c r="AT123" s="47"/>
      <c r="AU123" s="70">
        <f>(AS123/$BS123)</f>
        <v>115.1557583730746</v>
      </c>
      <c r="AV123" s="47"/>
      <c r="AW123" s="70">
        <f>IF($BO123,AS123/$BO123*100,0)</f>
        <v>4.1917767966673045</v>
      </c>
      <c r="AX123" s="47"/>
      <c r="AY123" s="282">
        <v>238078</v>
      </c>
      <c r="AZ123" s="47"/>
      <c r="BA123" s="282">
        <v>450827</v>
      </c>
      <c r="BB123" s="47"/>
      <c r="BC123" s="69">
        <f>(AY123+BA123)</f>
        <v>688905</v>
      </c>
      <c r="BD123" s="47"/>
      <c r="BE123" s="70">
        <f>(BC123/$BS123)</f>
        <v>9.4406758756783429</v>
      </c>
      <c r="BF123" s="47"/>
      <c r="BG123" s="70">
        <f>IF($BO123,BC123/$BO123*100,0)</f>
        <v>0.34364938965812203</v>
      </c>
      <c r="BH123" s="47"/>
      <c r="BI123" s="282">
        <v>4574022</v>
      </c>
      <c r="BJ123" s="47"/>
      <c r="BK123" s="70">
        <f>(BI123/$BS123)</f>
        <v>62.681877980595296</v>
      </c>
      <c r="BL123" s="47"/>
      <c r="BM123" s="70">
        <f>IF($BO123,BI123/$BO123*100,0)</f>
        <v>2.2816787054569536</v>
      </c>
      <c r="BN123" s="47"/>
      <c r="BO123" s="69">
        <f>(U123+AA123+AG123+AM123+AS123+BC123+BI123)</f>
        <v>200467401</v>
      </c>
      <c r="BQ123" s="47">
        <v>30</v>
      </c>
      <c r="BS123" s="51">
        <v>72972</v>
      </c>
    </row>
    <row r="124" spans="1:71" ht="8.85" customHeight="1" x14ac:dyDescent="0.3">
      <c r="A124" s="71"/>
      <c r="B124" s="60"/>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Q124" s="72"/>
    </row>
    <row r="125" spans="1:71" ht="8.85" customHeight="1" x14ac:dyDescent="0.3">
      <c r="A125" s="47">
        <v>31</v>
      </c>
      <c r="B125" s="60"/>
      <c r="C125" s="47" t="s">
        <v>154</v>
      </c>
      <c r="E125" s="69">
        <v>10271810</v>
      </c>
      <c r="F125" s="66"/>
      <c r="G125" s="69">
        <v>460067</v>
      </c>
      <c r="H125" s="47"/>
      <c r="I125" s="69">
        <v>2776272</v>
      </c>
      <c r="J125" s="69"/>
      <c r="K125" s="69">
        <v>56947</v>
      </c>
      <c r="L125" s="47"/>
      <c r="M125" s="69">
        <v>235909</v>
      </c>
      <c r="N125" s="47"/>
      <c r="O125" s="69">
        <v>77402</v>
      </c>
      <c r="P125" s="47"/>
      <c r="Q125" s="69">
        <v>118009</v>
      </c>
      <c r="R125" s="47"/>
      <c r="S125" s="69">
        <v>68959</v>
      </c>
      <c r="T125" s="47"/>
      <c r="U125" s="69">
        <f>SUM(E125:S125)</f>
        <v>14065375</v>
      </c>
      <c r="V125" s="47"/>
      <c r="W125" s="70">
        <f>(U125/$BS125)</f>
        <v>908.85080124063063</v>
      </c>
      <c r="X125" s="47"/>
      <c r="Y125" s="70">
        <f>IF($BO125,U125/$BO125*100,0)</f>
        <v>66.603256753231548</v>
      </c>
      <c r="Z125" s="47"/>
      <c r="AA125" s="69">
        <v>2474164</v>
      </c>
      <c r="AB125" s="47"/>
      <c r="AC125" s="70">
        <f>(AA125/$BS125)</f>
        <v>159.87102610493667</v>
      </c>
      <c r="AD125" s="47"/>
      <c r="AE125" s="70">
        <f>IF($BO125,AA125/$BO125*100,0)</f>
        <v>11.71581846496111</v>
      </c>
      <c r="AF125" s="47"/>
      <c r="AG125" s="282">
        <v>124000</v>
      </c>
      <c r="AH125" s="47"/>
      <c r="AI125" s="70">
        <f>(AG125/$BS125)</f>
        <v>8.0124063065391571</v>
      </c>
      <c r="AJ125" s="47"/>
      <c r="AK125" s="70">
        <f>IF($BO125,AG125/$BO125*100,0)</f>
        <v>0.58717267313532073</v>
      </c>
      <c r="AL125" s="47"/>
      <c r="AM125" s="282">
        <v>19774</v>
      </c>
      <c r="AN125" s="47"/>
      <c r="AO125" s="70">
        <f>(AM125/$BS125)</f>
        <v>1.2777203411734299</v>
      </c>
      <c r="AP125" s="47"/>
      <c r="AQ125" s="70">
        <f>IF($BO125,AM125/$BO125*100,0)</f>
        <v>9.3635100311111552E-2</v>
      </c>
      <c r="AR125" s="47"/>
      <c r="AS125" s="282">
        <v>3382783</v>
      </c>
      <c r="AT125" s="47"/>
      <c r="AU125" s="70">
        <f>(AS125/$BS125)</f>
        <v>218.58251486172136</v>
      </c>
      <c r="AV125" s="47"/>
      <c r="AW125" s="70">
        <f>IF($BO125,AS125/$BO125*100,0)</f>
        <v>16.018368844731608</v>
      </c>
      <c r="AX125" s="47"/>
      <c r="AY125" s="282">
        <v>53361</v>
      </c>
      <c r="AZ125" s="47"/>
      <c r="BA125" s="282">
        <v>291074</v>
      </c>
      <c r="BB125" s="47"/>
      <c r="BC125" s="69">
        <f>(AY125+BA125)</f>
        <v>344435</v>
      </c>
      <c r="BD125" s="47"/>
      <c r="BE125" s="70">
        <f>(BC125/$BS125)</f>
        <v>22.256073920909795</v>
      </c>
      <c r="BF125" s="47"/>
      <c r="BG125" s="70">
        <f>IF($BO125,BC125/$BO125*100,0)</f>
        <v>1.6309904812206788</v>
      </c>
      <c r="BH125" s="47"/>
      <c r="BI125" s="282">
        <v>707618</v>
      </c>
      <c r="BJ125" s="47"/>
      <c r="BK125" s="70">
        <f>(BI125/$BS125)</f>
        <v>45.723571982424396</v>
      </c>
      <c r="BL125" s="47"/>
      <c r="BM125" s="70">
        <f>IF($BO125,BI125/$BO125*100,0)</f>
        <v>3.350757682408624</v>
      </c>
      <c r="BN125" s="47"/>
      <c r="BO125" s="69">
        <f>(U125+AA125+AG125+AM125+AS125+BC125+BI125)</f>
        <v>21118149</v>
      </c>
      <c r="BQ125" s="47">
        <v>31</v>
      </c>
      <c r="BS125" s="51">
        <v>15476</v>
      </c>
    </row>
    <row r="126" spans="1:71" ht="8.85" customHeight="1" x14ac:dyDescent="0.3">
      <c r="A126" s="47">
        <v>32</v>
      </c>
      <c r="B126" s="60"/>
      <c r="C126" s="47" t="s">
        <v>155</v>
      </c>
      <c r="E126" s="69">
        <v>25224567</v>
      </c>
      <c r="F126" s="66"/>
      <c r="G126" s="69">
        <v>4242195</v>
      </c>
      <c r="H126" s="47"/>
      <c r="I126" s="69">
        <v>7897774</v>
      </c>
      <c r="J126" s="69"/>
      <c r="K126" s="69">
        <v>14227</v>
      </c>
      <c r="L126" s="47"/>
      <c r="M126" s="69">
        <v>30654</v>
      </c>
      <c r="N126" s="47"/>
      <c r="O126" s="69">
        <v>0</v>
      </c>
      <c r="P126" s="47"/>
      <c r="Q126" s="69">
        <v>202917</v>
      </c>
      <c r="R126" s="47"/>
      <c r="S126" s="69">
        <v>178421</v>
      </c>
      <c r="T126" s="47"/>
      <c r="U126" s="69">
        <f>SUM(E126:S126)</f>
        <v>37790755</v>
      </c>
      <c r="V126" s="47"/>
      <c r="W126" s="70">
        <f>(U126/$BS126)</f>
        <v>1386.8675914712467</v>
      </c>
      <c r="X126" s="47"/>
      <c r="Y126" s="70">
        <f>IF($BO126,U126/$BO126*100,0)</f>
        <v>81.404474640686345</v>
      </c>
      <c r="Z126" s="47"/>
      <c r="AA126" s="69">
        <v>4549518</v>
      </c>
      <c r="AB126" s="47"/>
      <c r="AC126" s="70">
        <f>(AA126/$BS126)</f>
        <v>166.96091599691732</v>
      </c>
      <c r="AD126" s="47"/>
      <c r="AE126" s="70">
        <f>IF($BO126,AA126/$BO126*100,0)</f>
        <v>9.8000456105824298</v>
      </c>
      <c r="AF126" s="47"/>
      <c r="AG126" s="69">
        <v>417196</v>
      </c>
      <c r="AH126" s="47"/>
      <c r="AI126" s="70">
        <f>(AG126/$BS126)</f>
        <v>15.310506807589269</v>
      </c>
      <c r="AJ126" s="47"/>
      <c r="AK126" s="70">
        <f>IF($BO126,AG126/$BO126*100,0)</f>
        <v>0.89867538243667744</v>
      </c>
      <c r="AL126" s="47"/>
      <c r="AM126" s="69">
        <v>62325</v>
      </c>
      <c r="AN126" s="47"/>
      <c r="AO126" s="70">
        <f>(AM126/$BS126)</f>
        <v>2.2872398987118792</v>
      </c>
      <c r="AP126" s="47"/>
      <c r="AQ126" s="70">
        <f>IF($BO126,AM126/$BO126*100,0)</f>
        <v>0.13425330830201132</v>
      </c>
      <c r="AR126" s="47"/>
      <c r="AS126" s="69">
        <v>2330227</v>
      </c>
      <c r="AT126" s="47"/>
      <c r="AU126" s="70">
        <f>(AS126/$BS126)</f>
        <v>85.516055635069179</v>
      </c>
      <c r="AV126" s="47"/>
      <c r="AW126" s="70">
        <f>IF($BO126,AS126/$BO126*100,0)</f>
        <v>5.0195055570745435</v>
      </c>
      <c r="AX126" s="47"/>
      <c r="AY126" s="69">
        <v>61664</v>
      </c>
      <c r="AZ126" s="47"/>
      <c r="BA126" s="69">
        <v>82254</v>
      </c>
      <c r="BB126" s="47"/>
      <c r="BC126" s="69">
        <f>(AY126+BA126)</f>
        <v>143918</v>
      </c>
      <c r="BD126" s="47"/>
      <c r="BE126" s="70">
        <f>(BC126/$BS126)</f>
        <v>5.2815883151675287</v>
      </c>
      <c r="BF126" s="47"/>
      <c r="BG126" s="70">
        <f>IF($BO126,BC126/$BO126*100,0)</f>
        <v>0.31001151422717793</v>
      </c>
      <c r="BH126" s="47"/>
      <c r="BI126" s="69">
        <v>1129498</v>
      </c>
      <c r="BJ126" s="47"/>
      <c r="BK126" s="70">
        <f>(BI126/$BS126)</f>
        <v>41.450989027120258</v>
      </c>
      <c r="BL126" s="47"/>
      <c r="BM126" s="70">
        <f>IF($BO126,BI126/$BO126*100,0)</f>
        <v>2.4330339866908175</v>
      </c>
      <c r="BN126" s="47"/>
      <c r="BO126" s="69">
        <f>(U126+AA126+AG126+AM126+AS126+BC126+BI126)</f>
        <v>46423437</v>
      </c>
      <c r="BQ126" s="47">
        <v>32</v>
      </c>
      <c r="BS126" s="51">
        <v>27249</v>
      </c>
    </row>
    <row r="127" spans="1:71" ht="8.85" customHeight="1" x14ac:dyDescent="0.3">
      <c r="A127" s="47">
        <v>33</v>
      </c>
      <c r="B127" s="60"/>
      <c r="C127" s="47" t="s">
        <v>96</v>
      </c>
      <c r="E127" s="69">
        <v>43193149</v>
      </c>
      <c r="F127" s="66"/>
      <c r="G127" s="69">
        <v>1209521</v>
      </c>
      <c r="H127" s="47"/>
      <c r="I127" s="69">
        <v>13269177</v>
      </c>
      <c r="J127" s="69"/>
      <c r="K127" s="69">
        <v>249487</v>
      </c>
      <c r="L127" s="47"/>
      <c r="M127" s="69">
        <v>1004055</v>
      </c>
      <c r="N127" s="47"/>
      <c r="O127" s="69">
        <v>834594</v>
      </c>
      <c r="P127" s="47"/>
      <c r="Q127" s="69">
        <v>554045</v>
      </c>
      <c r="R127" s="47"/>
      <c r="S127" s="69">
        <v>244546</v>
      </c>
      <c r="T127" s="47"/>
      <c r="U127" s="69">
        <f>SUM(E127:S127)</f>
        <v>60558574</v>
      </c>
      <c r="V127" s="47"/>
      <c r="W127" s="70">
        <f>(U127/$BS127)</f>
        <v>1111.6356260440186</v>
      </c>
      <c r="X127" s="47"/>
      <c r="Y127" s="70">
        <f>IF($BO127,U127/$BO127*100,0)</f>
        <v>69.875986127305495</v>
      </c>
      <c r="Z127" s="47"/>
      <c r="AA127" s="69">
        <v>12729441</v>
      </c>
      <c r="AB127" s="47"/>
      <c r="AC127" s="70">
        <f>(AA127/$BS127)</f>
        <v>233.66633625199626</v>
      </c>
      <c r="AD127" s="47"/>
      <c r="AE127" s="70">
        <f>IF($BO127,AA127/$BO127*100,0)</f>
        <v>14.687965451834351</v>
      </c>
      <c r="AF127" s="47"/>
      <c r="AG127" s="69">
        <v>556813</v>
      </c>
      <c r="AH127" s="47"/>
      <c r="AI127" s="70">
        <f>(AG127/$BS127)</f>
        <v>10.221065770875782</v>
      </c>
      <c r="AJ127" s="47"/>
      <c r="AK127" s="70">
        <f>IF($BO127,AG127/$BO127*100,0)</f>
        <v>0.6424830522512528</v>
      </c>
      <c r="AL127" s="47"/>
      <c r="AM127" s="69">
        <v>16086</v>
      </c>
      <c r="AN127" s="47"/>
      <c r="AO127" s="70">
        <f>(AM127/$BS127)</f>
        <v>0.29528057712429101</v>
      </c>
      <c r="AP127" s="47"/>
      <c r="AQ127" s="70">
        <f>IF($BO127,AM127/$BO127*100,0)</f>
        <v>1.8560957410322054E-2</v>
      </c>
      <c r="AR127" s="47"/>
      <c r="AS127" s="69">
        <v>10685395</v>
      </c>
      <c r="AT127" s="47"/>
      <c r="AU127" s="70">
        <f>(AS127/$BS127)</f>
        <v>196.14507039668118</v>
      </c>
      <c r="AV127" s="47"/>
      <c r="AW127" s="70">
        <f>IF($BO127,AS127/$BO127*100,0)</f>
        <v>12.329426924497589</v>
      </c>
      <c r="AX127" s="47"/>
      <c r="AY127" s="69">
        <v>469678</v>
      </c>
      <c r="AZ127" s="47"/>
      <c r="BA127" s="69">
        <v>177252</v>
      </c>
      <c r="BB127" s="47"/>
      <c r="BC127" s="69">
        <f>(AY127+BA127)</f>
        <v>646930</v>
      </c>
      <c r="BD127" s="47"/>
      <c r="BE127" s="70">
        <f>(BC127/$BS127)</f>
        <v>11.875286818290288</v>
      </c>
      <c r="BF127" s="47"/>
      <c r="BG127" s="70">
        <f>IF($BO127,BC127/$BO127*100,0)</f>
        <v>0.74646526031702387</v>
      </c>
      <c r="BH127" s="47"/>
      <c r="BI127" s="69">
        <v>1472549</v>
      </c>
      <c r="BJ127" s="47"/>
      <c r="BK127" s="70">
        <f>(BI127/$BS127)</f>
        <v>27.030655138865942</v>
      </c>
      <c r="BL127" s="47"/>
      <c r="BM127" s="70">
        <f>IF($BO127,BI127/$BO127*100,0)</f>
        <v>1.6991122263839566</v>
      </c>
      <c r="BN127" s="47"/>
      <c r="BO127" s="69">
        <f>(U127+AA127+AG127+AM127+AS127+BC127+BI127)</f>
        <v>86665788</v>
      </c>
      <c r="BQ127" s="47">
        <v>33</v>
      </c>
      <c r="BS127" s="51">
        <v>54477</v>
      </c>
    </row>
    <row r="128" spans="1:71" ht="8.85" customHeight="1" x14ac:dyDescent="0.3">
      <c r="A128" s="47">
        <v>34</v>
      </c>
      <c r="B128" s="60"/>
      <c r="C128" s="47" t="s">
        <v>156</v>
      </c>
      <c r="E128" s="69">
        <v>71350322</v>
      </c>
      <c r="F128" s="66"/>
      <c r="G128" s="69">
        <v>2512992</v>
      </c>
      <c r="H128" s="47"/>
      <c r="I128" s="69">
        <v>46965475</v>
      </c>
      <c r="J128" s="69"/>
      <c r="K128" s="69">
        <v>187481</v>
      </c>
      <c r="L128" s="47"/>
      <c r="M128" s="69">
        <v>8316610</v>
      </c>
      <c r="N128" s="47"/>
      <c r="O128" s="69">
        <v>0</v>
      </c>
      <c r="P128" s="47"/>
      <c r="Q128" s="69">
        <v>1363767</v>
      </c>
      <c r="R128" s="47"/>
      <c r="S128" s="69">
        <v>659390</v>
      </c>
      <c r="T128" s="47"/>
      <c r="U128" s="69">
        <f>SUM(E128:S128)</f>
        <v>131356037</v>
      </c>
      <c r="V128" s="47"/>
      <c r="W128" s="70">
        <f>(U128/$BS128)</f>
        <v>1436.8570756626084</v>
      </c>
      <c r="X128" s="47"/>
      <c r="Y128" s="70">
        <f>IF($BO128,U128/$BO128*100,0)</f>
        <v>64.932511453548827</v>
      </c>
      <c r="Z128" s="47"/>
      <c r="AA128" s="69">
        <v>43632400</v>
      </c>
      <c r="AB128" s="47"/>
      <c r="AC128" s="70">
        <f>(AA128/$BS128)</f>
        <v>477.2793401809252</v>
      </c>
      <c r="AD128" s="47"/>
      <c r="AE128" s="70">
        <f>IF($BO128,AA128/$BO128*100,0)</f>
        <v>21.568565689491866</v>
      </c>
      <c r="AF128" s="47"/>
      <c r="AG128" s="69">
        <v>2424417</v>
      </c>
      <c r="AH128" s="47"/>
      <c r="AI128" s="70">
        <f>(AG128/$BS128)</f>
        <v>26.519837232960324</v>
      </c>
      <c r="AJ128" s="47"/>
      <c r="AK128" s="70">
        <f>IF($BO128,AG128/$BO128*100,0)</f>
        <v>1.198448797756273</v>
      </c>
      <c r="AL128" s="47"/>
      <c r="AM128" s="69">
        <v>199394</v>
      </c>
      <c r="AN128" s="47"/>
      <c r="AO128" s="70">
        <f>(AM128/$BS128)</f>
        <v>2.1811002089281222</v>
      </c>
      <c r="AP128" s="47"/>
      <c r="AQ128" s="70">
        <f>IF($BO128,AM128/$BO128*100,0)</f>
        <v>9.8565345639720497E-2</v>
      </c>
      <c r="AR128" s="47"/>
      <c r="AS128" s="69">
        <v>18570533</v>
      </c>
      <c r="AT128" s="47"/>
      <c r="AU128" s="70">
        <f>(AS128/$BS128)</f>
        <v>203.1364705367593</v>
      </c>
      <c r="AV128" s="47"/>
      <c r="AW128" s="70">
        <f>IF($BO128,AS128/$BO128*100,0)</f>
        <v>9.1798700254713559</v>
      </c>
      <c r="AX128" s="47"/>
      <c r="AY128" s="69">
        <v>656964</v>
      </c>
      <c r="AZ128" s="47"/>
      <c r="BA128" s="69">
        <v>2970031</v>
      </c>
      <c r="BB128" s="47"/>
      <c r="BC128" s="69">
        <f>(AY128+BA128)</f>
        <v>3626995</v>
      </c>
      <c r="BD128" s="47"/>
      <c r="BE128" s="70">
        <f>(BC128/$BS128)</f>
        <v>39.674411227425374</v>
      </c>
      <c r="BF128" s="47"/>
      <c r="BG128" s="70">
        <f>IF($BO128,BC128/$BO128*100,0)</f>
        <v>1.7929126042335177</v>
      </c>
      <c r="BH128" s="47"/>
      <c r="BI128" s="69">
        <v>2486476</v>
      </c>
      <c r="BJ128" s="47"/>
      <c r="BK128" s="70">
        <f>(BI128/$BS128)</f>
        <v>27.198678611667159</v>
      </c>
      <c r="BL128" s="47"/>
      <c r="BM128" s="70">
        <f>IF($BO128,BI128/$BO128*100,0)</f>
        <v>1.2291260838584395</v>
      </c>
      <c r="BN128" s="47"/>
      <c r="BO128" s="69">
        <f>(U128+AA128+AG128+AM128+AS128+BC128+BI128)</f>
        <v>202296252</v>
      </c>
      <c r="BQ128" s="47">
        <v>34</v>
      </c>
      <c r="BS128" s="51">
        <v>91419</v>
      </c>
    </row>
    <row r="129" spans="1:71" ht="8.85" customHeight="1" x14ac:dyDescent="0.3">
      <c r="A129" s="47">
        <v>35</v>
      </c>
      <c r="B129" s="60"/>
      <c r="C129" s="47" t="s">
        <v>157</v>
      </c>
      <c r="E129" s="69">
        <v>7738003</v>
      </c>
      <c r="F129" s="66"/>
      <c r="G129" s="69">
        <v>768612</v>
      </c>
      <c r="H129" s="47"/>
      <c r="I129" s="69">
        <v>2784135</v>
      </c>
      <c r="J129" s="69"/>
      <c r="K129" s="69">
        <v>63896</v>
      </c>
      <c r="L129" s="47"/>
      <c r="M129" s="69">
        <v>5360685</v>
      </c>
      <c r="N129" s="47"/>
      <c r="O129" s="69">
        <v>239371</v>
      </c>
      <c r="P129" s="47"/>
      <c r="Q129" s="69">
        <v>125950</v>
      </c>
      <c r="R129" s="47"/>
      <c r="S129" s="69">
        <v>72885</v>
      </c>
      <c r="T129" s="47"/>
      <c r="U129" s="69">
        <f>SUM(E129:S129)</f>
        <v>17153537</v>
      </c>
      <c r="V129" s="47"/>
      <c r="W129" s="70">
        <f>(U129/$BS129)</f>
        <v>1021.8345743730267</v>
      </c>
      <c r="X129" s="47"/>
      <c r="Y129" s="70">
        <f>IF($BO129,U129/$BO129*100,0)</f>
        <v>66.153555903596768</v>
      </c>
      <c r="Z129" s="47"/>
      <c r="AA129" s="69">
        <v>2583191</v>
      </c>
      <c r="AB129" s="47"/>
      <c r="AC129" s="70">
        <f>(AA129/$BS129)</f>
        <v>153.8804432000953</v>
      </c>
      <c r="AD129" s="47"/>
      <c r="AE129" s="70">
        <f>IF($BO129,AA129/$BO129*100,0)</f>
        <v>9.9622177180232896</v>
      </c>
      <c r="AF129" s="47"/>
      <c r="AG129" s="69">
        <v>46169</v>
      </c>
      <c r="AH129" s="47"/>
      <c r="AI129" s="70">
        <f>(AG129/$BS129)</f>
        <v>2.7502829570500982</v>
      </c>
      <c r="AJ129" s="47"/>
      <c r="AK129" s="70">
        <f>IF($BO129,AG129/$BO129*100,0)</f>
        <v>0.17805327977041466</v>
      </c>
      <c r="AL129" s="47"/>
      <c r="AM129" s="69">
        <v>29879</v>
      </c>
      <c r="AN129" s="47"/>
      <c r="AO129" s="70">
        <f>(AM129/$BS129)</f>
        <v>1.7798891999761721</v>
      </c>
      <c r="AP129" s="47"/>
      <c r="AQ129" s="70">
        <f>IF($BO129,AM129/$BO129*100,0)</f>
        <v>0.11523000165176242</v>
      </c>
      <c r="AR129" s="47"/>
      <c r="AS129" s="69">
        <v>4572933</v>
      </c>
      <c r="AT129" s="47"/>
      <c r="AU129" s="70">
        <f>(AS129/$BS129)</f>
        <v>272.4091856793948</v>
      </c>
      <c r="AV129" s="47"/>
      <c r="AW129" s="70">
        <f>IF($BO129,AS129/$BO129*100,0)</f>
        <v>17.635766830998325</v>
      </c>
      <c r="AX129" s="47"/>
      <c r="AY129" s="69">
        <v>85231</v>
      </c>
      <c r="AZ129" s="47"/>
      <c r="BA129" s="69">
        <v>801043</v>
      </c>
      <c r="BB129" s="47"/>
      <c r="BC129" s="69">
        <f>(AY129+BA129)</f>
        <v>886274</v>
      </c>
      <c r="BD129" s="47"/>
      <c r="BE129" s="70">
        <f>(BC129/$BS129)</f>
        <v>52.795258235539407</v>
      </c>
      <c r="BF129" s="47"/>
      <c r="BG129" s="70">
        <f>IF($BO129,BC129/$BO129*100,0)</f>
        <v>3.417964272027648</v>
      </c>
      <c r="BH129" s="47"/>
      <c r="BI129" s="69">
        <v>657896</v>
      </c>
      <c r="BJ129" s="47"/>
      <c r="BK129" s="70">
        <f>(BI129/$BS129)</f>
        <v>39.190802406624172</v>
      </c>
      <c r="BL129" s="47"/>
      <c r="BM129" s="70">
        <f>IF($BO129,BI129/$BO129*100,0)</f>
        <v>2.5372119939317881</v>
      </c>
      <c r="BN129" s="47"/>
      <c r="BO129" s="69">
        <f>(U129+AA129+AG129+AM129+AS129+BC129+BI129)</f>
        <v>25929879</v>
      </c>
      <c r="BQ129" s="47">
        <v>35</v>
      </c>
      <c r="BS129" s="51">
        <v>16787</v>
      </c>
    </row>
    <row r="130" spans="1:71" ht="8.85" customHeight="1" x14ac:dyDescent="0.3">
      <c r="A130" s="60"/>
      <c r="B130" s="60"/>
      <c r="E130" s="47"/>
      <c r="F130" s="47"/>
      <c r="G130" s="47"/>
      <c r="H130" s="47"/>
      <c r="I130" s="47"/>
      <c r="J130" s="47"/>
      <c r="K130" s="47"/>
      <c r="L130" s="47"/>
      <c r="M130" s="47"/>
      <c r="N130" s="47"/>
      <c r="O130" s="47"/>
      <c r="P130" s="47"/>
      <c r="Q130" s="47"/>
      <c r="R130" s="47"/>
      <c r="S130" s="47"/>
      <c r="T130" s="47"/>
      <c r="U130" s="66"/>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66"/>
      <c r="BD130" s="47"/>
      <c r="BE130" s="47"/>
      <c r="BF130" s="47"/>
      <c r="BG130" s="47"/>
      <c r="BH130" s="47"/>
      <c r="BI130" s="47"/>
      <c r="BJ130" s="47"/>
      <c r="BK130" s="47"/>
      <c r="BL130" s="47"/>
      <c r="BM130" s="47"/>
      <c r="BN130" s="47"/>
      <c r="BO130" s="66"/>
      <c r="BQ130" s="47"/>
      <c r="BS130" s="51"/>
    </row>
    <row r="131" spans="1:71" ht="8.85" customHeight="1" x14ac:dyDescent="0.3">
      <c r="A131" s="47">
        <v>36</v>
      </c>
      <c r="B131" s="60"/>
      <c r="C131" s="47" t="s">
        <v>158</v>
      </c>
      <c r="E131" s="69">
        <v>32630615</v>
      </c>
      <c r="F131" s="66"/>
      <c r="G131" s="69">
        <v>1062620</v>
      </c>
      <c r="H131" s="47"/>
      <c r="I131" s="69">
        <v>10025832</v>
      </c>
      <c r="J131" s="69"/>
      <c r="K131" s="69">
        <v>61033</v>
      </c>
      <c r="L131" s="47"/>
      <c r="M131" s="69">
        <v>268034</v>
      </c>
      <c r="N131" s="47"/>
      <c r="O131" s="69">
        <v>0</v>
      </c>
      <c r="P131" s="47"/>
      <c r="Q131" s="69">
        <v>368026</v>
      </c>
      <c r="R131" s="47"/>
      <c r="S131" s="69">
        <v>200637</v>
      </c>
      <c r="T131" s="47"/>
      <c r="U131" s="69">
        <f>SUM(E131:S131)</f>
        <v>44616797</v>
      </c>
      <c r="V131" s="47"/>
      <c r="W131" s="70">
        <f>(U131/$BS131)</f>
        <v>1152.561209991992</v>
      </c>
      <c r="X131" s="47"/>
      <c r="Y131" s="70">
        <f>IF($BO131,U131/$BO131*100,0)</f>
        <v>68.313730131595278</v>
      </c>
      <c r="Z131" s="47"/>
      <c r="AA131" s="69">
        <v>13318307</v>
      </c>
      <c r="AB131" s="47"/>
      <c r="AC131" s="70">
        <f>(AA131/$BS131)</f>
        <v>344.04450931259851</v>
      </c>
      <c r="AD131" s="47"/>
      <c r="AE131" s="70">
        <f>IF($BO131,AA131/$BO131*100,0)</f>
        <v>20.391944096922433</v>
      </c>
      <c r="AF131" s="47"/>
      <c r="AG131" s="282">
        <v>440781</v>
      </c>
      <c r="AH131" s="47"/>
      <c r="AI131" s="70">
        <f>(AG131/$BS131)</f>
        <v>11.38645346284002</v>
      </c>
      <c r="AJ131" s="47"/>
      <c r="AK131" s="70">
        <f>IF($BO131,AG131/$BO131*100,0)</f>
        <v>0.67488919657622892</v>
      </c>
      <c r="AL131" s="47"/>
      <c r="AM131" s="282">
        <v>44321</v>
      </c>
      <c r="AN131" s="47"/>
      <c r="AO131" s="70">
        <f>(AM131/$BS131)</f>
        <v>1.1449200485650073</v>
      </c>
      <c r="AP131" s="47"/>
      <c r="AQ131" s="70">
        <f>IF($BO131,AM131/$BO131*100,0)</f>
        <v>6.786082903177551E-2</v>
      </c>
      <c r="AR131" s="47"/>
      <c r="AS131" s="282">
        <v>5672720</v>
      </c>
      <c r="AT131" s="47"/>
      <c r="AU131" s="70">
        <f>(AS131/$BS131)</f>
        <v>146.54025987445428</v>
      </c>
      <c r="AV131" s="47"/>
      <c r="AW131" s="70">
        <f>IF($BO131,AS131/$BO131*100,0)</f>
        <v>8.6856226634131346</v>
      </c>
      <c r="AX131" s="47"/>
      <c r="AY131" s="282">
        <v>63794</v>
      </c>
      <c r="AZ131" s="47"/>
      <c r="BA131" s="282">
        <v>113684</v>
      </c>
      <c r="BB131" s="47"/>
      <c r="BC131" s="69">
        <f>(AY131+BA131)</f>
        <v>177478</v>
      </c>
      <c r="BD131" s="47"/>
      <c r="BE131" s="70">
        <f>(BC131/$BS131)</f>
        <v>4.5846916897006018</v>
      </c>
      <c r="BF131" s="47"/>
      <c r="BG131" s="70">
        <f>IF($BO131,BC131/$BO131*100,0)</f>
        <v>0.27174035366759447</v>
      </c>
      <c r="BH131" s="47"/>
      <c r="BI131" s="282">
        <v>1041206</v>
      </c>
      <c r="BJ131" s="47"/>
      <c r="BK131" s="70">
        <f>(BI131/$BS131)</f>
        <v>26.896902689158122</v>
      </c>
      <c r="BL131" s="47"/>
      <c r="BM131" s="70">
        <f>IF($BO131,BI131/$BO131*100,0)</f>
        <v>1.5942127287935486</v>
      </c>
      <c r="BN131" s="47"/>
      <c r="BO131" s="69">
        <f>(U131+AA131+AG131+AM131+AS131+BC131+BI131)</f>
        <v>65311610</v>
      </c>
      <c r="BQ131" s="47">
        <v>36</v>
      </c>
      <c r="BS131" s="51">
        <v>38711</v>
      </c>
    </row>
    <row r="132" spans="1:71" ht="8.85" customHeight="1" x14ac:dyDescent="0.3">
      <c r="A132" s="47">
        <v>37</v>
      </c>
      <c r="B132" s="60"/>
      <c r="C132" s="47" t="s">
        <v>159</v>
      </c>
      <c r="E132" s="69">
        <v>30089230</v>
      </c>
      <c r="F132" s="66"/>
      <c r="G132" s="69">
        <v>877468</v>
      </c>
      <c r="H132" s="47"/>
      <c r="I132" s="69">
        <v>14565932</v>
      </c>
      <c r="J132" s="69"/>
      <c r="K132" s="69">
        <v>3849</v>
      </c>
      <c r="L132" s="47"/>
      <c r="M132" s="69">
        <v>484255</v>
      </c>
      <c r="N132" s="47"/>
      <c r="O132" s="69">
        <v>0</v>
      </c>
      <c r="P132" s="47"/>
      <c r="Q132" s="69">
        <v>328366</v>
      </c>
      <c r="R132" s="47"/>
      <c r="S132" s="69">
        <v>171348</v>
      </c>
      <c r="T132" s="47"/>
      <c r="U132" s="69">
        <f>SUM(E132:S132)</f>
        <v>46520448</v>
      </c>
      <c r="V132" s="47"/>
      <c r="W132" s="70">
        <f>(U132/$BS132)</f>
        <v>1881.3623973793829</v>
      </c>
      <c r="X132" s="47"/>
      <c r="Y132" s="70">
        <f>IF($BO132,U132/$BO132*100,0)</f>
        <v>76.916238774607152</v>
      </c>
      <c r="Z132" s="47"/>
      <c r="AA132" s="69">
        <v>9516517</v>
      </c>
      <c r="AB132" s="47"/>
      <c r="AC132" s="70">
        <f>(AA132/$BS132)</f>
        <v>384.86338819913453</v>
      </c>
      <c r="AD132" s="47"/>
      <c r="AE132" s="70">
        <f>IF($BO132,AA132/$BO132*100,0)</f>
        <v>15.734472158879642</v>
      </c>
      <c r="AF132" s="47"/>
      <c r="AG132" s="69">
        <v>1521728</v>
      </c>
      <c r="AH132" s="47"/>
      <c r="AI132" s="70">
        <f>(AG132/$BS132)</f>
        <v>61.541149350911958</v>
      </c>
      <c r="AJ132" s="47"/>
      <c r="AK132" s="70">
        <f>IF($BO132,AG132/$BO132*100,0)</f>
        <v>2.5160031605457753</v>
      </c>
      <c r="AL132" s="47"/>
      <c r="AM132" s="69">
        <v>60398</v>
      </c>
      <c r="AN132" s="47"/>
      <c r="AO132" s="70">
        <f>(AM132/$BS132)</f>
        <v>2.4425931168358472</v>
      </c>
      <c r="AP132" s="47"/>
      <c r="AQ132" s="70">
        <f>IF($BO132,AM132/$BO132*100,0)</f>
        <v>9.9861183398507317E-2</v>
      </c>
      <c r="AR132" s="47"/>
      <c r="AS132" s="69">
        <v>2169560</v>
      </c>
      <c r="AT132" s="47"/>
      <c r="AU132" s="70">
        <f>(AS132/$BS132)</f>
        <v>87.740526549925178</v>
      </c>
      <c r="AV132" s="47"/>
      <c r="AW132" s="70">
        <f>IF($BO132,AS132/$BO132*100,0)</f>
        <v>3.5871192598110127</v>
      </c>
      <c r="AX132" s="47"/>
      <c r="AY132" s="69">
        <v>115215</v>
      </c>
      <c r="AZ132" s="47"/>
      <c r="BA132" s="69">
        <v>124100</v>
      </c>
      <c r="BB132" s="47"/>
      <c r="BC132" s="69">
        <f>(AY132+BA132)</f>
        <v>239315</v>
      </c>
      <c r="BD132" s="47"/>
      <c r="BE132" s="70">
        <f>(BC132/$BS132)</f>
        <v>9.6782868928701422</v>
      </c>
      <c r="BF132" s="47"/>
      <c r="BG132" s="70">
        <f>IF($BO132,BC132/$BO132*100,0)</f>
        <v>0.39567997458547927</v>
      </c>
      <c r="BH132" s="47"/>
      <c r="BI132" s="69">
        <v>453993</v>
      </c>
      <c r="BJ132" s="47"/>
      <c r="BK132" s="70">
        <f>(BI132/$BS132)</f>
        <v>18.360213531766895</v>
      </c>
      <c r="BL132" s="47"/>
      <c r="BM132" s="70">
        <f>IF($BO132,BI132/$BO132*100,0)</f>
        <v>0.75062548817243169</v>
      </c>
      <c r="BN132" s="47"/>
      <c r="BO132" s="69">
        <f>(U132+AA132+AG132+AM132+AS132+BC132+BI132)</f>
        <v>60481959</v>
      </c>
      <c r="BQ132" s="47">
        <v>37</v>
      </c>
      <c r="BS132" s="51">
        <v>24727</v>
      </c>
    </row>
    <row r="133" spans="1:71" ht="8.85" customHeight="1" x14ac:dyDescent="0.3">
      <c r="A133" s="47">
        <v>38</v>
      </c>
      <c r="B133" s="60"/>
      <c r="C133" s="47" t="s">
        <v>160</v>
      </c>
      <c r="E133" s="69">
        <v>9776156</v>
      </c>
      <c r="F133" s="66"/>
      <c r="G133" s="69">
        <v>311598</v>
      </c>
      <c r="H133" s="47"/>
      <c r="I133" s="69">
        <v>3003352</v>
      </c>
      <c r="J133" s="69"/>
      <c r="K133" s="69">
        <v>27355</v>
      </c>
      <c r="L133" s="47"/>
      <c r="M133" s="69">
        <v>99543</v>
      </c>
      <c r="N133" s="47"/>
      <c r="O133" s="69">
        <v>37189</v>
      </c>
      <c r="P133" s="47"/>
      <c r="Q133" s="69">
        <v>112232</v>
      </c>
      <c r="R133" s="47"/>
      <c r="S133" s="69">
        <v>144078</v>
      </c>
      <c r="T133" s="47"/>
      <c r="U133" s="69">
        <f>SUM(E133:S133)</f>
        <v>13511503</v>
      </c>
      <c r="V133" s="47"/>
      <c r="W133" s="70">
        <f>(U133/$BS133)</f>
        <v>881.20413487249721</v>
      </c>
      <c r="X133" s="47"/>
      <c r="Y133" s="70">
        <f>IF($BO133,U133/$BO133*100,0)</f>
        <v>59.736792099386015</v>
      </c>
      <c r="Z133" s="47"/>
      <c r="AA133" s="69">
        <v>1654440</v>
      </c>
      <c r="AB133" s="47"/>
      <c r="AC133" s="70">
        <f>(AA133/$BS133)</f>
        <v>107.90060653492468</v>
      </c>
      <c r="AD133" s="47"/>
      <c r="AE133" s="70">
        <f>IF($BO133,AA133/$BO133*100,0)</f>
        <v>7.3145776839858749</v>
      </c>
      <c r="AF133" s="47"/>
      <c r="AG133" s="69">
        <v>75810</v>
      </c>
      <c r="AH133" s="47"/>
      <c r="AI133" s="70">
        <f>(AG133/$BS133)</f>
        <v>4.9442379182156131</v>
      </c>
      <c r="AJ133" s="47"/>
      <c r="AK133" s="70">
        <f>IF($BO133,AG133/$BO133*100,0)</f>
        <v>0.33516968534547592</v>
      </c>
      <c r="AL133" s="47"/>
      <c r="AM133" s="69">
        <v>13965</v>
      </c>
      <c r="AN133" s="47"/>
      <c r="AO133" s="70">
        <f>(AM133/$BS133)</f>
        <v>0.91078066914498146</v>
      </c>
      <c r="AP133" s="47"/>
      <c r="AQ133" s="70">
        <f>IF($BO133,AM133/$BO133*100,0)</f>
        <v>6.1741784142587665E-2</v>
      </c>
      <c r="AR133" s="47"/>
      <c r="AS133" s="69">
        <v>6301862</v>
      </c>
      <c r="AT133" s="47"/>
      <c r="AU133" s="70">
        <f>(AS133/$BS133)</f>
        <v>410.99993478119092</v>
      </c>
      <c r="AV133" s="47"/>
      <c r="AW133" s="70">
        <f>IF($BO133,AS133/$BO133*100,0)</f>
        <v>27.861668693188385</v>
      </c>
      <c r="AX133" s="47"/>
      <c r="AY133" s="69">
        <v>85989</v>
      </c>
      <c r="AZ133" s="47"/>
      <c r="BA133" s="69">
        <v>39365</v>
      </c>
      <c r="BB133" s="47"/>
      <c r="BC133" s="69">
        <f>(AY133+BA133)</f>
        <v>125354</v>
      </c>
      <c r="BD133" s="47"/>
      <c r="BE133" s="70">
        <f>(BC133/$BS133)</f>
        <v>8.1754385964912277</v>
      </c>
      <c r="BF133" s="47"/>
      <c r="BG133" s="70">
        <f>IF($BO133,BC133/$BO133*100,0)</f>
        <v>0.55421264657428815</v>
      </c>
      <c r="BH133" s="47"/>
      <c r="BI133" s="69">
        <v>935460</v>
      </c>
      <c r="BJ133" s="47"/>
      <c r="BK133" s="70">
        <f>(BI133/$BS133)</f>
        <v>61.009587164938367</v>
      </c>
      <c r="BL133" s="47"/>
      <c r="BM133" s="70">
        <f>IF($BO133,BI133/$BO133*100,0)</f>
        <v>4.1358374073773758</v>
      </c>
      <c r="BN133" s="47"/>
      <c r="BO133" s="69">
        <f>(U133+AA133+AG133+AM133+AS133+BC133+BI133)</f>
        <v>22618394</v>
      </c>
      <c r="BQ133" s="47">
        <v>38</v>
      </c>
      <c r="BS133" s="51">
        <v>15333</v>
      </c>
    </row>
    <row r="134" spans="1:71" ht="8.85" customHeight="1" x14ac:dyDescent="0.3">
      <c r="A134" s="47">
        <v>39</v>
      </c>
      <c r="B134" s="60"/>
      <c r="C134" s="47" t="s">
        <v>161</v>
      </c>
      <c r="E134" s="69">
        <v>17931274</v>
      </c>
      <c r="F134" s="66"/>
      <c r="G134" s="69">
        <v>487513</v>
      </c>
      <c r="H134" s="47"/>
      <c r="I134" s="69">
        <v>5741892</v>
      </c>
      <c r="J134" s="69"/>
      <c r="K134" s="69">
        <v>0</v>
      </c>
      <c r="L134" s="47"/>
      <c r="M134" s="69">
        <v>258790</v>
      </c>
      <c r="N134" s="47"/>
      <c r="O134" s="69">
        <v>0</v>
      </c>
      <c r="P134" s="47"/>
      <c r="Q134" s="69">
        <v>250857</v>
      </c>
      <c r="R134" s="47"/>
      <c r="S134" s="69">
        <v>144105</v>
      </c>
      <c r="T134" s="47"/>
      <c r="U134" s="69">
        <f>SUM(E134:S134)</f>
        <v>24814431</v>
      </c>
      <c r="V134" s="47"/>
      <c r="W134" s="70">
        <f>(U134/$BS134)</f>
        <v>1207.3973822499026</v>
      </c>
      <c r="X134" s="47"/>
      <c r="Y134" s="70">
        <f>IF($BO134,U134/$BO134*100,0)</f>
        <v>66.650759470789154</v>
      </c>
      <c r="Z134" s="47"/>
      <c r="AA134" s="69">
        <v>6496336</v>
      </c>
      <c r="AB134" s="47"/>
      <c r="AC134" s="70">
        <f>(AA134/$BS134)</f>
        <v>316.09264305177112</v>
      </c>
      <c r="AD134" s="47"/>
      <c r="AE134" s="70">
        <f>IF($BO134,AA134/$BO134*100,0)</f>
        <v>17.448948483945838</v>
      </c>
      <c r="AF134" s="47"/>
      <c r="AG134" s="69">
        <v>373617</v>
      </c>
      <c r="AH134" s="47"/>
      <c r="AI134" s="70">
        <f>(AG134/$BS134)</f>
        <v>18.179106656286493</v>
      </c>
      <c r="AJ134" s="47"/>
      <c r="AK134" s="70">
        <f>IF($BO134,AG134/$BO134*100,0)</f>
        <v>1.0035231837956646</v>
      </c>
      <c r="AL134" s="47"/>
      <c r="AM134" s="69">
        <v>58052</v>
      </c>
      <c r="AN134" s="47"/>
      <c r="AO134" s="70">
        <f>(AM134/$BS134)</f>
        <v>2.8246399377189566</v>
      </c>
      <c r="AP134" s="47"/>
      <c r="AQ134" s="70">
        <f>IF($BO134,AM134/$BO134*100,0)</f>
        <v>0.15592579530831283</v>
      </c>
      <c r="AR134" s="47"/>
      <c r="AS134" s="69">
        <v>4199194</v>
      </c>
      <c r="AT134" s="47"/>
      <c r="AU134" s="70">
        <f>(AS134/$BS134)</f>
        <v>204.32045543012845</v>
      </c>
      <c r="AV134" s="47"/>
      <c r="AW134" s="70">
        <f>IF($BO134,AS134/$BO134*100,0)</f>
        <v>11.278899333423404</v>
      </c>
      <c r="AX134" s="47"/>
      <c r="AY134" s="69">
        <v>72505</v>
      </c>
      <c r="AZ134" s="47"/>
      <c r="BA134" s="69">
        <v>36407</v>
      </c>
      <c r="BB134" s="47"/>
      <c r="BC134" s="69">
        <f>(AY134+BA134)</f>
        <v>108912</v>
      </c>
      <c r="BD134" s="47"/>
      <c r="BE134" s="70">
        <f>(BC134/$BS134)</f>
        <v>5.2993382639159208</v>
      </c>
      <c r="BF134" s="47"/>
      <c r="BG134" s="70">
        <f>IF($BO134,BC134/$BO134*100,0)</f>
        <v>0.29253411111794542</v>
      </c>
      <c r="BH134" s="47"/>
      <c r="BI134" s="69">
        <v>1179988</v>
      </c>
      <c r="BJ134" s="47"/>
      <c r="BK134" s="70">
        <f>(BI134/$BS134)</f>
        <v>57.414752822109769</v>
      </c>
      <c r="BL134" s="47"/>
      <c r="BM134" s="70">
        <f>IF($BO134,BI134/$BO134*100,0)</f>
        <v>3.1694096216196761</v>
      </c>
      <c r="BN134" s="47"/>
      <c r="BO134" s="69">
        <f>(U134+AA134+AG134+AM134+AS134+BC134+BI134)</f>
        <v>37230530</v>
      </c>
      <c r="BQ134" s="47">
        <v>39</v>
      </c>
      <c r="BS134" s="51">
        <v>20552</v>
      </c>
    </row>
    <row r="135" spans="1:71" ht="8.85" customHeight="1" x14ac:dyDescent="0.3">
      <c r="A135" s="47">
        <v>40</v>
      </c>
      <c r="B135" s="60"/>
      <c r="C135" s="47" t="s">
        <v>162</v>
      </c>
      <c r="E135" s="69">
        <v>4209582</v>
      </c>
      <c r="F135" s="66"/>
      <c r="G135" s="69">
        <v>7082913</v>
      </c>
      <c r="H135" s="47"/>
      <c r="I135" s="69">
        <v>2153498</v>
      </c>
      <c r="J135" s="69"/>
      <c r="K135" s="69">
        <v>34213</v>
      </c>
      <c r="L135" s="47"/>
      <c r="M135" s="69">
        <v>934419</v>
      </c>
      <c r="N135" s="47"/>
      <c r="O135" s="69">
        <v>0</v>
      </c>
      <c r="P135" s="47"/>
      <c r="Q135" s="69">
        <v>179979</v>
      </c>
      <c r="R135" s="47"/>
      <c r="S135" s="69">
        <v>62932</v>
      </c>
      <c r="T135" s="47"/>
      <c r="U135" s="69">
        <f>SUM(E135:S135)</f>
        <v>14657536</v>
      </c>
      <c r="V135" s="47"/>
      <c r="W135" s="70">
        <f>(U135/$BS135)</f>
        <v>1286.7646387498903</v>
      </c>
      <c r="X135" s="47"/>
      <c r="Y135" s="70">
        <f>IF($BO135,U135/$BO135*100,0)</f>
        <v>64.539132722116335</v>
      </c>
      <c r="Z135" s="47"/>
      <c r="AA135" s="69">
        <v>2427042</v>
      </c>
      <c r="AB135" s="47"/>
      <c r="AC135" s="70">
        <f>(AA135/$BS135)</f>
        <v>213.06663155122465</v>
      </c>
      <c r="AD135" s="47"/>
      <c r="AE135" s="70">
        <f>IF($BO135,AA135/$BO135*100,0)</f>
        <v>10.686597376267789</v>
      </c>
      <c r="AF135" s="47"/>
      <c r="AG135" s="282">
        <v>96320</v>
      </c>
      <c r="AH135" s="47"/>
      <c r="AI135" s="70">
        <f>(AG135/$BS135)</f>
        <v>8.4557984373628301</v>
      </c>
      <c r="AJ135" s="47"/>
      <c r="AK135" s="70">
        <f>IF($BO135,AG135/$BO135*100,0)</f>
        <v>0.42411011399148163</v>
      </c>
      <c r="AL135" s="47"/>
      <c r="AM135" s="282">
        <v>1046918</v>
      </c>
      <c r="AN135" s="47"/>
      <c r="AO135" s="70">
        <f>(AM135/$BS135)</f>
        <v>91.907470810288828</v>
      </c>
      <c r="AP135" s="47"/>
      <c r="AQ135" s="70">
        <f>IF($BO135,AM135/$BO135*100,0)</f>
        <v>4.609722926907537</v>
      </c>
      <c r="AR135" s="47"/>
      <c r="AS135" s="282">
        <v>2776752</v>
      </c>
      <c r="AT135" s="47"/>
      <c r="AU135" s="70">
        <f>(AS135/$BS135)</f>
        <v>243.76718461943639</v>
      </c>
      <c r="AV135" s="47"/>
      <c r="AW135" s="70">
        <f>IF($BO135,AS135/$BO135*100,0)</f>
        <v>12.226418264597951</v>
      </c>
      <c r="AX135" s="47"/>
      <c r="AY135" s="282">
        <v>45231</v>
      </c>
      <c r="AZ135" s="47"/>
      <c r="BA135" s="282">
        <v>1063692</v>
      </c>
      <c r="BB135" s="47"/>
      <c r="BC135" s="69">
        <f>(AY135+BA135)</f>
        <v>1108923</v>
      </c>
      <c r="BD135" s="47"/>
      <c r="BE135" s="70">
        <f>(BC135/$BS135)</f>
        <v>97.350803265736104</v>
      </c>
      <c r="BF135" s="47"/>
      <c r="BG135" s="70">
        <f>IF($BO135,BC135/$BO135*100,0)</f>
        <v>4.8827394096529879</v>
      </c>
      <c r="BH135" s="47"/>
      <c r="BI135" s="282">
        <v>597592</v>
      </c>
      <c r="BJ135" s="47"/>
      <c r="BK135" s="70">
        <f>(BI135/$BS135)</f>
        <v>52.461768062505485</v>
      </c>
      <c r="BL135" s="47"/>
      <c r="BM135" s="70">
        <f>IF($BO135,BI135/$BO135*100,0)</f>
        <v>2.6312791864659206</v>
      </c>
      <c r="BN135" s="47"/>
      <c r="BO135" s="69">
        <f>(U135+AA135+AG135+AM135+AS135+BC135+BI135)</f>
        <v>22711083</v>
      </c>
      <c r="BQ135" s="47">
        <v>40</v>
      </c>
      <c r="BS135" s="51">
        <v>11391</v>
      </c>
    </row>
    <row r="136" spans="1:71" ht="8.85" customHeight="1" x14ac:dyDescent="0.3">
      <c r="A136" s="71"/>
      <c r="B136" s="60"/>
      <c r="E136" s="66"/>
      <c r="F136" s="47"/>
      <c r="G136" s="66"/>
      <c r="H136" s="47"/>
      <c r="I136" s="66"/>
      <c r="J136" s="66"/>
      <c r="K136" s="66"/>
      <c r="L136" s="47"/>
      <c r="M136" s="66"/>
      <c r="N136" s="47"/>
      <c r="O136" s="66"/>
      <c r="P136" s="47"/>
      <c r="Q136" s="66"/>
      <c r="R136" s="47"/>
      <c r="S136" s="66"/>
      <c r="T136" s="47"/>
      <c r="U136" s="66"/>
      <c r="V136" s="47"/>
      <c r="W136" s="47"/>
      <c r="X136" s="47"/>
      <c r="Y136" s="47"/>
      <c r="Z136" s="47"/>
      <c r="AA136" s="66"/>
      <c r="AB136" s="47"/>
      <c r="AC136" s="47"/>
      <c r="AD136" s="47"/>
      <c r="AE136" s="47"/>
      <c r="AF136" s="47"/>
      <c r="AG136" s="66"/>
      <c r="AH136" s="47"/>
      <c r="AI136" s="47"/>
      <c r="AJ136" s="47"/>
      <c r="AK136" s="47"/>
      <c r="AL136" s="47"/>
      <c r="AM136" s="66"/>
      <c r="AN136" s="47"/>
      <c r="AO136" s="47"/>
      <c r="AP136" s="47"/>
      <c r="AQ136" s="47"/>
      <c r="AR136" s="47"/>
      <c r="AS136" s="66"/>
      <c r="AT136" s="47"/>
      <c r="AU136" s="47"/>
      <c r="AV136" s="47"/>
      <c r="AW136" s="47"/>
      <c r="AX136" s="47"/>
      <c r="AY136" s="66"/>
      <c r="AZ136" s="47"/>
      <c r="BA136" s="66"/>
      <c r="BB136" s="47"/>
      <c r="BC136" s="66"/>
      <c r="BD136" s="47"/>
      <c r="BE136" s="47"/>
      <c r="BF136" s="47"/>
      <c r="BG136" s="47"/>
      <c r="BH136" s="47"/>
      <c r="BI136" s="66"/>
      <c r="BJ136" s="47"/>
      <c r="BK136" s="47"/>
      <c r="BL136" s="47"/>
      <c r="BM136" s="47"/>
      <c r="BN136" s="47"/>
      <c r="BO136" s="66"/>
      <c r="BQ136" s="72"/>
    </row>
    <row r="137" spans="1:71" ht="8.85" customHeight="1" x14ac:dyDescent="0.3">
      <c r="A137" s="47">
        <v>41</v>
      </c>
      <c r="B137" s="60"/>
      <c r="C137" s="47" t="s">
        <v>163</v>
      </c>
      <c r="E137" s="69">
        <v>14099422</v>
      </c>
      <c r="F137" s="66"/>
      <c r="G137" s="69">
        <v>5738037</v>
      </c>
      <c r="H137" s="47"/>
      <c r="I137" s="69">
        <v>8044889</v>
      </c>
      <c r="J137" s="69"/>
      <c r="K137" s="69">
        <v>68977</v>
      </c>
      <c r="L137" s="47"/>
      <c r="M137" s="69">
        <v>1546163</v>
      </c>
      <c r="N137" s="47"/>
      <c r="O137" s="69">
        <v>0</v>
      </c>
      <c r="P137" s="47"/>
      <c r="Q137" s="69">
        <v>738985</v>
      </c>
      <c r="R137" s="47"/>
      <c r="S137" s="69">
        <v>334242</v>
      </c>
      <c r="T137" s="47"/>
      <c r="U137" s="69">
        <f>SUM(E137:S137)</f>
        <v>30570715</v>
      </c>
      <c r="V137" s="47"/>
      <c r="W137" s="70">
        <f>(U137/$BS137)</f>
        <v>898.55725706895544</v>
      </c>
      <c r="X137" s="47"/>
      <c r="Y137" s="70">
        <f>IF($BO137,U137/$BO137*100,0)</f>
        <v>61.061146804181867</v>
      </c>
      <c r="Z137" s="47"/>
      <c r="AA137" s="69">
        <v>11001923</v>
      </c>
      <c r="AB137" s="47"/>
      <c r="AC137" s="70">
        <f>(AA137/$BS137)</f>
        <v>323.37672682381987</v>
      </c>
      <c r="AD137" s="47"/>
      <c r="AE137" s="70">
        <f>IF($BO137,AA137/$BO137*100,0)</f>
        <v>21.974953331359927</v>
      </c>
      <c r="AF137" s="47"/>
      <c r="AG137" s="282">
        <v>341847</v>
      </c>
      <c r="AH137" s="47"/>
      <c r="AI137" s="70">
        <f>(AG137/$BS137)</f>
        <v>10.04782199753101</v>
      </c>
      <c r="AJ137" s="47"/>
      <c r="AK137" s="70">
        <f>IF($BO137,AG137/$BO137*100,0)</f>
        <v>0.68279625947803824</v>
      </c>
      <c r="AL137" s="47"/>
      <c r="AM137" s="282">
        <v>25692</v>
      </c>
      <c r="AN137" s="47"/>
      <c r="AO137" s="70">
        <f>(AM137/$BS137)</f>
        <v>0.75515842690024104</v>
      </c>
      <c r="AP137" s="47"/>
      <c r="AQ137" s="70">
        <f>IF($BO137,AM137/$BO137*100,0)</f>
        <v>5.1316529027634464E-2</v>
      </c>
      <c r="AR137" s="47"/>
      <c r="AS137" s="282">
        <v>6751686</v>
      </c>
      <c r="AT137" s="47"/>
      <c r="AU137" s="70">
        <f>(AS137/$BS137)</f>
        <v>198.45059079419198</v>
      </c>
      <c r="AV137" s="47"/>
      <c r="AW137" s="70">
        <f>IF($BO137,AS137/$BO137*100,0)</f>
        <v>13.485641079109186</v>
      </c>
      <c r="AX137" s="47"/>
      <c r="AY137" s="282">
        <v>18381</v>
      </c>
      <c r="AZ137" s="47"/>
      <c r="BA137" s="282">
        <v>267699</v>
      </c>
      <c r="BB137" s="47"/>
      <c r="BC137" s="69">
        <f>(AY137+BA137)</f>
        <v>286080</v>
      </c>
      <c r="BD137" s="47"/>
      <c r="BE137" s="70">
        <f>(BC137/$BS137)</f>
        <v>8.4086767385809189</v>
      </c>
      <c r="BF137" s="47"/>
      <c r="BG137" s="70">
        <f>IF($BO137,BC137/$BO137*100,0)</f>
        <v>0.57140871182569164</v>
      </c>
      <c r="BH137" s="47"/>
      <c r="BI137" s="282">
        <v>1087797</v>
      </c>
      <c r="BJ137" s="47"/>
      <c r="BK137" s="70">
        <f>(BI137/$BS137)</f>
        <v>31.973340779495622</v>
      </c>
      <c r="BL137" s="47"/>
      <c r="BM137" s="70">
        <f>IF($BO137,BI137/$BO137*100,0)</f>
        <v>2.1727372850176585</v>
      </c>
      <c r="BN137" s="47"/>
      <c r="BO137" s="69">
        <f>(U137+AA137+AG137+AM137+AS137+BC137+BI137)</f>
        <v>50065740</v>
      </c>
      <c r="BQ137" s="47">
        <v>41</v>
      </c>
      <c r="BS137" s="51">
        <v>34022</v>
      </c>
    </row>
    <row r="138" spans="1:71" ht="8.85" customHeight="1" x14ac:dyDescent="0.3">
      <c r="A138" s="47">
        <v>42</v>
      </c>
      <c r="B138" s="60"/>
      <c r="C138" s="47" t="s">
        <v>164</v>
      </c>
      <c r="E138" s="69">
        <v>127316654</v>
      </c>
      <c r="F138" s="66"/>
      <c r="G138" s="69">
        <v>6400501</v>
      </c>
      <c r="H138" s="47"/>
      <c r="I138" s="69">
        <v>41538516</v>
      </c>
      <c r="J138" s="69"/>
      <c r="K138" s="69">
        <v>34698</v>
      </c>
      <c r="L138" s="47"/>
      <c r="M138" s="69">
        <v>1890481</v>
      </c>
      <c r="N138" s="47"/>
      <c r="O138" s="69">
        <v>1701154</v>
      </c>
      <c r="P138" s="47"/>
      <c r="Q138" s="69">
        <v>1068760</v>
      </c>
      <c r="R138" s="47"/>
      <c r="S138" s="69">
        <v>556862</v>
      </c>
      <c r="T138" s="47"/>
      <c r="U138" s="69">
        <f>SUM(E138:S138)</f>
        <v>180507626</v>
      </c>
      <c r="V138" s="47"/>
      <c r="W138" s="70">
        <f>(U138/$BS138)</f>
        <v>1641.2917556988152</v>
      </c>
      <c r="X138" s="47"/>
      <c r="Y138" s="70">
        <f>IF($BO138,U138/$BO138*100,0)</f>
        <v>71.94483692691712</v>
      </c>
      <c r="Z138" s="47"/>
      <c r="AA138" s="69">
        <v>47401234</v>
      </c>
      <c r="AB138" s="47"/>
      <c r="AC138" s="70">
        <f>(AA138/$BS138)</f>
        <v>431.00259140381348</v>
      </c>
      <c r="AD138" s="47"/>
      <c r="AE138" s="70">
        <f>IF($BO138,AA138/$BO138*100,0)</f>
        <v>18.892686840081975</v>
      </c>
      <c r="AF138" s="47"/>
      <c r="AG138" s="69">
        <v>2861099</v>
      </c>
      <c r="AH138" s="47"/>
      <c r="AI138" s="70">
        <f>(AG138/$BS138)</f>
        <v>26.014957400958366</v>
      </c>
      <c r="AJ138" s="47"/>
      <c r="AK138" s="70">
        <f>IF($BO138,AG138/$BO138*100,0)</f>
        <v>1.140346840452966</v>
      </c>
      <c r="AL138" s="47"/>
      <c r="AM138" s="69">
        <v>918173</v>
      </c>
      <c r="AN138" s="47"/>
      <c r="AO138" s="70">
        <f>(AM138/$BS138)</f>
        <v>8.3486211003918935</v>
      </c>
      <c r="AP138" s="47"/>
      <c r="AQ138" s="70">
        <f>IF($BO138,AM138/$BO138*100,0)</f>
        <v>0.36595576718569373</v>
      </c>
      <c r="AR138" s="47"/>
      <c r="AS138" s="69">
        <v>12877803</v>
      </c>
      <c r="AT138" s="47"/>
      <c r="AU138" s="70">
        <f>(AS138/$BS138)</f>
        <v>117.09329053728439</v>
      </c>
      <c r="AV138" s="47"/>
      <c r="AW138" s="70">
        <f>IF($BO138,AS138/$BO138*100,0)</f>
        <v>5.1326996944271155</v>
      </c>
      <c r="AX138" s="47"/>
      <c r="AY138" s="69">
        <v>16619</v>
      </c>
      <c r="AZ138" s="47"/>
      <c r="BA138" s="69">
        <v>759222</v>
      </c>
      <c r="BB138" s="47"/>
      <c r="BC138" s="69">
        <f>(AY138+BA138)</f>
        <v>775841</v>
      </c>
      <c r="BD138" s="47"/>
      <c r="BE138" s="70">
        <f>(BC138/$BS138)</f>
        <v>7.0544467580174395</v>
      </c>
      <c r="BF138" s="47"/>
      <c r="BG138" s="70">
        <f>IF($BO138,BC138/$BO138*100,0)</f>
        <v>0.30922657099382772</v>
      </c>
      <c r="BH138" s="47"/>
      <c r="BI138" s="69">
        <v>5555486</v>
      </c>
      <c r="BJ138" s="47"/>
      <c r="BK138" s="70">
        <f>(BI138/$BS138)</f>
        <v>50.514061775429852</v>
      </c>
      <c r="BL138" s="47"/>
      <c r="BM138" s="70">
        <f>IF($BO138,BI138/$BO138*100,0)</f>
        <v>2.2142473599412975</v>
      </c>
      <c r="BN138" s="47"/>
      <c r="BO138" s="69">
        <f>(U138+AA138+AG138+AM138+AS138+BC138+BI138)</f>
        <v>250897262</v>
      </c>
      <c r="BQ138" s="47">
        <v>42</v>
      </c>
      <c r="BS138" s="51">
        <v>109979</v>
      </c>
    </row>
    <row r="139" spans="1:71" ht="8.85" customHeight="1" x14ac:dyDescent="0.3">
      <c r="A139" s="47">
        <v>43</v>
      </c>
      <c r="B139" s="60"/>
      <c r="C139" s="47" t="s">
        <v>165</v>
      </c>
      <c r="E139" s="69">
        <v>378083566</v>
      </c>
      <c r="F139" s="66"/>
      <c r="G139" s="69">
        <v>10908787</v>
      </c>
      <c r="H139" s="47"/>
      <c r="I139" s="69">
        <v>94658746</v>
      </c>
      <c r="J139" s="69"/>
      <c r="K139" s="69">
        <v>10695</v>
      </c>
      <c r="L139" s="47"/>
      <c r="M139" s="69">
        <v>903693</v>
      </c>
      <c r="N139" s="47"/>
      <c r="O139" s="69">
        <v>0</v>
      </c>
      <c r="P139" s="47"/>
      <c r="Q139" s="69">
        <v>2444404</v>
      </c>
      <c r="R139" s="47"/>
      <c r="S139" s="69">
        <v>522236</v>
      </c>
      <c r="T139" s="47"/>
      <c r="U139" s="69">
        <f>SUM(E139:S139)</f>
        <v>487532127</v>
      </c>
      <c r="V139" s="47"/>
      <c r="W139" s="70">
        <f>(U139/$BS139)</f>
        <v>1457.9789616285225</v>
      </c>
      <c r="X139" s="47"/>
      <c r="Y139" s="70">
        <f>IF($BO139,U139/$BO139*100,0)</f>
        <v>67.186025622309145</v>
      </c>
      <c r="Z139" s="47"/>
      <c r="AA139" s="69">
        <v>187298957</v>
      </c>
      <c r="AB139" s="47"/>
      <c r="AC139" s="70">
        <f>(AA139/$BS139)</f>
        <v>560.12296158067397</v>
      </c>
      <c r="AD139" s="47"/>
      <c r="AE139" s="70">
        <f>IF($BO139,AA139/$BO139*100,0)</f>
        <v>25.811370835124016</v>
      </c>
      <c r="AF139" s="47"/>
      <c r="AG139" s="69">
        <v>8617724</v>
      </c>
      <c r="AH139" s="47"/>
      <c r="AI139" s="70">
        <f>(AG139/$BS139)</f>
        <v>25.771553490096863</v>
      </c>
      <c r="AJ139" s="47"/>
      <c r="AK139" s="70">
        <f>IF($BO139,AG139/$BO139*100,0)</f>
        <v>1.187594813561873</v>
      </c>
      <c r="AL139" s="47"/>
      <c r="AM139" s="69">
        <v>1678666</v>
      </c>
      <c r="AN139" s="47"/>
      <c r="AO139" s="70">
        <f>(AM139/$BS139)</f>
        <v>5.020099345373203</v>
      </c>
      <c r="AP139" s="47"/>
      <c r="AQ139" s="70">
        <f>IF($BO139,AM139/$BO139*100,0)</f>
        <v>0.23133428679111273</v>
      </c>
      <c r="AR139" s="47"/>
      <c r="AS139" s="69">
        <v>28000096</v>
      </c>
      <c r="AT139" s="47"/>
      <c r="AU139" s="70">
        <f>(AS139/$BS139)</f>
        <v>83.735098941651785</v>
      </c>
      <c r="AV139" s="47"/>
      <c r="AW139" s="70">
        <f>IF($BO139,AS139/$BO139*100,0)</f>
        <v>3.8586486163672156</v>
      </c>
      <c r="AX139" s="47"/>
      <c r="AY139" s="69">
        <v>1563956</v>
      </c>
      <c r="AZ139" s="47"/>
      <c r="BA139" s="69">
        <v>1488732</v>
      </c>
      <c r="BB139" s="47"/>
      <c r="BC139" s="69">
        <f>(AY139+BA139)</f>
        <v>3052688</v>
      </c>
      <c r="BD139" s="47"/>
      <c r="BE139" s="70">
        <f>(BC139/$BS139)</f>
        <v>9.1291519756929809</v>
      </c>
      <c r="BF139" s="47"/>
      <c r="BG139" s="70">
        <f>IF($BO139,BC139/$BO139*100,0)</f>
        <v>0.42068606934064806</v>
      </c>
      <c r="BH139" s="47"/>
      <c r="BI139" s="69">
        <v>9464878</v>
      </c>
      <c r="BJ139" s="47"/>
      <c r="BK139" s="70">
        <f>(BI139/$BS139)</f>
        <v>28.30499209005081</v>
      </c>
      <c r="BL139" s="47"/>
      <c r="BM139" s="70">
        <f>IF($BO139,BI139/$BO139*100,0)</f>
        <v>1.3043397565059955</v>
      </c>
      <c r="BN139" s="47"/>
      <c r="BO139" s="69">
        <f>(U139+AA139+AG139+AM139+AS139+BC139+BI139)</f>
        <v>725645136</v>
      </c>
      <c r="BQ139" s="47">
        <v>43</v>
      </c>
      <c r="BS139" s="51">
        <v>334389</v>
      </c>
    </row>
    <row r="140" spans="1:71" ht="8.85" customHeight="1" x14ac:dyDescent="0.3">
      <c r="A140" s="47">
        <v>44</v>
      </c>
      <c r="B140" s="60"/>
      <c r="C140" s="47" t="s">
        <v>166</v>
      </c>
      <c r="E140" s="69">
        <v>16397702</v>
      </c>
      <c r="F140" s="66"/>
      <c r="G140" s="69">
        <v>1181996</v>
      </c>
      <c r="H140" s="47"/>
      <c r="I140" s="69">
        <v>5536825</v>
      </c>
      <c r="J140" s="69"/>
      <c r="K140" s="69">
        <v>127707</v>
      </c>
      <c r="L140" s="47"/>
      <c r="M140" s="69">
        <v>5316574</v>
      </c>
      <c r="N140" s="47"/>
      <c r="O140" s="69">
        <v>0</v>
      </c>
      <c r="P140" s="47"/>
      <c r="Q140" s="69">
        <v>391765</v>
      </c>
      <c r="R140" s="47"/>
      <c r="S140" s="69">
        <v>215203</v>
      </c>
      <c r="T140" s="47"/>
      <c r="U140" s="69">
        <f>SUM(E140:S140)</f>
        <v>29167772</v>
      </c>
      <c r="V140" s="47"/>
      <c r="W140" s="70">
        <f>(U140/$BS140)</f>
        <v>572.5008243699458</v>
      </c>
      <c r="X140" s="47"/>
      <c r="Y140" s="70">
        <f>IF($BO140,U140/$BO140*100,0)</f>
        <v>48.16341289456993</v>
      </c>
      <c r="Z140" s="47"/>
      <c r="AA140" s="69">
        <v>15742493</v>
      </c>
      <c r="AB140" s="47"/>
      <c r="AC140" s="70">
        <f>(AA140/$BS140)</f>
        <v>308.99138337128051</v>
      </c>
      <c r="AD140" s="47"/>
      <c r="AE140" s="70">
        <f>IF($BO140,AA140/$BO140*100,0)</f>
        <v>25.994861395271357</v>
      </c>
      <c r="AF140" s="47"/>
      <c r="AG140" s="69">
        <v>108497</v>
      </c>
      <c r="AH140" s="47"/>
      <c r="AI140" s="70">
        <f>(AG140/$BS140)</f>
        <v>2.1295634764858287</v>
      </c>
      <c r="AJ140" s="47"/>
      <c r="AK140" s="70">
        <f>IF($BO140,AG140/$BO140*100,0)</f>
        <v>0.17915615251045414</v>
      </c>
      <c r="AL140" s="47"/>
      <c r="AM140" s="69">
        <v>133296</v>
      </c>
      <c r="AN140" s="47"/>
      <c r="AO140" s="70">
        <f>(AM140/$BS140)</f>
        <v>2.6163146737850358</v>
      </c>
      <c r="AP140" s="47"/>
      <c r="AQ140" s="70">
        <f>IF($BO140,AM140/$BO140*100,0)</f>
        <v>0.22010561126144956</v>
      </c>
      <c r="AR140" s="47"/>
      <c r="AS140" s="69">
        <v>8824254</v>
      </c>
      <c r="AT140" s="47"/>
      <c r="AU140" s="70">
        <f>(AS140/$BS140)</f>
        <v>173.20118552249352</v>
      </c>
      <c r="AV140" s="47"/>
      <c r="AW140" s="70">
        <f>IF($BO140,AS140/$BO140*100,0)</f>
        <v>14.57108855926878</v>
      </c>
      <c r="AX140" s="47"/>
      <c r="AY140" s="69">
        <v>1701110</v>
      </c>
      <c r="AZ140" s="47"/>
      <c r="BA140" s="69">
        <v>743603</v>
      </c>
      <c r="BB140" s="47"/>
      <c r="BC140" s="69">
        <f>(AY140+BA140)</f>
        <v>2444713</v>
      </c>
      <c r="BD140" s="47"/>
      <c r="BE140" s="70">
        <f>(BC140/$BS140)</f>
        <v>47.984474366020258</v>
      </c>
      <c r="BF140" s="47"/>
      <c r="BG140" s="70">
        <f>IF($BO140,BC140/$BO140*100,0)</f>
        <v>4.0368431852704667</v>
      </c>
      <c r="BH140" s="47"/>
      <c r="BI140" s="69">
        <v>4138994</v>
      </c>
      <c r="BJ140" s="47"/>
      <c r="BK140" s="70">
        <f>(BI140/$BS140)</f>
        <v>81.239577608542049</v>
      </c>
      <c r="BL140" s="47"/>
      <c r="BM140" s="70">
        <f>IF($BO140,BI140/$BO140*100,0)</f>
        <v>6.8345322018475585</v>
      </c>
      <c r="BN140" s="47"/>
      <c r="BO140" s="69">
        <f>(U140+AA140+AG140+AM140+AS140+BC140+BI140)</f>
        <v>60560019</v>
      </c>
      <c r="BQ140" s="47">
        <v>44</v>
      </c>
      <c r="BS140" s="51">
        <v>50948</v>
      </c>
    </row>
    <row r="141" spans="1:71" ht="8.85" customHeight="1" x14ac:dyDescent="0.3">
      <c r="A141" s="47">
        <v>45</v>
      </c>
      <c r="B141" s="60"/>
      <c r="C141" s="47" t="s">
        <v>167</v>
      </c>
      <c r="E141" s="69">
        <v>3355708</v>
      </c>
      <c r="F141" s="66"/>
      <c r="G141" s="69">
        <v>122651</v>
      </c>
      <c r="H141" s="47"/>
      <c r="I141" s="69">
        <v>477462</v>
      </c>
      <c r="J141" s="69"/>
      <c r="K141" s="69">
        <v>3332</v>
      </c>
      <c r="L141" s="47"/>
      <c r="M141" s="69">
        <v>1181</v>
      </c>
      <c r="N141" s="47"/>
      <c r="O141" s="69">
        <v>3961</v>
      </c>
      <c r="P141" s="47"/>
      <c r="Q141" s="69">
        <v>30541</v>
      </c>
      <c r="R141" s="47"/>
      <c r="S141" s="69">
        <v>20711</v>
      </c>
      <c r="T141" s="47"/>
      <c r="U141" s="69">
        <f>SUM(E141:S141)</f>
        <v>4015547</v>
      </c>
      <c r="V141" s="47"/>
      <c r="W141" s="70">
        <f>(U141/$BS141)</f>
        <v>1799.0801971326164</v>
      </c>
      <c r="X141" s="47"/>
      <c r="Y141" s="70">
        <f>IF($BO141,U141/$BO141*100,0)</f>
        <v>72.782823345984156</v>
      </c>
      <c r="Z141" s="47"/>
      <c r="AA141" s="69">
        <v>362184</v>
      </c>
      <c r="AB141" s="47"/>
      <c r="AC141" s="70">
        <f>(AA141/$BS141)</f>
        <v>162.26881720430109</v>
      </c>
      <c r="AD141" s="47"/>
      <c r="AE141" s="70">
        <f>IF($BO141,AA141/$BO141*100,0)</f>
        <v>6.564678259460524</v>
      </c>
      <c r="AF141" s="47"/>
      <c r="AG141" s="69">
        <v>16271</v>
      </c>
      <c r="AH141" s="47"/>
      <c r="AI141" s="70">
        <f>(AG141/$BS141)</f>
        <v>7.2898745519713257</v>
      </c>
      <c r="AJ141" s="47"/>
      <c r="AK141" s="70">
        <f>IF($BO141,AG141/$BO141*100,0)</f>
        <v>0.29491606465134346</v>
      </c>
      <c r="AL141" s="47"/>
      <c r="AM141" s="69">
        <v>2157</v>
      </c>
      <c r="AN141" s="47"/>
      <c r="AO141" s="70">
        <f>(AM141/$BS141)</f>
        <v>0.96639784946236562</v>
      </c>
      <c r="AP141" s="47"/>
      <c r="AQ141" s="70">
        <f>IF($BO141,AM141/$BO141*100,0)</f>
        <v>3.9096180410112952E-2</v>
      </c>
      <c r="AR141" s="47"/>
      <c r="AS141" s="69">
        <v>958984</v>
      </c>
      <c r="AT141" s="47"/>
      <c r="AU141" s="70">
        <f>(AS141/$BS141)</f>
        <v>429.65232974910396</v>
      </c>
      <c r="AV141" s="47"/>
      <c r="AW141" s="70">
        <f>IF($BO141,AS141/$BO141*100,0)</f>
        <v>17.381831930649867</v>
      </c>
      <c r="AX141" s="47"/>
      <c r="AY141" s="69">
        <v>24987</v>
      </c>
      <c r="AZ141" s="47"/>
      <c r="BA141" s="69">
        <v>6191</v>
      </c>
      <c r="BB141" s="47"/>
      <c r="BC141" s="69">
        <f>(AY141+BA141)</f>
        <v>31178</v>
      </c>
      <c r="BD141" s="47"/>
      <c r="BE141" s="70">
        <f>(BC141/$BS141)</f>
        <v>13.968637992831541</v>
      </c>
      <c r="BF141" s="47"/>
      <c r="BG141" s="70">
        <f>IF($BO141,BC141/$BO141*100,0)</f>
        <v>0.56510927808368183</v>
      </c>
      <c r="BH141" s="47"/>
      <c r="BI141" s="69">
        <v>130842</v>
      </c>
      <c r="BJ141" s="47"/>
      <c r="BK141" s="70">
        <f>(BI141/$BS141)</f>
        <v>58.62096774193548</v>
      </c>
      <c r="BL141" s="47"/>
      <c r="BM141" s="70">
        <f>IF($BO141,BI141/$BO141*100,0)</f>
        <v>2.3715449407603146</v>
      </c>
      <c r="BN141" s="47"/>
      <c r="BO141" s="69">
        <f>(U141+AA141+AG141+AM141+AS141+BC141+BI141)</f>
        <v>5517163</v>
      </c>
      <c r="BQ141" s="47">
        <v>45</v>
      </c>
      <c r="BS141" s="51">
        <v>2232</v>
      </c>
    </row>
    <row r="142" spans="1:71" ht="8.85" customHeight="1" x14ac:dyDescent="0.3">
      <c r="A142" s="71"/>
      <c r="B142" s="60"/>
      <c r="E142" s="47"/>
      <c r="F142" s="47"/>
      <c r="G142" s="47"/>
      <c r="H142" s="47"/>
      <c r="I142" s="47"/>
      <c r="J142" s="47"/>
      <c r="K142" s="47"/>
      <c r="L142" s="47"/>
      <c r="M142" s="47"/>
      <c r="N142" s="47"/>
      <c r="O142" s="47"/>
      <c r="P142" s="47"/>
      <c r="Q142" s="47"/>
      <c r="R142" s="47"/>
      <c r="S142" s="47"/>
      <c r="T142" s="47"/>
      <c r="U142" s="66"/>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66"/>
      <c r="BD142" s="47"/>
      <c r="BE142" s="47"/>
      <c r="BF142" s="47"/>
      <c r="BG142" s="47"/>
      <c r="BH142" s="47"/>
      <c r="BI142" s="47"/>
      <c r="BJ142" s="47"/>
      <c r="BK142" s="47"/>
      <c r="BL142" s="47"/>
      <c r="BM142" s="47"/>
      <c r="BN142" s="47"/>
      <c r="BO142" s="66"/>
      <c r="BQ142" s="72"/>
    </row>
    <row r="143" spans="1:71" ht="8.85" customHeight="1" x14ac:dyDescent="0.3">
      <c r="A143" s="47">
        <v>46</v>
      </c>
      <c r="B143" s="60"/>
      <c r="C143" s="47" t="s">
        <v>168</v>
      </c>
      <c r="E143" s="69">
        <v>40447827</v>
      </c>
      <c r="F143" s="66"/>
      <c r="G143" s="69">
        <v>1676126</v>
      </c>
      <c r="H143" s="47"/>
      <c r="I143" s="69">
        <v>12744576</v>
      </c>
      <c r="J143" s="69"/>
      <c r="K143" s="69">
        <v>120841</v>
      </c>
      <c r="L143" s="47"/>
      <c r="M143" s="69">
        <v>4804636</v>
      </c>
      <c r="N143" s="47"/>
      <c r="O143" s="69">
        <v>0</v>
      </c>
      <c r="P143" s="47"/>
      <c r="Q143" s="69">
        <v>457513</v>
      </c>
      <c r="R143" s="47"/>
      <c r="S143" s="69">
        <v>192666</v>
      </c>
      <c r="T143" s="47"/>
      <c r="U143" s="69">
        <f>SUM(E143:S143)</f>
        <v>60444185</v>
      </c>
      <c r="V143" s="47"/>
      <c r="W143" s="70">
        <f>(U143/$BS143)</f>
        <v>1565.6681603895768</v>
      </c>
      <c r="X143" s="47"/>
      <c r="Y143" s="70">
        <f>IF($BO143,U143/$BO143*100,0)</f>
        <v>72.272725995509091</v>
      </c>
      <c r="Z143" s="47"/>
      <c r="AA143" s="69">
        <v>7935071</v>
      </c>
      <c r="AB143" s="47"/>
      <c r="AC143" s="70">
        <f>(AA143/$BS143)</f>
        <v>205.53983836709321</v>
      </c>
      <c r="AD143" s="47"/>
      <c r="AE143" s="70">
        <f>IF($BO143,AA143/$BO143*100,0)</f>
        <v>9.487913719705384</v>
      </c>
      <c r="AF143" s="47"/>
      <c r="AG143" s="282">
        <v>1327849</v>
      </c>
      <c r="AH143" s="47"/>
      <c r="AI143" s="70">
        <f>(AG143/$BS143)</f>
        <v>34.394886805159821</v>
      </c>
      <c r="AJ143" s="47"/>
      <c r="AK143" s="70">
        <f>IF($BO143,AG143/$BO143*100,0)</f>
        <v>1.5877005693833206</v>
      </c>
      <c r="AL143" s="47"/>
      <c r="AM143" s="282">
        <v>110659</v>
      </c>
      <c r="AN143" s="47"/>
      <c r="AO143" s="70">
        <f>(AM143/$BS143)</f>
        <v>2.8663679220846499</v>
      </c>
      <c r="AP143" s="47"/>
      <c r="AQ143" s="70">
        <f>IF($BO143,AM143/$BO143*100,0)</f>
        <v>0.13231425960887785</v>
      </c>
      <c r="AR143" s="47"/>
      <c r="AS143" s="282">
        <v>10662014</v>
      </c>
      <c r="AT143" s="47"/>
      <c r="AU143" s="70">
        <f>(AS143/$BS143)</f>
        <v>276.17505051028337</v>
      </c>
      <c r="AV143" s="47"/>
      <c r="AW143" s="70">
        <f>IF($BO143,AS143/$BO143*100,0)</f>
        <v>12.74850204998681</v>
      </c>
      <c r="AX143" s="47"/>
      <c r="AY143" s="282">
        <v>-112751</v>
      </c>
      <c r="AZ143" s="47"/>
      <c r="BA143" s="282">
        <v>249600</v>
      </c>
      <c r="BB143" s="47"/>
      <c r="BC143" s="69">
        <f>(AY143+BA143)</f>
        <v>136849</v>
      </c>
      <c r="BD143" s="47"/>
      <c r="BE143" s="70">
        <f>(BC143/$BS143)</f>
        <v>3.5447598818836452</v>
      </c>
      <c r="BF143" s="47"/>
      <c r="BG143" s="70">
        <f>IF($BO143,BC143/$BO143*100,0)</f>
        <v>0.16362947535415398</v>
      </c>
      <c r="BH143" s="47"/>
      <c r="BI143" s="282">
        <v>3016838</v>
      </c>
      <c r="BJ143" s="47"/>
      <c r="BK143" s="70">
        <f>(BI143/$BS143)</f>
        <v>78.144278091488374</v>
      </c>
      <c r="BL143" s="47"/>
      <c r="BM143" s="70">
        <f>IF($BO143,BI143/$BO143*100,0)</f>
        <v>3.6072139304523612</v>
      </c>
      <c r="BN143" s="47"/>
      <c r="BO143" s="69">
        <f>(U143+AA143+AG143+AM143+AS143+BC143+BI143)</f>
        <v>83633465</v>
      </c>
      <c r="BQ143" s="47">
        <v>46</v>
      </c>
      <c r="BS143" s="51">
        <v>38606</v>
      </c>
    </row>
    <row r="144" spans="1:71" ht="8.85" customHeight="1" x14ac:dyDescent="0.3">
      <c r="A144" s="47">
        <v>47</v>
      </c>
      <c r="B144" s="60"/>
      <c r="C144" s="47" t="s">
        <v>169</v>
      </c>
      <c r="E144" s="69">
        <v>106804761</v>
      </c>
      <c r="F144" s="66"/>
      <c r="G144" s="69">
        <v>5503828</v>
      </c>
      <c r="H144" s="47"/>
      <c r="I144" s="69">
        <v>27378654</v>
      </c>
      <c r="J144" s="69"/>
      <c r="K144" s="69">
        <v>0</v>
      </c>
      <c r="L144" s="47"/>
      <c r="M144" s="69">
        <v>6117030</v>
      </c>
      <c r="N144" s="47"/>
      <c r="O144" s="69">
        <v>0</v>
      </c>
      <c r="P144" s="47"/>
      <c r="Q144" s="69">
        <v>819832</v>
      </c>
      <c r="R144" s="47"/>
      <c r="S144" s="69">
        <v>340998</v>
      </c>
      <c r="T144" s="47"/>
      <c r="U144" s="69">
        <f>SUM(E144:S144)</f>
        <v>146965103</v>
      </c>
      <c r="V144" s="47"/>
      <c r="W144" s="70">
        <f>(U144/$BS144)</f>
        <v>1878.0522784777775</v>
      </c>
      <c r="X144" s="47"/>
      <c r="Y144" s="70">
        <f>IF($BO144,U144/$BO144*100,0)</f>
        <v>72.530598635156366</v>
      </c>
      <c r="Z144" s="47"/>
      <c r="AA144" s="69">
        <v>35947122</v>
      </c>
      <c r="AB144" s="47"/>
      <c r="AC144" s="70">
        <f>(AA144/$BS144)</f>
        <v>459.36465867559485</v>
      </c>
      <c r="AD144" s="47"/>
      <c r="AE144" s="70">
        <f>IF($BO144,AA144/$BO144*100,0)</f>
        <v>17.74071684126945</v>
      </c>
      <c r="AF144" s="47"/>
      <c r="AG144" s="69">
        <v>1777753</v>
      </c>
      <c r="AH144" s="47"/>
      <c r="AI144" s="70">
        <f>(AG144/$BS144)</f>
        <v>22.717726889360289</v>
      </c>
      <c r="AJ144" s="47"/>
      <c r="AK144" s="70">
        <f>IF($BO144,AG144/$BO144*100,0)</f>
        <v>0.87736126933102709</v>
      </c>
      <c r="AL144" s="47"/>
      <c r="AM144" s="69">
        <v>154314</v>
      </c>
      <c r="AN144" s="47"/>
      <c r="AO144" s="70">
        <f>(AM144/$BS144)</f>
        <v>1.9719630945382984</v>
      </c>
      <c r="AP144" s="47"/>
      <c r="AQ144" s="70">
        <f>IF($BO144,AM144/$BO144*100,0)</f>
        <v>7.6157445334390159E-2</v>
      </c>
      <c r="AR144" s="47"/>
      <c r="AS144" s="69">
        <v>10415403</v>
      </c>
      <c r="AT144" s="47"/>
      <c r="AU144" s="70">
        <f>(AS144/$BS144)</f>
        <v>133.09738799294604</v>
      </c>
      <c r="AV144" s="47"/>
      <c r="AW144" s="70">
        <f>IF($BO144,AS144/$BO144*100,0)</f>
        <v>5.1402366901780994</v>
      </c>
      <c r="AX144" s="47"/>
      <c r="AY144" s="69">
        <v>53128</v>
      </c>
      <c r="AZ144" s="47"/>
      <c r="BA144" s="69">
        <v>295773</v>
      </c>
      <c r="BB144" s="47"/>
      <c r="BC144" s="69">
        <f>(AY144+BA144)</f>
        <v>348901</v>
      </c>
      <c r="BD144" s="47"/>
      <c r="BE144" s="70">
        <f>(BC144/$BS144)</f>
        <v>4.4585708078820252</v>
      </c>
      <c r="BF144" s="47"/>
      <c r="BG144" s="70">
        <f>IF($BO144,BC144/$BO144*100,0)</f>
        <v>0.17219052603531798</v>
      </c>
      <c r="BH144" s="47"/>
      <c r="BI144" s="69">
        <v>7016373</v>
      </c>
      <c r="BJ144" s="47"/>
      <c r="BK144" s="70">
        <f>(BI144/$BS144)</f>
        <v>89.661525289442068</v>
      </c>
      <c r="BL144" s="47"/>
      <c r="BM144" s="70">
        <f>IF($BO144,BI144/$BO144*100,0)</f>
        <v>3.4627385926953553</v>
      </c>
      <c r="BN144" s="47"/>
      <c r="BO144" s="69">
        <f>(U144+AA144+AG144+AM144+AS144+BC144+BI144)</f>
        <v>202624969</v>
      </c>
      <c r="BQ144" s="47">
        <v>47</v>
      </c>
      <c r="BS144" s="51">
        <v>78254</v>
      </c>
    </row>
    <row r="145" spans="1:71" ht="8.85" customHeight="1" x14ac:dyDescent="0.3">
      <c r="A145" s="47">
        <v>48</v>
      </c>
      <c r="B145" s="60"/>
      <c r="C145" s="47" t="s">
        <v>170</v>
      </c>
      <c r="E145" s="69">
        <v>4831056</v>
      </c>
      <c r="F145" s="66"/>
      <c r="G145" s="69">
        <v>181865</v>
      </c>
      <c r="H145" s="47"/>
      <c r="I145" s="69">
        <v>2092755</v>
      </c>
      <c r="J145" s="69"/>
      <c r="K145" s="69">
        <v>26581</v>
      </c>
      <c r="L145" s="47"/>
      <c r="M145" s="69">
        <v>336741</v>
      </c>
      <c r="N145" s="47"/>
      <c r="O145" s="69">
        <v>41153</v>
      </c>
      <c r="P145" s="47"/>
      <c r="Q145" s="69">
        <v>105621</v>
      </c>
      <c r="R145" s="47"/>
      <c r="S145" s="69">
        <v>48000</v>
      </c>
      <c r="T145" s="47"/>
      <c r="U145" s="69">
        <f>SUM(E145:S145)</f>
        <v>7663772</v>
      </c>
      <c r="V145" s="47"/>
      <c r="W145" s="70">
        <f>(U145/$BS145)</f>
        <v>1159.7717917675545</v>
      </c>
      <c r="X145" s="47"/>
      <c r="Y145" s="70">
        <f>IF($BO145,U145/$BO145*100,0)</f>
        <v>59.270869279869999</v>
      </c>
      <c r="Z145" s="47"/>
      <c r="AA145" s="69">
        <v>838512</v>
      </c>
      <c r="AB145" s="47"/>
      <c r="AC145" s="70">
        <f>(AA145/$BS145)</f>
        <v>126.89346246973366</v>
      </c>
      <c r="AD145" s="47"/>
      <c r="AE145" s="70">
        <f>IF($BO145,AA145/$BO145*100,0)</f>
        <v>6.4849704742785077</v>
      </c>
      <c r="AF145" s="47"/>
      <c r="AG145" s="69">
        <v>118812</v>
      </c>
      <c r="AH145" s="47"/>
      <c r="AI145" s="70">
        <f>(AG145/$BS145)</f>
        <v>17.980024213075062</v>
      </c>
      <c r="AJ145" s="47"/>
      <c r="AK145" s="70">
        <f>IF($BO145,AG145/$BO145*100,0)</f>
        <v>0.91888048351124152</v>
      </c>
      <c r="AL145" s="47"/>
      <c r="AM145" s="69">
        <v>218547</v>
      </c>
      <c r="AN145" s="47"/>
      <c r="AO145" s="70">
        <f>(AM145/$BS145)</f>
        <v>33.073093220338983</v>
      </c>
      <c r="AP145" s="47"/>
      <c r="AQ145" s="70">
        <f>IF($BO145,AM145/$BO145*100,0)</f>
        <v>1.6902212994472889</v>
      </c>
      <c r="AR145" s="47"/>
      <c r="AS145" s="69">
        <v>3700506</v>
      </c>
      <c r="AT145" s="47"/>
      <c r="AU145" s="70">
        <f>(AS145/$BS145)</f>
        <v>560.00393462469731</v>
      </c>
      <c r="AV145" s="47"/>
      <c r="AW145" s="70">
        <f>IF($BO145,AS145/$BO145*100,0)</f>
        <v>28.619354463490644</v>
      </c>
      <c r="AX145" s="47"/>
      <c r="AY145" s="69">
        <v>156646</v>
      </c>
      <c r="AZ145" s="47"/>
      <c r="BA145" s="69">
        <v>59374</v>
      </c>
      <c r="BB145" s="47"/>
      <c r="BC145" s="69">
        <f>(AY145+BA145)</f>
        <v>216020</v>
      </c>
      <c r="BD145" s="47"/>
      <c r="BE145" s="70">
        <f>(BC145/$BS145)</f>
        <v>32.690677966101696</v>
      </c>
      <c r="BF145" s="47"/>
      <c r="BG145" s="70">
        <f>IF($BO145,BC145/$BO145*100,0)</f>
        <v>1.6706777265604347</v>
      </c>
      <c r="BH145" s="47"/>
      <c r="BI145" s="69">
        <v>173913</v>
      </c>
      <c r="BJ145" s="47"/>
      <c r="BK145" s="70">
        <f>(BI145/$BS145)</f>
        <v>26.318553268765132</v>
      </c>
      <c r="BL145" s="47"/>
      <c r="BM145" s="70">
        <f>IF($BO145,BI145/$BO145*100,0)</f>
        <v>1.3450262728418891</v>
      </c>
      <c r="BN145" s="47"/>
      <c r="BO145" s="69">
        <f>(U145+AA145+AG145+AM145+AS145+BC145+BI145)</f>
        <v>12930082</v>
      </c>
      <c r="BQ145" s="47">
        <v>48</v>
      </c>
      <c r="BS145" s="51">
        <v>6608</v>
      </c>
    </row>
    <row r="146" spans="1:71" ht="8.85" customHeight="1" x14ac:dyDescent="0.3">
      <c r="A146" s="47">
        <v>49</v>
      </c>
      <c r="B146" s="60"/>
      <c r="C146" s="47" t="s">
        <v>171</v>
      </c>
      <c r="E146" s="69">
        <v>20595136</v>
      </c>
      <c r="F146" s="66"/>
      <c r="G146" s="69">
        <v>1063683</v>
      </c>
      <c r="H146" s="47"/>
      <c r="I146" s="69">
        <v>7602423</v>
      </c>
      <c r="J146" s="69"/>
      <c r="K146" s="69">
        <v>21040</v>
      </c>
      <c r="L146" s="47"/>
      <c r="M146" s="69">
        <v>165132</v>
      </c>
      <c r="N146" s="47"/>
      <c r="O146" s="69">
        <v>0</v>
      </c>
      <c r="P146" s="47"/>
      <c r="Q146" s="69">
        <v>263965</v>
      </c>
      <c r="R146" s="47"/>
      <c r="S146" s="69">
        <v>184011</v>
      </c>
      <c r="T146" s="47"/>
      <c r="U146" s="69">
        <f>SUM(E146:S146)</f>
        <v>29895390</v>
      </c>
      <c r="V146" s="47"/>
      <c r="W146" s="70">
        <f>(U146/$BS146)</f>
        <v>1118.7138420087565</v>
      </c>
      <c r="X146" s="47"/>
      <c r="Y146" s="70">
        <f>IF($BO146,U146/$BO146*100,0)</f>
        <v>56.799000563422773</v>
      </c>
      <c r="Z146" s="47"/>
      <c r="AA146" s="69">
        <v>9520109</v>
      </c>
      <c r="AB146" s="47"/>
      <c r="AC146" s="70">
        <f>(AA146/$BS146)</f>
        <v>356.25150619316696</v>
      </c>
      <c r="AD146" s="47"/>
      <c r="AE146" s="70">
        <f>IF($BO146,AA146/$BO146*100,0)</f>
        <v>18.087493638813417</v>
      </c>
      <c r="AF146" s="47"/>
      <c r="AG146" s="69">
        <v>9180002</v>
      </c>
      <c r="AH146" s="47"/>
      <c r="AI146" s="70">
        <f>(AG146/$BS146)</f>
        <v>343.5243797477828</v>
      </c>
      <c r="AJ146" s="47"/>
      <c r="AK146" s="70">
        <f>IF($BO146,AG146/$BO146*100,0)</f>
        <v>17.441315827297192</v>
      </c>
      <c r="AL146" s="47"/>
      <c r="AM146" s="69">
        <v>165651</v>
      </c>
      <c r="AN146" s="47"/>
      <c r="AO146" s="70">
        <f>(AM146/$BS146)</f>
        <v>6.1988174980354005</v>
      </c>
      <c r="AP146" s="47"/>
      <c r="AQ146" s="70">
        <f>IF($BO146,AM146/$BO146*100,0)</f>
        <v>0.31472448569266187</v>
      </c>
      <c r="AR146" s="47"/>
      <c r="AS146" s="69">
        <v>2599200</v>
      </c>
      <c r="AT146" s="47"/>
      <c r="AU146" s="70">
        <f>(AS146/$BS146)</f>
        <v>97.264528683156826</v>
      </c>
      <c r="AV146" s="47"/>
      <c r="AW146" s="70">
        <f>IF($BO146,AS146/$BO146*100,0)</f>
        <v>4.9382852093399174</v>
      </c>
      <c r="AX146" s="47"/>
      <c r="AY146" s="69">
        <v>161452</v>
      </c>
      <c r="AZ146" s="47"/>
      <c r="BA146" s="69">
        <v>61603</v>
      </c>
      <c r="BB146" s="47"/>
      <c r="BC146" s="69">
        <f>(AY146+BA146)</f>
        <v>223055</v>
      </c>
      <c r="BD146" s="47"/>
      <c r="BE146" s="70">
        <f>(BC146/$BS146)</f>
        <v>8.346929611196348</v>
      </c>
      <c r="BF146" s="47"/>
      <c r="BG146" s="70">
        <f>IF($BO146,BC146/$BO146*100,0)</f>
        <v>0.42378778369087228</v>
      </c>
      <c r="BH146" s="47"/>
      <c r="BI146" s="69">
        <v>1050248</v>
      </c>
      <c r="BJ146" s="47"/>
      <c r="BK146" s="70">
        <f>(BI146/$BS146)</f>
        <v>39.301276054335219</v>
      </c>
      <c r="BL146" s="47"/>
      <c r="BM146" s="70">
        <f>IF($BO146,BI146/$BO146*100,0)</f>
        <v>1.9953924917431631</v>
      </c>
      <c r="BN146" s="47"/>
      <c r="BO146" s="69">
        <f>(U146+AA146+AG146+AM146+AS146+BC146+BI146)</f>
        <v>52633655</v>
      </c>
      <c r="BQ146" s="47">
        <v>49</v>
      </c>
      <c r="BS146" s="51">
        <v>26723</v>
      </c>
    </row>
    <row r="147" spans="1:71" ht="8.85" customHeight="1" x14ac:dyDescent="0.3">
      <c r="A147" s="47">
        <v>50</v>
      </c>
      <c r="B147" s="60"/>
      <c r="C147" s="47" t="s">
        <v>172</v>
      </c>
      <c r="E147" s="69">
        <v>0</v>
      </c>
      <c r="F147" s="66"/>
      <c r="G147" s="69">
        <v>0</v>
      </c>
      <c r="H147" s="47"/>
      <c r="I147" s="69">
        <v>0</v>
      </c>
      <c r="J147" s="69"/>
      <c r="K147" s="69">
        <v>0</v>
      </c>
      <c r="L147" s="47"/>
      <c r="M147" s="69">
        <v>0</v>
      </c>
      <c r="N147" s="47"/>
      <c r="O147" s="69">
        <v>0</v>
      </c>
      <c r="P147" s="47"/>
      <c r="Q147" s="69">
        <v>0</v>
      </c>
      <c r="R147" s="47"/>
      <c r="S147" s="69">
        <v>0</v>
      </c>
      <c r="T147" s="47"/>
      <c r="U147" s="69">
        <f>SUM(E147:S147)</f>
        <v>0</v>
      </c>
      <c r="V147" s="47"/>
      <c r="W147" s="70">
        <v>0</v>
      </c>
      <c r="X147" s="47"/>
      <c r="Y147" s="70">
        <f>IF($BO147,U147/$BO147*100,0)</f>
        <v>0</v>
      </c>
      <c r="Z147" s="47"/>
      <c r="AA147" s="69">
        <v>0</v>
      </c>
      <c r="AB147" s="47"/>
      <c r="AC147" s="70">
        <v>0</v>
      </c>
      <c r="AD147" s="47"/>
      <c r="AE147" s="70">
        <f>IF($BO147,AA147/$BO147*100,0)</f>
        <v>0</v>
      </c>
      <c r="AF147" s="47"/>
      <c r="AG147" s="282">
        <v>0</v>
      </c>
      <c r="AH147" s="47"/>
      <c r="AI147" s="70">
        <v>0</v>
      </c>
      <c r="AJ147" s="47"/>
      <c r="AK147" s="70">
        <f>IF($BO147,AG147/$BO147*100,0)</f>
        <v>0</v>
      </c>
      <c r="AL147" s="47"/>
      <c r="AM147" s="282">
        <v>0</v>
      </c>
      <c r="AN147" s="47"/>
      <c r="AO147" s="70">
        <v>0</v>
      </c>
      <c r="AP147" s="47"/>
      <c r="AQ147" s="70">
        <f>IF($BO147,AM147/$BO147*100,0)</f>
        <v>0</v>
      </c>
      <c r="AR147" s="47"/>
      <c r="AS147" s="282">
        <v>0</v>
      </c>
      <c r="AT147" s="47"/>
      <c r="AU147" s="70">
        <v>0</v>
      </c>
      <c r="AV147" s="47"/>
      <c r="AW147" s="70">
        <f>IF($BO147,AS147/$BO147*100,0)</f>
        <v>0</v>
      </c>
      <c r="AX147" s="47"/>
      <c r="AY147" s="282">
        <v>0</v>
      </c>
      <c r="AZ147" s="47"/>
      <c r="BA147" s="282">
        <v>0</v>
      </c>
      <c r="BB147" s="47"/>
      <c r="BC147" s="69">
        <f>(AY147+BA147)</f>
        <v>0</v>
      </c>
      <c r="BD147" s="47"/>
      <c r="BE147" s="70">
        <v>0</v>
      </c>
      <c r="BF147" s="47"/>
      <c r="BG147" s="70">
        <f>IF($BO147,BC147/$BO147*100,0)</f>
        <v>0</v>
      </c>
      <c r="BH147" s="47"/>
      <c r="BI147" s="282">
        <v>0</v>
      </c>
      <c r="BJ147" s="47"/>
      <c r="BK147" s="70">
        <v>0</v>
      </c>
      <c r="BL147" s="47"/>
      <c r="BM147" s="70">
        <f>IF($BO147,BI147/$BO147*100,0)</f>
        <v>0</v>
      </c>
      <c r="BN147" s="47"/>
      <c r="BO147" s="69">
        <f>(U147+AA147+AG147+AM147+AS147+BC147+BI147)</f>
        <v>0</v>
      </c>
      <c r="BQ147" s="47">
        <v>50</v>
      </c>
      <c r="BS147" s="51">
        <v>0</v>
      </c>
    </row>
    <row r="148" spans="1:71" ht="8.85" customHeight="1" x14ac:dyDescent="0.3">
      <c r="A148" s="60"/>
      <c r="B148" s="60"/>
      <c r="E148" s="82"/>
      <c r="G148" s="82"/>
      <c r="I148" s="82"/>
      <c r="J148" s="82"/>
      <c r="K148" s="82"/>
      <c r="M148" s="82"/>
      <c r="BQ148" s="47"/>
    </row>
    <row r="149" spans="1:71" ht="0.6" customHeight="1" x14ac:dyDescent="0.3">
      <c r="A149" s="60"/>
      <c r="B149" s="60"/>
      <c r="E149" s="82"/>
      <c r="G149" s="82"/>
      <c r="I149" s="82"/>
      <c r="J149" s="82"/>
      <c r="K149" s="82"/>
      <c r="M149" s="82"/>
      <c r="BQ149" s="47"/>
    </row>
    <row r="150" spans="1:71" ht="0.6" customHeight="1" x14ac:dyDescent="0.3">
      <c r="A150" s="60"/>
      <c r="B150" s="60"/>
    </row>
    <row r="151" spans="1:71" s="46" customFormat="1" ht="10.5" customHeight="1" x14ac:dyDescent="0.3">
      <c r="A151" s="295">
        <v>14</v>
      </c>
      <c r="BQ151" s="296">
        <v>15</v>
      </c>
    </row>
    <row r="152" spans="1:71" s="46" customFormat="1" ht="10.5" customHeight="1" x14ac:dyDescent="0.3">
      <c r="AB152" s="48"/>
      <c r="AC152" s="48"/>
      <c r="AD152" s="48"/>
      <c r="AE152" s="49" t="s">
        <v>42</v>
      </c>
      <c r="AF152" s="48"/>
      <c r="AG152" s="50" t="s">
        <v>43</v>
      </c>
      <c r="BQ152" s="49" t="s">
        <v>252</v>
      </c>
    </row>
    <row r="153" spans="1:71" s="46" customFormat="1" ht="10.5" customHeight="1" x14ac:dyDescent="0.3">
      <c r="A153" s="51"/>
      <c r="AB153" s="48"/>
      <c r="AC153" s="48"/>
      <c r="AD153" s="48"/>
      <c r="AE153" s="49" t="s">
        <v>253</v>
      </c>
      <c r="AF153" s="48"/>
      <c r="AG153" s="50" t="s">
        <v>254</v>
      </c>
      <c r="BQ153" s="49" t="s">
        <v>173</v>
      </c>
    </row>
    <row r="154" spans="1:71" s="46" customFormat="1" ht="10.5" customHeight="1" x14ac:dyDescent="0.3">
      <c r="A154" s="52"/>
      <c r="AB154" s="48"/>
      <c r="AC154" s="48"/>
      <c r="AD154" s="48"/>
      <c r="AE154" s="49" t="s">
        <v>48</v>
      </c>
      <c r="AF154" s="48"/>
      <c r="AG154" s="53" t="s">
        <v>49</v>
      </c>
    </row>
    <row r="155" spans="1:71" s="47" customFormat="1" ht="9.6" customHeight="1" x14ac:dyDescent="0.3">
      <c r="BS155" s="46"/>
    </row>
    <row r="156" spans="1:71" s="47" customFormat="1" ht="9.6" customHeight="1" x14ac:dyDescent="0.3">
      <c r="AG156" s="54" t="s">
        <v>255</v>
      </c>
      <c r="AH156" s="54"/>
      <c r="AI156" s="54"/>
      <c r="AJ156" s="54"/>
      <c r="AK156" s="54"/>
      <c r="BS156" s="46"/>
    </row>
    <row r="157" spans="1:71" s="47" customFormat="1" ht="9.6" customHeight="1" x14ac:dyDescent="0.3">
      <c r="E157" s="300" t="s">
        <v>256</v>
      </c>
      <c r="F157" s="300"/>
      <c r="G157" s="300"/>
      <c r="H157" s="300"/>
      <c r="I157" s="300"/>
      <c r="J157" s="300"/>
      <c r="K157" s="300"/>
      <c r="L157" s="300"/>
      <c r="M157" s="300"/>
      <c r="N157" s="300"/>
      <c r="O157" s="300"/>
      <c r="P157" s="300"/>
      <c r="Q157" s="300"/>
      <c r="R157" s="300"/>
      <c r="S157" s="300"/>
      <c r="T157" s="300"/>
      <c r="U157" s="300"/>
      <c r="V157" s="300"/>
      <c r="W157" s="300"/>
      <c r="X157" s="300"/>
      <c r="Y157" s="300"/>
      <c r="Z157" s="54"/>
      <c r="AA157" s="55" t="s">
        <v>257</v>
      </c>
      <c r="AB157" s="56"/>
      <c r="AC157" s="56"/>
      <c r="AD157" s="56"/>
      <c r="AE157" s="56"/>
      <c r="AG157" s="57" t="s">
        <v>258</v>
      </c>
      <c r="AH157" s="57"/>
      <c r="AI157" s="57"/>
      <c r="AJ157" s="57"/>
      <c r="AK157" s="57"/>
      <c r="AM157" s="57" t="s">
        <v>259</v>
      </c>
      <c r="AN157" s="57"/>
      <c r="AO157" s="57"/>
      <c r="AP157" s="57"/>
      <c r="AQ157" s="57"/>
      <c r="AS157" s="57" t="s">
        <v>260</v>
      </c>
      <c r="AT157" s="57"/>
      <c r="AU157" s="57"/>
      <c r="AV157" s="57"/>
      <c r="AW157" s="57"/>
      <c r="AY157" s="57" t="s">
        <v>261</v>
      </c>
      <c r="AZ157" s="57"/>
      <c r="BA157" s="57"/>
      <c r="BB157" s="57"/>
      <c r="BC157" s="57"/>
      <c r="BD157" s="57"/>
      <c r="BE157" s="57"/>
      <c r="BF157" s="57"/>
      <c r="BG157" s="57"/>
      <c r="BI157" s="57" t="s">
        <v>262</v>
      </c>
      <c r="BJ157" s="57"/>
      <c r="BK157" s="57"/>
      <c r="BL157" s="57"/>
      <c r="BM157" s="57"/>
      <c r="BS157" s="46"/>
    </row>
    <row r="158" spans="1:71" s="47" customFormat="1" ht="9.6" customHeight="1" x14ac:dyDescent="0.3">
      <c r="BS158" s="46"/>
    </row>
    <row r="159" spans="1:71" s="47" customFormat="1" ht="9.6" customHeight="1" x14ac:dyDescent="0.3">
      <c r="U159" s="57" t="s">
        <v>65</v>
      </c>
      <c r="V159" s="57"/>
      <c r="W159" s="57"/>
      <c r="X159" s="57"/>
      <c r="Y159" s="57"/>
      <c r="BC159" s="57" t="s">
        <v>65</v>
      </c>
      <c r="BD159" s="57"/>
      <c r="BE159" s="57"/>
      <c r="BF159" s="57"/>
      <c r="BG159" s="57"/>
      <c r="BS159" s="46"/>
    </row>
    <row r="160" spans="1:71" s="47" customFormat="1" ht="9.6" customHeight="1" x14ac:dyDescent="0.3">
      <c r="G160" s="58" t="s">
        <v>263</v>
      </c>
      <c r="I160" s="300" t="s">
        <v>264</v>
      </c>
      <c r="J160" s="300"/>
      <c r="K160" s="300"/>
      <c r="M160" s="58" t="s">
        <v>265</v>
      </c>
      <c r="BA160" s="58" t="s">
        <v>266</v>
      </c>
      <c r="BS160" s="46"/>
    </row>
    <row r="161" spans="1:71" s="47" customFormat="1" ht="9.6" customHeight="1" x14ac:dyDescent="0.3">
      <c r="E161" s="58" t="s">
        <v>267</v>
      </c>
      <c r="G161" s="58" t="s">
        <v>268</v>
      </c>
      <c r="I161" s="58"/>
      <c r="J161" s="58"/>
      <c r="K161" s="58"/>
      <c r="M161" s="58" t="s">
        <v>269</v>
      </c>
      <c r="O161" s="59" t="s">
        <v>270</v>
      </c>
      <c r="W161" s="58" t="s">
        <v>63</v>
      </c>
      <c r="Y161" s="58" t="s">
        <v>271</v>
      </c>
      <c r="AC161" s="58" t="s">
        <v>63</v>
      </c>
      <c r="AE161" s="58" t="s">
        <v>271</v>
      </c>
      <c r="AI161" s="58" t="s">
        <v>63</v>
      </c>
      <c r="AK161" s="58" t="s">
        <v>271</v>
      </c>
      <c r="AO161" s="58" t="s">
        <v>63</v>
      </c>
      <c r="AQ161" s="58" t="s">
        <v>271</v>
      </c>
      <c r="AU161" s="58" t="s">
        <v>63</v>
      </c>
      <c r="AW161" s="58" t="s">
        <v>271</v>
      </c>
      <c r="BA161" s="58" t="s">
        <v>272</v>
      </c>
      <c r="BE161" s="58" t="s">
        <v>63</v>
      </c>
      <c r="BG161" s="58" t="s">
        <v>271</v>
      </c>
      <c r="BK161" s="58" t="s">
        <v>63</v>
      </c>
      <c r="BM161" s="58" t="s">
        <v>271</v>
      </c>
      <c r="BO161" s="58" t="s">
        <v>273</v>
      </c>
      <c r="BS161" s="46"/>
    </row>
    <row r="162" spans="1:71" s="47" customFormat="1" ht="9.6" customHeight="1" x14ac:dyDescent="0.3">
      <c r="A162" s="93" t="s">
        <v>71</v>
      </c>
      <c r="C162" s="93" t="s">
        <v>73</v>
      </c>
      <c r="E162" s="93" t="s">
        <v>274</v>
      </c>
      <c r="G162" s="93" t="s">
        <v>275</v>
      </c>
      <c r="I162" s="93" t="s">
        <v>61</v>
      </c>
      <c r="J162" s="58"/>
      <c r="K162" s="93" t="s">
        <v>276</v>
      </c>
      <c r="M162" s="93" t="s">
        <v>277</v>
      </c>
      <c r="O162" s="93" t="s">
        <v>278</v>
      </c>
      <c r="Q162" s="93" t="s">
        <v>279</v>
      </c>
      <c r="S162" s="93" t="s">
        <v>280</v>
      </c>
      <c r="U162" s="93" t="s">
        <v>74</v>
      </c>
      <c r="W162" s="93" t="s">
        <v>75</v>
      </c>
      <c r="Y162" s="93" t="s">
        <v>50</v>
      </c>
      <c r="AA162" s="93" t="s">
        <v>74</v>
      </c>
      <c r="AC162" s="93" t="s">
        <v>75</v>
      </c>
      <c r="AE162" s="93" t="s">
        <v>50</v>
      </c>
      <c r="AG162" s="93" t="s">
        <v>74</v>
      </c>
      <c r="AI162" s="93" t="s">
        <v>75</v>
      </c>
      <c r="AK162" s="93" t="s">
        <v>50</v>
      </c>
      <c r="AM162" s="93" t="s">
        <v>74</v>
      </c>
      <c r="AO162" s="93" t="s">
        <v>75</v>
      </c>
      <c r="AQ162" s="93" t="s">
        <v>50</v>
      </c>
      <c r="AS162" s="93" t="s">
        <v>74</v>
      </c>
      <c r="AU162" s="93" t="s">
        <v>75</v>
      </c>
      <c r="AW162" s="93" t="s">
        <v>50</v>
      </c>
      <c r="AY162" s="93" t="s">
        <v>280</v>
      </c>
      <c r="BA162" s="93" t="s">
        <v>274</v>
      </c>
      <c r="BC162" s="93" t="s">
        <v>74</v>
      </c>
      <c r="BE162" s="93" t="s">
        <v>75</v>
      </c>
      <c r="BG162" s="93" t="s">
        <v>50</v>
      </c>
      <c r="BI162" s="93" t="s">
        <v>74</v>
      </c>
      <c r="BK162" s="93" t="s">
        <v>75</v>
      </c>
      <c r="BM162" s="93" t="s">
        <v>50</v>
      </c>
      <c r="BO162" s="93" t="s">
        <v>50</v>
      </c>
      <c r="BQ162" s="93" t="s">
        <v>71</v>
      </c>
      <c r="BS162" s="46"/>
    </row>
    <row r="163" spans="1:71" s="47" customFormat="1" ht="8.85" customHeight="1" x14ac:dyDescent="0.3">
      <c r="BS163" s="46"/>
    </row>
    <row r="164" spans="1:71" s="47" customFormat="1" ht="8.85" customHeight="1" x14ac:dyDescent="0.3">
      <c r="B164" s="47" t="s">
        <v>284</v>
      </c>
      <c r="BS164" s="46"/>
    </row>
    <row r="165" spans="1:71" ht="8.85" customHeight="1" x14ac:dyDescent="0.3">
      <c r="A165" s="47">
        <v>51</v>
      </c>
      <c r="B165" s="60"/>
      <c r="C165" s="47" t="s">
        <v>174</v>
      </c>
      <c r="D165" s="61"/>
      <c r="E165" s="63">
        <v>16760220</v>
      </c>
      <c r="F165" s="62"/>
      <c r="G165" s="63">
        <v>493711</v>
      </c>
      <c r="H165" s="62"/>
      <c r="I165" s="63">
        <v>1622718</v>
      </c>
      <c r="J165" s="63"/>
      <c r="K165" s="63">
        <v>27864</v>
      </c>
      <c r="L165" s="62"/>
      <c r="M165" s="63">
        <v>6868</v>
      </c>
      <c r="N165" s="62"/>
      <c r="O165" s="63">
        <v>129191</v>
      </c>
      <c r="P165" s="62"/>
      <c r="Q165" s="63">
        <v>252037</v>
      </c>
      <c r="R165" s="62"/>
      <c r="S165" s="63">
        <v>120877</v>
      </c>
      <c r="T165" s="62"/>
      <c r="U165" s="63">
        <f>SUM(E165:S165)</f>
        <v>19413486</v>
      </c>
      <c r="V165" s="62"/>
      <c r="W165" s="64">
        <f>(U165/$BS165)</f>
        <v>1777.954574594743</v>
      </c>
      <c r="X165" s="47"/>
      <c r="Y165" s="65">
        <f>IF($BO165,U165/$BO165*100,0)</f>
        <v>77.918017511508609</v>
      </c>
      <c r="Z165" s="62"/>
      <c r="AA165" s="63">
        <v>2931188</v>
      </c>
      <c r="AB165" s="62"/>
      <c r="AC165" s="64">
        <f>(AA165/$BS165)</f>
        <v>268.4483927099551</v>
      </c>
      <c r="AD165" s="47"/>
      <c r="AE165" s="65">
        <f>IF($BO165,AA165/$BO165*100,0)</f>
        <v>11.764623721547169</v>
      </c>
      <c r="AF165" s="66"/>
      <c r="AG165" s="63">
        <v>230628</v>
      </c>
      <c r="AH165" s="62"/>
      <c r="AI165" s="64">
        <f>(AG165/$BS165)</f>
        <v>21.121714442714534</v>
      </c>
      <c r="AJ165" s="47"/>
      <c r="AK165" s="65">
        <f>IF($BO165,AG165/$BO165*100,0)</f>
        <v>0.9256491359997997</v>
      </c>
      <c r="AL165" s="62"/>
      <c r="AM165" s="63">
        <v>23756</v>
      </c>
      <c r="AN165" s="62"/>
      <c r="AO165" s="64">
        <f>(AM165/$BS165)</f>
        <v>2.1756571114570931</v>
      </c>
      <c r="AP165" s="47"/>
      <c r="AQ165" s="65">
        <f>IF($BO165,AM165/$BO165*100,0)</f>
        <v>9.5347142908975668E-2</v>
      </c>
      <c r="AR165" s="62"/>
      <c r="AS165" s="63">
        <v>1454944</v>
      </c>
      <c r="AT165" s="62"/>
      <c r="AU165" s="64">
        <f>(AS165/$BS165)</f>
        <v>133.24883231065115</v>
      </c>
      <c r="AV165" s="47"/>
      <c r="AW165" s="65">
        <f>IF($BO165,AS165/$BO165*100,0)</f>
        <v>5.8395669932882939</v>
      </c>
      <c r="AX165" s="62"/>
      <c r="AY165" s="63">
        <v>188964</v>
      </c>
      <c r="AZ165" s="62"/>
      <c r="BA165" s="63">
        <v>84761</v>
      </c>
      <c r="BB165" s="62"/>
      <c r="BC165" s="63">
        <f>(AY165+BA165)</f>
        <v>273725</v>
      </c>
      <c r="BD165" s="62"/>
      <c r="BE165" s="64">
        <f>(BC165/$BS165)</f>
        <v>25.068687608755379</v>
      </c>
      <c r="BF165" s="47"/>
      <c r="BG165" s="65">
        <f>IF($BO165,BC165/$BO165*100,0)</f>
        <v>1.0986233664236136</v>
      </c>
      <c r="BH165" s="62"/>
      <c r="BI165" s="63">
        <v>587545</v>
      </c>
      <c r="BJ165" s="62"/>
      <c r="BK165" s="64">
        <f>(BI165/$BS165)</f>
        <v>53.809414781573402</v>
      </c>
      <c r="BL165" s="47"/>
      <c r="BM165" s="65">
        <f>IF($BO165,BI165/$BO165*100,0)</f>
        <v>2.3581721283235439</v>
      </c>
      <c r="BN165" s="62"/>
      <c r="BO165" s="63">
        <f>(U165+AA165+AG165+AM165+AS165+BC165+BI165)</f>
        <v>24915272</v>
      </c>
      <c r="BQ165" s="47">
        <v>51</v>
      </c>
      <c r="BS165" s="51">
        <v>10919</v>
      </c>
    </row>
    <row r="166" spans="1:71" ht="8.85" customHeight="1" x14ac:dyDescent="0.3">
      <c r="A166" s="47">
        <v>52</v>
      </c>
      <c r="B166" s="60"/>
      <c r="C166" s="47" t="s">
        <v>175</v>
      </c>
      <c r="E166" s="69">
        <v>6026939</v>
      </c>
      <c r="F166" s="66"/>
      <c r="G166" s="69">
        <v>557082</v>
      </c>
      <c r="H166" s="47"/>
      <c r="I166" s="69">
        <v>2017237</v>
      </c>
      <c r="J166" s="69"/>
      <c r="K166" s="69">
        <v>92782</v>
      </c>
      <c r="L166" s="47"/>
      <c r="M166" s="69">
        <v>630564</v>
      </c>
      <c r="N166" s="47"/>
      <c r="O166" s="69">
        <v>85255</v>
      </c>
      <c r="P166" s="47"/>
      <c r="Q166" s="69">
        <v>156348</v>
      </c>
      <c r="R166" s="47"/>
      <c r="S166" s="69">
        <v>162272</v>
      </c>
      <c r="T166" s="47"/>
      <c r="U166" s="69">
        <f>SUM(E166:S166)</f>
        <v>9728479</v>
      </c>
      <c r="V166" s="47"/>
      <c r="W166" s="65">
        <f>(U166/$BS166)</f>
        <v>438.75339376719432</v>
      </c>
      <c r="X166" s="47"/>
      <c r="Y166" s="65">
        <f>IF($BO166,U166/$BO166*100,0)</f>
        <v>60.188346592822441</v>
      </c>
      <c r="Z166" s="47"/>
      <c r="AA166" s="69">
        <v>3203605</v>
      </c>
      <c r="AB166" s="47"/>
      <c r="AC166" s="65">
        <f>(AA166/$BS166)</f>
        <v>144.48225319081766</v>
      </c>
      <c r="AD166" s="47"/>
      <c r="AE166" s="65">
        <f>IF($BO166,AA166/$BO166*100,0)</f>
        <v>19.82012687558856</v>
      </c>
      <c r="AF166" s="47"/>
      <c r="AG166" s="69">
        <v>89625</v>
      </c>
      <c r="AH166" s="47"/>
      <c r="AI166" s="65">
        <f>(AG166/$BS166)</f>
        <v>4.0420782032201323</v>
      </c>
      <c r="AJ166" s="47"/>
      <c r="AK166" s="65">
        <f>IF($BO166,AG166/$BO166*100,0)</f>
        <v>0.55449372542015152</v>
      </c>
      <c r="AL166" s="47"/>
      <c r="AM166" s="69">
        <v>171</v>
      </c>
      <c r="AN166" s="47"/>
      <c r="AO166" s="65">
        <f>(AM166/$BS166)</f>
        <v>7.7120822622107968E-3</v>
      </c>
      <c r="AP166" s="47"/>
      <c r="AQ166" s="65">
        <f>IF($BO166,AM166/$BO166*100,0)</f>
        <v>1.0579461874125069E-3</v>
      </c>
      <c r="AR166" s="47"/>
      <c r="AS166" s="69">
        <v>2022232</v>
      </c>
      <c r="AT166" s="47"/>
      <c r="AU166" s="65">
        <f>(AS166/$BS166)</f>
        <v>91.202453434357096</v>
      </c>
      <c r="AV166" s="47"/>
      <c r="AW166" s="65">
        <f>IF($BO166,AS166/$BO166*100,0)</f>
        <v>12.511184996862973</v>
      </c>
      <c r="AX166" s="47"/>
      <c r="AY166" s="69">
        <v>54837</v>
      </c>
      <c r="AZ166" s="47"/>
      <c r="BA166" s="69">
        <v>66306</v>
      </c>
      <c r="BB166" s="47"/>
      <c r="BC166" s="69">
        <f>(AY166+BA166)</f>
        <v>121143</v>
      </c>
      <c r="BD166" s="47"/>
      <c r="BE166" s="65">
        <f>(BC166/$BS166)</f>
        <v>5.4635367338655119</v>
      </c>
      <c r="BF166" s="47"/>
      <c r="BG166" s="65">
        <f>IF($BO166,BC166/$BO166*100,0)</f>
        <v>0.74948991217376204</v>
      </c>
      <c r="BH166" s="47"/>
      <c r="BI166" s="282">
        <v>998138</v>
      </c>
      <c r="BJ166" s="47"/>
      <c r="BK166" s="65">
        <f>(BI166/$BS166)</f>
        <v>45.015920263383393</v>
      </c>
      <c r="BL166" s="47"/>
      <c r="BM166" s="65">
        <f>IF($BO166,BI166/$BO166*100,0)</f>
        <v>6.175299950944706</v>
      </c>
      <c r="BN166" s="47"/>
      <c r="BO166" s="69">
        <f>(U166+AA166+AG166+AM166+AS166+BC166+BI166)</f>
        <v>16163393</v>
      </c>
      <c r="BQ166" s="47">
        <v>52</v>
      </c>
      <c r="BS166" s="51">
        <v>22173</v>
      </c>
    </row>
    <row r="167" spans="1:71" ht="8.85" customHeight="1" x14ac:dyDescent="0.3">
      <c r="A167" s="47">
        <v>53</v>
      </c>
      <c r="B167" s="60"/>
      <c r="C167" s="47" t="s">
        <v>176</v>
      </c>
      <c r="E167" s="69">
        <v>964854554</v>
      </c>
      <c r="F167" s="66"/>
      <c r="G167" s="69">
        <v>32355433</v>
      </c>
      <c r="H167" s="47"/>
      <c r="I167" s="69">
        <v>563197995</v>
      </c>
      <c r="J167" s="69"/>
      <c r="K167" s="69">
        <v>8085</v>
      </c>
      <c r="L167" s="47"/>
      <c r="M167" s="69">
        <v>2107824</v>
      </c>
      <c r="N167" s="47"/>
      <c r="O167" s="69">
        <v>0</v>
      </c>
      <c r="P167" s="47"/>
      <c r="Q167" s="69">
        <v>10937617</v>
      </c>
      <c r="R167" s="47"/>
      <c r="S167" s="69">
        <v>3983063</v>
      </c>
      <c r="T167" s="47"/>
      <c r="U167" s="69">
        <f>SUM(E167:S167)</f>
        <v>1577444571</v>
      </c>
      <c r="V167" s="47"/>
      <c r="W167" s="65">
        <f>(U167/$BS167)</f>
        <v>3747.2641539912438</v>
      </c>
      <c r="X167" s="47"/>
      <c r="Y167" s="65">
        <f>IF($BO167,U167/$BO167*100,0)</f>
        <v>81.984624159467273</v>
      </c>
      <c r="Z167" s="47"/>
      <c r="AA167" s="69">
        <v>228119307</v>
      </c>
      <c r="AB167" s="47"/>
      <c r="AC167" s="65">
        <f>(AA167/$BS167)</f>
        <v>541.90385999586658</v>
      </c>
      <c r="AD167" s="47"/>
      <c r="AE167" s="65">
        <f>IF($BO167,AA167/$BO167*100,0)</f>
        <v>11.856058838287469</v>
      </c>
      <c r="AF167" s="47"/>
      <c r="AG167" s="69">
        <v>22945387</v>
      </c>
      <c r="AH167" s="47"/>
      <c r="AI167" s="65">
        <f>(AG167/$BS167)</f>
        <v>54.507415211457648</v>
      </c>
      <c r="AJ167" s="47"/>
      <c r="AK167" s="65">
        <f>IF($BO167,AG167/$BO167*100,0)</f>
        <v>1.1925420163549609</v>
      </c>
      <c r="AL167" s="47"/>
      <c r="AM167" s="69">
        <v>1263916</v>
      </c>
      <c r="AN167" s="47"/>
      <c r="AO167" s="65">
        <f>(AM167/$BS167)</f>
        <v>3.0024681738601622</v>
      </c>
      <c r="AP167" s="47"/>
      <c r="AQ167" s="65">
        <f>IF($BO167,AM167/$BO167*100,0)</f>
        <v>6.5689584365837758E-2</v>
      </c>
      <c r="AR167" s="47"/>
      <c r="AS167" s="69">
        <v>31276694</v>
      </c>
      <c r="AT167" s="47"/>
      <c r="AU167" s="65">
        <f>(AS167/$BS167)</f>
        <v>74.298670416833943</v>
      </c>
      <c r="AV167" s="47"/>
      <c r="AW167" s="65">
        <f>IF($BO167,AS167/$BO167*100,0)</f>
        <v>1.6255455498605063</v>
      </c>
      <c r="AX167" s="47"/>
      <c r="AY167" s="69">
        <v>8257252</v>
      </c>
      <c r="AZ167" s="47"/>
      <c r="BA167" s="69">
        <v>2084947</v>
      </c>
      <c r="BB167" s="47"/>
      <c r="BC167" s="69">
        <f>(AY167+BA167)</f>
        <v>10342199</v>
      </c>
      <c r="BD167" s="47"/>
      <c r="BE167" s="65">
        <f>(BC167/$BS167)</f>
        <v>24.568185975356268</v>
      </c>
      <c r="BF167" s="47"/>
      <c r="BG167" s="65">
        <f>IF($BO167,BC167/$BO167*100,0)</f>
        <v>0.53751574767530674</v>
      </c>
      <c r="BH167" s="47"/>
      <c r="BI167" s="282">
        <v>52681601</v>
      </c>
      <c r="BJ167" s="47"/>
      <c r="BK167" s="65">
        <f>(BI167/$BS167)</f>
        <v>125.14663185725925</v>
      </c>
      <c r="BL167" s="47"/>
      <c r="BM167" s="65">
        <f>IF($BO167,BI167/$BO167*100,0)</f>
        <v>2.7380241039886375</v>
      </c>
      <c r="BN167" s="47"/>
      <c r="BO167" s="69">
        <f>(U167+AA167+AG167+AM167+AS167+BC167+BI167)</f>
        <v>1924073675</v>
      </c>
      <c r="BQ167" s="47">
        <v>53</v>
      </c>
      <c r="BS167" s="51">
        <v>420959</v>
      </c>
    </row>
    <row r="168" spans="1:71" ht="8.85" customHeight="1" x14ac:dyDescent="0.3">
      <c r="A168" s="47">
        <v>54</v>
      </c>
      <c r="B168" s="60"/>
      <c r="C168" s="47" t="s">
        <v>177</v>
      </c>
      <c r="E168" s="69">
        <v>37852854</v>
      </c>
      <c r="F168" s="66"/>
      <c r="G168" s="69">
        <v>17052287</v>
      </c>
      <c r="H168" s="47"/>
      <c r="I168" s="69">
        <v>9804263</v>
      </c>
      <c r="J168" s="69"/>
      <c r="K168" s="69">
        <v>66173</v>
      </c>
      <c r="L168" s="47"/>
      <c r="M168" s="69">
        <v>337169</v>
      </c>
      <c r="N168" s="47"/>
      <c r="O168" s="69">
        <v>498230</v>
      </c>
      <c r="P168" s="47"/>
      <c r="Q168" s="69">
        <v>457349</v>
      </c>
      <c r="R168" s="47"/>
      <c r="S168" s="69">
        <v>346618</v>
      </c>
      <c r="T168" s="47"/>
      <c r="U168" s="69">
        <f>SUM(E168:S168)</f>
        <v>66414943</v>
      </c>
      <c r="V168" s="47"/>
      <c r="W168" s="65">
        <f>(U168/$BS168)</f>
        <v>1766.5427971060751</v>
      </c>
      <c r="X168" s="47"/>
      <c r="Y168" s="65">
        <f>IF($BO168,U168/$BO168*100,0)</f>
        <v>76.801264095657487</v>
      </c>
      <c r="Z168" s="47"/>
      <c r="AA168" s="69">
        <v>10996339</v>
      </c>
      <c r="AB168" s="47"/>
      <c r="AC168" s="65">
        <f>(AA168/$BS168)</f>
        <v>292.48694010001066</v>
      </c>
      <c r="AD168" s="47"/>
      <c r="AE168" s="65">
        <f>IF($BO168,AA168/$BO168*100,0)</f>
        <v>12.71600482476328</v>
      </c>
      <c r="AF168" s="47"/>
      <c r="AG168" s="69">
        <v>834857</v>
      </c>
      <c r="AH168" s="47"/>
      <c r="AI168" s="65">
        <f>(AG168/$BS168)</f>
        <v>22.206005958080645</v>
      </c>
      <c r="AJ168" s="47"/>
      <c r="AK168" s="65">
        <f>IF($BO168,AG168/$BO168*100,0)</f>
        <v>0.96541636630040206</v>
      </c>
      <c r="AL168" s="47"/>
      <c r="AM168" s="69">
        <v>67068</v>
      </c>
      <c r="AN168" s="47"/>
      <c r="AO168" s="65">
        <f>(AM168/$BS168)</f>
        <v>1.7839131822534313</v>
      </c>
      <c r="AP168" s="47"/>
      <c r="AQ168" s="65">
        <f>IF($BO168,AM168/$BO168*100,0)</f>
        <v>7.7556449613568987E-2</v>
      </c>
      <c r="AR168" s="47"/>
      <c r="AS168" s="69">
        <v>5611426</v>
      </c>
      <c r="AT168" s="47"/>
      <c r="AU168" s="65">
        <f>(AS168/$BS168)</f>
        <v>149.25593148207255</v>
      </c>
      <c r="AV168" s="47"/>
      <c r="AW168" s="65">
        <f>IF($BO168,AS168/$BO168*100,0)</f>
        <v>6.4889705646399332</v>
      </c>
      <c r="AX168" s="47"/>
      <c r="AY168" s="69">
        <v>337754</v>
      </c>
      <c r="AZ168" s="47"/>
      <c r="BA168" s="69">
        <v>193796</v>
      </c>
      <c r="BB168" s="47"/>
      <c r="BC168" s="69">
        <f>(AY168+BA168)</f>
        <v>531550</v>
      </c>
      <c r="BD168" s="47"/>
      <c r="BE168" s="65">
        <f>(BC168/$BS168)</f>
        <v>14.138472177891265</v>
      </c>
      <c r="BF168" s="47"/>
      <c r="BG168" s="65">
        <f>IF($BO168,BC168/$BO168*100,0)</f>
        <v>0.61467660869703278</v>
      </c>
      <c r="BH168" s="47"/>
      <c r="BI168" s="282">
        <v>2020184</v>
      </c>
      <c r="BJ168" s="47"/>
      <c r="BK168" s="65">
        <f>(BI168/$BS168)</f>
        <v>53.734014256835835</v>
      </c>
      <c r="BL168" s="47"/>
      <c r="BM168" s="65">
        <f>IF($BO168,BI168/$BO168*100,0)</f>
        <v>2.3361110903282976</v>
      </c>
      <c r="BN168" s="47"/>
      <c r="BO168" s="69">
        <f>(U168+AA168+AG168+AM168+AS168+BC168+BI168)</f>
        <v>86476367</v>
      </c>
      <c r="BQ168" s="47">
        <v>54</v>
      </c>
      <c r="BS168" s="51">
        <v>37596</v>
      </c>
    </row>
    <row r="169" spans="1:71" ht="8.85" customHeight="1" x14ac:dyDescent="0.3">
      <c r="A169" s="47">
        <v>55</v>
      </c>
      <c r="B169" s="60"/>
      <c r="C169" s="47" t="s">
        <v>178</v>
      </c>
      <c r="E169" s="69">
        <v>3593225</v>
      </c>
      <c r="F169" s="66"/>
      <c r="G169" s="69">
        <v>284345</v>
      </c>
      <c r="H169" s="47"/>
      <c r="I169" s="69">
        <v>2478127</v>
      </c>
      <c r="J169" s="69"/>
      <c r="K169" s="69">
        <v>23413</v>
      </c>
      <c r="L169" s="47"/>
      <c r="M169" s="69">
        <v>383319</v>
      </c>
      <c r="N169" s="47"/>
      <c r="O169" s="69">
        <v>96107</v>
      </c>
      <c r="P169" s="47"/>
      <c r="Q169" s="69">
        <v>84821</v>
      </c>
      <c r="R169" s="47"/>
      <c r="S169" s="69">
        <v>40021</v>
      </c>
      <c r="T169" s="47"/>
      <c r="U169" s="69">
        <f>SUM(E169:S169)</f>
        <v>6983378</v>
      </c>
      <c r="V169" s="47"/>
      <c r="W169" s="70">
        <f>(U169/$BS169)</f>
        <v>585.06853217158175</v>
      </c>
      <c r="X169" s="47"/>
      <c r="Y169" s="70">
        <f>IF($BO169,U169/$BO169*100,0)</f>
        <v>60.633390580149303</v>
      </c>
      <c r="Z169" s="47"/>
      <c r="AA169" s="69">
        <v>1087965</v>
      </c>
      <c r="AB169" s="47"/>
      <c r="AC169" s="70">
        <f>(AA169/$BS169)</f>
        <v>91.149882707774793</v>
      </c>
      <c r="AD169" s="47"/>
      <c r="AE169" s="70">
        <f>IF($BO169,AA169/$BO169*100,0)</f>
        <v>9.4462889997551525</v>
      </c>
      <c r="AF169" s="47"/>
      <c r="AG169" s="69">
        <v>50876</v>
      </c>
      <c r="AH169" s="47"/>
      <c r="AI169" s="70">
        <f>(AG169/$BS169)</f>
        <v>4.2623994638069709</v>
      </c>
      <c r="AJ169" s="47"/>
      <c r="AK169" s="70">
        <f>IF($BO169,AG169/$BO169*100,0)</f>
        <v>0.44173240789137813</v>
      </c>
      <c r="AL169" s="47"/>
      <c r="AM169" s="69">
        <v>9493</v>
      </c>
      <c r="AN169" s="47"/>
      <c r="AO169" s="70">
        <f>(AM169/$BS169)</f>
        <v>0.79532506702412864</v>
      </c>
      <c r="AP169" s="47"/>
      <c r="AQ169" s="70">
        <f>IF($BO169,AM169/$BO169*100,0)</f>
        <v>8.2423259456577802E-2</v>
      </c>
      <c r="AR169" s="47"/>
      <c r="AS169" s="69">
        <v>2433170</v>
      </c>
      <c r="AT169" s="47"/>
      <c r="AU169" s="70">
        <f>(AS169/$BS169)</f>
        <v>203.85137399463807</v>
      </c>
      <c r="AV169" s="47"/>
      <c r="AW169" s="70">
        <f>IF($BO169,AS169/$BO169*100,0)</f>
        <v>21.12607207541993</v>
      </c>
      <c r="AX169" s="47"/>
      <c r="AY169" s="69">
        <v>40194</v>
      </c>
      <c r="AZ169" s="47"/>
      <c r="BA169" s="69">
        <v>36679</v>
      </c>
      <c r="BB169" s="47"/>
      <c r="BC169" s="69">
        <f>(AY169+BA169)</f>
        <v>76873</v>
      </c>
      <c r="BD169" s="47"/>
      <c r="BE169" s="70">
        <f>(BC169/$BS169)</f>
        <v>6.4404323056300266</v>
      </c>
      <c r="BF169" s="47"/>
      <c r="BG169" s="70">
        <f>IF($BO169,BC169/$BO169*100,0)</f>
        <v>0.6674521462346471</v>
      </c>
      <c r="BH169" s="47"/>
      <c r="BI169" s="282">
        <v>875625</v>
      </c>
      <c r="BJ169" s="47"/>
      <c r="BK169" s="70">
        <f>(BI169/$BS169)</f>
        <v>73.36000335120643</v>
      </c>
      <c r="BL169" s="47"/>
      <c r="BM169" s="70">
        <f>IF($BO169,BI169/$BO169*100,0)</f>
        <v>7.6026405310930096</v>
      </c>
      <c r="BN169" s="47"/>
      <c r="BO169" s="69">
        <f>(U169+AA169+AG169+AM169+AS169+BC169+BI169)</f>
        <v>11517380</v>
      </c>
      <c r="BQ169" s="47">
        <v>55</v>
      </c>
      <c r="BS169" s="51">
        <v>11936</v>
      </c>
    </row>
    <row r="170" spans="1:71" ht="8.85" customHeight="1" x14ac:dyDescent="0.3">
      <c r="A170" s="71"/>
      <c r="B170" s="60"/>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Q170" s="72"/>
    </row>
    <row r="171" spans="1:71" ht="8.85" customHeight="1" x14ac:dyDescent="0.3">
      <c r="A171" s="47">
        <v>56</v>
      </c>
      <c r="B171" s="60"/>
      <c r="C171" s="47" t="s">
        <v>179</v>
      </c>
      <c r="E171" s="69">
        <v>13297516</v>
      </c>
      <c r="F171" s="66"/>
      <c r="G171" s="69">
        <v>373853</v>
      </c>
      <c r="H171" s="47"/>
      <c r="I171" s="69">
        <v>3895229</v>
      </c>
      <c r="J171" s="69"/>
      <c r="K171" s="69">
        <v>6816</v>
      </c>
      <c r="L171" s="47"/>
      <c r="M171" s="69">
        <v>133978</v>
      </c>
      <c r="N171" s="47"/>
      <c r="O171" s="69">
        <v>234705</v>
      </c>
      <c r="P171" s="47"/>
      <c r="Q171" s="69">
        <v>225294</v>
      </c>
      <c r="R171" s="47"/>
      <c r="S171" s="69">
        <v>116763</v>
      </c>
      <c r="T171" s="47"/>
      <c r="U171" s="69">
        <f>SUM(E171:S171)</f>
        <v>18284154</v>
      </c>
      <c r="V171" s="47"/>
      <c r="W171" s="70">
        <f>(U171/$BS171)</f>
        <v>1321.3958227939581</v>
      </c>
      <c r="X171" s="47"/>
      <c r="Y171" s="70">
        <f>IF($BO171,U171/$BO171*100,0)</f>
        <v>73.525947656995413</v>
      </c>
      <c r="Z171" s="47"/>
      <c r="AA171" s="69">
        <v>3614030</v>
      </c>
      <c r="AB171" s="47"/>
      <c r="AC171" s="70">
        <f>(AA171/$BS171)</f>
        <v>261.1859507118595</v>
      </c>
      <c r="AD171" s="47"/>
      <c r="AE171" s="70">
        <f>IF($BO171,AA171/$BO171*100,0)</f>
        <v>14.533074957190314</v>
      </c>
      <c r="AF171" s="47"/>
      <c r="AG171" s="282">
        <v>242448</v>
      </c>
      <c r="AH171" s="47"/>
      <c r="AI171" s="70">
        <f>(AG171/$BS171)</f>
        <v>17.52171713521717</v>
      </c>
      <c r="AJ171" s="47"/>
      <c r="AK171" s="70">
        <f>IF($BO171,AG171/$BO171*100,0)</f>
        <v>0.97495454028352779</v>
      </c>
      <c r="AL171" s="47"/>
      <c r="AM171" s="282">
        <v>49818</v>
      </c>
      <c r="AN171" s="47"/>
      <c r="AO171" s="70">
        <f>(AM171/$BS171)</f>
        <v>3.6003468960034688</v>
      </c>
      <c r="AP171" s="47"/>
      <c r="AQ171" s="70">
        <f>IF($BO171,AM171/$BO171*100,0)</f>
        <v>0.20033279419852829</v>
      </c>
      <c r="AR171" s="47"/>
      <c r="AS171" s="282">
        <v>1627753</v>
      </c>
      <c r="AT171" s="47"/>
      <c r="AU171" s="70">
        <f>(AS171/$BS171)</f>
        <v>117.6377104863771</v>
      </c>
      <c r="AV171" s="47"/>
      <c r="AW171" s="70">
        <f>IF($BO171,AS171/$BO171*100,0)</f>
        <v>6.545672382573307</v>
      </c>
      <c r="AX171" s="47"/>
      <c r="AY171" s="282">
        <v>69938</v>
      </c>
      <c r="AZ171" s="47"/>
      <c r="BA171" s="282">
        <v>2851</v>
      </c>
      <c r="BB171" s="47"/>
      <c r="BC171" s="69">
        <f>(AY171+BA171)</f>
        <v>72789</v>
      </c>
      <c r="BD171" s="47"/>
      <c r="BE171" s="70">
        <f>(BC171/$BS171)</f>
        <v>5.2604610826046105</v>
      </c>
      <c r="BF171" s="47"/>
      <c r="BG171" s="70">
        <f>IF($BO171,BC171/$BO171*100,0)</f>
        <v>0.29270592470425699</v>
      </c>
      <c r="BH171" s="47"/>
      <c r="BI171" s="282">
        <v>976629</v>
      </c>
      <c r="BJ171" s="47"/>
      <c r="BK171" s="70">
        <f>(BI171/$BS171)</f>
        <v>70.580978535809791</v>
      </c>
      <c r="BL171" s="47"/>
      <c r="BM171" s="70">
        <f>IF($BO171,BI171/$BO171*100,0)</f>
        <v>3.9273117440546486</v>
      </c>
      <c r="BN171" s="47"/>
      <c r="BO171" s="69">
        <f>(U171+AA171+AG171+AM171+AS171+BC171+BI171)</f>
        <v>24867621</v>
      </c>
      <c r="BQ171" s="47">
        <v>56</v>
      </c>
      <c r="BS171" s="51">
        <v>13837</v>
      </c>
    </row>
    <row r="172" spans="1:71" ht="8.85" customHeight="1" x14ac:dyDescent="0.3">
      <c r="A172" s="47">
        <v>57</v>
      </c>
      <c r="B172" s="60"/>
      <c r="C172" s="47" t="s">
        <v>180</v>
      </c>
      <c r="E172" s="69">
        <v>10426366</v>
      </c>
      <c r="F172" s="66"/>
      <c r="G172" s="69">
        <v>153772</v>
      </c>
      <c r="H172" s="47"/>
      <c r="I172" s="69">
        <v>2443214</v>
      </c>
      <c r="J172" s="69"/>
      <c r="K172" s="69">
        <v>35658</v>
      </c>
      <c r="L172" s="47"/>
      <c r="M172" s="69">
        <v>157406</v>
      </c>
      <c r="N172" s="47"/>
      <c r="O172" s="69">
        <v>0</v>
      </c>
      <c r="P172" s="47"/>
      <c r="Q172" s="69">
        <v>93756</v>
      </c>
      <c r="R172" s="47"/>
      <c r="S172" s="69">
        <v>66366</v>
      </c>
      <c r="T172" s="47"/>
      <c r="U172" s="69">
        <f>SUM(E172:S172)</f>
        <v>13376538</v>
      </c>
      <c r="V172" s="47"/>
      <c r="W172" s="70">
        <f>(U172/$BS172)</f>
        <v>1567.6242821985234</v>
      </c>
      <c r="X172" s="47"/>
      <c r="Y172" s="70">
        <f>IF($BO172,U172/$BO172*100,0)</f>
        <v>74.989972120392409</v>
      </c>
      <c r="Z172" s="47"/>
      <c r="AA172" s="69">
        <v>2049899</v>
      </c>
      <c r="AB172" s="47"/>
      <c r="AC172" s="70">
        <f>(AA172/$BS172)</f>
        <v>240.23192312199694</v>
      </c>
      <c r="AD172" s="47"/>
      <c r="AE172" s="70">
        <f>IF($BO172,AA172/$BO172*100,0)</f>
        <v>11.491902378599029</v>
      </c>
      <c r="AF172" s="47"/>
      <c r="AG172" s="282">
        <v>76642</v>
      </c>
      <c r="AH172" s="47"/>
      <c r="AI172" s="70">
        <f>(AG172/$BS172)</f>
        <v>8.9818352279385909</v>
      </c>
      <c r="AJ172" s="47"/>
      <c r="AK172" s="70">
        <f>IF($BO172,AG172/$BO172*100,0)</f>
        <v>0.42966135507192632</v>
      </c>
      <c r="AL172" s="47"/>
      <c r="AM172" s="282">
        <v>45618</v>
      </c>
      <c r="AN172" s="47"/>
      <c r="AO172" s="70">
        <f>(AM172/$BS172)</f>
        <v>5.3460682057892885</v>
      </c>
      <c r="AP172" s="47"/>
      <c r="AQ172" s="70">
        <f>IF($BO172,AM172/$BO172*100,0)</f>
        <v>0.25573825964446562</v>
      </c>
      <c r="AR172" s="47"/>
      <c r="AS172" s="282">
        <v>1763542</v>
      </c>
      <c r="AT172" s="47"/>
      <c r="AU172" s="70">
        <f>(AS172/$BS172)</f>
        <v>206.67315129497246</v>
      </c>
      <c r="AV172" s="47"/>
      <c r="AW172" s="70">
        <f>IF($BO172,AS172/$BO172*100,0)</f>
        <v>9.8865614864728872</v>
      </c>
      <c r="AX172" s="47"/>
      <c r="AY172" s="282">
        <v>9871</v>
      </c>
      <c r="AZ172" s="47"/>
      <c r="BA172" s="282">
        <v>46601</v>
      </c>
      <c r="BB172" s="47"/>
      <c r="BC172" s="69">
        <f>(AY172+BA172)</f>
        <v>56472</v>
      </c>
      <c r="BD172" s="47"/>
      <c r="BE172" s="70">
        <f>(BC172/$BS172)</f>
        <v>6.6180710183991565</v>
      </c>
      <c r="BF172" s="47"/>
      <c r="BG172" s="70">
        <f>IF($BO172,BC172/$BO172*100,0)</f>
        <v>0.31658667628221893</v>
      </c>
      <c r="BH172" s="47"/>
      <c r="BI172" s="282">
        <v>469058</v>
      </c>
      <c r="BJ172" s="47"/>
      <c r="BK172" s="70">
        <f>(BI172/$BS172)</f>
        <v>54.969881636001404</v>
      </c>
      <c r="BL172" s="47"/>
      <c r="BM172" s="70">
        <f>IF($BO172,BI172/$BO172*100,0)</f>
        <v>2.6295777235370634</v>
      </c>
      <c r="BN172" s="47"/>
      <c r="BO172" s="69">
        <f>(U172+AA172+AG172+AM172+AS172+BC172+BI172)</f>
        <v>17837769</v>
      </c>
      <c r="BQ172" s="47">
        <v>57</v>
      </c>
      <c r="BS172" s="51">
        <v>8533</v>
      </c>
    </row>
    <row r="173" spans="1:71" ht="8.85" customHeight="1" x14ac:dyDescent="0.3">
      <c r="A173" s="47">
        <v>58</v>
      </c>
      <c r="B173" s="60"/>
      <c r="C173" s="47" t="s">
        <v>181</v>
      </c>
      <c r="E173" s="69">
        <v>19372804</v>
      </c>
      <c r="F173" s="66"/>
      <c r="G173" s="69">
        <v>1379225</v>
      </c>
      <c r="H173" s="47"/>
      <c r="I173" s="69">
        <v>61373009</v>
      </c>
      <c r="J173" s="69"/>
      <c r="K173" s="69">
        <v>67724</v>
      </c>
      <c r="L173" s="47"/>
      <c r="M173" s="69">
        <v>772426</v>
      </c>
      <c r="N173" s="47"/>
      <c r="O173" s="69">
        <v>536083</v>
      </c>
      <c r="P173" s="47"/>
      <c r="Q173" s="69">
        <v>241328</v>
      </c>
      <c r="R173" s="47"/>
      <c r="S173" s="69">
        <v>195790</v>
      </c>
      <c r="T173" s="47"/>
      <c r="U173" s="69">
        <f>SUM(E173:S173)</f>
        <v>83938389</v>
      </c>
      <c r="V173" s="47"/>
      <c r="W173" s="70">
        <f>(U173/$BS173)</f>
        <v>2768.5078333718129</v>
      </c>
      <c r="X173" s="47"/>
      <c r="Y173" s="70">
        <f>IF($BO173,U173/$BO173*100,0)</f>
        <v>83.172480244620957</v>
      </c>
      <c r="Z173" s="47"/>
      <c r="AA173" s="69">
        <v>7576850</v>
      </c>
      <c r="AB173" s="47"/>
      <c r="AC173" s="70">
        <f>(AA173/$BS173)</f>
        <v>249.90435040733533</v>
      </c>
      <c r="AD173" s="47"/>
      <c r="AE173" s="70">
        <f>IF($BO173,AA173/$BO173*100,0)</f>
        <v>7.5077138654812208</v>
      </c>
      <c r="AF173" s="47"/>
      <c r="AG173" s="282">
        <v>1524184</v>
      </c>
      <c r="AH173" s="47"/>
      <c r="AI173" s="70">
        <f>(AG173/$BS173)</f>
        <v>50.271578877931333</v>
      </c>
      <c r="AJ173" s="47"/>
      <c r="AK173" s="70">
        <f>IF($BO173,AG173/$BO173*100,0)</f>
        <v>1.5102763483960522</v>
      </c>
      <c r="AL173" s="47"/>
      <c r="AM173" s="282">
        <v>499929</v>
      </c>
      <c r="AN173" s="47"/>
      <c r="AO173" s="70">
        <f>(AM173/$BS173)</f>
        <v>16.488967314225402</v>
      </c>
      <c r="AP173" s="47"/>
      <c r="AQ173" s="70">
        <f>IF($BO173,AM173/$BO173*100,0)</f>
        <v>0.49536732085974533</v>
      </c>
      <c r="AR173" s="47"/>
      <c r="AS173" s="282">
        <v>3926036</v>
      </c>
      <c r="AT173" s="47"/>
      <c r="AU173" s="70">
        <f>(AS173/$BS173)</f>
        <v>129.49094627131501</v>
      </c>
      <c r="AV173" s="47"/>
      <c r="AW173" s="70">
        <f>IF($BO173,AS173/$BO173*100,0)</f>
        <v>3.8902122799815793</v>
      </c>
      <c r="AX173" s="47"/>
      <c r="AY173" s="282">
        <v>367398</v>
      </c>
      <c r="AZ173" s="47"/>
      <c r="BA173" s="282">
        <v>2042815</v>
      </c>
      <c r="BB173" s="47"/>
      <c r="BC173" s="69">
        <f>(AY173+BA173)</f>
        <v>2410213</v>
      </c>
      <c r="BD173" s="47"/>
      <c r="BE173" s="70">
        <f>(BC173/$BS173)</f>
        <v>79.495135063821365</v>
      </c>
      <c r="BF173" s="47"/>
      <c r="BG173" s="70">
        <f>IF($BO173,BC173/$BO173*100,0)</f>
        <v>2.3882206403535888</v>
      </c>
      <c r="BH173" s="47"/>
      <c r="BI173" s="282">
        <v>1045267</v>
      </c>
      <c r="BJ173" s="47"/>
      <c r="BK173" s="70">
        <f>(BI173/$BS173)</f>
        <v>34.475642336488669</v>
      </c>
      <c r="BL173" s="47"/>
      <c r="BM173" s="70">
        <f>IF($BO173,BI173/$BO173*100,0)</f>
        <v>1.0357293003068504</v>
      </c>
      <c r="BN173" s="47"/>
      <c r="BO173" s="69">
        <f>(U173+AA173+AG173+AM173+AS173+BC173+BI173)</f>
        <v>100920868</v>
      </c>
      <c r="BQ173" s="47">
        <v>58</v>
      </c>
      <c r="BS173" s="51">
        <v>30319</v>
      </c>
    </row>
    <row r="174" spans="1:71" ht="8.85" customHeight="1" x14ac:dyDescent="0.3">
      <c r="A174" s="47">
        <v>59</v>
      </c>
      <c r="B174" s="60"/>
      <c r="C174" s="47" t="s">
        <v>182</v>
      </c>
      <c r="E174" s="69">
        <v>13783981</v>
      </c>
      <c r="F174" s="66"/>
      <c r="G174" s="69">
        <v>342338</v>
      </c>
      <c r="H174" s="47"/>
      <c r="I174" s="69">
        <v>3043541</v>
      </c>
      <c r="J174" s="69"/>
      <c r="K174" s="69">
        <v>64573</v>
      </c>
      <c r="L174" s="47"/>
      <c r="M174" s="69">
        <v>0</v>
      </c>
      <c r="N174" s="47"/>
      <c r="O174" s="69">
        <v>0</v>
      </c>
      <c r="P174" s="47"/>
      <c r="Q174" s="69">
        <v>165035</v>
      </c>
      <c r="R174" s="47"/>
      <c r="S174" s="69">
        <v>163078</v>
      </c>
      <c r="T174" s="47"/>
      <c r="U174" s="69">
        <f>SUM(E174:S174)</f>
        <v>17562546</v>
      </c>
      <c r="V174" s="47"/>
      <c r="W174" s="70">
        <f>(U174/$BS174)</f>
        <v>1652.945505882353</v>
      </c>
      <c r="X174" s="47"/>
      <c r="Y174" s="70">
        <f>IF($BO174,U174/$BO174*100,0)</f>
        <v>72.701537344234396</v>
      </c>
      <c r="Z174" s="47"/>
      <c r="AA174" s="69">
        <v>3582284</v>
      </c>
      <c r="AB174" s="47"/>
      <c r="AC174" s="70">
        <f>(AA174/$BS174)</f>
        <v>337.15614117647061</v>
      </c>
      <c r="AD174" s="47"/>
      <c r="AE174" s="70">
        <f>IF($BO174,AA174/$BO174*100,0)</f>
        <v>14.829145728851234</v>
      </c>
      <c r="AF174" s="47"/>
      <c r="AG174" s="282">
        <v>116312</v>
      </c>
      <c r="AH174" s="47"/>
      <c r="AI174" s="70">
        <f>(AG174/$BS174)</f>
        <v>10.947011764705882</v>
      </c>
      <c r="AJ174" s="47"/>
      <c r="AK174" s="70">
        <f>IF($BO174,AG174/$BO174*100,0)</f>
        <v>0.48148265129569429</v>
      </c>
      <c r="AL174" s="47"/>
      <c r="AM174" s="282">
        <v>27341</v>
      </c>
      <c r="AN174" s="47"/>
      <c r="AO174" s="70">
        <f>(AM174/$BS174)</f>
        <v>2.5732705882352942</v>
      </c>
      <c r="AP174" s="47"/>
      <c r="AQ174" s="70">
        <f>IF($BO174,AM174/$BO174*100,0)</f>
        <v>0.11318021501715711</v>
      </c>
      <c r="AR174" s="47"/>
      <c r="AS174" s="282">
        <v>1945163</v>
      </c>
      <c r="AT174" s="47"/>
      <c r="AU174" s="70">
        <f>(AS174/$BS174)</f>
        <v>183.07416470588234</v>
      </c>
      <c r="AV174" s="47"/>
      <c r="AW174" s="70">
        <f>IF($BO174,AS174/$BO174*100,0)</f>
        <v>8.0521548803415506</v>
      </c>
      <c r="AX174" s="47"/>
      <c r="AY174" s="282">
        <v>30012</v>
      </c>
      <c r="AZ174" s="47"/>
      <c r="BA174" s="282">
        <v>175691</v>
      </c>
      <c r="BB174" s="47"/>
      <c r="BC174" s="69">
        <f>(AY174+BA174)</f>
        <v>205703</v>
      </c>
      <c r="BD174" s="47"/>
      <c r="BE174" s="70">
        <f>(BC174/$BS174)</f>
        <v>19.360282352941176</v>
      </c>
      <c r="BF174" s="47"/>
      <c r="BG174" s="70">
        <f>IF($BO174,BC174/$BO174*100,0)</f>
        <v>0.85152371053268971</v>
      </c>
      <c r="BH174" s="47"/>
      <c r="BI174" s="282">
        <v>717700</v>
      </c>
      <c r="BJ174" s="47"/>
      <c r="BK174" s="70">
        <f>(BI174/$BS174)</f>
        <v>67.548235294117646</v>
      </c>
      <c r="BL174" s="47"/>
      <c r="BM174" s="70">
        <f>IF($BO174,BI174/$BO174*100,0)</f>
        <v>2.9709754697272834</v>
      </c>
      <c r="BN174" s="47"/>
      <c r="BO174" s="69">
        <f>(U174+AA174+AG174+AM174+AS174+BC174+BI174)</f>
        <v>24157049</v>
      </c>
      <c r="BQ174" s="47">
        <v>59</v>
      </c>
      <c r="BS174" s="51">
        <v>10625</v>
      </c>
    </row>
    <row r="175" spans="1:71" ht="8.85" customHeight="1" x14ac:dyDescent="0.3">
      <c r="A175" s="47">
        <v>60</v>
      </c>
      <c r="B175" s="60"/>
      <c r="C175" s="47" t="s">
        <v>183</v>
      </c>
      <c r="E175" s="69">
        <v>77491674</v>
      </c>
      <c r="F175" s="66"/>
      <c r="G175" s="69">
        <v>3436652</v>
      </c>
      <c r="H175" s="47"/>
      <c r="I175" s="69">
        <v>16335324</v>
      </c>
      <c r="J175" s="69"/>
      <c r="K175" s="69">
        <v>204164</v>
      </c>
      <c r="L175" s="47"/>
      <c r="M175" s="69">
        <v>3079784</v>
      </c>
      <c r="N175" s="47"/>
      <c r="O175" s="69">
        <v>1709527</v>
      </c>
      <c r="P175" s="47"/>
      <c r="Q175" s="69">
        <v>615369</v>
      </c>
      <c r="R175" s="47"/>
      <c r="S175" s="69">
        <v>394172</v>
      </c>
      <c r="T175" s="47"/>
      <c r="U175" s="69">
        <f>SUM(E175:S175)</f>
        <v>103266666</v>
      </c>
      <c r="V175" s="47"/>
      <c r="W175" s="70">
        <f>(U175/$BS175)</f>
        <v>1019.1828706216752</v>
      </c>
      <c r="X175" s="47"/>
      <c r="Y175" s="70">
        <f>IF($BO175,U175/$BO175*100,0)</f>
        <v>72.468794411771697</v>
      </c>
      <c r="Z175" s="47"/>
      <c r="AA175" s="69">
        <v>14331401</v>
      </c>
      <c r="AB175" s="47"/>
      <c r="AC175" s="70">
        <f>(AA175/$BS175)</f>
        <v>141.44272277765168</v>
      </c>
      <c r="AD175" s="47"/>
      <c r="AE175" s="70">
        <f>IF($BO175,AA175/$BO175*100,0)</f>
        <v>10.057256546867304</v>
      </c>
      <c r="AF175" s="47"/>
      <c r="AG175" s="282">
        <v>569331</v>
      </c>
      <c r="AH175" s="47"/>
      <c r="AI175" s="70">
        <f>(AG175/$BS175)</f>
        <v>5.6189710134915076</v>
      </c>
      <c r="AJ175" s="47"/>
      <c r="AK175" s="70">
        <f>IF($BO175,AG175/$BO175*100,0)</f>
        <v>0.39953581140354033</v>
      </c>
      <c r="AL175" s="47"/>
      <c r="AM175" s="282">
        <v>33996</v>
      </c>
      <c r="AN175" s="47"/>
      <c r="AO175" s="70">
        <f>(AM175/$BS175)</f>
        <v>0.33552105642351687</v>
      </c>
      <c r="AP175" s="47"/>
      <c r="AQ175" s="70">
        <f>IF($BO175,AM175/$BO175*100,0)</f>
        <v>2.3857157689419262E-2</v>
      </c>
      <c r="AR175" s="47"/>
      <c r="AS175" s="282">
        <v>20336994</v>
      </c>
      <c r="AT175" s="47"/>
      <c r="AU175" s="70">
        <f>(AS175/$BS175)</f>
        <v>200.71448733258984</v>
      </c>
      <c r="AV175" s="47"/>
      <c r="AW175" s="70">
        <f>IF($BO175,AS175/$BO175*100,0)</f>
        <v>14.271763524731536</v>
      </c>
      <c r="AX175" s="47"/>
      <c r="AY175" s="282">
        <v>1130377</v>
      </c>
      <c r="AZ175" s="47"/>
      <c r="BA175" s="282">
        <v>646959</v>
      </c>
      <c r="BB175" s="47"/>
      <c r="BC175" s="69">
        <f>(AY175+BA175)</f>
        <v>1777336</v>
      </c>
      <c r="BD175" s="47"/>
      <c r="BE175" s="70">
        <f>(BC175/$BS175)</f>
        <v>17.541288749839623</v>
      </c>
      <c r="BF175" s="47"/>
      <c r="BG175" s="70">
        <f>IF($BO175,BC175/$BO175*100,0)</f>
        <v>1.2472698323062028</v>
      </c>
      <c r="BH175" s="47"/>
      <c r="BI175" s="282">
        <v>2182391</v>
      </c>
      <c r="BJ175" s="47"/>
      <c r="BK175" s="70">
        <f>(BI175/$BS175)</f>
        <v>21.538949695528164</v>
      </c>
      <c r="BL175" s="47"/>
      <c r="BM175" s="70">
        <f>IF($BO175,BI175/$BO175*100,0)</f>
        <v>1.5315227152303033</v>
      </c>
      <c r="BN175" s="47"/>
      <c r="BO175" s="69">
        <f>(U175+AA175+AG175+AM175+AS175+BC175+BI175)</f>
        <v>142498115</v>
      </c>
      <c r="BQ175" s="47">
        <v>60</v>
      </c>
      <c r="BS175" s="51">
        <v>101323</v>
      </c>
    </row>
    <row r="176" spans="1:71" ht="8.85" customHeight="1" x14ac:dyDescent="0.3">
      <c r="A176" s="71"/>
      <c r="B176" s="60"/>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Q176" s="72"/>
    </row>
    <row r="177" spans="1:71" ht="8.85" customHeight="1" x14ac:dyDescent="0.3">
      <c r="A177" s="47">
        <v>61</v>
      </c>
      <c r="B177" s="60"/>
      <c r="C177" s="47" t="s">
        <v>184</v>
      </c>
      <c r="E177" s="69">
        <v>18183740</v>
      </c>
      <c r="F177" s="66"/>
      <c r="G177" s="69">
        <v>1022309</v>
      </c>
      <c r="H177" s="47"/>
      <c r="I177" s="69">
        <v>4091410</v>
      </c>
      <c r="J177" s="69"/>
      <c r="K177" s="69">
        <v>16825</v>
      </c>
      <c r="L177" s="47"/>
      <c r="M177" s="69">
        <v>83715</v>
      </c>
      <c r="N177" s="47"/>
      <c r="O177" s="69">
        <v>0</v>
      </c>
      <c r="P177" s="47"/>
      <c r="Q177" s="69">
        <v>192713</v>
      </c>
      <c r="R177" s="47"/>
      <c r="S177" s="69">
        <v>149601</v>
      </c>
      <c r="T177" s="47"/>
      <c r="U177" s="69">
        <f>SUM(E177:S177)</f>
        <v>23740313</v>
      </c>
      <c r="V177" s="47"/>
      <c r="W177" s="70">
        <f>(U177/$BS177)</f>
        <v>1606.7893739424703</v>
      </c>
      <c r="X177" s="47"/>
      <c r="Y177" s="70">
        <f>IF($BO177,U177/$BO177*100,0)</f>
        <v>72.277833913633884</v>
      </c>
      <c r="Z177" s="47"/>
      <c r="AA177" s="69">
        <v>5841886</v>
      </c>
      <c r="AB177" s="47"/>
      <c r="AC177" s="70">
        <f>(AA177/$BS177)</f>
        <v>395.38991539763111</v>
      </c>
      <c r="AD177" s="47"/>
      <c r="AE177" s="70">
        <f>IF($BO177,AA177/$BO177*100,0)</f>
        <v>17.785732902947952</v>
      </c>
      <c r="AF177" s="47"/>
      <c r="AG177" s="282">
        <v>377629</v>
      </c>
      <c r="AH177" s="47"/>
      <c r="AI177" s="70">
        <f>(AG177/$BS177)</f>
        <v>25.558646362098138</v>
      </c>
      <c r="AJ177" s="47"/>
      <c r="AK177" s="70">
        <f>IF($BO177,AG177/$BO177*100,0)</f>
        <v>1.1496986641655333</v>
      </c>
      <c r="AL177" s="47"/>
      <c r="AM177" s="282">
        <v>106860</v>
      </c>
      <c r="AN177" s="47"/>
      <c r="AO177" s="70">
        <f>(AM177/$BS177)</f>
        <v>7.2324873096446698</v>
      </c>
      <c r="AP177" s="47"/>
      <c r="AQ177" s="70">
        <f>IF($BO177,AM177/$BO177*100,0)</f>
        <v>0.32533729997624361</v>
      </c>
      <c r="AR177" s="47"/>
      <c r="AS177" s="282">
        <v>2204611</v>
      </c>
      <c r="AT177" s="47"/>
      <c r="AU177" s="70">
        <f>(AS177/$BS177)</f>
        <v>149.21225042301185</v>
      </c>
      <c r="AV177" s="47"/>
      <c r="AW177" s="70">
        <f>IF($BO177,AS177/$BO177*100,0)</f>
        <v>6.7119800696044019</v>
      </c>
      <c r="AX177" s="47"/>
      <c r="AY177" s="282">
        <v>67123</v>
      </c>
      <c r="AZ177" s="47"/>
      <c r="BA177" s="282">
        <v>22173</v>
      </c>
      <c r="BB177" s="47"/>
      <c r="BC177" s="69">
        <f>(AY177+BA177)</f>
        <v>89296</v>
      </c>
      <c r="BD177" s="47"/>
      <c r="BE177" s="70">
        <f>(BC177/$BS177)</f>
        <v>6.0437225042301188</v>
      </c>
      <c r="BF177" s="47"/>
      <c r="BG177" s="70">
        <f>IF($BO177,BC177/$BO177*100,0)</f>
        <v>0.27186336832003227</v>
      </c>
      <c r="BH177" s="47"/>
      <c r="BI177" s="282">
        <v>485316</v>
      </c>
      <c r="BJ177" s="47"/>
      <c r="BK177" s="70">
        <f>(BI177/$BS177)</f>
        <v>32.847106598984773</v>
      </c>
      <c r="BL177" s="47"/>
      <c r="BM177" s="70">
        <f>IF($BO177,BI177/$BO177*100,0)</f>
        <v>1.4775537813519619</v>
      </c>
      <c r="BN177" s="47"/>
      <c r="BO177" s="69">
        <f>(U177+AA177+AG177+AM177+AS177+BC177+BI177)</f>
        <v>32845911</v>
      </c>
      <c r="BQ177" s="47">
        <v>61</v>
      </c>
      <c r="BS177" s="51">
        <v>14775</v>
      </c>
    </row>
    <row r="178" spans="1:71" ht="8.85" customHeight="1" x14ac:dyDescent="0.3">
      <c r="A178" s="47">
        <v>62</v>
      </c>
      <c r="B178" s="60"/>
      <c r="C178" s="47" t="s">
        <v>185</v>
      </c>
      <c r="E178" s="69">
        <v>26164326</v>
      </c>
      <c r="F178" s="66"/>
      <c r="G178" s="69">
        <v>1433985</v>
      </c>
      <c r="H178" s="47"/>
      <c r="I178" s="69">
        <v>7140698</v>
      </c>
      <c r="J178" s="69"/>
      <c r="K178" s="69">
        <v>43128</v>
      </c>
      <c r="L178" s="47"/>
      <c r="M178" s="69">
        <v>54196</v>
      </c>
      <c r="N178" s="47"/>
      <c r="O178" s="69">
        <v>0</v>
      </c>
      <c r="P178" s="47"/>
      <c r="Q178" s="69">
        <v>274750</v>
      </c>
      <c r="R178" s="47"/>
      <c r="S178" s="69">
        <v>227453</v>
      </c>
      <c r="T178" s="47"/>
      <c r="U178" s="69">
        <f>SUM(E178:S178)</f>
        <v>35338536</v>
      </c>
      <c r="V178" s="47"/>
      <c r="W178" s="70">
        <f>(U178/$BS178)</f>
        <v>1540.1410329047724</v>
      </c>
      <c r="X178" s="47"/>
      <c r="Y178" s="70">
        <f>IF($BO178,U178/$BO178*100,0)</f>
        <v>64.53087053559446</v>
      </c>
      <c r="Z178" s="47"/>
      <c r="AA178" s="69">
        <v>9008398</v>
      </c>
      <c r="AB178" s="47"/>
      <c r="AC178" s="70">
        <f>(AA178/$BS178)</f>
        <v>392.60832425365004</v>
      </c>
      <c r="AD178" s="47"/>
      <c r="AE178" s="70">
        <f>IF($BO178,AA178/$BO178*100,0)</f>
        <v>16.450023992819283</v>
      </c>
      <c r="AF178" s="47"/>
      <c r="AG178" s="69">
        <v>1130859</v>
      </c>
      <c r="AH178" s="47"/>
      <c r="AI178" s="70">
        <f>(AG178/$BS178)</f>
        <v>49.285639572891697</v>
      </c>
      <c r="AJ178" s="47"/>
      <c r="AK178" s="70">
        <f>IF($BO178,AG178/$BO178*100,0)</f>
        <v>2.0650350575646881</v>
      </c>
      <c r="AL178" s="47"/>
      <c r="AM178" s="69">
        <v>263720</v>
      </c>
      <c r="AN178" s="47"/>
      <c r="AO178" s="70">
        <f>(AM178/$BS178)</f>
        <v>11.493571584223142</v>
      </c>
      <c r="AP178" s="47"/>
      <c r="AQ178" s="70">
        <f>IF($BO178,AM178/$BO178*100,0)</f>
        <v>0.48157289757693889</v>
      </c>
      <c r="AR178" s="47"/>
      <c r="AS178" s="69">
        <v>684306</v>
      </c>
      <c r="AT178" s="47"/>
      <c r="AU178" s="70">
        <f>(AS178/$BS178)</f>
        <v>29.823752451514491</v>
      </c>
      <c r="AV178" s="47"/>
      <c r="AW178" s="70">
        <f>IF($BO178,AS178/$BO178*100,0)</f>
        <v>1.2495951131855179</v>
      </c>
      <c r="AX178" s="47"/>
      <c r="AY178" s="69">
        <v>388260</v>
      </c>
      <c r="AZ178" s="47"/>
      <c r="BA178" s="69">
        <v>263452</v>
      </c>
      <c r="BB178" s="47"/>
      <c r="BC178" s="69">
        <f>(AY178+BA178)</f>
        <v>651712</v>
      </c>
      <c r="BD178" s="47"/>
      <c r="BE178" s="70">
        <f>(BC178/$BS178)</f>
        <v>28.40322510350839</v>
      </c>
      <c r="BF178" s="47"/>
      <c r="BG178" s="70">
        <f>IF($BO178,BC178/$BO178*100,0)</f>
        <v>1.1900759753741166</v>
      </c>
      <c r="BH178" s="47"/>
      <c r="BI178" s="69">
        <v>7684687</v>
      </c>
      <c r="BJ178" s="47"/>
      <c r="BK178" s="70">
        <f>(BI178/$BS178)</f>
        <v>334.91771627805622</v>
      </c>
      <c r="BL178" s="47"/>
      <c r="BM178" s="70">
        <f>IF($BO178,BI178/$BO178*100,0)</f>
        <v>14.032826427885006</v>
      </c>
      <c r="BN178" s="47"/>
      <c r="BO178" s="69">
        <f>(U178+AA178+AG178+AM178+AS178+BC178+BI178)</f>
        <v>54762218</v>
      </c>
      <c r="BQ178" s="47">
        <v>62</v>
      </c>
      <c r="BS178" s="51">
        <v>22945</v>
      </c>
    </row>
    <row r="179" spans="1:71" ht="8.85" customHeight="1" x14ac:dyDescent="0.3">
      <c r="A179" s="47">
        <v>63</v>
      </c>
      <c r="B179" s="60"/>
      <c r="C179" s="47" t="s">
        <v>186</v>
      </c>
      <c r="E179" s="69">
        <v>16172736</v>
      </c>
      <c r="F179" s="66"/>
      <c r="G179" s="69">
        <v>497901</v>
      </c>
      <c r="H179" s="47"/>
      <c r="I179" s="69">
        <v>3026679</v>
      </c>
      <c r="J179" s="69"/>
      <c r="K179" s="69">
        <v>23235</v>
      </c>
      <c r="L179" s="47"/>
      <c r="M179" s="69">
        <v>55648</v>
      </c>
      <c r="N179" s="47"/>
      <c r="O179" s="69">
        <v>0</v>
      </c>
      <c r="P179" s="47"/>
      <c r="Q179" s="69">
        <v>211608</v>
      </c>
      <c r="R179" s="47"/>
      <c r="S179" s="69">
        <v>137259</v>
      </c>
      <c r="T179" s="47"/>
      <c r="U179" s="69">
        <f>SUM(E179:S179)</f>
        <v>20125066</v>
      </c>
      <c r="V179" s="47"/>
      <c r="W179" s="70">
        <f>(U179/$BS179)</f>
        <v>1638.5821527438527</v>
      </c>
      <c r="X179" s="47"/>
      <c r="Y179" s="70">
        <f>IF($BO179,U179/$BO179*100,0)</f>
        <v>68.685507719389577</v>
      </c>
      <c r="Z179" s="47"/>
      <c r="AA179" s="69">
        <v>4219131</v>
      </c>
      <c r="AB179" s="47"/>
      <c r="AC179" s="70">
        <f>(AA179/$BS179)</f>
        <v>343.52149487054226</v>
      </c>
      <c r="AD179" s="47"/>
      <c r="AE179" s="70">
        <f>IF($BO179,AA179/$BO179*100,0)</f>
        <v>14.399612645723291</v>
      </c>
      <c r="AF179" s="47"/>
      <c r="AG179" s="69">
        <v>154123</v>
      </c>
      <c r="AH179" s="47"/>
      <c r="AI179" s="70">
        <f>(AG179/$BS179)</f>
        <v>12.54868913857678</v>
      </c>
      <c r="AJ179" s="47"/>
      <c r="AK179" s="70">
        <f>IF($BO179,AG179/$BO179*100,0)</f>
        <v>0.52601151748945718</v>
      </c>
      <c r="AL179" s="47"/>
      <c r="AM179" s="69">
        <v>296670</v>
      </c>
      <c r="AN179" s="47"/>
      <c r="AO179" s="70">
        <f>(AM179/$BS179)</f>
        <v>24.154860771861259</v>
      </c>
      <c r="AP179" s="47"/>
      <c r="AQ179" s="70">
        <f>IF($BO179,AM179/$BO179*100,0)</f>
        <v>1.0125149192112615</v>
      </c>
      <c r="AR179" s="47"/>
      <c r="AS179" s="69">
        <v>3696949</v>
      </c>
      <c r="AT179" s="47"/>
      <c r="AU179" s="70">
        <f>(AS179/$BS179)</f>
        <v>301.00545513759977</v>
      </c>
      <c r="AV179" s="47"/>
      <c r="AW179" s="70">
        <f>IF($BO179,AS179/$BO179*100,0)</f>
        <v>12.617440314366652</v>
      </c>
      <c r="AX179" s="47"/>
      <c r="AY179" s="69">
        <v>39119</v>
      </c>
      <c r="AZ179" s="47"/>
      <c r="BA179" s="69">
        <v>23092</v>
      </c>
      <c r="BB179" s="47"/>
      <c r="BC179" s="69">
        <f>(AY179+BA179)</f>
        <v>62211</v>
      </c>
      <c r="BD179" s="47"/>
      <c r="BE179" s="70">
        <f>(BC179/$BS179)</f>
        <v>5.0652173913043477</v>
      </c>
      <c r="BF179" s="47"/>
      <c r="BG179" s="70">
        <f>IF($BO179,BC179/$BO179*100,0)</f>
        <v>0.2123219929182317</v>
      </c>
      <c r="BH179" s="47"/>
      <c r="BI179" s="69">
        <v>746159</v>
      </c>
      <c r="BJ179" s="47"/>
      <c r="BK179" s="70">
        <f>(BI179/$BS179)</f>
        <v>60.752239049014818</v>
      </c>
      <c r="BL179" s="47"/>
      <c r="BM179" s="70">
        <f>IF($BO179,BI179/$BO179*100,0)</f>
        <v>2.546590890901526</v>
      </c>
      <c r="BN179" s="47"/>
      <c r="BO179" s="69">
        <f>(U179+AA179+AG179+AM179+AS179+BC179+BI179)</f>
        <v>29300309</v>
      </c>
      <c r="BQ179" s="47">
        <v>63</v>
      </c>
      <c r="BS179" s="51">
        <v>12282</v>
      </c>
    </row>
    <row r="180" spans="1:71" ht="8.85" customHeight="1" x14ac:dyDescent="0.3">
      <c r="A180" s="47">
        <v>64</v>
      </c>
      <c r="B180" s="60"/>
      <c r="C180" s="47" t="s">
        <v>187</v>
      </c>
      <c r="E180" s="69">
        <v>16514215</v>
      </c>
      <c r="F180" s="66"/>
      <c r="G180" s="69">
        <v>320038</v>
      </c>
      <c r="H180" s="47"/>
      <c r="I180" s="69">
        <v>3146531</v>
      </c>
      <c r="J180" s="69"/>
      <c r="K180" s="69">
        <v>26927</v>
      </c>
      <c r="L180" s="47"/>
      <c r="M180" s="69">
        <v>254585</v>
      </c>
      <c r="N180" s="47"/>
      <c r="O180" s="69">
        <v>45270</v>
      </c>
      <c r="P180" s="47"/>
      <c r="Q180" s="69">
        <v>136589</v>
      </c>
      <c r="R180" s="47"/>
      <c r="S180" s="69">
        <v>128034</v>
      </c>
      <c r="T180" s="47"/>
      <c r="U180" s="69">
        <f>SUM(E180:S180)</f>
        <v>20572189</v>
      </c>
      <c r="V180" s="47"/>
      <c r="W180" s="70">
        <f>(U180/$BS180)</f>
        <v>1737.6627248923051</v>
      </c>
      <c r="X180" s="47"/>
      <c r="Y180" s="70">
        <f>IF($BO180,U180/$BO180*100,0)</f>
        <v>81.096434056357722</v>
      </c>
      <c r="Z180" s="47"/>
      <c r="AA180" s="69">
        <v>2640810</v>
      </c>
      <c r="AB180" s="47"/>
      <c r="AC180" s="70">
        <f>(AA180/$BS180)</f>
        <v>223.06022468113861</v>
      </c>
      <c r="AD180" s="47"/>
      <c r="AE180" s="70">
        <f>IF($BO180,AA180/$BO180*100,0)</f>
        <v>10.41018406064469</v>
      </c>
      <c r="AF180" s="47"/>
      <c r="AG180" s="69">
        <v>145171</v>
      </c>
      <c r="AH180" s="47"/>
      <c r="AI180" s="70">
        <f>(AG180/$BS180)</f>
        <v>12.262099839513473</v>
      </c>
      <c r="AJ180" s="47"/>
      <c r="AK180" s="70">
        <f>IF($BO180,AG180/$BO180*100,0)</f>
        <v>0.57227018614283132</v>
      </c>
      <c r="AL180" s="47"/>
      <c r="AM180" s="69">
        <v>34377</v>
      </c>
      <c r="AN180" s="47"/>
      <c r="AO180" s="70">
        <f>(AM180/$BS180)</f>
        <v>2.9037080834529942</v>
      </c>
      <c r="AP180" s="47"/>
      <c r="AQ180" s="70">
        <f>IF($BO180,AM180/$BO180*100,0)</f>
        <v>0.13551557948234919</v>
      </c>
      <c r="AR180" s="47"/>
      <c r="AS180" s="69">
        <v>1378151</v>
      </c>
      <c r="AT180" s="47"/>
      <c r="AU180" s="70">
        <f>(AS180/$BS180)</f>
        <v>116.40772024664246</v>
      </c>
      <c r="AV180" s="47"/>
      <c r="AW180" s="70">
        <f>IF($BO180,AS180/$BO180*100,0)</f>
        <v>5.4327291904232187</v>
      </c>
      <c r="AX180" s="47"/>
      <c r="AY180" s="69">
        <v>71062</v>
      </c>
      <c r="AZ180" s="47"/>
      <c r="BA180" s="69">
        <v>82231</v>
      </c>
      <c r="BB180" s="47"/>
      <c r="BC180" s="69">
        <f>(AY180+BA180)</f>
        <v>153293</v>
      </c>
      <c r="BD180" s="47"/>
      <c r="BE180" s="70">
        <f>(BC180/$BS180)</f>
        <v>12.948137511614156</v>
      </c>
      <c r="BF180" s="47"/>
      <c r="BG180" s="70">
        <f>IF($BO180,BC180/$BO180*100,0)</f>
        <v>0.60428745165627462</v>
      </c>
      <c r="BH180" s="47"/>
      <c r="BI180" s="69">
        <v>443572</v>
      </c>
      <c r="BJ180" s="47"/>
      <c r="BK180" s="70">
        <f>(BI180/$BS180)</f>
        <v>37.467015795252976</v>
      </c>
      <c r="BL180" s="47"/>
      <c r="BM180" s="70">
        <f>IF($BO180,BI180/$BO180*100,0)</f>
        <v>1.7485794752929162</v>
      </c>
      <c r="BN180" s="47"/>
      <c r="BO180" s="69">
        <f>(U180+AA180+AG180+AM180+AS180+BC180+BI180)</f>
        <v>25367563</v>
      </c>
      <c r="BQ180" s="47">
        <v>64</v>
      </c>
      <c r="BS180" s="51">
        <v>11839</v>
      </c>
    </row>
    <row r="181" spans="1:71" ht="8.85" customHeight="1" x14ac:dyDescent="0.3">
      <c r="A181" s="47">
        <v>65</v>
      </c>
      <c r="B181" s="60"/>
      <c r="C181" s="47" t="s">
        <v>188</v>
      </c>
      <c r="E181" s="69">
        <v>4580130</v>
      </c>
      <c r="F181" s="66"/>
      <c r="G181" s="69">
        <v>540883</v>
      </c>
      <c r="H181" s="47"/>
      <c r="I181" s="69">
        <v>2347316</v>
      </c>
      <c r="J181" s="69"/>
      <c r="K181" s="69">
        <v>10349</v>
      </c>
      <c r="L181" s="47"/>
      <c r="M181" s="69">
        <v>146875</v>
      </c>
      <c r="N181" s="47"/>
      <c r="O181" s="69">
        <v>0</v>
      </c>
      <c r="P181" s="47"/>
      <c r="Q181" s="69">
        <v>128474</v>
      </c>
      <c r="R181" s="47"/>
      <c r="S181" s="69">
        <v>85435</v>
      </c>
      <c r="T181" s="47"/>
      <c r="U181" s="69">
        <f>SUM(E181:S181)</f>
        <v>7839462</v>
      </c>
      <c r="V181" s="47"/>
      <c r="W181" s="70">
        <f>(U181/$BS181)</f>
        <v>501.18028385116992</v>
      </c>
      <c r="X181" s="47"/>
      <c r="Y181" s="70">
        <f>IF($BO181,U181/$BO181*100,0)</f>
        <v>54.765674152334753</v>
      </c>
      <c r="Z181" s="47"/>
      <c r="AA181" s="69">
        <v>2121573</v>
      </c>
      <c r="AB181" s="47"/>
      <c r="AC181" s="70">
        <f>(AA181/$BS181)</f>
        <v>135.6331031837361</v>
      </c>
      <c r="AD181" s="47"/>
      <c r="AE181" s="70">
        <f>IF($BO181,AA181/$BO181*100,0)</f>
        <v>14.821090478962878</v>
      </c>
      <c r="AF181" s="47"/>
      <c r="AG181" s="69">
        <v>116092</v>
      </c>
      <c r="AH181" s="47"/>
      <c r="AI181" s="70">
        <f>(AG181/$BS181)</f>
        <v>7.4218130673826872</v>
      </c>
      <c r="AJ181" s="47"/>
      <c r="AK181" s="70">
        <f>IF($BO181,AG181/$BO181*100,0)</f>
        <v>0.81100675578156323</v>
      </c>
      <c r="AL181" s="47"/>
      <c r="AM181" s="69">
        <v>5637</v>
      </c>
      <c r="AN181" s="47"/>
      <c r="AO181" s="70">
        <f>(AM181/$BS181)</f>
        <v>0.36037591100882238</v>
      </c>
      <c r="AP181" s="47"/>
      <c r="AQ181" s="70">
        <f>IF($BO181,AM181/$BO181*100,0)</f>
        <v>3.9379501450062637E-2</v>
      </c>
      <c r="AR181" s="47"/>
      <c r="AS181" s="69">
        <v>2244623</v>
      </c>
      <c r="AT181" s="47"/>
      <c r="AU181" s="70">
        <f>(AS181/$BS181)</f>
        <v>143.49974427822528</v>
      </c>
      <c r="AV181" s="47"/>
      <c r="AW181" s="70">
        <f>IF($BO181,AS181/$BO181*100,0)</f>
        <v>15.680705106145815</v>
      </c>
      <c r="AX181" s="47"/>
      <c r="AY181" s="69">
        <v>149774</v>
      </c>
      <c r="AZ181" s="47"/>
      <c r="BA181" s="69">
        <v>532865</v>
      </c>
      <c r="BB181" s="47"/>
      <c r="BC181" s="69">
        <f>(AY181+BA181)</f>
        <v>682639</v>
      </c>
      <c r="BD181" s="47"/>
      <c r="BE181" s="70">
        <f>(BC181/$BS181)</f>
        <v>43.641414141414138</v>
      </c>
      <c r="BF181" s="47"/>
      <c r="BG181" s="70">
        <f>IF($BO181,BC181/$BO181*100,0)</f>
        <v>4.7688457495776673</v>
      </c>
      <c r="BH181" s="47"/>
      <c r="BI181" s="69">
        <v>1304528</v>
      </c>
      <c r="BJ181" s="47"/>
      <c r="BK181" s="70">
        <f>(BI181/$BS181)</f>
        <v>83.399053829433569</v>
      </c>
      <c r="BL181" s="47"/>
      <c r="BM181" s="70">
        <f>IF($BO181,BI181/$BO181*100,0)</f>
        <v>9.1132982557472619</v>
      </c>
      <c r="BN181" s="47"/>
      <c r="BO181" s="69">
        <f>(U181+AA181+AG181+AM181+AS181+BC181+BI181)</f>
        <v>14314554</v>
      </c>
      <c r="BQ181" s="47">
        <v>65</v>
      </c>
      <c r="BS181" s="51">
        <v>15642</v>
      </c>
    </row>
    <row r="182" spans="1:71" ht="8.85" customHeight="1" x14ac:dyDescent="0.3">
      <c r="A182" s="71"/>
      <c r="B182" s="60"/>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Q182" s="72"/>
    </row>
    <row r="183" spans="1:71" ht="8.85" customHeight="1" x14ac:dyDescent="0.3">
      <c r="A183" s="47">
        <v>66</v>
      </c>
      <c r="B183" s="60"/>
      <c r="C183" s="47" t="s">
        <v>189</v>
      </c>
      <c r="E183" s="69">
        <v>32220407</v>
      </c>
      <c r="F183" s="66"/>
      <c r="G183" s="69">
        <v>1580805</v>
      </c>
      <c r="H183" s="47"/>
      <c r="I183" s="69">
        <v>9482989</v>
      </c>
      <c r="J183" s="69"/>
      <c r="K183" s="69">
        <v>28047</v>
      </c>
      <c r="L183" s="47"/>
      <c r="M183" s="69">
        <v>908637</v>
      </c>
      <c r="N183" s="47"/>
      <c r="O183" s="69">
        <v>231930</v>
      </c>
      <c r="P183" s="47"/>
      <c r="Q183" s="69">
        <v>291555</v>
      </c>
      <c r="R183" s="47"/>
      <c r="S183" s="69">
        <v>197230</v>
      </c>
      <c r="T183" s="47"/>
      <c r="U183" s="69">
        <f>SUM(E183:S183)</f>
        <v>44941600</v>
      </c>
      <c r="V183" s="47"/>
      <c r="W183" s="70">
        <f>(U183/$BS183)</f>
        <v>1239.6314889391515</v>
      </c>
      <c r="X183" s="47"/>
      <c r="Y183" s="70">
        <f>IF($BO183,U183/$BO183*100,0)</f>
        <v>73.202606884298817</v>
      </c>
      <c r="Z183" s="47"/>
      <c r="AA183" s="69">
        <v>8770960</v>
      </c>
      <c r="AB183" s="47"/>
      <c r="AC183" s="70">
        <f>(AA183/$BS183)</f>
        <v>241.9308214266012</v>
      </c>
      <c r="AD183" s="47"/>
      <c r="AE183" s="70">
        <f>IF($BO183,AA183/$BO183*100,0)</f>
        <v>14.286477047499632</v>
      </c>
      <c r="AF183" s="47"/>
      <c r="AG183" s="282">
        <v>814452</v>
      </c>
      <c r="AH183" s="47"/>
      <c r="AI183" s="70">
        <f>(AG183/$BS183)</f>
        <v>22.465162464831465</v>
      </c>
      <c r="AJ183" s="47"/>
      <c r="AK183" s="70">
        <f>IF($BO183,AG183/$BO183*100,0)</f>
        <v>1.3266107477733535</v>
      </c>
      <c r="AL183" s="47"/>
      <c r="AM183" s="282">
        <v>93572</v>
      </c>
      <c r="AN183" s="47"/>
      <c r="AO183" s="70">
        <f>(AM183/$BS183)</f>
        <v>2.5810117504275389</v>
      </c>
      <c r="AP183" s="47"/>
      <c r="AQ183" s="70">
        <f>IF($BO183,AM183/$BO183*100,0)</f>
        <v>0.15241367310860338</v>
      </c>
      <c r="AR183" s="47"/>
      <c r="AS183" s="282">
        <v>5455861</v>
      </c>
      <c r="AT183" s="47"/>
      <c r="AU183" s="70">
        <f>(AS183/$BS183)</f>
        <v>150.48990456225519</v>
      </c>
      <c r="AV183" s="47"/>
      <c r="AW183" s="70">
        <f>IF($BO183,AS183/$BO183*100,0)</f>
        <v>8.8867162717477211</v>
      </c>
      <c r="AX183" s="47"/>
      <c r="AY183" s="282">
        <v>49552</v>
      </c>
      <c r="AZ183" s="47"/>
      <c r="BA183" s="282">
        <v>104973</v>
      </c>
      <c r="BB183" s="47"/>
      <c r="BC183" s="69">
        <f>(AY183+BA183)</f>
        <v>154525</v>
      </c>
      <c r="BD183" s="47"/>
      <c r="BE183" s="70">
        <f>(BC183/$BS183)</f>
        <v>4.2622882992221545</v>
      </c>
      <c r="BF183" s="47"/>
      <c r="BG183" s="70">
        <f>IF($BO183,BC183/$BO183*100,0)</f>
        <v>0.25169626423617036</v>
      </c>
      <c r="BH183" s="47"/>
      <c r="BI183" s="282">
        <v>1162472</v>
      </c>
      <c r="BJ183" s="47"/>
      <c r="BK183" s="70">
        <f>(BI183/$BS183)</f>
        <v>32.064654934627903</v>
      </c>
      <c r="BL183" s="47"/>
      <c r="BM183" s="70">
        <f>IF($BO183,BI183/$BO183*100,0)</f>
        <v>1.8934791113357026</v>
      </c>
      <c r="BN183" s="47"/>
      <c r="BO183" s="69">
        <f>(U183+AA183+AG183+AM183+AS183+BC183+BI183)</f>
        <v>61393442</v>
      </c>
      <c r="BQ183" s="47">
        <v>66</v>
      </c>
      <c r="BS183" s="51">
        <v>36254</v>
      </c>
    </row>
    <row r="184" spans="1:71" ht="8.85" customHeight="1" x14ac:dyDescent="0.3">
      <c r="A184" s="47">
        <v>67</v>
      </c>
      <c r="B184" s="60"/>
      <c r="C184" s="47" t="s">
        <v>190</v>
      </c>
      <c r="E184" s="69">
        <v>16071710</v>
      </c>
      <c r="F184" s="66"/>
      <c r="G184" s="69">
        <v>790078</v>
      </c>
      <c r="H184" s="47"/>
      <c r="I184" s="69">
        <v>6848776</v>
      </c>
      <c r="J184" s="69"/>
      <c r="K184" s="69">
        <v>94377</v>
      </c>
      <c r="L184" s="47"/>
      <c r="M184" s="69">
        <v>352793</v>
      </c>
      <c r="N184" s="47"/>
      <c r="O184" s="69">
        <v>0</v>
      </c>
      <c r="P184" s="47"/>
      <c r="Q184" s="69">
        <v>312670</v>
      </c>
      <c r="R184" s="47"/>
      <c r="S184" s="69">
        <v>375963</v>
      </c>
      <c r="T184" s="47"/>
      <c r="U184" s="69">
        <f>SUM(E184:S184)</f>
        <v>24846367</v>
      </c>
      <c r="V184" s="47"/>
      <c r="W184" s="70">
        <f>(U184/$BS184)</f>
        <v>1047.9719515795689</v>
      </c>
      <c r="X184" s="47"/>
      <c r="Y184" s="70">
        <f>IF($BO184,U184/$BO184*100,0)</f>
        <v>69.704468751841048</v>
      </c>
      <c r="Z184" s="47"/>
      <c r="AA184" s="69">
        <v>5179302</v>
      </c>
      <c r="AB184" s="47"/>
      <c r="AC184" s="70">
        <f>(AA184/$BS184)</f>
        <v>218.45299253448059</v>
      </c>
      <c r="AD184" s="47"/>
      <c r="AE184" s="70">
        <f>IF($BO184,AA184/$BO184*100,0)</f>
        <v>14.530111964270183</v>
      </c>
      <c r="AF184" s="47"/>
      <c r="AG184" s="69">
        <v>276433</v>
      </c>
      <c r="AH184" s="47"/>
      <c r="AI184" s="70">
        <f>(AG184/$BS184)</f>
        <v>11.659412037622843</v>
      </c>
      <c r="AJ184" s="47"/>
      <c r="AK184" s="70">
        <f>IF($BO184,AG184/$BO184*100,0)</f>
        <v>0.77551037584197635</v>
      </c>
      <c r="AL184" s="47"/>
      <c r="AM184" s="69">
        <v>70107</v>
      </c>
      <c r="AN184" s="47"/>
      <c r="AO184" s="70">
        <f>(AM184/$BS184)</f>
        <v>2.9569783626470962</v>
      </c>
      <c r="AP184" s="47"/>
      <c r="AQ184" s="70">
        <f>IF($BO184,AM184/$BO184*100,0)</f>
        <v>0.1966795061340485</v>
      </c>
      <c r="AR184" s="47"/>
      <c r="AS184" s="69">
        <v>4081497</v>
      </c>
      <c r="AT184" s="47"/>
      <c r="AU184" s="70">
        <f>(AS184/$BS184)</f>
        <v>172.14968999114259</v>
      </c>
      <c r="AV184" s="47"/>
      <c r="AW184" s="70">
        <f>IF($BO184,AS184/$BO184*100,0)</f>
        <v>11.450309016897037</v>
      </c>
      <c r="AX184" s="47"/>
      <c r="AY184" s="69">
        <v>87367</v>
      </c>
      <c r="AZ184" s="47"/>
      <c r="BA184" s="69">
        <v>116604</v>
      </c>
      <c r="BB184" s="47"/>
      <c r="BC184" s="69">
        <f>(AY184+BA184)</f>
        <v>203971</v>
      </c>
      <c r="BD184" s="47"/>
      <c r="BE184" s="70">
        <f>(BC184/$BS184)</f>
        <v>8.6031043063815424</v>
      </c>
      <c r="BF184" s="47"/>
      <c r="BG184" s="70">
        <f>IF($BO184,BC184/$BO184*100,0)</f>
        <v>0.57222410808718127</v>
      </c>
      <c r="BH184" s="47"/>
      <c r="BI184" s="69">
        <v>987623</v>
      </c>
      <c r="BJ184" s="47"/>
      <c r="BK184" s="70">
        <f>(BI184/$BS184)</f>
        <v>41.656037791555953</v>
      </c>
      <c r="BL184" s="47"/>
      <c r="BM184" s="70">
        <f>IF($BO184,BI184/$BO184*100,0)</f>
        <v>2.7706962769285153</v>
      </c>
      <c r="BN184" s="47"/>
      <c r="BO184" s="69">
        <f>(U184+AA184+AG184+AM184+AS184+BC184+BI184)</f>
        <v>35645300</v>
      </c>
      <c r="BQ184" s="47">
        <v>67</v>
      </c>
      <c r="BS184" s="51">
        <v>23709</v>
      </c>
    </row>
    <row r="185" spans="1:71" ht="8.85" customHeight="1" x14ac:dyDescent="0.3">
      <c r="A185" s="47">
        <v>68</v>
      </c>
      <c r="B185" s="60"/>
      <c r="C185" s="47" t="s">
        <v>191</v>
      </c>
      <c r="E185" s="69">
        <v>10826840</v>
      </c>
      <c r="F185" s="66"/>
      <c r="G185" s="69">
        <v>536736</v>
      </c>
      <c r="H185" s="47"/>
      <c r="I185" s="69">
        <v>2273024</v>
      </c>
      <c r="J185" s="69"/>
      <c r="K185" s="69">
        <v>108443</v>
      </c>
      <c r="L185" s="47"/>
      <c r="M185" s="69">
        <v>677797</v>
      </c>
      <c r="N185" s="47"/>
      <c r="O185" s="69">
        <v>0</v>
      </c>
      <c r="P185" s="47"/>
      <c r="Q185" s="69">
        <v>172706</v>
      </c>
      <c r="R185" s="47"/>
      <c r="S185" s="69">
        <v>104553</v>
      </c>
      <c r="T185" s="47"/>
      <c r="U185" s="69">
        <f>SUM(E185:S185)</f>
        <v>14700099</v>
      </c>
      <c r="V185" s="47"/>
      <c r="W185" s="70">
        <f>(U185/$BS185)</f>
        <v>834.85341890049972</v>
      </c>
      <c r="X185" s="47"/>
      <c r="Y185" s="70">
        <f>IF($BO185,U185/$BO185*100,0)</f>
        <v>62.181331809407467</v>
      </c>
      <c r="Z185" s="47"/>
      <c r="AA185" s="69">
        <v>3577053</v>
      </c>
      <c r="AB185" s="47"/>
      <c r="AC185" s="70">
        <f>(AA185/$BS185)</f>
        <v>203.14930713312131</v>
      </c>
      <c r="AD185" s="47"/>
      <c r="AE185" s="70">
        <f>IF($BO185,AA185/$BO185*100,0)</f>
        <v>15.130913029418128</v>
      </c>
      <c r="AF185" s="47"/>
      <c r="AG185" s="69">
        <v>88880</v>
      </c>
      <c r="AH185" s="47"/>
      <c r="AI185" s="70">
        <f>(AG185/$BS185)</f>
        <v>5.047705588368923</v>
      </c>
      <c r="AJ185" s="47"/>
      <c r="AK185" s="70">
        <f>IF($BO185,AG185/$BO185*100,0)</f>
        <v>0.37596187421731891</v>
      </c>
      <c r="AL185" s="47"/>
      <c r="AM185" s="69">
        <v>37064</v>
      </c>
      <c r="AN185" s="47"/>
      <c r="AO185" s="70">
        <f>(AM185/$BS185)</f>
        <v>2.104952294411631</v>
      </c>
      <c r="AP185" s="47"/>
      <c r="AQ185" s="70">
        <f>IF($BO185,AM185/$BO185*100,0)</f>
        <v>0.15678050074246971</v>
      </c>
      <c r="AR185" s="47"/>
      <c r="AS185" s="69">
        <v>3330082</v>
      </c>
      <c r="AT185" s="47"/>
      <c r="AU185" s="70">
        <f>(AS185/$BS185)</f>
        <v>189.12323943661971</v>
      </c>
      <c r="AV185" s="47"/>
      <c r="AW185" s="70">
        <f>IF($BO185,AS185/$BO185*100,0)</f>
        <v>14.086227160411315</v>
      </c>
      <c r="AX185" s="47"/>
      <c r="AY185" s="69">
        <v>13129</v>
      </c>
      <c r="AZ185" s="47"/>
      <c r="BA185" s="69">
        <v>213856</v>
      </c>
      <c r="BB185" s="47"/>
      <c r="BC185" s="69">
        <f>(AY185+BA185)</f>
        <v>226985</v>
      </c>
      <c r="BD185" s="47"/>
      <c r="BE185" s="70">
        <f>(BC185/$BS185)</f>
        <v>12.891015447523852</v>
      </c>
      <c r="BF185" s="47"/>
      <c r="BG185" s="70">
        <f>IF($BO185,BC185/$BO185*100,0)</f>
        <v>0.96014520723692776</v>
      </c>
      <c r="BH185" s="47"/>
      <c r="BI185" s="69">
        <v>1680532</v>
      </c>
      <c r="BJ185" s="47"/>
      <c r="BK185" s="70">
        <f>(BI185/$BS185)</f>
        <v>95.441390277146752</v>
      </c>
      <c r="BL185" s="47"/>
      <c r="BM185" s="70">
        <f>IF($BO185,BI185/$BO185*100,0)</f>
        <v>7.1086404185663739</v>
      </c>
      <c r="BN185" s="47"/>
      <c r="BO185" s="69">
        <f>(U185+AA185+AG185+AM185+AS185+BC185+BI185)</f>
        <v>23640695</v>
      </c>
      <c r="BQ185" s="47">
        <v>68</v>
      </c>
      <c r="BS185" s="51">
        <v>17608</v>
      </c>
    </row>
    <row r="186" spans="1:71" ht="8.85" customHeight="1" x14ac:dyDescent="0.3">
      <c r="A186" s="47">
        <v>69</v>
      </c>
      <c r="B186" s="60"/>
      <c r="C186" s="47" t="s">
        <v>192</v>
      </c>
      <c r="E186" s="69">
        <v>26517273</v>
      </c>
      <c r="F186" s="66"/>
      <c r="G186" s="69">
        <v>2624690</v>
      </c>
      <c r="H186" s="47"/>
      <c r="I186" s="69">
        <v>9256520</v>
      </c>
      <c r="J186" s="69"/>
      <c r="K186" s="69">
        <v>256033</v>
      </c>
      <c r="L186" s="47"/>
      <c r="M186" s="69">
        <v>1737787</v>
      </c>
      <c r="N186" s="47"/>
      <c r="O186" s="69">
        <v>432700</v>
      </c>
      <c r="P186" s="47"/>
      <c r="Q186" s="69">
        <v>448459</v>
      </c>
      <c r="R186" s="47"/>
      <c r="S186" s="69">
        <v>473692</v>
      </c>
      <c r="T186" s="47"/>
      <c r="U186" s="69">
        <f>SUM(E186:S186)</f>
        <v>41747154</v>
      </c>
      <c r="V186" s="47"/>
      <c r="W186" s="70">
        <f>(U186/$BS186)</f>
        <v>690.02419794714137</v>
      </c>
      <c r="X186" s="47"/>
      <c r="Y186" s="70">
        <f>IF($BO186,U186/$BO186*100,0)</f>
        <v>61.904220598680567</v>
      </c>
      <c r="Z186" s="47"/>
      <c r="AA186" s="69">
        <v>9184153</v>
      </c>
      <c r="AB186" s="47"/>
      <c r="AC186" s="70">
        <f>(AA186/$BS186)</f>
        <v>151.80167269962479</v>
      </c>
      <c r="AD186" s="47"/>
      <c r="AE186" s="70">
        <f>IF($BO186,AA186/$BO186*100,0)</f>
        <v>13.618601002694314</v>
      </c>
      <c r="AF186" s="47"/>
      <c r="AG186" s="69">
        <v>279987</v>
      </c>
      <c r="AH186" s="47"/>
      <c r="AI186" s="70">
        <f>(AG186/$BS186)</f>
        <v>4.627807804829672</v>
      </c>
      <c r="AJ186" s="47"/>
      <c r="AK186" s="70">
        <f>IF($BO186,AG186/$BO186*100,0)</f>
        <v>0.41517505631073143</v>
      </c>
      <c r="AL186" s="47"/>
      <c r="AM186" s="69">
        <v>132512</v>
      </c>
      <c r="AN186" s="47"/>
      <c r="AO186" s="70">
        <f>(AM186/$BS186)</f>
        <v>2.1902447893423251</v>
      </c>
      <c r="AP186" s="47"/>
      <c r="AQ186" s="70">
        <f>IF($BO186,AM186/$BO186*100,0)</f>
        <v>0.19649368385620636</v>
      </c>
      <c r="AR186" s="47"/>
      <c r="AS186" s="69">
        <v>11640259</v>
      </c>
      <c r="AT186" s="47"/>
      <c r="AU186" s="70">
        <f>(AS186/$BS186)</f>
        <v>192.39779507776731</v>
      </c>
      <c r="AV186" s="47"/>
      <c r="AW186" s="70">
        <f>IF($BO186,AS186/$BO186*100,0)</f>
        <v>17.260605620248434</v>
      </c>
      <c r="AX186" s="47"/>
      <c r="AY186" s="69">
        <v>310445</v>
      </c>
      <c r="AZ186" s="47"/>
      <c r="BA186" s="69">
        <v>219488</v>
      </c>
      <c r="BB186" s="47"/>
      <c r="BC186" s="69">
        <f>(AY186+BA186)</f>
        <v>529933</v>
      </c>
      <c r="BD186" s="47"/>
      <c r="BE186" s="70">
        <f>(BC186/$BS186)</f>
        <v>8.7590783623411177</v>
      </c>
      <c r="BF186" s="47"/>
      <c r="BG186" s="70">
        <f>IF($BO186,BC186/$BO186*100,0)</f>
        <v>0.78580420918083638</v>
      </c>
      <c r="BH186" s="47"/>
      <c r="BI186" s="69">
        <v>3924302</v>
      </c>
      <c r="BJ186" s="47"/>
      <c r="BK186" s="70">
        <f>(BI186/$BS186)</f>
        <v>64.863423745062065</v>
      </c>
      <c r="BL186" s="47"/>
      <c r="BM186" s="70">
        <f>IF($BO186,BI186/$BO186*100,0)</f>
        <v>5.8190998290289047</v>
      </c>
      <c r="BN186" s="47"/>
      <c r="BO186" s="69">
        <f>(U186+AA186+AG186+AM186+AS186+BC186+BI186)</f>
        <v>67438300</v>
      </c>
      <c r="BQ186" s="47">
        <v>69</v>
      </c>
      <c r="BS186" s="51">
        <v>60501</v>
      </c>
    </row>
    <row r="187" spans="1:71" ht="8.85" customHeight="1" x14ac:dyDescent="0.3">
      <c r="A187" s="47">
        <v>70</v>
      </c>
      <c r="B187" s="60"/>
      <c r="C187" s="47" t="s">
        <v>193</v>
      </c>
      <c r="E187" s="69">
        <v>34683846</v>
      </c>
      <c r="F187" s="66"/>
      <c r="G187" s="69">
        <v>979623</v>
      </c>
      <c r="H187" s="47"/>
      <c r="I187" s="69">
        <v>9812244</v>
      </c>
      <c r="J187" s="69"/>
      <c r="K187" s="69">
        <v>5461</v>
      </c>
      <c r="L187" s="47"/>
      <c r="M187" s="69">
        <v>462289</v>
      </c>
      <c r="N187" s="47"/>
      <c r="O187" s="69">
        <v>0</v>
      </c>
      <c r="P187" s="47"/>
      <c r="Q187" s="69">
        <v>318231</v>
      </c>
      <c r="R187" s="47"/>
      <c r="S187" s="69">
        <v>197007</v>
      </c>
      <c r="T187" s="47"/>
      <c r="U187" s="69">
        <f>SUM(E187:S187)</f>
        <v>46458701</v>
      </c>
      <c r="V187" s="47"/>
      <c r="W187" s="70">
        <f>(U187/$BS187)</f>
        <v>1531.6223584874558</v>
      </c>
      <c r="X187" s="47"/>
      <c r="Y187" s="70">
        <f>IF($BO187,U187/$BO187*100,0)</f>
        <v>75.904413053368813</v>
      </c>
      <c r="Z187" s="47"/>
      <c r="AA187" s="69">
        <v>9310241</v>
      </c>
      <c r="AB187" s="47"/>
      <c r="AC187" s="70">
        <f>(AA187/$BS187)</f>
        <v>306.93439488346024</v>
      </c>
      <c r="AD187" s="47"/>
      <c r="AE187" s="70">
        <f>IF($BO187,AA187/$BO187*100,0)</f>
        <v>15.211109292324155</v>
      </c>
      <c r="AF187" s="47"/>
      <c r="AG187" s="282">
        <v>1311869</v>
      </c>
      <c r="AH187" s="47"/>
      <c r="AI187" s="70">
        <f>(AG187/$BS187)</f>
        <v>43.24890383410807</v>
      </c>
      <c r="AJ187" s="47"/>
      <c r="AK187" s="70">
        <f>IF($BO187,AG187/$BO187*100,0)</f>
        <v>2.1433368627312652</v>
      </c>
      <c r="AL187" s="47"/>
      <c r="AM187" s="282">
        <v>120177</v>
      </c>
      <c r="AN187" s="47"/>
      <c r="AO187" s="70">
        <f>(AM187/$BS187)</f>
        <v>3.9619226584907525</v>
      </c>
      <c r="AP187" s="47"/>
      <c r="AQ187" s="70">
        <f>IF($BO187,AM187/$BO187*100,0)</f>
        <v>0.19634566725218391</v>
      </c>
      <c r="AR187" s="47"/>
      <c r="AS187" s="282">
        <v>2853274</v>
      </c>
      <c r="AT187" s="47"/>
      <c r="AU187" s="70">
        <f>(AS187/$BS187)</f>
        <v>94.065011703425313</v>
      </c>
      <c r="AV187" s="47"/>
      <c r="AW187" s="70">
        <f>IF($BO187,AS187/$BO187*100,0)</f>
        <v>4.6616905679398535</v>
      </c>
      <c r="AX187" s="47"/>
      <c r="AY187" s="282">
        <v>48385</v>
      </c>
      <c r="AZ187" s="47"/>
      <c r="BA187" s="282">
        <v>136475</v>
      </c>
      <c r="BB187" s="47"/>
      <c r="BC187" s="69">
        <f>(AY187+BA187)</f>
        <v>184860</v>
      </c>
      <c r="BD187" s="47"/>
      <c r="BE187" s="70">
        <f>(BC187/$BS187)</f>
        <v>6.0943526851943428</v>
      </c>
      <c r="BF187" s="47"/>
      <c r="BG187" s="70">
        <f>IF($BO187,BC187/$BO187*100,0)</f>
        <v>0.3020250135070664</v>
      </c>
      <c r="BH187" s="47"/>
      <c r="BI187" s="282">
        <v>967729</v>
      </c>
      <c r="BJ187" s="47"/>
      <c r="BK187" s="70">
        <f>(BI187/$BS187)</f>
        <v>31.903504434114662</v>
      </c>
      <c r="BL187" s="47"/>
      <c r="BM187" s="70">
        <f>IF($BO187,BI187/$BO187*100,0)</f>
        <v>1.5810795428766626</v>
      </c>
      <c r="BN187" s="47"/>
      <c r="BO187" s="69">
        <f>(U187+AA187+AG187+AM187+AS187+BC187+BI187)</f>
        <v>61206851</v>
      </c>
      <c r="BQ187" s="47">
        <v>70</v>
      </c>
      <c r="BS187" s="51">
        <v>30333</v>
      </c>
    </row>
    <row r="188" spans="1:71" ht="8.85" customHeight="1" x14ac:dyDescent="0.3">
      <c r="A188" s="71"/>
      <c r="B188" s="60"/>
      <c r="E188" s="47"/>
      <c r="F188" s="47"/>
      <c r="G188" s="47"/>
      <c r="H188" s="47"/>
      <c r="I188" s="47"/>
      <c r="J188" s="47"/>
      <c r="K188" s="47"/>
      <c r="L188" s="47"/>
      <c r="M188" s="47"/>
      <c r="N188" s="47"/>
      <c r="O188" s="47"/>
      <c r="P188" s="47"/>
      <c r="Q188" s="47"/>
      <c r="R188" s="47"/>
      <c r="S188" s="47"/>
      <c r="T188" s="47"/>
      <c r="U188" s="66"/>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66"/>
      <c r="BD188" s="47"/>
      <c r="BE188" s="47"/>
      <c r="BF188" s="47"/>
      <c r="BG188" s="47"/>
      <c r="BH188" s="47"/>
      <c r="BI188" s="47"/>
      <c r="BJ188" s="47"/>
      <c r="BK188" s="47"/>
      <c r="BL188" s="47"/>
      <c r="BM188" s="47"/>
      <c r="BN188" s="47"/>
      <c r="BO188" s="66"/>
      <c r="BQ188" s="72"/>
    </row>
    <row r="189" spans="1:71" ht="8.85" customHeight="1" x14ac:dyDescent="0.3">
      <c r="A189" s="47">
        <v>71</v>
      </c>
      <c r="B189" s="60"/>
      <c r="C189" s="47" t="s">
        <v>194</v>
      </c>
      <c r="E189" s="69">
        <v>8211494</v>
      </c>
      <c r="F189" s="66"/>
      <c r="G189" s="69">
        <v>622619</v>
      </c>
      <c r="H189" s="47"/>
      <c r="I189" s="69">
        <v>5320161</v>
      </c>
      <c r="J189" s="69"/>
      <c r="K189" s="69">
        <v>44411</v>
      </c>
      <c r="L189" s="47"/>
      <c r="M189" s="69">
        <v>60180</v>
      </c>
      <c r="N189" s="47"/>
      <c r="O189" s="69">
        <v>433775</v>
      </c>
      <c r="P189" s="47"/>
      <c r="Q189" s="69">
        <v>215199</v>
      </c>
      <c r="R189" s="47"/>
      <c r="S189" s="69">
        <v>171911</v>
      </c>
      <c r="T189" s="47"/>
      <c r="U189" s="69">
        <f>SUM(E189:S189)</f>
        <v>15079750</v>
      </c>
      <c r="V189" s="47"/>
      <c r="W189" s="70">
        <f>(U189/$BS189)</f>
        <v>672.69259936655214</v>
      </c>
      <c r="X189" s="47"/>
      <c r="Y189" s="70">
        <f>IF($BO189,U189/$BO189*100,0)</f>
        <v>60.43563109831878</v>
      </c>
      <c r="Z189" s="47"/>
      <c r="AA189" s="69">
        <v>4660817</v>
      </c>
      <c r="AB189" s="47"/>
      <c r="AC189" s="70">
        <f>(AA189/$BS189)</f>
        <v>207.91439532497657</v>
      </c>
      <c r="AD189" s="47"/>
      <c r="AE189" s="70">
        <f>IF($BO189,AA189/$BO189*100,0)</f>
        <v>18.679316091365759</v>
      </c>
      <c r="AF189" s="47"/>
      <c r="AG189" s="282">
        <v>96349</v>
      </c>
      <c r="AH189" s="47"/>
      <c r="AI189" s="70">
        <f>(AG189/$BS189)</f>
        <v>4.2980327430075391</v>
      </c>
      <c r="AJ189" s="47"/>
      <c r="AK189" s="70">
        <f>IF($BO189,AG189/$BO189*100,0)</f>
        <v>0.38614119071549036</v>
      </c>
      <c r="AL189" s="47"/>
      <c r="AM189" s="282">
        <v>177992</v>
      </c>
      <c r="AN189" s="47"/>
      <c r="AO189" s="70">
        <f>(AM189/$BS189)</f>
        <v>7.9400455011821389</v>
      </c>
      <c r="AP189" s="47"/>
      <c r="AQ189" s="70">
        <f>IF($BO189,AM189/$BO189*100,0)</f>
        <v>0.71334464102202999</v>
      </c>
      <c r="AR189" s="47"/>
      <c r="AS189" s="282">
        <v>3144545</v>
      </c>
      <c r="AT189" s="47"/>
      <c r="AU189" s="70">
        <f>(AS189/$BS189)</f>
        <v>140.27501449792567</v>
      </c>
      <c r="AV189" s="47"/>
      <c r="AW189" s="70">
        <f>IF($BO189,AS189/$BO189*100,0)</f>
        <v>12.602500810163486</v>
      </c>
      <c r="AX189" s="47"/>
      <c r="AY189" s="282">
        <v>257342</v>
      </c>
      <c r="AZ189" s="47"/>
      <c r="BA189" s="282">
        <v>495078</v>
      </c>
      <c r="BB189" s="47"/>
      <c r="BC189" s="69">
        <f>(AY189+BA189)</f>
        <v>752420</v>
      </c>
      <c r="BD189" s="47"/>
      <c r="BE189" s="70">
        <f>(BC189/$BS189)</f>
        <v>33.56470535754115</v>
      </c>
      <c r="BF189" s="47"/>
      <c r="BG189" s="70">
        <f>IF($BO189,BC189/$BO189*100,0)</f>
        <v>3.0154994314227368</v>
      </c>
      <c r="BH189" s="47"/>
      <c r="BI189" s="282">
        <v>1039881</v>
      </c>
      <c r="BJ189" s="47"/>
      <c r="BK189" s="70">
        <f>(BI189/$BS189)</f>
        <v>46.388053709238527</v>
      </c>
      <c r="BL189" s="47"/>
      <c r="BM189" s="70">
        <f>IF($BO189,BI189/$BO189*100,0)</f>
        <v>4.1675667369917155</v>
      </c>
      <c r="BN189" s="47"/>
      <c r="BO189" s="69">
        <f>(U189+AA189+AG189+AM189+AS189+BC189+BI189)</f>
        <v>24951754</v>
      </c>
      <c r="BQ189" s="47">
        <v>71</v>
      </c>
      <c r="BS189" s="51">
        <v>22417</v>
      </c>
    </row>
    <row r="190" spans="1:71" ht="8.85" customHeight="1" x14ac:dyDescent="0.3">
      <c r="A190" s="47">
        <v>72</v>
      </c>
      <c r="B190" s="60"/>
      <c r="C190" s="47" t="s">
        <v>195</v>
      </c>
      <c r="E190" s="69">
        <v>25703411</v>
      </c>
      <c r="F190" s="66"/>
      <c r="G190" s="69">
        <v>1937932</v>
      </c>
      <c r="H190" s="47"/>
      <c r="I190" s="69">
        <v>10394767</v>
      </c>
      <c r="J190" s="69"/>
      <c r="K190" s="69">
        <v>166139</v>
      </c>
      <c r="L190" s="47"/>
      <c r="M190" s="69">
        <v>1555686</v>
      </c>
      <c r="N190" s="47"/>
      <c r="O190" s="69">
        <v>0</v>
      </c>
      <c r="P190" s="47"/>
      <c r="Q190" s="69">
        <v>323102</v>
      </c>
      <c r="R190" s="47"/>
      <c r="S190" s="69">
        <v>200036</v>
      </c>
      <c r="T190" s="47"/>
      <c r="U190" s="69">
        <f>SUM(E190:S190)</f>
        <v>40281073</v>
      </c>
      <c r="V190" s="47"/>
      <c r="W190" s="70">
        <f>(U190/$BS190)</f>
        <v>936.55133689839568</v>
      </c>
      <c r="X190" s="47"/>
      <c r="Y190" s="70">
        <f>IF($BO190,U190/$BO190*100,0)</f>
        <v>70.73078228408967</v>
      </c>
      <c r="Z190" s="47"/>
      <c r="AA190" s="69">
        <v>11150601</v>
      </c>
      <c r="AB190" s="47"/>
      <c r="AC190" s="70">
        <f>(AA190/$BS190)</f>
        <v>259.25601023017902</v>
      </c>
      <c r="AD190" s="47"/>
      <c r="AE190" s="70">
        <f>IF($BO190,AA190/$BO190*100,0)</f>
        <v>19.579685269748218</v>
      </c>
      <c r="AF190" s="47"/>
      <c r="AG190" s="69">
        <v>611329</v>
      </c>
      <c r="AH190" s="47"/>
      <c r="AI190" s="70">
        <f>(AG190/$BS190)</f>
        <v>14.213647988839805</v>
      </c>
      <c r="AJ190" s="47"/>
      <c r="AK190" s="70">
        <f>IF($BO190,AG190/$BO190*100,0)</f>
        <v>1.0734515042077022</v>
      </c>
      <c r="AL190" s="47"/>
      <c r="AM190" s="69">
        <v>357589</v>
      </c>
      <c r="AN190" s="47"/>
      <c r="AO190" s="70">
        <f>(AM190/$BS190)</f>
        <v>8.3140897465705645</v>
      </c>
      <c r="AP190" s="47"/>
      <c r="AQ190" s="70">
        <f>IF($BO190,AM190/$BO190*100,0)</f>
        <v>0.62790158807798746</v>
      </c>
      <c r="AR190" s="47"/>
      <c r="AS190" s="69">
        <v>3303620</v>
      </c>
      <c r="AT190" s="47"/>
      <c r="AU190" s="70">
        <f>(AS190/$BS190)</f>
        <v>76.810509183910725</v>
      </c>
      <c r="AV190" s="47"/>
      <c r="AW190" s="70">
        <f>IF($BO190,AS190/$BO190*100,0)</f>
        <v>5.8009285643747459</v>
      </c>
      <c r="AX190" s="47"/>
      <c r="AY190" s="69">
        <v>126824</v>
      </c>
      <c r="AZ190" s="47"/>
      <c r="BA190" s="69">
        <v>156364</v>
      </c>
      <c r="BB190" s="47"/>
      <c r="BC190" s="69">
        <f>(AY190+BA190)</f>
        <v>283188</v>
      </c>
      <c r="BD190" s="47"/>
      <c r="BE190" s="70">
        <f>(BC190/$BS190)</f>
        <v>6.5842362241339227</v>
      </c>
      <c r="BF190" s="47"/>
      <c r="BG190" s="70">
        <f>IF($BO190,BC190/$BO190*100,0)</f>
        <v>0.49725857038283927</v>
      </c>
      <c r="BH190" s="47"/>
      <c r="BI190" s="69">
        <v>962448</v>
      </c>
      <c r="BJ190" s="47"/>
      <c r="BK190" s="70">
        <f>(BI190/$BS190)</f>
        <v>22.37730760288305</v>
      </c>
      <c r="BL190" s="47"/>
      <c r="BM190" s="70">
        <f>IF($BO190,BI190/$BO190*100,0)</f>
        <v>1.6899922191188288</v>
      </c>
      <c r="BN190" s="47"/>
      <c r="BO190" s="69">
        <f>(U190+AA190+AG190+AM190+AS190+BC190+BI190)</f>
        <v>56949848</v>
      </c>
      <c r="BQ190" s="47">
        <v>72</v>
      </c>
      <c r="BS190" s="51">
        <v>43010</v>
      </c>
    </row>
    <row r="191" spans="1:71" ht="8.85" customHeight="1" x14ac:dyDescent="0.3">
      <c r="A191" s="47">
        <v>73</v>
      </c>
      <c r="B191" s="60"/>
      <c r="C191" s="47" t="s">
        <v>196</v>
      </c>
      <c r="E191" s="69">
        <v>794919000</v>
      </c>
      <c r="F191" s="66"/>
      <c r="G191" s="69">
        <v>22429000</v>
      </c>
      <c r="H191" s="47"/>
      <c r="I191" s="69">
        <v>166907000</v>
      </c>
      <c r="J191" s="69"/>
      <c r="K191" s="69">
        <v>89000</v>
      </c>
      <c r="L191" s="47"/>
      <c r="M191" s="69">
        <v>883000</v>
      </c>
      <c r="N191" s="47"/>
      <c r="O191" s="69">
        <v>0</v>
      </c>
      <c r="P191" s="47"/>
      <c r="Q191" s="69">
        <v>6285000</v>
      </c>
      <c r="R191" s="47"/>
      <c r="S191" s="69">
        <v>1560000</v>
      </c>
      <c r="T191" s="47"/>
      <c r="U191" s="69">
        <f>SUM(E191:S191)</f>
        <v>993072000</v>
      </c>
      <c r="V191" s="47"/>
      <c r="W191" s="70">
        <f>(U191/$BS191)</f>
        <v>2059.4437209147995</v>
      </c>
      <c r="X191" s="47"/>
      <c r="Y191" s="70">
        <f>IF($BO191,U191/$BO191*100,0)</f>
        <v>76.977313105193147</v>
      </c>
      <c r="Z191" s="47"/>
      <c r="AA191" s="69">
        <v>172078000</v>
      </c>
      <c r="AB191" s="47"/>
      <c r="AC191" s="70">
        <f>(AA191/$BS191)</f>
        <v>356.85726373070321</v>
      </c>
      <c r="AD191" s="47"/>
      <c r="AE191" s="70">
        <f>IF($BO191,AA191/$BO191*100,0)</f>
        <v>13.338511290737657</v>
      </c>
      <c r="AF191" s="47"/>
      <c r="AG191" s="69">
        <v>20905000</v>
      </c>
      <c r="AH191" s="47"/>
      <c r="AI191" s="70">
        <f>(AG191/$BS191)</f>
        <v>43.353020713225106</v>
      </c>
      <c r="AJ191" s="47"/>
      <c r="AK191" s="70">
        <f>IF($BO191,AG191/$BO191*100,0)</f>
        <v>1.6204371188232707</v>
      </c>
      <c r="AL191" s="47"/>
      <c r="AM191" s="69">
        <v>1791000</v>
      </c>
      <c r="AN191" s="47"/>
      <c r="AO191" s="70">
        <f>(AM191/$BS191)</f>
        <v>3.7141956516329189</v>
      </c>
      <c r="AP191" s="47"/>
      <c r="AQ191" s="70">
        <f>IF($BO191,AM191/$BO191*100,0)</f>
        <v>0.13882816932850886</v>
      </c>
      <c r="AR191" s="47"/>
      <c r="AS191" s="69">
        <v>55513000</v>
      </c>
      <c r="AT191" s="47"/>
      <c r="AU191" s="70">
        <f>(AS191/$BS191)</f>
        <v>115.12347471194764</v>
      </c>
      <c r="AV191" s="47"/>
      <c r="AW191" s="70">
        <f>IF($BO191,AS191/$BO191*100,0)</f>
        <v>4.3030531345245739</v>
      </c>
      <c r="AX191" s="47"/>
      <c r="AY191" s="69">
        <v>2265000</v>
      </c>
      <c r="AZ191" s="47"/>
      <c r="BA191" s="69">
        <v>2115000</v>
      </c>
      <c r="BB191" s="47"/>
      <c r="BC191" s="69">
        <f>(AY191+BA191)</f>
        <v>4380000</v>
      </c>
      <c r="BD191" s="47"/>
      <c r="BE191" s="70">
        <f>(BC191/$BS191)</f>
        <v>9.0832925483820119</v>
      </c>
      <c r="BF191" s="47"/>
      <c r="BG191" s="70">
        <f>IF($BO191,BC191/$BO191*100,0)</f>
        <v>0.3395127759122662</v>
      </c>
      <c r="BH191" s="47"/>
      <c r="BI191" s="69">
        <v>42345000</v>
      </c>
      <c r="BJ191" s="47"/>
      <c r="BK191" s="70">
        <f>(BI191/$BS191)</f>
        <v>87.815530356446644</v>
      </c>
      <c r="BL191" s="47"/>
      <c r="BM191" s="70">
        <f>IF($BO191,BI191/$BO191*100,0)</f>
        <v>3.2823444054805737</v>
      </c>
      <c r="BN191" s="47"/>
      <c r="BO191" s="69">
        <f>(U191+AA191+AG191+AM191+AS191+BC191+BI191)</f>
        <v>1290084000</v>
      </c>
      <c r="BQ191" s="47">
        <v>73</v>
      </c>
      <c r="BS191" s="51">
        <v>482204</v>
      </c>
    </row>
    <row r="192" spans="1:71" ht="8.85" customHeight="1" x14ac:dyDescent="0.3">
      <c r="A192" s="47">
        <v>74</v>
      </c>
      <c r="B192" s="60"/>
      <c r="C192" s="47" t="s">
        <v>197</v>
      </c>
      <c r="E192" s="69">
        <v>20815783</v>
      </c>
      <c r="F192" s="66"/>
      <c r="G192" s="69">
        <v>1138476</v>
      </c>
      <c r="H192" s="47"/>
      <c r="I192" s="69">
        <v>6164024</v>
      </c>
      <c r="J192" s="69"/>
      <c r="K192" s="69">
        <v>65732</v>
      </c>
      <c r="L192" s="47"/>
      <c r="M192" s="69">
        <v>4351013</v>
      </c>
      <c r="N192" s="47"/>
      <c r="O192" s="69">
        <v>25593</v>
      </c>
      <c r="P192" s="47"/>
      <c r="Q192" s="69">
        <v>262594</v>
      </c>
      <c r="R192" s="47"/>
      <c r="S192" s="69">
        <v>298062</v>
      </c>
      <c r="T192" s="47"/>
      <c r="U192" s="69">
        <f>SUM(E192:S192)</f>
        <v>33121277</v>
      </c>
      <c r="V192" s="47"/>
      <c r="W192" s="70">
        <f>(U192/$BS192)</f>
        <v>979.91943786982245</v>
      </c>
      <c r="X192" s="47"/>
      <c r="Y192" s="70">
        <f>IF($BO192,U192/$BO192*100,0)</f>
        <v>54.439689592650339</v>
      </c>
      <c r="Z192" s="47"/>
      <c r="AA192" s="69">
        <v>8666350</v>
      </c>
      <c r="AB192" s="47"/>
      <c r="AC192" s="70">
        <f>(AA192/$BS192)</f>
        <v>256.4008875739645</v>
      </c>
      <c r="AD192" s="47"/>
      <c r="AE192" s="70">
        <f>IF($BO192,AA192/$BO192*100,0)</f>
        <v>14.244420705797827</v>
      </c>
      <c r="AF192" s="47"/>
      <c r="AG192" s="69">
        <v>149347</v>
      </c>
      <c r="AH192" s="47"/>
      <c r="AI192" s="70">
        <f>(AG192/$BS192)</f>
        <v>4.4185502958579885</v>
      </c>
      <c r="AJ192" s="47"/>
      <c r="AK192" s="70">
        <f>IF($BO192,AG192/$BO192*100,0)</f>
        <v>0.24547375759677234</v>
      </c>
      <c r="AL192" s="47"/>
      <c r="AM192" s="69">
        <v>159901</v>
      </c>
      <c r="AN192" s="47"/>
      <c r="AO192" s="70">
        <f>(AM192/$BS192)</f>
        <v>4.730798816568047</v>
      </c>
      <c r="AP192" s="47"/>
      <c r="AQ192" s="70">
        <f>IF($BO192,AM192/$BO192*100,0)</f>
        <v>0.26282080867698376</v>
      </c>
      <c r="AR192" s="47"/>
      <c r="AS192" s="69">
        <v>15413047</v>
      </c>
      <c r="AT192" s="47"/>
      <c r="AU192" s="70">
        <f>(AS192/$BS192)</f>
        <v>456.00730769230768</v>
      </c>
      <c r="AV192" s="47"/>
      <c r="AW192" s="70">
        <f>IF($BO192,AS192/$BO192*100,0)</f>
        <v>25.333609400293671</v>
      </c>
      <c r="AX192" s="47"/>
      <c r="AY192" s="69">
        <v>562992</v>
      </c>
      <c r="AZ192" s="47"/>
      <c r="BA192" s="69">
        <v>1074872</v>
      </c>
      <c r="BB192" s="47"/>
      <c r="BC192" s="69">
        <f>(AY192+BA192)</f>
        <v>1637864</v>
      </c>
      <c r="BD192" s="47"/>
      <c r="BE192" s="70">
        <f>(BC192/$BS192)</f>
        <v>48.45751479289941</v>
      </c>
      <c r="BF192" s="47"/>
      <c r="BG192" s="70">
        <f>IF($BO192,BC192/$BO192*100,0)</f>
        <v>2.6920703496721057</v>
      </c>
      <c r="BH192" s="47"/>
      <c r="BI192" s="69">
        <v>1692526</v>
      </c>
      <c r="BJ192" s="47"/>
      <c r="BK192" s="70">
        <f>(BI192/$BS192)</f>
        <v>50.074733727810653</v>
      </c>
      <c r="BL192" s="47"/>
      <c r="BM192" s="70">
        <f>IF($BO192,BI192/$BO192*100,0)</f>
        <v>2.7819153853122907</v>
      </c>
      <c r="BN192" s="47"/>
      <c r="BO192" s="69">
        <f>(U192+AA192+AG192+AM192+AS192+BC192+BI192)</f>
        <v>60840312</v>
      </c>
      <c r="BQ192" s="47">
        <v>74</v>
      </c>
      <c r="BS192" s="51">
        <v>33800</v>
      </c>
    </row>
    <row r="193" spans="1:71" ht="8.85" customHeight="1" x14ac:dyDescent="0.3">
      <c r="A193" s="47">
        <v>75</v>
      </c>
      <c r="B193" s="60"/>
      <c r="C193" s="47" t="s">
        <v>198</v>
      </c>
      <c r="E193" s="69">
        <v>12016251</v>
      </c>
      <c r="F193" s="66"/>
      <c r="G193" s="69">
        <v>427645</v>
      </c>
      <c r="H193" s="47"/>
      <c r="I193" s="69">
        <v>2091505</v>
      </c>
      <c r="J193" s="69"/>
      <c r="K193" s="69">
        <v>714</v>
      </c>
      <c r="L193" s="47"/>
      <c r="M193" s="69">
        <v>0</v>
      </c>
      <c r="N193" s="47"/>
      <c r="O193" s="69">
        <v>0</v>
      </c>
      <c r="P193" s="47"/>
      <c r="Q193" s="69">
        <v>157215</v>
      </c>
      <c r="R193" s="47"/>
      <c r="S193" s="69">
        <v>154078</v>
      </c>
      <c r="T193" s="47"/>
      <c r="U193" s="69">
        <f>SUM(E193:S193)</f>
        <v>14847408</v>
      </c>
      <c r="V193" s="47"/>
      <c r="W193" s="70">
        <f>(U193/$BS193)</f>
        <v>2020.6053347849754</v>
      </c>
      <c r="X193" s="47"/>
      <c r="Y193" s="70">
        <f>IF($BO193,U193/$BO193*100,0)</f>
        <v>76.034978303971371</v>
      </c>
      <c r="Z193" s="47"/>
      <c r="AA193" s="69">
        <v>2091645</v>
      </c>
      <c r="AB193" s="47"/>
      <c r="AC193" s="70">
        <f>(AA193/$BS193)</f>
        <v>284.65500816548723</v>
      </c>
      <c r="AD193" s="47"/>
      <c r="AE193" s="70">
        <f>IF($BO193,AA193/$BO193*100,0)</f>
        <v>10.711511544278315</v>
      </c>
      <c r="AF193" s="47"/>
      <c r="AG193" s="69">
        <v>177109</v>
      </c>
      <c r="AH193" s="47"/>
      <c r="AI193" s="70">
        <f>(AG193/$BS193)</f>
        <v>24.103021230266741</v>
      </c>
      <c r="AJ193" s="47"/>
      <c r="AK193" s="70">
        <f>IF($BO193,AG193/$BO193*100,0)</f>
        <v>0.906991912153156</v>
      </c>
      <c r="AL193" s="47"/>
      <c r="AM193" s="69">
        <v>104324</v>
      </c>
      <c r="AN193" s="47"/>
      <c r="AO193" s="70">
        <f>(AM193/$BS193)</f>
        <v>14.197604790419161</v>
      </c>
      <c r="AP193" s="47"/>
      <c r="AQ193" s="70">
        <f>IF($BO193,AM193/$BO193*100,0)</f>
        <v>0.53425305457919048</v>
      </c>
      <c r="AR193" s="47"/>
      <c r="AS193" s="69">
        <v>751565</v>
      </c>
      <c r="AT193" s="47"/>
      <c r="AU193" s="70">
        <f>(AS193/$BS193)</f>
        <v>102.28157321720197</v>
      </c>
      <c r="AV193" s="47"/>
      <c r="AW193" s="70">
        <f>IF($BO193,AS193/$BO193*100,0)</f>
        <v>3.8488353299797677</v>
      </c>
      <c r="AX193" s="47"/>
      <c r="AY193" s="69">
        <v>26611</v>
      </c>
      <c r="AZ193" s="47"/>
      <c r="BA193" s="69">
        <v>6739</v>
      </c>
      <c r="BB193" s="47"/>
      <c r="BC193" s="69">
        <f>(AY193+BA193)</f>
        <v>33350</v>
      </c>
      <c r="BD193" s="47"/>
      <c r="BE193" s="70">
        <f>(BC193/$BS193)</f>
        <v>4.5386499727817089</v>
      </c>
      <c r="BF193" s="47"/>
      <c r="BG193" s="70">
        <f>IF($BO193,BC193/$BO193*100,0)</f>
        <v>0.1707884990051762</v>
      </c>
      <c r="BH193" s="47"/>
      <c r="BI193" s="69">
        <v>1521675</v>
      </c>
      <c r="BJ193" s="47"/>
      <c r="BK193" s="70">
        <f>(BI193/$BS193)</f>
        <v>207.08696243875886</v>
      </c>
      <c r="BL193" s="47"/>
      <c r="BM193" s="70">
        <f>IF($BO193,BI193/$BO193*100,0)</f>
        <v>7.7926413560330285</v>
      </c>
      <c r="BN193" s="47"/>
      <c r="BO193" s="69">
        <f>(U193+AA193+AG193+AM193+AS193+BC193+BI193)</f>
        <v>19527076</v>
      </c>
      <c r="BQ193" s="47">
        <v>75</v>
      </c>
      <c r="BS193" s="51">
        <v>7348</v>
      </c>
    </row>
    <row r="194" spans="1:71" ht="8.85" customHeight="1" x14ac:dyDescent="0.3">
      <c r="A194" s="71"/>
      <c r="B194" s="60"/>
      <c r="E194" s="47"/>
      <c r="F194" s="47"/>
      <c r="G194" s="47"/>
      <c r="H194" s="47"/>
      <c r="I194" s="47"/>
      <c r="J194" s="47"/>
      <c r="K194" s="47"/>
      <c r="L194" s="47"/>
      <c r="M194" s="47"/>
      <c r="N194" s="47"/>
      <c r="O194" s="47"/>
      <c r="P194" s="47"/>
      <c r="Q194" s="47"/>
      <c r="R194" s="47"/>
      <c r="S194" s="47"/>
      <c r="T194" s="47"/>
      <c r="U194" s="66"/>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66"/>
      <c r="BD194" s="47"/>
      <c r="BE194" s="47"/>
      <c r="BF194" s="47"/>
      <c r="BG194" s="47"/>
      <c r="BH194" s="47"/>
      <c r="BI194" s="47"/>
      <c r="BJ194" s="47"/>
      <c r="BK194" s="47"/>
      <c r="BL194" s="47"/>
      <c r="BM194" s="47"/>
      <c r="BN194" s="47"/>
      <c r="BO194" s="66"/>
      <c r="BQ194" s="72"/>
    </row>
    <row r="195" spans="1:71" ht="8.85" customHeight="1" x14ac:dyDescent="0.3">
      <c r="A195" s="47">
        <v>76</v>
      </c>
      <c r="B195" s="60"/>
      <c r="C195" s="47" t="s">
        <v>114</v>
      </c>
      <c r="E195" s="69">
        <v>5872751</v>
      </c>
      <c r="F195" s="66"/>
      <c r="G195" s="69">
        <v>823194</v>
      </c>
      <c r="H195" s="47"/>
      <c r="I195" s="69">
        <v>1855007</v>
      </c>
      <c r="J195" s="69"/>
      <c r="K195" s="69">
        <v>14401</v>
      </c>
      <c r="L195" s="47"/>
      <c r="M195" s="69">
        <v>43321</v>
      </c>
      <c r="N195" s="47"/>
      <c r="O195" s="69">
        <v>75576</v>
      </c>
      <c r="P195" s="47"/>
      <c r="Q195" s="69">
        <v>91321</v>
      </c>
      <c r="R195" s="47"/>
      <c r="S195" s="69">
        <v>44494</v>
      </c>
      <c r="T195" s="47"/>
      <c r="U195" s="69">
        <f>SUM(E195:S195)</f>
        <v>8820065</v>
      </c>
      <c r="V195" s="47"/>
      <c r="W195" s="70">
        <f>(U195/$BS195)</f>
        <v>988.4640815869102</v>
      </c>
      <c r="X195" s="47"/>
      <c r="Y195" s="70">
        <f>IF($BO195,U195/$BO195*100,0)</f>
        <v>66.597635680545437</v>
      </c>
      <c r="Z195" s="47"/>
      <c r="AA195" s="69">
        <v>2236730</v>
      </c>
      <c r="AB195" s="47"/>
      <c r="AC195" s="70">
        <f>(AA195/$BS195)</f>
        <v>250.6701781911913</v>
      </c>
      <c r="AD195" s="47"/>
      <c r="AE195" s="70">
        <f>IF($BO195,AA195/$BO195*100,0)</f>
        <v>16.888869827574553</v>
      </c>
      <c r="AF195" s="47"/>
      <c r="AG195" s="282">
        <v>71301</v>
      </c>
      <c r="AH195" s="47"/>
      <c r="AI195" s="70">
        <f>(AG195/$BS195)</f>
        <v>7.990698195674101</v>
      </c>
      <c r="AJ195" s="47"/>
      <c r="AK195" s="70">
        <f>IF($BO195,AG195/$BO195*100,0)</f>
        <v>0.53837222533604567</v>
      </c>
      <c r="AL195" s="47"/>
      <c r="AM195" s="282">
        <v>48578</v>
      </c>
      <c r="AN195" s="47"/>
      <c r="AO195" s="70">
        <f>(AM195/$BS195)</f>
        <v>5.4441331390787848</v>
      </c>
      <c r="AP195" s="47"/>
      <c r="AQ195" s="70">
        <f>IF($BO195,AM195/$BO195*100,0)</f>
        <v>0.3667977442444626</v>
      </c>
      <c r="AR195" s="47"/>
      <c r="AS195" s="282">
        <v>1182653</v>
      </c>
      <c r="AT195" s="47"/>
      <c r="AU195" s="70">
        <f>(AS195/$BS195)</f>
        <v>132.53984086069707</v>
      </c>
      <c r="AV195" s="47"/>
      <c r="AW195" s="70">
        <f>IF($BO195,AS195/$BO195*100,0)</f>
        <v>8.929854103173172</v>
      </c>
      <c r="AX195" s="47"/>
      <c r="AY195" s="282">
        <v>14911</v>
      </c>
      <c r="AZ195" s="47"/>
      <c r="BA195" s="282">
        <v>25142</v>
      </c>
      <c r="BB195" s="47"/>
      <c r="BC195" s="69">
        <f>(AY195+BA195)</f>
        <v>40053</v>
      </c>
      <c r="BD195" s="47"/>
      <c r="BE195" s="70">
        <f>(BC195/$BS195)</f>
        <v>4.4887369718704475</v>
      </c>
      <c r="BF195" s="47"/>
      <c r="BG195" s="70">
        <f>IF($BO195,BC195/$BO195*100,0)</f>
        <v>0.30242805488541025</v>
      </c>
      <c r="BH195" s="47"/>
      <c r="BI195" s="282">
        <v>844431</v>
      </c>
      <c r="BJ195" s="47"/>
      <c r="BK195" s="70">
        <f>(BI195/$BS195)</f>
        <v>94.635324442452088</v>
      </c>
      <c r="BL195" s="47"/>
      <c r="BM195" s="70">
        <f>IF($BO195,BI195/$BO195*100,0)</f>
        <v>6.3760423642409272</v>
      </c>
      <c r="BN195" s="47"/>
      <c r="BO195" s="69">
        <f>(U195+AA195+AG195+AM195+AS195+BC195+BI195)</f>
        <v>13243811</v>
      </c>
      <c r="BQ195" s="47">
        <v>76</v>
      </c>
      <c r="BS195" s="51">
        <v>8923</v>
      </c>
    </row>
    <row r="196" spans="1:71" ht="8.85" customHeight="1" x14ac:dyDescent="0.3">
      <c r="A196" s="47">
        <v>77</v>
      </c>
      <c r="B196" s="60"/>
      <c r="C196" s="47" t="s">
        <v>115</v>
      </c>
      <c r="E196" s="69">
        <v>100651228</v>
      </c>
      <c r="F196" s="66"/>
      <c r="G196" s="69">
        <v>3727419</v>
      </c>
      <c r="H196" s="47"/>
      <c r="I196" s="69">
        <v>22957489</v>
      </c>
      <c r="J196" s="69"/>
      <c r="K196" s="69">
        <v>62913</v>
      </c>
      <c r="L196" s="47"/>
      <c r="M196" s="69">
        <v>1905344</v>
      </c>
      <c r="N196" s="47"/>
      <c r="O196" s="69">
        <v>0</v>
      </c>
      <c r="P196" s="47"/>
      <c r="Q196" s="69">
        <v>840738</v>
      </c>
      <c r="R196" s="47"/>
      <c r="S196" s="69">
        <v>183423</v>
      </c>
      <c r="T196" s="47"/>
      <c r="U196" s="69">
        <f>SUM(E196:S196)</f>
        <v>130328554</v>
      </c>
      <c r="V196" s="47"/>
      <c r="W196" s="70">
        <f>(U196/$BS196)</f>
        <v>1344.5775155010369</v>
      </c>
      <c r="X196" s="47"/>
      <c r="Y196" s="70">
        <f>IF($BO196,U196/$BO196*100,0)</f>
        <v>69.021611169437975</v>
      </c>
      <c r="Z196" s="47"/>
      <c r="AA196" s="69">
        <v>35019086</v>
      </c>
      <c r="AB196" s="47"/>
      <c r="AC196" s="70">
        <f>(AA196/$BS196)</f>
        <v>361.28595157280068</v>
      </c>
      <c r="AD196" s="47"/>
      <c r="AE196" s="70">
        <f>IF($BO196,AA196/$BO196*100,0)</f>
        <v>18.546002876707352</v>
      </c>
      <c r="AF196" s="47"/>
      <c r="AG196" s="69">
        <v>935262</v>
      </c>
      <c r="AH196" s="47"/>
      <c r="AI196" s="70">
        <f>(AG196/$BS196)</f>
        <v>9.6489389140504898</v>
      </c>
      <c r="AJ196" s="47"/>
      <c r="AK196" s="70">
        <f>IF($BO196,AG196/$BO196*100,0)</f>
        <v>0.49531194910327098</v>
      </c>
      <c r="AL196" s="47"/>
      <c r="AM196" s="69">
        <v>407824</v>
      </c>
      <c r="AN196" s="47"/>
      <c r="AO196" s="70">
        <f>(AM196/$BS196)</f>
        <v>4.2074508145137166</v>
      </c>
      <c r="AP196" s="47"/>
      <c r="AQ196" s="70">
        <f>IF($BO196,AM196/$BO196*100,0)</f>
        <v>0.21598236679250563</v>
      </c>
      <c r="AR196" s="47"/>
      <c r="AS196" s="69">
        <v>17714929</v>
      </c>
      <c r="AT196" s="47"/>
      <c r="AU196" s="70">
        <f>(AS196/$BS196)</f>
        <v>182.76190820084804</v>
      </c>
      <c r="AV196" s="47"/>
      <c r="AW196" s="70">
        <f>IF($BO196,AS196/$BO196*100,0)</f>
        <v>9.3817732477274394</v>
      </c>
      <c r="AX196" s="47"/>
      <c r="AY196" s="69">
        <v>139178</v>
      </c>
      <c r="AZ196" s="47"/>
      <c r="BA196" s="69">
        <v>158030</v>
      </c>
      <c r="BB196" s="47"/>
      <c r="BC196" s="69">
        <f>(AY196+BA196)</f>
        <v>297208</v>
      </c>
      <c r="BD196" s="47"/>
      <c r="BE196" s="70">
        <f>(BC196/$BS196)</f>
        <v>3.0662443644316975</v>
      </c>
      <c r="BF196" s="47"/>
      <c r="BG196" s="70">
        <f>IF($BO196,BC196/$BO196*100,0)</f>
        <v>0.15740046507725639</v>
      </c>
      <c r="BH196" s="47"/>
      <c r="BI196" s="69">
        <v>4119959</v>
      </c>
      <c r="BJ196" s="47"/>
      <c r="BK196" s="70">
        <f>(BI196/$BS196)</f>
        <v>42.504915969420914</v>
      </c>
      <c r="BL196" s="47"/>
      <c r="BM196" s="70">
        <f>IF($BO196,BI196/$BO196*100,0)</f>
        <v>2.1819179251541954</v>
      </c>
      <c r="BN196" s="47"/>
      <c r="BO196" s="69">
        <f>(U196+AA196+AG196+AM196+AS196+BC196+BI196)</f>
        <v>188822822</v>
      </c>
      <c r="BQ196" s="47">
        <v>77</v>
      </c>
      <c r="BS196" s="51">
        <v>96929</v>
      </c>
    </row>
    <row r="197" spans="1:71" ht="8.85" customHeight="1" x14ac:dyDescent="0.3">
      <c r="A197" s="47">
        <v>78</v>
      </c>
      <c r="B197" s="60"/>
      <c r="C197" s="47" t="s">
        <v>199</v>
      </c>
      <c r="E197" s="69">
        <v>20222631</v>
      </c>
      <c r="F197" s="66"/>
      <c r="G197" s="69">
        <v>2047078</v>
      </c>
      <c r="H197" s="47"/>
      <c r="I197" s="69">
        <v>6900519</v>
      </c>
      <c r="J197" s="69"/>
      <c r="K197" s="69">
        <v>46545</v>
      </c>
      <c r="L197" s="47"/>
      <c r="M197" s="69">
        <v>502984</v>
      </c>
      <c r="N197" s="47"/>
      <c r="O197" s="69">
        <v>0</v>
      </c>
      <c r="P197" s="47"/>
      <c r="Q197" s="69">
        <v>384804</v>
      </c>
      <c r="R197" s="47"/>
      <c r="S197" s="69">
        <v>173376</v>
      </c>
      <c r="T197" s="47"/>
      <c r="U197" s="69">
        <f>SUM(E197:S197)</f>
        <v>30277937</v>
      </c>
      <c r="V197" s="47"/>
      <c r="W197" s="70">
        <f>(U197/$BS197)</f>
        <v>1336.7742604856512</v>
      </c>
      <c r="X197" s="47"/>
      <c r="Y197" s="70">
        <f>IF($BO197,U197/$BO197*100,0)</f>
        <v>59.632967949507517</v>
      </c>
      <c r="Z197" s="47"/>
      <c r="AA197" s="69">
        <v>10394269</v>
      </c>
      <c r="AB197" s="47"/>
      <c r="AC197" s="70">
        <f>(AA197/$BS197)</f>
        <v>458.90812362030903</v>
      </c>
      <c r="AD197" s="47"/>
      <c r="AE197" s="70">
        <f>IF($BO197,AA197/$BO197*100,0)</f>
        <v>20.471708826646928</v>
      </c>
      <c r="AF197" s="47"/>
      <c r="AG197" s="69">
        <v>317930</v>
      </c>
      <c r="AH197" s="47"/>
      <c r="AI197" s="70">
        <f>(AG197/$BS197)</f>
        <v>14.036644591611479</v>
      </c>
      <c r="AJ197" s="47"/>
      <c r="AK197" s="70">
        <f>IF($BO197,AG197/$BO197*100,0)</f>
        <v>0.62616913101400962</v>
      </c>
      <c r="AL197" s="47"/>
      <c r="AM197" s="69">
        <v>277228</v>
      </c>
      <c r="AN197" s="47"/>
      <c r="AO197" s="70">
        <f>(AM197/$BS197)</f>
        <v>12.239646799116997</v>
      </c>
      <c r="AP197" s="47"/>
      <c r="AQ197" s="70">
        <f>IF($BO197,AM197/$BO197*100,0)</f>
        <v>0.54600577439295395</v>
      </c>
      <c r="AR197" s="47"/>
      <c r="AS197" s="69">
        <v>7613621</v>
      </c>
      <c r="AT197" s="47"/>
      <c r="AU197" s="70">
        <f>(AS197/$BS197)</f>
        <v>336.14220750551874</v>
      </c>
      <c r="AV197" s="47"/>
      <c r="AW197" s="70">
        <f>IF($BO197,AS197/$BO197*100,0)</f>
        <v>14.995170148900746</v>
      </c>
      <c r="AX197" s="47"/>
      <c r="AY197" s="69">
        <v>93613</v>
      </c>
      <c r="AZ197" s="47"/>
      <c r="BA197" s="69">
        <v>24111</v>
      </c>
      <c r="BB197" s="47"/>
      <c r="BC197" s="69">
        <f>(AY197+BA197)</f>
        <v>117724</v>
      </c>
      <c r="BD197" s="47"/>
      <c r="BE197" s="70">
        <f>(BC197/$BS197)</f>
        <v>5.1975275938189842</v>
      </c>
      <c r="BF197" s="47"/>
      <c r="BG197" s="70">
        <f>IF($BO197,BC197/$BO197*100,0)</f>
        <v>0.23185963822065628</v>
      </c>
      <c r="BH197" s="47"/>
      <c r="BI197" s="69">
        <v>1775113</v>
      </c>
      <c r="BJ197" s="47"/>
      <c r="BK197" s="70">
        <f>(BI197/$BS197)</f>
        <v>78.371434878587195</v>
      </c>
      <c r="BL197" s="47"/>
      <c r="BM197" s="70">
        <f>IF($BO197,BI197/$BO197*100,0)</f>
        <v>3.4961185313171814</v>
      </c>
      <c r="BN197" s="47"/>
      <c r="BO197" s="69">
        <f>(U197+AA197+AG197+AM197+AS197+BC197+BI197)</f>
        <v>50773822</v>
      </c>
      <c r="BQ197" s="47">
        <v>78</v>
      </c>
      <c r="BS197" s="51">
        <v>22650</v>
      </c>
    </row>
    <row r="198" spans="1:71" ht="8.85" customHeight="1" x14ac:dyDescent="0.3">
      <c r="A198" s="47">
        <v>79</v>
      </c>
      <c r="B198" s="60"/>
      <c r="C198" s="47" t="s">
        <v>200</v>
      </c>
      <c r="E198" s="69">
        <v>61251397</v>
      </c>
      <c r="F198" s="66"/>
      <c r="G198" s="69">
        <v>2537172</v>
      </c>
      <c r="H198" s="47"/>
      <c r="I198" s="69">
        <v>18967688</v>
      </c>
      <c r="J198" s="69"/>
      <c r="K198" s="69">
        <v>0</v>
      </c>
      <c r="L198" s="47"/>
      <c r="M198" s="69">
        <v>13096687</v>
      </c>
      <c r="N198" s="47"/>
      <c r="O198" s="69">
        <v>1648289</v>
      </c>
      <c r="P198" s="47"/>
      <c r="Q198" s="69">
        <v>596918</v>
      </c>
      <c r="R198" s="47"/>
      <c r="S198" s="69">
        <v>311609</v>
      </c>
      <c r="T198" s="47"/>
      <c r="U198" s="69">
        <f>SUM(E198:S198)</f>
        <v>98409760</v>
      </c>
      <c r="V198" s="47"/>
      <c r="W198" s="70">
        <f>(U198/$BS198)</f>
        <v>1174.943706197691</v>
      </c>
      <c r="X198" s="47"/>
      <c r="Y198" s="70">
        <f>IF($BO198,U198/$BO198*100,0)</f>
        <v>70.854866954632897</v>
      </c>
      <c r="Z198" s="47"/>
      <c r="AA198" s="69">
        <v>17242739</v>
      </c>
      <c r="AB198" s="47"/>
      <c r="AC198" s="70">
        <f>(AA198/$BS198)</f>
        <v>205.86624401542556</v>
      </c>
      <c r="AD198" s="47"/>
      <c r="AE198" s="70">
        <f>IF($BO198,AA198/$BO198*100,0)</f>
        <v>12.414744002814963</v>
      </c>
      <c r="AF198" s="47"/>
      <c r="AG198" s="69">
        <v>1532890</v>
      </c>
      <c r="AH198" s="47"/>
      <c r="AI198" s="70">
        <f>(AG198/$BS198)</f>
        <v>18.301634490251562</v>
      </c>
      <c r="AJ198" s="47"/>
      <c r="AK198" s="70">
        <f>IF($BO198,AG198/$BO198*100,0)</f>
        <v>1.103678303921148</v>
      </c>
      <c r="AL198" s="47"/>
      <c r="AM198" s="69">
        <v>128829</v>
      </c>
      <c r="AN198" s="47"/>
      <c r="AO198" s="70">
        <f>(AM198/$BS198)</f>
        <v>1.538128156452595</v>
      </c>
      <c r="AP198" s="47"/>
      <c r="AQ198" s="70">
        <f>IF($BO198,AM198/$BO198*100,0)</f>
        <v>9.2756670221514625E-2</v>
      </c>
      <c r="AR198" s="47"/>
      <c r="AS198" s="69">
        <v>15627667</v>
      </c>
      <c r="AT198" s="47"/>
      <c r="AU198" s="70">
        <f>(AS198/$BS198)</f>
        <v>186.58341392361237</v>
      </c>
      <c r="AV198" s="47"/>
      <c r="AW198" s="70">
        <f>IF($BO198,AS198/$BO198*100,0)</f>
        <v>11.251894792714737</v>
      </c>
      <c r="AX198" s="47"/>
      <c r="AY198" s="69">
        <v>285762</v>
      </c>
      <c r="AZ198" s="47"/>
      <c r="BA198" s="69">
        <v>839412</v>
      </c>
      <c r="BB198" s="47"/>
      <c r="BC198" s="69">
        <f>(AY198+BA198)</f>
        <v>1125174</v>
      </c>
      <c r="BD198" s="47"/>
      <c r="BE198" s="70">
        <f>(BC198/$BS198)</f>
        <v>13.43379060854615</v>
      </c>
      <c r="BF198" s="47"/>
      <c r="BG198" s="70">
        <f>IF($BO198,BC198/$BO198*100,0)</f>
        <v>0.81012344782481027</v>
      </c>
      <c r="BH198" s="47"/>
      <c r="BI198" s="69">
        <v>4822144</v>
      </c>
      <c r="BJ198" s="47"/>
      <c r="BK198" s="70">
        <f>(BI198/$BS198)</f>
        <v>57.573026732094036</v>
      </c>
      <c r="BL198" s="47"/>
      <c r="BM198" s="70">
        <f>IF($BO198,BI198/$BO198*100,0)</f>
        <v>3.4719358278699319</v>
      </c>
      <c r="BN198" s="47"/>
      <c r="BO198" s="69">
        <f>(U198+AA198+AG198+AM198+AS198+BC198+BI198)</f>
        <v>138889203</v>
      </c>
      <c r="BQ198" s="47">
        <v>79</v>
      </c>
      <c r="BS198" s="51">
        <v>83757</v>
      </c>
    </row>
    <row r="199" spans="1:71" ht="8.85" customHeight="1" x14ac:dyDescent="0.3">
      <c r="A199" s="47">
        <v>80</v>
      </c>
      <c r="B199" s="60"/>
      <c r="C199" s="47" t="s">
        <v>201</v>
      </c>
      <c r="E199" s="69">
        <v>9162463</v>
      </c>
      <c r="F199" s="66"/>
      <c r="G199" s="69">
        <v>2046328</v>
      </c>
      <c r="H199" s="47"/>
      <c r="I199" s="69">
        <v>3961989</v>
      </c>
      <c r="J199" s="69"/>
      <c r="K199" s="69">
        <v>91016</v>
      </c>
      <c r="L199" s="47"/>
      <c r="M199" s="69">
        <v>1010018</v>
      </c>
      <c r="N199" s="47"/>
      <c r="O199" s="69">
        <v>56470</v>
      </c>
      <c r="P199" s="47"/>
      <c r="Q199" s="69">
        <v>148884</v>
      </c>
      <c r="R199" s="47"/>
      <c r="S199" s="69">
        <v>344862</v>
      </c>
      <c r="T199" s="47"/>
      <c r="U199" s="69">
        <f>SUM(E199:S199)</f>
        <v>16822030</v>
      </c>
      <c r="V199" s="47"/>
      <c r="W199" s="70">
        <f>(U199/$BS199)</f>
        <v>652.49718785151856</v>
      </c>
      <c r="X199" s="47"/>
      <c r="Y199" s="70">
        <f>IF($BO199,U199/$BO199*100,0)</f>
        <v>52.13905177018615</v>
      </c>
      <c r="Z199" s="47"/>
      <c r="AA199" s="69">
        <v>3370558</v>
      </c>
      <c r="AB199" s="47"/>
      <c r="AC199" s="70">
        <f>(AA199/$BS199)</f>
        <v>130.73806291454949</v>
      </c>
      <c r="AD199" s="47"/>
      <c r="AE199" s="70">
        <f>IF($BO199,AA199/$BO199*100,0)</f>
        <v>10.446878174418609</v>
      </c>
      <c r="AF199" s="47"/>
      <c r="AG199" s="282">
        <v>42459</v>
      </c>
      <c r="AH199" s="47"/>
      <c r="AI199" s="70">
        <f>(AG199/$BS199)</f>
        <v>1.6469105154959078</v>
      </c>
      <c r="AJ199" s="47"/>
      <c r="AK199" s="70">
        <f>IF($BO199,AG199/$BO199*100,0)</f>
        <v>0.13159957502812286</v>
      </c>
      <c r="AL199" s="47"/>
      <c r="AM199" s="282">
        <v>5524</v>
      </c>
      <c r="AN199" s="47"/>
      <c r="AO199" s="70">
        <f>(AM199/$BS199)</f>
        <v>0.21426632015825609</v>
      </c>
      <c r="AP199" s="47"/>
      <c r="AQ199" s="70">
        <f>IF($BO199,AM199/$BO199*100,0)</f>
        <v>1.712136537495821E-2</v>
      </c>
      <c r="AR199" s="47"/>
      <c r="AS199" s="282">
        <v>7086592</v>
      </c>
      <c r="AT199" s="47"/>
      <c r="AU199" s="70">
        <f>(AS199/$BS199)</f>
        <v>274.87653698460105</v>
      </c>
      <c r="AV199" s="47"/>
      <c r="AW199" s="70">
        <f>IF($BO199,AS199/$BO199*100,0)</f>
        <v>21.964542160618368</v>
      </c>
      <c r="AX199" s="47"/>
      <c r="AY199" s="282">
        <v>296672</v>
      </c>
      <c r="AZ199" s="47"/>
      <c r="BA199" s="282">
        <v>865416</v>
      </c>
      <c r="BB199" s="47"/>
      <c r="BC199" s="69">
        <f>(AY199+BA199)</f>
        <v>1162088</v>
      </c>
      <c r="BD199" s="47"/>
      <c r="BE199" s="70">
        <f>(BC199/$BS199)</f>
        <v>45.075365579302584</v>
      </c>
      <c r="BF199" s="47"/>
      <c r="BG199" s="70">
        <f>IF($BO199,BC199/$BO199*100,0)</f>
        <v>3.6018344036666252</v>
      </c>
      <c r="BH199" s="47"/>
      <c r="BI199" s="282">
        <v>3774531</v>
      </c>
      <c r="BJ199" s="47"/>
      <c r="BK199" s="70">
        <f>(BI199/$BS199)</f>
        <v>146.40747061789691</v>
      </c>
      <c r="BL199" s="47"/>
      <c r="BM199" s="70">
        <f>IF($BO199,BI199/$BO199*100,0)</f>
        <v>11.698972550707168</v>
      </c>
      <c r="BN199" s="47"/>
      <c r="BO199" s="69">
        <f>(U199+AA199+AG199+AM199+AS199+BC199+BI199)</f>
        <v>32263782</v>
      </c>
      <c r="BQ199" s="47">
        <v>80</v>
      </c>
      <c r="BS199" s="51">
        <v>25781</v>
      </c>
    </row>
    <row r="200" spans="1:71" ht="8.85" customHeight="1" x14ac:dyDescent="0.3">
      <c r="A200" s="71"/>
      <c r="B200" s="60"/>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Q200" s="72"/>
    </row>
    <row r="201" spans="1:71" ht="8.85" customHeight="1" x14ac:dyDescent="0.3">
      <c r="A201" s="47">
        <v>81</v>
      </c>
      <c r="B201" s="60"/>
      <c r="C201" s="47" t="s">
        <v>202</v>
      </c>
      <c r="E201" s="69">
        <v>9621131</v>
      </c>
      <c r="F201" s="66"/>
      <c r="G201" s="69">
        <v>983697</v>
      </c>
      <c r="H201" s="47"/>
      <c r="I201" s="69">
        <v>1606803</v>
      </c>
      <c r="J201" s="69"/>
      <c r="K201" s="69">
        <v>89405</v>
      </c>
      <c r="L201" s="47"/>
      <c r="M201" s="69">
        <v>229791</v>
      </c>
      <c r="N201" s="47"/>
      <c r="O201" s="69">
        <v>207809</v>
      </c>
      <c r="P201" s="47"/>
      <c r="Q201" s="69">
        <v>199060</v>
      </c>
      <c r="R201" s="47"/>
      <c r="S201" s="69">
        <v>128055</v>
      </c>
      <c r="T201" s="47"/>
      <c r="U201" s="69">
        <f>SUM(E201:S201)</f>
        <v>13065751</v>
      </c>
      <c r="V201" s="47"/>
      <c r="W201" s="70">
        <f>(U201/$BS201)</f>
        <v>605.56873377827219</v>
      </c>
      <c r="X201" s="47"/>
      <c r="Y201" s="70">
        <f>IF($BO201,U201/$BO201*100,0)</f>
        <v>50.688464182036277</v>
      </c>
      <c r="Z201" s="47"/>
      <c r="AA201" s="69">
        <v>3453211</v>
      </c>
      <c r="AB201" s="47"/>
      <c r="AC201" s="70">
        <f>(AA201/$BS201)</f>
        <v>160.04871153133112</v>
      </c>
      <c r="AD201" s="47"/>
      <c r="AE201" s="70">
        <f>IF($BO201,AA201/$BO201*100,0)</f>
        <v>13.396701198921795</v>
      </c>
      <c r="AF201" s="47"/>
      <c r="AG201" s="282">
        <v>72687</v>
      </c>
      <c r="AH201" s="47"/>
      <c r="AI201" s="70">
        <f>(AG201/$BS201)</f>
        <v>3.3688820912124582</v>
      </c>
      <c r="AJ201" s="47"/>
      <c r="AK201" s="70">
        <f>IF($BO201,AG201/$BO201*100,0)</f>
        <v>0.28198856659672072</v>
      </c>
      <c r="AL201" s="47"/>
      <c r="AM201" s="282">
        <v>350277</v>
      </c>
      <c r="AN201" s="47"/>
      <c r="AO201" s="70">
        <f>(AM201/$BS201)</f>
        <v>16.234566184649612</v>
      </c>
      <c r="AP201" s="47"/>
      <c r="AQ201" s="70">
        <f>IF($BO201,AM201/$BO201*100,0)</f>
        <v>1.3588964896308768</v>
      </c>
      <c r="AR201" s="47"/>
      <c r="AS201" s="282">
        <v>5849697</v>
      </c>
      <c r="AT201" s="47"/>
      <c r="AU201" s="70">
        <f>(AS201/$BS201)</f>
        <v>271.12055061179086</v>
      </c>
      <c r="AV201" s="47"/>
      <c r="AW201" s="70">
        <f>IF($BO201,AS201/$BO201*100,0)</f>
        <v>22.693847208649931</v>
      </c>
      <c r="AX201" s="47"/>
      <c r="AY201" s="282">
        <v>11803</v>
      </c>
      <c r="AZ201" s="47"/>
      <c r="BA201" s="282">
        <v>390961</v>
      </c>
      <c r="BB201" s="47"/>
      <c r="BC201" s="69">
        <f>(AY201+BA201)</f>
        <v>402764</v>
      </c>
      <c r="BD201" s="47"/>
      <c r="BE201" s="70">
        <f>(BC201/$BS201)</f>
        <v>18.667222840192807</v>
      </c>
      <c r="BF201" s="47"/>
      <c r="BG201" s="70">
        <f>IF($BO201,BC201/$BO201*100,0)</f>
        <v>1.5625193368382466</v>
      </c>
      <c r="BH201" s="47"/>
      <c r="BI201" s="282">
        <v>2582190</v>
      </c>
      <c r="BJ201" s="47"/>
      <c r="BK201" s="70">
        <f>(BI201/$BS201)</f>
        <v>119.67880978865406</v>
      </c>
      <c r="BL201" s="47"/>
      <c r="BM201" s="70">
        <f>IF($BO201,BI201/$BO201*100,0)</f>
        <v>10.017583017326157</v>
      </c>
      <c r="BN201" s="47"/>
      <c r="BO201" s="69">
        <f>(U201+AA201+AG201+AM201+AS201+BC201+BI201)</f>
        <v>25776577</v>
      </c>
      <c r="BQ201" s="47">
        <v>81</v>
      </c>
      <c r="BS201" s="51">
        <v>21576</v>
      </c>
    </row>
    <row r="202" spans="1:71" ht="8.85" customHeight="1" x14ac:dyDescent="0.3">
      <c r="A202" s="47">
        <v>82</v>
      </c>
      <c r="B202" s="60"/>
      <c r="C202" s="47" t="s">
        <v>203</v>
      </c>
      <c r="E202" s="69">
        <v>29734879</v>
      </c>
      <c r="F202" s="66"/>
      <c r="G202" s="69">
        <v>1963390</v>
      </c>
      <c r="H202" s="47"/>
      <c r="I202" s="69">
        <v>15162317</v>
      </c>
      <c r="J202" s="69"/>
      <c r="K202" s="69">
        <v>33309</v>
      </c>
      <c r="L202" s="47"/>
      <c r="M202" s="69">
        <v>2991150</v>
      </c>
      <c r="N202" s="47"/>
      <c r="O202" s="69">
        <v>339081</v>
      </c>
      <c r="P202" s="47"/>
      <c r="Q202" s="69">
        <v>415277</v>
      </c>
      <c r="R202" s="47"/>
      <c r="S202" s="69">
        <v>298025</v>
      </c>
      <c r="T202" s="47"/>
      <c r="U202" s="69">
        <f>SUM(E202:S202)</f>
        <v>50937428</v>
      </c>
      <c r="V202" s="47"/>
      <c r="W202" s="70">
        <f>(U202/$BS202)</f>
        <v>1152.7956366269859</v>
      </c>
      <c r="X202" s="47"/>
      <c r="Y202" s="70">
        <f>IF($BO202,U202/$BO202*100,0)</f>
        <v>74.713225848907356</v>
      </c>
      <c r="Z202" s="47"/>
      <c r="AA202" s="69">
        <v>7032900</v>
      </c>
      <c r="AB202" s="47"/>
      <c r="AC202" s="70">
        <f>(AA202/$BS202)</f>
        <v>159.16579912189383</v>
      </c>
      <c r="AD202" s="47"/>
      <c r="AE202" s="70">
        <f>IF($BO202,AA202/$BO202*100,0)</f>
        <v>10.315610086806513</v>
      </c>
      <c r="AF202" s="47"/>
      <c r="AG202" s="69">
        <v>664815</v>
      </c>
      <c r="AH202" s="47"/>
      <c r="AI202" s="70">
        <f>(AG202/$BS202)</f>
        <v>15.045828995609469</v>
      </c>
      <c r="AJ202" s="47"/>
      <c r="AK202" s="70">
        <f>IF($BO202,AG202/$BO202*100,0)</f>
        <v>0.97512723341157592</v>
      </c>
      <c r="AL202" s="47"/>
      <c r="AM202" s="69">
        <v>36379</v>
      </c>
      <c r="AN202" s="47"/>
      <c r="AO202" s="70">
        <f>(AM202/$BS202)</f>
        <v>0.8233150771737654</v>
      </c>
      <c r="AP202" s="47"/>
      <c r="AQ202" s="70">
        <f>IF($BO202,AM202/$BO202*100,0)</f>
        <v>5.3359436270661344E-2</v>
      </c>
      <c r="AR202" s="47"/>
      <c r="AS202" s="69">
        <v>7228084</v>
      </c>
      <c r="AT202" s="47"/>
      <c r="AU202" s="70">
        <f>(AS202/$BS202)</f>
        <v>163.58312587697461</v>
      </c>
      <c r="AV202" s="47"/>
      <c r="AW202" s="70">
        <f>IF($BO202,AS202/$BO202*100,0)</f>
        <v>10.601899105445089</v>
      </c>
      <c r="AX202" s="47"/>
      <c r="AY202" s="69">
        <v>91627</v>
      </c>
      <c r="AZ202" s="47"/>
      <c r="BA202" s="69">
        <v>404113</v>
      </c>
      <c r="BB202" s="47"/>
      <c r="BC202" s="69">
        <f>(AY202+BA202)</f>
        <v>495740</v>
      </c>
      <c r="BD202" s="47"/>
      <c r="BE202" s="70">
        <f>(BC202/$BS202)</f>
        <v>11.219390757253429</v>
      </c>
      <c r="BF202" s="47"/>
      <c r="BG202" s="70">
        <f>IF($BO202,BC202/$BO202*100,0)</f>
        <v>0.72713397665734769</v>
      </c>
      <c r="BH202" s="47"/>
      <c r="BI202" s="69">
        <v>1781911</v>
      </c>
      <c r="BJ202" s="47"/>
      <c r="BK202" s="70">
        <f>(BI202/$BS202)</f>
        <v>40.327501923686235</v>
      </c>
      <c r="BL202" s="47"/>
      <c r="BM202" s="70">
        <f>IF($BO202,BI202/$BO202*100,0)</f>
        <v>2.6136443125014548</v>
      </c>
      <c r="BN202" s="47"/>
      <c r="BO202" s="69">
        <f>(U202+AA202+AG202+AM202+AS202+BC202+BI202)</f>
        <v>68177257</v>
      </c>
      <c r="BQ202" s="47">
        <v>82</v>
      </c>
      <c r="BS202" s="51">
        <v>44186</v>
      </c>
    </row>
    <row r="203" spans="1:71" ht="8.85" customHeight="1" x14ac:dyDescent="0.3">
      <c r="A203" s="47">
        <v>83</v>
      </c>
      <c r="B203" s="60"/>
      <c r="C203" s="47" t="s">
        <v>204</v>
      </c>
      <c r="E203" s="69">
        <v>11614661</v>
      </c>
      <c r="F203" s="66"/>
      <c r="G203" s="69">
        <v>1535949</v>
      </c>
      <c r="H203" s="47"/>
      <c r="I203" s="69">
        <v>3708600</v>
      </c>
      <c r="J203" s="69"/>
      <c r="K203" s="69">
        <v>45207</v>
      </c>
      <c r="L203" s="47"/>
      <c r="M203" s="69">
        <v>1961812</v>
      </c>
      <c r="N203" s="47"/>
      <c r="O203" s="69">
        <v>296404</v>
      </c>
      <c r="P203" s="47"/>
      <c r="Q203" s="69">
        <v>182796</v>
      </c>
      <c r="R203" s="47"/>
      <c r="S203" s="69">
        <v>420621</v>
      </c>
      <c r="T203" s="47"/>
      <c r="U203" s="69">
        <f>SUM(E203:S203)</f>
        <v>19766050</v>
      </c>
      <c r="V203" s="47"/>
      <c r="W203" s="70">
        <f>(U203/$BS203)</f>
        <v>663.29026845637588</v>
      </c>
      <c r="X203" s="47"/>
      <c r="Y203" s="70">
        <f>IF($BO203,U203/$BO203*100,0)</f>
        <v>46.719774762375259</v>
      </c>
      <c r="Z203" s="47"/>
      <c r="AA203" s="69">
        <v>3925346</v>
      </c>
      <c r="AB203" s="47"/>
      <c r="AC203" s="70">
        <f>(AA203/$BS203)</f>
        <v>131.72302013422819</v>
      </c>
      <c r="AD203" s="47"/>
      <c r="AE203" s="70">
        <f>IF($BO203,AA203/$BO203*100,0)</f>
        <v>9.2780945603391007</v>
      </c>
      <c r="AF203" s="47"/>
      <c r="AG203" s="69">
        <v>61333</v>
      </c>
      <c r="AH203" s="47"/>
      <c r="AI203" s="70">
        <f>(AG203/$BS203)</f>
        <v>2.0581543624161074</v>
      </c>
      <c r="AJ203" s="47"/>
      <c r="AK203" s="70">
        <f>IF($BO203,AG203/$BO203*100,0)</f>
        <v>0.14496897182293689</v>
      </c>
      <c r="AL203" s="47"/>
      <c r="AM203" s="69">
        <v>872974</v>
      </c>
      <c r="AN203" s="47"/>
      <c r="AO203" s="70">
        <f>(AM203/$BS203)</f>
        <v>29.294429530201342</v>
      </c>
      <c r="AP203" s="47"/>
      <c r="AQ203" s="70">
        <f>IF($BO203,AM203/$BO203*100,0)</f>
        <v>2.0633939837959421</v>
      </c>
      <c r="AR203" s="47"/>
      <c r="AS203" s="69">
        <v>16129807</v>
      </c>
      <c r="AT203" s="47"/>
      <c r="AU203" s="70">
        <f>(AS203/$BS203)</f>
        <v>541.26869127516784</v>
      </c>
      <c r="AV203" s="47"/>
      <c r="AW203" s="70">
        <f>IF($BO203,AS203/$BO203*100,0)</f>
        <v>38.125014861370069</v>
      </c>
      <c r="AX203" s="47"/>
      <c r="AY203" s="69">
        <v>160318</v>
      </c>
      <c r="AZ203" s="47"/>
      <c r="BA203" s="69">
        <v>162342</v>
      </c>
      <c r="BB203" s="47"/>
      <c r="BC203" s="69">
        <f>(AY203+BA203)</f>
        <v>322660</v>
      </c>
      <c r="BD203" s="47"/>
      <c r="BE203" s="70">
        <f>(BC203/$BS203)</f>
        <v>10.82751677852349</v>
      </c>
      <c r="BF203" s="47"/>
      <c r="BG203" s="70">
        <f>IF($BO203,BC203/$BO203*100,0)</f>
        <v>0.76265123911089983</v>
      </c>
      <c r="BH203" s="47"/>
      <c r="BI203" s="69">
        <v>1229504</v>
      </c>
      <c r="BJ203" s="47"/>
      <c r="BK203" s="70">
        <f>(BI203/$BS203)</f>
        <v>41.258523489932884</v>
      </c>
      <c r="BL203" s="47"/>
      <c r="BM203" s="70">
        <f>IF($BO203,BI203/$BO203*100,0)</f>
        <v>2.9061016211857926</v>
      </c>
      <c r="BN203" s="47"/>
      <c r="BO203" s="69">
        <f>(U203+AA203+AG203+AM203+AS203+BC203+BI203)</f>
        <v>42307674</v>
      </c>
      <c r="BQ203" s="47">
        <v>83</v>
      </c>
      <c r="BS203" s="51">
        <v>29800</v>
      </c>
    </row>
    <row r="204" spans="1:71" ht="8.85" customHeight="1" x14ac:dyDescent="0.3">
      <c r="A204" s="47">
        <v>84</v>
      </c>
      <c r="B204" s="60"/>
      <c r="C204" s="47" t="s">
        <v>205</v>
      </c>
      <c r="E204" s="69">
        <v>13066026</v>
      </c>
      <c r="F204" s="66"/>
      <c r="G204" s="69">
        <v>2130816</v>
      </c>
      <c r="H204" s="47"/>
      <c r="I204" s="69">
        <v>5107772</v>
      </c>
      <c r="J204" s="69"/>
      <c r="K204" s="69">
        <v>68553</v>
      </c>
      <c r="L204" s="47"/>
      <c r="M204" s="69">
        <v>1717912</v>
      </c>
      <c r="N204" s="47"/>
      <c r="O204" s="69">
        <v>356842</v>
      </c>
      <c r="P204" s="47"/>
      <c r="Q204" s="69">
        <v>401275</v>
      </c>
      <c r="R204" s="47"/>
      <c r="S204" s="69">
        <v>264819</v>
      </c>
      <c r="T204" s="47"/>
      <c r="U204" s="69">
        <f>SUM(E204:S204)</f>
        <v>23114015</v>
      </c>
      <c r="V204" s="47"/>
      <c r="W204" s="70">
        <f>(U204/$BS204)</f>
        <v>1284.3973660813515</v>
      </c>
      <c r="X204" s="47"/>
      <c r="Y204" s="70">
        <f>IF($BO204,U204/$BO204*100,0)</f>
        <v>68.755178981834447</v>
      </c>
      <c r="Z204" s="47"/>
      <c r="AA204" s="69">
        <v>2779250</v>
      </c>
      <c r="AB204" s="47"/>
      <c r="AC204" s="70">
        <f>(AA204/$BS204)</f>
        <v>154.43709713269615</v>
      </c>
      <c r="AD204" s="47"/>
      <c r="AE204" s="70">
        <f>IF($BO204,AA204/$BO204*100,0)</f>
        <v>8.2671847009385164</v>
      </c>
      <c r="AF204" s="47"/>
      <c r="AG204" s="69">
        <v>148023</v>
      </c>
      <c r="AH204" s="47"/>
      <c r="AI204" s="70">
        <f>(AG204/$BS204)</f>
        <v>8.2253278506334748</v>
      </c>
      <c r="AJ204" s="47"/>
      <c r="AK204" s="70">
        <f>IF($BO204,AG204/$BO204*100,0)</f>
        <v>0.44031068849042798</v>
      </c>
      <c r="AL204" s="47"/>
      <c r="AM204" s="69">
        <v>433198</v>
      </c>
      <c r="AN204" s="47"/>
      <c r="AO204" s="70">
        <f>(AM204/$BS204)</f>
        <v>24.071904867748387</v>
      </c>
      <c r="AP204" s="47"/>
      <c r="AQ204" s="70">
        <f>IF($BO204,AM204/$BO204*100,0)</f>
        <v>1.2885950807149997</v>
      </c>
      <c r="AR204" s="47"/>
      <c r="AS204" s="69">
        <v>4482815</v>
      </c>
      <c r="AT204" s="47"/>
      <c r="AU204" s="70">
        <f>(AS204/$BS204)</f>
        <v>249.10063347410536</v>
      </c>
      <c r="AV204" s="47"/>
      <c r="AW204" s="70">
        <f>IF($BO204,AS204/$BO204*100,0)</f>
        <v>13.334626098817198</v>
      </c>
      <c r="AX204" s="47"/>
      <c r="AY204" s="69">
        <v>795307</v>
      </c>
      <c r="AZ204" s="47"/>
      <c r="BA204" s="69">
        <v>60556</v>
      </c>
      <c r="BB204" s="47"/>
      <c r="BC204" s="69">
        <f>(AY204+BA204)</f>
        <v>855863</v>
      </c>
      <c r="BD204" s="47"/>
      <c r="BE204" s="70">
        <f>(BC204/$BS204)</f>
        <v>47.558513002889534</v>
      </c>
      <c r="BF204" s="47"/>
      <c r="BG204" s="70">
        <f>IF($BO204,BC204/$BO204*100,0)</f>
        <v>2.5458585948364996</v>
      </c>
      <c r="BH204" s="47"/>
      <c r="BI204" s="69">
        <v>1804689</v>
      </c>
      <c r="BJ204" s="47"/>
      <c r="BK204" s="70">
        <f>(BI204/$BS204)</f>
        <v>100.2827850633474</v>
      </c>
      <c r="BL204" s="47"/>
      <c r="BM204" s="70">
        <f>IF($BO204,BI204/$BO204*100,0)</f>
        <v>5.3682458543679159</v>
      </c>
      <c r="BN204" s="47"/>
      <c r="BO204" s="69">
        <f>(U204+AA204+AG204+AM204+AS204+BC204+BI204)</f>
        <v>33617853</v>
      </c>
      <c r="BQ204" s="47">
        <v>84</v>
      </c>
      <c r="BS204" s="51">
        <v>17996</v>
      </c>
    </row>
    <row r="205" spans="1:71" ht="8.85" customHeight="1" x14ac:dyDescent="0.3">
      <c r="A205" s="47">
        <v>85</v>
      </c>
      <c r="B205" s="60"/>
      <c r="C205" s="47" t="s">
        <v>206</v>
      </c>
      <c r="E205" s="69">
        <v>135709607</v>
      </c>
      <c r="F205" s="66"/>
      <c r="G205" s="69">
        <v>4084636</v>
      </c>
      <c r="H205" s="47"/>
      <c r="I205" s="69">
        <v>47104095</v>
      </c>
      <c r="J205" s="69"/>
      <c r="K205" s="69">
        <v>68422</v>
      </c>
      <c r="L205" s="47"/>
      <c r="M205" s="69">
        <v>789938</v>
      </c>
      <c r="N205" s="47"/>
      <c r="O205" s="69">
        <v>0</v>
      </c>
      <c r="P205" s="47"/>
      <c r="Q205" s="69">
        <v>1947800</v>
      </c>
      <c r="R205" s="47"/>
      <c r="S205" s="69">
        <v>1228596</v>
      </c>
      <c r="T205" s="47"/>
      <c r="U205" s="69">
        <f>SUM(E205:S205)</f>
        <v>190933094</v>
      </c>
      <c r="V205" s="47"/>
      <c r="W205" s="70">
        <f>(U205/$BS205)</f>
        <v>1363.4961580210238</v>
      </c>
      <c r="X205" s="47"/>
      <c r="Y205" s="70">
        <f>IF($BO205,U205/$BO205*100,0)</f>
        <v>67.445431593801501</v>
      </c>
      <c r="Z205" s="47"/>
      <c r="AA205" s="69">
        <v>59052597</v>
      </c>
      <c r="AB205" s="47"/>
      <c r="AC205" s="70">
        <f>(AA205/$BS205)</f>
        <v>421.70787391453382</v>
      </c>
      <c r="AD205" s="47"/>
      <c r="AE205" s="70">
        <f>IF($BO205,AA205/$BO205*100,0)</f>
        <v>20.859809098363154</v>
      </c>
      <c r="AF205" s="47"/>
      <c r="AG205" s="69">
        <v>6881956</v>
      </c>
      <c r="AH205" s="47"/>
      <c r="AI205" s="70">
        <f>(AG205/$BS205)</f>
        <v>49.145595292504574</v>
      </c>
      <c r="AJ205" s="47"/>
      <c r="AK205" s="70">
        <f>IF($BO205,AG205/$BO205*100,0)</f>
        <v>2.4309902642103092</v>
      </c>
      <c r="AL205" s="47"/>
      <c r="AM205" s="69">
        <v>327313</v>
      </c>
      <c r="AN205" s="47"/>
      <c r="AO205" s="70">
        <f>(AM205/$BS205)</f>
        <v>2.3374157335466181</v>
      </c>
      <c r="AP205" s="47"/>
      <c r="AQ205" s="70">
        <f>IF($BO205,AM205/$BO205*100,0)</f>
        <v>0.11562043063766594</v>
      </c>
      <c r="AR205" s="47"/>
      <c r="AS205" s="69">
        <v>20709866</v>
      </c>
      <c r="AT205" s="47"/>
      <c r="AU205" s="70">
        <f>(AS205/$BS205)</f>
        <v>147.89380998628886</v>
      </c>
      <c r="AV205" s="47"/>
      <c r="AW205" s="70">
        <f>IF($BO205,AS205/$BO205*100,0)</f>
        <v>7.3155775217249417</v>
      </c>
      <c r="AX205" s="47"/>
      <c r="AY205" s="69">
        <v>326276</v>
      </c>
      <c r="AZ205" s="47"/>
      <c r="BA205" s="69">
        <v>1430620</v>
      </c>
      <c r="BB205" s="47"/>
      <c r="BC205" s="69">
        <f>(AY205+BA205)</f>
        <v>1756896</v>
      </c>
      <c r="BD205" s="47"/>
      <c r="BE205" s="70">
        <f>(BC205/$BS205)</f>
        <v>12.546389396709323</v>
      </c>
      <c r="BF205" s="47"/>
      <c r="BG205" s="70">
        <f>IF($BO205,BC205/$BO205*100,0)</f>
        <v>0.6206080177249077</v>
      </c>
      <c r="BH205" s="47"/>
      <c r="BI205" s="69">
        <v>3430979</v>
      </c>
      <c r="BJ205" s="47"/>
      <c r="BK205" s="70">
        <f>(BI205/$BS205)</f>
        <v>24.501392538848265</v>
      </c>
      <c r="BL205" s="47"/>
      <c r="BM205" s="70">
        <f>IF($BO205,BI205/$BO205*100,0)</f>
        <v>1.2119630735375264</v>
      </c>
      <c r="BN205" s="47"/>
      <c r="BO205" s="69">
        <f>(U205+AA205+AG205+AM205+AS205+BC205+BI205)</f>
        <v>283092701</v>
      </c>
      <c r="BQ205" s="47">
        <v>85</v>
      </c>
      <c r="BS205" s="51">
        <v>140032</v>
      </c>
    </row>
    <row r="206" spans="1:71" ht="8.85" customHeight="1" x14ac:dyDescent="0.3">
      <c r="A206" s="60"/>
      <c r="B206" s="60"/>
      <c r="E206" s="47"/>
      <c r="F206" s="47"/>
      <c r="G206" s="47"/>
      <c r="H206" s="47"/>
      <c r="I206" s="47"/>
      <c r="J206" s="47"/>
      <c r="K206" s="47"/>
      <c r="L206" s="47"/>
      <c r="M206" s="47"/>
      <c r="N206" s="47"/>
      <c r="O206" s="47"/>
      <c r="P206" s="47"/>
      <c r="Q206" s="47"/>
      <c r="R206" s="47"/>
      <c r="S206" s="47"/>
      <c r="T206" s="47"/>
      <c r="U206" s="66"/>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66"/>
      <c r="BD206" s="47"/>
      <c r="BE206" s="47"/>
      <c r="BF206" s="47"/>
      <c r="BG206" s="47"/>
      <c r="BH206" s="47"/>
      <c r="BI206" s="47"/>
      <c r="BJ206" s="47"/>
      <c r="BK206" s="47"/>
      <c r="BL206" s="47"/>
      <c r="BM206" s="47"/>
      <c r="BN206" s="47"/>
      <c r="BO206" s="66"/>
      <c r="BQ206" s="47"/>
      <c r="BS206" s="51"/>
    </row>
    <row r="207" spans="1:71" ht="8.85" customHeight="1" x14ac:dyDescent="0.3">
      <c r="A207" s="47">
        <v>86</v>
      </c>
      <c r="B207" s="60"/>
      <c r="C207" s="47" t="s">
        <v>207</v>
      </c>
      <c r="E207" s="69">
        <v>177037251</v>
      </c>
      <c r="F207" s="66"/>
      <c r="G207" s="69">
        <v>4898043</v>
      </c>
      <c r="H207" s="47"/>
      <c r="I207" s="69">
        <v>38489408</v>
      </c>
      <c r="J207" s="69"/>
      <c r="K207" s="69">
        <v>9318800</v>
      </c>
      <c r="L207" s="47"/>
      <c r="M207" s="69">
        <v>0</v>
      </c>
      <c r="N207" s="47"/>
      <c r="O207" s="69">
        <v>957575</v>
      </c>
      <c r="P207" s="47"/>
      <c r="Q207" s="69">
        <v>957900</v>
      </c>
      <c r="R207" s="47"/>
      <c r="S207" s="69">
        <v>771738</v>
      </c>
      <c r="T207" s="47"/>
      <c r="U207" s="69">
        <f>SUM(E207:S207)</f>
        <v>232430715</v>
      </c>
      <c r="V207" s="47"/>
      <c r="W207" s="70">
        <f>(U207/$BS207)</f>
        <v>1481.1390965225869</v>
      </c>
      <c r="X207" s="47"/>
      <c r="Y207" s="70">
        <f>IF($BO207,U207/$BO207*100,0)</f>
        <v>71.795740594184579</v>
      </c>
      <c r="Z207" s="47"/>
      <c r="AA207" s="69">
        <v>54509549</v>
      </c>
      <c r="AB207" s="47"/>
      <c r="AC207" s="70">
        <f>(AA207/$BS207)</f>
        <v>347.35608913698724</v>
      </c>
      <c r="AD207" s="47"/>
      <c r="AE207" s="70">
        <f>IF($BO207,AA207/$BO207*100,0)</f>
        <v>16.837505490227457</v>
      </c>
      <c r="AF207" s="47"/>
      <c r="AG207" s="282">
        <v>5480158</v>
      </c>
      <c r="AH207" s="47"/>
      <c r="AI207" s="70">
        <f>(AG207/$BS207)</f>
        <v>34.921702447634885</v>
      </c>
      <c r="AJ207" s="47"/>
      <c r="AK207" s="70">
        <f>IF($BO207,AG207/$BO207*100,0)</f>
        <v>1.6927711218508508</v>
      </c>
      <c r="AL207" s="47"/>
      <c r="AM207" s="282">
        <v>750396</v>
      </c>
      <c r="AN207" s="47"/>
      <c r="AO207" s="70">
        <f>(AM207/$BS207)</f>
        <v>4.781815748723929</v>
      </c>
      <c r="AP207" s="47"/>
      <c r="AQ207" s="70">
        <f>IF($BO207,AM207/$BO207*100,0)</f>
        <v>0.23179052114052023</v>
      </c>
      <c r="AR207" s="47"/>
      <c r="AS207" s="282">
        <v>21722159</v>
      </c>
      <c r="AT207" s="47"/>
      <c r="AU207" s="70">
        <f>(AS207/$BS207)</f>
        <v>138.42206248765351</v>
      </c>
      <c r="AV207" s="47"/>
      <c r="AW207" s="70">
        <f>IF($BO207,AS207/$BO207*100,0)</f>
        <v>6.7097779771044115</v>
      </c>
      <c r="AX207" s="47"/>
      <c r="AY207" s="282">
        <v>275915</v>
      </c>
      <c r="AZ207" s="47"/>
      <c r="BA207" s="282">
        <v>410218</v>
      </c>
      <c r="BB207" s="47"/>
      <c r="BC207" s="69">
        <f>(AY207+BA207)</f>
        <v>686133</v>
      </c>
      <c r="BD207" s="47"/>
      <c r="BE207" s="70">
        <f>(BC207/$BS207)</f>
        <v>4.3723068687988684</v>
      </c>
      <c r="BF207" s="47"/>
      <c r="BG207" s="70">
        <f>IF($BO207,BC207/$BO207*100,0)</f>
        <v>0.21194026306338062</v>
      </c>
      <c r="BH207" s="47"/>
      <c r="BI207" s="282">
        <v>8159754</v>
      </c>
      <c r="BJ207" s="47"/>
      <c r="BK207" s="70">
        <f>(BI207/$BS207)</f>
        <v>51.997132424630564</v>
      </c>
      <c r="BL207" s="47"/>
      <c r="BM207" s="70">
        <f>IF($BO207,BI207/$BO207*100,0)</f>
        <v>2.5204740324288033</v>
      </c>
      <c r="BN207" s="47"/>
      <c r="BO207" s="69">
        <f>(U207+AA207+AG207+AM207+AS207+BC207+BI207)</f>
        <v>323738864</v>
      </c>
      <c r="BQ207" s="47">
        <v>86</v>
      </c>
      <c r="BS207" s="51">
        <v>156927</v>
      </c>
    </row>
    <row r="208" spans="1:71" ht="8.85" customHeight="1" x14ac:dyDescent="0.3">
      <c r="A208" s="47">
        <v>87</v>
      </c>
      <c r="B208" s="60"/>
      <c r="C208" s="47" t="s">
        <v>208</v>
      </c>
      <c r="E208" s="69">
        <v>6891391</v>
      </c>
      <c r="F208" s="66"/>
      <c r="G208" s="69">
        <v>14568889</v>
      </c>
      <c r="H208" s="47"/>
      <c r="I208" s="69">
        <v>1648804</v>
      </c>
      <c r="J208" s="69"/>
      <c r="K208" s="69">
        <v>0</v>
      </c>
      <c r="L208" s="47"/>
      <c r="M208" s="69">
        <v>0</v>
      </c>
      <c r="N208" s="47"/>
      <c r="O208" s="69">
        <v>0</v>
      </c>
      <c r="P208" s="47"/>
      <c r="Q208" s="69">
        <v>55665</v>
      </c>
      <c r="R208" s="47"/>
      <c r="S208" s="69">
        <v>71877</v>
      </c>
      <c r="T208" s="47"/>
      <c r="U208" s="69">
        <f>SUM(E208:S208)</f>
        <v>23236626</v>
      </c>
      <c r="V208" s="47"/>
      <c r="W208" s="70">
        <f>(U208/$BS208)</f>
        <v>3541.6287151348879</v>
      </c>
      <c r="X208" s="47"/>
      <c r="Y208" s="70">
        <f>IF($BO208,U208/$BO208*100,0)</f>
        <v>89.248376156177216</v>
      </c>
      <c r="Z208" s="47"/>
      <c r="AA208" s="69">
        <v>1057335</v>
      </c>
      <c r="AB208" s="47"/>
      <c r="AC208" s="70">
        <f>(AA208/$BS208)</f>
        <v>161.15454961133975</v>
      </c>
      <c r="AD208" s="47"/>
      <c r="AE208" s="70">
        <f>IF($BO208,AA208/$BO208*100,0)</f>
        <v>4.0610642785700319</v>
      </c>
      <c r="AF208" s="47"/>
      <c r="AG208" s="69">
        <v>79962</v>
      </c>
      <c r="AH208" s="47"/>
      <c r="AI208" s="70">
        <f>(AG208/$BS208)</f>
        <v>12.187471422039323</v>
      </c>
      <c r="AJ208" s="47"/>
      <c r="AK208" s="70">
        <f>IF($BO208,AG208/$BO208*100,0)</f>
        <v>0.30712198295054727</v>
      </c>
      <c r="AL208" s="47"/>
      <c r="AM208" s="69">
        <v>35900</v>
      </c>
      <c r="AN208" s="47"/>
      <c r="AO208" s="70">
        <f>(AM208/$BS208)</f>
        <v>5.4717268709038258</v>
      </c>
      <c r="AP208" s="47"/>
      <c r="AQ208" s="70">
        <f>IF($BO208,AM208/$BO208*100,0)</f>
        <v>0.13788648592987476</v>
      </c>
      <c r="AR208" s="47"/>
      <c r="AS208" s="69">
        <v>699741</v>
      </c>
      <c r="AT208" s="47"/>
      <c r="AU208" s="70">
        <f>(AS208/$BS208)</f>
        <v>106.65157750342935</v>
      </c>
      <c r="AV208" s="47"/>
      <c r="AW208" s="70">
        <f>IF($BO208,AS208/$BO208*100,0)</f>
        <v>2.6875996532327715</v>
      </c>
      <c r="AX208" s="47"/>
      <c r="AY208" s="69">
        <v>16231</v>
      </c>
      <c r="AZ208" s="47"/>
      <c r="BA208" s="69">
        <v>122900</v>
      </c>
      <c r="BB208" s="47"/>
      <c r="BC208" s="69">
        <f>(AY208+BA208)</f>
        <v>139131</v>
      </c>
      <c r="BD208" s="47"/>
      <c r="BE208" s="70">
        <f>(BC208/$BS208)</f>
        <v>21.205761316872429</v>
      </c>
      <c r="BF208" s="47"/>
      <c r="BG208" s="70">
        <f>IF($BO208,BC208/$BO208*100,0)</f>
        <v>0.53438118868828433</v>
      </c>
      <c r="BH208" s="47"/>
      <c r="BI208" s="69">
        <v>787214</v>
      </c>
      <c r="BJ208" s="47"/>
      <c r="BK208" s="70">
        <f>(BI208/$BS208)</f>
        <v>119.98384392623076</v>
      </c>
      <c r="BL208" s="47"/>
      <c r="BM208" s="70">
        <f>IF($BO208,BI208/$BO208*100,0)</f>
        <v>3.0235702544512657</v>
      </c>
      <c r="BN208" s="47"/>
      <c r="BO208" s="69">
        <f>(U208+AA208+AG208+AM208+AS208+BC208+BI208)</f>
        <v>26035909</v>
      </c>
      <c r="BQ208" s="47">
        <v>87</v>
      </c>
      <c r="BS208" s="51">
        <v>6561</v>
      </c>
    </row>
    <row r="209" spans="1:71" ht="8.85" customHeight="1" x14ac:dyDescent="0.3">
      <c r="A209" s="47">
        <v>88</v>
      </c>
      <c r="B209" s="60"/>
      <c r="C209" s="47" t="s">
        <v>209</v>
      </c>
      <c r="E209" s="69">
        <v>5262530</v>
      </c>
      <c r="F209" s="66"/>
      <c r="G209" s="69">
        <v>746151</v>
      </c>
      <c r="H209" s="47"/>
      <c r="I209" s="69">
        <v>2844384</v>
      </c>
      <c r="J209" s="69"/>
      <c r="K209" s="69">
        <v>15477</v>
      </c>
      <c r="L209" s="47"/>
      <c r="M209" s="69">
        <v>1153211</v>
      </c>
      <c r="N209" s="47"/>
      <c r="O209" s="69">
        <v>122662</v>
      </c>
      <c r="P209" s="47"/>
      <c r="Q209" s="69">
        <v>104661</v>
      </c>
      <c r="R209" s="47"/>
      <c r="S209" s="69">
        <v>122193</v>
      </c>
      <c r="T209" s="47"/>
      <c r="U209" s="69">
        <f>SUM(E209:S209)</f>
        <v>10371269</v>
      </c>
      <c r="V209" s="47"/>
      <c r="W209" s="70">
        <f>(U209/$BS209)</f>
        <v>957.73100009234463</v>
      </c>
      <c r="X209" s="47"/>
      <c r="Y209" s="70">
        <f>IF($BO209,U209/$BO209*100,0)</f>
        <v>52.032482759011664</v>
      </c>
      <c r="Z209" s="47"/>
      <c r="AA209" s="69">
        <v>1439329</v>
      </c>
      <c r="AB209" s="47"/>
      <c r="AC209" s="70">
        <f>(AA209/$BS209)</f>
        <v>132.91430418321175</v>
      </c>
      <c r="AD209" s="47"/>
      <c r="AE209" s="70">
        <f>IF($BO209,AA209/$BO209*100,0)</f>
        <v>7.2210894710228333</v>
      </c>
      <c r="AF209" s="47"/>
      <c r="AG209" s="69">
        <v>65959</v>
      </c>
      <c r="AH209" s="47"/>
      <c r="AI209" s="70">
        <f>(AG209/$BS209)</f>
        <v>6.0909594607073601</v>
      </c>
      <c r="AJ209" s="47"/>
      <c r="AK209" s="70">
        <f>IF($BO209,AG209/$BO209*100,0)</f>
        <v>0.33091519758109161</v>
      </c>
      <c r="AL209" s="47"/>
      <c r="AM209" s="69">
        <v>824158</v>
      </c>
      <c r="AN209" s="47"/>
      <c r="AO209" s="70">
        <f>(AM209/$BS209)</f>
        <v>76.106565703204353</v>
      </c>
      <c r="AP209" s="47"/>
      <c r="AQ209" s="70">
        <f>IF($BO209,AM209/$BO209*100,0)</f>
        <v>4.1347868737857958</v>
      </c>
      <c r="AR209" s="47"/>
      <c r="AS209" s="69">
        <v>6472923</v>
      </c>
      <c r="AT209" s="47"/>
      <c r="AU209" s="70">
        <f>(AS209/$BS209)</f>
        <v>597.73968048757968</v>
      </c>
      <c r="AV209" s="47"/>
      <c r="AW209" s="70">
        <f>IF($BO209,AS209/$BO209*100,0)</f>
        <v>32.474546210103128</v>
      </c>
      <c r="AX209" s="47"/>
      <c r="AY209" s="69">
        <v>28050</v>
      </c>
      <c r="AZ209" s="47"/>
      <c r="BA209" s="69">
        <v>59110</v>
      </c>
      <c r="BB209" s="47"/>
      <c r="BC209" s="69">
        <f>(AY209+BA209)</f>
        <v>87160</v>
      </c>
      <c r="BD209" s="47"/>
      <c r="BE209" s="70">
        <f>(BC209/$BS209)</f>
        <v>8.0487579647243521</v>
      </c>
      <c r="BF209" s="47"/>
      <c r="BG209" s="70">
        <f>IF($BO209,BC209/$BO209*100,0)</f>
        <v>0.43728025926966674</v>
      </c>
      <c r="BH209" s="47"/>
      <c r="BI209" s="69">
        <v>671499</v>
      </c>
      <c r="BJ209" s="47"/>
      <c r="BK209" s="70">
        <f>(BI209/$BS209)</f>
        <v>62.009326807646133</v>
      </c>
      <c r="BL209" s="47"/>
      <c r="BM209" s="70">
        <f>IF($BO209,BI209/$BO209*100,0)</f>
        <v>3.3688992292258133</v>
      </c>
      <c r="BN209" s="47"/>
      <c r="BO209" s="69">
        <f>(U209+AA209+AG209+AM209+AS209+BC209+BI209)</f>
        <v>19932297</v>
      </c>
      <c r="BQ209" s="47">
        <v>88</v>
      </c>
      <c r="BS209" s="51">
        <v>10829</v>
      </c>
    </row>
    <row r="210" spans="1:71" ht="8.85" customHeight="1" x14ac:dyDescent="0.3">
      <c r="A210" s="47">
        <v>89</v>
      </c>
      <c r="B210" s="60"/>
      <c r="C210" s="47" t="s">
        <v>210</v>
      </c>
      <c r="E210" s="69">
        <v>15251773</v>
      </c>
      <c r="F210" s="66"/>
      <c r="G210" s="69">
        <v>1624617</v>
      </c>
      <c r="H210" s="47"/>
      <c r="I210" s="69">
        <v>5992282</v>
      </c>
      <c r="J210" s="69"/>
      <c r="K210" s="69">
        <v>158109</v>
      </c>
      <c r="L210" s="47"/>
      <c r="M210" s="69">
        <v>1237770</v>
      </c>
      <c r="N210" s="47"/>
      <c r="O210" s="69">
        <v>1082327</v>
      </c>
      <c r="P210" s="47"/>
      <c r="Q210" s="69">
        <v>281933</v>
      </c>
      <c r="R210" s="47"/>
      <c r="S210" s="69">
        <v>238788</v>
      </c>
      <c r="T210" s="47"/>
      <c r="U210" s="69">
        <f>SUM(E210:S210)</f>
        <v>25867599</v>
      </c>
      <c r="V210" s="47"/>
      <c r="W210" s="70">
        <f>(U210/$BS210)</f>
        <v>639.82782161319847</v>
      </c>
      <c r="X210" s="47"/>
      <c r="Y210" s="70">
        <f>IF($BO210,U210/$BO210*100,0)</f>
        <v>52.820801753707201</v>
      </c>
      <c r="Z210" s="47"/>
      <c r="AA210" s="69">
        <v>8483320</v>
      </c>
      <c r="AB210" s="47"/>
      <c r="AC210" s="70">
        <f>(AA210/$BS210)</f>
        <v>209.83254594474263</v>
      </c>
      <c r="AD210" s="47"/>
      <c r="AE210" s="70">
        <f>IF($BO210,AA210/$BO210*100,0)</f>
        <v>17.322665467841038</v>
      </c>
      <c r="AF210" s="47"/>
      <c r="AG210" s="69">
        <v>194352</v>
      </c>
      <c r="AH210" s="47"/>
      <c r="AI210" s="70">
        <f>(AG210/$BS210)</f>
        <v>4.807242326053081</v>
      </c>
      <c r="AJ210" s="47"/>
      <c r="AK210" s="70">
        <f>IF($BO210,AG210/$BO210*100,0)</f>
        <v>0.39686050732565104</v>
      </c>
      <c r="AL210" s="47"/>
      <c r="AM210" s="69">
        <v>39202</v>
      </c>
      <c r="AN210" s="47"/>
      <c r="AO210" s="70">
        <f>(AM210/$BS210)</f>
        <v>0.96965049840461059</v>
      </c>
      <c r="AP210" s="47"/>
      <c r="AQ210" s="70">
        <f>IF($BO210,AM210/$BO210*100,0)</f>
        <v>8.0049217955977664E-2</v>
      </c>
      <c r="AR210" s="47"/>
      <c r="AS210" s="69">
        <v>11741542</v>
      </c>
      <c r="AT210" s="47"/>
      <c r="AU210" s="70">
        <f>(AS210/$BS210)</f>
        <v>290.42375522520962</v>
      </c>
      <c r="AV210" s="47"/>
      <c r="AW210" s="70">
        <f>IF($BO210,AS210/$BO210*100,0)</f>
        <v>23.97584956627891</v>
      </c>
      <c r="AX210" s="47"/>
      <c r="AY210" s="69">
        <v>62207</v>
      </c>
      <c r="AZ210" s="47"/>
      <c r="BA210" s="69">
        <v>636940</v>
      </c>
      <c r="BB210" s="47"/>
      <c r="BC210" s="69">
        <f>(AY210+BA210)</f>
        <v>699147</v>
      </c>
      <c r="BD210" s="47"/>
      <c r="BE210" s="70">
        <f>(BC210/$BS210)</f>
        <v>17.293205372381212</v>
      </c>
      <c r="BF210" s="47"/>
      <c r="BG210" s="70">
        <f>IF($BO210,BC210/$BO210*100,0)</f>
        <v>1.4276355947724075</v>
      </c>
      <c r="BH210" s="47"/>
      <c r="BI210" s="69">
        <v>1947209</v>
      </c>
      <c r="BJ210" s="47"/>
      <c r="BK210" s="70">
        <f>(BI210/$BS210)</f>
        <v>48.163669643077988</v>
      </c>
      <c r="BL210" s="47"/>
      <c r="BM210" s="70">
        <f>IF($BO210,BI210/$BO210*100,0)</f>
        <v>3.9761378921188029</v>
      </c>
      <c r="BN210" s="47"/>
      <c r="BO210" s="69">
        <f>(U210+AA210+AG210+AM210+AS210+BC210+BI210)</f>
        <v>48972371</v>
      </c>
      <c r="BQ210" s="47">
        <v>89</v>
      </c>
      <c r="BS210" s="51">
        <v>40429</v>
      </c>
    </row>
    <row r="211" spans="1:71" ht="8.85" customHeight="1" x14ac:dyDescent="0.3">
      <c r="A211" s="47">
        <v>90</v>
      </c>
      <c r="B211" s="60"/>
      <c r="C211" s="47" t="s">
        <v>211</v>
      </c>
      <c r="E211" s="69">
        <v>33704655</v>
      </c>
      <c r="F211" s="66"/>
      <c r="G211" s="69">
        <v>6813077</v>
      </c>
      <c r="H211" s="47"/>
      <c r="I211" s="69">
        <v>14046781</v>
      </c>
      <c r="J211" s="69"/>
      <c r="K211" s="69">
        <v>9295</v>
      </c>
      <c r="L211" s="47"/>
      <c r="M211" s="69">
        <v>1839573</v>
      </c>
      <c r="N211" s="47"/>
      <c r="O211" s="69">
        <v>0</v>
      </c>
      <c r="P211" s="47"/>
      <c r="Q211" s="69">
        <v>555115</v>
      </c>
      <c r="R211" s="47"/>
      <c r="S211" s="69">
        <v>418980</v>
      </c>
      <c r="T211" s="47"/>
      <c r="U211" s="69">
        <f>SUM(E211:S211)</f>
        <v>57387476</v>
      </c>
      <c r="V211" s="47"/>
      <c r="W211" s="70">
        <f>(U211/$BS211)</f>
        <v>1409.0769268544209</v>
      </c>
      <c r="X211" s="47"/>
      <c r="Y211" s="70">
        <f>IF($BO211,U211/$BO211*100,0)</f>
        <v>72.467063098340475</v>
      </c>
      <c r="Z211" s="47"/>
      <c r="AA211" s="69">
        <v>10810488</v>
      </c>
      <c r="AB211" s="47"/>
      <c r="AC211" s="70">
        <f>(AA211/$BS211)</f>
        <v>265.4378667714293</v>
      </c>
      <c r="AD211" s="47"/>
      <c r="AE211" s="70">
        <f>IF($BO211,AA211/$BO211*100,0)</f>
        <v>13.651137332121952</v>
      </c>
      <c r="AF211" s="47"/>
      <c r="AG211" s="282">
        <v>670204</v>
      </c>
      <c r="AH211" s="47"/>
      <c r="AI211" s="70">
        <f>(AG211/$BS211)</f>
        <v>16.456011982223096</v>
      </c>
      <c r="AJ211" s="47"/>
      <c r="AK211" s="70">
        <f>IF($BO211,AG211/$BO211*100,0)</f>
        <v>0.84631210399914047</v>
      </c>
      <c r="AL211" s="47"/>
      <c r="AM211" s="282">
        <v>114556</v>
      </c>
      <c r="AN211" s="47"/>
      <c r="AO211" s="70">
        <f>(AM211/$BS211)</f>
        <v>2.8127777641368135</v>
      </c>
      <c r="AP211" s="47"/>
      <c r="AQ211" s="70">
        <f>IF($BO211,AM211/$BO211*100,0)</f>
        <v>0.14465764063736644</v>
      </c>
      <c r="AR211" s="47"/>
      <c r="AS211" s="282">
        <v>6392024</v>
      </c>
      <c r="AT211" s="47"/>
      <c r="AU211" s="70">
        <f>(AS211/$BS211)</f>
        <v>156.94806884867532</v>
      </c>
      <c r="AV211" s="47"/>
      <c r="AW211" s="70">
        <f>IF($BO211,AS211/$BO211*100,0)</f>
        <v>8.0716427837688265</v>
      </c>
      <c r="AX211" s="47"/>
      <c r="AY211" s="282">
        <v>157244</v>
      </c>
      <c r="AZ211" s="47"/>
      <c r="BA211" s="282">
        <v>310856</v>
      </c>
      <c r="BB211" s="47"/>
      <c r="BC211" s="69">
        <f>(AY211+BA211)</f>
        <v>468100</v>
      </c>
      <c r="BD211" s="47"/>
      <c r="BE211" s="70">
        <f>(BC211/$BS211)</f>
        <v>11.493603751810838</v>
      </c>
      <c r="BF211" s="47"/>
      <c r="BG211" s="70">
        <f>IF($BO211,BC211/$BO211*100,0)</f>
        <v>0.5911016584234019</v>
      </c>
      <c r="BH211" s="47"/>
      <c r="BI211" s="282">
        <v>3348268</v>
      </c>
      <c r="BJ211" s="47"/>
      <c r="BK211" s="70">
        <f>(BI211/$BS211)</f>
        <v>82.212488030053777</v>
      </c>
      <c r="BL211" s="47"/>
      <c r="BM211" s="70">
        <f>IF($BO211,BI211/$BO211*100,0)</f>
        <v>4.228085382708838</v>
      </c>
      <c r="BN211" s="47"/>
      <c r="BO211" s="69">
        <f>(U211+AA211+AG211+AM211+AS211+BC211+BI211)</f>
        <v>79191116</v>
      </c>
      <c r="BQ211" s="47">
        <v>90</v>
      </c>
      <c r="BS211" s="51">
        <v>40727</v>
      </c>
    </row>
    <row r="212" spans="1:71" ht="8.85" customHeight="1" x14ac:dyDescent="0.3">
      <c r="A212" s="60"/>
      <c r="B212" s="60"/>
      <c r="E212" s="66"/>
      <c r="F212" s="47"/>
      <c r="G212" s="66"/>
      <c r="H212" s="47"/>
      <c r="I212" s="66"/>
      <c r="J212" s="66"/>
      <c r="K212" s="66"/>
      <c r="L212" s="47"/>
      <c r="M212" s="66"/>
      <c r="N212" s="47"/>
      <c r="O212" s="66"/>
      <c r="P212" s="47"/>
      <c r="Q212" s="66"/>
      <c r="R212" s="47"/>
      <c r="S212" s="66"/>
      <c r="T212" s="47"/>
      <c r="U212" s="66"/>
      <c r="V212" s="47"/>
      <c r="W212" s="47"/>
      <c r="X212" s="47"/>
      <c r="Y212" s="47"/>
      <c r="Z212" s="47"/>
      <c r="AA212" s="66"/>
      <c r="AB212" s="47"/>
      <c r="AC212" s="47"/>
      <c r="AD212" s="47"/>
      <c r="AE212" s="47"/>
      <c r="AF212" s="47"/>
      <c r="AG212" s="66"/>
      <c r="AH212" s="47"/>
      <c r="AI212" s="47"/>
      <c r="AJ212" s="47"/>
      <c r="AK212" s="47"/>
      <c r="AL212" s="47"/>
      <c r="AM212" s="66"/>
      <c r="AN212" s="47"/>
      <c r="AO212" s="47"/>
      <c r="AP212" s="47"/>
      <c r="AQ212" s="47"/>
      <c r="AR212" s="47"/>
      <c r="AS212" s="66"/>
      <c r="AT212" s="47"/>
      <c r="AU212" s="47"/>
      <c r="AV212" s="47"/>
      <c r="AW212" s="47"/>
      <c r="AX212" s="47"/>
      <c r="AY212" s="66"/>
      <c r="AZ212" s="47"/>
      <c r="BA212" s="66"/>
      <c r="BB212" s="47"/>
      <c r="BC212" s="66"/>
      <c r="BD212" s="47"/>
      <c r="BE212" s="47"/>
      <c r="BF212" s="47"/>
      <c r="BG212" s="47"/>
      <c r="BH212" s="47"/>
      <c r="BI212" s="66"/>
      <c r="BJ212" s="47"/>
      <c r="BK212" s="47"/>
      <c r="BL212" s="47"/>
      <c r="BM212" s="47"/>
      <c r="BN212" s="47"/>
      <c r="BO212" s="66"/>
      <c r="BQ212" s="47"/>
    </row>
    <row r="213" spans="1:71" ht="8.85" customHeight="1" x14ac:dyDescent="0.3">
      <c r="A213" s="47">
        <v>91</v>
      </c>
      <c r="B213" s="60"/>
      <c r="C213" s="47" t="s">
        <v>212</v>
      </c>
      <c r="E213" s="69">
        <v>27179034</v>
      </c>
      <c r="F213" s="66"/>
      <c r="G213" s="69">
        <v>1680778</v>
      </c>
      <c r="H213" s="47"/>
      <c r="I213" s="69">
        <v>8282561</v>
      </c>
      <c r="J213" s="69"/>
      <c r="K213" s="69">
        <v>143851</v>
      </c>
      <c r="L213" s="47"/>
      <c r="M213" s="69">
        <v>3027683</v>
      </c>
      <c r="N213" s="47"/>
      <c r="O213" s="69">
        <v>0</v>
      </c>
      <c r="P213" s="47"/>
      <c r="Q213" s="69">
        <v>431764</v>
      </c>
      <c r="R213" s="47"/>
      <c r="S213" s="69">
        <v>486860</v>
      </c>
      <c r="T213" s="47"/>
      <c r="U213" s="69">
        <f>SUM(E213:S213)</f>
        <v>41232531</v>
      </c>
      <c r="V213" s="47"/>
      <c r="W213" s="70">
        <f>(U213/$BS213)</f>
        <v>764.48560304069713</v>
      </c>
      <c r="X213" s="47"/>
      <c r="Y213" s="70">
        <f>IF($BO213,U213/$BO213*100,0)</f>
        <v>56.603407672899998</v>
      </c>
      <c r="Z213" s="47"/>
      <c r="AA213" s="69">
        <v>11797008</v>
      </c>
      <c r="AB213" s="47"/>
      <c r="AC213" s="70">
        <f>(AA213/$BS213)</f>
        <v>218.72639288031891</v>
      </c>
      <c r="AD213" s="47"/>
      <c r="AE213" s="70">
        <f>IF($BO213,AA213/$BO213*100,0)</f>
        <v>16.194757802873237</v>
      </c>
      <c r="AF213" s="47"/>
      <c r="AG213" s="282">
        <v>258803</v>
      </c>
      <c r="AH213" s="47"/>
      <c r="AI213" s="70">
        <f>(AG213/$BS213)</f>
        <v>4.7984240289237041</v>
      </c>
      <c r="AJ213" s="47"/>
      <c r="AK213" s="70">
        <f>IF($BO213,AG213/$BO213*100,0)</f>
        <v>0.35528092408320838</v>
      </c>
      <c r="AL213" s="47"/>
      <c r="AM213" s="282">
        <v>1231424</v>
      </c>
      <c r="AN213" s="47"/>
      <c r="AO213" s="70">
        <f>(AM213/$BS213)</f>
        <v>22.83163066654306</v>
      </c>
      <c r="AP213" s="47"/>
      <c r="AQ213" s="70">
        <f>IF($BO213,AM213/$BO213*100,0)</f>
        <v>1.690480622938068</v>
      </c>
      <c r="AR213" s="47"/>
      <c r="AS213" s="282">
        <v>13849760</v>
      </c>
      <c r="AT213" s="47"/>
      <c r="AU213" s="70">
        <f>(AS213/$BS213)</f>
        <v>256.78613145452857</v>
      </c>
      <c r="AV213" s="47"/>
      <c r="AW213" s="70">
        <f>IF($BO213,AS213/$BO213*100,0)</f>
        <v>19.012745335759853</v>
      </c>
      <c r="AX213" s="47"/>
      <c r="AY213" s="282">
        <v>904127</v>
      </c>
      <c r="AZ213" s="47"/>
      <c r="BA213" s="282">
        <v>301444</v>
      </c>
      <c r="BB213" s="47"/>
      <c r="BC213" s="69">
        <f>(AY213+BA213)</f>
        <v>1205571</v>
      </c>
      <c r="BD213" s="47"/>
      <c r="BE213" s="70">
        <f>(BC213/$BS213)</f>
        <v>22.352294428478725</v>
      </c>
      <c r="BF213" s="47"/>
      <c r="BG213" s="70">
        <f>IF($BO213,BC213/$BO213*100,0)</f>
        <v>1.6549900075652819</v>
      </c>
      <c r="BH213" s="47"/>
      <c r="BI213" s="282">
        <v>3269512</v>
      </c>
      <c r="BJ213" s="47"/>
      <c r="BK213" s="70">
        <f>(BI213/$BS213)</f>
        <v>60.619486418837489</v>
      </c>
      <c r="BL213" s="47"/>
      <c r="BM213" s="70">
        <f>IF($BO213,BI213/$BO213*100,0)</f>
        <v>4.4883376338803602</v>
      </c>
      <c r="BN213" s="47"/>
      <c r="BO213" s="69">
        <f>(U213+AA213+AG213+AM213+AS213+BC213+BI213)</f>
        <v>72844609</v>
      </c>
      <c r="BQ213" s="47">
        <v>91</v>
      </c>
      <c r="BS213" s="51">
        <v>53935</v>
      </c>
    </row>
    <row r="214" spans="1:71" ht="8.85" customHeight="1" x14ac:dyDescent="0.3">
      <c r="A214" s="47">
        <v>92</v>
      </c>
      <c r="B214" s="60"/>
      <c r="C214" s="47" t="s">
        <v>213</v>
      </c>
      <c r="E214" s="69">
        <v>17894967</v>
      </c>
      <c r="F214" s="66"/>
      <c r="G214" s="69">
        <v>548054</v>
      </c>
      <c r="H214" s="47"/>
      <c r="I214" s="69">
        <v>4967162</v>
      </c>
      <c r="J214" s="69"/>
      <c r="K214" s="69">
        <v>33737</v>
      </c>
      <c r="L214" s="47"/>
      <c r="M214" s="69">
        <v>258865</v>
      </c>
      <c r="N214" s="47"/>
      <c r="O214" s="69">
        <v>90573</v>
      </c>
      <c r="P214" s="47"/>
      <c r="Q214" s="69">
        <v>299027</v>
      </c>
      <c r="R214" s="47"/>
      <c r="S214" s="69">
        <v>151640</v>
      </c>
      <c r="T214" s="47"/>
      <c r="U214" s="69">
        <f>SUM(E214:S214)</f>
        <v>24244025</v>
      </c>
      <c r="V214" s="47"/>
      <c r="W214" s="70">
        <f>(U214/$BS214)</f>
        <v>1312.1191210694376</v>
      </c>
      <c r="X214" s="47"/>
      <c r="Y214" s="70">
        <f>IF($BO214,U214/$BO214*100,0)</f>
        <v>77.689949230484473</v>
      </c>
      <c r="Z214" s="47"/>
      <c r="AA214" s="69">
        <v>2880254</v>
      </c>
      <c r="AB214" s="47"/>
      <c r="AC214" s="70">
        <f>(AA214/$BS214)</f>
        <v>155.88320614818423</v>
      </c>
      <c r="AD214" s="47"/>
      <c r="AE214" s="70">
        <f>IF($BO214,AA214/$BO214*100,0)</f>
        <v>9.2297705117405151</v>
      </c>
      <c r="AF214" s="47"/>
      <c r="AG214" s="69">
        <v>503100</v>
      </c>
      <c r="AH214" s="47"/>
      <c r="AI214" s="70">
        <f>(AG214/$BS214)</f>
        <v>27.228446176327324</v>
      </c>
      <c r="AJ214" s="47"/>
      <c r="AK214" s="70">
        <f>IF($BO214,AG214/$BO214*100,0)</f>
        <v>1.6121833506547174</v>
      </c>
      <c r="AL214" s="47"/>
      <c r="AM214" s="69">
        <v>254712</v>
      </c>
      <c r="AN214" s="47"/>
      <c r="AO214" s="70">
        <f>(AM214/$BS214)</f>
        <v>13.785354765383991</v>
      </c>
      <c r="AP214" s="47"/>
      <c r="AQ214" s="70">
        <f>IF($BO214,AM214/$BO214*100,0)</f>
        <v>0.81622430056045403</v>
      </c>
      <c r="AR214" s="47"/>
      <c r="AS214" s="69">
        <v>2023750</v>
      </c>
      <c r="AT214" s="47"/>
      <c r="AU214" s="70">
        <f>(AS214/$BS214)</f>
        <v>109.52806191481301</v>
      </c>
      <c r="AV214" s="47"/>
      <c r="AW214" s="70">
        <f>IF($BO214,AS214/$BO214*100,0)</f>
        <v>6.4851044640975646</v>
      </c>
      <c r="AX214" s="47"/>
      <c r="AY214" s="69">
        <v>8997</v>
      </c>
      <c r="AZ214" s="47"/>
      <c r="BA214" s="69">
        <v>203066</v>
      </c>
      <c r="BB214" s="47"/>
      <c r="BC214" s="69">
        <f>(AY214+BA214)</f>
        <v>212063</v>
      </c>
      <c r="BD214" s="47"/>
      <c r="BE214" s="70">
        <f>(BC214/$BS214)</f>
        <v>11.47713373383125</v>
      </c>
      <c r="BF214" s="47"/>
      <c r="BG214" s="70">
        <f>IF($BO214,BC214/$BO214*100,0)</f>
        <v>0.67955563086839865</v>
      </c>
      <c r="BH214" s="47"/>
      <c r="BI214" s="69">
        <v>1088224</v>
      </c>
      <c r="BJ214" s="47"/>
      <c r="BK214" s="70">
        <f>(BI214/$BS214)</f>
        <v>58.896141148454838</v>
      </c>
      <c r="BL214" s="47"/>
      <c r="BM214" s="70">
        <f>IF($BO214,BI214/$BO214*100,0)</f>
        <v>3.487212511593877</v>
      </c>
      <c r="BN214" s="47"/>
      <c r="BO214" s="69">
        <f>(U214+AA214+AG214+AM214+AS214+BC214+BI214)</f>
        <v>31206128</v>
      </c>
      <c r="BQ214" s="47">
        <v>92</v>
      </c>
      <c r="BS214" s="51">
        <v>18477</v>
      </c>
    </row>
    <row r="215" spans="1:71" ht="8.85" customHeight="1" x14ac:dyDescent="0.3">
      <c r="A215" s="47">
        <v>93</v>
      </c>
      <c r="B215" s="60"/>
      <c r="C215" s="47" t="s">
        <v>214</v>
      </c>
      <c r="E215" s="69">
        <v>12936696</v>
      </c>
      <c r="F215" s="66"/>
      <c r="G215" s="69">
        <v>10012266</v>
      </c>
      <c r="H215" s="47"/>
      <c r="I215" s="69">
        <v>4525828</v>
      </c>
      <c r="J215" s="69"/>
      <c r="K215" s="69">
        <v>190923</v>
      </c>
      <c r="L215" s="47"/>
      <c r="M215" s="69">
        <v>540934</v>
      </c>
      <c r="N215" s="47"/>
      <c r="O215" s="69">
        <v>991723</v>
      </c>
      <c r="P215" s="47"/>
      <c r="Q215" s="69">
        <v>230505</v>
      </c>
      <c r="R215" s="47"/>
      <c r="S215" s="69">
        <v>144886</v>
      </c>
      <c r="T215" s="47"/>
      <c r="U215" s="69">
        <f>SUM(E215:S215)</f>
        <v>29573761</v>
      </c>
      <c r="V215" s="47"/>
      <c r="W215" s="70">
        <f>(U215/$BS215)</f>
        <v>818.53753113755886</v>
      </c>
      <c r="X215" s="47"/>
      <c r="Y215" s="70">
        <f>IF($BO215,U215/$BO215*100,0)</f>
        <v>72.426963806233985</v>
      </c>
      <c r="Z215" s="47"/>
      <c r="AA215" s="69">
        <v>4952761</v>
      </c>
      <c r="AB215" s="47"/>
      <c r="AC215" s="70">
        <f>(AA215/$BS215)</f>
        <v>137.08167727650152</v>
      </c>
      <c r="AD215" s="47"/>
      <c r="AE215" s="70">
        <f>IF($BO215,AA215/$BO215*100,0)</f>
        <v>12.129449537646812</v>
      </c>
      <c r="AF215" s="47"/>
      <c r="AG215" s="69">
        <v>36538</v>
      </c>
      <c r="AH215" s="47"/>
      <c r="AI215" s="70">
        <f>(AG215/$BS215)</f>
        <v>1.0112925546637144</v>
      </c>
      <c r="AJ215" s="47"/>
      <c r="AK215" s="70">
        <f>IF($BO215,AG215/$BO215*100,0)</f>
        <v>8.9482578950718442E-2</v>
      </c>
      <c r="AL215" s="47"/>
      <c r="AM215" s="69">
        <v>49007</v>
      </c>
      <c r="AN215" s="47"/>
      <c r="AO215" s="70">
        <f>(AM215/$BS215)</f>
        <v>1.3564074176584555</v>
      </c>
      <c r="AP215" s="47"/>
      <c r="AQ215" s="70">
        <f>IF($BO215,AM215/$BO215*100,0)</f>
        <v>0.12001950699649293</v>
      </c>
      <c r="AR215" s="47"/>
      <c r="AS215" s="69">
        <v>4659261</v>
      </c>
      <c r="AT215" s="47"/>
      <c r="AU215" s="70">
        <f>(AS215/$BS215)</f>
        <v>128.95823415444229</v>
      </c>
      <c r="AV215" s="47"/>
      <c r="AW215" s="70">
        <f>IF($BO215,AS215/$BO215*100,0)</f>
        <v>11.41065986875317</v>
      </c>
      <c r="AX215" s="47"/>
      <c r="AY215" s="69">
        <v>197877</v>
      </c>
      <c r="AZ215" s="47"/>
      <c r="BA215" s="69">
        <v>74200</v>
      </c>
      <c r="BB215" s="47"/>
      <c r="BC215" s="69">
        <f>(AY215+BA215)</f>
        <v>272077</v>
      </c>
      <c r="BD215" s="47"/>
      <c r="BE215" s="70">
        <f>(BC215/$BS215)</f>
        <v>7.5305009687240521</v>
      </c>
      <c r="BF215" s="47"/>
      <c r="BG215" s="70">
        <f>IF($BO215,BC215/$BO215*100,0)</f>
        <v>0.66632414563398712</v>
      </c>
      <c r="BH215" s="47"/>
      <c r="BI215" s="69">
        <v>1289124</v>
      </c>
      <c r="BJ215" s="47"/>
      <c r="BK215" s="70">
        <f>(BI215/$BS215)</f>
        <v>35.680154995848326</v>
      </c>
      <c r="BL215" s="47"/>
      <c r="BM215" s="70">
        <f>IF($BO215,BI215/$BO215*100,0)</f>
        <v>3.1571005557848251</v>
      </c>
      <c r="BN215" s="47"/>
      <c r="BO215" s="69">
        <f>(U215+AA215+AG215+AM215+AS215+BC215+BI215)</f>
        <v>40832529</v>
      </c>
      <c r="BQ215" s="47">
        <v>93</v>
      </c>
      <c r="BS215" s="51">
        <v>36130</v>
      </c>
    </row>
    <row r="216" spans="1:71" ht="8.85" customHeight="1" x14ac:dyDescent="0.3">
      <c r="A216" s="47">
        <v>94</v>
      </c>
      <c r="B216" s="60"/>
      <c r="C216" s="47" t="s">
        <v>215</v>
      </c>
      <c r="E216" s="69">
        <v>13079428</v>
      </c>
      <c r="F216" s="66"/>
      <c r="G216" s="69">
        <v>1941946</v>
      </c>
      <c r="H216" s="47"/>
      <c r="I216" s="69">
        <v>4931019</v>
      </c>
      <c r="J216" s="69"/>
      <c r="K216" s="69">
        <v>71028</v>
      </c>
      <c r="L216" s="47"/>
      <c r="M216" s="69">
        <v>1946081</v>
      </c>
      <c r="N216" s="47"/>
      <c r="O216" s="69">
        <v>405427</v>
      </c>
      <c r="P216" s="47"/>
      <c r="Q216" s="69">
        <v>124423</v>
      </c>
      <c r="R216" s="47"/>
      <c r="S216" s="69">
        <v>257232</v>
      </c>
      <c r="T216" s="47"/>
      <c r="U216" s="69">
        <f>SUM(E216:S216)</f>
        <v>22756584</v>
      </c>
      <c r="V216" s="47"/>
      <c r="W216" s="70">
        <f>(U216/$BS216)</f>
        <v>804.40381760339346</v>
      </c>
      <c r="X216" s="47"/>
      <c r="Y216" s="70">
        <f>IF($BO216,U216/$BO216*100,0)</f>
        <v>48.887735877916647</v>
      </c>
      <c r="Z216" s="47"/>
      <c r="AA216" s="69">
        <v>7226182</v>
      </c>
      <c r="AB216" s="47"/>
      <c r="AC216" s="70">
        <f>(AA216/$BS216)</f>
        <v>255.43237893248497</v>
      </c>
      <c r="AD216" s="47"/>
      <c r="AE216" s="70">
        <f>IF($BO216,AA216/$BO216*100,0)</f>
        <v>15.523932635133439</v>
      </c>
      <c r="AF216" s="47"/>
      <c r="AG216" s="69">
        <v>192555</v>
      </c>
      <c r="AH216" s="47"/>
      <c r="AI216" s="70">
        <f>(AG216/$BS216)</f>
        <v>6.8064687168610813</v>
      </c>
      <c r="AJ216" s="47"/>
      <c r="AK216" s="70">
        <f>IF($BO216,AG216/$BO216*100,0)</f>
        <v>0.413663930490281</v>
      </c>
      <c r="AL216" s="47"/>
      <c r="AM216" s="69">
        <v>962297</v>
      </c>
      <c r="AN216" s="47"/>
      <c r="AO216" s="70">
        <f>(AM216/$BS216)</f>
        <v>34.015447154471545</v>
      </c>
      <c r="AP216" s="47"/>
      <c r="AQ216" s="70">
        <f>IF($BO216,AM216/$BO216*100,0)</f>
        <v>2.0672927699566666</v>
      </c>
      <c r="AR216" s="47"/>
      <c r="AS216" s="69">
        <v>13746584</v>
      </c>
      <c r="AT216" s="47"/>
      <c r="AU216" s="70">
        <f>(AS216/$BS216)</f>
        <v>485.91671968893604</v>
      </c>
      <c r="AV216" s="47"/>
      <c r="AW216" s="70">
        <f>IF($BO216,AS216/$BO216*100,0)</f>
        <v>29.531645339019025</v>
      </c>
      <c r="AX216" s="47"/>
      <c r="AY216" s="69">
        <v>573221</v>
      </c>
      <c r="AZ216" s="47"/>
      <c r="BA216" s="69">
        <v>381027</v>
      </c>
      <c r="BB216" s="47"/>
      <c r="BC216" s="69">
        <f>(AY216+BA216)</f>
        <v>954248</v>
      </c>
      <c r="BD216" s="47"/>
      <c r="BE216" s="70">
        <f>(BC216/$BS216)</f>
        <v>33.730929657122658</v>
      </c>
      <c r="BF216" s="47"/>
      <c r="BG216" s="70">
        <f>IF($BO216,BC216/$BO216*100,0)</f>
        <v>2.0500011858559355</v>
      </c>
      <c r="BH216" s="47"/>
      <c r="BI216" s="69">
        <v>710206</v>
      </c>
      <c r="BJ216" s="47"/>
      <c r="BK216" s="70">
        <f>(BI216/$BS216)</f>
        <v>25.104489218805231</v>
      </c>
      <c r="BL216" s="47"/>
      <c r="BM216" s="70">
        <f>IF($BO216,BI216/$BO216*100,0)</f>
        <v>1.5257282616280048</v>
      </c>
      <c r="BN216" s="47"/>
      <c r="BO216" s="69">
        <f>(U216+AA216+AG216+AM216+AS216+BC216+BI216)</f>
        <v>46548656</v>
      </c>
      <c r="BQ216" s="47">
        <v>94</v>
      </c>
      <c r="BS216" s="51">
        <v>28290</v>
      </c>
    </row>
    <row r="217" spans="1:71" ht="8.85" customHeight="1" x14ac:dyDescent="0.3">
      <c r="A217" s="73">
        <v>95</v>
      </c>
      <c r="B217" s="60"/>
      <c r="C217" s="47" t="s">
        <v>216</v>
      </c>
      <c r="E217" s="74">
        <v>76182486</v>
      </c>
      <c r="F217" s="66"/>
      <c r="G217" s="74">
        <v>3726198</v>
      </c>
      <c r="H217" s="47"/>
      <c r="I217" s="74">
        <v>17233281</v>
      </c>
      <c r="J217" s="100"/>
      <c r="K217" s="74">
        <v>22966</v>
      </c>
      <c r="L217" s="47"/>
      <c r="M217" s="74">
        <v>145152</v>
      </c>
      <c r="N217" s="47"/>
      <c r="O217" s="74">
        <v>0</v>
      </c>
      <c r="P217" s="47"/>
      <c r="Q217" s="74">
        <v>229759</v>
      </c>
      <c r="R217" s="47"/>
      <c r="S217" s="74">
        <v>114409</v>
      </c>
      <c r="T217" s="47"/>
      <c r="U217" s="74">
        <f>SUM(E217:S217)</f>
        <v>97654251</v>
      </c>
      <c r="V217" s="47"/>
      <c r="W217" s="70">
        <f>(U217/$BS217)</f>
        <v>1394.1644799771575</v>
      </c>
      <c r="X217" s="47"/>
      <c r="Y217" s="70">
        <f>IF($BO217,U217/$BO217*100,0)</f>
        <v>63.757312013677016</v>
      </c>
      <c r="Z217" s="47"/>
      <c r="AA217" s="74">
        <v>35199554</v>
      </c>
      <c r="AB217" s="47"/>
      <c r="AC217" s="70">
        <f>(AA217/$BS217)</f>
        <v>502.52771789563855</v>
      </c>
      <c r="AD217" s="47"/>
      <c r="AE217" s="70">
        <f>IF($BO217,AA217/$BO217*100,0)</f>
        <v>22.981374841739076</v>
      </c>
      <c r="AF217" s="47"/>
      <c r="AG217" s="74">
        <v>968829</v>
      </c>
      <c r="AH217" s="47"/>
      <c r="AI217" s="70">
        <f>(AG217/$BS217)</f>
        <v>13.831522592619031</v>
      </c>
      <c r="AJ217" s="47"/>
      <c r="AK217" s="70">
        <f>IF($BO217,AG217/$BO217*100,0)</f>
        <v>0.63253706017261546</v>
      </c>
      <c r="AL217" s="47"/>
      <c r="AM217" s="74">
        <v>268429</v>
      </c>
      <c r="AN217" s="47"/>
      <c r="AO217" s="70">
        <f>(AM217/$BS217)</f>
        <v>3.8322364194446426</v>
      </c>
      <c r="AP217" s="47"/>
      <c r="AQ217" s="70">
        <f>IF($BO217,AM217/$BO217*100,0)</f>
        <v>0.17525413723688596</v>
      </c>
      <c r="AR217" s="47"/>
      <c r="AS217" s="74">
        <v>12427097</v>
      </c>
      <c r="AT217" s="47"/>
      <c r="AU217" s="70">
        <f>(AS217/$BS217)</f>
        <v>177.41590406167464</v>
      </c>
      <c r="AV217" s="47"/>
      <c r="AW217" s="70">
        <f>IF($BO217,AS217/$BO217*100,0)</f>
        <v>8.1135054822470529</v>
      </c>
      <c r="AX217" s="47"/>
      <c r="AY217" s="74">
        <v>136335</v>
      </c>
      <c r="AZ217" s="47"/>
      <c r="BA217" s="74">
        <v>1454355</v>
      </c>
      <c r="BB217" s="47"/>
      <c r="BC217" s="74">
        <f>(AY217+BA217)</f>
        <v>1590690</v>
      </c>
      <c r="BD217" s="47"/>
      <c r="BE217" s="70">
        <f>(BC217/$BS217)</f>
        <v>22.709543864658436</v>
      </c>
      <c r="BF217" s="47"/>
      <c r="BG217" s="70">
        <f>IF($BO217,BC217/$BO217*100,0)</f>
        <v>1.0385427936673837</v>
      </c>
      <c r="BH217" s="47"/>
      <c r="BI217" s="74">
        <v>5056721</v>
      </c>
      <c r="BJ217" s="47"/>
      <c r="BK217" s="70">
        <f>(BI217/$BS217)</f>
        <v>72.192461988721533</v>
      </c>
      <c r="BL217" s="47"/>
      <c r="BM217" s="70">
        <f>IF($BO217,BI217/$BO217*100,0)</f>
        <v>3.3014736712599726</v>
      </c>
      <c r="BN217" s="47"/>
      <c r="BO217" s="74">
        <f>(U217+AA217+AG217+AM217+AS217+BC217+BI217)</f>
        <v>153165571</v>
      </c>
      <c r="BQ217" s="73">
        <v>95</v>
      </c>
      <c r="BS217" s="79">
        <v>70045</v>
      </c>
    </row>
    <row r="218" spans="1:71" ht="10.35" customHeight="1" x14ac:dyDescent="0.3">
      <c r="A218" s="60"/>
      <c r="B218" s="60"/>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Q218" s="47"/>
    </row>
    <row r="219" spans="1:71" ht="10.5" customHeight="1" x14ac:dyDescent="0.3">
      <c r="A219" s="73">
        <f>A217</f>
        <v>95</v>
      </c>
      <c r="B219" s="60"/>
      <c r="C219" s="58" t="s">
        <v>65</v>
      </c>
      <c r="D219" s="61"/>
      <c r="E219" s="75">
        <f>SUM(E89:E218)</f>
        <v>8947332448</v>
      </c>
      <c r="F219" s="62"/>
      <c r="G219" s="75">
        <f>SUM(G89:G218)</f>
        <v>359245411</v>
      </c>
      <c r="H219" s="62"/>
      <c r="I219" s="75">
        <f>SUM(I89:I218)</f>
        <v>2239640621</v>
      </c>
      <c r="J219" s="76"/>
      <c r="K219" s="75">
        <f>SUM(K89:K218)</f>
        <v>15288712</v>
      </c>
      <c r="L219" s="62"/>
      <c r="M219" s="75">
        <f>SUM(M89:M218)</f>
        <v>147640346</v>
      </c>
      <c r="N219" s="62"/>
      <c r="O219" s="75">
        <f>SUM(O89:O218)</f>
        <v>15484353</v>
      </c>
      <c r="P219" s="77"/>
      <c r="Q219" s="75">
        <f>SUM(Q89:Q218)</f>
        <v>64183300</v>
      </c>
      <c r="R219" s="77"/>
      <c r="S219" s="75">
        <f>SUM(S89:S218)</f>
        <v>29557938</v>
      </c>
      <c r="T219" s="62"/>
      <c r="U219" s="75">
        <f>SUM(U89:U218)</f>
        <v>11818373129</v>
      </c>
      <c r="V219" s="62"/>
      <c r="W219" s="78">
        <f>(U219/$BS219)</f>
        <v>1961.357779829023</v>
      </c>
      <c r="X219" s="47"/>
      <c r="Y219" s="70">
        <f>IF($BO219,U219/$BO219*100,0)</f>
        <v>73.206309657453843</v>
      </c>
      <c r="Z219" s="62"/>
      <c r="AA219" s="75">
        <f>SUM(AA89:AA218)</f>
        <v>2373275584</v>
      </c>
      <c r="AB219" s="62"/>
      <c r="AC219" s="78">
        <f>(AA219/$BS219)</f>
        <v>393.86491520855657</v>
      </c>
      <c r="AD219" s="47"/>
      <c r="AE219" s="70">
        <f>IF($BO219,AA219/$BO219*100,0)</f>
        <v>14.700732952698656</v>
      </c>
      <c r="AF219" s="47"/>
      <c r="AG219" s="75">
        <f>SUM(AG89:AG218)</f>
        <v>208812262</v>
      </c>
      <c r="AH219" s="62"/>
      <c r="AI219" s="78">
        <f>(AG219/$BS219)</f>
        <v>34.654139798008764</v>
      </c>
      <c r="AJ219" s="47"/>
      <c r="AK219" s="70">
        <f>IF($BO219,AG219/$BO219*100,0)</f>
        <v>1.293441571474468</v>
      </c>
      <c r="AL219" s="62"/>
      <c r="AM219" s="75">
        <f>SUM(AM89:AM218)</f>
        <v>38684140</v>
      </c>
      <c r="AN219" s="62"/>
      <c r="AO219" s="78">
        <f>(AM219/$BS219)</f>
        <v>6.4199562932072585</v>
      </c>
      <c r="AP219" s="47"/>
      <c r="AQ219" s="70">
        <f>IF($BO219,AM219/$BO219*100,0)</f>
        <v>0.23962038605155439</v>
      </c>
      <c r="AR219" s="62"/>
      <c r="AS219" s="75">
        <f>SUM(AS89:AS218)</f>
        <v>1220359857</v>
      </c>
      <c r="AT219" s="62"/>
      <c r="AU219" s="78">
        <f>(AS219/$BS219)</f>
        <v>202.52891608614433</v>
      </c>
      <c r="AV219" s="47"/>
      <c r="AW219" s="70">
        <f>IF($BO219,AS219/$BO219*100,0)</f>
        <v>7.5592503815816947</v>
      </c>
      <c r="AX219" s="62"/>
      <c r="AY219" s="75">
        <f>SUM(AY89:AY218)</f>
        <v>56626464</v>
      </c>
      <c r="AZ219" s="62"/>
      <c r="BA219" s="75">
        <f>SUM(BA89:BA218)</f>
        <v>89452196</v>
      </c>
      <c r="BB219" s="62"/>
      <c r="BC219" s="75">
        <f>SUM(BC89:BC218)</f>
        <v>146078660</v>
      </c>
      <c r="BD219" s="62"/>
      <c r="BE219" s="78">
        <f>(BC219/$BS219)</f>
        <v>24.242974318940096</v>
      </c>
      <c r="BF219" s="47"/>
      <c r="BG219" s="70">
        <f>IF($BO219,BC219/$BO219*100,0)</f>
        <v>0.90485208933412387</v>
      </c>
      <c r="BH219" s="62"/>
      <c r="BI219" s="75">
        <f>SUM(BI89:BI218)</f>
        <v>338343284</v>
      </c>
      <c r="BJ219" s="62"/>
      <c r="BK219" s="78">
        <f>(BI219/$BS219)</f>
        <v>56.150895312141117</v>
      </c>
      <c r="BL219" s="47"/>
      <c r="BM219" s="70">
        <f>IF($BO219,BI219/$BO219*100,0)</f>
        <v>2.0957929614056487</v>
      </c>
      <c r="BN219" s="62"/>
      <c r="BO219" s="75">
        <f>SUM(BO89:BO218)</f>
        <v>16143926916</v>
      </c>
      <c r="BQ219" s="73">
        <f>BQ217</f>
        <v>95</v>
      </c>
      <c r="BS219" s="79">
        <f>SUM(BS89:BS218)</f>
        <v>6025608</v>
      </c>
    </row>
    <row r="220" spans="1:71" ht="8.85" customHeight="1" x14ac:dyDescent="0.3">
      <c r="A220" s="60"/>
      <c r="B220" s="60"/>
    </row>
    <row r="221" spans="1:71" ht="8.85" customHeight="1" x14ac:dyDescent="0.3">
      <c r="A221" s="60"/>
      <c r="B221" s="60"/>
    </row>
    <row r="222" spans="1:71" ht="8.85" customHeight="1" x14ac:dyDescent="0.3">
      <c r="A222" s="60"/>
      <c r="B222" s="60"/>
    </row>
    <row r="223" spans="1:71" ht="5.4" customHeight="1" x14ac:dyDescent="0.3">
      <c r="A223" s="60"/>
      <c r="B223" s="60"/>
    </row>
    <row r="224" spans="1:71" ht="8.85" hidden="1" customHeight="1" x14ac:dyDescent="0.3">
      <c r="A224" s="60"/>
      <c r="B224" s="60"/>
    </row>
    <row r="225" spans="1:71" ht="8.85" hidden="1" customHeight="1" x14ac:dyDescent="0.3">
      <c r="A225" s="60"/>
      <c r="B225" s="60"/>
    </row>
    <row r="226" spans="1:71" ht="8.85" customHeight="1" x14ac:dyDescent="0.3">
      <c r="A226" s="60"/>
      <c r="B226" s="60"/>
    </row>
    <row r="227" spans="1:71" s="46" customFormat="1" ht="10.5" customHeight="1" x14ac:dyDescent="0.3">
      <c r="A227" s="295">
        <v>16</v>
      </c>
      <c r="BQ227" s="296">
        <v>17</v>
      </c>
    </row>
    <row r="228" spans="1:71" s="46" customFormat="1" ht="10.5" customHeight="1" x14ac:dyDescent="0.3">
      <c r="AB228" s="48"/>
      <c r="AC228" s="48"/>
      <c r="AD228" s="48"/>
      <c r="AE228" s="49" t="s">
        <v>42</v>
      </c>
      <c r="AF228" s="48"/>
      <c r="AG228" s="50" t="s">
        <v>43</v>
      </c>
      <c r="BQ228" s="49" t="s">
        <v>252</v>
      </c>
    </row>
    <row r="229" spans="1:71" s="46" customFormat="1" ht="10.5" customHeight="1" x14ac:dyDescent="0.3">
      <c r="A229" s="51"/>
      <c r="AB229" s="48"/>
      <c r="AC229" s="48"/>
      <c r="AD229" s="48"/>
      <c r="AE229" s="49" t="s">
        <v>253</v>
      </c>
      <c r="AF229" s="48"/>
      <c r="AG229" s="50" t="s">
        <v>254</v>
      </c>
      <c r="BQ229" s="49" t="s">
        <v>217</v>
      </c>
    </row>
    <row r="230" spans="1:71" s="46" customFormat="1" ht="10.5" customHeight="1" x14ac:dyDescent="0.3">
      <c r="A230" s="52"/>
      <c r="AB230" s="48"/>
      <c r="AC230" s="48"/>
      <c r="AD230" s="48"/>
      <c r="AE230" s="49" t="s">
        <v>48</v>
      </c>
      <c r="AF230" s="48"/>
      <c r="AG230" s="53" t="s">
        <v>49</v>
      </c>
    </row>
    <row r="231" spans="1:71" s="47" customFormat="1" ht="9.6" customHeight="1" x14ac:dyDescent="0.3">
      <c r="BS231" s="46"/>
    </row>
    <row r="232" spans="1:71" s="47" customFormat="1" ht="9.6" customHeight="1" x14ac:dyDescent="0.3">
      <c r="AG232" s="54" t="s">
        <v>255</v>
      </c>
      <c r="AH232" s="54"/>
      <c r="AI232" s="54"/>
      <c r="AJ232" s="54"/>
      <c r="AK232" s="54"/>
      <c r="BS232" s="46"/>
    </row>
    <row r="233" spans="1:71" s="47" customFormat="1" ht="9.6" customHeight="1" x14ac:dyDescent="0.3">
      <c r="E233" s="300" t="s">
        <v>256</v>
      </c>
      <c r="F233" s="300"/>
      <c r="G233" s="300"/>
      <c r="H233" s="300"/>
      <c r="I233" s="300"/>
      <c r="J233" s="300"/>
      <c r="K233" s="300"/>
      <c r="L233" s="300"/>
      <c r="M233" s="300"/>
      <c r="N233" s="300"/>
      <c r="O233" s="300"/>
      <c r="P233" s="300"/>
      <c r="Q233" s="300"/>
      <c r="R233" s="300"/>
      <c r="S233" s="300"/>
      <c r="T233" s="300"/>
      <c r="U233" s="300"/>
      <c r="V233" s="300"/>
      <c r="W233" s="300"/>
      <c r="X233" s="300"/>
      <c r="Y233" s="300"/>
      <c r="Z233" s="54"/>
      <c r="AA233" s="55" t="s">
        <v>257</v>
      </c>
      <c r="AB233" s="56"/>
      <c r="AC233" s="56"/>
      <c r="AD233" s="56"/>
      <c r="AE233" s="56"/>
      <c r="AG233" s="57" t="s">
        <v>258</v>
      </c>
      <c r="AH233" s="57"/>
      <c r="AI233" s="57"/>
      <c r="AJ233" s="57"/>
      <c r="AK233" s="57"/>
      <c r="AM233" s="57" t="s">
        <v>259</v>
      </c>
      <c r="AN233" s="57"/>
      <c r="AO233" s="57"/>
      <c r="AP233" s="57"/>
      <c r="AQ233" s="57"/>
      <c r="AS233" s="57" t="s">
        <v>260</v>
      </c>
      <c r="AT233" s="57"/>
      <c r="AU233" s="57"/>
      <c r="AV233" s="57"/>
      <c r="AW233" s="57"/>
      <c r="AY233" s="57" t="s">
        <v>261</v>
      </c>
      <c r="AZ233" s="57"/>
      <c r="BA233" s="57"/>
      <c r="BB233" s="57"/>
      <c r="BC233" s="57"/>
      <c r="BD233" s="57"/>
      <c r="BE233" s="57"/>
      <c r="BF233" s="57"/>
      <c r="BG233" s="57"/>
      <c r="BI233" s="57" t="s">
        <v>262</v>
      </c>
      <c r="BJ233" s="57"/>
      <c r="BK233" s="57"/>
      <c r="BL233" s="57"/>
      <c r="BM233" s="57"/>
      <c r="BS233" s="46"/>
    </row>
    <row r="234" spans="1:71" s="47" customFormat="1" ht="9.6" customHeight="1" x14ac:dyDescent="0.3">
      <c r="BS234" s="46"/>
    </row>
    <row r="235" spans="1:71" s="47" customFormat="1" ht="9.6" customHeight="1" x14ac:dyDescent="0.3">
      <c r="U235" s="57" t="s">
        <v>65</v>
      </c>
      <c r="V235" s="57"/>
      <c r="W235" s="57"/>
      <c r="X235" s="57"/>
      <c r="Y235" s="57"/>
      <c r="BC235" s="57" t="s">
        <v>65</v>
      </c>
      <c r="BD235" s="57"/>
      <c r="BE235" s="57"/>
      <c r="BF235" s="57"/>
      <c r="BG235" s="57"/>
      <c r="BS235" s="46"/>
    </row>
    <row r="236" spans="1:71" s="47" customFormat="1" ht="9.6" customHeight="1" x14ac:dyDescent="0.3">
      <c r="G236" s="58" t="s">
        <v>263</v>
      </c>
      <c r="I236" s="300" t="s">
        <v>264</v>
      </c>
      <c r="J236" s="300"/>
      <c r="K236" s="300"/>
      <c r="M236" s="58" t="s">
        <v>265</v>
      </c>
      <c r="BA236" s="58" t="s">
        <v>266</v>
      </c>
      <c r="BS236" s="46"/>
    </row>
    <row r="237" spans="1:71" s="47" customFormat="1" ht="9.6" customHeight="1" x14ac:dyDescent="0.3">
      <c r="E237" s="58" t="s">
        <v>267</v>
      </c>
      <c r="G237" s="58" t="s">
        <v>268</v>
      </c>
      <c r="I237" s="58"/>
      <c r="J237" s="58"/>
      <c r="K237" s="58"/>
      <c r="M237" s="58" t="s">
        <v>269</v>
      </c>
      <c r="O237" s="59" t="s">
        <v>270</v>
      </c>
      <c r="W237" s="58" t="s">
        <v>63</v>
      </c>
      <c r="Y237" s="58" t="s">
        <v>271</v>
      </c>
      <c r="AC237" s="58" t="s">
        <v>63</v>
      </c>
      <c r="AE237" s="58" t="s">
        <v>271</v>
      </c>
      <c r="AI237" s="58" t="s">
        <v>63</v>
      </c>
      <c r="AK237" s="58" t="s">
        <v>271</v>
      </c>
      <c r="AO237" s="58" t="s">
        <v>63</v>
      </c>
      <c r="AQ237" s="58" t="s">
        <v>271</v>
      </c>
      <c r="AU237" s="58" t="s">
        <v>63</v>
      </c>
      <c r="AW237" s="58" t="s">
        <v>271</v>
      </c>
      <c r="BA237" s="58" t="s">
        <v>272</v>
      </c>
      <c r="BE237" s="58" t="s">
        <v>63</v>
      </c>
      <c r="BG237" s="58" t="s">
        <v>271</v>
      </c>
      <c r="BK237" s="58" t="s">
        <v>63</v>
      </c>
      <c r="BM237" s="58" t="s">
        <v>271</v>
      </c>
      <c r="BO237" s="58" t="s">
        <v>273</v>
      </c>
      <c r="BS237" s="46"/>
    </row>
    <row r="238" spans="1:71" s="47" customFormat="1" ht="9.6" customHeight="1" x14ac:dyDescent="0.3">
      <c r="A238" s="93" t="s">
        <v>71</v>
      </c>
      <c r="C238" s="93" t="s">
        <v>73</v>
      </c>
      <c r="E238" s="93" t="s">
        <v>274</v>
      </c>
      <c r="G238" s="93" t="s">
        <v>275</v>
      </c>
      <c r="I238" s="93" t="s">
        <v>61</v>
      </c>
      <c r="J238" s="58"/>
      <c r="K238" s="93" t="s">
        <v>276</v>
      </c>
      <c r="M238" s="93" t="s">
        <v>277</v>
      </c>
      <c r="O238" s="93" t="s">
        <v>278</v>
      </c>
      <c r="Q238" s="93" t="s">
        <v>279</v>
      </c>
      <c r="S238" s="93" t="s">
        <v>280</v>
      </c>
      <c r="U238" s="93" t="s">
        <v>74</v>
      </c>
      <c r="W238" s="93" t="s">
        <v>75</v>
      </c>
      <c r="Y238" s="93" t="s">
        <v>50</v>
      </c>
      <c r="AA238" s="93" t="s">
        <v>74</v>
      </c>
      <c r="AC238" s="93" t="s">
        <v>75</v>
      </c>
      <c r="AE238" s="93" t="s">
        <v>50</v>
      </c>
      <c r="AG238" s="93" t="s">
        <v>74</v>
      </c>
      <c r="AI238" s="93" t="s">
        <v>75</v>
      </c>
      <c r="AK238" s="93" t="s">
        <v>50</v>
      </c>
      <c r="AM238" s="93" t="s">
        <v>74</v>
      </c>
      <c r="AO238" s="93" t="s">
        <v>75</v>
      </c>
      <c r="AQ238" s="93" t="s">
        <v>50</v>
      </c>
      <c r="AS238" s="93" t="s">
        <v>74</v>
      </c>
      <c r="AU238" s="93" t="s">
        <v>75</v>
      </c>
      <c r="AW238" s="93" t="s">
        <v>50</v>
      </c>
      <c r="AY238" s="93" t="s">
        <v>280</v>
      </c>
      <c r="BA238" s="93" t="s">
        <v>274</v>
      </c>
      <c r="BC238" s="93" t="s">
        <v>74</v>
      </c>
      <c r="BE238" s="93" t="s">
        <v>75</v>
      </c>
      <c r="BG238" s="93" t="s">
        <v>50</v>
      </c>
      <c r="BI238" s="93" t="s">
        <v>74</v>
      </c>
      <c r="BK238" s="93" t="s">
        <v>75</v>
      </c>
      <c r="BM238" s="93" t="s">
        <v>50</v>
      </c>
      <c r="BO238" s="93" t="s">
        <v>50</v>
      </c>
      <c r="BQ238" s="93" t="s">
        <v>71</v>
      </c>
      <c r="BS238" s="46"/>
    </row>
    <row r="239" spans="1:71" s="47" customFormat="1" ht="8.85" customHeight="1" x14ac:dyDescent="0.3">
      <c r="BS239" s="46"/>
    </row>
    <row r="240" spans="1:71" s="47" customFormat="1" ht="8.85" customHeight="1" x14ac:dyDescent="0.3">
      <c r="B240" s="47" t="s">
        <v>289</v>
      </c>
      <c r="BS240" s="46"/>
    </row>
    <row r="241" spans="1:71" ht="8.85" customHeight="1" x14ac:dyDescent="0.3">
      <c r="A241" s="47">
        <v>1</v>
      </c>
      <c r="B241" s="58"/>
      <c r="C241" s="47" t="s">
        <v>218</v>
      </c>
      <c r="D241" s="61"/>
      <c r="E241" s="63">
        <v>2217025</v>
      </c>
      <c r="F241" s="62"/>
      <c r="G241" s="63">
        <v>83746</v>
      </c>
      <c r="H241" s="62"/>
      <c r="I241" s="63">
        <v>487732</v>
      </c>
      <c r="J241" s="63"/>
      <c r="K241" s="63">
        <v>2018</v>
      </c>
      <c r="L241" s="62"/>
      <c r="M241" s="63">
        <v>37146</v>
      </c>
      <c r="N241" s="62"/>
      <c r="O241" s="63">
        <v>0</v>
      </c>
      <c r="P241" s="62"/>
      <c r="Q241" s="63">
        <v>25731</v>
      </c>
      <c r="R241" s="62"/>
      <c r="S241" s="63">
        <v>33003</v>
      </c>
      <c r="T241" s="62"/>
      <c r="U241" s="63">
        <f>SUM(E241:S241)</f>
        <v>2886401</v>
      </c>
      <c r="V241" s="62"/>
      <c r="W241" s="64">
        <f>(U241/$BS241)</f>
        <v>344.60374880611272</v>
      </c>
      <c r="X241" s="47"/>
      <c r="Y241" s="65">
        <f>IF($BO241,U241/$BO241*100,0)</f>
        <v>27.741068203752999</v>
      </c>
      <c r="Z241" s="62"/>
      <c r="AA241" s="63">
        <v>6482784</v>
      </c>
      <c r="AB241" s="62"/>
      <c r="AC241" s="64">
        <f>(AA241/$BS241)</f>
        <v>773.97134670487105</v>
      </c>
      <c r="AD241" s="47"/>
      <c r="AE241" s="65">
        <f>IF($BO241,AA241/$BO241*100,0)</f>
        <v>62.305740988240608</v>
      </c>
      <c r="AF241" s="66"/>
      <c r="AG241" s="63">
        <v>27278</v>
      </c>
      <c r="AH241" s="62"/>
      <c r="AI241" s="64">
        <f>(AG241/$BS241)</f>
        <v>3.2566857688634192</v>
      </c>
      <c r="AJ241" s="47"/>
      <c r="AK241" s="65">
        <f>IF($BO241,AG241/$BO241*100,0)</f>
        <v>0.26216761235253672</v>
      </c>
      <c r="AL241" s="62"/>
      <c r="AM241" s="63">
        <v>12623</v>
      </c>
      <c r="AN241" s="62"/>
      <c r="AO241" s="64">
        <f>(AM241/$BS241)</f>
        <v>1.5070439350525311</v>
      </c>
      <c r="AP241" s="47"/>
      <c r="AQ241" s="65">
        <f>IF($BO241,AM241/$BO241*100,0)</f>
        <v>0.12131907657181873</v>
      </c>
      <c r="AR241" s="62"/>
      <c r="AS241" s="63">
        <v>665923</v>
      </c>
      <c r="AT241" s="62"/>
      <c r="AU241" s="64">
        <f>(AS241/$BS241)</f>
        <v>79.503701050620819</v>
      </c>
      <c r="AV241" s="47"/>
      <c r="AW241" s="65">
        <f>IF($BO241,AS241/$BO241*100,0)</f>
        <v>6.4001555436849582</v>
      </c>
      <c r="AX241" s="62"/>
      <c r="AY241" s="63">
        <v>36003</v>
      </c>
      <c r="AZ241" s="62"/>
      <c r="BA241" s="63">
        <v>2688</v>
      </c>
      <c r="BB241" s="62"/>
      <c r="BC241" s="63">
        <f>(AY241+BA241)</f>
        <v>38691</v>
      </c>
      <c r="BD241" s="62"/>
      <c r="BE241" s="64">
        <f>(BC241/$BS241)</f>
        <v>4.6192693409742116</v>
      </c>
      <c r="BF241" s="47"/>
      <c r="BG241" s="65">
        <f>IF($BO241,BC241/$BO241*100,0)</f>
        <v>0.37185743417889872</v>
      </c>
      <c r="BH241" s="62"/>
      <c r="BI241" s="63">
        <v>291094</v>
      </c>
      <c r="BJ241" s="62"/>
      <c r="BK241" s="64">
        <f>(BI241/$BS241)</f>
        <v>34.75334288443171</v>
      </c>
      <c r="BL241" s="47"/>
      <c r="BM241" s="65">
        <f>IF($BO241,BI241/$BO241*100,0)</f>
        <v>2.7976911412181731</v>
      </c>
      <c r="BN241" s="62"/>
      <c r="BO241" s="63">
        <f>(U241+AA241+AG241+AM241+AS241+BC241+BI241)</f>
        <v>10404794</v>
      </c>
      <c r="BQ241" s="47">
        <v>1</v>
      </c>
      <c r="BS241" s="51">
        <v>8376</v>
      </c>
    </row>
    <row r="242" spans="1:71" ht="8.85" customHeight="1" x14ac:dyDescent="0.3">
      <c r="A242" s="47">
        <v>2</v>
      </c>
      <c r="B242" s="58"/>
      <c r="C242" s="47" t="s">
        <v>219</v>
      </c>
      <c r="E242" s="69">
        <v>928339</v>
      </c>
      <c r="F242" s="66"/>
      <c r="G242" s="69">
        <v>40172</v>
      </c>
      <c r="H242" s="47"/>
      <c r="I242" s="69">
        <v>475707</v>
      </c>
      <c r="J242" s="69"/>
      <c r="K242" s="69">
        <v>1206</v>
      </c>
      <c r="L242" s="47"/>
      <c r="M242" s="69">
        <v>15983</v>
      </c>
      <c r="N242" s="47"/>
      <c r="O242" s="69">
        <v>0</v>
      </c>
      <c r="P242" s="47"/>
      <c r="Q242" s="69">
        <v>41422</v>
      </c>
      <c r="R242" s="47"/>
      <c r="S242" s="69">
        <v>32313</v>
      </c>
      <c r="T242" s="47"/>
      <c r="U242" s="69">
        <f>SUM(E242:S242)</f>
        <v>1535142</v>
      </c>
      <c r="V242" s="47"/>
      <c r="W242" s="65">
        <f>(U242/$BS242)</f>
        <v>202.92690019828157</v>
      </c>
      <c r="X242" s="47"/>
      <c r="Y242" s="65">
        <f>IF($BO242,U242/$BO242*100,0)</f>
        <v>18.554293725131537</v>
      </c>
      <c r="Z242" s="47"/>
      <c r="AA242" s="69">
        <v>5747003</v>
      </c>
      <c r="AB242" s="47"/>
      <c r="AC242" s="65">
        <f>(AA242/$BS242)</f>
        <v>759.68314606741569</v>
      </c>
      <c r="AD242" s="47"/>
      <c r="AE242" s="65">
        <f>IF($BO242,AA242/$BO242*100,0)</f>
        <v>69.460402816946015</v>
      </c>
      <c r="AF242" s="47"/>
      <c r="AG242" s="69">
        <v>43090</v>
      </c>
      <c r="AH242" s="47"/>
      <c r="AI242" s="65">
        <f>(AG242/$BS242)</f>
        <v>5.6959682749504292</v>
      </c>
      <c r="AJ242" s="47"/>
      <c r="AK242" s="65">
        <f>IF($BO242,AG242/$BO242*100,0)</f>
        <v>0.5208016695627623</v>
      </c>
      <c r="AL242" s="47"/>
      <c r="AM242" s="69">
        <v>67794</v>
      </c>
      <c r="AN242" s="47"/>
      <c r="AO242" s="65">
        <f>(AM242/$BS242)</f>
        <v>8.9615333773959023</v>
      </c>
      <c r="AP242" s="47"/>
      <c r="AQ242" s="65">
        <f>IF($BO242,AM242/$BO242*100,0)</f>
        <v>0.81938334616704356</v>
      </c>
      <c r="AR242" s="47"/>
      <c r="AS242" s="69">
        <v>104878</v>
      </c>
      <c r="AT242" s="47"/>
      <c r="AU242" s="65">
        <f>(AS242/$BS242)</f>
        <v>13.863582286847324</v>
      </c>
      <c r="AV242" s="47"/>
      <c r="AW242" s="65">
        <f>IF($BO242,AS242/$BO242*100,0)</f>
        <v>1.2675942794245389</v>
      </c>
      <c r="AX242" s="47"/>
      <c r="AY242" s="69">
        <v>7452</v>
      </c>
      <c r="AZ242" s="47"/>
      <c r="BA242" s="69">
        <v>20095</v>
      </c>
      <c r="BB242" s="47"/>
      <c r="BC242" s="69">
        <f>(AY242+BA242)</f>
        <v>27547</v>
      </c>
      <c r="BD242" s="47"/>
      <c r="BE242" s="65">
        <f>(BC242/$BS242)</f>
        <v>3.6413747521480504</v>
      </c>
      <c r="BF242" s="47"/>
      <c r="BG242" s="65">
        <f>IF($BO242,BC242/$BO242*100,0)</f>
        <v>0.33294322560792322</v>
      </c>
      <c r="BH242" s="47"/>
      <c r="BI242" s="282">
        <v>748329</v>
      </c>
      <c r="BJ242" s="47"/>
      <c r="BK242" s="65">
        <f>(BI242/$BS242)</f>
        <v>98.919894249834769</v>
      </c>
      <c r="BL242" s="47"/>
      <c r="BM242" s="65">
        <f>IF($BO242,BI242/$BO242*100,0)</f>
        <v>9.044580937160184</v>
      </c>
      <c r="BN242" s="47"/>
      <c r="BO242" s="69">
        <f>(U242+AA242+AG242+AM242+AS242+BC242+BI242)</f>
        <v>8273783</v>
      </c>
      <c r="BQ242" s="47">
        <v>2</v>
      </c>
      <c r="BS242" s="51">
        <v>7565</v>
      </c>
    </row>
    <row r="243" spans="1:71" ht="8.85" customHeight="1" x14ac:dyDescent="0.3">
      <c r="A243" s="47">
        <v>3</v>
      </c>
      <c r="B243" s="58"/>
      <c r="C243" s="47" t="s">
        <v>134</v>
      </c>
      <c r="E243" s="69">
        <v>1684526</v>
      </c>
      <c r="F243" s="66"/>
      <c r="G243" s="69">
        <v>27573</v>
      </c>
      <c r="H243" s="47"/>
      <c r="I243" s="69">
        <v>123928</v>
      </c>
      <c r="J243" s="69"/>
      <c r="K243" s="69">
        <v>0</v>
      </c>
      <c r="L243" s="47"/>
      <c r="M243" s="69">
        <v>0</v>
      </c>
      <c r="N243" s="47"/>
      <c r="O243" s="69">
        <v>0</v>
      </c>
      <c r="P243" s="47"/>
      <c r="Q243" s="69">
        <v>12806</v>
      </c>
      <c r="R243" s="47"/>
      <c r="S243" s="69">
        <v>6039</v>
      </c>
      <c r="T243" s="47"/>
      <c r="U243" s="69">
        <f>SUM(E243:S243)</f>
        <v>1854872</v>
      </c>
      <c r="V243" s="47"/>
      <c r="W243" s="65">
        <f>(U243/$BS243)</f>
        <v>278.63482048971008</v>
      </c>
      <c r="X243" s="47"/>
      <c r="Y243" s="65">
        <f>IF($BO243,U243/$BO243*100,0)</f>
        <v>30.24262783038764</v>
      </c>
      <c r="Z243" s="47"/>
      <c r="AA243" s="69">
        <v>2338724</v>
      </c>
      <c r="AB243" s="47"/>
      <c r="AC243" s="65">
        <f>(AA243/$BS243)</f>
        <v>351.31801111611838</v>
      </c>
      <c r="AD243" s="47"/>
      <c r="AE243" s="65">
        <f>IF($BO243,AA243/$BO243*100,0)</f>
        <v>38.131558150640856</v>
      </c>
      <c r="AF243" s="47"/>
      <c r="AG243" s="69">
        <v>30703</v>
      </c>
      <c r="AH243" s="47"/>
      <c r="AI243" s="65">
        <f>(AG243/$BS243)</f>
        <v>4.6121375995193032</v>
      </c>
      <c r="AJ243" s="47"/>
      <c r="AK243" s="65">
        <f>IF($BO243,AG243/$BO243*100,0)</f>
        <v>0.5005948670724405</v>
      </c>
      <c r="AL243" s="47"/>
      <c r="AM243" s="69">
        <v>43981</v>
      </c>
      <c r="AN243" s="47"/>
      <c r="AO243" s="65">
        <f>(AM243/$BS243)</f>
        <v>6.6067297581493163</v>
      </c>
      <c r="AP243" s="47"/>
      <c r="AQ243" s="65">
        <f>IF($BO243,AM243/$BO243*100,0)</f>
        <v>0.71708506819245688</v>
      </c>
      <c r="AR243" s="47"/>
      <c r="AS243" s="69">
        <v>981157</v>
      </c>
      <c r="AT243" s="47"/>
      <c r="AU243" s="65">
        <f>(AS243/$BS243)</f>
        <v>147.38726152921737</v>
      </c>
      <c r="AV243" s="47"/>
      <c r="AW243" s="65">
        <f>IF($BO243,AS243/$BO243*100,0)</f>
        <v>15.997204116607316</v>
      </c>
      <c r="AX243" s="47"/>
      <c r="AY243" s="69">
        <v>49295</v>
      </c>
      <c r="AZ243" s="47"/>
      <c r="BA243" s="69">
        <v>7701</v>
      </c>
      <c r="BB243" s="47"/>
      <c r="BC243" s="69">
        <f>(AY243+BA243)</f>
        <v>56996</v>
      </c>
      <c r="BD243" s="47"/>
      <c r="BE243" s="65">
        <f>(BC243/$BS243)</f>
        <v>8.5618146312152614</v>
      </c>
      <c r="BF243" s="47"/>
      <c r="BG243" s="65">
        <f>IF($BO243,BC243/$BO243*100,0)</f>
        <v>0.92928720462693593</v>
      </c>
      <c r="BH243" s="47"/>
      <c r="BI243" s="282">
        <v>826870</v>
      </c>
      <c r="BJ243" s="47"/>
      <c r="BK243" s="65">
        <f>(BI243/$BS243)</f>
        <v>124.2106053777978</v>
      </c>
      <c r="BL243" s="47"/>
      <c r="BM243" s="65">
        <f>IF($BO243,BI243/$BO243*100,0)</f>
        <v>13.481642762472356</v>
      </c>
      <c r="BN243" s="47"/>
      <c r="BO243" s="69">
        <f>(U243+AA243+AG243+AM243+AS243+BC243+BI243)</f>
        <v>6133303</v>
      </c>
      <c r="BQ243" s="47">
        <v>3</v>
      </c>
      <c r="BS243" s="51">
        <v>6657</v>
      </c>
    </row>
    <row r="244" spans="1:71" ht="8.85" customHeight="1" x14ac:dyDescent="0.3">
      <c r="A244" s="47">
        <v>4</v>
      </c>
      <c r="B244" s="58"/>
      <c r="C244" s="47" t="s">
        <v>220</v>
      </c>
      <c r="E244" s="69">
        <v>1137075</v>
      </c>
      <c r="F244" s="66"/>
      <c r="G244" s="69">
        <v>10043</v>
      </c>
      <c r="H244" s="47"/>
      <c r="I244" s="69">
        <v>307638</v>
      </c>
      <c r="J244" s="69"/>
      <c r="K244" s="69">
        <v>0</v>
      </c>
      <c r="L244" s="47"/>
      <c r="M244" s="69">
        <v>175227</v>
      </c>
      <c r="N244" s="47"/>
      <c r="O244" s="69">
        <v>0</v>
      </c>
      <c r="P244" s="47"/>
      <c r="Q244" s="69">
        <v>10129</v>
      </c>
      <c r="R244" s="47"/>
      <c r="S244" s="69">
        <v>2349</v>
      </c>
      <c r="T244" s="47"/>
      <c r="U244" s="69">
        <f>SUM(E244:S244)</f>
        <v>1642461</v>
      </c>
      <c r="V244" s="47"/>
      <c r="W244" s="65">
        <f>(U244/$BS244)</f>
        <v>359.08635767380849</v>
      </c>
      <c r="X244" s="47"/>
      <c r="Y244" s="65">
        <f>IF($BO244,U244/$BO244*100,0)</f>
        <v>52.270037403003755</v>
      </c>
      <c r="Z244" s="47"/>
      <c r="AA244" s="69">
        <v>1174752</v>
      </c>
      <c r="AB244" s="47"/>
      <c r="AC244" s="65">
        <f>(AA244/$BS244)</f>
        <v>256.83253170091825</v>
      </c>
      <c r="AD244" s="47"/>
      <c r="AE244" s="65">
        <f>IF($BO244,AA244/$BO244*100,0)</f>
        <v>37.385564089042887</v>
      </c>
      <c r="AF244" s="47"/>
      <c r="AG244" s="69">
        <v>36821</v>
      </c>
      <c r="AH244" s="47"/>
      <c r="AI244" s="65">
        <f>(AG244/$BS244)</f>
        <v>8.0500655881066905</v>
      </c>
      <c r="AJ244" s="47"/>
      <c r="AK244" s="65">
        <f>IF($BO244,AG244/$BO244*100,0)</f>
        <v>1.171799541794905</v>
      </c>
      <c r="AL244" s="47"/>
      <c r="AM244" s="69">
        <v>16044</v>
      </c>
      <c r="AN244" s="47"/>
      <c r="AO244" s="65">
        <f>(AM244/$BS244)</f>
        <v>3.5076519457804984</v>
      </c>
      <c r="AP244" s="47"/>
      <c r="AQ244" s="65">
        <f>IF($BO244,AM244/$BO244*100,0)</f>
        <v>0.51058775830524583</v>
      </c>
      <c r="AR244" s="47"/>
      <c r="AS244" s="69">
        <v>65281</v>
      </c>
      <c r="AT244" s="47"/>
      <c r="AU244" s="65">
        <f>(AS244/$BS244)</f>
        <v>14.272190642763446</v>
      </c>
      <c r="AV244" s="47"/>
      <c r="AW244" s="65">
        <f>IF($BO244,AS244/$BO244*100,0)</f>
        <v>2.0775167944355988</v>
      </c>
      <c r="AX244" s="47"/>
      <c r="AY244" s="69">
        <v>85518</v>
      </c>
      <c r="AZ244" s="47"/>
      <c r="BA244" s="69">
        <v>96184</v>
      </c>
      <c r="BB244" s="47"/>
      <c r="BC244" s="69">
        <f>(AY244+BA244)</f>
        <v>181702</v>
      </c>
      <c r="BD244" s="47"/>
      <c r="BE244" s="65">
        <f>(BC244/$BS244)</f>
        <v>39.724967205946655</v>
      </c>
      <c r="BF244" s="47"/>
      <c r="BG244" s="65">
        <f>IF($BO244,BC244/$BO244*100,0)</f>
        <v>5.7825241124145954</v>
      </c>
      <c r="BH244" s="47"/>
      <c r="BI244" s="282">
        <v>25200</v>
      </c>
      <c r="BJ244" s="47"/>
      <c r="BK244" s="65">
        <f>(BI244/$BS244)</f>
        <v>5.5094009619588977</v>
      </c>
      <c r="BL244" s="47"/>
      <c r="BM244" s="65">
        <f>IF($BO244,BI244/$BO244*100,0)</f>
        <v>0.80197030100300393</v>
      </c>
      <c r="BN244" s="47"/>
      <c r="BO244" s="69">
        <f>(U244+AA244+AG244+AM244+AS244+BC244+BI244)</f>
        <v>3142261</v>
      </c>
      <c r="BQ244" s="47">
        <v>4</v>
      </c>
      <c r="BS244" s="51">
        <v>4574</v>
      </c>
    </row>
    <row r="245" spans="1:71" ht="8.85" customHeight="1" x14ac:dyDescent="0.3">
      <c r="A245" s="47">
        <v>5</v>
      </c>
      <c r="B245" s="58"/>
      <c r="C245" s="47" t="s">
        <v>221</v>
      </c>
      <c r="E245" s="69">
        <v>829629</v>
      </c>
      <c r="F245" s="66"/>
      <c r="G245" s="69">
        <v>46301</v>
      </c>
      <c r="H245" s="47"/>
      <c r="I245" s="69">
        <v>104941</v>
      </c>
      <c r="J245" s="69"/>
      <c r="K245" s="69">
        <v>2501</v>
      </c>
      <c r="L245" s="47"/>
      <c r="M245" s="69">
        <v>220</v>
      </c>
      <c r="N245" s="47"/>
      <c r="O245" s="69">
        <v>0</v>
      </c>
      <c r="P245" s="47"/>
      <c r="Q245" s="69">
        <v>17068</v>
      </c>
      <c r="R245" s="47"/>
      <c r="S245" s="69">
        <v>21548</v>
      </c>
      <c r="T245" s="47"/>
      <c r="U245" s="69">
        <f>SUM(E245:S245)</f>
        <v>1022208</v>
      </c>
      <c r="V245" s="47"/>
      <c r="W245" s="70">
        <f>(U245/$BS245)</f>
        <v>194.55805100875523</v>
      </c>
      <c r="X245" s="47"/>
      <c r="Y245" s="70">
        <f>IF($BO245,U245/$BO245*100,0)</f>
        <v>31.750224411637724</v>
      </c>
      <c r="Z245" s="47"/>
      <c r="AA245" s="69">
        <v>1669157</v>
      </c>
      <c r="AB245" s="47"/>
      <c r="AC245" s="70">
        <f>(AA245/$BS245)</f>
        <v>317.69261515036163</v>
      </c>
      <c r="AD245" s="47"/>
      <c r="AE245" s="70">
        <f>IF($BO245,AA245/$BO245*100,0)</f>
        <v>51.844741313173039</v>
      </c>
      <c r="AF245" s="47"/>
      <c r="AG245" s="69">
        <v>1877</v>
      </c>
      <c r="AH245" s="47"/>
      <c r="AI245" s="70">
        <f>(AG245/$BS245)</f>
        <v>0.35725161781499809</v>
      </c>
      <c r="AJ245" s="47"/>
      <c r="AK245" s="70">
        <f>IF($BO245,AG245/$BO245*100,0)</f>
        <v>5.8300435156684358E-2</v>
      </c>
      <c r="AL245" s="47"/>
      <c r="AM245" s="69">
        <v>9495</v>
      </c>
      <c r="AN245" s="47"/>
      <c r="AO245" s="70">
        <f>(AM245/$BS245)</f>
        <v>1.8071945184621241</v>
      </c>
      <c r="AP245" s="47"/>
      <c r="AQ245" s="70">
        <f>IF($BO245,AM245/$BO245*100,0)</f>
        <v>0.29491882355499094</v>
      </c>
      <c r="AR245" s="47"/>
      <c r="AS245" s="69">
        <v>458107</v>
      </c>
      <c r="AT245" s="47"/>
      <c r="AU245" s="70">
        <f>(AS245/$BS245)</f>
        <v>87.192044156832893</v>
      </c>
      <c r="AV245" s="47"/>
      <c r="AW245" s="70">
        <f>IF($BO245,AS245/$BO245*100,0)</f>
        <v>14.229002369911136</v>
      </c>
      <c r="AX245" s="47"/>
      <c r="AY245" s="69">
        <v>10417</v>
      </c>
      <c r="AZ245" s="47"/>
      <c r="BA245" s="69">
        <v>19571</v>
      </c>
      <c r="BB245" s="47"/>
      <c r="BC245" s="69">
        <f>(AY245+BA245)</f>
        <v>29988</v>
      </c>
      <c r="BD245" s="47"/>
      <c r="BE245" s="70">
        <f>(BC245/$BS245)</f>
        <v>5.7076513132851163</v>
      </c>
      <c r="BF245" s="47"/>
      <c r="BG245" s="70">
        <f>IF($BO245,BC245/$BO245*100,0)</f>
        <v>0.93144030339832218</v>
      </c>
      <c r="BH245" s="47"/>
      <c r="BI245" s="282">
        <v>28698</v>
      </c>
      <c r="BJ245" s="47"/>
      <c r="BK245" s="70">
        <f>(BI245/$BS245)</f>
        <v>5.4621240959269128</v>
      </c>
      <c r="BL245" s="47"/>
      <c r="BM245" s="70">
        <f>IF($BO245,BI245/$BO245*100,0)</f>
        <v>0.8913723431681021</v>
      </c>
      <c r="BN245" s="47"/>
      <c r="BO245" s="69">
        <f>(U245+AA245+AG245+AM245+AS245+BC245+BI245)</f>
        <v>3219530</v>
      </c>
      <c r="BQ245" s="47">
        <v>5</v>
      </c>
      <c r="BS245" s="51">
        <v>5254</v>
      </c>
    </row>
    <row r="246" spans="1:71" ht="8.85" customHeight="1" x14ac:dyDescent="0.3">
      <c r="A246" s="72"/>
      <c r="B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Q246" s="72"/>
    </row>
    <row r="247" spans="1:71" ht="8.85" customHeight="1" x14ac:dyDescent="0.3">
      <c r="A247" s="47">
        <v>6</v>
      </c>
      <c r="B247" s="58"/>
      <c r="C247" s="47" t="s">
        <v>222</v>
      </c>
      <c r="E247" s="69">
        <v>8877723</v>
      </c>
      <c r="F247" s="66"/>
      <c r="G247" s="69">
        <v>150988</v>
      </c>
      <c r="H247" s="47"/>
      <c r="I247" s="69">
        <v>0</v>
      </c>
      <c r="J247" s="69"/>
      <c r="K247" s="69">
        <v>0</v>
      </c>
      <c r="L247" s="47"/>
      <c r="M247" s="69">
        <v>0</v>
      </c>
      <c r="N247" s="47"/>
      <c r="O247" s="69">
        <v>0</v>
      </c>
      <c r="P247" s="47"/>
      <c r="Q247" s="69">
        <v>37020</v>
      </c>
      <c r="R247" s="47"/>
      <c r="S247" s="69">
        <v>18623</v>
      </c>
      <c r="T247" s="47"/>
      <c r="U247" s="69">
        <f>SUM(E247:S247)</f>
        <v>9084354</v>
      </c>
      <c r="V247" s="47"/>
      <c r="W247" s="70">
        <f>(U247/$BS247)</f>
        <v>202.65814482666309</v>
      </c>
      <c r="X247" s="47"/>
      <c r="Y247" s="70">
        <f>IF($BO247,U247/$BO247*100,0)</f>
        <v>30.967446484805116</v>
      </c>
      <c r="Z247" s="47"/>
      <c r="AA247" s="69">
        <v>13109585</v>
      </c>
      <c r="AB247" s="47"/>
      <c r="AC247" s="70">
        <f>(AA247/$BS247)</f>
        <v>292.45493686699683</v>
      </c>
      <c r="AD247" s="47"/>
      <c r="AE247" s="70">
        <f>IF($BO247,AA247/$BO247*100,0)</f>
        <v>44.688964336429855</v>
      </c>
      <c r="AF247" s="47"/>
      <c r="AG247" s="282">
        <v>1002434</v>
      </c>
      <c r="AH247" s="47"/>
      <c r="AI247" s="70">
        <f>(AG247/$BS247)</f>
        <v>22.362780529157185</v>
      </c>
      <c r="AJ247" s="47"/>
      <c r="AK247" s="70">
        <f>IF($BO247,AG247/$BO247*100,0)</f>
        <v>3.4171743251693116</v>
      </c>
      <c r="AL247" s="47"/>
      <c r="AM247" s="282">
        <v>117664</v>
      </c>
      <c r="AN247" s="47"/>
      <c r="AO247" s="70">
        <f>(AM247/$BS247)</f>
        <v>2.6249051889528401</v>
      </c>
      <c r="AP247" s="47"/>
      <c r="AQ247" s="70">
        <f>IF($BO247,AM247/$BO247*100,0)</f>
        <v>0.40110211724335154</v>
      </c>
      <c r="AR247" s="47"/>
      <c r="AS247" s="282">
        <v>5180297</v>
      </c>
      <c r="AT247" s="47"/>
      <c r="AU247" s="70">
        <f>(AS247/$BS247)</f>
        <v>115.56456074599562</v>
      </c>
      <c r="AV247" s="47"/>
      <c r="AW247" s="70">
        <f>IF($BO247,AS247/$BO247*100,0)</f>
        <v>17.658995909108839</v>
      </c>
      <c r="AX247" s="47"/>
      <c r="AY247" s="282">
        <v>182677</v>
      </c>
      <c r="AZ247" s="47"/>
      <c r="BA247" s="282">
        <v>494284</v>
      </c>
      <c r="BB247" s="47"/>
      <c r="BC247" s="69">
        <f>(AY247+BA247)</f>
        <v>676961</v>
      </c>
      <c r="BD247" s="47"/>
      <c r="BE247" s="70">
        <f>(BC247/$BS247)</f>
        <v>15.101972069780931</v>
      </c>
      <c r="BF247" s="47"/>
      <c r="BG247" s="70">
        <f>IF($BO247,BC247/$BO247*100,0)</f>
        <v>2.3076768628567486</v>
      </c>
      <c r="BH247" s="47"/>
      <c r="BI247" s="282">
        <v>163878</v>
      </c>
      <c r="BJ247" s="47"/>
      <c r="BK247" s="70">
        <f>(BI247/$BS247)</f>
        <v>3.6558693615312543</v>
      </c>
      <c r="BL247" s="47"/>
      <c r="BM247" s="70">
        <f>IF($BO247,BI247/$BO247*100,0)</f>
        <v>0.55863996438677899</v>
      </c>
      <c r="BN247" s="47"/>
      <c r="BO247" s="69">
        <f>(U247+AA247+AG247+AM247+AS247+BC247+BI247)</f>
        <v>29335173</v>
      </c>
      <c r="BQ247" s="47">
        <v>6</v>
      </c>
      <c r="BS247" s="51">
        <v>44826</v>
      </c>
    </row>
    <row r="248" spans="1:71" ht="8.85" customHeight="1" x14ac:dyDescent="0.3">
      <c r="A248" s="47">
        <v>7</v>
      </c>
      <c r="B248" s="58"/>
      <c r="C248" s="47" t="s">
        <v>223</v>
      </c>
      <c r="E248" s="69">
        <v>385005</v>
      </c>
      <c r="F248" s="66"/>
      <c r="G248" s="69">
        <v>8732</v>
      </c>
      <c r="H248" s="47"/>
      <c r="I248" s="69">
        <v>108133</v>
      </c>
      <c r="J248" s="69"/>
      <c r="K248" s="69">
        <v>109</v>
      </c>
      <c r="L248" s="47"/>
      <c r="M248" s="69">
        <v>7644</v>
      </c>
      <c r="N248" s="47"/>
      <c r="O248" s="69">
        <v>0</v>
      </c>
      <c r="P248" s="47"/>
      <c r="Q248" s="69">
        <v>8738</v>
      </c>
      <c r="R248" s="47"/>
      <c r="S248" s="69">
        <v>10563</v>
      </c>
      <c r="T248" s="47"/>
      <c r="U248" s="69">
        <f>SUM(E248:S248)</f>
        <v>528924</v>
      </c>
      <c r="V248" s="47"/>
      <c r="W248" s="70">
        <f>(U248/$BS248)</f>
        <v>157.79355608591885</v>
      </c>
      <c r="X248" s="47"/>
      <c r="Y248" s="70">
        <f>IF($BO248,U248/$BO248*100,0)</f>
        <v>18.978215332152139</v>
      </c>
      <c r="Z248" s="47"/>
      <c r="AA248" s="69">
        <v>1321644</v>
      </c>
      <c r="AB248" s="47"/>
      <c r="AC248" s="70">
        <f>(AA248/$BS248)</f>
        <v>394.28520286396179</v>
      </c>
      <c r="AD248" s="47"/>
      <c r="AE248" s="70">
        <f>IF($BO248,AA248/$BO248*100,0)</f>
        <v>47.421641718747651</v>
      </c>
      <c r="AF248" s="47"/>
      <c r="AG248" s="282">
        <v>4775</v>
      </c>
      <c r="AH248" s="47"/>
      <c r="AI248" s="70">
        <f>(AG248/$BS248)</f>
        <v>1.4245226730310263</v>
      </c>
      <c r="AJ248" s="47"/>
      <c r="AK248" s="70">
        <f>IF($BO248,AG248/$BO248*100,0)</f>
        <v>0.17133081163083252</v>
      </c>
      <c r="AL248" s="47"/>
      <c r="AM248" s="282">
        <v>9149</v>
      </c>
      <c r="AN248" s="47"/>
      <c r="AO248" s="70">
        <f>(AM248/$BS248)</f>
        <v>2.7294152744630074</v>
      </c>
      <c r="AP248" s="47"/>
      <c r="AQ248" s="70">
        <f>IF($BO248,AM248/$BO248*100,0)</f>
        <v>0.32827342316449981</v>
      </c>
      <c r="AR248" s="47"/>
      <c r="AS248" s="282">
        <v>717278</v>
      </c>
      <c r="AT248" s="47"/>
      <c r="AU248" s="70">
        <f>(AS248/$BS248)</f>
        <v>213.98508353221956</v>
      </c>
      <c r="AV248" s="47"/>
      <c r="AW248" s="70">
        <f>IF($BO248,AS248/$BO248*100,0)</f>
        <v>25.736507205223099</v>
      </c>
      <c r="AX248" s="47"/>
      <c r="AY248" s="282">
        <v>44431</v>
      </c>
      <c r="AZ248" s="47"/>
      <c r="BA248" s="282">
        <v>20200</v>
      </c>
      <c r="BB248" s="47"/>
      <c r="BC248" s="69">
        <f>(AY248+BA248)</f>
        <v>64631</v>
      </c>
      <c r="BD248" s="47"/>
      <c r="BE248" s="70">
        <f>(BC248/$BS248)</f>
        <v>19.281324582338904</v>
      </c>
      <c r="BF248" s="47"/>
      <c r="BG248" s="70">
        <f>IF($BO248,BC248/$BO248*100,0)</f>
        <v>2.319011871520908</v>
      </c>
      <c r="BH248" s="47"/>
      <c r="BI248" s="282">
        <v>140605</v>
      </c>
      <c r="BJ248" s="47"/>
      <c r="BK248" s="70">
        <f>(BI248/$BS248)</f>
        <v>41.946599045346062</v>
      </c>
      <c r="BL248" s="47"/>
      <c r="BM248" s="70">
        <f>IF($BO248,BI248/$BO248*100,0)</f>
        <v>5.0450196375608813</v>
      </c>
      <c r="BN248" s="47"/>
      <c r="BO248" s="69">
        <f>(U248+AA248+AG248+AM248+AS248+BC248+BI248)</f>
        <v>2787006</v>
      </c>
      <c r="BQ248" s="47">
        <v>7</v>
      </c>
      <c r="BS248" s="51">
        <v>3352</v>
      </c>
    </row>
    <row r="249" spans="1:71" ht="8.85" customHeight="1" x14ac:dyDescent="0.3">
      <c r="A249" s="47">
        <v>8</v>
      </c>
      <c r="B249" s="58"/>
      <c r="C249" s="47" t="s">
        <v>224</v>
      </c>
      <c r="E249" s="69">
        <v>740529</v>
      </c>
      <c r="F249" s="66"/>
      <c r="G249" s="69">
        <v>46610</v>
      </c>
      <c r="H249" s="47"/>
      <c r="I249" s="69">
        <v>179496</v>
      </c>
      <c r="J249" s="69"/>
      <c r="K249" s="69">
        <v>1877</v>
      </c>
      <c r="L249" s="47"/>
      <c r="M249" s="69">
        <v>21029</v>
      </c>
      <c r="N249" s="47"/>
      <c r="O249" s="69">
        <v>0</v>
      </c>
      <c r="P249" s="47"/>
      <c r="Q249" s="69">
        <v>5283</v>
      </c>
      <c r="R249" s="47"/>
      <c r="S249" s="69">
        <v>546</v>
      </c>
      <c r="T249" s="47"/>
      <c r="U249" s="69">
        <f>SUM(E249:S249)</f>
        <v>995370</v>
      </c>
      <c r="V249" s="47"/>
      <c r="W249" s="70">
        <f>(U249/$BS249)</f>
        <v>195.32378335949764</v>
      </c>
      <c r="X249" s="47"/>
      <c r="Y249" s="70">
        <f>IF($BO249,U249/$BO249*100,0)</f>
        <v>15.718434154214901</v>
      </c>
      <c r="Z249" s="47"/>
      <c r="AA249" s="69">
        <v>3373406</v>
      </c>
      <c r="AB249" s="47"/>
      <c r="AC249" s="70">
        <f>(AA249/$BS249)</f>
        <v>661.97135007849295</v>
      </c>
      <c r="AD249" s="47"/>
      <c r="AE249" s="70">
        <f>IF($BO249,AA249/$BO249*100,0)</f>
        <v>53.271306234298265</v>
      </c>
      <c r="AF249" s="47"/>
      <c r="AG249" s="282">
        <v>15757</v>
      </c>
      <c r="AH249" s="47"/>
      <c r="AI249" s="70">
        <f>(AG249/$BS249)</f>
        <v>3.0920329670329672</v>
      </c>
      <c r="AJ249" s="47"/>
      <c r="AK249" s="70">
        <f>IF($BO249,AG249/$BO249*100,0)</f>
        <v>0.2488274380059316</v>
      </c>
      <c r="AL249" s="47"/>
      <c r="AM249" s="282">
        <v>39216</v>
      </c>
      <c r="AN249" s="47"/>
      <c r="AO249" s="70">
        <f>(AM249/$BS249)</f>
        <v>7.6954474097331236</v>
      </c>
      <c r="AP249" s="47"/>
      <c r="AQ249" s="70">
        <f>IF($BO249,AM249/$BO249*100,0)</f>
        <v>0.61928138661170362</v>
      </c>
      <c r="AR249" s="47"/>
      <c r="AS249" s="282">
        <v>1448157</v>
      </c>
      <c r="AT249" s="47"/>
      <c r="AU249" s="70">
        <f>(AS249/$BS249)</f>
        <v>284.17523547880688</v>
      </c>
      <c r="AV249" s="47"/>
      <c r="AW249" s="70">
        <f>IF($BO249,AS249/$BO249*100,0)</f>
        <v>22.868642263143741</v>
      </c>
      <c r="AX249" s="47"/>
      <c r="AY249" s="282">
        <v>2367</v>
      </c>
      <c r="AZ249" s="47"/>
      <c r="BA249" s="282">
        <v>13000</v>
      </c>
      <c r="BB249" s="47"/>
      <c r="BC249" s="69">
        <f>(AY249+BA249)</f>
        <v>15367</v>
      </c>
      <c r="BD249" s="47"/>
      <c r="BE249" s="70">
        <f>(BC249/$BS249)</f>
        <v>3.0155023547880693</v>
      </c>
      <c r="BF249" s="47"/>
      <c r="BG249" s="70">
        <f>IF($BO249,BC249/$BO249*100,0)</f>
        <v>0.2426687338857112</v>
      </c>
      <c r="BH249" s="47"/>
      <c r="BI249" s="282">
        <v>445228</v>
      </c>
      <c r="BJ249" s="47"/>
      <c r="BK249" s="70">
        <f>(BI249/$BS249)</f>
        <v>87.368131868131869</v>
      </c>
      <c r="BL249" s="47"/>
      <c r="BM249" s="70">
        <f>IF($BO249,BI249/$BO249*100,0)</f>
        <v>7.0308397898397494</v>
      </c>
      <c r="BN249" s="47"/>
      <c r="BO249" s="69">
        <f>(U249+AA249+AG249+AM249+AS249+BC249+BI249)</f>
        <v>6332501</v>
      </c>
      <c r="BQ249" s="47">
        <v>8</v>
      </c>
      <c r="BS249" s="51">
        <v>5096</v>
      </c>
    </row>
    <row r="250" spans="1:71" ht="8.85" customHeight="1" x14ac:dyDescent="0.3">
      <c r="A250" s="47">
        <v>9</v>
      </c>
      <c r="B250" s="58"/>
      <c r="C250" s="47" t="s">
        <v>225</v>
      </c>
      <c r="E250" s="69">
        <v>0</v>
      </c>
      <c r="F250" s="66"/>
      <c r="G250" s="69">
        <v>0</v>
      </c>
      <c r="H250" s="47"/>
      <c r="I250" s="69">
        <v>287791</v>
      </c>
      <c r="J250" s="69"/>
      <c r="K250" s="69">
        <v>0</v>
      </c>
      <c r="L250" s="47"/>
      <c r="M250" s="69">
        <v>0</v>
      </c>
      <c r="N250" s="47"/>
      <c r="O250" s="69">
        <v>0</v>
      </c>
      <c r="P250" s="47"/>
      <c r="Q250" s="69">
        <v>2455</v>
      </c>
      <c r="R250" s="47"/>
      <c r="S250" s="69">
        <v>492</v>
      </c>
      <c r="T250" s="47"/>
      <c r="U250" s="69">
        <f>SUM(E250:S250)</f>
        <v>290738</v>
      </c>
      <c r="V250" s="47"/>
      <c r="W250" s="70">
        <f>(U250/$BS250)</f>
        <v>44.077926015767133</v>
      </c>
      <c r="X250" s="47"/>
      <c r="Y250" s="70">
        <f>IF($BO250,U250/$BO250*100,0)</f>
        <v>7.0836482428172616</v>
      </c>
      <c r="Z250" s="47"/>
      <c r="AA250" s="69">
        <v>2387441</v>
      </c>
      <c r="AB250" s="47"/>
      <c r="AC250" s="70">
        <f>(AA250/$BS250)</f>
        <v>361.95285021224987</v>
      </c>
      <c r="AD250" s="47"/>
      <c r="AE250" s="70">
        <f>IF($BO250,AA250/$BO250*100,0)</f>
        <v>58.168496187219723</v>
      </c>
      <c r="AF250" s="47"/>
      <c r="AG250" s="282">
        <v>10719</v>
      </c>
      <c r="AH250" s="47"/>
      <c r="AI250" s="70">
        <f>(AG250/$BS250)</f>
        <v>1.6250758035172832</v>
      </c>
      <c r="AJ250" s="47"/>
      <c r="AK250" s="70">
        <f>IF($BO250,AG250/$BO250*100,0)</f>
        <v>0.26116168342204399</v>
      </c>
      <c r="AL250" s="47"/>
      <c r="AM250" s="282">
        <v>24920</v>
      </c>
      <c r="AN250" s="47"/>
      <c r="AO250" s="70">
        <f>(AM250/$BS250)</f>
        <v>3.7780473013947846</v>
      </c>
      <c r="AP250" s="47"/>
      <c r="AQ250" s="70">
        <f>IF($BO250,AM250/$BO250*100,0)</f>
        <v>0.60716010363628481</v>
      </c>
      <c r="AR250" s="47"/>
      <c r="AS250" s="282">
        <v>953859</v>
      </c>
      <c r="AT250" s="47"/>
      <c r="AU250" s="70">
        <f>(AS250/$BS250)</f>
        <v>144.61173438447543</v>
      </c>
      <c r="AV250" s="47"/>
      <c r="AW250" s="70">
        <f>IF($BO250,AS250/$BO250*100,0)</f>
        <v>23.240173727704775</v>
      </c>
      <c r="AX250" s="47"/>
      <c r="AY250" s="282">
        <v>6702</v>
      </c>
      <c r="AZ250" s="47"/>
      <c r="BA250" s="282">
        <v>133499</v>
      </c>
      <c r="BB250" s="47"/>
      <c r="BC250" s="69">
        <f>(AY250+BA250)</f>
        <v>140201</v>
      </c>
      <c r="BD250" s="47"/>
      <c r="BE250" s="70">
        <f>(BC250/$BS250)</f>
        <v>21.255457853244391</v>
      </c>
      <c r="BF250" s="47"/>
      <c r="BG250" s="70">
        <f>IF($BO250,BC250/$BO250*100,0)</f>
        <v>3.4159090565774783</v>
      </c>
      <c r="BH250" s="47"/>
      <c r="BI250" s="282">
        <v>296476</v>
      </c>
      <c r="BJ250" s="47"/>
      <c r="BK250" s="70">
        <f>(BI250/$BS250)</f>
        <v>44.947847180109157</v>
      </c>
      <c r="BL250" s="47"/>
      <c r="BM250" s="70">
        <f>IF($BO250,BI250/$BO250*100,0)</f>
        <v>7.2234509986224378</v>
      </c>
      <c r="BN250" s="47"/>
      <c r="BO250" s="69">
        <f>(U250+AA250+AG250+AM250+AS250+BC250+BI250)</f>
        <v>4104354</v>
      </c>
      <c r="BQ250" s="47">
        <v>9</v>
      </c>
      <c r="BS250" s="51">
        <v>6596</v>
      </c>
    </row>
    <row r="251" spans="1:71" ht="8.85" customHeight="1" x14ac:dyDescent="0.3">
      <c r="A251" s="47">
        <v>10</v>
      </c>
      <c r="B251" s="58"/>
      <c r="C251" s="47" t="s">
        <v>226</v>
      </c>
      <c r="E251" s="69">
        <v>206232</v>
      </c>
      <c r="F251" s="66"/>
      <c r="G251" s="69">
        <v>3957</v>
      </c>
      <c r="H251" s="47"/>
      <c r="I251" s="69">
        <v>127746</v>
      </c>
      <c r="J251" s="69"/>
      <c r="K251" s="69">
        <v>116</v>
      </c>
      <c r="L251" s="47"/>
      <c r="M251" s="69">
        <v>23491</v>
      </c>
      <c r="N251" s="47"/>
      <c r="O251" s="69">
        <v>0</v>
      </c>
      <c r="P251" s="47"/>
      <c r="Q251" s="69">
        <v>1662</v>
      </c>
      <c r="R251" s="47"/>
      <c r="S251" s="69">
        <v>3324</v>
      </c>
      <c r="T251" s="47"/>
      <c r="U251" s="69">
        <f>SUM(E251:S251)</f>
        <v>366528</v>
      </c>
      <c r="V251" s="47"/>
      <c r="W251" s="70">
        <f>(U251/$BS251)</f>
        <v>87.896402877697838</v>
      </c>
      <c r="X251" s="47"/>
      <c r="Y251" s="70">
        <f>IF($BO251,U251/$BO251*100,0)</f>
        <v>22.178131551957307</v>
      </c>
      <c r="Z251" s="47"/>
      <c r="AA251" s="69">
        <v>878813</v>
      </c>
      <c r="AB251" s="47"/>
      <c r="AC251" s="70">
        <f>(AA251/$BS251)</f>
        <v>210.74652278177459</v>
      </c>
      <c r="AD251" s="47"/>
      <c r="AE251" s="70">
        <f>IF($BO251,AA251/$BO251*100,0)</f>
        <v>53.175829196051204</v>
      </c>
      <c r="AF251" s="47"/>
      <c r="AG251" s="282">
        <v>8663</v>
      </c>
      <c r="AH251" s="47"/>
      <c r="AI251" s="70">
        <f>(AG251/$BS251)</f>
        <v>2.0774580335731416</v>
      </c>
      <c r="AJ251" s="47"/>
      <c r="AK251" s="70">
        <f>IF($BO251,AG251/$BO251*100,0)</f>
        <v>0.52418683875339978</v>
      </c>
      <c r="AL251" s="47"/>
      <c r="AM251" s="282">
        <v>8665</v>
      </c>
      <c r="AN251" s="47"/>
      <c r="AO251" s="70">
        <f>(AM251/$BS251)</f>
        <v>2.0779376498800959</v>
      </c>
      <c r="AP251" s="47"/>
      <c r="AQ251" s="70">
        <f>IF($BO251,AM251/$BO251*100,0)</f>
        <v>0.52430785614662467</v>
      </c>
      <c r="AR251" s="47"/>
      <c r="AS251" s="282">
        <v>316499</v>
      </c>
      <c r="AT251" s="47"/>
      <c r="AU251" s="70">
        <f>(AS251/$BS251)</f>
        <v>75.899040767386097</v>
      </c>
      <c r="AV251" s="47"/>
      <c r="AW251" s="70">
        <f>IF($BO251,AS251/$BO251*100,0)</f>
        <v>19.150941969134514</v>
      </c>
      <c r="AX251" s="47"/>
      <c r="AY251" s="282">
        <v>1157</v>
      </c>
      <c r="AZ251" s="47"/>
      <c r="BA251" s="282">
        <v>14000</v>
      </c>
      <c r="BB251" s="47"/>
      <c r="BC251" s="69">
        <f>(AY251+BA251)</f>
        <v>15157</v>
      </c>
      <c r="BD251" s="47"/>
      <c r="BE251" s="70">
        <f>(BC251/$BS251)</f>
        <v>3.6347721822541965</v>
      </c>
      <c r="BF251" s="47"/>
      <c r="BG251" s="70">
        <f>IF($BO251,BC251/$BO251*100,0)</f>
        <v>0.91713031455445937</v>
      </c>
      <c r="BH251" s="47"/>
      <c r="BI251" s="282">
        <v>58330</v>
      </c>
      <c r="BJ251" s="47"/>
      <c r="BK251" s="70">
        <f>(BI251/$BS251)</f>
        <v>13.988009592326138</v>
      </c>
      <c r="BL251" s="47"/>
      <c r="BM251" s="70">
        <f>IF($BO251,BI251/$BO251*100,0)</f>
        <v>3.5294722734024946</v>
      </c>
      <c r="BN251" s="47"/>
      <c r="BO251" s="69">
        <f>(U251+AA251+AG251+AM251+AS251+BC251+BI251)</f>
        <v>1652655</v>
      </c>
      <c r="BQ251" s="47">
        <v>10</v>
      </c>
      <c r="BS251" s="51">
        <v>4170</v>
      </c>
    </row>
    <row r="252" spans="1:71" ht="8.85" customHeight="1" x14ac:dyDescent="0.3">
      <c r="A252" s="72"/>
      <c r="B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Q252" s="72"/>
    </row>
    <row r="253" spans="1:71" ht="8.85" customHeight="1" x14ac:dyDescent="0.3">
      <c r="A253" s="47">
        <v>11</v>
      </c>
      <c r="B253" s="58"/>
      <c r="C253" s="47" t="s">
        <v>227</v>
      </c>
      <c r="E253" s="69">
        <v>3672978</v>
      </c>
      <c r="F253" s="66"/>
      <c r="G253" s="69">
        <v>99709</v>
      </c>
      <c r="H253" s="47"/>
      <c r="I253" s="69">
        <v>922862</v>
      </c>
      <c r="J253" s="69"/>
      <c r="K253" s="69">
        <v>6970</v>
      </c>
      <c r="L253" s="47"/>
      <c r="M253" s="69">
        <v>355536</v>
      </c>
      <c r="N253" s="47"/>
      <c r="O253" s="69">
        <v>0</v>
      </c>
      <c r="P253" s="47"/>
      <c r="Q253" s="69">
        <v>54585</v>
      </c>
      <c r="R253" s="47"/>
      <c r="S253" s="69">
        <v>43960</v>
      </c>
      <c r="T253" s="47"/>
      <c r="U253" s="69">
        <f>SUM(E253:S253)</f>
        <v>5156600</v>
      </c>
      <c r="V253" s="47"/>
      <c r="W253" s="70">
        <f>(U253/$BS253)</f>
        <v>220.85831762891897</v>
      </c>
      <c r="X253" s="47"/>
      <c r="Y253" s="70">
        <f>IF($BO253,U253/$BO253*100,0)</f>
        <v>17.935308788795201</v>
      </c>
      <c r="Z253" s="47"/>
      <c r="AA253" s="69">
        <v>16001003</v>
      </c>
      <c r="AB253" s="47"/>
      <c r="AC253" s="70">
        <f>(AA253/$BS253)</f>
        <v>685.32649477471307</v>
      </c>
      <c r="AD253" s="47"/>
      <c r="AE253" s="70">
        <f>IF($BO253,AA253/$BO253*100,0)</f>
        <v>55.653517770515137</v>
      </c>
      <c r="AF253" s="47"/>
      <c r="AG253" s="282">
        <v>398274</v>
      </c>
      <c r="AH253" s="47"/>
      <c r="AI253" s="70">
        <f>(AG253/$BS253)</f>
        <v>17.058163440123352</v>
      </c>
      <c r="AJ253" s="47"/>
      <c r="AK253" s="70">
        <f>IF($BO253,AG253/$BO253*100,0)</f>
        <v>1.3852474833317727</v>
      </c>
      <c r="AL253" s="47"/>
      <c r="AM253" s="282">
        <v>41475</v>
      </c>
      <c r="AN253" s="47"/>
      <c r="AO253" s="70">
        <f>(AM253/$BS253)</f>
        <v>1.7763834161384273</v>
      </c>
      <c r="AP253" s="47"/>
      <c r="AQ253" s="70">
        <f>IF($BO253,AM253/$BO253*100,0)</f>
        <v>0.14425531009100587</v>
      </c>
      <c r="AR253" s="47"/>
      <c r="AS253" s="282">
        <v>6077249</v>
      </c>
      <c r="AT253" s="47"/>
      <c r="AU253" s="70">
        <f>(AS253/$BS253)</f>
        <v>260.28991776597564</v>
      </c>
      <c r="AV253" s="47"/>
      <c r="AW253" s="70">
        <f>IF($BO253,AS253/$BO253*100,0)</f>
        <v>21.137442772640274</v>
      </c>
      <c r="AX253" s="47"/>
      <c r="AY253" s="282">
        <v>302043</v>
      </c>
      <c r="AZ253" s="47"/>
      <c r="BA253" s="282">
        <v>239068</v>
      </c>
      <c r="BB253" s="47"/>
      <c r="BC253" s="69">
        <f>(AY253+BA253)</f>
        <v>541111</v>
      </c>
      <c r="BD253" s="47"/>
      <c r="BE253" s="70">
        <f>(BC253/$BS253)</f>
        <v>23.175903717663182</v>
      </c>
      <c r="BF253" s="47"/>
      <c r="BG253" s="70">
        <f>IF($BO253,BC253/$BO253*100,0)</f>
        <v>1.8820526847174031</v>
      </c>
      <c r="BH253" s="47"/>
      <c r="BI253" s="282">
        <v>535396</v>
      </c>
      <c r="BJ253" s="47"/>
      <c r="BK253" s="70">
        <f>(BI253/$BS253)</f>
        <v>22.931129004625664</v>
      </c>
      <c r="BL253" s="47"/>
      <c r="BM253" s="70">
        <f>IF($BO253,BI253/$BO253*100,0)</f>
        <v>1.8621751899092029</v>
      </c>
      <c r="BN253" s="47"/>
      <c r="BO253" s="69">
        <f>(U253+AA253+AG253+AM253+AS253+BC253+BI253)</f>
        <v>28751108</v>
      </c>
      <c r="BQ253" s="47">
        <v>11</v>
      </c>
      <c r="BS253" s="51">
        <v>23348</v>
      </c>
    </row>
    <row r="254" spans="1:71" ht="8.85" customHeight="1" x14ac:dyDescent="0.3">
      <c r="A254" s="47">
        <v>12</v>
      </c>
      <c r="B254" s="58"/>
      <c r="C254" s="47" t="s">
        <v>228</v>
      </c>
      <c r="E254" s="69">
        <v>379316</v>
      </c>
      <c r="F254" s="66"/>
      <c r="G254" s="69">
        <v>51531</v>
      </c>
      <c r="H254" s="47"/>
      <c r="I254" s="69">
        <v>312566</v>
      </c>
      <c r="J254" s="69"/>
      <c r="K254" s="69">
        <v>0</v>
      </c>
      <c r="L254" s="47"/>
      <c r="M254" s="69">
        <v>3892</v>
      </c>
      <c r="N254" s="47"/>
      <c r="O254" s="69">
        <v>0</v>
      </c>
      <c r="P254" s="47"/>
      <c r="Q254" s="69">
        <v>9892</v>
      </c>
      <c r="R254" s="47"/>
      <c r="S254" s="69">
        <v>13699</v>
      </c>
      <c r="T254" s="47"/>
      <c r="U254" s="69">
        <f>SUM(E254:S254)</f>
        <v>770896</v>
      </c>
      <c r="V254" s="47"/>
      <c r="W254" s="70">
        <f>(U254/$BS254)</f>
        <v>216.84838255977496</v>
      </c>
      <c r="X254" s="47"/>
      <c r="Y254" s="70">
        <f>IF($BO254,U254/$BO254*100,0)</f>
        <v>38.436505146749035</v>
      </c>
      <c r="Z254" s="47"/>
      <c r="AA254" s="69">
        <v>999029</v>
      </c>
      <c r="AB254" s="47"/>
      <c r="AC254" s="70">
        <f>(AA254/$BS254)</f>
        <v>281.02081575246132</v>
      </c>
      <c r="AD254" s="47"/>
      <c r="AE254" s="70">
        <f>IF($BO254,AA254/$BO254*100,0)</f>
        <v>49.811107205448643</v>
      </c>
      <c r="AF254" s="47"/>
      <c r="AG254" s="69">
        <v>1350</v>
      </c>
      <c r="AH254" s="47"/>
      <c r="AI254" s="70">
        <f>(AG254/$BS254)</f>
        <v>0.379746835443038</v>
      </c>
      <c r="AJ254" s="47"/>
      <c r="AK254" s="70">
        <f>IF($BO254,AG254/$BO254*100,0)</f>
        <v>6.7310353080196547E-2</v>
      </c>
      <c r="AL254" s="47"/>
      <c r="AM254" s="69">
        <v>13103</v>
      </c>
      <c r="AN254" s="47"/>
      <c r="AO254" s="70">
        <f>(AM254/$BS254)</f>
        <v>3.6857946554149086</v>
      </c>
      <c r="AP254" s="47"/>
      <c r="AQ254" s="70">
        <f>IF($BO254,AM254/$BO254*100,0)</f>
        <v>0.65330930104430762</v>
      </c>
      <c r="AR254" s="47"/>
      <c r="AS254" s="69">
        <v>83273</v>
      </c>
      <c r="AT254" s="47"/>
      <c r="AU254" s="70">
        <f>(AS254/$BS254)</f>
        <v>23.424191279887481</v>
      </c>
      <c r="AV254" s="47"/>
      <c r="AW254" s="70">
        <f>IF($BO254,AS254/$BO254*100,0)</f>
        <v>4.151951875590524</v>
      </c>
      <c r="AX254" s="47"/>
      <c r="AY254" s="69">
        <v>4080</v>
      </c>
      <c r="AZ254" s="47"/>
      <c r="BA254" s="69">
        <v>26277</v>
      </c>
      <c r="BB254" s="47"/>
      <c r="BC254" s="69">
        <f>(AY254+BA254)</f>
        <v>30357</v>
      </c>
      <c r="BD254" s="47"/>
      <c r="BE254" s="70">
        <f>(BC254/$BS254)</f>
        <v>8.5392405063291132</v>
      </c>
      <c r="BF254" s="47"/>
      <c r="BG254" s="70">
        <f>IF($BO254,BC254/$BO254*100,0)</f>
        <v>1.5135854729300198</v>
      </c>
      <c r="BH254" s="47"/>
      <c r="BI254" s="69">
        <v>107627</v>
      </c>
      <c r="BJ254" s="47"/>
      <c r="BK254" s="70">
        <f>(BI254/$BS254)</f>
        <v>30.274824191279887</v>
      </c>
      <c r="BL254" s="47"/>
      <c r="BM254" s="70">
        <f>IF($BO254,BI254/$BO254*100,0)</f>
        <v>5.3662306451572697</v>
      </c>
      <c r="BN254" s="47"/>
      <c r="BO254" s="69">
        <f>(U254+AA254+AG254+AM254+AS254+BC254+BI254)</f>
        <v>2005635</v>
      </c>
      <c r="BQ254" s="47">
        <v>12</v>
      </c>
      <c r="BS254" s="51">
        <v>3555</v>
      </c>
    </row>
    <row r="255" spans="1:71" ht="8.85" customHeight="1" x14ac:dyDescent="0.3">
      <c r="A255" s="47">
        <v>13</v>
      </c>
      <c r="B255" s="58"/>
      <c r="C255" s="47" t="s">
        <v>229</v>
      </c>
      <c r="E255" s="69">
        <v>3986653</v>
      </c>
      <c r="F255" s="66"/>
      <c r="G255" s="69">
        <v>72639</v>
      </c>
      <c r="H255" s="47"/>
      <c r="I255" s="69">
        <v>556358</v>
      </c>
      <c r="J255" s="69"/>
      <c r="K255" s="69">
        <v>0</v>
      </c>
      <c r="L255" s="47"/>
      <c r="M255" s="69">
        <v>0</v>
      </c>
      <c r="N255" s="47"/>
      <c r="O255" s="69">
        <v>0</v>
      </c>
      <c r="P255" s="47"/>
      <c r="Q255" s="69">
        <v>49250</v>
      </c>
      <c r="R255" s="47"/>
      <c r="S255" s="69">
        <v>33245</v>
      </c>
      <c r="T255" s="47"/>
      <c r="U255" s="69">
        <f>SUM(E255:S255)</f>
        <v>4698145</v>
      </c>
      <c r="V255" s="47"/>
      <c r="W255" s="70">
        <f>(U255/$BS255)</f>
        <v>1202.1865404298874</v>
      </c>
      <c r="X255" s="47"/>
      <c r="Y255" s="70">
        <f>IF($BO255,U255/$BO255*100,0)</f>
        <v>68.417501641212098</v>
      </c>
      <c r="Z255" s="47"/>
      <c r="AA255" s="69">
        <v>1496781</v>
      </c>
      <c r="AB255" s="47"/>
      <c r="AC255" s="70">
        <f>(AA255/$BS255)</f>
        <v>383.00435005117708</v>
      </c>
      <c r="AD255" s="47"/>
      <c r="AE255" s="70">
        <f>IF($BO255,AA255/$BO255*100,0)</f>
        <v>21.797117058761508</v>
      </c>
      <c r="AF255" s="47"/>
      <c r="AG255" s="69">
        <v>58205</v>
      </c>
      <c r="AH255" s="47"/>
      <c r="AI255" s="70">
        <f>(AG255/$BS255)</f>
        <v>14.893807574206756</v>
      </c>
      <c r="AJ255" s="47"/>
      <c r="AK255" s="70">
        <f>IF($BO255,AG255/$BO255*100,0)</f>
        <v>0.84761979100831297</v>
      </c>
      <c r="AL255" s="47"/>
      <c r="AM255" s="69">
        <v>17426</v>
      </c>
      <c r="AN255" s="47"/>
      <c r="AO255" s="70">
        <f>(AM255/$BS255)</f>
        <v>4.4590583418628453</v>
      </c>
      <c r="AP255" s="47"/>
      <c r="AQ255" s="70">
        <f>IF($BO255,AM255/$BO255*100,0)</f>
        <v>0.25376896277142619</v>
      </c>
      <c r="AR255" s="47"/>
      <c r="AS255" s="69">
        <v>373575</v>
      </c>
      <c r="AT255" s="47"/>
      <c r="AU255" s="70">
        <f>(AS255/$BS255)</f>
        <v>95.592374616171952</v>
      </c>
      <c r="AV255" s="47"/>
      <c r="AW255" s="70">
        <f>IF($BO255,AS255/$BO255*100,0)</f>
        <v>5.4402467730595401</v>
      </c>
      <c r="AX255" s="47"/>
      <c r="AY255" s="69">
        <v>20279</v>
      </c>
      <c r="AZ255" s="47"/>
      <c r="BA255" s="69">
        <v>22603</v>
      </c>
      <c r="BB255" s="47"/>
      <c r="BC255" s="69">
        <f>(AY255+BA255)</f>
        <v>42882</v>
      </c>
      <c r="BD255" s="47"/>
      <c r="BE255" s="70">
        <f>(BC255/$BS255)</f>
        <v>10.972876151484135</v>
      </c>
      <c r="BF255" s="47"/>
      <c r="BG255" s="70">
        <f>IF($BO255,BC255/$BO255*100,0)</f>
        <v>0.62447610820408006</v>
      </c>
      <c r="BH255" s="47"/>
      <c r="BI255" s="69">
        <v>179862</v>
      </c>
      <c r="BJ255" s="47"/>
      <c r="BK255" s="70">
        <f>(BI255/$BS255)</f>
        <v>46.02405322415558</v>
      </c>
      <c r="BL255" s="47"/>
      <c r="BM255" s="70">
        <f>IF($BO255,BI255/$BO255*100,0)</f>
        <v>2.6192696649830287</v>
      </c>
      <c r="BN255" s="47"/>
      <c r="BO255" s="69">
        <f>(U255+AA255+AG255+AM255+AS255+BC255+BI255)</f>
        <v>6866876</v>
      </c>
      <c r="BQ255" s="47">
        <v>13</v>
      </c>
      <c r="BS255" s="51">
        <v>3908</v>
      </c>
    </row>
    <row r="256" spans="1:71" ht="8.85" customHeight="1" x14ac:dyDescent="0.3">
      <c r="A256" s="47">
        <v>14</v>
      </c>
      <c r="B256" s="58"/>
      <c r="C256" s="47" t="s">
        <v>148</v>
      </c>
      <c r="E256" s="69">
        <v>1646979</v>
      </c>
      <c r="F256" s="66"/>
      <c r="G256" s="69">
        <v>38099</v>
      </c>
      <c r="H256" s="47"/>
      <c r="I256" s="69">
        <v>1809808</v>
      </c>
      <c r="J256" s="69"/>
      <c r="K256" s="69">
        <v>0</v>
      </c>
      <c r="L256" s="47"/>
      <c r="M256" s="69">
        <v>229651</v>
      </c>
      <c r="N256" s="47"/>
      <c r="O256" s="69">
        <v>0</v>
      </c>
      <c r="P256" s="47"/>
      <c r="Q256" s="69">
        <v>53354</v>
      </c>
      <c r="R256" s="47"/>
      <c r="S256" s="69">
        <v>30924</v>
      </c>
      <c r="T256" s="47"/>
      <c r="U256" s="69">
        <f>SUM(E256:S256)</f>
        <v>3808815</v>
      </c>
      <c r="V256" s="47"/>
      <c r="W256" s="70">
        <f>(U256/$BS256)</f>
        <v>189.85220815472036</v>
      </c>
      <c r="X256" s="47"/>
      <c r="Y256" s="70">
        <f>IF($BO256,U256/$BO256*100,0)</f>
        <v>26.19619932390027</v>
      </c>
      <c r="Z256" s="47"/>
      <c r="AA256" s="69">
        <v>8616739</v>
      </c>
      <c r="AB256" s="47"/>
      <c r="AC256" s="70">
        <f>(AA256/$BS256)</f>
        <v>429.50548300269168</v>
      </c>
      <c r="AD256" s="47"/>
      <c r="AE256" s="70">
        <f>IF($BO256,AA256/$BO256*100,0)</f>
        <v>59.26405256386176</v>
      </c>
      <c r="AF256" s="47"/>
      <c r="AG256" s="69">
        <v>431300</v>
      </c>
      <c r="AH256" s="47"/>
      <c r="AI256" s="70">
        <f>(AG256/$BS256)</f>
        <v>21.498355099192505</v>
      </c>
      <c r="AJ256" s="47"/>
      <c r="AK256" s="70">
        <f>IF($BO256,AG256/$BO256*100,0)</f>
        <v>2.966387385157375</v>
      </c>
      <c r="AL256" s="47"/>
      <c r="AM256" s="69">
        <v>144263</v>
      </c>
      <c r="AN256" s="47"/>
      <c r="AO256" s="70">
        <f>(AM256/$BS256)</f>
        <v>7.1908583391486394</v>
      </c>
      <c r="AP256" s="47"/>
      <c r="AQ256" s="70">
        <f>IF($BO256,AM256/$BO256*100,0)</f>
        <v>0.99220946752830597</v>
      </c>
      <c r="AR256" s="47"/>
      <c r="AS256" s="69">
        <v>312278</v>
      </c>
      <c r="AT256" s="47"/>
      <c r="AU256" s="70">
        <f>(AS256/$BS256)</f>
        <v>15.565646495862826</v>
      </c>
      <c r="AV256" s="47"/>
      <c r="AW256" s="70">
        <f>IF($BO256,AS256/$BO256*100,0)</f>
        <v>2.147780013591873</v>
      </c>
      <c r="AX256" s="47"/>
      <c r="AY256" s="69">
        <v>143150</v>
      </c>
      <c r="AZ256" s="47"/>
      <c r="BA256" s="69">
        <v>262807</v>
      </c>
      <c r="BB256" s="47"/>
      <c r="BC256" s="69">
        <f>(AY256+BA256)</f>
        <v>405957</v>
      </c>
      <c r="BD256" s="47"/>
      <c r="BE256" s="70">
        <f>(BC256/$BS256)</f>
        <v>20.235121124514006</v>
      </c>
      <c r="BF256" s="47"/>
      <c r="BG256" s="70">
        <f>IF($BO256,BC256/$BO256*100,0)</f>
        <v>2.7920837554285471</v>
      </c>
      <c r="BH256" s="47"/>
      <c r="BI256" s="69">
        <v>820219</v>
      </c>
      <c r="BJ256" s="47"/>
      <c r="BK256" s="70">
        <f>(BI256/$BS256)</f>
        <v>40.884208952248031</v>
      </c>
      <c r="BL256" s="47"/>
      <c r="BM256" s="70">
        <f>IF($BO256,BI256/$BO256*100,0)</f>
        <v>5.6412874905318731</v>
      </c>
      <c r="BN256" s="47"/>
      <c r="BO256" s="69">
        <f>(U256+AA256+AG256+AM256+AS256+BC256+BI256)</f>
        <v>14539571</v>
      </c>
      <c r="BQ256" s="47">
        <v>14</v>
      </c>
      <c r="BS256" s="51">
        <v>20062</v>
      </c>
    </row>
    <row r="257" spans="1:71" ht="8.85" customHeight="1" x14ac:dyDescent="0.3">
      <c r="A257" s="47">
        <v>15</v>
      </c>
      <c r="B257" s="58"/>
      <c r="C257" s="47" t="s">
        <v>230</v>
      </c>
      <c r="E257" s="69">
        <v>920216</v>
      </c>
      <c r="F257" s="66"/>
      <c r="G257" s="69">
        <v>14151</v>
      </c>
      <c r="H257" s="47"/>
      <c r="I257" s="69">
        <v>0</v>
      </c>
      <c r="J257" s="69"/>
      <c r="K257" s="69">
        <v>0</v>
      </c>
      <c r="L257" s="47"/>
      <c r="M257" s="69">
        <v>0</v>
      </c>
      <c r="N257" s="47"/>
      <c r="O257" s="69">
        <v>0</v>
      </c>
      <c r="P257" s="47"/>
      <c r="Q257" s="69">
        <v>7186</v>
      </c>
      <c r="R257" s="47"/>
      <c r="S257" s="69">
        <v>6042</v>
      </c>
      <c r="T257" s="47"/>
      <c r="U257" s="69">
        <f>SUM(E257:S257)</f>
        <v>947595</v>
      </c>
      <c r="V257" s="47"/>
      <c r="W257" s="70">
        <f>(U257/$BS257)</f>
        <v>166.85948230322239</v>
      </c>
      <c r="X257" s="47"/>
      <c r="Y257" s="70">
        <f>IF($BO257,U257/$BO257*100,0)</f>
        <v>18.966811707364332</v>
      </c>
      <c r="Z257" s="47"/>
      <c r="AA257" s="69">
        <v>2705861</v>
      </c>
      <c r="AB257" s="47"/>
      <c r="AC257" s="70">
        <f>(AA257/$BS257)</f>
        <v>476.46786406057407</v>
      </c>
      <c r="AD257" s="47"/>
      <c r="AE257" s="70">
        <f>IF($BO257,AA257/$BO257*100,0)</f>
        <v>54.159800435102078</v>
      </c>
      <c r="AF257" s="47"/>
      <c r="AG257" s="69">
        <v>609422</v>
      </c>
      <c r="AH257" s="47"/>
      <c r="AI257" s="70">
        <f>(AG257/$BS257)</f>
        <v>107.31149850325761</v>
      </c>
      <c r="AJ257" s="47"/>
      <c r="AK257" s="70">
        <f>IF($BO257,AG257/$BO257*100,0)</f>
        <v>12.198030091257747</v>
      </c>
      <c r="AL257" s="47"/>
      <c r="AM257" s="69">
        <v>64105</v>
      </c>
      <c r="AN257" s="47"/>
      <c r="AO257" s="70">
        <f>(AM257/$BS257)</f>
        <v>11.288078887128016</v>
      </c>
      <c r="AP257" s="47"/>
      <c r="AQ257" s="70">
        <f>IF($BO257,AM257/$BO257*100,0)</f>
        <v>1.2831087801229326</v>
      </c>
      <c r="AR257" s="47"/>
      <c r="AS257" s="69">
        <v>0</v>
      </c>
      <c r="AT257" s="47"/>
      <c r="AU257" s="70">
        <f>(AS257/$BS257)</f>
        <v>0</v>
      </c>
      <c r="AV257" s="47"/>
      <c r="AW257" s="70">
        <f>IF($BO257,AS257/$BO257*100,0)</f>
        <v>0</v>
      </c>
      <c r="AX257" s="47"/>
      <c r="AY257" s="69">
        <v>3694</v>
      </c>
      <c r="AZ257" s="47"/>
      <c r="BA257" s="69">
        <v>621230</v>
      </c>
      <c r="BB257" s="47"/>
      <c r="BC257" s="69">
        <f>(AY257+BA257)</f>
        <v>624924</v>
      </c>
      <c r="BD257" s="47"/>
      <c r="BE257" s="70">
        <f>(BC257/$BS257)</f>
        <v>110.04120443740095</v>
      </c>
      <c r="BF257" s="47"/>
      <c r="BG257" s="70">
        <f>IF($BO257,BC257/$BO257*100,0)</f>
        <v>12.508314036495493</v>
      </c>
      <c r="BH257" s="47"/>
      <c r="BI257" s="69">
        <v>44162</v>
      </c>
      <c r="BJ257" s="47"/>
      <c r="BK257" s="70">
        <f>(BI257/$BS257)</f>
        <v>7.7763690790632154</v>
      </c>
      <c r="BL257" s="47"/>
      <c r="BM257" s="70">
        <f>IF($BO257,BI257/$BO257*100,0)</f>
        <v>0.8839349496574207</v>
      </c>
      <c r="BN257" s="47"/>
      <c r="BO257" s="69">
        <f>(U257+AA257+AG257+AM257+AS257+BC257+BI257)</f>
        <v>4996069</v>
      </c>
      <c r="BQ257" s="47">
        <v>15</v>
      </c>
      <c r="BS257" s="51">
        <v>5679</v>
      </c>
    </row>
    <row r="258" spans="1:71" ht="8.85" customHeight="1" x14ac:dyDescent="0.3">
      <c r="A258" s="72"/>
      <c r="B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Q258" s="72"/>
    </row>
    <row r="259" spans="1:71" ht="8.85" customHeight="1" x14ac:dyDescent="0.3">
      <c r="A259" s="47">
        <v>16</v>
      </c>
      <c r="B259" s="58"/>
      <c r="C259" s="47" t="s">
        <v>231</v>
      </c>
      <c r="E259" s="69">
        <v>653964</v>
      </c>
      <c r="F259" s="66"/>
      <c r="G259" s="69">
        <v>51230</v>
      </c>
      <c r="H259" s="47"/>
      <c r="I259" s="69">
        <v>234946</v>
      </c>
      <c r="J259" s="69"/>
      <c r="K259" s="69">
        <v>0</v>
      </c>
      <c r="L259" s="47"/>
      <c r="M259" s="69">
        <v>0</v>
      </c>
      <c r="N259" s="47"/>
      <c r="O259" s="69">
        <v>0</v>
      </c>
      <c r="P259" s="47"/>
      <c r="Q259" s="69">
        <v>4935</v>
      </c>
      <c r="R259" s="47"/>
      <c r="S259" s="69">
        <v>1562</v>
      </c>
      <c r="T259" s="47"/>
      <c r="U259" s="69">
        <f>SUM(E259:S259)</f>
        <v>946637</v>
      </c>
      <c r="V259" s="47"/>
      <c r="W259" s="70">
        <f>(U259/$BS259)</f>
        <v>126.67429412551853</v>
      </c>
      <c r="X259" s="47"/>
      <c r="Y259" s="70">
        <f>IF($BO259,U259/$BO259*100,0)</f>
        <v>10.274722489680906</v>
      </c>
      <c r="Z259" s="47"/>
      <c r="AA259" s="69">
        <v>6220211</v>
      </c>
      <c r="AB259" s="47"/>
      <c r="AC259" s="70">
        <f>(AA259/$BS259)</f>
        <v>832.3579553057674</v>
      </c>
      <c r="AD259" s="47"/>
      <c r="AE259" s="70">
        <f>IF($BO259,AA259/$BO259*100,0)</f>
        <v>67.513674040060295</v>
      </c>
      <c r="AF259" s="47"/>
      <c r="AG259" s="282">
        <v>61918</v>
      </c>
      <c r="AH259" s="47"/>
      <c r="AI259" s="70">
        <f>(AG259/$BS259)</f>
        <v>8.2855613542084843</v>
      </c>
      <c r="AJ259" s="47"/>
      <c r="AK259" s="70">
        <f>IF($BO259,AG259/$BO259*100,0)</f>
        <v>0.6720530331225828</v>
      </c>
      <c r="AL259" s="47"/>
      <c r="AM259" s="282">
        <v>88338</v>
      </c>
      <c r="AN259" s="47"/>
      <c r="AO259" s="70">
        <f>(AM259/$BS259)</f>
        <v>11.820955439582496</v>
      </c>
      <c r="AP259" s="47"/>
      <c r="AQ259" s="70">
        <f>IF($BO259,AM259/$BO259*100,0)</f>
        <v>0.95881360573634034</v>
      </c>
      <c r="AR259" s="47"/>
      <c r="AS259" s="282">
        <v>909257</v>
      </c>
      <c r="AT259" s="47"/>
      <c r="AU259" s="70">
        <f>(AS259/$BS259)</f>
        <v>121.67228689950488</v>
      </c>
      <c r="AV259" s="47"/>
      <c r="AW259" s="70">
        <f>IF($BO259,AS259/$BO259*100,0)</f>
        <v>9.8690029512894526</v>
      </c>
      <c r="AX259" s="47"/>
      <c r="AY259" s="282">
        <v>44463</v>
      </c>
      <c r="AZ259" s="47"/>
      <c r="BA259" s="282">
        <v>250214</v>
      </c>
      <c r="BB259" s="47"/>
      <c r="BC259" s="69">
        <f>(AY259+BA259)</f>
        <v>294677</v>
      </c>
      <c r="BD259" s="47"/>
      <c r="BE259" s="70">
        <f>(BC259/$BS259)</f>
        <v>39.432222668272445</v>
      </c>
      <c r="BF259" s="47"/>
      <c r="BG259" s="70">
        <f>IF($BO259,BC259/$BO259*100,0)</f>
        <v>3.1984006531455043</v>
      </c>
      <c r="BH259" s="47"/>
      <c r="BI259" s="282">
        <v>692223</v>
      </c>
      <c r="BJ259" s="47"/>
      <c r="BK259" s="70">
        <f>(BI259/$BS259)</f>
        <v>92.629867523083092</v>
      </c>
      <c r="BL259" s="47"/>
      <c r="BM259" s="70">
        <f>IF($BO259,BI259/$BO259*100,0)</f>
        <v>7.5133332269649147</v>
      </c>
      <c r="BN259" s="47"/>
      <c r="BO259" s="69">
        <f>(U259+AA259+AG259+AM259+AS259+BC259+BI259)</f>
        <v>9213261</v>
      </c>
      <c r="BQ259" s="47">
        <v>16</v>
      </c>
      <c r="BS259" s="51">
        <v>7473</v>
      </c>
    </row>
    <row r="260" spans="1:71" ht="8.85" customHeight="1" x14ac:dyDescent="0.3">
      <c r="A260" s="47">
        <v>17</v>
      </c>
      <c r="B260" s="58"/>
      <c r="C260" s="47" t="s">
        <v>232</v>
      </c>
      <c r="E260" s="69">
        <v>1777955</v>
      </c>
      <c r="F260" s="66"/>
      <c r="G260" s="69">
        <v>20301</v>
      </c>
      <c r="H260" s="47"/>
      <c r="I260" s="69">
        <v>423039</v>
      </c>
      <c r="J260" s="69"/>
      <c r="K260" s="69">
        <v>0</v>
      </c>
      <c r="L260" s="47"/>
      <c r="M260" s="69">
        <v>0</v>
      </c>
      <c r="N260" s="47"/>
      <c r="O260" s="69">
        <v>0</v>
      </c>
      <c r="P260" s="47"/>
      <c r="Q260" s="69">
        <v>22155</v>
      </c>
      <c r="R260" s="47"/>
      <c r="S260" s="69">
        <v>22292</v>
      </c>
      <c r="T260" s="47"/>
      <c r="U260" s="69">
        <f>SUM(E260:S260)</f>
        <v>2265742</v>
      </c>
      <c r="V260" s="47"/>
      <c r="W260" s="70">
        <f>(U260/$BS260)</f>
        <v>150.93877822929852</v>
      </c>
      <c r="X260" s="47"/>
      <c r="Y260" s="70">
        <f>IF($BO260,U260/$BO260*100,0)</f>
        <v>23.404525211072738</v>
      </c>
      <c r="Z260" s="47"/>
      <c r="AA260" s="69">
        <v>5183119</v>
      </c>
      <c r="AB260" s="47"/>
      <c r="AC260" s="70">
        <f>(AA260/$BS260)</f>
        <v>345.28805542602089</v>
      </c>
      <c r="AD260" s="47"/>
      <c r="AE260" s="70">
        <f>IF($BO260,AA260/$BO260*100,0)</f>
        <v>53.540270387135926</v>
      </c>
      <c r="AF260" s="47"/>
      <c r="AG260" s="69">
        <v>30669</v>
      </c>
      <c r="AH260" s="47"/>
      <c r="AI260" s="70">
        <f>(AG260/$BS260)</f>
        <v>2.0431017254013724</v>
      </c>
      <c r="AJ260" s="47"/>
      <c r="AK260" s="70">
        <f>IF($BO260,AG260/$BO260*100,0)</f>
        <v>0.31680278853390625</v>
      </c>
      <c r="AL260" s="47"/>
      <c r="AM260" s="69">
        <v>154521</v>
      </c>
      <c r="AN260" s="47"/>
      <c r="AO260" s="70">
        <f>(AM260/$BS260)</f>
        <v>10.293851175804409</v>
      </c>
      <c r="AP260" s="47"/>
      <c r="AQ260" s="70">
        <f>IF($BO260,AM260/$BO260*100,0)</f>
        <v>1.5961617166209439</v>
      </c>
      <c r="AR260" s="47"/>
      <c r="AS260" s="69">
        <v>1122585</v>
      </c>
      <c r="AT260" s="47"/>
      <c r="AU260" s="70">
        <f>(AS260/$BS260)</f>
        <v>74.784158283925123</v>
      </c>
      <c r="AV260" s="47"/>
      <c r="AW260" s="70">
        <f>IF($BO260,AS260/$BO260*100,0)</f>
        <v>11.596010902420527</v>
      </c>
      <c r="AX260" s="47"/>
      <c r="AY260" s="69">
        <v>73145</v>
      </c>
      <c r="AZ260" s="47"/>
      <c r="BA260" s="69">
        <v>45</v>
      </c>
      <c r="BB260" s="47"/>
      <c r="BC260" s="69">
        <f>(AY260+BA260)</f>
        <v>73190</v>
      </c>
      <c r="BD260" s="47"/>
      <c r="BE260" s="70">
        <f>(BC260/$BS260)</f>
        <v>4.8757577776297385</v>
      </c>
      <c r="BF260" s="47"/>
      <c r="BG260" s="70">
        <f>IF($BO260,BC260/$BO260*100,0)</f>
        <v>0.75603365263936217</v>
      </c>
      <c r="BH260" s="47"/>
      <c r="BI260" s="69">
        <v>850960</v>
      </c>
      <c r="BJ260" s="47"/>
      <c r="BK260" s="70">
        <f>(BI260/$BS260)</f>
        <v>56.689094663913131</v>
      </c>
      <c r="BL260" s="47"/>
      <c r="BM260" s="70">
        <f>IF($BO260,BI260/$BO260*100,0)</f>
        <v>8.7901953415766041</v>
      </c>
      <c r="BN260" s="47"/>
      <c r="BO260" s="69">
        <f>(U260+AA260+AG260+AM260+AS260+BC260+BI260)</f>
        <v>9680786</v>
      </c>
      <c r="BQ260" s="47">
        <v>17</v>
      </c>
      <c r="BS260" s="51">
        <v>15011</v>
      </c>
    </row>
    <row r="261" spans="1:71" ht="8.85" customHeight="1" x14ac:dyDescent="0.3">
      <c r="A261" s="47">
        <v>18</v>
      </c>
      <c r="B261" s="58"/>
      <c r="C261" s="47" t="s">
        <v>233</v>
      </c>
      <c r="E261" s="69">
        <v>12549695</v>
      </c>
      <c r="F261" s="66"/>
      <c r="G261" s="69">
        <v>327553</v>
      </c>
      <c r="H261" s="47"/>
      <c r="I261" s="69">
        <v>0</v>
      </c>
      <c r="J261" s="69"/>
      <c r="K261" s="69">
        <v>0</v>
      </c>
      <c r="L261" s="47"/>
      <c r="M261" s="69">
        <v>0</v>
      </c>
      <c r="N261" s="47"/>
      <c r="O261" s="69">
        <v>0</v>
      </c>
      <c r="P261" s="47"/>
      <c r="Q261" s="69">
        <v>51563</v>
      </c>
      <c r="R261" s="47"/>
      <c r="S261" s="69">
        <v>51563</v>
      </c>
      <c r="T261" s="47"/>
      <c r="U261" s="69">
        <f>SUM(E261:S261)</f>
        <v>12980374</v>
      </c>
      <c r="V261" s="47"/>
      <c r="W261" s="70">
        <f>(U261/$BS261)</f>
        <v>526.4803893733523</v>
      </c>
      <c r="X261" s="47"/>
      <c r="Y261" s="70">
        <f>IF($BO261,U261/$BO261*100,0)</f>
        <v>38.65787305805253</v>
      </c>
      <c r="Z261" s="47"/>
      <c r="AA261" s="69">
        <v>14562161</v>
      </c>
      <c r="AB261" s="47"/>
      <c r="AC261" s="70">
        <f>(AA261/$BS261)</f>
        <v>590.63723382680996</v>
      </c>
      <c r="AD261" s="47"/>
      <c r="AE261" s="70">
        <f>IF($BO261,AA261/$BO261*100,0)</f>
        <v>43.368717372005101</v>
      </c>
      <c r="AF261" s="47"/>
      <c r="AG261" s="69">
        <v>457719</v>
      </c>
      <c r="AH261" s="47"/>
      <c r="AI261" s="70">
        <f>(AG261/$BS261)</f>
        <v>18.564956398296491</v>
      </c>
      <c r="AJ261" s="47"/>
      <c r="AK261" s="70">
        <f>IF($BO261,AG261/$BO261*100,0)</f>
        <v>1.3631689655674597</v>
      </c>
      <c r="AL261" s="47"/>
      <c r="AM261" s="69">
        <v>281512</v>
      </c>
      <c r="AN261" s="47"/>
      <c r="AO261" s="70">
        <f>(AM261/$BS261)</f>
        <v>11.418049077266275</v>
      </c>
      <c r="AP261" s="47"/>
      <c r="AQ261" s="70">
        <f>IF($BO261,AM261/$BO261*100,0)</f>
        <v>0.83839303554107802</v>
      </c>
      <c r="AR261" s="47"/>
      <c r="AS261" s="69">
        <v>3810681</v>
      </c>
      <c r="AT261" s="47"/>
      <c r="AU261" s="70">
        <f>(AS261/$BS261)</f>
        <v>154.56017035084162</v>
      </c>
      <c r="AV261" s="47"/>
      <c r="AW261" s="70">
        <f>IF($BO261,AS261/$BO261*100,0)</f>
        <v>11.348888896632154</v>
      </c>
      <c r="AX261" s="47"/>
      <c r="AY261" s="69">
        <v>86376</v>
      </c>
      <c r="AZ261" s="47"/>
      <c r="BA261" s="69">
        <v>900463</v>
      </c>
      <c r="BB261" s="47"/>
      <c r="BC261" s="69">
        <f>(AY261+BA261)</f>
        <v>986839</v>
      </c>
      <c r="BD261" s="47"/>
      <c r="BE261" s="70">
        <f>(BC261/$BS261)</f>
        <v>40.025917663759884</v>
      </c>
      <c r="BF261" s="47"/>
      <c r="BG261" s="70">
        <f>IF($BO261,BC261/$BO261*100,0)</f>
        <v>2.9389828668061111</v>
      </c>
      <c r="BH261" s="47"/>
      <c r="BI261" s="69">
        <v>498283</v>
      </c>
      <c r="BJ261" s="47"/>
      <c r="BK261" s="70">
        <f>(BI261/$BS261)</f>
        <v>20.210221050496855</v>
      </c>
      <c r="BL261" s="47"/>
      <c r="BM261" s="70">
        <f>IF($BO261,BI261/$BO261*100,0)</f>
        <v>1.4839758053955603</v>
      </c>
      <c r="BN261" s="47"/>
      <c r="BO261" s="69">
        <f>(U261+AA261+AG261+AM261+AS261+BC261+BI261)</f>
        <v>33577569</v>
      </c>
      <c r="BQ261" s="47">
        <v>18</v>
      </c>
      <c r="BS261" s="51">
        <v>24655</v>
      </c>
    </row>
    <row r="262" spans="1:71" ht="8.85" customHeight="1" x14ac:dyDescent="0.3">
      <c r="A262" s="47">
        <v>19</v>
      </c>
      <c r="B262" s="58"/>
      <c r="C262" s="47" t="s">
        <v>234</v>
      </c>
      <c r="E262" s="69">
        <v>15719401</v>
      </c>
      <c r="F262" s="66"/>
      <c r="G262" s="69">
        <v>255680</v>
      </c>
      <c r="H262" s="47"/>
      <c r="I262" s="69">
        <v>2795373</v>
      </c>
      <c r="J262" s="69"/>
      <c r="K262" s="69">
        <v>0</v>
      </c>
      <c r="L262" s="47"/>
      <c r="M262" s="69">
        <v>23361</v>
      </c>
      <c r="N262" s="47"/>
      <c r="O262" s="69">
        <v>0</v>
      </c>
      <c r="P262" s="47"/>
      <c r="Q262" s="69">
        <v>169892</v>
      </c>
      <c r="R262" s="47"/>
      <c r="S262" s="69">
        <v>54091</v>
      </c>
      <c r="T262" s="47"/>
      <c r="U262" s="69">
        <f>SUM(E262:S262)</f>
        <v>19017798</v>
      </c>
      <c r="V262" s="47"/>
      <c r="W262" s="70">
        <f>(U262/$BS262)</f>
        <v>394.15125388601035</v>
      </c>
      <c r="X262" s="47"/>
      <c r="Y262" s="70">
        <f>IF($BO262,U262/$BO262*100,0)</f>
        <v>39.386767732139958</v>
      </c>
      <c r="Z262" s="47"/>
      <c r="AA262" s="69">
        <v>21634053</v>
      </c>
      <c r="AB262" s="47"/>
      <c r="AC262" s="70">
        <f>(AA262/$BS262)</f>
        <v>448.37415544041448</v>
      </c>
      <c r="AD262" s="47"/>
      <c r="AE262" s="70">
        <f>IF($BO262,AA262/$BO262*100,0)</f>
        <v>44.805156759778697</v>
      </c>
      <c r="AF262" s="47"/>
      <c r="AG262" s="69">
        <v>1607244</v>
      </c>
      <c r="AH262" s="47"/>
      <c r="AI262" s="70">
        <f>(AG262/$BS262)</f>
        <v>33.310756476683935</v>
      </c>
      <c r="AJ262" s="47"/>
      <c r="AK262" s="70">
        <f>IF($BO262,AG262/$BO262*100,0)</f>
        <v>3.3286790677277969</v>
      </c>
      <c r="AL262" s="47"/>
      <c r="AM262" s="69">
        <v>252776</v>
      </c>
      <c r="AN262" s="47"/>
      <c r="AO262" s="70">
        <f>(AM262/$BS262)</f>
        <v>5.2388808290155442</v>
      </c>
      <c r="AP262" s="47"/>
      <c r="AQ262" s="70">
        <f>IF($BO262,AM262/$BO262*100,0)</f>
        <v>0.5235111657122139</v>
      </c>
      <c r="AR262" s="47"/>
      <c r="AS262" s="69">
        <v>3245033</v>
      </c>
      <c r="AT262" s="47"/>
      <c r="AU262" s="70">
        <f>(AS262/$BS262)</f>
        <v>67.254569948186528</v>
      </c>
      <c r="AV262" s="47"/>
      <c r="AW262" s="70">
        <f>IF($BO262,AS262/$BO262*100,0)</f>
        <v>6.7206182889380432</v>
      </c>
      <c r="AX262" s="47"/>
      <c r="AY262" s="69">
        <v>102577</v>
      </c>
      <c r="AZ262" s="47"/>
      <c r="BA262" s="69">
        <v>1947688</v>
      </c>
      <c r="BB262" s="47"/>
      <c r="BC262" s="69">
        <f>(AY262+BA262)</f>
        <v>2050265</v>
      </c>
      <c r="BD262" s="47"/>
      <c r="BE262" s="70">
        <f>(BC262/$BS262)</f>
        <v>42.492538860103629</v>
      </c>
      <c r="BF262" s="47"/>
      <c r="BG262" s="70">
        <f>IF($BO262,BC262/$BO262*100,0)</f>
        <v>4.2461967123815247</v>
      </c>
      <c r="BH262" s="47"/>
      <c r="BI262" s="69">
        <v>477570</v>
      </c>
      <c r="BJ262" s="47"/>
      <c r="BK262" s="70">
        <f>(BI262/$BS262)</f>
        <v>9.8978238341968918</v>
      </c>
      <c r="BL262" s="47"/>
      <c r="BM262" s="70">
        <f>IF($BO262,BI262/$BO262*100,0)</f>
        <v>0.98907027332176323</v>
      </c>
      <c r="BN262" s="47"/>
      <c r="BO262" s="69">
        <f>(U262+AA262+AG262+AM262+AS262+BC262+BI262)</f>
        <v>48284739</v>
      </c>
      <c r="BQ262" s="47">
        <v>19</v>
      </c>
      <c r="BS262" s="51">
        <v>48250</v>
      </c>
    </row>
    <row r="263" spans="1:71" ht="8.85" customHeight="1" x14ac:dyDescent="0.3">
      <c r="A263" s="47">
        <v>20</v>
      </c>
      <c r="B263" s="58"/>
      <c r="C263" s="47" t="s">
        <v>235</v>
      </c>
      <c r="E263" s="69">
        <v>1281071</v>
      </c>
      <c r="F263" s="66"/>
      <c r="G263" s="69">
        <v>63412</v>
      </c>
      <c r="H263" s="47"/>
      <c r="I263" s="69">
        <v>135104</v>
      </c>
      <c r="J263" s="69"/>
      <c r="K263" s="69">
        <v>1016</v>
      </c>
      <c r="L263" s="47"/>
      <c r="M263" s="69">
        <v>50655</v>
      </c>
      <c r="N263" s="47"/>
      <c r="O263" s="69">
        <v>0</v>
      </c>
      <c r="P263" s="47"/>
      <c r="Q263" s="69">
        <v>14683</v>
      </c>
      <c r="R263" s="47"/>
      <c r="S263" s="69">
        <v>18024</v>
      </c>
      <c r="T263" s="47"/>
      <c r="U263" s="69">
        <f>SUM(E263:S263)</f>
        <v>1563965</v>
      </c>
      <c r="V263" s="47"/>
      <c r="W263" s="70">
        <f>(U263/$BS263)</f>
        <v>323.73525150072447</v>
      </c>
      <c r="X263" s="47"/>
      <c r="Y263" s="70">
        <f>IF($BO263,U263/$BO263*100,0)</f>
        <v>35.316139588584868</v>
      </c>
      <c r="Z263" s="47"/>
      <c r="AA263" s="69">
        <v>2311138</v>
      </c>
      <c r="AB263" s="47"/>
      <c r="AC263" s="70">
        <f>(AA263/$BS263)</f>
        <v>478.39743324363485</v>
      </c>
      <c r="AD263" s="47"/>
      <c r="AE263" s="70">
        <f>IF($BO263,AA263/$BO263*100,0)</f>
        <v>52.188170589804017</v>
      </c>
      <c r="AF263" s="47"/>
      <c r="AG263" s="282">
        <v>10594</v>
      </c>
      <c r="AH263" s="47"/>
      <c r="AI263" s="70">
        <f>(AG263/$BS263)</f>
        <v>2.1929207203477539</v>
      </c>
      <c r="AJ263" s="47"/>
      <c r="AK263" s="70">
        <f>IF($BO263,AG263/$BO263*100,0)</f>
        <v>0.23922477983936216</v>
      </c>
      <c r="AL263" s="47"/>
      <c r="AM263" s="282">
        <v>13304</v>
      </c>
      <c r="AN263" s="47"/>
      <c r="AO263" s="70">
        <f>(AM263/$BS263)</f>
        <v>2.7538811840198716</v>
      </c>
      <c r="AP263" s="47"/>
      <c r="AQ263" s="70">
        <f>IF($BO263,AM263/$BO263*100,0)</f>
        <v>0.30041971596968797</v>
      </c>
      <c r="AR263" s="47"/>
      <c r="AS263" s="282">
        <v>319687</v>
      </c>
      <c r="AT263" s="47"/>
      <c r="AU263" s="70">
        <f>(AS263/$BS263)</f>
        <v>66.174084040571316</v>
      </c>
      <c r="AV263" s="47"/>
      <c r="AW263" s="70">
        <f>IF($BO263,AS263/$BO263*100,0)</f>
        <v>7.2189024157547825</v>
      </c>
      <c r="AX263" s="47"/>
      <c r="AY263" s="282">
        <v>391</v>
      </c>
      <c r="AZ263" s="47"/>
      <c r="BA263" s="282">
        <v>14527</v>
      </c>
      <c r="BB263" s="47"/>
      <c r="BC263" s="69">
        <f>(AY263+BA263)</f>
        <v>14918</v>
      </c>
      <c r="BD263" s="47"/>
      <c r="BE263" s="70">
        <f>(BC263/$BS263)</f>
        <v>3.0879735044504244</v>
      </c>
      <c r="BF263" s="47"/>
      <c r="BG263" s="70">
        <f>IF($BO263,BC263/$BO263*100,0)</f>
        <v>0.33686570376095948</v>
      </c>
      <c r="BH263" s="47"/>
      <c r="BI263" s="282">
        <v>194865</v>
      </c>
      <c r="BJ263" s="47"/>
      <c r="BK263" s="70">
        <f>(BI263/$BS263)</f>
        <v>40.336369281722213</v>
      </c>
      <c r="BL263" s="47"/>
      <c r="BM263" s="70">
        <f>IF($BO263,BI263/$BO263*100,0)</f>
        <v>4.4002772062863231</v>
      </c>
      <c r="BN263" s="47"/>
      <c r="BO263" s="69">
        <f>(U263+AA263+AG263+AM263+AS263+BC263+BI263)</f>
        <v>4428471</v>
      </c>
      <c r="BQ263" s="47">
        <v>20</v>
      </c>
      <c r="BS263" s="51">
        <v>4831</v>
      </c>
    </row>
    <row r="264" spans="1:71" ht="8.85" customHeight="1" x14ac:dyDescent="0.3">
      <c r="A264" s="72"/>
      <c r="B264" s="47"/>
      <c r="E264" s="47"/>
      <c r="F264" s="47"/>
      <c r="G264" s="47"/>
      <c r="H264" s="47"/>
      <c r="I264" s="47"/>
      <c r="J264" s="47"/>
      <c r="K264" s="47"/>
      <c r="L264" s="47"/>
      <c r="M264" s="47"/>
      <c r="N264" s="47"/>
      <c r="O264" s="47"/>
      <c r="P264" s="47"/>
      <c r="Q264" s="47"/>
      <c r="R264" s="47"/>
      <c r="S264" s="47"/>
      <c r="T264" s="47"/>
      <c r="U264" s="66"/>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66"/>
      <c r="BD264" s="47"/>
      <c r="BE264" s="47"/>
      <c r="BF264" s="47"/>
      <c r="BG264" s="47"/>
      <c r="BH264" s="47"/>
      <c r="BI264" s="47"/>
      <c r="BJ264" s="47"/>
      <c r="BK264" s="47"/>
      <c r="BL264" s="47"/>
      <c r="BM264" s="47"/>
      <c r="BN264" s="47"/>
      <c r="BO264" s="66"/>
      <c r="BQ264" s="72"/>
    </row>
    <row r="265" spans="1:71" ht="8.85" customHeight="1" x14ac:dyDescent="0.3">
      <c r="A265" s="47">
        <v>21</v>
      </c>
      <c r="B265" s="58"/>
      <c r="C265" s="47" t="s">
        <v>236</v>
      </c>
      <c r="E265" s="69">
        <v>552712</v>
      </c>
      <c r="F265" s="66"/>
      <c r="G265" s="69">
        <v>31083</v>
      </c>
      <c r="H265" s="47"/>
      <c r="I265" s="69">
        <v>121412</v>
      </c>
      <c r="J265" s="69"/>
      <c r="K265" s="69">
        <v>132</v>
      </c>
      <c r="L265" s="47"/>
      <c r="M265" s="69">
        <v>62147</v>
      </c>
      <c r="N265" s="47"/>
      <c r="O265" s="69">
        <v>0</v>
      </c>
      <c r="P265" s="47"/>
      <c r="Q265" s="69">
        <v>7136</v>
      </c>
      <c r="R265" s="47"/>
      <c r="S265" s="69">
        <v>12062</v>
      </c>
      <c r="T265" s="47"/>
      <c r="U265" s="69">
        <f t="shared" ref="U265:U277" si="17">SUM(E265:S265)</f>
        <v>786684</v>
      </c>
      <c r="V265" s="47"/>
      <c r="W265" s="70">
        <f t="shared" ref="W265:W277" si="18">(U265/$BS265)</f>
        <v>136.79081898800209</v>
      </c>
      <c r="X265" s="47"/>
      <c r="Y265" s="70">
        <f t="shared" ref="Y265:Y277" si="19">IF($BO265,U265/$BO265*100,0)</f>
        <v>16.220760232410882</v>
      </c>
      <c r="Z265" s="47"/>
      <c r="AA265" s="69">
        <v>2883918</v>
      </c>
      <c r="AB265" s="47"/>
      <c r="AC265" s="70">
        <f t="shared" ref="AC265:AC277" si="20">(AA265/$BS265)</f>
        <v>501.46374543557641</v>
      </c>
      <c r="AD265" s="47"/>
      <c r="AE265" s="70">
        <f t="shared" ref="AE265:AE277" si="21">IF($BO265,AA265/$BO265*100,0)</f>
        <v>59.463955550047956</v>
      </c>
      <c r="AF265" s="47"/>
      <c r="AG265" s="282">
        <v>635</v>
      </c>
      <c r="AH265" s="47"/>
      <c r="AI265" s="70">
        <f t="shared" ref="AI265:AI277" si="22">(AG265/$BS265)</f>
        <v>0.11041557989914798</v>
      </c>
      <c r="AJ265" s="47"/>
      <c r="AK265" s="70">
        <f t="shared" ref="AK265:AK277" si="23">IF($BO265,AG265/$BO265*100,0)</f>
        <v>1.3093164151782558E-2</v>
      </c>
      <c r="AL265" s="47"/>
      <c r="AM265" s="282">
        <v>20184</v>
      </c>
      <c r="AN265" s="47"/>
      <c r="AO265" s="70">
        <f t="shared" ref="AO265:AO277" si="24">(AM265/$BS265)</f>
        <v>3.5096504955659884</v>
      </c>
      <c r="AP265" s="47"/>
      <c r="AQ265" s="70">
        <f t="shared" ref="AQ265:AQ277" si="25">IF($BO265,AM265/$BO265*100,0)</f>
        <v>0.41617704762138447</v>
      </c>
      <c r="AR265" s="47"/>
      <c r="AS265" s="282">
        <v>1120306</v>
      </c>
      <c r="AT265" s="47"/>
      <c r="AU265" s="70">
        <f t="shared" ref="AU265:AU277" si="26">(AS265/$BS265)</f>
        <v>194.80194748739351</v>
      </c>
      <c r="AV265" s="47"/>
      <c r="AW265" s="70">
        <f t="shared" ref="AW265:AW277" si="27">IF($BO265,AS265/$BO265*100,0)</f>
        <v>23.099764343664425</v>
      </c>
      <c r="AX265" s="47"/>
      <c r="AY265" s="282">
        <v>118</v>
      </c>
      <c r="AZ265" s="47"/>
      <c r="BA265" s="282">
        <v>3289</v>
      </c>
      <c r="BB265" s="47"/>
      <c r="BC265" s="69">
        <f t="shared" ref="BC265:BC277" si="28">(AY265+BA265)</f>
        <v>3407</v>
      </c>
      <c r="BD265" s="47"/>
      <c r="BE265" s="70">
        <f t="shared" ref="BE265:BE277" si="29">(BC265/$BS265)</f>
        <v>0.59241870978960176</v>
      </c>
      <c r="BF265" s="47"/>
      <c r="BG265" s="70">
        <f t="shared" ref="BG265:BG277" si="30">IF($BO265,BC265/$BO265*100,0)</f>
        <v>7.0249464984445939E-2</v>
      </c>
      <c r="BH265" s="47"/>
      <c r="BI265" s="282">
        <v>34725</v>
      </c>
      <c r="BJ265" s="47"/>
      <c r="BK265" s="70">
        <f t="shared" ref="BK265:BK277" si="31">(BI265/$BS265)</f>
        <v>6.0380803338549818</v>
      </c>
      <c r="BL265" s="47"/>
      <c r="BM265" s="70">
        <f t="shared" ref="BM265:BM277" si="32">IF($BO265,BI265/$BO265*100,0)</f>
        <v>0.71600019711913265</v>
      </c>
      <c r="BN265" s="47"/>
      <c r="BO265" s="69">
        <f t="shared" ref="BO265:BO277" si="33">(U265+AA265+AG265+AM265+AS265+BC265+BI265)</f>
        <v>4849859</v>
      </c>
      <c r="BQ265" s="47">
        <v>21</v>
      </c>
      <c r="BS265" s="51">
        <v>5751</v>
      </c>
    </row>
    <row r="266" spans="1:71" ht="8.85" customHeight="1" x14ac:dyDescent="0.3">
      <c r="A266" s="47">
        <v>22</v>
      </c>
      <c r="B266" s="58"/>
      <c r="C266" s="47" t="s">
        <v>189</v>
      </c>
      <c r="E266" s="69">
        <v>615108</v>
      </c>
      <c r="F266" s="66"/>
      <c r="G266" s="69">
        <v>30841</v>
      </c>
      <c r="H266" s="47"/>
      <c r="I266" s="69">
        <v>202523</v>
      </c>
      <c r="J266" s="69"/>
      <c r="K266" s="69">
        <v>0</v>
      </c>
      <c r="L266" s="47"/>
      <c r="M266" s="69">
        <v>0</v>
      </c>
      <c r="N266" s="47"/>
      <c r="O266" s="69">
        <v>0</v>
      </c>
      <c r="P266" s="47"/>
      <c r="Q266" s="69">
        <v>0</v>
      </c>
      <c r="R266" s="47"/>
      <c r="S266" s="69">
        <v>0</v>
      </c>
      <c r="T266" s="47"/>
      <c r="U266" s="69">
        <f t="shared" si="17"/>
        <v>848472</v>
      </c>
      <c r="V266" s="47"/>
      <c r="W266" s="70">
        <f t="shared" si="18"/>
        <v>173.86721311475409</v>
      </c>
      <c r="X266" s="47"/>
      <c r="Y266" s="70">
        <f t="shared" si="19"/>
        <v>24.162362766919625</v>
      </c>
      <c r="Z266" s="47"/>
      <c r="AA266" s="69">
        <v>2316443</v>
      </c>
      <c r="AB266" s="47"/>
      <c r="AC266" s="70">
        <f t="shared" si="20"/>
        <v>474.68094262295079</v>
      </c>
      <c r="AD266" s="47"/>
      <c r="AE266" s="70">
        <f t="shared" si="21"/>
        <v>65.966509318977643</v>
      </c>
      <c r="AF266" s="47"/>
      <c r="AG266" s="69">
        <v>4675</v>
      </c>
      <c r="AH266" s="47"/>
      <c r="AI266" s="70">
        <f t="shared" si="22"/>
        <v>0.95799180327868849</v>
      </c>
      <c r="AJ266" s="47"/>
      <c r="AK266" s="70">
        <f t="shared" si="23"/>
        <v>0.13313232014179516</v>
      </c>
      <c r="AL266" s="47"/>
      <c r="AM266" s="69">
        <v>94629</v>
      </c>
      <c r="AN266" s="47"/>
      <c r="AO266" s="70">
        <f t="shared" si="24"/>
        <v>19.391188524590163</v>
      </c>
      <c r="AP266" s="47"/>
      <c r="AQ266" s="70">
        <f t="shared" si="25"/>
        <v>2.6947975021813764</v>
      </c>
      <c r="AR266" s="47"/>
      <c r="AS266" s="69">
        <v>169316</v>
      </c>
      <c r="AT266" s="47"/>
      <c r="AU266" s="70">
        <f t="shared" si="26"/>
        <v>34.695901639344264</v>
      </c>
      <c r="AV266" s="47"/>
      <c r="AW266" s="70">
        <f t="shared" si="27"/>
        <v>4.821696666765388</v>
      </c>
      <c r="AX266" s="47"/>
      <c r="AY266" s="69">
        <v>6975</v>
      </c>
      <c r="AZ266" s="47"/>
      <c r="BA266" s="69">
        <v>20859</v>
      </c>
      <c r="BB266" s="47"/>
      <c r="BC266" s="69">
        <f t="shared" si="28"/>
        <v>27834</v>
      </c>
      <c r="BD266" s="47"/>
      <c r="BE266" s="70">
        <f t="shared" si="29"/>
        <v>5.7036885245901638</v>
      </c>
      <c r="BF266" s="47"/>
      <c r="BG266" s="70">
        <f t="shared" si="30"/>
        <v>0.79264278049769565</v>
      </c>
      <c r="BH266" s="47"/>
      <c r="BI266" s="69">
        <v>50175</v>
      </c>
      <c r="BJ266" s="47"/>
      <c r="BK266" s="70">
        <f t="shared" si="31"/>
        <v>10.281762295081966</v>
      </c>
      <c r="BL266" s="47"/>
      <c r="BM266" s="70">
        <f t="shared" si="32"/>
        <v>1.4288586445164861</v>
      </c>
      <c r="BN266" s="47"/>
      <c r="BO266" s="69">
        <f t="shared" si="33"/>
        <v>3511544</v>
      </c>
      <c r="BQ266" s="47">
        <v>22</v>
      </c>
      <c r="BS266" s="51">
        <v>4880</v>
      </c>
    </row>
    <row r="267" spans="1:71" ht="8.85" customHeight="1" x14ac:dyDescent="0.3">
      <c r="A267" s="47">
        <v>23</v>
      </c>
      <c r="B267" s="58"/>
      <c r="C267" s="47" t="s">
        <v>197</v>
      </c>
      <c r="E267" s="69">
        <v>1649083</v>
      </c>
      <c r="F267" s="66"/>
      <c r="G267" s="69">
        <v>68406</v>
      </c>
      <c r="H267" s="47"/>
      <c r="I267" s="69">
        <v>194543</v>
      </c>
      <c r="J267" s="69"/>
      <c r="K267" s="69">
        <v>0</v>
      </c>
      <c r="L267" s="47"/>
      <c r="M267" s="69">
        <v>745397</v>
      </c>
      <c r="N267" s="47"/>
      <c r="O267" s="69">
        <v>0</v>
      </c>
      <c r="P267" s="47"/>
      <c r="Q267" s="69">
        <v>19486</v>
      </c>
      <c r="R267" s="47"/>
      <c r="S267" s="69">
        <v>46679</v>
      </c>
      <c r="T267" s="47"/>
      <c r="U267" s="69">
        <f t="shared" si="17"/>
        <v>2723594</v>
      </c>
      <c r="V267" s="47"/>
      <c r="W267" s="70">
        <f t="shared" si="18"/>
        <v>303.12676683361155</v>
      </c>
      <c r="X267" s="47"/>
      <c r="Y267" s="70">
        <f t="shared" si="19"/>
        <v>45.786678259618235</v>
      </c>
      <c r="Z267" s="47"/>
      <c r="AA267" s="69">
        <v>2930393</v>
      </c>
      <c r="AB267" s="47"/>
      <c r="AC267" s="70">
        <f t="shared" si="20"/>
        <v>326.14279354479686</v>
      </c>
      <c r="AD267" s="47"/>
      <c r="AE267" s="70">
        <f t="shared" si="21"/>
        <v>49.263202028363054</v>
      </c>
      <c r="AF267" s="47"/>
      <c r="AG267" s="69">
        <v>39068</v>
      </c>
      <c r="AH267" s="47"/>
      <c r="AI267" s="70">
        <f t="shared" si="22"/>
        <v>4.3481357818586535</v>
      </c>
      <c r="AJ267" s="47"/>
      <c r="AK267" s="70">
        <f t="shared" si="23"/>
        <v>0.65677701825116552</v>
      </c>
      <c r="AL267" s="47"/>
      <c r="AM267" s="69">
        <v>13486</v>
      </c>
      <c r="AN267" s="47"/>
      <c r="AO267" s="70">
        <f t="shared" si="24"/>
        <v>1.500946021146355</v>
      </c>
      <c r="AP267" s="47"/>
      <c r="AQ267" s="70">
        <f t="shared" si="25"/>
        <v>0.22671482717659514</v>
      </c>
      <c r="AR267" s="47"/>
      <c r="AS267" s="69">
        <v>151847</v>
      </c>
      <c r="AT267" s="47"/>
      <c r="AU267" s="70">
        <f t="shared" si="26"/>
        <v>16.900055648302725</v>
      </c>
      <c r="AV267" s="47"/>
      <c r="AW267" s="70">
        <f t="shared" si="27"/>
        <v>2.5527188463802792</v>
      </c>
      <c r="AX267" s="47"/>
      <c r="AY267" s="69">
        <v>33583</v>
      </c>
      <c r="AZ267" s="47"/>
      <c r="BA267" s="69">
        <v>15675</v>
      </c>
      <c r="BB267" s="47"/>
      <c r="BC267" s="69">
        <f t="shared" si="28"/>
        <v>49258</v>
      </c>
      <c r="BD267" s="47"/>
      <c r="BE267" s="70">
        <f t="shared" si="29"/>
        <v>5.4822481914301617</v>
      </c>
      <c r="BF267" s="47"/>
      <c r="BG267" s="70">
        <f t="shared" si="30"/>
        <v>0.82808237854550826</v>
      </c>
      <c r="BH267" s="47"/>
      <c r="BI267" s="69">
        <v>40796</v>
      </c>
      <c r="BJ267" s="47"/>
      <c r="BK267" s="70">
        <f t="shared" si="31"/>
        <v>4.5404563160823592</v>
      </c>
      <c r="BL267" s="47"/>
      <c r="BM267" s="70">
        <f t="shared" si="32"/>
        <v>0.68582664166516205</v>
      </c>
      <c r="BN267" s="47"/>
      <c r="BO267" s="69">
        <f t="shared" si="33"/>
        <v>5948442</v>
      </c>
      <c r="BQ267" s="47">
        <v>23</v>
      </c>
      <c r="BS267" s="51">
        <v>8985</v>
      </c>
    </row>
    <row r="268" spans="1:71" ht="8.85" customHeight="1" x14ac:dyDescent="0.3">
      <c r="A268" s="47">
        <v>24</v>
      </c>
      <c r="B268" s="58"/>
      <c r="C268" s="83" t="s">
        <v>237</v>
      </c>
      <c r="E268" s="69">
        <v>3844526</v>
      </c>
      <c r="F268" s="66"/>
      <c r="G268" s="69">
        <v>47625</v>
      </c>
      <c r="H268" s="47"/>
      <c r="I268" s="69">
        <v>670762</v>
      </c>
      <c r="J268" s="69"/>
      <c r="K268" s="69">
        <v>0</v>
      </c>
      <c r="L268" s="47"/>
      <c r="M268" s="69">
        <v>0</v>
      </c>
      <c r="N268" s="47"/>
      <c r="O268" s="69">
        <v>0</v>
      </c>
      <c r="P268" s="47"/>
      <c r="Q268" s="69">
        <v>16915</v>
      </c>
      <c r="R268" s="47"/>
      <c r="S268" s="69">
        <v>16619</v>
      </c>
      <c r="T268" s="47"/>
      <c r="U268" s="69">
        <f t="shared" si="17"/>
        <v>4596447</v>
      </c>
      <c r="V268" s="47"/>
      <c r="W268" s="70">
        <f t="shared" si="18"/>
        <v>514.77735468697506</v>
      </c>
      <c r="X268" s="47"/>
      <c r="Y268" s="70">
        <f t="shared" si="19"/>
        <v>43.641829987167931</v>
      </c>
      <c r="Z268" s="47"/>
      <c r="AA268" s="69">
        <v>5694883</v>
      </c>
      <c r="AB268" s="47"/>
      <c r="AC268" s="70">
        <f t="shared" si="20"/>
        <v>637.79628177847462</v>
      </c>
      <c r="AD268" s="47"/>
      <c r="AE268" s="70">
        <f t="shared" si="21"/>
        <v>54.071137050598615</v>
      </c>
      <c r="AF268" s="47"/>
      <c r="AG268" s="69">
        <v>88930</v>
      </c>
      <c r="AH268" s="47"/>
      <c r="AI268" s="70">
        <f t="shared" si="22"/>
        <v>9.959681935267108</v>
      </c>
      <c r="AJ268" s="47"/>
      <c r="AK268" s="70">
        <f t="shared" si="23"/>
        <v>0.84436260023423393</v>
      </c>
      <c r="AL268" s="47"/>
      <c r="AM268" s="69">
        <v>63386</v>
      </c>
      <c r="AN268" s="47"/>
      <c r="AO268" s="70">
        <f t="shared" si="24"/>
        <v>7.0988912532198452</v>
      </c>
      <c r="AP268" s="47"/>
      <c r="AQ268" s="70">
        <f t="shared" si="25"/>
        <v>0.60183029099794394</v>
      </c>
      <c r="AR268" s="47"/>
      <c r="AS268" s="69">
        <v>0</v>
      </c>
      <c r="AT268" s="47"/>
      <c r="AU268" s="70">
        <f t="shared" si="26"/>
        <v>0</v>
      </c>
      <c r="AV268" s="47"/>
      <c r="AW268" s="70">
        <f t="shared" si="27"/>
        <v>0</v>
      </c>
      <c r="AX268" s="47"/>
      <c r="AY268" s="69">
        <v>5609</v>
      </c>
      <c r="AZ268" s="47"/>
      <c r="BA268" s="69">
        <v>27000</v>
      </c>
      <c r="BB268" s="47"/>
      <c r="BC268" s="69">
        <f t="shared" si="28"/>
        <v>32609</v>
      </c>
      <c r="BD268" s="47"/>
      <c r="BE268" s="70">
        <f t="shared" si="29"/>
        <v>3.6520327024302834</v>
      </c>
      <c r="BF268" s="47"/>
      <c r="BG268" s="70">
        <f t="shared" si="30"/>
        <v>0.30961227966983174</v>
      </c>
      <c r="BH268" s="47"/>
      <c r="BI268" s="69">
        <v>55950</v>
      </c>
      <c r="BJ268" s="47"/>
      <c r="BK268" s="70">
        <f t="shared" si="31"/>
        <v>6.2660992272370928</v>
      </c>
      <c r="BL268" s="47"/>
      <c r="BM268" s="70">
        <f t="shared" si="32"/>
        <v>0.53122779133144482</v>
      </c>
      <c r="BN268" s="47"/>
      <c r="BO268" s="69">
        <f t="shared" si="33"/>
        <v>10532205</v>
      </c>
      <c r="BQ268" s="47">
        <v>24</v>
      </c>
      <c r="BS268" s="51">
        <v>8929</v>
      </c>
    </row>
    <row r="269" spans="1:71" ht="8.85" customHeight="1" x14ac:dyDescent="0.3">
      <c r="A269" s="47">
        <v>25</v>
      </c>
      <c r="B269" s="58"/>
      <c r="C269" s="47" t="s">
        <v>238</v>
      </c>
      <c r="E269" s="69">
        <v>429113</v>
      </c>
      <c r="F269" s="66"/>
      <c r="G269" s="69">
        <v>36929</v>
      </c>
      <c r="H269" s="47"/>
      <c r="I269" s="69">
        <v>0</v>
      </c>
      <c r="J269" s="69"/>
      <c r="K269" s="69">
        <v>13691</v>
      </c>
      <c r="L269" s="47"/>
      <c r="M269" s="69">
        <v>0</v>
      </c>
      <c r="N269" s="47"/>
      <c r="O269" s="69">
        <v>0</v>
      </c>
      <c r="P269" s="47"/>
      <c r="Q269" s="69">
        <v>5018</v>
      </c>
      <c r="R269" s="47"/>
      <c r="S269" s="69">
        <v>5018</v>
      </c>
      <c r="T269" s="47"/>
      <c r="U269" s="69">
        <f t="shared" si="17"/>
        <v>489769</v>
      </c>
      <c r="V269" s="47"/>
      <c r="W269" s="70">
        <f t="shared" si="18"/>
        <v>93.094278654248242</v>
      </c>
      <c r="X269" s="47"/>
      <c r="Y269" s="70">
        <f t="shared" si="19"/>
        <v>11.769722742764094</v>
      </c>
      <c r="Z269" s="47"/>
      <c r="AA269" s="69">
        <v>2378573</v>
      </c>
      <c r="AB269" s="47"/>
      <c r="AC269" s="70">
        <f t="shared" si="20"/>
        <v>452.11423683710319</v>
      </c>
      <c r="AD269" s="47"/>
      <c r="AE269" s="70">
        <f t="shared" si="21"/>
        <v>57.159895243318019</v>
      </c>
      <c r="AF269" s="47"/>
      <c r="AG269" s="69">
        <v>1600</v>
      </c>
      <c r="AH269" s="47"/>
      <c r="AI269" s="70">
        <f t="shared" si="22"/>
        <v>0.3041246911233606</v>
      </c>
      <c r="AJ269" s="47"/>
      <c r="AK269" s="70">
        <f t="shared" si="23"/>
        <v>3.844987410069349E-2</v>
      </c>
      <c r="AL269" s="47"/>
      <c r="AM269" s="69">
        <v>25073</v>
      </c>
      <c r="AN269" s="47"/>
      <c r="AO269" s="70">
        <f t="shared" si="24"/>
        <v>4.7658239878350122</v>
      </c>
      <c r="AP269" s="47"/>
      <c r="AQ269" s="70">
        <f t="shared" si="25"/>
        <v>0.60253355832917987</v>
      </c>
      <c r="AR269" s="47"/>
      <c r="AS269" s="69">
        <v>1135608</v>
      </c>
      <c r="AT269" s="47"/>
      <c r="AU269" s="70">
        <f t="shared" si="26"/>
        <v>215.85402014826079</v>
      </c>
      <c r="AV269" s="47"/>
      <c r="AW269" s="70">
        <f t="shared" si="27"/>
        <v>27.28999039233771</v>
      </c>
      <c r="AX269" s="47"/>
      <c r="AY269" s="69">
        <v>10419</v>
      </c>
      <c r="AZ269" s="47"/>
      <c r="BA269" s="69">
        <v>3820</v>
      </c>
      <c r="BB269" s="47"/>
      <c r="BC269" s="69">
        <f t="shared" si="28"/>
        <v>14239</v>
      </c>
      <c r="BD269" s="47"/>
      <c r="BE269" s="70">
        <f t="shared" si="29"/>
        <v>2.7065196730659569</v>
      </c>
      <c r="BF269" s="47"/>
      <c r="BG269" s="70">
        <f t="shared" si="30"/>
        <v>0.34217984832485915</v>
      </c>
      <c r="BH269" s="47"/>
      <c r="BI269" s="69">
        <v>116400</v>
      </c>
      <c r="BJ269" s="47"/>
      <c r="BK269" s="70">
        <f t="shared" si="31"/>
        <v>22.125071279224482</v>
      </c>
      <c r="BL269" s="47"/>
      <c r="BM269" s="70">
        <f t="shared" si="32"/>
        <v>2.7972283408254515</v>
      </c>
      <c r="BN269" s="47"/>
      <c r="BO269" s="69">
        <f t="shared" si="33"/>
        <v>4161262</v>
      </c>
      <c r="BQ269" s="47">
        <v>25</v>
      </c>
      <c r="BS269" s="51">
        <v>5261</v>
      </c>
    </row>
    <row r="270" spans="1:71" ht="8.85" customHeight="1" x14ac:dyDescent="0.3">
      <c r="A270" s="72"/>
      <c r="B270" s="47"/>
      <c r="E270" s="47"/>
      <c r="F270" s="47"/>
      <c r="G270" s="47"/>
      <c r="H270" s="47"/>
      <c r="I270" s="47"/>
      <c r="J270" s="47"/>
      <c r="K270" s="47"/>
      <c r="L270" s="47"/>
      <c r="M270" s="47"/>
      <c r="N270" s="47"/>
      <c r="O270" s="47"/>
      <c r="P270" s="47"/>
      <c r="Q270" s="47"/>
      <c r="R270" s="47"/>
      <c r="S270" s="47"/>
      <c r="T270" s="47"/>
      <c r="U270" s="66"/>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66"/>
      <c r="BD270" s="47"/>
      <c r="BE270" s="47"/>
      <c r="BF270" s="47"/>
      <c r="BG270" s="47"/>
      <c r="BH270" s="47"/>
      <c r="BI270" s="47"/>
      <c r="BJ270" s="47"/>
      <c r="BK270" s="47"/>
      <c r="BL270" s="47"/>
      <c r="BM270" s="47"/>
      <c r="BN270" s="47"/>
      <c r="BO270" s="66"/>
      <c r="BQ270" s="72"/>
    </row>
    <row r="271" spans="1:71" ht="8.85" customHeight="1" x14ac:dyDescent="0.3">
      <c r="A271" s="47">
        <v>26</v>
      </c>
      <c r="B271" s="58"/>
      <c r="C271" s="47" t="s">
        <v>239</v>
      </c>
      <c r="E271" s="69">
        <v>617529</v>
      </c>
      <c r="F271" s="66"/>
      <c r="G271" s="69">
        <v>36133</v>
      </c>
      <c r="H271" s="47"/>
      <c r="I271" s="69">
        <v>287085</v>
      </c>
      <c r="J271" s="69"/>
      <c r="K271" s="69">
        <v>0</v>
      </c>
      <c r="L271" s="47"/>
      <c r="M271" s="69">
        <v>159975</v>
      </c>
      <c r="N271" s="47"/>
      <c r="O271" s="69">
        <v>0</v>
      </c>
      <c r="P271" s="47"/>
      <c r="Q271" s="69">
        <v>9563</v>
      </c>
      <c r="R271" s="47"/>
      <c r="S271" s="69">
        <v>5480</v>
      </c>
      <c r="T271" s="47"/>
      <c r="U271" s="69">
        <f t="shared" si="17"/>
        <v>1115765</v>
      </c>
      <c r="V271" s="47"/>
      <c r="W271" s="70">
        <f t="shared" si="18"/>
        <v>227.56781562308791</v>
      </c>
      <c r="X271" s="47"/>
      <c r="Y271" s="70">
        <f t="shared" si="19"/>
        <v>20.102341749448644</v>
      </c>
      <c r="Z271" s="47"/>
      <c r="AA271" s="69">
        <v>3638273</v>
      </c>
      <c r="AB271" s="47"/>
      <c r="AC271" s="70">
        <f t="shared" si="20"/>
        <v>742.05037732000812</v>
      </c>
      <c r="AD271" s="47"/>
      <c r="AE271" s="70">
        <f t="shared" si="21"/>
        <v>65.549472535696822</v>
      </c>
      <c r="AF271" s="47"/>
      <c r="AG271" s="282">
        <v>19986</v>
      </c>
      <c r="AH271" s="47"/>
      <c r="AI271" s="70">
        <f t="shared" si="22"/>
        <v>4.0762798286763209</v>
      </c>
      <c r="AJ271" s="47"/>
      <c r="AK271" s="70">
        <f t="shared" si="23"/>
        <v>0.36008066412235606</v>
      </c>
      <c r="AL271" s="47"/>
      <c r="AM271" s="282">
        <v>10723</v>
      </c>
      <c r="AN271" s="47"/>
      <c r="AO271" s="70">
        <f t="shared" si="24"/>
        <v>2.1870283499898022</v>
      </c>
      <c r="AP271" s="47"/>
      <c r="AQ271" s="70">
        <f t="shared" si="25"/>
        <v>0.19319248280716622</v>
      </c>
      <c r="AR271" s="47"/>
      <c r="AS271" s="282">
        <v>657773</v>
      </c>
      <c r="AT271" s="47"/>
      <c r="AU271" s="70">
        <f t="shared" si="26"/>
        <v>134.15725066285947</v>
      </c>
      <c r="AV271" s="47"/>
      <c r="AW271" s="70">
        <f t="shared" si="27"/>
        <v>11.850862537864232</v>
      </c>
      <c r="AX271" s="47"/>
      <c r="AY271" s="282">
        <v>15144</v>
      </c>
      <c r="AZ271" s="47"/>
      <c r="BA271" s="282">
        <v>450</v>
      </c>
      <c r="BB271" s="47"/>
      <c r="BC271" s="69">
        <f t="shared" si="28"/>
        <v>15594</v>
      </c>
      <c r="BD271" s="47"/>
      <c r="BE271" s="70">
        <f t="shared" si="29"/>
        <v>3.1805017336324699</v>
      </c>
      <c r="BF271" s="47"/>
      <c r="BG271" s="70">
        <f t="shared" si="30"/>
        <v>0.28095155990813675</v>
      </c>
      <c r="BH271" s="47"/>
      <c r="BI271" s="282">
        <v>92309</v>
      </c>
      <c r="BJ271" s="47"/>
      <c r="BK271" s="70">
        <f t="shared" si="31"/>
        <v>18.827044666530696</v>
      </c>
      <c r="BL271" s="47"/>
      <c r="BM271" s="70">
        <f t="shared" si="32"/>
        <v>1.6630984701526352</v>
      </c>
      <c r="BN271" s="47"/>
      <c r="BO271" s="69">
        <f t="shared" si="33"/>
        <v>5550423</v>
      </c>
      <c r="BQ271" s="47">
        <v>26</v>
      </c>
      <c r="BS271" s="51">
        <v>4903</v>
      </c>
    </row>
    <row r="272" spans="1:71" ht="8.85" customHeight="1" x14ac:dyDescent="0.3">
      <c r="A272" s="47">
        <v>27</v>
      </c>
      <c r="B272" s="58"/>
      <c r="C272" s="47" t="s">
        <v>240</v>
      </c>
      <c r="E272" s="69">
        <v>2223250</v>
      </c>
      <c r="F272" s="66"/>
      <c r="G272" s="69">
        <v>38118</v>
      </c>
      <c r="H272" s="47"/>
      <c r="I272" s="69">
        <v>626350</v>
      </c>
      <c r="J272" s="69"/>
      <c r="K272" s="69">
        <v>0</v>
      </c>
      <c r="L272" s="47"/>
      <c r="M272" s="69">
        <v>188694</v>
      </c>
      <c r="N272" s="47"/>
      <c r="O272" s="69">
        <v>0</v>
      </c>
      <c r="P272" s="47"/>
      <c r="Q272" s="69">
        <v>40107</v>
      </c>
      <c r="R272" s="47"/>
      <c r="S272" s="69">
        <v>13159</v>
      </c>
      <c r="T272" s="47"/>
      <c r="U272" s="69">
        <f t="shared" si="17"/>
        <v>3129678</v>
      </c>
      <c r="V272" s="47"/>
      <c r="W272" s="70">
        <f t="shared" si="18"/>
        <v>366.77346771358253</v>
      </c>
      <c r="X272" s="47"/>
      <c r="Y272" s="70">
        <f t="shared" si="19"/>
        <v>39.313428977380141</v>
      </c>
      <c r="Z272" s="47"/>
      <c r="AA272" s="69">
        <v>3984913</v>
      </c>
      <c r="AB272" s="47"/>
      <c r="AC272" s="70">
        <f t="shared" si="20"/>
        <v>467.00023438415565</v>
      </c>
      <c r="AD272" s="47"/>
      <c r="AE272" s="70">
        <f t="shared" si="21"/>
        <v>50.056457631276707</v>
      </c>
      <c r="AF272" s="47"/>
      <c r="AG272" s="69">
        <v>59029</v>
      </c>
      <c r="AH272" s="47"/>
      <c r="AI272" s="70">
        <f t="shared" si="22"/>
        <v>6.9177311613734913</v>
      </c>
      <c r="AJ272" s="47"/>
      <c r="AK272" s="70">
        <f t="shared" si="23"/>
        <v>0.74149238327577871</v>
      </c>
      <c r="AL272" s="47"/>
      <c r="AM272" s="69">
        <v>43345</v>
      </c>
      <c r="AN272" s="47"/>
      <c r="AO272" s="70">
        <f t="shared" si="24"/>
        <v>5.0796906129145674</v>
      </c>
      <c r="AP272" s="47"/>
      <c r="AQ272" s="70">
        <f t="shared" si="25"/>
        <v>0.54447792361531833</v>
      </c>
      <c r="AR272" s="47"/>
      <c r="AS272" s="69">
        <v>213404</v>
      </c>
      <c r="AT272" s="47"/>
      <c r="AU272" s="70">
        <f t="shared" si="26"/>
        <v>25.009258174147426</v>
      </c>
      <c r="AV272" s="47"/>
      <c r="AW272" s="70">
        <f t="shared" si="27"/>
        <v>2.6806728990933992</v>
      </c>
      <c r="AX272" s="47"/>
      <c r="AY272" s="69">
        <v>17911</v>
      </c>
      <c r="AZ272" s="47"/>
      <c r="BA272" s="69">
        <v>260832</v>
      </c>
      <c r="BB272" s="47"/>
      <c r="BC272" s="69">
        <f t="shared" si="28"/>
        <v>278743</v>
      </c>
      <c r="BD272" s="47"/>
      <c r="BE272" s="70">
        <f t="shared" si="29"/>
        <v>32.666471346536973</v>
      </c>
      <c r="BF272" s="47"/>
      <c r="BG272" s="70">
        <f t="shared" si="30"/>
        <v>3.5014283045865651</v>
      </c>
      <c r="BH272" s="47"/>
      <c r="BI272" s="69">
        <v>251725</v>
      </c>
      <c r="BJ272" s="47"/>
      <c r="BK272" s="70">
        <f t="shared" si="31"/>
        <v>29.500175788116724</v>
      </c>
      <c r="BL272" s="47"/>
      <c r="BM272" s="70">
        <f t="shared" si="32"/>
        <v>3.1620418807720845</v>
      </c>
      <c r="BN272" s="47"/>
      <c r="BO272" s="69">
        <f t="shared" si="33"/>
        <v>7960837</v>
      </c>
      <c r="BQ272" s="47">
        <v>27</v>
      </c>
      <c r="BS272" s="51">
        <v>8533</v>
      </c>
    </row>
    <row r="273" spans="1:71" ht="8.85" customHeight="1" x14ac:dyDescent="0.3">
      <c r="A273" s="47">
        <v>28</v>
      </c>
      <c r="B273" s="58"/>
      <c r="C273" s="47" t="s">
        <v>241</v>
      </c>
      <c r="E273" s="69">
        <v>988763</v>
      </c>
      <c r="F273" s="66"/>
      <c r="G273" s="69">
        <v>74327</v>
      </c>
      <c r="H273" s="47"/>
      <c r="I273" s="69">
        <v>717112</v>
      </c>
      <c r="J273" s="69"/>
      <c r="K273" s="69">
        <v>1215</v>
      </c>
      <c r="L273" s="47"/>
      <c r="M273" s="69">
        <v>5175</v>
      </c>
      <c r="N273" s="47"/>
      <c r="O273" s="69">
        <v>0</v>
      </c>
      <c r="P273" s="47"/>
      <c r="Q273" s="69">
        <v>22472</v>
      </c>
      <c r="R273" s="47"/>
      <c r="S273" s="69">
        <v>14328</v>
      </c>
      <c r="T273" s="47"/>
      <c r="U273" s="69">
        <f t="shared" si="17"/>
        <v>1823392</v>
      </c>
      <c r="V273" s="47"/>
      <c r="W273" s="70">
        <f t="shared" si="18"/>
        <v>228.89681144865679</v>
      </c>
      <c r="X273" s="47"/>
      <c r="Y273" s="70">
        <f t="shared" si="19"/>
        <v>26.940300392906963</v>
      </c>
      <c r="Z273" s="47"/>
      <c r="AA273" s="69">
        <v>4563553</v>
      </c>
      <c r="AB273" s="47"/>
      <c r="AC273" s="70">
        <f t="shared" si="20"/>
        <v>572.87886015566153</v>
      </c>
      <c r="AD273" s="47"/>
      <c r="AE273" s="70">
        <f t="shared" si="21"/>
        <v>67.425703676966748</v>
      </c>
      <c r="AF273" s="47"/>
      <c r="AG273" s="69">
        <v>5445</v>
      </c>
      <c r="AH273" s="47"/>
      <c r="AI273" s="70">
        <f t="shared" si="22"/>
        <v>0.68353000251067031</v>
      </c>
      <c r="AJ273" s="47"/>
      <c r="AK273" s="70">
        <f t="shared" si="23"/>
        <v>8.0448930147427655E-2</v>
      </c>
      <c r="AL273" s="47"/>
      <c r="AM273" s="69">
        <v>31045</v>
      </c>
      <c r="AN273" s="47"/>
      <c r="AO273" s="70">
        <f t="shared" si="24"/>
        <v>3.8971880492091389</v>
      </c>
      <c r="AP273" s="47"/>
      <c r="AQ273" s="70">
        <f t="shared" si="25"/>
        <v>0.45868448786536115</v>
      </c>
      <c r="AR273" s="47"/>
      <c r="AS273" s="69">
        <v>11956</v>
      </c>
      <c r="AT273" s="47"/>
      <c r="AU273" s="70">
        <f t="shared" si="26"/>
        <v>1.5008787346221442</v>
      </c>
      <c r="AV273" s="47"/>
      <c r="AW273" s="70">
        <f t="shared" si="27"/>
        <v>0.17664782531545364</v>
      </c>
      <c r="AX273" s="47"/>
      <c r="AY273" s="69">
        <v>16451</v>
      </c>
      <c r="AZ273" s="47"/>
      <c r="BA273" s="69">
        <v>47979</v>
      </c>
      <c r="BB273" s="47"/>
      <c r="BC273" s="69">
        <f t="shared" si="28"/>
        <v>64430</v>
      </c>
      <c r="BD273" s="47"/>
      <c r="BE273" s="70">
        <f t="shared" si="29"/>
        <v>8.0881245292493098</v>
      </c>
      <c r="BF273" s="47"/>
      <c r="BG273" s="70">
        <f t="shared" si="30"/>
        <v>0.95194206967837725</v>
      </c>
      <c r="BH273" s="47"/>
      <c r="BI273" s="69">
        <v>268448</v>
      </c>
      <c r="BJ273" s="47"/>
      <c r="BK273" s="70">
        <f t="shared" si="31"/>
        <v>33.699221692191813</v>
      </c>
      <c r="BL273" s="47"/>
      <c r="BM273" s="70">
        <f t="shared" si="32"/>
        <v>3.9662726171196803</v>
      </c>
      <c r="BN273" s="47"/>
      <c r="BO273" s="69">
        <f t="shared" si="33"/>
        <v>6768269</v>
      </c>
      <c r="BQ273" s="47">
        <v>28</v>
      </c>
      <c r="BS273" s="51">
        <v>7966</v>
      </c>
    </row>
    <row r="274" spans="1:71" ht="8.85" customHeight="1" x14ac:dyDescent="0.3">
      <c r="A274" s="47">
        <v>29</v>
      </c>
      <c r="B274" s="58"/>
      <c r="C274" s="47" t="s">
        <v>242</v>
      </c>
      <c r="E274" s="69">
        <v>1388898</v>
      </c>
      <c r="F274" s="66"/>
      <c r="G274" s="69">
        <v>67861</v>
      </c>
      <c r="H274" s="47"/>
      <c r="I274" s="69">
        <v>554239</v>
      </c>
      <c r="J274" s="69"/>
      <c r="K274" s="69">
        <v>1741</v>
      </c>
      <c r="L274" s="47"/>
      <c r="M274" s="69">
        <v>291076</v>
      </c>
      <c r="N274" s="47"/>
      <c r="O274" s="69">
        <v>0</v>
      </c>
      <c r="P274" s="47"/>
      <c r="Q274" s="69">
        <v>13365</v>
      </c>
      <c r="R274" s="47"/>
      <c r="S274" s="69">
        <v>17779</v>
      </c>
      <c r="T274" s="47"/>
      <c r="U274" s="69">
        <f t="shared" si="17"/>
        <v>2334959</v>
      </c>
      <c r="V274" s="47"/>
      <c r="W274" s="70">
        <f t="shared" si="18"/>
        <v>497.85906183368871</v>
      </c>
      <c r="X274" s="47"/>
      <c r="Y274" s="70">
        <f t="shared" si="19"/>
        <v>27.352230639932777</v>
      </c>
      <c r="Z274" s="47"/>
      <c r="AA274" s="69">
        <v>4817308</v>
      </c>
      <c r="AB274" s="47"/>
      <c r="AC274" s="70">
        <f t="shared" si="20"/>
        <v>1027.1445628997867</v>
      </c>
      <c r="AD274" s="47"/>
      <c r="AE274" s="70">
        <f t="shared" si="21"/>
        <v>56.431020621601192</v>
      </c>
      <c r="AF274" s="47"/>
      <c r="AG274" s="69">
        <v>31250</v>
      </c>
      <c r="AH274" s="47"/>
      <c r="AI274" s="70">
        <f t="shared" si="22"/>
        <v>6.6631130063965882</v>
      </c>
      <c r="AJ274" s="47"/>
      <c r="AK274" s="70">
        <f t="shared" si="23"/>
        <v>0.3660694716686243</v>
      </c>
      <c r="AL274" s="47"/>
      <c r="AM274" s="69">
        <v>45682</v>
      </c>
      <c r="AN274" s="47"/>
      <c r="AO274" s="70">
        <f t="shared" si="24"/>
        <v>9.7402985074626862</v>
      </c>
      <c r="AP274" s="47"/>
      <c r="AQ274" s="70">
        <f t="shared" si="25"/>
        <v>0.53512913935251505</v>
      </c>
      <c r="AR274" s="47"/>
      <c r="AS274" s="69">
        <v>744080</v>
      </c>
      <c r="AT274" s="47"/>
      <c r="AU274" s="70">
        <f t="shared" si="26"/>
        <v>158.65245202558634</v>
      </c>
      <c r="AV274" s="47"/>
      <c r="AW274" s="70">
        <f t="shared" si="27"/>
        <v>8.716319119334079</v>
      </c>
      <c r="AX274" s="47"/>
      <c r="AY274" s="69">
        <v>73163</v>
      </c>
      <c r="AZ274" s="47"/>
      <c r="BA274" s="69">
        <v>54892</v>
      </c>
      <c r="BB274" s="47"/>
      <c r="BC274" s="69">
        <f t="shared" si="28"/>
        <v>128055</v>
      </c>
      <c r="BD274" s="47"/>
      <c r="BE274" s="70">
        <f t="shared" si="29"/>
        <v>27.303837953091683</v>
      </c>
      <c r="BF274" s="47"/>
      <c r="BG274" s="70">
        <f t="shared" si="30"/>
        <v>1.5000648382248218</v>
      </c>
      <c r="BH274" s="47"/>
      <c r="BI274" s="69">
        <v>435297</v>
      </c>
      <c r="BJ274" s="47"/>
      <c r="BK274" s="70">
        <f t="shared" si="31"/>
        <v>92.813859275053304</v>
      </c>
      <c r="BL274" s="47"/>
      <c r="BM274" s="70">
        <f t="shared" si="32"/>
        <v>5.0991661698859891</v>
      </c>
      <c r="BN274" s="47"/>
      <c r="BO274" s="69">
        <f t="shared" si="33"/>
        <v>8536631</v>
      </c>
      <c r="BQ274" s="47">
        <v>29</v>
      </c>
      <c r="BS274" s="51">
        <v>4690</v>
      </c>
    </row>
    <row r="275" spans="1:71" ht="8.85" customHeight="1" x14ac:dyDescent="0.3">
      <c r="A275" s="47">
        <v>30</v>
      </c>
      <c r="B275" s="58"/>
      <c r="C275" s="47" t="s">
        <v>243</v>
      </c>
      <c r="E275" s="69">
        <v>984564</v>
      </c>
      <c r="F275" s="66"/>
      <c r="G275" s="69">
        <v>56563</v>
      </c>
      <c r="H275" s="47"/>
      <c r="I275" s="69">
        <v>548160</v>
      </c>
      <c r="J275" s="69"/>
      <c r="K275" s="69">
        <v>78</v>
      </c>
      <c r="L275" s="47"/>
      <c r="M275" s="69">
        <v>301246</v>
      </c>
      <c r="N275" s="47"/>
      <c r="O275" s="69">
        <v>0</v>
      </c>
      <c r="P275" s="47"/>
      <c r="Q275" s="69">
        <v>49574</v>
      </c>
      <c r="R275" s="47"/>
      <c r="S275" s="69">
        <v>1584</v>
      </c>
      <c r="T275" s="47"/>
      <c r="U275" s="69">
        <f t="shared" si="17"/>
        <v>1941769</v>
      </c>
      <c r="V275" s="47"/>
      <c r="W275" s="70">
        <f t="shared" si="18"/>
        <v>274.14499505859101</v>
      </c>
      <c r="X275" s="47"/>
      <c r="Y275" s="70">
        <f t="shared" si="19"/>
        <v>40.608645860520518</v>
      </c>
      <c r="Z275" s="47"/>
      <c r="AA275" s="69">
        <v>2135905</v>
      </c>
      <c r="AB275" s="47"/>
      <c r="AC275" s="70">
        <f t="shared" si="20"/>
        <v>301.55372017506704</v>
      </c>
      <c r="AD275" s="47"/>
      <c r="AE275" s="70">
        <f t="shared" si="21"/>
        <v>44.668655095799288</v>
      </c>
      <c r="AF275" s="47"/>
      <c r="AG275" s="282">
        <v>20971</v>
      </c>
      <c r="AH275" s="47"/>
      <c r="AI275" s="70">
        <f t="shared" si="22"/>
        <v>2.9607510941691375</v>
      </c>
      <c r="AJ275" s="47"/>
      <c r="AK275" s="70">
        <f t="shared" si="23"/>
        <v>0.43857117522268396</v>
      </c>
      <c r="AL275" s="47"/>
      <c r="AM275" s="282">
        <v>11770</v>
      </c>
      <c r="AN275" s="47"/>
      <c r="AO275" s="70">
        <f t="shared" si="24"/>
        <v>1.6617252576591839</v>
      </c>
      <c r="AP275" s="47"/>
      <c r="AQ275" s="70">
        <f t="shared" si="25"/>
        <v>0.24614862106580471</v>
      </c>
      <c r="AR275" s="47"/>
      <c r="AS275" s="282">
        <v>487015</v>
      </c>
      <c r="AT275" s="47"/>
      <c r="AU275" s="70">
        <f t="shared" si="26"/>
        <v>68.758294507976842</v>
      </c>
      <c r="AV275" s="47"/>
      <c r="AW275" s="70">
        <f t="shared" si="27"/>
        <v>10.185052734780193</v>
      </c>
      <c r="AX275" s="47"/>
      <c r="AY275" s="282">
        <v>2718</v>
      </c>
      <c r="AZ275" s="47"/>
      <c r="BA275" s="282">
        <v>0</v>
      </c>
      <c r="BB275" s="47"/>
      <c r="BC275" s="69">
        <f t="shared" si="28"/>
        <v>2718</v>
      </c>
      <c r="BD275" s="47"/>
      <c r="BE275" s="70">
        <f t="shared" si="29"/>
        <v>0.38373570520965694</v>
      </c>
      <c r="BF275" s="47"/>
      <c r="BG275" s="70">
        <f t="shared" si="30"/>
        <v>5.6842136963199424E-2</v>
      </c>
      <c r="BH275" s="47"/>
      <c r="BI275" s="282">
        <v>181516</v>
      </c>
      <c r="BJ275" s="47"/>
      <c r="BK275" s="70">
        <f t="shared" si="31"/>
        <v>25.626994211492306</v>
      </c>
      <c r="BL275" s="47"/>
      <c r="BM275" s="70">
        <f t="shared" si="32"/>
        <v>3.7960843756483098</v>
      </c>
      <c r="BN275" s="47"/>
      <c r="BO275" s="69">
        <f t="shared" si="33"/>
        <v>4781664</v>
      </c>
      <c r="BQ275" s="47">
        <v>30</v>
      </c>
      <c r="BS275" s="51">
        <v>7083</v>
      </c>
    </row>
    <row r="276" spans="1:71" ht="8.85" customHeight="1" x14ac:dyDescent="0.3">
      <c r="A276" s="72"/>
      <c r="B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Q276" s="72"/>
    </row>
    <row r="277" spans="1:71" ht="8.85" customHeight="1" x14ac:dyDescent="0.3">
      <c r="A277" s="47">
        <v>31</v>
      </c>
      <c r="B277" s="58"/>
      <c r="C277" s="47" t="s">
        <v>210</v>
      </c>
      <c r="E277" s="69">
        <v>771194</v>
      </c>
      <c r="F277" s="66"/>
      <c r="G277" s="69">
        <v>58430</v>
      </c>
      <c r="H277" s="47"/>
      <c r="I277" s="69">
        <v>194947</v>
      </c>
      <c r="J277" s="69"/>
      <c r="K277" s="69">
        <v>0</v>
      </c>
      <c r="L277" s="47"/>
      <c r="M277" s="69">
        <v>0</v>
      </c>
      <c r="N277" s="47"/>
      <c r="O277" s="69">
        <v>0</v>
      </c>
      <c r="P277" s="47"/>
      <c r="Q277" s="69">
        <v>44587</v>
      </c>
      <c r="R277" s="47"/>
      <c r="S277" s="69">
        <v>0</v>
      </c>
      <c r="T277" s="47"/>
      <c r="U277" s="69">
        <f t="shared" si="17"/>
        <v>1069158</v>
      </c>
      <c r="V277" s="47"/>
      <c r="W277" s="70">
        <f t="shared" si="18"/>
        <v>238.33214444939813</v>
      </c>
      <c r="X277" s="47"/>
      <c r="Y277" s="70">
        <f t="shared" si="19"/>
        <v>19.936830657829375</v>
      </c>
      <c r="Z277" s="47"/>
      <c r="AA277" s="69">
        <v>2048172</v>
      </c>
      <c r="AB277" s="47"/>
      <c r="AC277" s="70">
        <f t="shared" si="20"/>
        <v>456.56977262594739</v>
      </c>
      <c r="AD277" s="47"/>
      <c r="AE277" s="70">
        <f t="shared" si="21"/>
        <v>38.192725791798502</v>
      </c>
      <c r="AF277" s="47"/>
      <c r="AG277" s="282">
        <v>14286</v>
      </c>
      <c r="AH277" s="47"/>
      <c r="AI277" s="70">
        <f t="shared" si="22"/>
        <v>3.1845742309407044</v>
      </c>
      <c r="AJ277" s="47"/>
      <c r="AK277" s="70">
        <f t="shared" si="23"/>
        <v>0.26639426799196231</v>
      </c>
      <c r="AL277" s="47"/>
      <c r="AM277" s="282">
        <v>33900</v>
      </c>
      <c r="AN277" s="47"/>
      <c r="AO277" s="70">
        <f t="shared" si="24"/>
        <v>7.5568435131520282</v>
      </c>
      <c r="AP277" s="47"/>
      <c r="AQ277" s="70">
        <f t="shared" si="25"/>
        <v>0.63214095512582402</v>
      </c>
      <c r="AR277" s="47"/>
      <c r="AS277" s="282">
        <v>1768083</v>
      </c>
      <c r="AT277" s="47"/>
      <c r="AU277" s="70">
        <f t="shared" si="26"/>
        <v>394.13352652697279</v>
      </c>
      <c r="AV277" s="47"/>
      <c r="AW277" s="70">
        <f t="shared" si="27"/>
        <v>32.969842960523074</v>
      </c>
      <c r="AX277" s="47"/>
      <c r="AY277" s="282">
        <v>12334</v>
      </c>
      <c r="AZ277" s="47"/>
      <c r="BA277" s="282">
        <v>0</v>
      </c>
      <c r="BB277" s="47"/>
      <c r="BC277" s="69">
        <f t="shared" si="28"/>
        <v>12334</v>
      </c>
      <c r="BD277" s="47"/>
      <c r="BE277" s="70">
        <f t="shared" si="29"/>
        <v>2.7494427106553725</v>
      </c>
      <c r="BF277" s="47"/>
      <c r="BG277" s="70">
        <f t="shared" si="30"/>
        <v>0.2299948832012364</v>
      </c>
      <c r="BH277" s="47"/>
      <c r="BI277" s="282">
        <v>416795</v>
      </c>
      <c r="BJ277" s="47"/>
      <c r="BK277" s="70">
        <f t="shared" si="31"/>
        <v>92.910164957646003</v>
      </c>
      <c r="BL277" s="47"/>
      <c r="BM277" s="70">
        <f t="shared" si="32"/>
        <v>7.7720704835300243</v>
      </c>
      <c r="BN277" s="47"/>
      <c r="BO277" s="69">
        <f t="shared" si="33"/>
        <v>5362728</v>
      </c>
      <c r="BQ277" s="47">
        <v>31</v>
      </c>
      <c r="BS277" s="51">
        <v>4486</v>
      </c>
    </row>
    <row r="278" spans="1:71" ht="8.85" customHeight="1" x14ac:dyDescent="0.3">
      <c r="A278" s="47">
        <v>32</v>
      </c>
      <c r="B278" s="58"/>
      <c r="C278" s="47" t="s">
        <v>244</v>
      </c>
      <c r="E278" s="69">
        <v>12248391</v>
      </c>
      <c r="F278" s="66"/>
      <c r="G278" s="69">
        <v>111384</v>
      </c>
      <c r="H278" s="47"/>
      <c r="I278" s="69">
        <v>0</v>
      </c>
      <c r="J278" s="69"/>
      <c r="K278" s="69">
        <v>0</v>
      </c>
      <c r="L278" s="47"/>
      <c r="M278" s="69">
        <v>0</v>
      </c>
      <c r="N278" s="47"/>
      <c r="O278" s="69">
        <v>0</v>
      </c>
      <c r="P278" s="47"/>
      <c r="Q278" s="69">
        <v>62963</v>
      </c>
      <c r="R278" s="47"/>
      <c r="S278" s="69">
        <v>11111</v>
      </c>
      <c r="T278" s="47"/>
      <c r="U278" s="69">
        <f>SUM(E278:S278)</f>
        <v>12433849</v>
      </c>
      <c r="V278" s="47"/>
      <c r="W278" s="70">
        <f>(U278/$BS278)</f>
        <v>754.80173617434593</v>
      </c>
      <c r="X278" s="47"/>
      <c r="Y278" s="70">
        <f>IF($BO278,U278/$BO278*100,0)</f>
        <v>50.59372666791748</v>
      </c>
      <c r="Z278" s="47"/>
      <c r="AA278" s="69">
        <v>9814265</v>
      </c>
      <c r="AB278" s="47"/>
      <c r="AC278" s="70">
        <f>(AA278/$BS278)</f>
        <v>595.77885023978627</v>
      </c>
      <c r="AD278" s="47"/>
      <c r="AE278" s="70">
        <f>IF($BO278,AA278/$BO278*100,0)</f>
        <v>39.934556134348199</v>
      </c>
      <c r="AF278" s="47"/>
      <c r="AG278" s="282">
        <v>426740</v>
      </c>
      <c r="AH278" s="47"/>
      <c r="AI278" s="70">
        <f>(AG278/$BS278)</f>
        <v>25.905420991926182</v>
      </c>
      <c r="AJ278" s="47"/>
      <c r="AK278" s="70">
        <f>IF($BO278,AG278/$BO278*100,0)</f>
        <v>1.7364186197103657</v>
      </c>
      <c r="AL278" s="47"/>
      <c r="AM278" s="282">
        <v>131466</v>
      </c>
      <c r="AN278" s="47"/>
      <c r="AO278" s="70">
        <f>(AM278/$BS278)</f>
        <v>7.9806956838462941</v>
      </c>
      <c r="AP278" s="47"/>
      <c r="AQ278" s="70">
        <f>IF($BO278,AM278/$BO278*100,0)</f>
        <v>0.53493933134658789</v>
      </c>
      <c r="AR278" s="47"/>
      <c r="AS278" s="282">
        <v>685258</v>
      </c>
      <c r="AT278" s="47"/>
      <c r="AU278" s="70">
        <f>(AS278/$BS278)</f>
        <v>41.598858738541857</v>
      </c>
      <c r="AV278" s="47"/>
      <c r="AW278" s="70">
        <f>IF($BO278,AS278/$BO278*100,0)</f>
        <v>2.7883365761482066</v>
      </c>
      <c r="AX278" s="47"/>
      <c r="AY278" s="282">
        <v>16927</v>
      </c>
      <c r="AZ278" s="47"/>
      <c r="BA278" s="282">
        <v>109912</v>
      </c>
      <c r="BB278" s="47"/>
      <c r="BC278" s="69">
        <f>(AY278+BA278)</f>
        <v>126839</v>
      </c>
      <c r="BD278" s="47"/>
      <c r="BE278" s="70">
        <f>(BC278/$BS278)</f>
        <v>7.6998118132702</v>
      </c>
      <c r="BF278" s="47"/>
      <c r="BG278" s="70">
        <f>IF($BO278,BC278/$BO278*100,0)</f>
        <v>0.51611192132315475</v>
      </c>
      <c r="BH278" s="47"/>
      <c r="BI278" s="282">
        <v>957454</v>
      </c>
      <c r="BJ278" s="47"/>
      <c r="BK278" s="70">
        <f>(BI278/$BS278)</f>
        <v>58.122624901353731</v>
      </c>
      <c r="BL278" s="47"/>
      <c r="BM278" s="70">
        <f>IF($BO278,BI278/$BO278*100,0)</f>
        <v>3.8959107492059997</v>
      </c>
      <c r="BN278" s="47"/>
      <c r="BO278" s="69">
        <f>(U278+AA278+AG278+AM278+AS278+BC278+BI278)</f>
        <v>24575871</v>
      </c>
      <c r="BQ278" s="47">
        <v>32</v>
      </c>
      <c r="BS278" s="51">
        <v>16473</v>
      </c>
    </row>
    <row r="279" spans="1:71" ht="8.85" customHeight="1" x14ac:dyDescent="0.3">
      <c r="A279" s="47">
        <v>33</v>
      </c>
      <c r="B279" s="58"/>
      <c r="C279" s="47" t="s">
        <v>245</v>
      </c>
      <c r="E279" s="69">
        <v>339894</v>
      </c>
      <c r="F279" s="66"/>
      <c r="G279" s="69">
        <v>14546</v>
      </c>
      <c r="H279" s="47"/>
      <c r="I279" s="69">
        <v>285727</v>
      </c>
      <c r="J279" s="69"/>
      <c r="K279" s="69">
        <v>0</v>
      </c>
      <c r="L279" s="47"/>
      <c r="M279" s="69">
        <v>85928</v>
      </c>
      <c r="N279" s="47"/>
      <c r="O279" s="69">
        <v>0</v>
      </c>
      <c r="P279" s="47"/>
      <c r="Q279" s="69">
        <v>16654</v>
      </c>
      <c r="R279" s="47"/>
      <c r="S279" s="69">
        <v>13014</v>
      </c>
      <c r="T279" s="47"/>
      <c r="U279" s="69">
        <f>SUM(E279:S279)</f>
        <v>755763</v>
      </c>
      <c r="V279" s="47"/>
      <c r="W279" s="70">
        <f>(U279/$BS279)</f>
        <v>93.778756669561986</v>
      </c>
      <c r="X279" s="47"/>
      <c r="Y279" s="70">
        <f>IF($BO279,U279/$BO279*100,0)</f>
        <v>11.468778069190256</v>
      </c>
      <c r="Z279" s="47"/>
      <c r="AA279" s="69">
        <v>4982471</v>
      </c>
      <c r="AB279" s="47"/>
      <c r="AC279" s="70">
        <f>(AA279/$BS279)</f>
        <v>618.24928651197422</v>
      </c>
      <c r="AD279" s="47"/>
      <c r="AE279" s="70">
        <f>IF($BO279,AA279/$BO279*100,0)</f>
        <v>75.609488867775269</v>
      </c>
      <c r="AF279" s="47"/>
      <c r="AG279" s="282">
        <v>5490</v>
      </c>
      <c r="AH279" s="47"/>
      <c r="AI279" s="70">
        <f>(AG279/$BS279)</f>
        <v>0.68122595855565204</v>
      </c>
      <c r="AJ279" s="47"/>
      <c r="AK279" s="70">
        <f>IF($BO279,AG279/$BO279*100,0)</f>
        <v>8.3311291502566942E-2</v>
      </c>
      <c r="AL279" s="47"/>
      <c r="AM279" s="282">
        <v>52305</v>
      </c>
      <c r="AN279" s="47"/>
      <c r="AO279" s="70">
        <f>(AM279/$BS279)</f>
        <v>6.4902593373867727</v>
      </c>
      <c r="AP279" s="47"/>
      <c r="AQ279" s="70">
        <f>IF($BO279,AM279/$BO279*100,0)</f>
        <v>0.79373353406953806</v>
      </c>
      <c r="AR279" s="47"/>
      <c r="AS279" s="282">
        <v>333993</v>
      </c>
      <c r="AT279" s="47"/>
      <c r="AU279" s="70">
        <f>(AS279/$BS279)</f>
        <v>41.443479339868468</v>
      </c>
      <c r="AV279" s="47"/>
      <c r="AW279" s="70">
        <f>IF($BO279,AS279/$BO279*100,0)</f>
        <v>5.0683767181815744</v>
      </c>
      <c r="AX279" s="47"/>
      <c r="AY279" s="282">
        <v>22622</v>
      </c>
      <c r="AZ279" s="47"/>
      <c r="BA279" s="282">
        <v>117796</v>
      </c>
      <c r="BB279" s="47"/>
      <c r="BC279" s="69">
        <f>(AY279+BA279)</f>
        <v>140418</v>
      </c>
      <c r="BD279" s="47"/>
      <c r="BE279" s="70">
        <f>(BC279/$BS279)</f>
        <v>17.423749844893909</v>
      </c>
      <c r="BF279" s="47"/>
      <c r="BG279" s="70">
        <f>IF($BO279,BC279/$BO279*100,0)</f>
        <v>2.130857000037786</v>
      </c>
      <c r="BH279" s="47"/>
      <c r="BI279" s="282">
        <v>319303</v>
      </c>
      <c r="BJ279" s="47"/>
      <c r="BK279" s="70">
        <f>(BI279/$BS279)</f>
        <v>39.620672540017374</v>
      </c>
      <c r="BL279" s="47"/>
      <c r="BM279" s="70">
        <f>IF($BO279,BI279/$BO279*100,0)</f>
        <v>4.8454545192430114</v>
      </c>
      <c r="BN279" s="47"/>
      <c r="BO279" s="69">
        <f>(U279+AA279+AG279+AM279+AS279+BC279+BI279)</f>
        <v>6589743</v>
      </c>
      <c r="BQ279" s="47">
        <v>33</v>
      </c>
      <c r="BS279" s="51">
        <v>8059</v>
      </c>
    </row>
    <row r="280" spans="1:71" ht="8.85" customHeight="1" x14ac:dyDescent="0.3">
      <c r="A280" s="47">
        <v>34</v>
      </c>
      <c r="B280" s="58"/>
      <c r="C280" s="47" t="s">
        <v>246</v>
      </c>
      <c r="E280" s="69">
        <v>842628</v>
      </c>
      <c r="F280" s="66"/>
      <c r="G280" s="69">
        <v>25671</v>
      </c>
      <c r="H280" s="47"/>
      <c r="I280" s="69">
        <v>495964</v>
      </c>
      <c r="J280" s="69"/>
      <c r="K280" s="69">
        <v>0</v>
      </c>
      <c r="L280" s="47"/>
      <c r="M280" s="69">
        <v>5111</v>
      </c>
      <c r="N280" s="47"/>
      <c r="O280" s="69">
        <v>0</v>
      </c>
      <c r="P280" s="47"/>
      <c r="Q280" s="69">
        <v>19331</v>
      </c>
      <c r="R280" s="47"/>
      <c r="S280" s="69">
        <v>8605</v>
      </c>
      <c r="T280" s="47"/>
      <c r="U280" s="69">
        <f>SUM(E280:S280)</f>
        <v>1397310</v>
      </c>
      <c r="V280" s="47"/>
      <c r="W280" s="70">
        <f>(U280/$BS280)</f>
        <v>138.939047429651</v>
      </c>
      <c r="X280" s="47"/>
      <c r="Y280" s="70">
        <f>IF($BO280,U280/$BO280*100,0)</f>
        <v>12.452031993463999</v>
      </c>
      <c r="Z280" s="47"/>
      <c r="AA280" s="69">
        <v>8658389</v>
      </c>
      <c r="AB280" s="47"/>
      <c r="AC280" s="70">
        <f>(AA280/$BS280)</f>
        <v>860.9315899373571</v>
      </c>
      <c r="AD280" s="47"/>
      <c r="AE280" s="70">
        <f>IF($BO280,AA280/$BO280*100,0)</f>
        <v>77.158638269143395</v>
      </c>
      <c r="AF280" s="47"/>
      <c r="AG280" s="282">
        <v>294301</v>
      </c>
      <c r="AH280" s="47"/>
      <c r="AI280" s="70">
        <f>(AG280/$BS280)</f>
        <v>29.263299194590832</v>
      </c>
      <c r="AJ280" s="47"/>
      <c r="AK280" s="70">
        <f>IF($BO280,AG280/$BO280*100,0)</f>
        <v>2.6226431269428034</v>
      </c>
      <c r="AL280" s="47"/>
      <c r="AM280" s="282">
        <v>112113</v>
      </c>
      <c r="AN280" s="47"/>
      <c r="AO280" s="70">
        <f>(AM280/$BS280)</f>
        <v>11.147757780650293</v>
      </c>
      <c r="AP280" s="47"/>
      <c r="AQ280" s="70">
        <f>IF($BO280,AM280/$BO280*100,0)</f>
        <v>0.99908729121184947</v>
      </c>
      <c r="AR280" s="47"/>
      <c r="AS280" s="282">
        <v>468599</v>
      </c>
      <c r="AT280" s="47"/>
      <c r="AU280" s="70">
        <f>(AS280/$BS280)</f>
        <v>46.594312419210503</v>
      </c>
      <c r="AV280" s="47"/>
      <c r="AW280" s="70">
        <f>IF($BO280,AS280/$BO280*100,0)</f>
        <v>4.1758877701478108</v>
      </c>
      <c r="AX280" s="47"/>
      <c r="AY280" s="282">
        <v>23388</v>
      </c>
      <c r="AZ280" s="47"/>
      <c r="BA280" s="282">
        <v>2607</v>
      </c>
      <c r="BB280" s="47"/>
      <c r="BC280" s="69">
        <f>(AY280+BA280)</f>
        <v>25995</v>
      </c>
      <c r="BD280" s="47"/>
      <c r="BE280" s="70">
        <f>(BC280/$BS280)</f>
        <v>2.5847668290742765</v>
      </c>
      <c r="BF280" s="47"/>
      <c r="BG280" s="70">
        <f>IF($BO280,BC280/$BO280*100,0)</f>
        <v>0.23165265522331954</v>
      </c>
      <c r="BH280" s="47"/>
      <c r="BI280" s="282">
        <v>264835</v>
      </c>
      <c r="BJ280" s="47"/>
      <c r="BK280" s="70">
        <f>(BI280/$BS280)</f>
        <v>26.333399622153724</v>
      </c>
      <c r="BL280" s="47"/>
      <c r="BM280" s="70">
        <f>IF($BO280,BI280/$BO280*100,0)</f>
        <v>2.3600588938668143</v>
      </c>
      <c r="BN280" s="47"/>
      <c r="BO280" s="69">
        <f>(U280+AA280+AG280+AM280+AS280+BC280+BI280)</f>
        <v>11221542</v>
      </c>
      <c r="BQ280" s="47">
        <v>34</v>
      </c>
      <c r="BS280" s="51">
        <v>10057</v>
      </c>
    </row>
    <row r="281" spans="1:71" ht="8.85" customHeight="1" x14ac:dyDescent="0.3">
      <c r="A281" s="47">
        <v>35</v>
      </c>
      <c r="B281" s="58"/>
      <c r="C281" s="47" t="s">
        <v>247</v>
      </c>
      <c r="E281" s="69">
        <v>2073966</v>
      </c>
      <c r="F281" s="66"/>
      <c r="G281" s="69">
        <v>102299</v>
      </c>
      <c r="H281" s="47"/>
      <c r="I281" s="69">
        <v>619151</v>
      </c>
      <c r="J281" s="69"/>
      <c r="K281" s="69">
        <v>0</v>
      </c>
      <c r="L281" s="47"/>
      <c r="M281" s="69">
        <v>3416132</v>
      </c>
      <c r="N281" s="47"/>
      <c r="O281" s="69">
        <v>0</v>
      </c>
      <c r="P281" s="47"/>
      <c r="Q281" s="69">
        <v>37500</v>
      </c>
      <c r="R281" s="47"/>
      <c r="S281" s="69">
        <v>22612</v>
      </c>
      <c r="T281" s="47"/>
      <c r="U281" s="69">
        <f>SUM(E281:S281)</f>
        <v>6271660</v>
      </c>
      <c r="V281" s="47"/>
      <c r="W281" s="70">
        <f>(U281/$BS281)</f>
        <v>1837.0415934387815</v>
      </c>
      <c r="X281" s="47"/>
      <c r="Y281" s="70">
        <f>IF($BO281,U281/$BO281*100,0)</f>
        <v>71.551916513370855</v>
      </c>
      <c r="Z281" s="47"/>
      <c r="AA281" s="69">
        <v>1263488</v>
      </c>
      <c r="AB281" s="47"/>
      <c r="AC281" s="70">
        <f>(AA281/$BS281)</f>
        <v>370.09021675454011</v>
      </c>
      <c r="AD281" s="47"/>
      <c r="AE281" s="70">
        <f>IF($BO281,AA281/$BO281*100,0)</f>
        <v>14.414841986275709</v>
      </c>
      <c r="AF281" s="47"/>
      <c r="AG281" s="282">
        <v>39334</v>
      </c>
      <c r="AH281" s="47"/>
      <c r="AI281" s="70">
        <f>(AG281/$BS281)</f>
        <v>11.521382542472173</v>
      </c>
      <c r="AJ281" s="47"/>
      <c r="AK281" s="70">
        <f>IF($BO281,AG281/$BO281*100,0)</f>
        <v>0.4487524968089675</v>
      </c>
      <c r="AL281" s="47"/>
      <c r="AM281" s="282">
        <v>42493</v>
      </c>
      <c r="AN281" s="47"/>
      <c r="AO281" s="70">
        <f>(AM281/$BS281)</f>
        <v>12.446690099589924</v>
      </c>
      <c r="AP281" s="47"/>
      <c r="AQ281" s="70">
        <f>IF($BO281,AM281/$BO281*100,0)</f>
        <v>0.48479279622981275</v>
      </c>
      <c r="AR281" s="47"/>
      <c r="AS281" s="282">
        <v>223226</v>
      </c>
      <c r="AT281" s="47"/>
      <c r="AU281" s="70">
        <f>(AS281/$BS281)</f>
        <v>65.385471587580554</v>
      </c>
      <c r="AV281" s="47"/>
      <c r="AW281" s="70">
        <f>IF($BO281,AS281/$BO281*100,0)</f>
        <v>2.5467337380555897</v>
      </c>
      <c r="AX281" s="47"/>
      <c r="AY281" s="282">
        <v>98945</v>
      </c>
      <c r="AZ281" s="47"/>
      <c r="BA281" s="282">
        <v>10050</v>
      </c>
      <c r="BB281" s="47"/>
      <c r="BC281" s="69">
        <f>(AY281+BA281)</f>
        <v>108995</v>
      </c>
      <c r="BD281" s="47"/>
      <c r="BE281" s="70">
        <f>(BC281/$BS281)</f>
        <v>31.925893380199181</v>
      </c>
      <c r="BF281" s="47"/>
      <c r="BG281" s="70">
        <f>IF($BO281,BC281/$BO281*100,0)</f>
        <v>1.2434987133190982</v>
      </c>
      <c r="BH281" s="47"/>
      <c r="BI281" s="282">
        <v>815992</v>
      </c>
      <c r="BJ281" s="47"/>
      <c r="BK281" s="84">
        <f>(BI281/$BS281)</f>
        <v>239.01347393087286</v>
      </c>
      <c r="BL281" s="47"/>
      <c r="BM281" s="70">
        <f>IF($BO281,BI281/$BO281*100,0)</f>
        <v>9.3094637559399764</v>
      </c>
      <c r="BN281" s="47"/>
      <c r="BO281" s="69">
        <f>(U281+AA281+AG281+AM281+AS281+BC281+BI281)</f>
        <v>8765188</v>
      </c>
      <c r="BQ281" s="47">
        <v>35</v>
      </c>
      <c r="BS281" s="51">
        <v>3414</v>
      </c>
    </row>
    <row r="282" spans="1:71" ht="8.85" customHeight="1" x14ac:dyDescent="0.3">
      <c r="A282" s="47"/>
      <c r="B282" s="58"/>
      <c r="E282" s="69"/>
      <c r="F282" s="66"/>
      <c r="G282" s="69"/>
      <c r="H282" s="47"/>
      <c r="I282" s="69"/>
      <c r="J282" s="69"/>
      <c r="K282" s="69"/>
      <c r="L282" s="47"/>
      <c r="M282" s="69"/>
      <c r="N282" s="47"/>
      <c r="O282" s="69"/>
      <c r="P282" s="47"/>
      <c r="Q282" s="69"/>
      <c r="R282" s="47"/>
      <c r="S282" s="69"/>
      <c r="T282" s="47"/>
      <c r="U282" s="69"/>
      <c r="V282" s="47"/>
      <c r="W282" s="70"/>
      <c r="X282" s="47"/>
      <c r="Y282" s="70"/>
      <c r="Z282" s="47"/>
      <c r="AA282" s="69"/>
      <c r="AB282" s="47"/>
      <c r="AC282" s="70"/>
      <c r="AD282" s="47"/>
      <c r="AE282" s="70"/>
      <c r="AF282" s="47"/>
      <c r="AG282" s="282"/>
      <c r="AH282" s="47"/>
      <c r="AI282" s="70"/>
      <c r="AJ282" s="47"/>
      <c r="AK282" s="70"/>
      <c r="AL282" s="47"/>
      <c r="AM282" s="282"/>
      <c r="AN282" s="47"/>
      <c r="AO282" s="70"/>
      <c r="AP282" s="47"/>
      <c r="AQ282" s="70"/>
      <c r="AR282" s="47"/>
      <c r="AS282" s="282"/>
      <c r="AT282" s="47"/>
      <c r="AU282" s="70"/>
      <c r="AV282" s="47"/>
      <c r="AW282" s="70"/>
      <c r="AX282" s="47"/>
      <c r="AY282" s="282"/>
      <c r="AZ282" s="47"/>
      <c r="BA282" s="282"/>
      <c r="BB282" s="47"/>
      <c r="BC282" s="69"/>
      <c r="BD282" s="47"/>
      <c r="BE282" s="70"/>
      <c r="BF282" s="47"/>
      <c r="BG282" s="70"/>
      <c r="BH282" s="47"/>
      <c r="BI282" s="282"/>
      <c r="BJ282" s="47"/>
      <c r="BK282" s="70"/>
      <c r="BL282" s="47"/>
      <c r="BM282" s="70"/>
      <c r="BN282" s="47"/>
      <c r="BO282" s="69"/>
      <c r="BQ282" s="47"/>
      <c r="BS282" s="51"/>
    </row>
    <row r="283" spans="1:71" ht="8.85" customHeight="1" x14ac:dyDescent="0.3">
      <c r="A283" s="47">
        <v>36</v>
      </c>
      <c r="B283" s="58"/>
      <c r="C283" s="47" t="s">
        <v>214</v>
      </c>
      <c r="E283" s="69">
        <v>610499</v>
      </c>
      <c r="F283" s="66"/>
      <c r="G283" s="69">
        <v>18705</v>
      </c>
      <c r="H283" s="47"/>
      <c r="I283" s="69">
        <v>133589</v>
      </c>
      <c r="J283" s="69"/>
      <c r="K283" s="69">
        <v>9633</v>
      </c>
      <c r="L283" s="47"/>
      <c r="M283" s="69">
        <v>0</v>
      </c>
      <c r="N283" s="47"/>
      <c r="O283" s="69">
        <v>0</v>
      </c>
      <c r="P283" s="47"/>
      <c r="Q283" s="69">
        <v>11393</v>
      </c>
      <c r="R283" s="47"/>
      <c r="S283" s="69">
        <v>2977</v>
      </c>
      <c r="T283" s="47"/>
      <c r="U283" s="69">
        <f>SUM(E283:S283)</f>
        <v>786796</v>
      </c>
      <c r="V283" s="47"/>
      <c r="W283" s="70">
        <f>(U283/$BS283)</f>
        <v>264.82531134298216</v>
      </c>
      <c r="X283" s="47"/>
      <c r="Y283" s="70">
        <f>IF($BO283,U283/$BO283*100,0)</f>
        <v>23.130391631153632</v>
      </c>
      <c r="Z283" s="47"/>
      <c r="AA283" s="69">
        <v>2208825</v>
      </c>
      <c r="AB283" s="47"/>
      <c r="AC283" s="70">
        <f>(AA283/$BS283)</f>
        <v>743.46179737462137</v>
      </c>
      <c r="AD283" s="47"/>
      <c r="AE283" s="70">
        <f>IF($BO283,AA283/$BO283*100,0)</f>
        <v>64.935494454322239</v>
      </c>
      <c r="AF283" s="47"/>
      <c r="AG283" s="282">
        <v>525</v>
      </c>
      <c r="AH283" s="47"/>
      <c r="AI283" s="70">
        <f>(AG283/$BS283)</f>
        <v>0.17670817906428812</v>
      </c>
      <c r="AJ283" s="47"/>
      <c r="AK283" s="70">
        <f>IF($BO283,AG283/$BO283*100,0)</f>
        <v>1.5434058645895071E-2</v>
      </c>
      <c r="AL283" s="47"/>
      <c r="AM283" s="282">
        <v>2881</v>
      </c>
      <c r="AN283" s="47"/>
      <c r="AO283" s="70">
        <f>(AM283/$BS283)</f>
        <v>0.96970716930326495</v>
      </c>
      <c r="AP283" s="47"/>
      <c r="AQ283" s="70">
        <f>IF($BO283,AM283/$BO283*100,0)</f>
        <v>8.4696234207283227E-2</v>
      </c>
      <c r="AR283" s="47"/>
      <c r="AS283" s="282">
        <v>343022</v>
      </c>
      <c r="AT283" s="47"/>
      <c r="AU283" s="70">
        <f>(AS283/$BS283)</f>
        <v>115.45674856950522</v>
      </c>
      <c r="AV283" s="47"/>
      <c r="AW283" s="70">
        <f>IF($BO283,AS283/$BO283*100,0)</f>
        <v>10.084231742537559</v>
      </c>
      <c r="AX283" s="47"/>
      <c r="AY283" s="282">
        <v>9928</v>
      </c>
      <c r="AZ283" s="47"/>
      <c r="BA283" s="282">
        <v>0</v>
      </c>
      <c r="BB283" s="47"/>
      <c r="BC283" s="69">
        <f>(AY283+BA283)</f>
        <v>9928</v>
      </c>
      <c r="BD283" s="47"/>
      <c r="BE283" s="70">
        <f>(BC283/$BS283)</f>
        <v>3.3416358128576236</v>
      </c>
      <c r="BF283" s="47"/>
      <c r="BG283" s="70">
        <f>IF($BO283,BC283/$BO283*100,0)</f>
        <v>0.29186539854561194</v>
      </c>
      <c r="BH283" s="47"/>
      <c r="BI283" s="282">
        <v>49591</v>
      </c>
      <c r="BJ283" s="47"/>
      <c r="BK283" s="70">
        <f>(BI283/$BS283)</f>
        <v>16.691686300908785</v>
      </c>
      <c r="BL283" s="47"/>
      <c r="BM283" s="70">
        <f>IF($BO283,BI283/$BO283*100,0)</f>
        <v>1.457886480587776</v>
      </c>
      <c r="BN283" s="47"/>
      <c r="BO283" s="69">
        <f>(U283+AA283+AG283+AM283+AS283+BC283+BI283)</f>
        <v>3401568</v>
      </c>
      <c r="BQ283" s="47">
        <v>36</v>
      </c>
      <c r="BS283" s="51">
        <v>2971</v>
      </c>
    </row>
    <row r="284" spans="1:71" ht="8.85" customHeight="1" x14ac:dyDescent="0.3">
      <c r="A284" s="47">
        <v>37</v>
      </c>
      <c r="B284" s="58"/>
      <c r="C284" s="47" t="s">
        <v>248</v>
      </c>
      <c r="E284" s="69">
        <v>867686</v>
      </c>
      <c r="F284" s="66"/>
      <c r="G284" s="69">
        <v>24678</v>
      </c>
      <c r="H284" s="47"/>
      <c r="I284" s="69">
        <v>355142</v>
      </c>
      <c r="J284" s="69"/>
      <c r="K284" s="69">
        <v>0</v>
      </c>
      <c r="L284" s="47"/>
      <c r="M284" s="69">
        <v>1492</v>
      </c>
      <c r="N284" s="47"/>
      <c r="O284" s="69">
        <v>0</v>
      </c>
      <c r="P284" s="47"/>
      <c r="Q284" s="69">
        <v>35468</v>
      </c>
      <c r="R284" s="47"/>
      <c r="S284" s="69">
        <v>7801</v>
      </c>
      <c r="T284" s="47"/>
      <c r="U284" s="69">
        <f>SUM(E284:S284)</f>
        <v>1292267</v>
      </c>
      <c r="V284" s="47"/>
      <c r="W284" s="70">
        <f>(U284/$BS284)</f>
        <v>222.53607714826933</v>
      </c>
      <c r="X284" s="47"/>
      <c r="Y284" s="70">
        <f>IF($BO284,U284/$BO284*100,0)</f>
        <v>24.225252044286307</v>
      </c>
      <c r="Z284" s="47"/>
      <c r="AA284" s="69">
        <v>3457910</v>
      </c>
      <c r="AB284" s="47"/>
      <c r="AC284" s="70">
        <f>(AA284/$BS284)</f>
        <v>595.47270535560529</v>
      </c>
      <c r="AD284" s="47"/>
      <c r="AE284" s="70">
        <f>IF($BO284,AA284/$BO284*100,0)</f>
        <v>64.823090968397452</v>
      </c>
      <c r="AF284" s="47"/>
      <c r="AG284" s="282">
        <v>13617</v>
      </c>
      <c r="AH284" s="47"/>
      <c r="AI284" s="70">
        <f>(AG284/$BS284)</f>
        <v>2.3449285345272948</v>
      </c>
      <c r="AJ284" s="47"/>
      <c r="AK284" s="70">
        <f>IF($BO284,AG284/$BO284*100,0)</f>
        <v>0.25526865352674538</v>
      </c>
      <c r="AL284" s="47"/>
      <c r="AM284" s="282">
        <v>14046</v>
      </c>
      <c r="AN284" s="47"/>
      <c r="AO284" s="70">
        <f>(AM284/$BS284)</f>
        <v>2.4188048906492163</v>
      </c>
      <c r="AP284" s="47"/>
      <c r="AQ284" s="70">
        <f>IF($BO284,AM284/$BO284*100,0)</f>
        <v>0.26331082525054456</v>
      </c>
      <c r="AR284" s="47"/>
      <c r="AS284" s="282">
        <v>451283</v>
      </c>
      <c r="AT284" s="47"/>
      <c r="AU284" s="70">
        <f>(AS284/$BS284)</f>
        <v>77.713621491303599</v>
      </c>
      <c r="AV284" s="47"/>
      <c r="AW284" s="70">
        <f>IF($BO284,AS284/$BO284*100,0)</f>
        <v>8.4598959954108999</v>
      </c>
      <c r="AX284" s="47"/>
      <c r="AY284" s="282">
        <v>4732</v>
      </c>
      <c r="AZ284" s="47"/>
      <c r="BA284" s="282">
        <v>10350</v>
      </c>
      <c r="BB284" s="47"/>
      <c r="BC284" s="69">
        <f>(AY284+BA284)</f>
        <v>15082</v>
      </c>
      <c r="BD284" s="47"/>
      <c r="BE284" s="70">
        <f>(BC284/$BS284)</f>
        <v>2.5972102634751164</v>
      </c>
      <c r="BF284" s="47"/>
      <c r="BG284" s="70">
        <f>IF($BO284,BC284/$BO284*100,0)</f>
        <v>0.28273201384228341</v>
      </c>
      <c r="BH284" s="47"/>
      <c r="BI284" s="282">
        <v>90175</v>
      </c>
      <c r="BJ284" s="47"/>
      <c r="BK284" s="70">
        <f>(BI284/$BS284)</f>
        <v>15.528672292061305</v>
      </c>
      <c r="BL284" s="47"/>
      <c r="BM284" s="70">
        <f>IF($BO284,BI284/$BO284*100,0)</f>
        <v>1.6904494992857653</v>
      </c>
      <c r="BN284" s="47"/>
      <c r="BO284" s="69">
        <f>(U284+AA284+AG284+AM284+AS284+BC284+BI284)</f>
        <v>5334380</v>
      </c>
      <c r="BQ284" s="47">
        <v>37</v>
      </c>
      <c r="BS284" s="51">
        <v>5807</v>
      </c>
    </row>
    <row r="285" spans="1:71" ht="8.85" customHeight="1" x14ac:dyDescent="0.3">
      <c r="A285" s="73">
        <v>38</v>
      </c>
      <c r="B285" s="58"/>
      <c r="C285" s="47" t="s">
        <v>249</v>
      </c>
      <c r="E285" s="74">
        <v>1316076</v>
      </c>
      <c r="F285" s="66"/>
      <c r="G285" s="74">
        <v>61947</v>
      </c>
      <c r="H285" s="47"/>
      <c r="I285" s="74">
        <v>169128</v>
      </c>
      <c r="J285" s="100"/>
      <c r="K285" s="74">
        <v>1367</v>
      </c>
      <c r="L285" s="47"/>
      <c r="M285" s="74">
        <v>132584</v>
      </c>
      <c r="N285" s="47"/>
      <c r="O285" s="74">
        <v>0</v>
      </c>
      <c r="P285" s="47"/>
      <c r="Q285" s="74">
        <v>12123</v>
      </c>
      <c r="R285" s="47"/>
      <c r="S285" s="74">
        <v>11660</v>
      </c>
      <c r="T285" s="47"/>
      <c r="U285" s="74">
        <f>SUM(E285:S285)</f>
        <v>1704885</v>
      </c>
      <c r="V285" s="47"/>
      <c r="W285" s="70">
        <f>(U285/$BS285)</f>
        <v>206.2776769509982</v>
      </c>
      <c r="X285" s="47"/>
      <c r="Y285" s="70">
        <f>IF($BO285,U285/$BO285*100,0)</f>
        <v>14.292011098725729</v>
      </c>
      <c r="Z285" s="47"/>
      <c r="AA285" s="74">
        <v>7610832</v>
      </c>
      <c r="AB285" s="47"/>
      <c r="AC285" s="70">
        <f>(AA285/$BS285)</f>
        <v>920.85081669691465</v>
      </c>
      <c r="AD285" s="47"/>
      <c r="AE285" s="70">
        <f>IF($BO285,AA285/$BO285*100,0)</f>
        <v>63.80142673232325</v>
      </c>
      <c r="AF285" s="47"/>
      <c r="AG285" s="74">
        <v>244042</v>
      </c>
      <c r="AH285" s="47"/>
      <c r="AI285" s="70">
        <f>(AG285/$BS285)</f>
        <v>29.527162734422262</v>
      </c>
      <c r="AJ285" s="47"/>
      <c r="AK285" s="70">
        <f>IF($BO285,AG285/$BO285*100,0)</f>
        <v>2.0457983808615974</v>
      </c>
      <c r="AL285" s="47"/>
      <c r="AM285" s="74">
        <v>17811</v>
      </c>
      <c r="AN285" s="47"/>
      <c r="AO285" s="70">
        <f>(AM285/$BS285)</f>
        <v>2.1549909255898365</v>
      </c>
      <c r="AP285" s="47"/>
      <c r="AQ285" s="70">
        <f>IF($BO285,AM285/$BO285*100,0)</f>
        <v>0.14930919661995029</v>
      </c>
      <c r="AR285" s="47"/>
      <c r="AS285" s="74">
        <v>1313090</v>
      </c>
      <c r="AT285" s="47"/>
      <c r="AU285" s="70">
        <f>(AS285/$BS285)</f>
        <v>158.87356321839081</v>
      </c>
      <c r="AV285" s="47"/>
      <c r="AW285" s="70">
        <f>IF($BO285,AS285/$BO285*100,0)</f>
        <v>11.00760277298807</v>
      </c>
      <c r="AX285" s="47"/>
      <c r="AY285" s="74">
        <v>221473</v>
      </c>
      <c r="AZ285" s="47"/>
      <c r="BA285" s="74">
        <v>35143</v>
      </c>
      <c r="BB285" s="47"/>
      <c r="BC285" s="74">
        <f>(AY285+BA285)</f>
        <v>256616</v>
      </c>
      <c r="BD285" s="47"/>
      <c r="BE285" s="70">
        <f>(BC285/$BS285)</f>
        <v>31.048517846339987</v>
      </c>
      <c r="BF285" s="47"/>
      <c r="BG285" s="70">
        <f>IF($BO285,BC285/$BO285*100,0)</f>
        <v>2.1512059289105139</v>
      </c>
      <c r="BH285" s="47"/>
      <c r="BI285" s="74">
        <v>781661</v>
      </c>
      <c r="BJ285" s="47"/>
      <c r="BK285" s="70">
        <f>(BI285/$BS285)</f>
        <v>94.574833635813675</v>
      </c>
      <c r="BL285" s="47"/>
      <c r="BM285" s="70">
        <f>IF($BO285,BI285/$BO285*100,0)</f>
        <v>6.552645889570881</v>
      </c>
      <c r="BN285" s="47"/>
      <c r="BO285" s="74">
        <f>(U285+AA285+AG285+AM285+AS285+BC285+BI285)</f>
        <v>11928937</v>
      </c>
      <c r="BQ285" s="73">
        <v>38</v>
      </c>
      <c r="BS285" s="79">
        <v>8265</v>
      </c>
    </row>
    <row r="286" spans="1:71" ht="8.85" customHeight="1" x14ac:dyDescent="0.3">
      <c r="A286" s="60"/>
      <c r="B286" s="60"/>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Q286" s="47"/>
    </row>
    <row r="287" spans="1:71" ht="12.75" customHeight="1" x14ac:dyDescent="0.3">
      <c r="A287" s="73">
        <f>A285</f>
        <v>38</v>
      </c>
      <c r="B287" s="60"/>
      <c r="C287" s="58" t="s">
        <v>65</v>
      </c>
      <c r="D287" s="61"/>
      <c r="E287" s="75">
        <f>SUM(E241:E285)</f>
        <v>91958191</v>
      </c>
      <c r="F287" s="62"/>
      <c r="G287" s="75">
        <f>SUM(G241:G285)</f>
        <v>2317973</v>
      </c>
      <c r="H287" s="62"/>
      <c r="I287" s="75">
        <f>SUM(I241:I285)</f>
        <v>15569002</v>
      </c>
      <c r="J287" s="76"/>
      <c r="K287" s="75">
        <f>SUM(K241:K285)</f>
        <v>43670</v>
      </c>
      <c r="L287" s="62"/>
      <c r="M287" s="75">
        <f>SUM(M241:M285)</f>
        <v>6338792</v>
      </c>
      <c r="N287" s="62"/>
      <c r="O287" s="75">
        <f>SUM(O241:O285)</f>
        <v>0</v>
      </c>
      <c r="P287" s="77"/>
      <c r="Q287" s="75">
        <f>SUM(Q241:Q285)</f>
        <v>1023464</v>
      </c>
      <c r="R287" s="77"/>
      <c r="S287" s="75">
        <f>SUM(S241:S285)</f>
        <v>614690</v>
      </c>
      <c r="T287" s="62"/>
      <c r="U287" s="75">
        <f>SUM(E287:S287)</f>
        <v>117865782</v>
      </c>
      <c r="V287" s="62"/>
      <c r="W287" s="78">
        <f>(U287/$BS287)</f>
        <v>310.3764888045061</v>
      </c>
      <c r="X287" s="47"/>
      <c r="Y287" s="70">
        <f>IF($BO287,U287/$BO287*100,0)</f>
        <v>31.221852143369837</v>
      </c>
      <c r="Z287" s="62"/>
      <c r="AA287" s="75">
        <f>SUM(AA241:AA285)</f>
        <v>193601918</v>
      </c>
      <c r="AB287" s="62"/>
      <c r="AC287" s="78">
        <f>(AA287/$BS287)</f>
        <v>509.81279311970212</v>
      </c>
      <c r="AD287" s="47"/>
      <c r="AE287" s="70">
        <f>IF($BO287,AA287/$BO287*100,0)</f>
        <v>51.283844690979194</v>
      </c>
      <c r="AF287" s="47"/>
      <c r="AG287" s="75">
        <f>SUM(AG241:AG285)</f>
        <v>6158736</v>
      </c>
      <c r="AH287" s="62"/>
      <c r="AI287" s="78">
        <f>(AG287/$BS287)</f>
        <v>16.21782694449784</v>
      </c>
      <c r="AJ287" s="47"/>
      <c r="AK287" s="70">
        <f>IF($BO287,AG287/$BO287*100,0)</f>
        <v>1.6314077039089172</v>
      </c>
      <c r="AL287" s="62"/>
      <c r="AM287" s="75">
        <f>SUM(AM241:AM285)</f>
        <v>2186712</v>
      </c>
      <c r="AN287" s="62"/>
      <c r="AO287" s="78">
        <f>(AM287/$BS287)</f>
        <v>5.7582784508796552</v>
      </c>
      <c r="AP287" s="47"/>
      <c r="AQ287" s="70">
        <f>IF($BO287,AM287/$BO287*100,0)</f>
        <v>0.57924528718718837</v>
      </c>
      <c r="AR287" s="62"/>
      <c r="AS287" s="75">
        <f>SUM(AS241:AS285)</f>
        <v>37422913</v>
      </c>
      <c r="AT287" s="62"/>
      <c r="AU287" s="78">
        <f>(AS287/$BS287)</f>
        <v>98.545923513038801</v>
      </c>
      <c r="AV287" s="47"/>
      <c r="AW287" s="70">
        <f>IF($BO287,AS287/$BO287*100,0)</f>
        <v>9.9130777112240516</v>
      </c>
      <c r="AX287" s="62"/>
      <c r="AY287" s="75">
        <f>SUM(AY241:AY285)</f>
        <v>1798657</v>
      </c>
      <c r="AZ287" s="62"/>
      <c r="BA287" s="75">
        <f>SUM(BA241:BA285)</f>
        <v>5826798</v>
      </c>
      <c r="BB287" s="62"/>
      <c r="BC287" s="75">
        <f>SUM(BC241:BC285)</f>
        <v>7625455</v>
      </c>
      <c r="BD287" s="62"/>
      <c r="BE287" s="78">
        <f>(BC287/$BS287)</f>
        <v>20.080144621080656</v>
      </c>
      <c r="BF287" s="47"/>
      <c r="BG287" s="70">
        <f>IF($BO287,BC287/$BO287*100,0)</f>
        <v>2.0199316926088033</v>
      </c>
      <c r="BH287" s="62"/>
      <c r="BI287" s="75">
        <f>SUM(BI241:BI285)</f>
        <v>12649022</v>
      </c>
      <c r="BJ287" s="62"/>
      <c r="BK287" s="78">
        <f>(BI287/$BS287)</f>
        <v>33.308725980971744</v>
      </c>
      <c r="BL287" s="47"/>
      <c r="BM287" s="70">
        <f>IF($BO287,BI287/$BO287*100,0)</f>
        <v>3.3506407707220083</v>
      </c>
      <c r="BN287" s="62"/>
      <c r="BO287" s="75">
        <f>SUM(BO241:BO285)</f>
        <v>377510538</v>
      </c>
      <c r="BQ287" s="73">
        <f>BQ285</f>
        <v>38</v>
      </c>
      <c r="BS287" s="79">
        <f>SUM(BS241:BS285)</f>
        <v>379751</v>
      </c>
    </row>
    <row r="288" spans="1:71" ht="8.85" customHeight="1" x14ac:dyDescent="0.3">
      <c r="A288" s="60"/>
      <c r="B288" s="60"/>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Q288" s="47"/>
    </row>
    <row r="289" spans="1:71" ht="15" thickBot="1" x14ac:dyDescent="0.35">
      <c r="A289" s="85">
        <f>(A60+A219+A287)</f>
        <v>171</v>
      </c>
      <c r="B289" s="60"/>
      <c r="C289" s="58" t="s">
        <v>250</v>
      </c>
      <c r="D289" s="61"/>
      <c r="E289" s="86">
        <f>(E60+E219+E287)</f>
        <v>12369596952</v>
      </c>
      <c r="F289" s="62"/>
      <c r="G289" s="86">
        <f>(G60+G219+G287)</f>
        <v>459764296</v>
      </c>
      <c r="H289" s="62"/>
      <c r="I289" s="86">
        <f>(I60+I219+I287)</f>
        <v>2886090596</v>
      </c>
      <c r="J289" s="76"/>
      <c r="K289" s="86">
        <f>(K60+K219+K287)</f>
        <v>15821364</v>
      </c>
      <c r="L289" s="62"/>
      <c r="M289" s="86">
        <f>(M60+M219+M287)</f>
        <v>245452020</v>
      </c>
      <c r="N289" s="62"/>
      <c r="O289" s="86">
        <f>(O60+O219+O287)</f>
        <v>15722249</v>
      </c>
      <c r="P289" s="77"/>
      <c r="Q289" s="86">
        <f>(Q60+Q219+Q287)</f>
        <v>91926237</v>
      </c>
      <c r="R289" s="77"/>
      <c r="S289" s="86">
        <f>(S60+S219+S287)</f>
        <v>47536388</v>
      </c>
      <c r="T289" s="62"/>
      <c r="U289" s="86">
        <f>(U60+U219+U287)</f>
        <v>16131910102</v>
      </c>
      <c r="V289" s="62"/>
      <c r="W289" s="78">
        <f>(U289/$BS289)</f>
        <v>1802.4124106148963</v>
      </c>
      <c r="X289" s="47"/>
      <c r="Y289" s="70">
        <f>IF($BO289,U289/$BO289*100,0)</f>
        <v>68.336980380931394</v>
      </c>
      <c r="Z289" s="62"/>
      <c r="AA289" s="86">
        <f>(AA60+AA219+AA287)</f>
        <v>4300222902</v>
      </c>
      <c r="AB289" s="62"/>
      <c r="AC289" s="78">
        <f>(AA289/$BS289)</f>
        <v>480.4623307449674</v>
      </c>
      <c r="AD289" s="47"/>
      <c r="AE289" s="70">
        <f>IF($BO289,AA289/$BO289*100,0)</f>
        <v>18.216333108078334</v>
      </c>
      <c r="AF289" s="47"/>
      <c r="AG289" s="86">
        <f>(AG60+AG219+AG287)</f>
        <v>270190963</v>
      </c>
      <c r="AH289" s="62"/>
      <c r="AI289" s="78">
        <f>(AG289/$BS289)</f>
        <v>30.18833739265715</v>
      </c>
      <c r="AJ289" s="47"/>
      <c r="AK289" s="70">
        <f>IF($BO289,AG289/$BO289*100,0)</f>
        <v>1.1445659206436336</v>
      </c>
      <c r="AL289" s="62"/>
      <c r="AM289" s="86">
        <f>(AM60+AM219+AM287)</f>
        <v>68034041</v>
      </c>
      <c r="AN289" s="62"/>
      <c r="AO289" s="78">
        <f>(AM289/$BS289)</f>
        <v>7.6014184970867058</v>
      </c>
      <c r="AP289" s="47"/>
      <c r="AQ289" s="70">
        <f>IF($BO289,AM289/$BO289*100,0)</f>
        <v>0.28820151461642973</v>
      </c>
      <c r="AR289" s="62"/>
      <c r="AS289" s="86">
        <f>(AS60+AS219+AS287)</f>
        <v>2049559009</v>
      </c>
      <c r="AT289" s="62"/>
      <c r="AU289" s="78">
        <f>(AS289/$BS289)</f>
        <v>228.99647783501936</v>
      </c>
      <c r="AV289" s="47"/>
      <c r="AW289" s="70">
        <f>IF($BO289,AS289/$BO289*100,0)</f>
        <v>8.68221263954538</v>
      </c>
      <c r="AX289" s="62"/>
      <c r="AY289" s="86">
        <f>(AY60+AY219+AY287)</f>
        <v>80553811</v>
      </c>
      <c r="AZ289" s="62"/>
      <c r="BA289" s="86">
        <f>(BA60+BA219+BA287)</f>
        <v>140347355</v>
      </c>
      <c r="BB289" s="62"/>
      <c r="BC289" s="86">
        <f>(BC60+BC219+BC287)</f>
        <v>220901166</v>
      </c>
      <c r="BD289" s="62"/>
      <c r="BE289" s="78">
        <f>(BC289/$BS289)</f>
        <v>24.681206416364727</v>
      </c>
      <c r="BF289" s="47"/>
      <c r="BG289" s="70">
        <f>IF($BO289,BC289/$BO289*100,0)</f>
        <v>0.93576759054684655</v>
      </c>
      <c r="BH289" s="62"/>
      <c r="BI289" s="86">
        <f>(BI60+BI219+BI287)</f>
        <v>565595229</v>
      </c>
      <c r="BJ289" s="62"/>
      <c r="BK289" s="78">
        <f>(BI289/$BS289)</f>
        <v>63.193747900181194</v>
      </c>
      <c r="BL289" s="47"/>
      <c r="BM289" s="70">
        <f>IF($BO289,BI289/$BO289*100,0)</f>
        <v>2.3959388456379709</v>
      </c>
      <c r="BN289" s="62"/>
      <c r="BO289" s="86">
        <f>(BO60+BO219+BO287)</f>
        <v>23606413412</v>
      </c>
      <c r="BQ289" s="85">
        <f>(BQ60+BQ219+BQ287)</f>
        <v>171</v>
      </c>
      <c r="BS289" s="87">
        <f>BS60+BS219+BS287</f>
        <v>8950177</v>
      </c>
    </row>
    <row r="290" spans="1:71" ht="8.85" customHeight="1" thickTop="1" x14ac:dyDescent="0.3">
      <c r="A290" s="60"/>
      <c r="B290" s="60"/>
    </row>
    <row r="291" spans="1:71" ht="8.85" customHeight="1" x14ac:dyDescent="0.3">
      <c r="A291" s="60"/>
      <c r="B291" s="60"/>
    </row>
    <row r="292" spans="1:71" ht="10.5" customHeight="1" x14ac:dyDescent="0.3">
      <c r="A292" s="60"/>
      <c r="B292" s="60"/>
      <c r="C292" s="47" t="s">
        <v>251</v>
      </c>
    </row>
    <row r="293" spans="1:71" ht="4.5" customHeight="1" x14ac:dyDescent="0.3">
      <c r="A293" s="60"/>
      <c r="B293" s="60"/>
    </row>
    <row r="294" spans="1:71" ht="8.85" customHeight="1" x14ac:dyDescent="0.3">
      <c r="A294" s="60"/>
      <c r="B294" s="60"/>
    </row>
    <row r="295" spans="1:71" ht="8.85" customHeight="1" x14ac:dyDescent="0.3">
      <c r="A295" s="60"/>
      <c r="B295" s="60"/>
    </row>
    <row r="296" spans="1:71" ht="8.85" customHeight="1" x14ac:dyDescent="0.3">
      <c r="A296" s="60"/>
      <c r="B296" s="60"/>
    </row>
    <row r="297" spans="1:71" ht="8.85" customHeight="1" x14ac:dyDescent="0.3">
      <c r="A297" s="60"/>
      <c r="B297" s="60"/>
    </row>
    <row r="298" spans="1:71" ht="8.85" customHeight="1" x14ac:dyDescent="0.3">
      <c r="A298" s="60"/>
      <c r="B298" s="60"/>
    </row>
    <row r="299" spans="1:71" ht="8.85" customHeight="1" x14ac:dyDescent="0.3">
      <c r="A299" s="60"/>
      <c r="B299" s="60"/>
    </row>
    <row r="300" spans="1:71" ht="8.4" customHeight="1" x14ac:dyDescent="0.3">
      <c r="A300" s="60"/>
      <c r="B300" s="60"/>
    </row>
    <row r="301" spans="1:71" ht="8.85" hidden="1" customHeight="1" x14ac:dyDescent="0.3">
      <c r="A301" s="60"/>
      <c r="B301" s="60"/>
    </row>
    <row r="302" spans="1:71" ht="1.2" customHeight="1" x14ac:dyDescent="0.3">
      <c r="A302" s="60"/>
      <c r="B302" s="60"/>
    </row>
    <row r="303" spans="1:71" ht="8.85" hidden="1" customHeight="1" x14ac:dyDescent="0.3">
      <c r="A303" s="60"/>
      <c r="B303" s="60"/>
    </row>
    <row r="304" spans="1:71" ht="8.85" customHeight="1" x14ac:dyDescent="0.3">
      <c r="A304" s="60"/>
      <c r="B304" s="60"/>
    </row>
    <row r="305" spans="1:69" s="46" customFormat="1" ht="10.5" customHeight="1" x14ac:dyDescent="0.3">
      <c r="A305" s="295">
        <v>18</v>
      </c>
      <c r="BQ305" s="296">
        <v>19</v>
      </c>
    </row>
    <row r="306" spans="1:69" ht="9.75" customHeight="1" x14ac:dyDescent="0.3">
      <c r="A306" s="47"/>
      <c r="B306" s="47"/>
    </row>
    <row r="307" spans="1:69" ht="9.75" customHeight="1" x14ac:dyDescent="0.3">
      <c r="A307" s="47"/>
      <c r="B307" s="47"/>
    </row>
    <row r="308" spans="1:69" ht="9.75" customHeight="1" x14ac:dyDescent="0.3">
      <c r="A308" s="47"/>
      <c r="B308" s="47"/>
    </row>
    <row r="309" spans="1:69" ht="9.75" customHeight="1" x14ac:dyDescent="0.3">
      <c r="A309" s="47"/>
      <c r="B309" s="47"/>
    </row>
    <row r="310" spans="1:69" ht="9.75" customHeight="1" x14ac:dyDescent="0.3">
      <c r="A310" s="47"/>
      <c r="B310" s="47"/>
    </row>
    <row r="311" spans="1:69" ht="9.75" customHeight="1" x14ac:dyDescent="0.3">
      <c r="A311" s="47"/>
      <c r="B311" s="47"/>
    </row>
    <row r="312" spans="1:69" ht="9.75" customHeight="1" x14ac:dyDescent="0.3">
      <c r="A312" s="47"/>
      <c r="B312" s="47"/>
    </row>
    <row r="313" spans="1:69" ht="9.75" customHeight="1" x14ac:dyDescent="0.3">
      <c r="A313" s="47"/>
      <c r="B313" s="47"/>
    </row>
    <row r="314" spans="1:69" ht="9.75" customHeight="1" x14ac:dyDescent="0.3">
      <c r="A314" s="47"/>
      <c r="B314" s="47"/>
    </row>
    <row r="315" spans="1:69" ht="9.75" customHeight="1" x14ac:dyDescent="0.3">
      <c r="A315" s="47"/>
      <c r="B315" s="47"/>
    </row>
    <row r="316" spans="1:69" ht="9.75" customHeight="1" x14ac:dyDescent="0.3">
      <c r="A316" s="47"/>
      <c r="B316" s="47"/>
    </row>
    <row r="317" spans="1:69" ht="9.75" customHeight="1" x14ac:dyDescent="0.3">
      <c r="A317" s="47"/>
      <c r="B317" s="47"/>
    </row>
    <row r="318" spans="1:69" ht="9.75" customHeight="1" x14ac:dyDescent="0.3">
      <c r="A318" s="47"/>
      <c r="B318" s="47"/>
    </row>
    <row r="319" spans="1:69" ht="9.75" customHeight="1" x14ac:dyDescent="0.3">
      <c r="A319" s="47"/>
      <c r="B319" s="47"/>
    </row>
    <row r="320" spans="1:69" ht="9.75" customHeight="1" x14ac:dyDescent="0.3">
      <c r="A320" s="47"/>
      <c r="B320" s="47"/>
    </row>
    <row r="321" spans="4:71" s="47" customFormat="1" ht="9.75" customHeight="1" x14ac:dyDescent="0.3">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46"/>
    </row>
    <row r="322" spans="4:71" s="47" customFormat="1" ht="9.75" customHeight="1" x14ac:dyDescent="0.3">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c r="BR322" s="68"/>
      <c r="BS322" s="46"/>
    </row>
    <row r="323" spans="4:71" s="47" customFormat="1" ht="9.75" customHeight="1" x14ac:dyDescent="0.3">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46"/>
    </row>
    <row r="324" spans="4:71" s="47" customFormat="1" ht="9.75" customHeight="1" x14ac:dyDescent="0.3">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c r="BR324" s="68"/>
      <c r="BS324" s="46"/>
    </row>
    <row r="325" spans="4:71" s="47" customFormat="1" ht="9.75" customHeight="1" x14ac:dyDescent="0.3">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46"/>
    </row>
    <row r="326" spans="4:71" s="47" customFormat="1" ht="9.75" customHeight="1" x14ac:dyDescent="0.3">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c r="BR326" s="68"/>
      <c r="BS326" s="46"/>
    </row>
    <row r="327" spans="4:71" s="47" customFormat="1" ht="9.75" customHeight="1" x14ac:dyDescent="0.3">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46"/>
    </row>
    <row r="328" spans="4:71" s="47" customFormat="1" ht="9.75" customHeight="1" x14ac:dyDescent="0.3">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c r="BR328" s="68"/>
      <c r="BS328" s="46"/>
    </row>
    <row r="329" spans="4:71" s="47" customFormat="1" ht="9.75" customHeight="1" x14ac:dyDescent="0.3">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c r="BR329" s="68"/>
      <c r="BS329" s="46"/>
    </row>
    <row r="330" spans="4:71" s="47" customFormat="1" ht="9.75" customHeight="1" x14ac:dyDescent="0.3">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c r="BR330" s="68"/>
      <c r="BS330" s="46"/>
    </row>
    <row r="331" spans="4:71" s="47" customFormat="1" ht="9.75" customHeight="1" x14ac:dyDescent="0.3">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46"/>
    </row>
    <row r="332" spans="4:71" s="47" customFormat="1" ht="9.75" customHeight="1" x14ac:dyDescent="0.3">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46"/>
    </row>
    <row r="333" spans="4:71" s="47" customFormat="1" ht="9.75" customHeight="1" x14ac:dyDescent="0.3">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46"/>
    </row>
    <row r="334" spans="4:71" s="47" customFormat="1" ht="9.75" customHeight="1" x14ac:dyDescent="0.3">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c r="BR334" s="68"/>
      <c r="BS334" s="46"/>
    </row>
    <row r="335" spans="4:71" s="47" customFormat="1" ht="9.75" customHeight="1" x14ac:dyDescent="0.3">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46"/>
    </row>
    <row r="336" spans="4:71" s="47" customFormat="1" ht="9.75" customHeight="1" x14ac:dyDescent="0.3">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46"/>
    </row>
    <row r="337" spans="4:71" s="47" customFormat="1" ht="9.75" customHeight="1" x14ac:dyDescent="0.3">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46"/>
    </row>
    <row r="338" spans="4:71" s="47" customFormat="1" ht="9.75" customHeight="1" x14ac:dyDescent="0.3">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46"/>
    </row>
    <row r="339" spans="4:71" s="47" customFormat="1" ht="9.75" customHeight="1" x14ac:dyDescent="0.3">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c r="BR339" s="68"/>
      <c r="BS339" s="46"/>
    </row>
    <row r="340" spans="4:71" s="47" customFormat="1" ht="9.75" customHeight="1" x14ac:dyDescent="0.3">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c r="BR340" s="68"/>
      <c r="BS340" s="46"/>
    </row>
    <row r="341" spans="4:71" s="47" customFormat="1" ht="9.75" customHeight="1" x14ac:dyDescent="0.3">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c r="BR341" s="68"/>
      <c r="BS341" s="46"/>
    </row>
    <row r="342" spans="4:71" s="47" customFormat="1" ht="9.75" customHeight="1" x14ac:dyDescent="0.3">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46"/>
    </row>
    <row r="343" spans="4:71" s="47" customFormat="1" ht="9.75" customHeight="1" x14ac:dyDescent="0.3">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c r="BR343" s="68"/>
      <c r="BS343" s="46"/>
    </row>
    <row r="344" spans="4:71" s="47" customFormat="1" ht="9.75" customHeight="1" x14ac:dyDescent="0.3">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c r="BR344" s="68"/>
      <c r="BS344" s="46"/>
    </row>
    <row r="345" spans="4:71" s="47" customFormat="1" ht="9.75" customHeight="1" x14ac:dyDescent="0.3">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c r="BR345" s="68"/>
      <c r="BS345" s="46"/>
    </row>
    <row r="346" spans="4:71" s="47" customFormat="1" ht="9.75" customHeight="1" x14ac:dyDescent="0.3">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c r="BR346" s="68"/>
      <c r="BS346" s="46"/>
    </row>
    <row r="347" spans="4:71" s="47" customFormat="1" ht="9.75" customHeight="1" x14ac:dyDescent="0.3">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c r="BR347" s="68"/>
      <c r="BS347" s="46"/>
    </row>
    <row r="348" spans="4:71" s="47" customFormat="1" ht="9.75" customHeight="1" x14ac:dyDescent="0.3">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c r="BR348" s="68"/>
      <c r="BS348" s="46"/>
    </row>
    <row r="349" spans="4:71" s="47" customFormat="1" ht="9.75" customHeight="1" x14ac:dyDescent="0.3">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c r="BR349" s="68"/>
      <c r="BS349" s="46"/>
    </row>
    <row r="350" spans="4:71" s="47" customFormat="1" ht="9.75" customHeight="1" x14ac:dyDescent="0.3">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68"/>
      <c r="BS350" s="46"/>
    </row>
    <row r="351" spans="4:71" s="47" customFormat="1" ht="9.75" customHeight="1" x14ac:dyDescent="0.3">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46"/>
    </row>
    <row r="352" spans="4:71" s="47" customFormat="1" ht="9.75" customHeight="1" x14ac:dyDescent="0.3">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46"/>
    </row>
    <row r="353" spans="4:71" s="47" customFormat="1" ht="9.75" customHeight="1" x14ac:dyDescent="0.3">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46"/>
    </row>
    <row r="354" spans="4:71" s="47" customFormat="1" ht="9.75" customHeight="1" x14ac:dyDescent="0.3">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c r="BR354" s="68"/>
      <c r="BS354" s="46"/>
    </row>
    <row r="355" spans="4:71" s="47" customFormat="1" ht="9.75" customHeight="1" x14ac:dyDescent="0.3">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46"/>
    </row>
    <row r="356" spans="4:71" s="47" customFormat="1" ht="9.75" customHeight="1" x14ac:dyDescent="0.3">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46"/>
    </row>
    <row r="357" spans="4:71" s="47" customFormat="1" ht="9.75" customHeight="1" x14ac:dyDescent="0.3">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46"/>
    </row>
    <row r="358" spans="4:71" s="47" customFormat="1" ht="9.75" customHeight="1" x14ac:dyDescent="0.3">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c r="BR358" s="68"/>
      <c r="BS358" s="46"/>
    </row>
    <row r="359" spans="4:71" s="47" customFormat="1" ht="9.75" customHeight="1" x14ac:dyDescent="0.3">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46"/>
    </row>
    <row r="360" spans="4:71" s="47" customFormat="1" ht="9.75" customHeight="1" x14ac:dyDescent="0.3">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46"/>
    </row>
    <row r="361" spans="4:71" s="47" customFormat="1" ht="9.75" customHeight="1" x14ac:dyDescent="0.3">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46"/>
    </row>
    <row r="362" spans="4:71" s="47" customFormat="1" ht="9.75" customHeight="1" x14ac:dyDescent="0.3">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46"/>
    </row>
    <row r="363" spans="4:71" s="47" customFormat="1" ht="9.75" customHeight="1" x14ac:dyDescent="0.3">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46"/>
    </row>
    <row r="364" spans="4:71" s="47" customFormat="1" ht="9.75" customHeight="1" x14ac:dyDescent="0.3">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46"/>
    </row>
    <row r="365" spans="4:71" s="47" customFormat="1" ht="9.75" customHeight="1" x14ac:dyDescent="0.3">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46"/>
    </row>
    <row r="366" spans="4:71" s="47" customFormat="1" ht="9.75" customHeight="1" x14ac:dyDescent="0.3">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c r="BR366" s="68"/>
      <c r="BS366" s="46"/>
    </row>
    <row r="367" spans="4:71" s="47" customFormat="1" ht="9.75" customHeight="1" x14ac:dyDescent="0.3">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c r="BR367" s="68"/>
      <c r="BS367" s="46"/>
    </row>
    <row r="368" spans="4:71" s="47" customFormat="1" ht="9.75" customHeight="1" x14ac:dyDescent="0.3">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c r="BR368" s="68"/>
      <c r="BS368" s="46"/>
    </row>
    <row r="369" spans="4:71" s="47" customFormat="1" ht="9.75" customHeight="1" x14ac:dyDescent="0.3">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46"/>
    </row>
    <row r="370" spans="4:71" s="47" customFormat="1" ht="9.75" customHeight="1" x14ac:dyDescent="0.3">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46"/>
    </row>
    <row r="371" spans="4:71" s="47" customFormat="1" ht="9.75" customHeight="1" x14ac:dyDescent="0.3">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c r="BR371" s="68"/>
      <c r="BS371" s="46"/>
    </row>
    <row r="372" spans="4:71" s="47" customFormat="1" ht="9.75" customHeight="1" x14ac:dyDescent="0.3">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46"/>
    </row>
    <row r="373" spans="4:71" s="47" customFormat="1" ht="9.75" customHeight="1" x14ac:dyDescent="0.3">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46"/>
    </row>
    <row r="374" spans="4:71" s="47" customFormat="1" ht="9.75" customHeight="1" x14ac:dyDescent="0.3">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c r="BR374" s="68"/>
      <c r="BS374" s="46"/>
    </row>
    <row r="375" spans="4:71" s="47" customFormat="1" ht="9.75" customHeight="1" x14ac:dyDescent="0.3">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c r="BR375" s="68"/>
      <c r="BS375" s="46"/>
    </row>
    <row r="376" spans="4:71" s="47" customFormat="1" ht="9.75" customHeight="1" x14ac:dyDescent="0.3">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c r="BR376" s="68"/>
      <c r="BS376" s="46"/>
    </row>
    <row r="377" spans="4:71" s="47" customFormat="1" ht="9.75" customHeight="1" x14ac:dyDescent="0.3">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c r="BR377" s="68"/>
      <c r="BS377" s="46"/>
    </row>
    <row r="378" spans="4:71" s="47" customFormat="1" ht="9.75" customHeight="1" x14ac:dyDescent="0.3">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c r="BR378" s="68"/>
      <c r="BS378" s="46"/>
    </row>
    <row r="379" spans="4:71" s="47" customFormat="1" ht="9.75" customHeight="1" x14ac:dyDescent="0.3">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c r="BR379" s="68"/>
      <c r="BS379" s="46"/>
    </row>
    <row r="380" spans="4:71" s="47" customFormat="1" ht="9.75" customHeight="1" x14ac:dyDescent="0.3">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c r="BR380" s="68"/>
      <c r="BS380" s="46"/>
    </row>
    <row r="381" spans="4:71" s="47" customFormat="1" ht="9.75" customHeight="1" x14ac:dyDescent="0.3">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46"/>
    </row>
    <row r="382" spans="4:71" s="47" customFormat="1" ht="9.75" customHeight="1" x14ac:dyDescent="0.3">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c r="BR382" s="68"/>
      <c r="BS382" s="46"/>
    </row>
    <row r="383" spans="4:71" s="47" customFormat="1" ht="9.75" customHeight="1" x14ac:dyDescent="0.3">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c r="BR383" s="68"/>
      <c r="BS383" s="46"/>
    </row>
    <row r="384" spans="4:71" s="47" customFormat="1" ht="9.75" customHeight="1" x14ac:dyDescent="0.3">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c r="BR384" s="68"/>
      <c r="BS384" s="46"/>
    </row>
    <row r="385" spans="4:71" s="47" customFormat="1" ht="9.75" customHeight="1" x14ac:dyDescent="0.3">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c r="BR385" s="68"/>
      <c r="BS385" s="46"/>
    </row>
    <row r="386" spans="4:71" s="47" customFormat="1" ht="9.75" customHeight="1" x14ac:dyDescent="0.3">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c r="BR386" s="68"/>
      <c r="BS386" s="46"/>
    </row>
    <row r="387" spans="4:71" s="47" customFormat="1" ht="9.75" customHeight="1" x14ac:dyDescent="0.3">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c r="BR387" s="68"/>
      <c r="BS387" s="46"/>
    </row>
    <row r="388" spans="4:71" s="47" customFormat="1" ht="9.75" customHeight="1" x14ac:dyDescent="0.3">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46"/>
    </row>
    <row r="389" spans="4:71" s="47" customFormat="1" ht="9.75" customHeight="1" x14ac:dyDescent="0.3">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46"/>
    </row>
    <row r="390" spans="4:71" s="47" customFormat="1" ht="9.75" customHeight="1" x14ac:dyDescent="0.3">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c r="BR390" s="68"/>
      <c r="BS390" s="46"/>
    </row>
    <row r="391" spans="4:71" s="47" customFormat="1" ht="9.75" customHeight="1" x14ac:dyDescent="0.3">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c r="BR391" s="68"/>
      <c r="BS391" s="46"/>
    </row>
    <row r="392" spans="4:71" s="47" customFormat="1" ht="9.75" customHeight="1" x14ac:dyDescent="0.3">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c r="BR392" s="68"/>
      <c r="BS392" s="46"/>
    </row>
    <row r="393" spans="4:71" s="47" customFormat="1" ht="9.75" customHeight="1" x14ac:dyDescent="0.3">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c r="BR393" s="68"/>
      <c r="BS393" s="46"/>
    </row>
    <row r="394" spans="4:71" s="47" customFormat="1" ht="9.75" customHeight="1" x14ac:dyDescent="0.3">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c r="BR394" s="68"/>
      <c r="BS394" s="46"/>
    </row>
    <row r="395" spans="4:71" s="47" customFormat="1" ht="9.75" customHeight="1" x14ac:dyDescent="0.3">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c r="BR395" s="68"/>
      <c r="BS395" s="46"/>
    </row>
    <row r="396" spans="4:71" s="47" customFormat="1" ht="9.75" customHeight="1" x14ac:dyDescent="0.3">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c r="BR396" s="68"/>
      <c r="BS396" s="46"/>
    </row>
    <row r="397" spans="4:71" s="47" customFormat="1" ht="9.75" customHeight="1" x14ac:dyDescent="0.3">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c r="BR397" s="68"/>
      <c r="BS397" s="46"/>
    </row>
    <row r="398" spans="4:71" s="47" customFormat="1" ht="9.75" customHeight="1" x14ac:dyDescent="0.3">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c r="BR398" s="68"/>
      <c r="BS398" s="46"/>
    </row>
    <row r="399" spans="4:71" s="47" customFormat="1" ht="9.75" customHeight="1" x14ac:dyDescent="0.3">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c r="BR399" s="68"/>
      <c r="BS399" s="46"/>
    </row>
    <row r="400" spans="4:71" s="47" customFormat="1" ht="9.75" customHeight="1" x14ac:dyDescent="0.3">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c r="BR400" s="68"/>
      <c r="BS400" s="46"/>
    </row>
    <row r="401" spans="4:71" s="47" customFormat="1" ht="9.75" customHeight="1" x14ac:dyDescent="0.3">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c r="BR401" s="68"/>
      <c r="BS401" s="46"/>
    </row>
    <row r="402" spans="4:71" s="47" customFormat="1" ht="9.75" customHeight="1" x14ac:dyDescent="0.3">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c r="BR402" s="68"/>
      <c r="BS402" s="46"/>
    </row>
    <row r="403" spans="4:71" s="47" customFormat="1" ht="9.75" customHeight="1" x14ac:dyDescent="0.3">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c r="BR403" s="68"/>
      <c r="BS403" s="46"/>
    </row>
    <row r="404" spans="4:71" s="47" customFormat="1" ht="9.75" customHeight="1" x14ac:dyDescent="0.3">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c r="BR404" s="68"/>
      <c r="BS404" s="46"/>
    </row>
    <row r="405" spans="4:71" s="47" customFormat="1" ht="9.75" customHeight="1" x14ac:dyDescent="0.3">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c r="BR405" s="68"/>
      <c r="BS405" s="46"/>
    </row>
    <row r="406" spans="4:71" s="47" customFormat="1" ht="9.75" customHeight="1" x14ac:dyDescent="0.3">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c r="BR406" s="68"/>
      <c r="BS406" s="46"/>
    </row>
    <row r="407" spans="4:71" s="47" customFormat="1" ht="9.75" customHeight="1" x14ac:dyDescent="0.3">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46"/>
    </row>
    <row r="408" spans="4:71" s="47" customFormat="1" ht="9.75" customHeight="1" x14ac:dyDescent="0.3">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46"/>
    </row>
    <row r="409" spans="4:71" s="47" customFormat="1" ht="9.75" customHeight="1" x14ac:dyDescent="0.3">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c r="BR409" s="68"/>
      <c r="BS409" s="46"/>
    </row>
    <row r="410" spans="4:71" s="47" customFormat="1" ht="9.75" customHeight="1" x14ac:dyDescent="0.3">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c r="BJ410" s="68"/>
      <c r="BK410" s="68"/>
      <c r="BL410" s="68"/>
      <c r="BM410" s="68"/>
      <c r="BN410" s="68"/>
      <c r="BO410" s="68"/>
      <c r="BP410" s="68"/>
      <c r="BQ410" s="68"/>
      <c r="BR410" s="68"/>
      <c r="BS410" s="46"/>
    </row>
    <row r="411" spans="4:71" s="47" customFormat="1" ht="9.75" customHeight="1" x14ac:dyDescent="0.3">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c r="BJ411" s="68"/>
      <c r="BK411" s="68"/>
      <c r="BL411" s="68"/>
      <c r="BM411" s="68"/>
      <c r="BN411" s="68"/>
      <c r="BO411" s="68"/>
      <c r="BP411" s="68"/>
      <c r="BQ411" s="68"/>
      <c r="BR411" s="68"/>
      <c r="BS411" s="46"/>
    </row>
    <row r="412" spans="4:71" s="47" customFormat="1" ht="9.75" customHeight="1" x14ac:dyDescent="0.3">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c r="BJ412" s="68"/>
      <c r="BK412" s="68"/>
      <c r="BL412" s="68"/>
      <c r="BM412" s="68"/>
      <c r="BN412" s="68"/>
      <c r="BO412" s="68"/>
      <c r="BP412" s="68"/>
      <c r="BQ412" s="68"/>
      <c r="BR412" s="68"/>
      <c r="BS412" s="46"/>
    </row>
    <row r="413" spans="4:71" s="47" customFormat="1" ht="9.75" customHeight="1" x14ac:dyDescent="0.3">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c r="BR413" s="68"/>
      <c r="BS413" s="46"/>
    </row>
    <row r="414" spans="4:71" s="47" customFormat="1" ht="9.75" customHeight="1" x14ac:dyDescent="0.3">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c r="BR414" s="68"/>
      <c r="BS414" s="46"/>
    </row>
    <row r="415" spans="4:71" s="47" customFormat="1" ht="9.75" customHeight="1" x14ac:dyDescent="0.3">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c r="BR415" s="68"/>
      <c r="BS415" s="46"/>
    </row>
    <row r="416" spans="4:71" s="47" customFormat="1" ht="9.75" customHeight="1" x14ac:dyDescent="0.3">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c r="BR416" s="68"/>
      <c r="BS416" s="46"/>
    </row>
    <row r="417" spans="4:71" s="47" customFormat="1" ht="9.75" customHeight="1" x14ac:dyDescent="0.3">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c r="BR417" s="68"/>
      <c r="BS417" s="46"/>
    </row>
    <row r="418" spans="4:71" s="47" customFormat="1" ht="9.75" customHeight="1" x14ac:dyDescent="0.3">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c r="BR418" s="68"/>
      <c r="BS418" s="46"/>
    </row>
    <row r="419" spans="4:71" s="47" customFormat="1" ht="9.75" customHeight="1" x14ac:dyDescent="0.3">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46"/>
    </row>
    <row r="420" spans="4:71" s="47" customFormat="1" ht="9.75" customHeight="1" x14ac:dyDescent="0.3">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46"/>
    </row>
    <row r="421" spans="4:71" s="47" customFormat="1" ht="9.75" customHeight="1" x14ac:dyDescent="0.3">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46"/>
    </row>
    <row r="422" spans="4:71" s="47" customFormat="1" ht="9.75" customHeight="1" x14ac:dyDescent="0.3">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c r="BR422" s="68"/>
      <c r="BS422" s="46"/>
    </row>
    <row r="423" spans="4:71" s="47" customFormat="1" ht="9.75" customHeight="1" x14ac:dyDescent="0.3">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c r="BR423" s="68"/>
      <c r="BS423" s="46"/>
    </row>
    <row r="424" spans="4:71" s="47" customFormat="1" ht="9.75" customHeight="1" x14ac:dyDescent="0.3">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46"/>
    </row>
    <row r="425" spans="4:71" s="47" customFormat="1" ht="9.75" customHeight="1" x14ac:dyDescent="0.3">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46"/>
    </row>
    <row r="426" spans="4:71" s="47" customFormat="1" ht="9.75" customHeight="1" x14ac:dyDescent="0.3">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c r="BR426" s="68"/>
      <c r="BS426" s="46"/>
    </row>
    <row r="427" spans="4:71" s="47" customFormat="1" ht="9.75" customHeight="1" x14ac:dyDescent="0.3">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46"/>
    </row>
    <row r="428" spans="4:71" s="47" customFormat="1" ht="9.75" customHeight="1" x14ac:dyDescent="0.3">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46"/>
    </row>
    <row r="429" spans="4:71" s="47" customFormat="1" ht="9.75" customHeight="1" x14ac:dyDescent="0.3">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46"/>
    </row>
    <row r="430" spans="4:71" s="47" customFormat="1" ht="9.75" customHeight="1" x14ac:dyDescent="0.3">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c r="BR430" s="68"/>
      <c r="BS430" s="46"/>
    </row>
    <row r="431" spans="4:71" s="47" customFormat="1" ht="9.75" customHeight="1" x14ac:dyDescent="0.3">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c r="BR431" s="68"/>
      <c r="BS431" s="46"/>
    </row>
    <row r="432" spans="4:71" s="47" customFormat="1" ht="9.75" customHeight="1" x14ac:dyDescent="0.3">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46"/>
    </row>
    <row r="433" spans="4:71" s="47" customFormat="1" ht="9.75" customHeight="1" x14ac:dyDescent="0.3">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46"/>
    </row>
    <row r="434" spans="4:71" s="47" customFormat="1" ht="9.75" customHeight="1" x14ac:dyDescent="0.3">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46"/>
    </row>
    <row r="435" spans="4:71" s="47" customFormat="1" ht="9.75" customHeight="1" x14ac:dyDescent="0.3">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46"/>
    </row>
    <row r="436" spans="4:71" s="47" customFormat="1" ht="9.75" customHeight="1" x14ac:dyDescent="0.3">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c r="BR436" s="68"/>
      <c r="BS436" s="46"/>
    </row>
    <row r="437" spans="4:71" s="47" customFormat="1" ht="9.75" customHeight="1" x14ac:dyDescent="0.3">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c r="BR437" s="68"/>
      <c r="BS437" s="46"/>
    </row>
    <row r="438" spans="4:71" s="47" customFormat="1" ht="9.75" customHeight="1" x14ac:dyDescent="0.3">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c r="BR438" s="68"/>
      <c r="BS438" s="46"/>
    </row>
    <row r="439" spans="4:71" s="47" customFormat="1" ht="9.75" customHeight="1" x14ac:dyDescent="0.3">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c r="BR439" s="68"/>
      <c r="BS439" s="46"/>
    </row>
    <row r="440" spans="4:71" s="47" customFormat="1" ht="9.75" customHeight="1" x14ac:dyDescent="0.3">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c r="BR440" s="68"/>
      <c r="BS440" s="46"/>
    </row>
    <row r="441" spans="4:71" s="47" customFormat="1" ht="9.75" customHeight="1" x14ac:dyDescent="0.3">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c r="BR441" s="68"/>
      <c r="BS441" s="46"/>
    </row>
    <row r="442" spans="4:71" s="47" customFormat="1" ht="9.75" customHeight="1" x14ac:dyDescent="0.3">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c r="BR442" s="68"/>
      <c r="BS442" s="46"/>
    </row>
    <row r="443" spans="4:71" s="47" customFormat="1" ht="9.75" customHeight="1" x14ac:dyDescent="0.3">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c r="BR443" s="68"/>
      <c r="BS443" s="46"/>
    </row>
    <row r="444" spans="4:71" s="47" customFormat="1" ht="9.75" customHeight="1" x14ac:dyDescent="0.3">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46"/>
    </row>
    <row r="445" spans="4:71" s="47" customFormat="1" ht="9.75" customHeight="1" x14ac:dyDescent="0.3">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c r="BR445" s="68"/>
      <c r="BS445" s="46"/>
    </row>
    <row r="446" spans="4:71" s="47" customFormat="1" ht="9.75" customHeight="1" x14ac:dyDescent="0.3">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c r="BR446" s="68"/>
      <c r="BS446" s="46"/>
    </row>
    <row r="447" spans="4:71" s="47" customFormat="1" ht="9.75" customHeight="1" x14ac:dyDescent="0.3">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c r="BR447" s="68"/>
      <c r="BS447" s="46"/>
    </row>
    <row r="448" spans="4:71" s="47" customFormat="1" ht="9.75" customHeight="1" x14ac:dyDescent="0.3">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46"/>
    </row>
    <row r="449" spans="4:71" s="47" customFormat="1" ht="9.75" customHeight="1" x14ac:dyDescent="0.3">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c r="BR449" s="68"/>
      <c r="BS449" s="46"/>
    </row>
    <row r="450" spans="4:71" s="47" customFormat="1" ht="9.75" customHeight="1" x14ac:dyDescent="0.3">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c r="BR450" s="68"/>
      <c r="BS450" s="46"/>
    </row>
    <row r="451" spans="4:71" s="47" customFormat="1" ht="9.75" customHeight="1" x14ac:dyDescent="0.3">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46"/>
    </row>
    <row r="452" spans="4:71" s="47" customFormat="1" ht="9.75" customHeight="1" x14ac:dyDescent="0.3">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c r="BR452" s="68"/>
      <c r="BS452" s="46"/>
    </row>
    <row r="453" spans="4:71" s="47" customFormat="1" ht="9.75" customHeight="1" x14ac:dyDescent="0.3">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c r="BR453" s="68"/>
      <c r="BS453" s="46"/>
    </row>
    <row r="454" spans="4:71" s="47" customFormat="1" ht="9.75" customHeight="1" x14ac:dyDescent="0.3">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46"/>
    </row>
    <row r="455" spans="4:71" s="47" customFormat="1" ht="9.75" customHeight="1" x14ac:dyDescent="0.3">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c r="BR455" s="68"/>
      <c r="BS455" s="46"/>
    </row>
    <row r="456" spans="4:71" s="47" customFormat="1" ht="9.75" customHeight="1" x14ac:dyDescent="0.3">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c r="BR456" s="68"/>
      <c r="BS456" s="46"/>
    </row>
    <row r="457" spans="4:71" s="47" customFormat="1" ht="9.75" customHeight="1" x14ac:dyDescent="0.3">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c r="BR457" s="68"/>
      <c r="BS457" s="46"/>
    </row>
    <row r="458" spans="4:71" s="47" customFormat="1" ht="9.75" customHeight="1" x14ac:dyDescent="0.3">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46"/>
    </row>
    <row r="459" spans="4:71" s="47" customFormat="1" ht="9.75" customHeight="1" x14ac:dyDescent="0.3">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c r="BR459" s="68"/>
      <c r="BS459" s="46"/>
    </row>
    <row r="460" spans="4:71" s="47" customFormat="1" ht="9.75" customHeight="1" x14ac:dyDescent="0.3">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c r="BR460" s="68"/>
      <c r="BS460" s="46"/>
    </row>
    <row r="461" spans="4:71" s="47" customFormat="1" ht="9.75" customHeight="1" x14ac:dyDescent="0.3">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46"/>
    </row>
    <row r="462" spans="4:71" s="47" customFormat="1" ht="9.75" customHeight="1" x14ac:dyDescent="0.3">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c r="BR462" s="68"/>
      <c r="BS462" s="46"/>
    </row>
    <row r="463" spans="4:71" s="47" customFormat="1" ht="9.75" customHeight="1" x14ac:dyDescent="0.3">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c r="BR463" s="68"/>
      <c r="BS463" s="46"/>
    </row>
    <row r="464" spans="4:71" s="47" customFormat="1" ht="9.75" customHeight="1" x14ac:dyDescent="0.3">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c r="BR464" s="68"/>
      <c r="BS464" s="46"/>
    </row>
    <row r="465" spans="4:71" s="47" customFormat="1" ht="9.75" customHeight="1" x14ac:dyDescent="0.3">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c r="BR465" s="68"/>
      <c r="BS465" s="46"/>
    </row>
    <row r="466" spans="4:71" s="47" customFormat="1" ht="9.75" customHeight="1" x14ac:dyDescent="0.3">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c r="BR466" s="68"/>
      <c r="BS466" s="46"/>
    </row>
    <row r="467" spans="4:71" s="47" customFormat="1" ht="9.75" customHeight="1" x14ac:dyDescent="0.3">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46"/>
    </row>
    <row r="468" spans="4:71" s="47" customFormat="1" ht="9.75" customHeight="1" x14ac:dyDescent="0.3">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68"/>
      <c r="BQ468" s="68"/>
      <c r="BR468" s="68"/>
      <c r="BS468" s="46"/>
    </row>
    <row r="469" spans="4:71" s="47" customFormat="1" ht="9.75" customHeight="1" x14ac:dyDescent="0.3">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8"/>
      <c r="BR469" s="68"/>
      <c r="BS469" s="46"/>
    </row>
    <row r="470" spans="4:71" s="47" customFormat="1" ht="9.75" customHeight="1" x14ac:dyDescent="0.3">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8"/>
      <c r="BR470" s="68"/>
      <c r="BS470" s="46"/>
    </row>
    <row r="471" spans="4:71" s="47" customFormat="1" ht="9.75" customHeight="1" x14ac:dyDescent="0.3">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8"/>
      <c r="BR471" s="68"/>
      <c r="BS471" s="46"/>
    </row>
    <row r="472" spans="4:71" s="47" customFormat="1" ht="9.75" customHeight="1" x14ac:dyDescent="0.3">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8"/>
      <c r="BR472" s="68"/>
      <c r="BS472" s="46"/>
    </row>
    <row r="473" spans="4:71" s="47" customFormat="1" ht="9.75" customHeight="1" x14ac:dyDescent="0.3">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8"/>
      <c r="BR473" s="68"/>
      <c r="BS473" s="46"/>
    </row>
    <row r="474" spans="4:71" s="47" customFormat="1" ht="9.75" customHeight="1" x14ac:dyDescent="0.3">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8"/>
      <c r="BR474" s="68"/>
      <c r="BS474" s="46"/>
    </row>
    <row r="475" spans="4:71" s="47" customFormat="1" ht="9.75" customHeight="1" x14ac:dyDescent="0.3">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8"/>
      <c r="BR475" s="68"/>
      <c r="BS475" s="46"/>
    </row>
    <row r="476" spans="4:71" s="47" customFormat="1" ht="9.75" customHeight="1" x14ac:dyDescent="0.3">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8"/>
      <c r="BR476" s="68"/>
      <c r="BS476" s="46"/>
    </row>
    <row r="477" spans="4:71" s="47" customFormat="1" ht="9.75" customHeight="1" x14ac:dyDescent="0.3">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8"/>
      <c r="BR477" s="68"/>
      <c r="BS477" s="46"/>
    </row>
    <row r="478" spans="4:71" s="47" customFormat="1" ht="9.75" customHeight="1" x14ac:dyDescent="0.3">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8"/>
      <c r="BR478" s="68"/>
      <c r="BS478" s="46"/>
    </row>
    <row r="479" spans="4:71" s="47" customFormat="1" ht="9.75" customHeight="1" x14ac:dyDescent="0.3">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8"/>
      <c r="BR479" s="68"/>
      <c r="BS479" s="46"/>
    </row>
    <row r="480" spans="4:71" s="47" customFormat="1" ht="9.75" customHeight="1" x14ac:dyDescent="0.3">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8"/>
      <c r="BR480" s="68"/>
      <c r="BS480" s="46"/>
    </row>
    <row r="481" spans="4:71" s="47" customFormat="1" ht="9.75" customHeight="1" x14ac:dyDescent="0.3">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46"/>
    </row>
    <row r="482" spans="4:71" s="47" customFormat="1" ht="9.75" customHeight="1" x14ac:dyDescent="0.3">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8"/>
      <c r="BR482" s="68"/>
      <c r="BS482" s="46"/>
    </row>
    <row r="483" spans="4:71" s="47" customFormat="1" ht="9.75" customHeight="1" x14ac:dyDescent="0.3">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8"/>
      <c r="BR483" s="68"/>
      <c r="BS483" s="46"/>
    </row>
    <row r="484" spans="4:71" s="47" customFormat="1" ht="9.75" customHeight="1" x14ac:dyDescent="0.3">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8"/>
      <c r="BR484" s="68"/>
      <c r="BS484" s="46"/>
    </row>
    <row r="485" spans="4:71" s="47" customFormat="1" ht="9.75" customHeight="1" x14ac:dyDescent="0.3">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8"/>
      <c r="BR485" s="68"/>
      <c r="BS485" s="46"/>
    </row>
    <row r="486" spans="4:71" s="47" customFormat="1" ht="9.75" customHeight="1" x14ac:dyDescent="0.3">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8"/>
      <c r="BR486" s="68"/>
      <c r="BS486" s="46"/>
    </row>
    <row r="487" spans="4:71" s="47" customFormat="1" ht="9.75" customHeight="1" x14ac:dyDescent="0.3">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c r="BR487" s="68"/>
      <c r="BS487" s="46"/>
    </row>
    <row r="488" spans="4:71" s="47" customFormat="1" ht="9.75" customHeight="1" x14ac:dyDescent="0.3">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c r="BR488" s="68"/>
      <c r="BS488" s="46"/>
    </row>
    <row r="489" spans="4:71" s="47" customFormat="1" ht="9.75" customHeight="1" x14ac:dyDescent="0.3">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c r="BR489" s="68"/>
      <c r="BS489" s="46"/>
    </row>
    <row r="490" spans="4:71" s="47" customFormat="1" ht="9.75" customHeight="1" x14ac:dyDescent="0.3">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8"/>
      <c r="BR490" s="68"/>
      <c r="BS490" s="46"/>
    </row>
    <row r="491" spans="4:71" s="47" customFormat="1" ht="9.75" customHeight="1" x14ac:dyDescent="0.3">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8"/>
      <c r="BR491" s="68"/>
      <c r="BS491" s="46"/>
    </row>
    <row r="492" spans="4:71" s="47" customFormat="1" ht="9.75" customHeight="1" x14ac:dyDescent="0.3">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c r="BR492" s="68"/>
      <c r="BS492" s="46"/>
    </row>
    <row r="493" spans="4:71" s="47" customFormat="1" ht="9.75" customHeight="1" x14ac:dyDescent="0.3">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c r="BR493" s="68"/>
      <c r="BS493" s="46"/>
    </row>
    <row r="494" spans="4:71" s="47" customFormat="1" ht="9.75" customHeight="1" x14ac:dyDescent="0.3">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8"/>
      <c r="BR494" s="68"/>
      <c r="BS494" s="46"/>
    </row>
    <row r="495" spans="4:71" s="47" customFormat="1" ht="9.75" customHeight="1" x14ac:dyDescent="0.3">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c r="BR495" s="68"/>
      <c r="BS495" s="46"/>
    </row>
    <row r="496" spans="4:71" s="47" customFormat="1" ht="9.75" customHeight="1" x14ac:dyDescent="0.3">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46"/>
    </row>
    <row r="497" spans="4:71" s="47" customFormat="1" ht="9.75" customHeight="1" x14ac:dyDescent="0.3">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c r="BR497" s="68"/>
      <c r="BS497" s="46"/>
    </row>
    <row r="498" spans="4:71" s="47" customFormat="1" ht="9.75" customHeight="1" x14ac:dyDescent="0.3">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8"/>
      <c r="BR498" s="68"/>
      <c r="BS498" s="46"/>
    </row>
    <row r="499" spans="4:71" s="47" customFormat="1" ht="9.75" customHeight="1" x14ac:dyDescent="0.3">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8"/>
      <c r="BR499" s="68"/>
      <c r="BS499" s="46"/>
    </row>
    <row r="500" spans="4:71" s="47" customFormat="1" ht="9.75" customHeight="1" x14ac:dyDescent="0.3">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c r="BR500" s="68"/>
      <c r="BS500" s="46"/>
    </row>
    <row r="501" spans="4:71" s="47" customFormat="1" ht="9.75" customHeight="1" x14ac:dyDescent="0.3">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c r="BR501" s="68"/>
      <c r="BS501" s="46"/>
    </row>
    <row r="502" spans="4:71" s="47" customFormat="1" ht="9.75" customHeight="1" x14ac:dyDescent="0.3">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8"/>
      <c r="BR502" s="68"/>
      <c r="BS502" s="46"/>
    </row>
    <row r="503" spans="4:71" s="47" customFormat="1" ht="9.75" customHeight="1" x14ac:dyDescent="0.3">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8"/>
      <c r="BR503" s="68"/>
      <c r="BS503" s="46"/>
    </row>
    <row r="504" spans="4:71" s="47" customFormat="1" ht="9.75" customHeight="1" x14ac:dyDescent="0.3">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8"/>
      <c r="BR504" s="68"/>
      <c r="BS504" s="46"/>
    </row>
    <row r="505" spans="4:71" s="47" customFormat="1" ht="9.75" customHeight="1" x14ac:dyDescent="0.3">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c r="BR505" s="68"/>
      <c r="BS505" s="46"/>
    </row>
    <row r="506" spans="4:71" s="47" customFormat="1" ht="9.75" customHeight="1" x14ac:dyDescent="0.3">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c r="BR506" s="68"/>
      <c r="BS506" s="46"/>
    </row>
    <row r="507" spans="4:71" s="47" customFormat="1" ht="9.75" customHeight="1" x14ac:dyDescent="0.3">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c r="BR507" s="68"/>
      <c r="BS507" s="46"/>
    </row>
    <row r="508" spans="4:71" s="47" customFormat="1" ht="9.75" customHeight="1" x14ac:dyDescent="0.3">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8"/>
      <c r="BR508" s="68"/>
      <c r="BS508" s="46"/>
    </row>
    <row r="509" spans="4:71" s="47" customFormat="1" ht="9.75" customHeight="1" x14ac:dyDescent="0.3">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8"/>
      <c r="BR509" s="68"/>
      <c r="BS509" s="46"/>
    </row>
    <row r="510" spans="4:71" s="47" customFormat="1" ht="9.75" customHeight="1" x14ac:dyDescent="0.3">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8"/>
      <c r="BR510" s="68"/>
      <c r="BS510" s="46"/>
    </row>
    <row r="511" spans="4:71" s="47" customFormat="1" ht="9.75" customHeight="1" x14ac:dyDescent="0.3">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8"/>
      <c r="BR511" s="68"/>
      <c r="BS511" s="46"/>
    </row>
    <row r="512" spans="4:71" s="47" customFormat="1" ht="9.75" customHeight="1" x14ac:dyDescent="0.3">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8"/>
      <c r="BR512" s="68"/>
      <c r="BS512" s="46"/>
    </row>
    <row r="513" spans="4:71" s="47" customFormat="1" ht="9.75" customHeight="1" x14ac:dyDescent="0.3">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8"/>
      <c r="BR513" s="68"/>
      <c r="BS513" s="46"/>
    </row>
    <row r="514" spans="4:71" s="47" customFormat="1" ht="9.75" customHeight="1" x14ac:dyDescent="0.3">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8"/>
      <c r="BR514" s="68"/>
      <c r="BS514" s="46"/>
    </row>
    <row r="515" spans="4:71" s="47" customFormat="1" ht="9.75" customHeight="1" x14ac:dyDescent="0.3">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8"/>
      <c r="BR515" s="68"/>
      <c r="BS515" s="46"/>
    </row>
    <row r="516" spans="4:71" s="47" customFormat="1" ht="9.75" customHeight="1" x14ac:dyDescent="0.3">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8"/>
      <c r="BR516" s="68"/>
      <c r="BS516" s="46"/>
    </row>
    <row r="517" spans="4:71" s="47" customFormat="1" ht="9.75" customHeight="1" x14ac:dyDescent="0.3">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46"/>
    </row>
    <row r="518" spans="4:71" s="47" customFormat="1" ht="9.75" customHeight="1" x14ac:dyDescent="0.3">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8"/>
      <c r="BR518" s="68"/>
      <c r="BS518" s="46"/>
    </row>
    <row r="519" spans="4:71" s="47" customFormat="1" ht="9.75" customHeight="1" x14ac:dyDescent="0.3">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8"/>
      <c r="BR519" s="68"/>
      <c r="BS519" s="46"/>
    </row>
    <row r="520" spans="4:71" s="47" customFormat="1" ht="9.75" customHeight="1" x14ac:dyDescent="0.3">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8"/>
      <c r="BR520" s="68"/>
      <c r="BS520" s="46"/>
    </row>
    <row r="521" spans="4:71" s="47" customFormat="1" ht="9.75" customHeight="1" x14ac:dyDescent="0.3">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8"/>
      <c r="BR521" s="68"/>
      <c r="BS521" s="46"/>
    </row>
    <row r="522" spans="4:71" s="47" customFormat="1" ht="9.75" customHeight="1" x14ac:dyDescent="0.3">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8"/>
      <c r="BR522" s="68"/>
      <c r="BS522" s="46"/>
    </row>
    <row r="523" spans="4:71" s="47" customFormat="1" ht="9.75" customHeight="1" x14ac:dyDescent="0.3">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8"/>
      <c r="BR523" s="68"/>
      <c r="BS523" s="46"/>
    </row>
    <row r="524" spans="4:71" s="47" customFormat="1" ht="9.75" customHeight="1" x14ac:dyDescent="0.3">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c r="BR524" s="68"/>
      <c r="BS524" s="46"/>
    </row>
    <row r="525" spans="4:71" s="47" customFormat="1" ht="9.75" customHeight="1" x14ac:dyDescent="0.3">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46"/>
    </row>
    <row r="526" spans="4:71" s="47" customFormat="1" ht="9.75" customHeight="1" x14ac:dyDescent="0.3">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c r="BR526" s="68"/>
      <c r="BS526" s="46"/>
    </row>
    <row r="527" spans="4:71" s="47" customFormat="1" ht="9.75" customHeight="1" x14ac:dyDescent="0.3">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c r="BR527" s="68"/>
      <c r="BS527" s="46"/>
    </row>
    <row r="528" spans="4:71" s="47" customFormat="1" ht="9.75" customHeight="1" x14ac:dyDescent="0.3">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c r="BR528" s="68"/>
      <c r="BS528" s="46"/>
    </row>
    <row r="529" spans="4:71" s="47" customFormat="1" ht="9.75" customHeight="1" x14ac:dyDescent="0.3">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c r="BR529" s="68"/>
      <c r="BS529" s="46"/>
    </row>
    <row r="530" spans="4:71" s="47" customFormat="1" ht="9.75" customHeight="1" x14ac:dyDescent="0.3">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c r="BR530" s="68"/>
      <c r="BS530" s="46"/>
    </row>
    <row r="531" spans="4:71" s="47" customFormat="1" ht="9.75" customHeight="1" x14ac:dyDescent="0.3">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c r="BR531" s="68"/>
      <c r="BS531" s="46"/>
    </row>
    <row r="532" spans="4:71" s="47" customFormat="1" ht="9.75" customHeight="1" x14ac:dyDescent="0.3">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c r="BR532" s="68"/>
      <c r="BS532" s="46"/>
    </row>
    <row r="533" spans="4:71" s="47" customFormat="1" ht="9.75" customHeight="1" x14ac:dyDescent="0.3">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c r="BR533" s="68"/>
      <c r="BS533" s="46"/>
    </row>
    <row r="534" spans="4:71" s="47" customFormat="1" ht="9.75" customHeight="1" x14ac:dyDescent="0.3">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c r="BR534" s="68"/>
      <c r="BS534" s="46"/>
    </row>
    <row r="535" spans="4:71" s="47" customFormat="1" ht="9.75" customHeight="1" x14ac:dyDescent="0.3">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46"/>
    </row>
    <row r="536" spans="4:71" s="47" customFormat="1" ht="9.75" customHeight="1" x14ac:dyDescent="0.3">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c r="BR536" s="68"/>
      <c r="BS536" s="46"/>
    </row>
    <row r="537" spans="4:71" s="47" customFormat="1" ht="9.75" customHeight="1" x14ac:dyDescent="0.3">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c r="BR537" s="68"/>
      <c r="BS537" s="46"/>
    </row>
    <row r="538" spans="4:71" s="47" customFormat="1" ht="9.75" customHeight="1" x14ac:dyDescent="0.3">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c r="BR538" s="68"/>
      <c r="BS538" s="46"/>
    </row>
    <row r="539" spans="4:71" s="47" customFormat="1" ht="9.75" customHeight="1" x14ac:dyDescent="0.3">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c r="BR539" s="68"/>
      <c r="BS539" s="46"/>
    </row>
    <row r="540" spans="4:71" s="47" customFormat="1" ht="9.75" customHeight="1" x14ac:dyDescent="0.3">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c r="BR540" s="68"/>
      <c r="BS540" s="46"/>
    </row>
    <row r="541" spans="4:71" s="47" customFormat="1" ht="9.75" customHeight="1" x14ac:dyDescent="0.3">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46"/>
    </row>
    <row r="542" spans="4:71" s="47" customFormat="1" ht="9.75" customHeight="1" x14ac:dyDescent="0.3">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c r="BR542" s="68"/>
      <c r="BS542" s="46"/>
    </row>
    <row r="543" spans="4:71" s="47" customFormat="1" ht="9.75" customHeight="1" x14ac:dyDescent="0.3">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c r="BR543" s="68"/>
      <c r="BS543" s="46"/>
    </row>
    <row r="544" spans="4:71" s="47" customFormat="1" ht="9.75" customHeight="1" x14ac:dyDescent="0.3">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c r="BR544" s="68"/>
      <c r="BS544" s="46"/>
    </row>
    <row r="545" spans="4:71" s="47" customFormat="1" ht="9.75" customHeight="1" x14ac:dyDescent="0.3">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c r="BR545" s="68"/>
      <c r="BS545" s="46"/>
    </row>
    <row r="546" spans="4:71" s="47" customFormat="1" ht="9.75" customHeight="1" x14ac:dyDescent="0.3">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c r="BR546" s="68"/>
      <c r="BS546" s="46"/>
    </row>
    <row r="547" spans="4:71" s="47" customFormat="1" ht="9.75" customHeight="1" x14ac:dyDescent="0.3">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c r="BR547" s="68"/>
      <c r="BS547" s="46"/>
    </row>
    <row r="548" spans="4:71" s="47" customFormat="1" ht="9.75" customHeight="1" x14ac:dyDescent="0.3">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c r="BR548" s="68"/>
      <c r="BS548" s="46"/>
    </row>
    <row r="549" spans="4:71" s="47" customFormat="1" ht="9.75" customHeight="1" x14ac:dyDescent="0.3">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c r="BR549" s="68"/>
      <c r="BS549" s="46"/>
    </row>
    <row r="550" spans="4:71" s="47" customFormat="1" ht="9.75" customHeight="1" x14ac:dyDescent="0.3">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c r="BR550" s="68"/>
      <c r="BS550" s="46"/>
    </row>
    <row r="551" spans="4:71" s="47" customFormat="1" ht="9.75" customHeight="1" x14ac:dyDescent="0.3">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c r="BR551" s="68"/>
      <c r="BS551" s="46"/>
    </row>
    <row r="552" spans="4:71" s="47" customFormat="1" ht="9.75" customHeight="1" x14ac:dyDescent="0.3">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c r="BR552" s="68"/>
      <c r="BS552" s="46"/>
    </row>
    <row r="553" spans="4:71" s="47" customFormat="1" ht="9.75" customHeight="1" x14ac:dyDescent="0.3">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46"/>
    </row>
    <row r="554" spans="4:71" s="47" customFormat="1" ht="9.75" customHeight="1" x14ac:dyDescent="0.3">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c r="BR554" s="68"/>
      <c r="BS554" s="46"/>
    </row>
    <row r="555" spans="4:71" s="47" customFormat="1" ht="9.75" customHeight="1" x14ac:dyDescent="0.3">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46"/>
    </row>
    <row r="556" spans="4:71" s="47" customFormat="1" ht="9.75" customHeight="1" x14ac:dyDescent="0.3">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46"/>
    </row>
    <row r="557" spans="4:71" s="47" customFormat="1" ht="9.75" customHeight="1" x14ac:dyDescent="0.3">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46"/>
    </row>
    <row r="558" spans="4:71" s="47" customFormat="1" ht="9.75" customHeight="1" x14ac:dyDescent="0.3">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c r="BJ558" s="68"/>
      <c r="BK558" s="68"/>
      <c r="BL558" s="68"/>
      <c r="BM558" s="68"/>
      <c r="BN558" s="68"/>
      <c r="BO558" s="68"/>
      <c r="BP558" s="68"/>
      <c r="BQ558" s="68"/>
      <c r="BR558" s="68"/>
      <c r="BS558" s="46"/>
    </row>
    <row r="559" spans="4:71" s="47" customFormat="1" ht="9.75" customHeight="1" x14ac:dyDescent="0.3">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c r="BJ559" s="68"/>
      <c r="BK559" s="68"/>
      <c r="BL559" s="68"/>
      <c r="BM559" s="68"/>
      <c r="BN559" s="68"/>
      <c r="BO559" s="68"/>
      <c r="BP559" s="68"/>
      <c r="BQ559" s="68"/>
      <c r="BR559" s="68"/>
      <c r="BS559" s="46"/>
    </row>
    <row r="560" spans="4:71" s="47" customFormat="1" ht="9.75" customHeight="1" x14ac:dyDescent="0.3">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c r="BR560" s="68"/>
      <c r="BS560" s="46"/>
    </row>
    <row r="561" spans="4:71" s="47" customFormat="1" ht="9.75" customHeight="1" x14ac:dyDescent="0.3">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46"/>
    </row>
    <row r="562" spans="4:71" s="47" customFormat="1" ht="9.75" customHeight="1" x14ac:dyDescent="0.3">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c r="BR562" s="68"/>
      <c r="BS562" s="46"/>
    </row>
    <row r="563" spans="4:71" s="47" customFormat="1" ht="9.75" customHeight="1" x14ac:dyDescent="0.3">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46"/>
    </row>
    <row r="564" spans="4:71" s="47" customFormat="1" ht="9.75" customHeight="1" x14ac:dyDescent="0.3">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46"/>
    </row>
    <row r="565" spans="4:71" s="47" customFormat="1" ht="9.75" customHeight="1" x14ac:dyDescent="0.3">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46"/>
    </row>
    <row r="566" spans="4:71" s="47" customFormat="1" ht="9.75" customHeight="1" x14ac:dyDescent="0.3">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c r="BR566" s="68"/>
      <c r="BS566" s="46"/>
    </row>
    <row r="567" spans="4:71" s="47" customFormat="1" ht="9.75" customHeight="1" x14ac:dyDescent="0.3">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c r="BR567" s="68"/>
      <c r="BS567" s="46"/>
    </row>
    <row r="568" spans="4:71" s="47" customFormat="1" ht="9.75" customHeight="1" x14ac:dyDescent="0.3">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46"/>
    </row>
    <row r="569" spans="4:71" s="47" customFormat="1" ht="9.75" customHeight="1" x14ac:dyDescent="0.3">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46"/>
    </row>
    <row r="570" spans="4:71" s="47" customFormat="1" ht="9.75" customHeight="1" x14ac:dyDescent="0.3">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46"/>
    </row>
    <row r="571" spans="4:71" s="47" customFormat="1" ht="9.75" customHeight="1" x14ac:dyDescent="0.3">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c r="BR571" s="68"/>
      <c r="BS571" s="46"/>
    </row>
    <row r="572" spans="4:71" s="47" customFormat="1" ht="9.75" customHeight="1" x14ac:dyDescent="0.3">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c r="BR572" s="68"/>
      <c r="BS572" s="46"/>
    </row>
    <row r="573" spans="4:71" s="47" customFormat="1" ht="9.75" customHeight="1" x14ac:dyDescent="0.3">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c r="BR573" s="68"/>
      <c r="BS573" s="46"/>
    </row>
    <row r="574" spans="4:71" s="47" customFormat="1" ht="9.75" customHeight="1" x14ac:dyDescent="0.3">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c r="BR574" s="68"/>
      <c r="BS574" s="46"/>
    </row>
    <row r="575" spans="4:71" s="47" customFormat="1" ht="9.75" customHeight="1" x14ac:dyDescent="0.3">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c r="BR575" s="68"/>
      <c r="BS575" s="46"/>
    </row>
    <row r="576" spans="4:71" s="47" customFormat="1" ht="9.75" customHeight="1" x14ac:dyDescent="0.3">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c r="BR576" s="68"/>
      <c r="BS576" s="46"/>
    </row>
    <row r="577" spans="4:71" s="47" customFormat="1" ht="9.75" customHeight="1" x14ac:dyDescent="0.3">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c r="BR577" s="68"/>
      <c r="BS577" s="46"/>
    </row>
    <row r="578" spans="4:71" s="47" customFormat="1" ht="9.75" customHeight="1" x14ac:dyDescent="0.3">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46"/>
    </row>
    <row r="579" spans="4:71" s="47" customFormat="1" ht="9.75" customHeight="1" x14ac:dyDescent="0.3">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46"/>
    </row>
    <row r="580" spans="4:71" s="47" customFormat="1" ht="9.75" customHeight="1" x14ac:dyDescent="0.3">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c r="BR580" s="68"/>
      <c r="BS580" s="46"/>
    </row>
    <row r="581" spans="4:71" s="47" customFormat="1" ht="9.75" customHeight="1" x14ac:dyDescent="0.3">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c r="BR581" s="68"/>
      <c r="BS581" s="46"/>
    </row>
    <row r="582" spans="4:71" s="47" customFormat="1" ht="9.75" customHeight="1" x14ac:dyDescent="0.3">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c r="BR582" s="68"/>
      <c r="BS582" s="46"/>
    </row>
    <row r="583" spans="4:71" s="47" customFormat="1" ht="9.75" customHeight="1" x14ac:dyDescent="0.3">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c r="BR583" s="68"/>
      <c r="BS583" s="46"/>
    </row>
    <row r="584" spans="4:71" s="47" customFormat="1" ht="9.75" customHeight="1" x14ac:dyDescent="0.3">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c r="BR584" s="68"/>
      <c r="BS584" s="46"/>
    </row>
    <row r="585" spans="4:71" s="47" customFormat="1" ht="9.75" customHeight="1" x14ac:dyDescent="0.3">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c r="BR585" s="68"/>
      <c r="BS585" s="46"/>
    </row>
    <row r="586" spans="4:71" s="47" customFormat="1" ht="9.75" customHeight="1" x14ac:dyDescent="0.3">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c r="BR586" s="68"/>
      <c r="BS586" s="46"/>
    </row>
    <row r="587" spans="4:71" s="47" customFormat="1" ht="9.75" customHeight="1" x14ac:dyDescent="0.3">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c r="BR587" s="68"/>
      <c r="BS587" s="46"/>
    </row>
    <row r="588" spans="4:71" s="47" customFormat="1" ht="9.75" customHeight="1" x14ac:dyDescent="0.3">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c r="BR588" s="68"/>
      <c r="BS588" s="46"/>
    </row>
    <row r="589" spans="4:71" s="47" customFormat="1" ht="9.75" customHeight="1" x14ac:dyDescent="0.3">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46"/>
    </row>
    <row r="590" spans="4:71" s="47" customFormat="1" ht="9.75" customHeight="1" x14ac:dyDescent="0.3">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c r="BR590" s="68"/>
      <c r="BS590" s="46"/>
    </row>
    <row r="591" spans="4:71" s="47" customFormat="1" ht="9.75" customHeight="1" x14ac:dyDescent="0.3">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c r="BR591" s="68"/>
      <c r="BS591" s="46"/>
    </row>
    <row r="592" spans="4:71" s="47" customFormat="1" ht="9.75" customHeight="1" x14ac:dyDescent="0.3">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c r="BR592" s="68"/>
      <c r="BS592" s="46"/>
    </row>
    <row r="593" spans="4:71" s="47" customFormat="1" ht="9.75" customHeight="1" x14ac:dyDescent="0.3">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c r="BR593" s="68"/>
      <c r="BS593" s="46"/>
    </row>
    <row r="594" spans="4:71" s="47" customFormat="1" ht="9.75" customHeight="1" x14ac:dyDescent="0.3">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c r="BR594" s="68"/>
      <c r="BS594" s="46"/>
    </row>
    <row r="595" spans="4:71" s="47" customFormat="1" ht="9.75" customHeight="1" x14ac:dyDescent="0.3">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c r="BR595" s="68"/>
      <c r="BS595" s="46"/>
    </row>
    <row r="596" spans="4:71" s="47" customFormat="1" ht="9.75" customHeight="1" x14ac:dyDescent="0.3">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c r="BR596" s="68"/>
      <c r="BS596" s="46"/>
    </row>
    <row r="597" spans="4:71" s="47" customFormat="1" ht="9.75" customHeight="1" x14ac:dyDescent="0.3">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c r="BR597" s="68"/>
      <c r="BS597" s="46"/>
    </row>
    <row r="598" spans="4:71" s="47" customFormat="1" ht="9.75" customHeight="1" x14ac:dyDescent="0.3">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c r="BR598" s="68"/>
      <c r="BS598" s="46"/>
    </row>
    <row r="599" spans="4:71" s="47" customFormat="1" ht="9.75" customHeight="1" x14ac:dyDescent="0.3">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c r="BR599" s="68"/>
      <c r="BS599" s="46"/>
    </row>
    <row r="600" spans="4:71" s="47" customFormat="1" ht="9.75" customHeight="1" x14ac:dyDescent="0.3">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c r="BR600" s="68"/>
      <c r="BS600" s="46"/>
    </row>
    <row r="601" spans="4:71" s="47" customFormat="1" ht="9.75" customHeight="1" x14ac:dyDescent="0.3">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46"/>
    </row>
    <row r="602" spans="4:71" s="47" customFormat="1" ht="9.75" customHeight="1" x14ac:dyDescent="0.3">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c r="BR602" s="68"/>
      <c r="BS602" s="46"/>
    </row>
    <row r="603" spans="4:71" s="47" customFormat="1" ht="9.75" customHeight="1" x14ac:dyDescent="0.3">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c r="BR603" s="68"/>
      <c r="BS603" s="46"/>
    </row>
    <row r="604" spans="4:71" s="47" customFormat="1" ht="9.75" customHeight="1" x14ac:dyDescent="0.3">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c r="BR604" s="68"/>
      <c r="BS604" s="46"/>
    </row>
    <row r="605" spans="4:71" s="47" customFormat="1" ht="9.75" customHeight="1" x14ac:dyDescent="0.3">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c r="BR605" s="68"/>
      <c r="BS605" s="46"/>
    </row>
    <row r="606" spans="4:71" s="47" customFormat="1" ht="9.75" customHeight="1" x14ac:dyDescent="0.3">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c r="BR606" s="68"/>
      <c r="BS606" s="46"/>
    </row>
    <row r="607" spans="4:71" s="47" customFormat="1" ht="9.75" customHeight="1" x14ac:dyDescent="0.3">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c r="BR607" s="68"/>
      <c r="BS607" s="46"/>
    </row>
    <row r="608" spans="4:71" s="47" customFormat="1" ht="9.75" customHeight="1" x14ac:dyDescent="0.3">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c r="BR608" s="68"/>
      <c r="BS608" s="46"/>
    </row>
    <row r="609" spans="4:71" s="47" customFormat="1" ht="9.75" customHeight="1" x14ac:dyDescent="0.3">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c r="BR609" s="68"/>
      <c r="BS609" s="46"/>
    </row>
    <row r="610" spans="4:71" s="47" customFormat="1" ht="9.75" customHeight="1" x14ac:dyDescent="0.3">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c r="BR610" s="68"/>
      <c r="BS610" s="46"/>
    </row>
    <row r="611" spans="4:71" s="47" customFormat="1" ht="9.75" customHeight="1" x14ac:dyDescent="0.3">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c r="BR611" s="68"/>
      <c r="BS611" s="46"/>
    </row>
    <row r="612" spans="4:71" s="47" customFormat="1" ht="9.75" customHeight="1" x14ac:dyDescent="0.3">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c r="BR612" s="68"/>
      <c r="BS612" s="46"/>
    </row>
    <row r="613" spans="4:71" s="47" customFormat="1" ht="9.75" customHeight="1" x14ac:dyDescent="0.3">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c r="BR613" s="68"/>
      <c r="BS613" s="46"/>
    </row>
    <row r="614" spans="4:71" s="47" customFormat="1" ht="9.75" customHeight="1" x14ac:dyDescent="0.3">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c r="BR614" s="68"/>
      <c r="BS614" s="46"/>
    </row>
    <row r="615" spans="4:71" s="47" customFormat="1" ht="9.75" customHeight="1" x14ac:dyDescent="0.3">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46"/>
    </row>
    <row r="616" spans="4:71" s="47" customFormat="1" ht="9.75" customHeight="1" x14ac:dyDescent="0.3">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c r="BR616" s="68"/>
      <c r="BS616" s="46"/>
    </row>
    <row r="617" spans="4:71" s="47" customFormat="1" ht="9.75" customHeight="1" x14ac:dyDescent="0.3">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c r="BR617" s="68"/>
      <c r="BS617" s="46"/>
    </row>
    <row r="618" spans="4:71" s="47" customFormat="1" ht="9.75" customHeight="1" x14ac:dyDescent="0.3">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46"/>
    </row>
    <row r="619" spans="4:71" s="47" customFormat="1" ht="9.75" customHeight="1" x14ac:dyDescent="0.3">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c r="BR619" s="68"/>
      <c r="BS619" s="46"/>
    </row>
    <row r="620" spans="4:71" s="47" customFormat="1" ht="9.75" customHeight="1" x14ac:dyDescent="0.3">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c r="BR620" s="68"/>
      <c r="BS620" s="46"/>
    </row>
    <row r="621" spans="4:71" s="47" customFormat="1" ht="9.75" customHeight="1" x14ac:dyDescent="0.3">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c r="BR621" s="68"/>
      <c r="BS621" s="46"/>
    </row>
    <row r="622" spans="4:71" s="47" customFormat="1" ht="9.75" customHeight="1" x14ac:dyDescent="0.3">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c r="BR622" s="68"/>
      <c r="BS622" s="46"/>
    </row>
    <row r="623" spans="4:71" s="47" customFormat="1" ht="9.75" customHeight="1" x14ac:dyDescent="0.3">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c r="BR623" s="68"/>
      <c r="BS623" s="46"/>
    </row>
    <row r="624" spans="4:71" s="47" customFormat="1" ht="9.75" customHeight="1" x14ac:dyDescent="0.3">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c r="BJ624" s="68"/>
      <c r="BK624" s="68"/>
      <c r="BL624" s="68"/>
      <c r="BM624" s="68"/>
      <c r="BN624" s="68"/>
      <c r="BO624" s="68"/>
      <c r="BP624" s="68"/>
      <c r="BQ624" s="68"/>
      <c r="BR624" s="68"/>
      <c r="BS624" s="46"/>
    </row>
    <row r="625" spans="4:71" s="47" customFormat="1" ht="9.75" customHeight="1" x14ac:dyDescent="0.3">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c r="BJ625" s="68"/>
      <c r="BK625" s="68"/>
      <c r="BL625" s="68"/>
      <c r="BM625" s="68"/>
      <c r="BN625" s="68"/>
      <c r="BO625" s="68"/>
      <c r="BP625" s="68"/>
      <c r="BQ625" s="68"/>
      <c r="BR625" s="68"/>
      <c r="BS625" s="46"/>
    </row>
    <row r="626" spans="4:71" s="47" customFormat="1" ht="9.75" customHeight="1" x14ac:dyDescent="0.3">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c r="BE626" s="68"/>
      <c r="BF626" s="68"/>
      <c r="BG626" s="68"/>
      <c r="BH626" s="68"/>
      <c r="BI626" s="68"/>
      <c r="BJ626" s="68"/>
      <c r="BK626" s="68"/>
      <c r="BL626" s="68"/>
      <c r="BM626" s="68"/>
      <c r="BN626" s="68"/>
      <c r="BO626" s="68"/>
      <c r="BP626" s="68"/>
      <c r="BQ626" s="68"/>
      <c r="BR626" s="68"/>
      <c r="BS626" s="46"/>
    </row>
    <row r="627" spans="4:71" s="47" customFormat="1" ht="9.75" customHeight="1" x14ac:dyDescent="0.3">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c r="BE627" s="68"/>
      <c r="BF627" s="68"/>
      <c r="BG627" s="68"/>
      <c r="BH627" s="68"/>
      <c r="BI627" s="68"/>
      <c r="BJ627" s="68"/>
      <c r="BK627" s="68"/>
      <c r="BL627" s="68"/>
      <c r="BM627" s="68"/>
      <c r="BN627" s="68"/>
      <c r="BO627" s="68"/>
      <c r="BP627" s="68"/>
      <c r="BQ627" s="68"/>
      <c r="BR627" s="68"/>
      <c r="BS627" s="46"/>
    </row>
    <row r="628" spans="4:71" s="47" customFormat="1" ht="9.75" customHeight="1" x14ac:dyDescent="0.3">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46"/>
    </row>
    <row r="629" spans="4:71" s="47" customFormat="1" ht="9.75" customHeight="1" x14ac:dyDescent="0.3">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c r="BJ629" s="68"/>
      <c r="BK629" s="68"/>
      <c r="BL629" s="68"/>
      <c r="BM629" s="68"/>
      <c r="BN629" s="68"/>
      <c r="BO629" s="68"/>
      <c r="BP629" s="68"/>
      <c r="BQ629" s="68"/>
      <c r="BR629" s="68"/>
      <c r="BS629" s="46"/>
    </row>
    <row r="630" spans="4:71" s="47" customFormat="1" ht="9.75" customHeight="1" x14ac:dyDescent="0.3">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c r="BE630" s="68"/>
      <c r="BF630" s="68"/>
      <c r="BG630" s="68"/>
      <c r="BH630" s="68"/>
      <c r="BI630" s="68"/>
      <c r="BJ630" s="68"/>
      <c r="BK630" s="68"/>
      <c r="BL630" s="68"/>
      <c r="BM630" s="68"/>
      <c r="BN630" s="68"/>
      <c r="BO630" s="68"/>
      <c r="BP630" s="68"/>
      <c r="BQ630" s="68"/>
      <c r="BR630" s="68"/>
      <c r="BS630" s="46"/>
    </row>
    <row r="631" spans="4:71" s="47" customFormat="1" ht="9.75" customHeight="1" x14ac:dyDescent="0.3">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c r="BM631" s="68"/>
      <c r="BN631" s="68"/>
      <c r="BO631" s="68"/>
      <c r="BP631" s="68"/>
      <c r="BQ631" s="68"/>
      <c r="BR631" s="68"/>
      <c r="BS631" s="46"/>
    </row>
    <row r="632" spans="4:71" s="47" customFormat="1" ht="9.75" customHeight="1" x14ac:dyDescent="0.3">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c r="BJ632" s="68"/>
      <c r="BK632" s="68"/>
      <c r="BL632" s="68"/>
      <c r="BM632" s="68"/>
      <c r="BN632" s="68"/>
      <c r="BO632" s="68"/>
      <c r="BP632" s="68"/>
      <c r="BQ632" s="68"/>
      <c r="BR632" s="68"/>
      <c r="BS632" s="46"/>
    </row>
    <row r="633" spans="4:71" s="47" customFormat="1" ht="9.75" customHeight="1" x14ac:dyDescent="0.3">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c r="BJ633" s="68"/>
      <c r="BK633" s="68"/>
      <c r="BL633" s="68"/>
      <c r="BM633" s="68"/>
      <c r="BN633" s="68"/>
      <c r="BO633" s="68"/>
      <c r="BP633" s="68"/>
      <c r="BQ633" s="68"/>
      <c r="BR633" s="68"/>
      <c r="BS633" s="46"/>
    </row>
    <row r="634" spans="4:71" s="47" customFormat="1" ht="9.75" customHeight="1" x14ac:dyDescent="0.3">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c r="BE634" s="68"/>
      <c r="BF634" s="68"/>
      <c r="BG634" s="68"/>
      <c r="BH634" s="68"/>
      <c r="BI634" s="68"/>
      <c r="BJ634" s="68"/>
      <c r="BK634" s="68"/>
      <c r="BL634" s="68"/>
      <c r="BM634" s="68"/>
      <c r="BN634" s="68"/>
      <c r="BO634" s="68"/>
      <c r="BP634" s="68"/>
      <c r="BQ634" s="68"/>
      <c r="BR634" s="68"/>
      <c r="BS634" s="46"/>
    </row>
    <row r="635" spans="4:71" s="47" customFormat="1" ht="9.75" customHeight="1" x14ac:dyDescent="0.3">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c r="BE635" s="68"/>
      <c r="BF635" s="68"/>
      <c r="BG635" s="68"/>
      <c r="BH635" s="68"/>
      <c r="BI635" s="68"/>
      <c r="BJ635" s="68"/>
      <c r="BK635" s="68"/>
      <c r="BL635" s="68"/>
      <c r="BM635" s="68"/>
      <c r="BN635" s="68"/>
      <c r="BO635" s="68"/>
      <c r="BP635" s="68"/>
      <c r="BQ635" s="68"/>
      <c r="BR635" s="68"/>
      <c r="BS635" s="46"/>
    </row>
    <row r="636" spans="4:71" s="47" customFormat="1" ht="9.75" customHeight="1" x14ac:dyDescent="0.3">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c r="BR636" s="68"/>
      <c r="BS636" s="46"/>
    </row>
    <row r="637" spans="4:71" s="47" customFormat="1" ht="9.75" customHeight="1" x14ac:dyDescent="0.3">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46"/>
    </row>
    <row r="638" spans="4:71" s="47" customFormat="1" ht="9.75" customHeight="1" x14ac:dyDescent="0.3">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c r="BE638" s="68"/>
      <c r="BF638" s="68"/>
      <c r="BG638" s="68"/>
      <c r="BH638" s="68"/>
      <c r="BI638" s="68"/>
      <c r="BJ638" s="68"/>
      <c r="BK638" s="68"/>
      <c r="BL638" s="68"/>
      <c r="BM638" s="68"/>
      <c r="BN638" s="68"/>
      <c r="BO638" s="68"/>
      <c r="BP638" s="68"/>
      <c r="BQ638" s="68"/>
      <c r="BR638" s="68"/>
      <c r="BS638" s="46"/>
    </row>
    <row r="639" spans="4:71" s="47" customFormat="1" ht="9.75" customHeight="1" x14ac:dyDescent="0.3">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c r="BE639" s="68"/>
      <c r="BF639" s="68"/>
      <c r="BG639" s="68"/>
      <c r="BH639" s="68"/>
      <c r="BI639" s="68"/>
      <c r="BJ639" s="68"/>
      <c r="BK639" s="68"/>
      <c r="BL639" s="68"/>
      <c r="BM639" s="68"/>
      <c r="BN639" s="68"/>
      <c r="BO639" s="68"/>
      <c r="BP639" s="68"/>
      <c r="BQ639" s="68"/>
      <c r="BR639" s="68"/>
      <c r="BS639" s="46"/>
    </row>
    <row r="640" spans="4:71" s="47" customFormat="1" ht="9.75" customHeight="1" x14ac:dyDescent="0.3">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c r="BE640" s="68"/>
      <c r="BF640" s="68"/>
      <c r="BG640" s="68"/>
      <c r="BH640" s="68"/>
      <c r="BI640" s="68"/>
      <c r="BJ640" s="68"/>
      <c r="BK640" s="68"/>
      <c r="BL640" s="68"/>
      <c r="BM640" s="68"/>
      <c r="BN640" s="68"/>
      <c r="BO640" s="68"/>
      <c r="BP640" s="68"/>
      <c r="BQ640" s="68"/>
      <c r="BR640" s="68"/>
      <c r="BS640" s="46"/>
    </row>
    <row r="641" spans="4:71" s="47" customFormat="1" ht="9.75" customHeight="1" x14ac:dyDescent="0.3">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c r="BE641" s="68"/>
      <c r="BF641" s="68"/>
      <c r="BG641" s="68"/>
      <c r="BH641" s="68"/>
      <c r="BI641" s="68"/>
      <c r="BJ641" s="68"/>
      <c r="BK641" s="68"/>
      <c r="BL641" s="68"/>
      <c r="BM641" s="68"/>
      <c r="BN641" s="68"/>
      <c r="BO641" s="68"/>
      <c r="BP641" s="68"/>
      <c r="BQ641" s="68"/>
      <c r="BR641" s="68"/>
      <c r="BS641" s="46"/>
    </row>
    <row r="642" spans="4:71" s="47" customFormat="1" ht="9.75" customHeight="1" x14ac:dyDescent="0.3">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c r="BE642" s="68"/>
      <c r="BF642" s="68"/>
      <c r="BG642" s="68"/>
      <c r="BH642" s="68"/>
      <c r="BI642" s="68"/>
      <c r="BJ642" s="68"/>
      <c r="BK642" s="68"/>
      <c r="BL642" s="68"/>
      <c r="BM642" s="68"/>
      <c r="BN642" s="68"/>
      <c r="BO642" s="68"/>
      <c r="BP642" s="68"/>
      <c r="BQ642" s="68"/>
      <c r="BR642" s="68"/>
      <c r="BS642" s="46"/>
    </row>
    <row r="643" spans="4:71" s="47" customFormat="1" ht="9.75" customHeight="1" x14ac:dyDescent="0.3">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c r="BE643" s="68"/>
      <c r="BF643" s="68"/>
      <c r="BG643" s="68"/>
      <c r="BH643" s="68"/>
      <c r="BI643" s="68"/>
      <c r="BJ643" s="68"/>
      <c r="BK643" s="68"/>
      <c r="BL643" s="68"/>
      <c r="BM643" s="68"/>
      <c r="BN643" s="68"/>
      <c r="BO643" s="68"/>
      <c r="BP643" s="68"/>
      <c r="BQ643" s="68"/>
      <c r="BR643" s="68"/>
      <c r="BS643" s="46"/>
    </row>
    <row r="644" spans="4:71" s="47" customFormat="1" ht="9.75" customHeight="1" x14ac:dyDescent="0.3">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c r="BJ644" s="68"/>
      <c r="BK644" s="68"/>
      <c r="BL644" s="68"/>
      <c r="BM644" s="68"/>
      <c r="BN644" s="68"/>
      <c r="BO644" s="68"/>
      <c r="BP644" s="68"/>
      <c r="BQ644" s="68"/>
      <c r="BR644" s="68"/>
      <c r="BS644" s="46"/>
    </row>
    <row r="645" spans="4:71" s="47" customFormat="1" ht="9.75" customHeight="1" x14ac:dyDescent="0.3">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c r="BJ645" s="68"/>
      <c r="BK645" s="68"/>
      <c r="BL645" s="68"/>
      <c r="BM645" s="68"/>
      <c r="BN645" s="68"/>
      <c r="BO645" s="68"/>
      <c r="BP645" s="68"/>
      <c r="BQ645" s="68"/>
      <c r="BR645" s="68"/>
      <c r="BS645" s="46"/>
    </row>
    <row r="646" spans="4:71" s="47" customFormat="1" ht="9.75" customHeight="1" x14ac:dyDescent="0.3">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c r="BE646" s="68"/>
      <c r="BF646" s="68"/>
      <c r="BG646" s="68"/>
      <c r="BH646" s="68"/>
      <c r="BI646" s="68"/>
      <c r="BJ646" s="68"/>
      <c r="BK646" s="68"/>
      <c r="BL646" s="68"/>
      <c r="BM646" s="68"/>
      <c r="BN646" s="68"/>
      <c r="BO646" s="68"/>
      <c r="BP646" s="68"/>
      <c r="BQ646" s="68"/>
      <c r="BR646" s="68"/>
      <c r="BS646" s="46"/>
    </row>
    <row r="647" spans="4:71" s="47" customFormat="1" ht="9.75" customHeight="1" x14ac:dyDescent="0.3">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c r="BE647" s="68"/>
      <c r="BF647" s="68"/>
      <c r="BG647" s="68"/>
      <c r="BH647" s="68"/>
      <c r="BI647" s="68"/>
      <c r="BJ647" s="68"/>
      <c r="BK647" s="68"/>
      <c r="BL647" s="68"/>
      <c r="BM647" s="68"/>
      <c r="BN647" s="68"/>
      <c r="BO647" s="68"/>
      <c r="BP647" s="68"/>
      <c r="BQ647" s="68"/>
      <c r="BR647" s="68"/>
      <c r="BS647" s="46"/>
    </row>
    <row r="648" spans="4:71" s="47" customFormat="1" ht="9.75" customHeight="1" x14ac:dyDescent="0.3">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c r="BE648" s="68"/>
      <c r="BF648" s="68"/>
      <c r="BG648" s="68"/>
      <c r="BH648" s="68"/>
      <c r="BI648" s="68"/>
      <c r="BJ648" s="68"/>
      <c r="BK648" s="68"/>
      <c r="BL648" s="68"/>
      <c r="BM648" s="68"/>
      <c r="BN648" s="68"/>
      <c r="BO648" s="68"/>
      <c r="BP648" s="68"/>
      <c r="BQ648" s="68"/>
      <c r="BR648" s="68"/>
      <c r="BS648" s="46"/>
    </row>
    <row r="649" spans="4:71" s="47" customFormat="1" ht="9.75" customHeight="1" x14ac:dyDescent="0.3">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c r="BE649" s="68"/>
      <c r="BF649" s="68"/>
      <c r="BG649" s="68"/>
      <c r="BH649" s="68"/>
      <c r="BI649" s="68"/>
      <c r="BJ649" s="68"/>
      <c r="BK649" s="68"/>
      <c r="BL649" s="68"/>
      <c r="BM649" s="68"/>
      <c r="BN649" s="68"/>
      <c r="BO649" s="68"/>
      <c r="BP649" s="68"/>
      <c r="BQ649" s="68"/>
      <c r="BR649" s="68"/>
      <c r="BS649" s="46"/>
    </row>
    <row r="650" spans="4:71" s="47" customFormat="1" ht="9.75" customHeight="1" x14ac:dyDescent="0.3">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c r="BJ650" s="68"/>
      <c r="BK650" s="68"/>
      <c r="BL650" s="68"/>
      <c r="BM650" s="68"/>
      <c r="BN650" s="68"/>
      <c r="BO650" s="68"/>
      <c r="BP650" s="68"/>
      <c r="BQ650" s="68"/>
      <c r="BR650" s="68"/>
      <c r="BS650" s="46"/>
    </row>
    <row r="651" spans="4:71" s="47" customFormat="1" ht="9.75" customHeight="1" x14ac:dyDescent="0.3">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c r="BJ651" s="68"/>
      <c r="BK651" s="68"/>
      <c r="BL651" s="68"/>
      <c r="BM651" s="68"/>
      <c r="BN651" s="68"/>
      <c r="BO651" s="68"/>
      <c r="BP651" s="68"/>
      <c r="BQ651" s="68"/>
      <c r="BR651" s="68"/>
      <c r="BS651" s="46"/>
    </row>
    <row r="652" spans="4:71" s="47" customFormat="1" ht="9.75" customHeight="1" x14ac:dyDescent="0.3">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c r="BE652" s="68"/>
      <c r="BF652" s="68"/>
      <c r="BG652" s="68"/>
      <c r="BH652" s="68"/>
      <c r="BI652" s="68"/>
      <c r="BJ652" s="68"/>
      <c r="BK652" s="68"/>
      <c r="BL652" s="68"/>
      <c r="BM652" s="68"/>
      <c r="BN652" s="68"/>
      <c r="BO652" s="68"/>
      <c r="BP652" s="68"/>
      <c r="BQ652" s="68"/>
      <c r="BR652" s="68"/>
      <c r="BS652" s="46"/>
    </row>
    <row r="653" spans="4:71" s="47" customFormat="1" ht="9.75" customHeight="1" x14ac:dyDescent="0.3">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c r="BE653" s="68"/>
      <c r="BF653" s="68"/>
      <c r="BG653" s="68"/>
      <c r="BH653" s="68"/>
      <c r="BI653" s="68"/>
      <c r="BJ653" s="68"/>
      <c r="BK653" s="68"/>
      <c r="BL653" s="68"/>
      <c r="BM653" s="68"/>
      <c r="BN653" s="68"/>
      <c r="BO653" s="68"/>
      <c r="BP653" s="68"/>
      <c r="BQ653" s="68"/>
      <c r="BR653" s="68"/>
      <c r="BS653" s="46"/>
    </row>
    <row r="654" spans="4:71" s="47" customFormat="1" ht="9.75" customHeight="1" x14ac:dyDescent="0.3">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c r="BE654" s="68"/>
      <c r="BF654" s="68"/>
      <c r="BG654" s="68"/>
      <c r="BH654" s="68"/>
      <c r="BI654" s="68"/>
      <c r="BJ654" s="68"/>
      <c r="BK654" s="68"/>
      <c r="BL654" s="68"/>
      <c r="BM654" s="68"/>
      <c r="BN654" s="68"/>
      <c r="BO654" s="68"/>
      <c r="BP654" s="68"/>
      <c r="BQ654" s="68"/>
      <c r="BR654" s="68"/>
      <c r="BS654" s="46"/>
    </row>
    <row r="655" spans="4:71" s="47" customFormat="1" ht="9.75" customHeight="1" x14ac:dyDescent="0.3">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c r="BE655" s="68"/>
      <c r="BF655" s="68"/>
      <c r="BG655" s="68"/>
      <c r="BH655" s="68"/>
      <c r="BI655" s="68"/>
      <c r="BJ655" s="68"/>
      <c r="BK655" s="68"/>
      <c r="BL655" s="68"/>
      <c r="BM655" s="68"/>
      <c r="BN655" s="68"/>
      <c r="BO655" s="68"/>
      <c r="BP655" s="68"/>
      <c r="BQ655" s="68"/>
      <c r="BR655" s="68"/>
      <c r="BS655" s="46"/>
    </row>
    <row r="656" spans="4:71" s="47" customFormat="1" ht="9.75" customHeight="1" x14ac:dyDescent="0.3">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c r="BE656" s="68"/>
      <c r="BF656" s="68"/>
      <c r="BG656" s="68"/>
      <c r="BH656" s="68"/>
      <c r="BI656" s="68"/>
      <c r="BJ656" s="68"/>
      <c r="BK656" s="68"/>
      <c r="BL656" s="68"/>
      <c r="BM656" s="68"/>
      <c r="BN656" s="68"/>
      <c r="BO656" s="68"/>
      <c r="BP656" s="68"/>
      <c r="BQ656" s="68"/>
      <c r="BR656" s="68"/>
      <c r="BS656" s="46"/>
    </row>
    <row r="657" spans="4:71" s="47" customFormat="1" ht="9.75" customHeight="1" x14ac:dyDescent="0.3">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c r="BJ657" s="68"/>
      <c r="BK657" s="68"/>
      <c r="BL657" s="68"/>
      <c r="BM657" s="68"/>
      <c r="BN657" s="68"/>
      <c r="BO657" s="68"/>
      <c r="BP657" s="68"/>
      <c r="BQ657" s="68"/>
      <c r="BR657" s="68"/>
      <c r="BS657" s="46"/>
    </row>
    <row r="658" spans="4:71" s="47" customFormat="1" ht="9.75" customHeight="1" x14ac:dyDescent="0.3">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c r="BE658" s="68"/>
      <c r="BF658" s="68"/>
      <c r="BG658" s="68"/>
      <c r="BH658" s="68"/>
      <c r="BI658" s="68"/>
      <c r="BJ658" s="68"/>
      <c r="BK658" s="68"/>
      <c r="BL658" s="68"/>
      <c r="BM658" s="68"/>
      <c r="BN658" s="68"/>
      <c r="BO658" s="68"/>
      <c r="BP658" s="68"/>
      <c r="BQ658" s="68"/>
      <c r="BR658" s="68"/>
      <c r="BS658" s="46"/>
    </row>
    <row r="659" spans="4:71" s="47" customFormat="1" ht="9.75" customHeight="1" x14ac:dyDescent="0.3">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c r="BE659" s="68"/>
      <c r="BF659" s="68"/>
      <c r="BG659" s="68"/>
      <c r="BH659" s="68"/>
      <c r="BI659" s="68"/>
      <c r="BJ659" s="68"/>
      <c r="BK659" s="68"/>
      <c r="BL659" s="68"/>
      <c r="BM659" s="68"/>
      <c r="BN659" s="68"/>
      <c r="BO659" s="68"/>
      <c r="BP659" s="68"/>
      <c r="BQ659" s="68"/>
      <c r="BR659" s="68"/>
      <c r="BS659" s="46"/>
    </row>
    <row r="660" spans="4:71" s="47" customFormat="1" ht="9.75" customHeight="1" x14ac:dyDescent="0.3">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c r="BE660" s="68"/>
      <c r="BF660" s="68"/>
      <c r="BG660" s="68"/>
      <c r="BH660" s="68"/>
      <c r="BI660" s="68"/>
      <c r="BJ660" s="68"/>
      <c r="BK660" s="68"/>
      <c r="BL660" s="68"/>
      <c r="BM660" s="68"/>
      <c r="BN660" s="68"/>
      <c r="BO660" s="68"/>
      <c r="BP660" s="68"/>
      <c r="BQ660" s="68"/>
      <c r="BR660" s="68"/>
      <c r="BS660" s="46"/>
    </row>
    <row r="661" spans="4:71" s="47" customFormat="1" ht="9.75" customHeight="1" x14ac:dyDescent="0.3">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c r="BE661" s="68"/>
      <c r="BF661" s="68"/>
      <c r="BG661" s="68"/>
      <c r="BH661" s="68"/>
      <c r="BI661" s="68"/>
      <c r="BJ661" s="68"/>
      <c r="BK661" s="68"/>
      <c r="BL661" s="68"/>
      <c r="BM661" s="68"/>
      <c r="BN661" s="68"/>
      <c r="BO661" s="68"/>
      <c r="BP661" s="68"/>
      <c r="BQ661" s="68"/>
      <c r="BR661" s="68"/>
      <c r="BS661" s="46"/>
    </row>
    <row r="662" spans="4:71" s="47" customFormat="1" ht="9.75" customHeight="1" x14ac:dyDescent="0.3">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c r="BJ662" s="68"/>
      <c r="BK662" s="68"/>
      <c r="BL662" s="68"/>
      <c r="BM662" s="68"/>
      <c r="BN662" s="68"/>
      <c r="BO662" s="68"/>
      <c r="BP662" s="68"/>
      <c r="BQ662" s="68"/>
      <c r="BR662" s="68"/>
      <c r="BS662" s="46"/>
    </row>
    <row r="663" spans="4:71" s="47" customFormat="1" ht="9.75" customHeight="1" x14ac:dyDescent="0.3">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c r="BE663" s="68"/>
      <c r="BF663" s="68"/>
      <c r="BG663" s="68"/>
      <c r="BH663" s="68"/>
      <c r="BI663" s="68"/>
      <c r="BJ663" s="68"/>
      <c r="BK663" s="68"/>
      <c r="BL663" s="68"/>
      <c r="BM663" s="68"/>
      <c r="BN663" s="68"/>
      <c r="BO663" s="68"/>
      <c r="BP663" s="68"/>
      <c r="BQ663" s="68"/>
      <c r="BR663" s="68"/>
      <c r="BS663" s="46"/>
    </row>
    <row r="664" spans="4:71" s="47" customFormat="1" ht="9.75" customHeight="1" x14ac:dyDescent="0.3">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c r="BE664" s="68"/>
      <c r="BF664" s="68"/>
      <c r="BG664" s="68"/>
      <c r="BH664" s="68"/>
      <c r="BI664" s="68"/>
      <c r="BJ664" s="68"/>
      <c r="BK664" s="68"/>
      <c r="BL664" s="68"/>
      <c r="BM664" s="68"/>
      <c r="BN664" s="68"/>
      <c r="BO664" s="68"/>
      <c r="BP664" s="68"/>
      <c r="BQ664" s="68"/>
      <c r="BR664" s="68"/>
      <c r="BS664" s="46"/>
    </row>
    <row r="665" spans="4:71" s="47" customFormat="1" ht="9.75" customHeight="1" x14ac:dyDescent="0.3">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c r="BE665" s="68"/>
      <c r="BF665" s="68"/>
      <c r="BG665" s="68"/>
      <c r="BH665" s="68"/>
      <c r="BI665" s="68"/>
      <c r="BJ665" s="68"/>
      <c r="BK665" s="68"/>
      <c r="BL665" s="68"/>
      <c r="BM665" s="68"/>
      <c r="BN665" s="68"/>
      <c r="BO665" s="68"/>
      <c r="BP665" s="68"/>
      <c r="BQ665" s="68"/>
      <c r="BR665" s="68"/>
      <c r="BS665" s="46"/>
    </row>
    <row r="666" spans="4:71" s="47" customFormat="1" ht="9.75" customHeight="1" x14ac:dyDescent="0.3">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c r="BE666" s="68"/>
      <c r="BF666" s="68"/>
      <c r="BG666" s="68"/>
      <c r="BH666" s="68"/>
      <c r="BI666" s="68"/>
      <c r="BJ666" s="68"/>
      <c r="BK666" s="68"/>
      <c r="BL666" s="68"/>
      <c r="BM666" s="68"/>
      <c r="BN666" s="68"/>
      <c r="BO666" s="68"/>
      <c r="BP666" s="68"/>
      <c r="BQ666" s="68"/>
      <c r="BR666" s="68"/>
      <c r="BS666" s="46"/>
    </row>
    <row r="667" spans="4:71" s="47" customFormat="1" ht="9.75" customHeight="1" x14ac:dyDescent="0.3">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c r="BE667" s="68"/>
      <c r="BF667" s="68"/>
      <c r="BG667" s="68"/>
      <c r="BH667" s="68"/>
      <c r="BI667" s="68"/>
      <c r="BJ667" s="68"/>
      <c r="BK667" s="68"/>
      <c r="BL667" s="68"/>
      <c r="BM667" s="68"/>
      <c r="BN667" s="68"/>
      <c r="BO667" s="68"/>
      <c r="BP667" s="68"/>
      <c r="BQ667" s="68"/>
      <c r="BR667" s="68"/>
      <c r="BS667" s="46"/>
    </row>
    <row r="668" spans="4:71" s="47" customFormat="1" ht="9.75" customHeight="1" x14ac:dyDescent="0.3">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c r="BE668" s="68"/>
      <c r="BF668" s="68"/>
      <c r="BG668" s="68"/>
      <c r="BH668" s="68"/>
      <c r="BI668" s="68"/>
      <c r="BJ668" s="68"/>
      <c r="BK668" s="68"/>
      <c r="BL668" s="68"/>
      <c r="BM668" s="68"/>
      <c r="BN668" s="68"/>
      <c r="BO668" s="68"/>
      <c r="BP668" s="68"/>
      <c r="BQ668" s="68"/>
      <c r="BR668" s="68"/>
      <c r="BS668" s="46"/>
    </row>
    <row r="669" spans="4:71" s="47" customFormat="1" ht="9.75" customHeight="1" x14ac:dyDescent="0.3">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68"/>
      <c r="BG669" s="68"/>
      <c r="BH669" s="68"/>
      <c r="BI669" s="68"/>
      <c r="BJ669" s="68"/>
      <c r="BK669" s="68"/>
      <c r="BL669" s="68"/>
      <c r="BM669" s="68"/>
      <c r="BN669" s="68"/>
      <c r="BO669" s="68"/>
      <c r="BP669" s="68"/>
      <c r="BQ669" s="68"/>
      <c r="BR669" s="68"/>
      <c r="BS669" s="46"/>
    </row>
    <row r="670" spans="4:71" s="47" customFormat="1" ht="9.75" customHeight="1" x14ac:dyDescent="0.3">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c r="BM670" s="68"/>
      <c r="BN670" s="68"/>
      <c r="BO670" s="68"/>
      <c r="BP670" s="68"/>
      <c r="BQ670" s="68"/>
      <c r="BR670" s="68"/>
      <c r="BS670" s="46"/>
    </row>
    <row r="671" spans="4:71" s="47" customFormat="1" ht="9.75" customHeight="1" x14ac:dyDescent="0.3">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68"/>
      <c r="BG671" s="68"/>
      <c r="BH671" s="68"/>
      <c r="BI671" s="68"/>
      <c r="BJ671" s="68"/>
      <c r="BK671" s="68"/>
      <c r="BL671" s="68"/>
      <c r="BM671" s="68"/>
      <c r="BN671" s="68"/>
      <c r="BO671" s="68"/>
      <c r="BP671" s="68"/>
      <c r="BQ671" s="68"/>
      <c r="BR671" s="68"/>
      <c r="BS671" s="46"/>
    </row>
    <row r="672" spans="4:71" s="47" customFormat="1" ht="9.75" customHeight="1" x14ac:dyDescent="0.3">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68"/>
      <c r="BG672" s="68"/>
      <c r="BH672" s="68"/>
      <c r="BI672" s="68"/>
      <c r="BJ672" s="68"/>
      <c r="BK672" s="68"/>
      <c r="BL672" s="68"/>
      <c r="BM672" s="68"/>
      <c r="BN672" s="68"/>
      <c r="BO672" s="68"/>
      <c r="BP672" s="68"/>
      <c r="BQ672" s="68"/>
      <c r="BR672" s="68"/>
      <c r="BS672" s="46"/>
    </row>
    <row r="673" spans="4:71" s="47" customFormat="1" ht="9.75" customHeight="1" x14ac:dyDescent="0.3">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46"/>
    </row>
    <row r="674" spans="4:71" s="47" customFormat="1" ht="9.75" customHeight="1" x14ac:dyDescent="0.3">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c r="BE674" s="68"/>
      <c r="BF674" s="68"/>
      <c r="BG674" s="68"/>
      <c r="BH674" s="68"/>
      <c r="BI674" s="68"/>
      <c r="BJ674" s="68"/>
      <c r="BK674" s="68"/>
      <c r="BL674" s="68"/>
      <c r="BM674" s="68"/>
      <c r="BN674" s="68"/>
      <c r="BO674" s="68"/>
      <c r="BP674" s="68"/>
      <c r="BQ674" s="68"/>
      <c r="BR674" s="68"/>
      <c r="BS674" s="46"/>
    </row>
    <row r="675" spans="4:71" s="47" customFormat="1" ht="9.75" customHeight="1" x14ac:dyDescent="0.3">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c r="BE675" s="68"/>
      <c r="BF675" s="68"/>
      <c r="BG675" s="68"/>
      <c r="BH675" s="68"/>
      <c r="BI675" s="68"/>
      <c r="BJ675" s="68"/>
      <c r="BK675" s="68"/>
      <c r="BL675" s="68"/>
      <c r="BM675" s="68"/>
      <c r="BN675" s="68"/>
      <c r="BO675" s="68"/>
      <c r="BP675" s="68"/>
      <c r="BQ675" s="68"/>
      <c r="BR675" s="68"/>
      <c r="BS675" s="46"/>
    </row>
    <row r="676" spans="4:71" s="47" customFormat="1" ht="9.75" customHeight="1" x14ac:dyDescent="0.3">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c r="BE676" s="68"/>
      <c r="BF676" s="68"/>
      <c r="BG676" s="68"/>
      <c r="BH676" s="68"/>
      <c r="BI676" s="68"/>
      <c r="BJ676" s="68"/>
      <c r="BK676" s="68"/>
      <c r="BL676" s="68"/>
      <c r="BM676" s="68"/>
      <c r="BN676" s="68"/>
      <c r="BO676" s="68"/>
      <c r="BP676" s="68"/>
      <c r="BQ676" s="68"/>
      <c r="BR676" s="68"/>
      <c r="BS676" s="46"/>
    </row>
    <row r="677" spans="4:71" s="47" customFormat="1" ht="9.75" customHeight="1" x14ac:dyDescent="0.3">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c r="BE677" s="68"/>
      <c r="BF677" s="68"/>
      <c r="BG677" s="68"/>
      <c r="BH677" s="68"/>
      <c r="BI677" s="68"/>
      <c r="BJ677" s="68"/>
      <c r="BK677" s="68"/>
      <c r="BL677" s="68"/>
      <c r="BM677" s="68"/>
      <c r="BN677" s="68"/>
      <c r="BO677" s="68"/>
      <c r="BP677" s="68"/>
      <c r="BQ677" s="68"/>
      <c r="BR677" s="68"/>
      <c r="BS677" s="46"/>
    </row>
    <row r="678" spans="4:71" s="47" customFormat="1" ht="9.75" customHeight="1" x14ac:dyDescent="0.3">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c r="BE678" s="68"/>
      <c r="BF678" s="68"/>
      <c r="BG678" s="68"/>
      <c r="BH678" s="68"/>
      <c r="BI678" s="68"/>
      <c r="BJ678" s="68"/>
      <c r="BK678" s="68"/>
      <c r="BL678" s="68"/>
      <c r="BM678" s="68"/>
      <c r="BN678" s="68"/>
      <c r="BO678" s="68"/>
      <c r="BP678" s="68"/>
      <c r="BQ678" s="68"/>
      <c r="BR678" s="68"/>
      <c r="BS678" s="46"/>
    </row>
    <row r="679" spans="4:71" s="47" customFormat="1" ht="9.75" customHeight="1" x14ac:dyDescent="0.3">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c r="BE679" s="68"/>
      <c r="BF679" s="68"/>
      <c r="BG679" s="68"/>
      <c r="BH679" s="68"/>
      <c r="BI679" s="68"/>
      <c r="BJ679" s="68"/>
      <c r="BK679" s="68"/>
      <c r="BL679" s="68"/>
      <c r="BM679" s="68"/>
      <c r="BN679" s="68"/>
      <c r="BO679" s="68"/>
      <c r="BP679" s="68"/>
      <c r="BQ679" s="68"/>
      <c r="BR679" s="68"/>
      <c r="BS679" s="46"/>
    </row>
    <row r="680" spans="4:71" s="47" customFormat="1" ht="9.75" customHeight="1" x14ac:dyDescent="0.3">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c r="BE680" s="68"/>
      <c r="BF680" s="68"/>
      <c r="BG680" s="68"/>
      <c r="BH680" s="68"/>
      <c r="BI680" s="68"/>
      <c r="BJ680" s="68"/>
      <c r="BK680" s="68"/>
      <c r="BL680" s="68"/>
      <c r="BM680" s="68"/>
      <c r="BN680" s="68"/>
      <c r="BO680" s="68"/>
      <c r="BP680" s="68"/>
      <c r="BQ680" s="68"/>
      <c r="BR680" s="68"/>
      <c r="BS680" s="46"/>
    </row>
    <row r="681" spans="4:71" s="47" customFormat="1" ht="9.75" customHeight="1" x14ac:dyDescent="0.3">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68"/>
      <c r="BG681" s="68"/>
      <c r="BH681" s="68"/>
      <c r="BI681" s="68"/>
      <c r="BJ681" s="68"/>
      <c r="BK681" s="68"/>
      <c r="BL681" s="68"/>
      <c r="BM681" s="68"/>
      <c r="BN681" s="68"/>
      <c r="BO681" s="68"/>
      <c r="BP681" s="68"/>
      <c r="BQ681" s="68"/>
      <c r="BR681" s="68"/>
      <c r="BS681" s="46"/>
    </row>
    <row r="682" spans="4:71" s="47" customFormat="1" ht="9.75" customHeight="1" x14ac:dyDescent="0.3">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68"/>
      <c r="BG682" s="68"/>
      <c r="BH682" s="68"/>
      <c r="BI682" s="68"/>
      <c r="BJ682" s="68"/>
      <c r="BK682" s="68"/>
      <c r="BL682" s="68"/>
      <c r="BM682" s="68"/>
      <c r="BN682" s="68"/>
      <c r="BO682" s="68"/>
      <c r="BP682" s="68"/>
      <c r="BQ682" s="68"/>
      <c r="BR682" s="68"/>
      <c r="BS682" s="46"/>
    </row>
    <row r="683" spans="4:71" s="47" customFormat="1" ht="9.75" customHeight="1" x14ac:dyDescent="0.3">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68"/>
      <c r="BG683" s="68"/>
      <c r="BH683" s="68"/>
      <c r="BI683" s="68"/>
      <c r="BJ683" s="68"/>
      <c r="BK683" s="68"/>
      <c r="BL683" s="68"/>
      <c r="BM683" s="68"/>
      <c r="BN683" s="68"/>
      <c r="BO683" s="68"/>
      <c r="BP683" s="68"/>
      <c r="BQ683" s="68"/>
      <c r="BR683" s="68"/>
      <c r="BS683" s="46"/>
    </row>
    <row r="684" spans="4:71" s="47" customFormat="1" ht="9.75" customHeight="1" x14ac:dyDescent="0.3">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68"/>
      <c r="BG684" s="68"/>
      <c r="BH684" s="68"/>
      <c r="BI684" s="68"/>
      <c r="BJ684" s="68"/>
      <c r="BK684" s="68"/>
      <c r="BL684" s="68"/>
      <c r="BM684" s="68"/>
      <c r="BN684" s="68"/>
      <c r="BO684" s="68"/>
      <c r="BP684" s="68"/>
      <c r="BQ684" s="68"/>
      <c r="BR684" s="68"/>
      <c r="BS684" s="46"/>
    </row>
    <row r="685" spans="4:71" s="47" customFormat="1" ht="9.75" customHeight="1" x14ac:dyDescent="0.3">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68"/>
      <c r="BG685" s="68"/>
      <c r="BH685" s="68"/>
      <c r="BI685" s="68"/>
      <c r="BJ685" s="68"/>
      <c r="BK685" s="68"/>
      <c r="BL685" s="68"/>
      <c r="BM685" s="68"/>
      <c r="BN685" s="68"/>
      <c r="BO685" s="68"/>
      <c r="BP685" s="68"/>
      <c r="BQ685" s="68"/>
      <c r="BR685" s="68"/>
      <c r="BS685" s="46"/>
    </row>
    <row r="686" spans="4:71" s="47" customFormat="1" ht="9.75" customHeight="1" x14ac:dyDescent="0.3">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8"/>
      <c r="BG686" s="68"/>
      <c r="BH686" s="68"/>
      <c r="BI686" s="68"/>
      <c r="BJ686" s="68"/>
      <c r="BK686" s="68"/>
      <c r="BL686" s="68"/>
      <c r="BM686" s="68"/>
      <c r="BN686" s="68"/>
      <c r="BO686" s="68"/>
      <c r="BP686" s="68"/>
      <c r="BQ686" s="68"/>
      <c r="BR686" s="68"/>
      <c r="BS686" s="46"/>
    </row>
    <row r="687" spans="4:71" s="47" customFormat="1" ht="9.75" customHeight="1" x14ac:dyDescent="0.3">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8"/>
      <c r="BG687" s="68"/>
      <c r="BH687" s="68"/>
      <c r="BI687" s="68"/>
      <c r="BJ687" s="68"/>
      <c r="BK687" s="68"/>
      <c r="BL687" s="68"/>
      <c r="BM687" s="68"/>
      <c r="BN687" s="68"/>
      <c r="BO687" s="68"/>
      <c r="BP687" s="68"/>
      <c r="BQ687" s="68"/>
      <c r="BR687" s="68"/>
      <c r="BS687" s="46"/>
    </row>
    <row r="688" spans="4:71" s="47" customFormat="1" ht="9.75" customHeight="1" x14ac:dyDescent="0.3">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8"/>
      <c r="BG688" s="68"/>
      <c r="BH688" s="68"/>
      <c r="BI688" s="68"/>
      <c r="BJ688" s="68"/>
      <c r="BK688" s="68"/>
      <c r="BL688" s="68"/>
      <c r="BM688" s="68"/>
      <c r="BN688" s="68"/>
      <c r="BO688" s="68"/>
      <c r="BP688" s="68"/>
      <c r="BQ688" s="68"/>
      <c r="BR688" s="68"/>
      <c r="BS688" s="46"/>
    </row>
    <row r="689" spans="4:71" s="47" customFormat="1" ht="9.75" customHeight="1" x14ac:dyDescent="0.3">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8"/>
      <c r="BG689" s="68"/>
      <c r="BH689" s="68"/>
      <c r="BI689" s="68"/>
      <c r="BJ689" s="68"/>
      <c r="BK689" s="68"/>
      <c r="BL689" s="68"/>
      <c r="BM689" s="68"/>
      <c r="BN689" s="68"/>
      <c r="BO689" s="68"/>
      <c r="BP689" s="68"/>
      <c r="BQ689" s="68"/>
      <c r="BR689" s="68"/>
      <c r="BS689" s="46"/>
    </row>
    <row r="690" spans="4:71" s="47" customFormat="1" ht="9.75" customHeight="1" x14ac:dyDescent="0.3">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8"/>
      <c r="BG690" s="68"/>
      <c r="BH690" s="68"/>
      <c r="BI690" s="68"/>
      <c r="BJ690" s="68"/>
      <c r="BK690" s="68"/>
      <c r="BL690" s="68"/>
      <c r="BM690" s="68"/>
      <c r="BN690" s="68"/>
      <c r="BO690" s="68"/>
      <c r="BP690" s="68"/>
      <c r="BQ690" s="68"/>
      <c r="BR690" s="68"/>
      <c r="BS690" s="46"/>
    </row>
    <row r="691" spans="4:71" s="47" customFormat="1" ht="9.75" customHeight="1" x14ac:dyDescent="0.3">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c r="BJ691" s="68"/>
      <c r="BK691" s="68"/>
      <c r="BL691" s="68"/>
      <c r="BM691" s="68"/>
      <c r="BN691" s="68"/>
      <c r="BO691" s="68"/>
      <c r="BP691" s="68"/>
      <c r="BQ691" s="68"/>
      <c r="BR691" s="68"/>
      <c r="BS691" s="46"/>
    </row>
    <row r="692" spans="4:71" s="47" customFormat="1" ht="9.75" customHeight="1" x14ac:dyDescent="0.3">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c r="BJ692" s="68"/>
      <c r="BK692" s="68"/>
      <c r="BL692" s="68"/>
      <c r="BM692" s="68"/>
      <c r="BN692" s="68"/>
      <c r="BO692" s="68"/>
      <c r="BP692" s="68"/>
      <c r="BQ692" s="68"/>
      <c r="BR692" s="68"/>
      <c r="BS692" s="46"/>
    </row>
    <row r="693" spans="4:71" s="47" customFormat="1" ht="9.75" customHeight="1" x14ac:dyDescent="0.3">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c r="BJ693" s="68"/>
      <c r="BK693" s="68"/>
      <c r="BL693" s="68"/>
      <c r="BM693" s="68"/>
      <c r="BN693" s="68"/>
      <c r="BO693" s="68"/>
      <c r="BP693" s="68"/>
      <c r="BQ693" s="68"/>
      <c r="BR693" s="68"/>
      <c r="BS693" s="46"/>
    </row>
    <row r="694" spans="4:71" s="47" customFormat="1" ht="9.75" customHeight="1" x14ac:dyDescent="0.3">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8"/>
      <c r="BG694" s="68"/>
      <c r="BH694" s="68"/>
      <c r="BI694" s="68"/>
      <c r="BJ694" s="68"/>
      <c r="BK694" s="68"/>
      <c r="BL694" s="68"/>
      <c r="BM694" s="68"/>
      <c r="BN694" s="68"/>
      <c r="BO694" s="68"/>
      <c r="BP694" s="68"/>
      <c r="BQ694" s="68"/>
      <c r="BR694" s="68"/>
      <c r="BS694" s="46"/>
    </row>
    <row r="695" spans="4:71" s="47" customFormat="1" ht="9.75" customHeight="1" x14ac:dyDescent="0.3">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8"/>
      <c r="BG695" s="68"/>
      <c r="BH695" s="68"/>
      <c r="BI695" s="68"/>
      <c r="BJ695" s="68"/>
      <c r="BK695" s="68"/>
      <c r="BL695" s="68"/>
      <c r="BM695" s="68"/>
      <c r="BN695" s="68"/>
      <c r="BO695" s="68"/>
      <c r="BP695" s="68"/>
      <c r="BQ695" s="68"/>
      <c r="BR695" s="68"/>
      <c r="BS695" s="46"/>
    </row>
    <row r="696" spans="4:71" s="47" customFormat="1" ht="9.75" customHeight="1" x14ac:dyDescent="0.3">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c r="BR696" s="68"/>
      <c r="BS696" s="46"/>
    </row>
    <row r="697" spans="4:71" s="47" customFormat="1" ht="9.75" customHeight="1" x14ac:dyDescent="0.3">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c r="BJ697" s="68"/>
      <c r="BK697" s="68"/>
      <c r="BL697" s="68"/>
      <c r="BM697" s="68"/>
      <c r="BN697" s="68"/>
      <c r="BO697" s="68"/>
      <c r="BP697" s="68"/>
      <c r="BQ697" s="68"/>
      <c r="BR697" s="68"/>
      <c r="BS697" s="46"/>
    </row>
    <row r="698" spans="4:71" s="47" customFormat="1" ht="9.75" customHeight="1" x14ac:dyDescent="0.3">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8"/>
      <c r="BG698" s="68"/>
      <c r="BH698" s="68"/>
      <c r="BI698" s="68"/>
      <c r="BJ698" s="68"/>
      <c r="BK698" s="68"/>
      <c r="BL698" s="68"/>
      <c r="BM698" s="68"/>
      <c r="BN698" s="68"/>
      <c r="BO698" s="68"/>
      <c r="BP698" s="68"/>
      <c r="BQ698" s="68"/>
      <c r="BR698" s="68"/>
      <c r="BS698" s="46"/>
    </row>
    <row r="699" spans="4:71" s="47" customFormat="1" ht="9.75" customHeight="1" x14ac:dyDescent="0.3">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c r="BJ699" s="68"/>
      <c r="BK699" s="68"/>
      <c r="BL699" s="68"/>
      <c r="BM699" s="68"/>
      <c r="BN699" s="68"/>
      <c r="BO699" s="68"/>
      <c r="BP699" s="68"/>
      <c r="BQ699" s="68"/>
      <c r="BR699" s="68"/>
      <c r="BS699" s="46"/>
    </row>
    <row r="700" spans="4:71" s="47" customFormat="1" ht="9.75" customHeight="1" x14ac:dyDescent="0.3">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c r="BJ700" s="68"/>
      <c r="BK700" s="68"/>
      <c r="BL700" s="68"/>
      <c r="BM700" s="68"/>
      <c r="BN700" s="68"/>
      <c r="BO700" s="68"/>
      <c r="BP700" s="68"/>
      <c r="BQ700" s="68"/>
      <c r="BR700" s="68"/>
      <c r="BS700" s="46"/>
    </row>
    <row r="701" spans="4:71" s="47" customFormat="1" ht="9.75" customHeight="1" x14ac:dyDescent="0.3">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c r="BJ701" s="68"/>
      <c r="BK701" s="68"/>
      <c r="BL701" s="68"/>
      <c r="BM701" s="68"/>
      <c r="BN701" s="68"/>
      <c r="BO701" s="68"/>
      <c r="BP701" s="68"/>
      <c r="BQ701" s="68"/>
      <c r="BR701" s="68"/>
      <c r="BS701" s="46"/>
    </row>
    <row r="702" spans="4:71" s="47" customFormat="1" ht="9.75" customHeight="1" x14ac:dyDescent="0.3">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8"/>
      <c r="BG702" s="68"/>
      <c r="BH702" s="68"/>
      <c r="BI702" s="68"/>
      <c r="BJ702" s="68"/>
      <c r="BK702" s="68"/>
      <c r="BL702" s="68"/>
      <c r="BM702" s="68"/>
      <c r="BN702" s="68"/>
      <c r="BO702" s="68"/>
      <c r="BP702" s="68"/>
      <c r="BQ702" s="68"/>
      <c r="BR702" s="68"/>
      <c r="BS702" s="46"/>
    </row>
    <row r="703" spans="4:71" s="47" customFormat="1" ht="9.75" customHeight="1" x14ac:dyDescent="0.3">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8"/>
      <c r="BG703" s="68"/>
      <c r="BH703" s="68"/>
      <c r="BI703" s="68"/>
      <c r="BJ703" s="68"/>
      <c r="BK703" s="68"/>
      <c r="BL703" s="68"/>
      <c r="BM703" s="68"/>
      <c r="BN703" s="68"/>
      <c r="BO703" s="68"/>
      <c r="BP703" s="68"/>
      <c r="BQ703" s="68"/>
      <c r="BR703" s="68"/>
      <c r="BS703" s="46"/>
    </row>
    <row r="704" spans="4:71" s="47" customFormat="1" ht="9.75" customHeight="1" x14ac:dyDescent="0.3">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c r="BJ704" s="68"/>
      <c r="BK704" s="68"/>
      <c r="BL704" s="68"/>
      <c r="BM704" s="68"/>
      <c r="BN704" s="68"/>
      <c r="BO704" s="68"/>
      <c r="BP704" s="68"/>
      <c r="BQ704" s="68"/>
      <c r="BR704" s="68"/>
      <c r="BS704" s="46"/>
    </row>
    <row r="705" spans="4:71" s="47" customFormat="1" ht="9.75" customHeight="1" x14ac:dyDescent="0.3">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c r="BJ705" s="68"/>
      <c r="BK705" s="68"/>
      <c r="BL705" s="68"/>
      <c r="BM705" s="68"/>
      <c r="BN705" s="68"/>
      <c r="BO705" s="68"/>
      <c r="BP705" s="68"/>
      <c r="BQ705" s="68"/>
      <c r="BR705" s="68"/>
      <c r="BS705" s="46"/>
    </row>
    <row r="706" spans="4:71" s="47" customFormat="1" ht="9.75" customHeight="1" x14ac:dyDescent="0.3">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8"/>
      <c r="BG706" s="68"/>
      <c r="BH706" s="68"/>
      <c r="BI706" s="68"/>
      <c r="BJ706" s="68"/>
      <c r="BK706" s="68"/>
      <c r="BL706" s="68"/>
      <c r="BM706" s="68"/>
      <c r="BN706" s="68"/>
      <c r="BO706" s="68"/>
      <c r="BP706" s="68"/>
      <c r="BQ706" s="68"/>
      <c r="BR706" s="68"/>
      <c r="BS706" s="46"/>
    </row>
    <row r="707" spans="4:71" s="47" customFormat="1" ht="9.75" customHeight="1" x14ac:dyDescent="0.3">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8"/>
      <c r="BG707" s="68"/>
      <c r="BH707" s="68"/>
      <c r="BI707" s="68"/>
      <c r="BJ707" s="68"/>
      <c r="BK707" s="68"/>
      <c r="BL707" s="68"/>
      <c r="BM707" s="68"/>
      <c r="BN707" s="68"/>
      <c r="BO707" s="68"/>
      <c r="BP707" s="68"/>
      <c r="BQ707" s="68"/>
      <c r="BR707" s="68"/>
      <c r="BS707" s="46"/>
    </row>
    <row r="708" spans="4:71" s="47" customFormat="1" ht="9.75" customHeight="1" x14ac:dyDescent="0.3">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68"/>
      <c r="BG708" s="68"/>
      <c r="BH708" s="68"/>
      <c r="BI708" s="68"/>
      <c r="BJ708" s="68"/>
      <c r="BK708" s="68"/>
      <c r="BL708" s="68"/>
      <c r="BM708" s="68"/>
      <c r="BN708" s="68"/>
      <c r="BO708" s="68"/>
      <c r="BP708" s="68"/>
      <c r="BQ708" s="68"/>
      <c r="BR708" s="68"/>
      <c r="BS708" s="46"/>
    </row>
    <row r="709" spans="4:71" s="47" customFormat="1" ht="9.75" customHeight="1" x14ac:dyDescent="0.3">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c r="BM709" s="68"/>
      <c r="BN709" s="68"/>
      <c r="BO709" s="68"/>
      <c r="BP709" s="68"/>
      <c r="BQ709" s="68"/>
      <c r="BR709" s="68"/>
      <c r="BS709" s="46"/>
    </row>
    <row r="710" spans="4:71" s="47" customFormat="1" ht="9.75" customHeight="1" x14ac:dyDescent="0.3">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46"/>
    </row>
    <row r="711" spans="4:71" s="47" customFormat="1" ht="9.75" customHeight="1" x14ac:dyDescent="0.3">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68"/>
      <c r="BG711" s="68"/>
      <c r="BH711" s="68"/>
      <c r="BI711" s="68"/>
      <c r="BJ711" s="68"/>
      <c r="BK711" s="68"/>
      <c r="BL711" s="68"/>
      <c r="BM711" s="68"/>
      <c r="BN711" s="68"/>
      <c r="BO711" s="68"/>
      <c r="BP711" s="68"/>
      <c r="BQ711" s="68"/>
      <c r="BR711" s="68"/>
      <c r="BS711" s="46"/>
    </row>
    <row r="712" spans="4:71" s="47" customFormat="1" ht="9.75" customHeight="1" x14ac:dyDescent="0.3">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68"/>
      <c r="BG712" s="68"/>
      <c r="BH712" s="68"/>
      <c r="BI712" s="68"/>
      <c r="BJ712" s="68"/>
      <c r="BK712" s="68"/>
      <c r="BL712" s="68"/>
      <c r="BM712" s="68"/>
      <c r="BN712" s="68"/>
      <c r="BO712" s="68"/>
      <c r="BP712" s="68"/>
      <c r="BQ712" s="68"/>
      <c r="BR712" s="68"/>
      <c r="BS712" s="46"/>
    </row>
    <row r="713" spans="4:71" s="47" customFormat="1" ht="9.75" customHeight="1" x14ac:dyDescent="0.3">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68"/>
      <c r="BG713" s="68"/>
      <c r="BH713" s="68"/>
      <c r="BI713" s="68"/>
      <c r="BJ713" s="68"/>
      <c r="BK713" s="68"/>
      <c r="BL713" s="68"/>
      <c r="BM713" s="68"/>
      <c r="BN713" s="68"/>
      <c r="BO713" s="68"/>
      <c r="BP713" s="68"/>
      <c r="BQ713" s="68"/>
      <c r="BR713" s="68"/>
      <c r="BS713" s="46"/>
    </row>
    <row r="714" spans="4:71" s="47" customFormat="1" ht="9.75" customHeight="1" x14ac:dyDescent="0.3">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68"/>
      <c r="BG714" s="68"/>
      <c r="BH714" s="68"/>
      <c r="BI714" s="68"/>
      <c r="BJ714" s="68"/>
      <c r="BK714" s="68"/>
      <c r="BL714" s="68"/>
      <c r="BM714" s="68"/>
      <c r="BN714" s="68"/>
      <c r="BO714" s="68"/>
      <c r="BP714" s="68"/>
      <c r="BQ714" s="68"/>
      <c r="BR714" s="68"/>
      <c r="BS714" s="46"/>
    </row>
    <row r="715" spans="4:71" s="47" customFormat="1" ht="9.75" customHeight="1" x14ac:dyDescent="0.3">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c r="BJ715" s="68"/>
      <c r="BK715" s="68"/>
      <c r="BL715" s="68"/>
      <c r="BM715" s="68"/>
      <c r="BN715" s="68"/>
      <c r="BO715" s="68"/>
      <c r="BP715" s="68"/>
      <c r="BQ715" s="68"/>
      <c r="BR715" s="68"/>
      <c r="BS715" s="46"/>
    </row>
    <row r="716" spans="4:71" s="47" customFormat="1" ht="9.75" customHeight="1" x14ac:dyDescent="0.3">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c r="BJ716" s="68"/>
      <c r="BK716" s="68"/>
      <c r="BL716" s="68"/>
      <c r="BM716" s="68"/>
      <c r="BN716" s="68"/>
      <c r="BO716" s="68"/>
      <c r="BP716" s="68"/>
      <c r="BQ716" s="68"/>
      <c r="BR716" s="68"/>
      <c r="BS716" s="46"/>
    </row>
    <row r="717" spans="4:71" s="47" customFormat="1" ht="9.75" customHeight="1" x14ac:dyDescent="0.3">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c r="BJ717" s="68"/>
      <c r="BK717" s="68"/>
      <c r="BL717" s="68"/>
      <c r="BM717" s="68"/>
      <c r="BN717" s="68"/>
      <c r="BO717" s="68"/>
      <c r="BP717" s="68"/>
      <c r="BQ717" s="68"/>
      <c r="BR717" s="68"/>
      <c r="BS717" s="46"/>
    </row>
    <row r="718" spans="4:71" s="47" customFormat="1" ht="9.75" customHeight="1" x14ac:dyDescent="0.3">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c r="BJ718" s="68"/>
      <c r="BK718" s="68"/>
      <c r="BL718" s="68"/>
      <c r="BM718" s="68"/>
      <c r="BN718" s="68"/>
      <c r="BO718" s="68"/>
      <c r="BP718" s="68"/>
      <c r="BQ718" s="68"/>
      <c r="BR718" s="68"/>
      <c r="BS718" s="46"/>
    </row>
    <row r="719" spans="4:71" s="47" customFormat="1" ht="9.75" customHeight="1" x14ac:dyDescent="0.3">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c r="BJ719" s="68"/>
      <c r="BK719" s="68"/>
      <c r="BL719" s="68"/>
      <c r="BM719" s="68"/>
      <c r="BN719" s="68"/>
      <c r="BO719" s="68"/>
      <c r="BP719" s="68"/>
      <c r="BQ719" s="68"/>
      <c r="BR719" s="68"/>
      <c r="BS719" s="46"/>
    </row>
    <row r="720" spans="4:71" s="47" customFormat="1" ht="9.75" customHeight="1" x14ac:dyDescent="0.3">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68"/>
      <c r="BR720" s="68"/>
      <c r="BS720" s="46"/>
    </row>
    <row r="721" spans="4:71" s="47" customFormat="1" ht="9.75" customHeight="1" x14ac:dyDescent="0.3">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c r="BJ721" s="68"/>
      <c r="BK721" s="68"/>
      <c r="BL721" s="68"/>
      <c r="BM721" s="68"/>
      <c r="BN721" s="68"/>
      <c r="BO721" s="68"/>
      <c r="BP721" s="68"/>
      <c r="BQ721" s="68"/>
      <c r="BR721" s="68"/>
      <c r="BS721" s="46"/>
    </row>
    <row r="722" spans="4:71" s="47" customFormat="1" ht="9.75" customHeight="1" x14ac:dyDescent="0.3">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c r="BR722" s="68"/>
      <c r="BS722" s="46"/>
    </row>
    <row r="723" spans="4:71" s="47" customFormat="1" ht="9.75" customHeight="1" x14ac:dyDescent="0.3">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c r="BR723" s="68"/>
      <c r="BS723" s="46"/>
    </row>
    <row r="724" spans="4:71" s="47" customFormat="1" ht="9.75" customHeight="1" x14ac:dyDescent="0.3">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c r="BJ724" s="68"/>
      <c r="BK724" s="68"/>
      <c r="BL724" s="68"/>
      <c r="BM724" s="68"/>
      <c r="BN724" s="68"/>
      <c r="BO724" s="68"/>
      <c r="BP724" s="68"/>
      <c r="BQ724" s="68"/>
      <c r="BR724" s="68"/>
      <c r="BS724" s="46"/>
    </row>
    <row r="725" spans="4:71" s="47" customFormat="1" ht="9.75" customHeight="1" x14ac:dyDescent="0.3">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c r="BJ725" s="68"/>
      <c r="BK725" s="68"/>
      <c r="BL725" s="68"/>
      <c r="BM725" s="68"/>
      <c r="BN725" s="68"/>
      <c r="BO725" s="68"/>
      <c r="BP725" s="68"/>
      <c r="BQ725" s="68"/>
      <c r="BR725" s="68"/>
      <c r="BS725" s="46"/>
    </row>
    <row r="726" spans="4:71" s="47" customFormat="1" ht="9.75" customHeight="1" x14ac:dyDescent="0.3">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c r="BJ726" s="68"/>
      <c r="BK726" s="68"/>
      <c r="BL726" s="68"/>
      <c r="BM726" s="68"/>
      <c r="BN726" s="68"/>
      <c r="BO726" s="68"/>
      <c r="BP726" s="68"/>
      <c r="BQ726" s="68"/>
      <c r="BR726" s="68"/>
      <c r="BS726" s="46"/>
    </row>
    <row r="727" spans="4:71" s="47" customFormat="1" ht="9.75" customHeight="1" x14ac:dyDescent="0.3">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c r="BJ727" s="68"/>
      <c r="BK727" s="68"/>
      <c r="BL727" s="68"/>
      <c r="BM727" s="68"/>
      <c r="BN727" s="68"/>
      <c r="BO727" s="68"/>
      <c r="BP727" s="68"/>
      <c r="BQ727" s="68"/>
      <c r="BR727" s="68"/>
      <c r="BS727" s="46"/>
    </row>
    <row r="728" spans="4:71" s="47" customFormat="1" ht="9.75" customHeight="1" x14ac:dyDescent="0.3">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c r="BJ728" s="68"/>
      <c r="BK728" s="68"/>
      <c r="BL728" s="68"/>
      <c r="BM728" s="68"/>
      <c r="BN728" s="68"/>
      <c r="BO728" s="68"/>
      <c r="BP728" s="68"/>
      <c r="BQ728" s="68"/>
      <c r="BR728" s="68"/>
      <c r="BS728" s="46"/>
    </row>
    <row r="729" spans="4:71" s="47" customFormat="1" ht="9.75" customHeight="1" x14ac:dyDescent="0.3">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c r="BJ729" s="68"/>
      <c r="BK729" s="68"/>
      <c r="BL729" s="68"/>
      <c r="BM729" s="68"/>
      <c r="BN729" s="68"/>
      <c r="BO729" s="68"/>
      <c r="BP729" s="68"/>
      <c r="BQ729" s="68"/>
      <c r="BR729" s="68"/>
      <c r="BS729" s="46"/>
    </row>
    <row r="730" spans="4:71" s="47" customFormat="1" ht="9.75" customHeight="1" x14ac:dyDescent="0.3">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c r="BJ730" s="68"/>
      <c r="BK730" s="68"/>
      <c r="BL730" s="68"/>
      <c r="BM730" s="68"/>
      <c r="BN730" s="68"/>
      <c r="BO730" s="68"/>
      <c r="BP730" s="68"/>
      <c r="BQ730" s="68"/>
      <c r="BR730" s="68"/>
      <c r="BS730" s="46"/>
    </row>
    <row r="731" spans="4:71" s="47" customFormat="1" ht="9.75" customHeight="1" x14ac:dyDescent="0.3">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46"/>
    </row>
    <row r="732" spans="4:71" s="47" customFormat="1" ht="9.75" customHeight="1" x14ac:dyDescent="0.3">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c r="BJ732" s="68"/>
      <c r="BK732" s="68"/>
      <c r="BL732" s="68"/>
      <c r="BM732" s="68"/>
      <c r="BN732" s="68"/>
      <c r="BO732" s="68"/>
      <c r="BP732" s="68"/>
      <c r="BQ732" s="68"/>
      <c r="BR732" s="68"/>
      <c r="BS732" s="46"/>
    </row>
    <row r="733" spans="4:71" s="47" customFormat="1" ht="9.75" customHeight="1" x14ac:dyDescent="0.3">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c r="BJ733" s="68"/>
      <c r="BK733" s="68"/>
      <c r="BL733" s="68"/>
      <c r="BM733" s="68"/>
      <c r="BN733" s="68"/>
      <c r="BO733" s="68"/>
      <c r="BP733" s="68"/>
      <c r="BQ733" s="68"/>
      <c r="BR733" s="68"/>
      <c r="BS733" s="46"/>
    </row>
    <row r="734" spans="4:71" s="47" customFormat="1" ht="9.75" customHeight="1" x14ac:dyDescent="0.3">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c r="BJ734" s="68"/>
      <c r="BK734" s="68"/>
      <c r="BL734" s="68"/>
      <c r="BM734" s="68"/>
      <c r="BN734" s="68"/>
      <c r="BO734" s="68"/>
      <c r="BP734" s="68"/>
      <c r="BQ734" s="68"/>
      <c r="BR734" s="68"/>
      <c r="BS734" s="46"/>
    </row>
    <row r="735" spans="4:71" s="47" customFormat="1" ht="9.75" customHeight="1" x14ac:dyDescent="0.3">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c r="BR735" s="68"/>
      <c r="BS735" s="46"/>
    </row>
    <row r="736" spans="4:71" s="47" customFormat="1" ht="9.75" customHeight="1" x14ac:dyDescent="0.3">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c r="BJ736" s="68"/>
      <c r="BK736" s="68"/>
      <c r="BL736" s="68"/>
      <c r="BM736" s="68"/>
      <c r="BN736" s="68"/>
      <c r="BO736" s="68"/>
      <c r="BP736" s="68"/>
      <c r="BQ736" s="68"/>
      <c r="BR736" s="68"/>
      <c r="BS736" s="46"/>
    </row>
    <row r="737" spans="4:71" s="47" customFormat="1" ht="9.75" customHeight="1" x14ac:dyDescent="0.3">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c r="BJ737" s="68"/>
      <c r="BK737" s="68"/>
      <c r="BL737" s="68"/>
      <c r="BM737" s="68"/>
      <c r="BN737" s="68"/>
      <c r="BO737" s="68"/>
      <c r="BP737" s="68"/>
      <c r="BQ737" s="68"/>
      <c r="BR737" s="68"/>
      <c r="BS737" s="46"/>
    </row>
    <row r="738" spans="4:71" s="47" customFormat="1" ht="9.75" customHeight="1" x14ac:dyDescent="0.3">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c r="BJ738" s="68"/>
      <c r="BK738" s="68"/>
      <c r="BL738" s="68"/>
      <c r="BM738" s="68"/>
      <c r="BN738" s="68"/>
      <c r="BO738" s="68"/>
      <c r="BP738" s="68"/>
      <c r="BQ738" s="68"/>
      <c r="BR738" s="68"/>
      <c r="BS738" s="46"/>
    </row>
    <row r="739" spans="4:71" s="47" customFormat="1" ht="9.75" customHeight="1" x14ac:dyDescent="0.3">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c r="BJ739" s="68"/>
      <c r="BK739" s="68"/>
      <c r="BL739" s="68"/>
      <c r="BM739" s="68"/>
      <c r="BN739" s="68"/>
      <c r="BO739" s="68"/>
      <c r="BP739" s="68"/>
      <c r="BQ739" s="68"/>
      <c r="BR739" s="68"/>
      <c r="BS739" s="46"/>
    </row>
    <row r="740" spans="4:71" s="47" customFormat="1" ht="9.75" customHeight="1" x14ac:dyDescent="0.3">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c r="BJ740" s="68"/>
      <c r="BK740" s="68"/>
      <c r="BL740" s="68"/>
      <c r="BM740" s="68"/>
      <c r="BN740" s="68"/>
      <c r="BO740" s="68"/>
      <c r="BP740" s="68"/>
      <c r="BQ740" s="68"/>
      <c r="BR740" s="68"/>
      <c r="BS740" s="46"/>
    </row>
    <row r="741" spans="4:71" s="47" customFormat="1" ht="9.75" customHeight="1" x14ac:dyDescent="0.3">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c r="BJ741" s="68"/>
      <c r="BK741" s="68"/>
      <c r="BL741" s="68"/>
      <c r="BM741" s="68"/>
      <c r="BN741" s="68"/>
      <c r="BO741" s="68"/>
      <c r="BP741" s="68"/>
      <c r="BQ741" s="68"/>
      <c r="BR741" s="68"/>
      <c r="BS741" s="46"/>
    </row>
    <row r="742" spans="4:71" s="47" customFormat="1" ht="9.75" customHeight="1" x14ac:dyDescent="0.3">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c r="BJ742" s="68"/>
      <c r="BK742" s="68"/>
      <c r="BL742" s="68"/>
      <c r="BM742" s="68"/>
      <c r="BN742" s="68"/>
      <c r="BO742" s="68"/>
      <c r="BP742" s="68"/>
      <c r="BQ742" s="68"/>
      <c r="BR742" s="68"/>
      <c r="BS742" s="46"/>
    </row>
    <row r="743" spans="4:71" s="47" customFormat="1" ht="9.75" customHeight="1" x14ac:dyDescent="0.3">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c r="BJ743" s="68"/>
      <c r="BK743" s="68"/>
      <c r="BL743" s="68"/>
      <c r="BM743" s="68"/>
      <c r="BN743" s="68"/>
      <c r="BO743" s="68"/>
      <c r="BP743" s="68"/>
      <c r="BQ743" s="68"/>
      <c r="BR743" s="68"/>
      <c r="BS743" s="46"/>
    </row>
    <row r="744" spans="4:71" s="47" customFormat="1" ht="9.75" customHeight="1" x14ac:dyDescent="0.3">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c r="BJ744" s="68"/>
      <c r="BK744" s="68"/>
      <c r="BL744" s="68"/>
      <c r="BM744" s="68"/>
      <c r="BN744" s="68"/>
      <c r="BO744" s="68"/>
      <c r="BP744" s="68"/>
      <c r="BQ744" s="68"/>
      <c r="BR744" s="68"/>
      <c r="BS744" s="46"/>
    </row>
    <row r="745" spans="4:71" s="47" customFormat="1" ht="9.75" customHeight="1" x14ac:dyDescent="0.3">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c r="BJ745" s="68"/>
      <c r="BK745" s="68"/>
      <c r="BL745" s="68"/>
      <c r="BM745" s="68"/>
      <c r="BN745" s="68"/>
      <c r="BO745" s="68"/>
      <c r="BP745" s="68"/>
      <c r="BQ745" s="68"/>
      <c r="BR745" s="68"/>
      <c r="BS745" s="46"/>
    </row>
    <row r="746" spans="4:71" s="47" customFormat="1" ht="9.75" customHeight="1" x14ac:dyDescent="0.3">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46"/>
    </row>
    <row r="747" spans="4:71" s="47" customFormat="1" ht="9.75" customHeight="1" x14ac:dyDescent="0.3">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c r="BJ747" s="68"/>
      <c r="BK747" s="68"/>
      <c r="BL747" s="68"/>
      <c r="BM747" s="68"/>
      <c r="BN747" s="68"/>
      <c r="BO747" s="68"/>
      <c r="BP747" s="68"/>
      <c r="BQ747" s="68"/>
      <c r="BR747" s="68"/>
      <c r="BS747" s="46"/>
    </row>
    <row r="748" spans="4:71" s="47" customFormat="1" ht="9.75" customHeight="1" x14ac:dyDescent="0.3">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c r="BM748" s="68"/>
      <c r="BN748" s="68"/>
      <c r="BO748" s="68"/>
      <c r="BP748" s="68"/>
      <c r="BQ748" s="68"/>
      <c r="BR748" s="68"/>
      <c r="BS748" s="46"/>
    </row>
    <row r="749" spans="4:71" s="47" customFormat="1" ht="9.75" customHeight="1" x14ac:dyDescent="0.3">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c r="BJ749" s="68"/>
      <c r="BK749" s="68"/>
      <c r="BL749" s="68"/>
      <c r="BM749" s="68"/>
      <c r="BN749" s="68"/>
      <c r="BO749" s="68"/>
      <c r="BP749" s="68"/>
      <c r="BQ749" s="68"/>
      <c r="BR749" s="68"/>
      <c r="BS749" s="46"/>
    </row>
    <row r="750" spans="4:71" s="47" customFormat="1" ht="9.75" customHeight="1" x14ac:dyDescent="0.3">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c r="BJ750" s="68"/>
      <c r="BK750" s="68"/>
      <c r="BL750" s="68"/>
      <c r="BM750" s="68"/>
      <c r="BN750" s="68"/>
      <c r="BO750" s="68"/>
      <c r="BP750" s="68"/>
      <c r="BQ750" s="68"/>
      <c r="BR750" s="68"/>
      <c r="BS750" s="46"/>
    </row>
    <row r="751" spans="4:71" s="47" customFormat="1" ht="9.75" customHeight="1" x14ac:dyDescent="0.3">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c r="BR751" s="68"/>
      <c r="BS751" s="46"/>
    </row>
    <row r="752" spans="4:71" s="47" customFormat="1" ht="9.75" customHeight="1" x14ac:dyDescent="0.3">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c r="BJ752" s="68"/>
      <c r="BK752" s="68"/>
      <c r="BL752" s="68"/>
      <c r="BM752" s="68"/>
      <c r="BN752" s="68"/>
      <c r="BO752" s="68"/>
      <c r="BP752" s="68"/>
      <c r="BQ752" s="68"/>
      <c r="BR752" s="68"/>
      <c r="BS752" s="46"/>
    </row>
    <row r="753" spans="4:71" s="47" customFormat="1" ht="9.75" customHeight="1" x14ac:dyDescent="0.3">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c r="BJ753" s="68"/>
      <c r="BK753" s="68"/>
      <c r="BL753" s="68"/>
      <c r="BM753" s="68"/>
      <c r="BN753" s="68"/>
      <c r="BO753" s="68"/>
      <c r="BP753" s="68"/>
      <c r="BQ753" s="68"/>
      <c r="BR753" s="68"/>
      <c r="BS753" s="46"/>
    </row>
    <row r="754" spans="4:71" s="47" customFormat="1" ht="9.75" customHeight="1" x14ac:dyDescent="0.3">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c r="BJ754" s="68"/>
      <c r="BK754" s="68"/>
      <c r="BL754" s="68"/>
      <c r="BM754" s="68"/>
      <c r="BN754" s="68"/>
      <c r="BO754" s="68"/>
      <c r="BP754" s="68"/>
      <c r="BQ754" s="68"/>
      <c r="BR754" s="68"/>
      <c r="BS754" s="46"/>
    </row>
    <row r="755" spans="4:71" s="47" customFormat="1" ht="9.75" customHeight="1" x14ac:dyDescent="0.3">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c r="BJ755" s="68"/>
      <c r="BK755" s="68"/>
      <c r="BL755" s="68"/>
      <c r="BM755" s="68"/>
      <c r="BN755" s="68"/>
      <c r="BO755" s="68"/>
      <c r="BP755" s="68"/>
      <c r="BQ755" s="68"/>
      <c r="BR755" s="68"/>
      <c r="BS755" s="46"/>
    </row>
    <row r="756" spans="4:71" s="47" customFormat="1" ht="9.75" customHeight="1" x14ac:dyDescent="0.3">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c r="BJ756" s="68"/>
      <c r="BK756" s="68"/>
      <c r="BL756" s="68"/>
      <c r="BM756" s="68"/>
      <c r="BN756" s="68"/>
      <c r="BO756" s="68"/>
      <c r="BP756" s="68"/>
      <c r="BQ756" s="68"/>
      <c r="BR756" s="68"/>
      <c r="BS756" s="46"/>
    </row>
    <row r="757" spans="4:71" s="47" customFormat="1" ht="9.75" customHeight="1" x14ac:dyDescent="0.3">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c r="BJ757" s="68"/>
      <c r="BK757" s="68"/>
      <c r="BL757" s="68"/>
      <c r="BM757" s="68"/>
      <c r="BN757" s="68"/>
      <c r="BO757" s="68"/>
      <c r="BP757" s="68"/>
      <c r="BQ757" s="68"/>
      <c r="BR757" s="68"/>
      <c r="BS757" s="46"/>
    </row>
    <row r="758" spans="4:71" s="47" customFormat="1" ht="9.75" customHeight="1" x14ac:dyDescent="0.3">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c r="BJ758" s="68"/>
      <c r="BK758" s="68"/>
      <c r="BL758" s="68"/>
      <c r="BM758" s="68"/>
      <c r="BN758" s="68"/>
      <c r="BO758" s="68"/>
      <c r="BP758" s="68"/>
      <c r="BQ758" s="68"/>
      <c r="BR758" s="68"/>
      <c r="BS758" s="46"/>
    </row>
    <row r="759" spans="4:71" s="47" customFormat="1" ht="9.75" customHeight="1" x14ac:dyDescent="0.3">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c r="BR759" s="68"/>
      <c r="BS759" s="46"/>
    </row>
    <row r="760" spans="4:71" s="47" customFormat="1" ht="9.75" customHeight="1" x14ac:dyDescent="0.3">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c r="BR760" s="68"/>
      <c r="BS760" s="46"/>
    </row>
    <row r="761" spans="4:71" s="47" customFormat="1" ht="9.75" customHeight="1" x14ac:dyDescent="0.3">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c r="BR761" s="68"/>
      <c r="BS761" s="46"/>
    </row>
    <row r="762" spans="4:71" s="47" customFormat="1" ht="9.75" customHeight="1" x14ac:dyDescent="0.3">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c r="BJ762" s="68"/>
      <c r="BK762" s="68"/>
      <c r="BL762" s="68"/>
      <c r="BM762" s="68"/>
      <c r="BN762" s="68"/>
      <c r="BO762" s="68"/>
      <c r="BP762" s="68"/>
      <c r="BQ762" s="68"/>
      <c r="BR762" s="68"/>
      <c r="BS762" s="46"/>
    </row>
    <row r="763" spans="4:71" s="47" customFormat="1" ht="9.75" customHeight="1" x14ac:dyDescent="0.3">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c r="BJ763" s="68"/>
      <c r="BK763" s="68"/>
      <c r="BL763" s="68"/>
      <c r="BM763" s="68"/>
      <c r="BN763" s="68"/>
      <c r="BO763" s="68"/>
      <c r="BP763" s="68"/>
      <c r="BQ763" s="68"/>
      <c r="BR763" s="68"/>
      <c r="BS763" s="46"/>
    </row>
    <row r="764" spans="4:71" s="47" customFormat="1" ht="9.75" customHeight="1" x14ac:dyDescent="0.3">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c r="BR764" s="68"/>
      <c r="BS764" s="46"/>
    </row>
    <row r="765" spans="4:71" s="47" customFormat="1" ht="9.75" customHeight="1" x14ac:dyDescent="0.3">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c r="BR765" s="68"/>
      <c r="BS765" s="46"/>
    </row>
    <row r="766" spans="4:71" s="47" customFormat="1" ht="9.75" customHeight="1" x14ac:dyDescent="0.3">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c r="BJ766" s="68"/>
      <c r="BK766" s="68"/>
      <c r="BL766" s="68"/>
      <c r="BM766" s="68"/>
      <c r="BN766" s="68"/>
      <c r="BO766" s="68"/>
      <c r="BP766" s="68"/>
      <c r="BQ766" s="68"/>
      <c r="BR766" s="68"/>
      <c r="BS766" s="46"/>
    </row>
    <row r="767" spans="4:71" s="47" customFormat="1" ht="9.75" customHeight="1" x14ac:dyDescent="0.3">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c r="BR767" s="68"/>
      <c r="BS767" s="46"/>
    </row>
    <row r="768" spans="4:71" s="47" customFormat="1" ht="9.75" customHeight="1" x14ac:dyDescent="0.3">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c r="BR768" s="68"/>
      <c r="BS768" s="46"/>
    </row>
    <row r="769" spans="4:71" s="47" customFormat="1" ht="9.75" customHeight="1" x14ac:dyDescent="0.3">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c r="BR769" s="68"/>
      <c r="BS769" s="46"/>
    </row>
    <row r="770" spans="4:71" s="47" customFormat="1" ht="9.75" customHeight="1" x14ac:dyDescent="0.3">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c r="BJ770" s="68"/>
      <c r="BK770" s="68"/>
      <c r="BL770" s="68"/>
      <c r="BM770" s="68"/>
      <c r="BN770" s="68"/>
      <c r="BO770" s="68"/>
      <c r="BP770" s="68"/>
      <c r="BQ770" s="68"/>
      <c r="BR770" s="68"/>
      <c r="BS770" s="46"/>
    </row>
    <row r="771" spans="4:71" s="47" customFormat="1" ht="9.75" customHeight="1" x14ac:dyDescent="0.3">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c r="BJ771" s="68"/>
      <c r="BK771" s="68"/>
      <c r="BL771" s="68"/>
      <c r="BM771" s="68"/>
      <c r="BN771" s="68"/>
      <c r="BO771" s="68"/>
      <c r="BP771" s="68"/>
      <c r="BQ771" s="68"/>
      <c r="BR771" s="68"/>
      <c r="BS771" s="46"/>
    </row>
    <row r="772" spans="4:71" s="47" customFormat="1" ht="9.75" customHeight="1" x14ac:dyDescent="0.3">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c r="BR772" s="68"/>
      <c r="BS772" s="46"/>
    </row>
    <row r="773" spans="4:71" s="47" customFormat="1" ht="9.75" customHeight="1" x14ac:dyDescent="0.3">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c r="BR773" s="68"/>
      <c r="BS773" s="46"/>
    </row>
    <row r="774" spans="4:71" s="47" customFormat="1" ht="9.75" customHeight="1" x14ac:dyDescent="0.3">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c r="BR774" s="68"/>
      <c r="BS774" s="46"/>
    </row>
    <row r="775" spans="4:71" s="47" customFormat="1" ht="9.75" customHeight="1" x14ac:dyDescent="0.3">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c r="BJ775" s="68"/>
      <c r="BK775" s="68"/>
      <c r="BL775" s="68"/>
      <c r="BM775" s="68"/>
      <c r="BN775" s="68"/>
      <c r="BO775" s="68"/>
      <c r="BP775" s="68"/>
      <c r="BQ775" s="68"/>
      <c r="BR775" s="68"/>
      <c r="BS775" s="46"/>
    </row>
    <row r="776" spans="4:71" s="47" customFormat="1" ht="9.75" customHeight="1" x14ac:dyDescent="0.3">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c r="BJ776" s="68"/>
      <c r="BK776" s="68"/>
      <c r="BL776" s="68"/>
      <c r="BM776" s="68"/>
      <c r="BN776" s="68"/>
      <c r="BO776" s="68"/>
      <c r="BP776" s="68"/>
      <c r="BQ776" s="68"/>
      <c r="BR776" s="68"/>
      <c r="BS776" s="46"/>
    </row>
    <row r="777" spans="4:71" s="47" customFormat="1" ht="9.75" customHeight="1" x14ac:dyDescent="0.3">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c r="BJ777" s="68"/>
      <c r="BK777" s="68"/>
      <c r="BL777" s="68"/>
      <c r="BM777" s="68"/>
      <c r="BN777" s="68"/>
      <c r="BO777" s="68"/>
      <c r="BP777" s="68"/>
      <c r="BQ777" s="68"/>
      <c r="BR777" s="68"/>
      <c r="BS777" s="46"/>
    </row>
    <row r="778" spans="4:71" s="47" customFormat="1" ht="9.75" customHeight="1" x14ac:dyDescent="0.3">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c r="BJ778" s="68"/>
      <c r="BK778" s="68"/>
      <c r="BL778" s="68"/>
      <c r="BM778" s="68"/>
      <c r="BN778" s="68"/>
      <c r="BO778" s="68"/>
      <c r="BP778" s="68"/>
      <c r="BQ778" s="68"/>
      <c r="BR778" s="68"/>
      <c r="BS778" s="46"/>
    </row>
    <row r="779" spans="4:71" s="47" customFormat="1" ht="9.75" customHeight="1" x14ac:dyDescent="0.3">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c r="BJ779" s="68"/>
      <c r="BK779" s="68"/>
      <c r="BL779" s="68"/>
      <c r="BM779" s="68"/>
      <c r="BN779" s="68"/>
      <c r="BO779" s="68"/>
      <c r="BP779" s="68"/>
      <c r="BQ779" s="68"/>
      <c r="BR779" s="68"/>
      <c r="BS779" s="46"/>
    </row>
    <row r="780" spans="4:71" s="47" customFormat="1" ht="9.75" customHeight="1" x14ac:dyDescent="0.3">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c r="BJ780" s="68"/>
      <c r="BK780" s="68"/>
      <c r="BL780" s="68"/>
      <c r="BM780" s="68"/>
      <c r="BN780" s="68"/>
      <c r="BO780" s="68"/>
      <c r="BP780" s="68"/>
      <c r="BQ780" s="68"/>
      <c r="BR780" s="68"/>
      <c r="BS780" s="46"/>
    </row>
    <row r="781" spans="4:71" s="47" customFormat="1" ht="9.75" customHeight="1" x14ac:dyDescent="0.3">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c r="BJ781" s="68"/>
      <c r="BK781" s="68"/>
      <c r="BL781" s="68"/>
      <c r="BM781" s="68"/>
      <c r="BN781" s="68"/>
      <c r="BO781" s="68"/>
      <c r="BP781" s="68"/>
      <c r="BQ781" s="68"/>
      <c r="BR781" s="68"/>
      <c r="BS781" s="46"/>
    </row>
    <row r="782" spans="4:71" s="47" customFormat="1" ht="9.75" customHeight="1" x14ac:dyDescent="0.3">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46"/>
    </row>
    <row r="783" spans="4:71" s="47" customFormat="1" ht="9.75" customHeight="1" x14ac:dyDescent="0.3">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c r="BJ783" s="68"/>
      <c r="BK783" s="68"/>
      <c r="BL783" s="68"/>
      <c r="BM783" s="68"/>
      <c r="BN783" s="68"/>
      <c r="BO783" s="68"/>
      <c r="BP783" s="68"/>
      <c r="BQ783" s="68"/>
      <c r="BR783" s="68"/>
      <c r="BS783" s="46"/>
    </row>
    <row r="784" spans="4:71" s="47" customFormat="1" ht="9.75" customHeight="1" x14ac:dyDescent="0.3">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c r="BJ784" s="68"/>
      <c r="BK784" s="68"/>
      <c r="BL784" s="68"/>
      <c r="BM784" s="68"/>
      <c r="BN784" s="68"/>
      <c r="BO784" s="68"/>
      <c r="BP784" s="68"/>
      <c r="BQ784" s="68"/>
      <c r="BR784" s="68"/>
      <c r="BS784" s="46"/>
    </row>
    <row r="785" spans="4:71" s="47" customFormat="1" ht="9.75" customHeight="1" x14ac:dyDescent="0.3">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c r="BJ785" s="68"/>
      <c r="BK785" s="68"/>
      <c r="BL785" s="68"/>
      <c r="BM785" s="68"/>
      <c r="BN785" s="68"/>
      <c r="BO785" s="68"/>
      <c r="BP785" s="68"/>
      <c r="BQ785" s="68"/>
      <c r="BR785" s="68"/>
      <c r="BS785" s="46"/>
    </row>
    <row r="786" spans="4:71" s="47" customFormat="1" ht="9.75" customHeight="1" x14ac:dyDescent="0.3">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c r="BJ786" s="68"/>
      <c r="BK786" s="68"/>
      <c r="BL786" s="68"/>
      <c r="BM786" s="68"/>
      <c r="BN786" s="68"/>
      <c r="BO786" s="68"/>
      <c r="BP786" s="68"/>
      <c r="BQ786" s="68"/>
      <c r="BR786" s="68"/>
      <c r="BS786" s="46"/>
    </row>
    <row r="787" spans="4:71" s="47" customFormat="1" ht="9.75" customHeight="1" x14ac:dyDescent="0.3">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c r="BM787" s="68"/>
      <c r="BN787" s="68"/>
      <c r="BO787" s="68"/>
      <c r="BP787" s="68"/>
      <c r="BQ787" s="68"/>
      <c r="BR787" s="68"/>
      <c r="BS787" s="46"/>
    </row>
    <row r="788" spans="4:71" s="47" customFormat="1" ht="9.75" customHeight="1" x14ac:dyDescent="0.3">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c r="BJ788" s="68"/>
      <c r="BK788" s="68"/>
      <c r="BL788" s="68"/>
      <c r="BM788" s="68"/>
      <c r="BN788" s="68"/>
      <c r="BO788" s="68"/>
      <c r="BP788" s="68"/>
      <c r="BQ788" s="68"/>
      <c r="BR788" s="68"/>
      <c r="BS788" s="46"/>
    </row>
    <row r="789" spans="4:71" s="47" customFormat="1" ht="9.75" customHeight="1" x14ac:dyDescent="0.3">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c r="BR789" s="68"/>
      <c r="BS789" s="46"/>
    </row>
    <row r="790" spans="4:71" s="47" customFormat="1" ht="9.75" customHeight="1" x14ac:dyDescent="0.3">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c r="BJ790" s="68"/>
      <c r="BK790" s="68"/>
      <c r="BL790" s="68"/>
      <c r="BM790" s="68"/>
      <c r="BN790" s="68"/>
      <c r="BO790" s="68"/>
      <c r="BP790" s="68"/>
      <c r="BQ790" s="68"/>
      <c r="BR790" s="68"/>
      <c r="BS790" s="46"/>
    </row>
    <row r="791" spans="4:71" s="47" customFormat="1" ht="9.75" customHeight="1" x14ac:dyDescent="0.3">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c r="BJ791" s="68"/>
      <c r="BK791" s="68"/>
      <c r="BL791" s="68"/>
      <c r="BM791" s="68"/>
      <c r="BN791" s="68"/>
      <c r="BO791" s="68"/>
      <c r="BP791" s="68"/>
      <c r="BQ791" s="68"/>
      <c r="BR791" s="68"/>
      <c r="BS791" s="46"/>
    </row>
    <row r="792" spans="4:71" s="47" customFormat="1" ht="9.75" customHeight="1" x14ac:dyDescent="0.3">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c r="BJ792" s="68"/>
      <c r="BK792" s="68"/>
      <c r="BL792" s="68"/>
      <c r="BM792" s="68"/>
      <c r="BN792" s="68"/>
      <c r="BO792" s="68"/>
      <c r="BP792" s="68"/>
      <c r="BQ792" s="68"/>
      <c r="BR792" s="68"/>
      <c r="BS792" s="46"/>
    </row>
    <row r="793" spans="4:71" s="47" customFormat="1" ht="9.75" customHeight="1" x14ac:dyDescent="0.3">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c r="BJ793" s="68"/>
      <c r="BK793" s="68"/>
      <c r="BL793" s="68"/>
      <c r="BM793" s="68"/>
      <c r="BN793" s="68"/>
      <c r="BO793" s="68"/>
      <c r="BP793" s="68"/>
      <c r="BQ793" s="68"/>
      <c r="BR793" s="68"/>
      <c r="BS793" s="46"/>
    </row>
    <row r="794" spans="4:71" s="47" customFormat="1" ht="9.75" customHeight="1" x14ac:dyDescent="0.3">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c r="BR794" s="68"/>
      <c r="BS794" s="46"/>
    </row>
    <row r="795" spans="4:71" s="47" customFormat="1" ht="9.75" customHeight="1" x14ac:dyDescent="0.3">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c r="BR795" s="68"/>
      <c r="BS795" s="46"/>
    </row>
    <row r="796" spans="4:71" s="47" customFormat="1" ht="9.75" customHeight="1" x14ac:dyDescent="0.3">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c r="BJ796" s="68"/>
      <c r="BK796" s="68"/>
      <c r="BL796" s="68"/>
      <c r="BM796" s="68"/>
      <c r="BN796" s="68"/>
      <c r="BO796" s="68"/>
      <c r="BP796" s="68"/>
      <c r="BQ796" s="68"/>
      <c r="BR796" s="68"/>
      <c r="BS796" s="46"/>
    </row>
    <row r="797" spans="4:71" s="47" customFormat="1" ht="9.75" customHeight="1" x14ac:dyDescent="0.3">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c r="BJ797" s="68"/>
      <c r="BK797" s="68"/>
      <c r="BL797" s="68"/>
      <c r="BM797" s="68"/>
      <c r="BN797" s="68"/>
      <c r="BO797" s="68"/>
      <c r="BP797" s="68"/>
      <c r="BQ797" s="68"/>
      <c r="BR797" s="68"/>
      <c r="BS797" s="46"/>
    </row>
    <row r="798" spans="4:71" s="47" customFormat="1" ht="9.75" customHeight="1" x14ac:dyDescent="0.3">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c r="BJ798" s="68"/>
      <c r="BK798" s="68"/>
      <c r="BL798" s="68"/>
      <c r="BM798" s="68"/>
      <c r="BN798" s="68"/>
      <c r="BO798" s="68"/>
      <c r="BP798" s="68"/>
      <c r="BQ798" s="68"/>
      <c r="BR798" s="68"/>
      <c r="BS798" s="46"/>
    </row>
    <row r="799" spans="4:71" s="47" customFormat="1" ht="9.75" customHeight="1" x14ac:dyDescent="0.3">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c r="BJ799" s="68"/>
      <c r="BK799" s="68"/>
      <c r="BL799" s="68"/>
      <c r="BM799" s="68"/>
      <c r="BN799" s="68"/>
      <c r="BO799" s="68"/>
      <c r="BP799" s="68"/>
      <c r="BQ799" s="68"/>
      <c r="BR799" s="68"/>
      <c r="BS799" s="46"/>
    </row>
    <row r="800" spans="4:71" s="47" customFormat="1" ht="9.75" customHeight="1" x14ac:dyDescent="0.3">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c r="BJ800" s="68"/>
      <c r="BK800" s="68"/>
      <c r="BL800" s="68"/>
      <c r="BM800" s="68"/>
      <c r="BN800" s="68"/>
      <c r="BO800" s="68"/>
      <c r="BP800" s="68"/>
      <c r="BQ800" s="68"/>
      <c r="BR800" s="68"/>
      <c r="BS800" s="46"/>
    </row>
    <row r="801" spans="4:71" s="47" customFormat="1" ht="9.75" customHeight="1" x14ac:dyDescent="0.3">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c r="BJ801" s="68"/>
      <c r="BK801" s="68"/>
      <c r="BL801" s="68"/>
      <c r="BM801" s="68"/>
      <c r="BN801" s="68"/>
      <c r="BO801" s="68"/>
      <c r="BP801" s="68"/>
      <c r="BQ801" s="68"/>
      <c r="BR801" s="68"/>
      <c r="BS801" s="46"/>
    </row>
    <row r="802" spans="4:71" s="47" customFormat="1" ht="9.75" customHeight="1" x14ac:dyDescent="0.3">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c r="BJ802" s="68"/>
      <c r="BK802" s="68"/>
      <c r="BL802" s="68"/>
      <c r="BM802" s="68"/>
      <c r="BN802" s="68"/>
      <c r="BO802" s="68"/>
      <c r="BP802" s="68"/>
      <c r="BQ802" s="68"/>
      <c r="BR802" s="68"/>
      <c r="BS802" s="46"/>
    </row>
    <row r="803" spans="4:71" s="47" customFormat="1" ht="9.75" customHeight="1" x14ac:dyDescent="0.3">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c r="BJ803" s="68"/>
      <c r="BK803" s="68"/>
      <c r="BL803" s="68"/>
      <c r="BM803" s="68"/>
      <c r="BN803" s="68"/>
      <c r="BO803" s="68"/>
      <c r="BP803" s="68"/>
      <c r="BQ803" s="68"/>
      <c r="BR803" s="68"/>
      <c r="BS803" s="46"/>
    </row>
    <row r="804" spans="4:71" s="47" customFormat="1" ht="9.75" customHeight="1" x14ac:dyDescent="0.3">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c r="BJ804" s="68"/>
      <c r="BK804" s="68"/>
      <c r="BL804" s="68"/>
      <c r="BM804" s="68"/>
      <c r="BN804" s="68"/>
      <c r="BO804" s="68"/>
      <c r="BP804" s="68"/>
      <c r="BQ804" s="68"/>
      <c r="BR804" s="68"/>
      <c r="BS804" s="46"/>
    </row>
    <row r="805" spans="4:71" s="47" customFormat="1" ht="9.75" customHeight="1" x14ac:dyDescent="0.3">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c r="BJ805" s="68"/>
      <c r="BK805" s="68"/>
      <c r="BL805" s="68"/>
      <c r="BM805" s="68"/>
      <c r="BN805" s="68"/>
      <c r="BO805" s="68"/>
      <c r="BP805" s="68"/>
      <c r="BQ805" s="68"/>
      <c r="BR805" s="68"/>
      <c r="BS805" s="46"/>
    </row>
    <row r="806" spans="4:71" s="47" customFormat="1" ht="9.75" customHeight="1" x14ac:dyDescent="0.3">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c r="BJ806" s="68"/>
      <c r="BK806" s="68"/>
      <c r="BL806" s="68"/>
      <c r="BM806" s="68"/>
      <c r="BN806" s="68"/>
      <c r="BO806" s="68"/>
      <c r="BP806" s="68"/>
      <c r="BQ806" s="68"/>
      <c r="BR806" s="68"/>
      <c r="BS806" s="46"/>
    </row>
    <row r="807" spans="4:71" s="47" customFormat="1" ht="9.75" customHeight="1" x14ac:dyDescent="0.3">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c r="BJ807" s="68"/>
      <c r="BK807" s="68"/>
      <c r="BL807" s="68"/>
      <c r="BM807" s="68"/>
      <c r="BN807" s="68"/>
      <c r="BO807" s="68"/>
      <c r="BP807" s="68"/>
      <c r="BQ807" s="68"/>
      <c r="BR807" s="68"/>
      <c r="BS807" s="46"/>
    </row>
    <row r="808" spans="4:71" s="47" customFormat="1" ht="9.75" customHeight="1" x14ac:dyDescent="0.3">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c r="BJ808" s="68"/>
      <c r="BK808" s="68"/>
      <c r="BL808" s="68"/>
      <c r="BM808" s="68"/>
      <c r="BN808" s="68"/>
      <c r="BO808" s="68"/>
      <c r="BP808" s="68"/>
      <c r="BQ808" s="68"/>
      <c r="BR808" s="68"/>
      <c r="BS808" s="46"/>
    </row>
    <row r="809" spans="4:71" s="47" customFormat="1" ht="9.75" customHeight="1" x14ac:dyDescent="0.3">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c r="BJ809" s="68"/>
      <c r="BK809" s="68"/>
      <c r="BL809" s="68"/>
      <c r="BM809" s="68"/>
      <c r="BN809" s="68"/>
      <c r="BO809" s="68"/>
      <c r="BP809" s="68"/>
      <c r="BQ809" s="68"/>
      <c r="BR809" s="68"/>
      <c r="BS809" s="46"/>
    </row>
    <row r="810" spans="4:71" s="47" customFormat="1" ht="9.75" customHeight="1" x14ac:dyDescent="0.3">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c r="BJ810" s="68"/>
      <c r="BK810" s="68"/>
      <c r="BL810" s="68"/>
      <c r="BM810" s="68"/>
      <c r="BN810" s="68"/>
      <c r="BO810" s="68"/>
      <c r="BP810" s="68"/>
      <c r="BQ810" s="68"/>
      <c r="BR810" s="68"/>
      <c r="BS810" s="46"/>
    </row>
    <row r="811" spans="4:71" s="47" customFormat="1" ht="9.75" customHeight="1" x14ac:dyDescent="0.3">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c r="BJ811" s="68"/>
      <c r="BK811" s="68"/>
      <c r="BL811" s="68"/>
      <c r="BM811" s="68"/>
      <c r="BN811" s="68"/>
      <c r="BO811" s="68"/>
      <c r="BP811" s="68"/>
      <c r="BQ811" s="68"/>
      <c r="BR811" s="68"/>
      <c r="BS811" s="46"/>
    </row>
    <row r="812" spans="4:71" s="47" customFormat="1" ht="9.75" customHeight="1" x14ac:dyDescent="0.3">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c r="BR812" s="68"/>
      <c r="BS812" s="46"/>
    </row>
    <row r="813" spans="4:71" s="47" customFormat="1" ht="9.75" customHeight="1" x14ac:dyDescent="0.3">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c r="BJ813" s="68"/>
      <c r="BK813" s="68"/>
      <c r="BL813" s="68"/>
      <c r="BM813" s="68"/>
      <c r="BN813" s="68"/>
      <c r="BO813" s="68"/>
      <c r="BP813" s="68"/>
      <c r="BQ813" s="68"/>
      <c r="BR813" s="68"/>
      <c r="BS813" s="46"/>
    </row>
    <row r="814" spans="4:71" s="47" customFormat="1" ht="9.75" customHeight="1" x14ac:dyDescent="0.3">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c r="BJ814" s="68"/>
      <c r="BK814" s="68"/>
      <c r="BL814" s="68"/>
      <c r="BM814" s="68"/>
      <c r="BN814" s="68"/>
      <c r="BO814" s="68"/>
      <c r="BP814" s="68"/>
      <c r="BQ814" s="68"/>
      <c r="BR814" s="68"/>
      <c r="BS814" s="46"/>
    </row>
    <row r="815" spans="4:71" s="47" customFormat="1" ht="9.75" customHeight="1" x14ac:dyDescent="0.3">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c r="BJ815" s="68"/>
      <c r="BK815" s="68"/>
      <c r="BL815" s="68"/>
      <c r="BM815" s="68"/>
      <c r="BN815" s="68"/>
      <c r="BO815" s="68"/>
      <c r="BP815" s="68"/>
      <c r="BQ815" s="68"/>
      <c r="BR815" s="68"/>
      <c r="BS815" s="46"/>
    </row>
    <row r="816" spans="4:71" s="47" customFormat="1" ht="9.75" customHeight="1" x14ac:dyDescent="0.3">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c r="BJ816" s="68"/>
      <c r="BK816" s="68"/>
      <c r="BL816" s="68"/>
      <c r="BM816" s="68"/>
      <c r="BN816" s="68"/>
      <c r="BO816" s="68"/>
      <c r="BP816" s="68"/>
      <c r="BQ816" s="68"/>
      <c r="BR816" s="68"/>
      <c r="BS816" s="46"/>
    </row>
    <row r="817" spans="4:71" s="47" customFormat="1" ht="9.75" customHeight="1" x14ac:dyDescent="0.3">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c r="BJ817" s="68"/>
      <c r="BK817" s="68"/>
      <c r="BL817" s="68"/>
      <c r="BM817" s="68"/>
      <c r="BN817" s="68"/>
      <c r="BO817" s="68"/>
      <c r="BP817" s="68"/>
      <c r="BQ817" s="68"/>
      <c r="BR817" s="68"/>
      <c r="BS817" s="46"/>
    </row>
    <row r="818" spans="4:71" s="47" customFormat="1" ht="9.75" customHeight="1" x14ac:dyDescent="0.3">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c r="BJ818" s="68"/>
      <c r="BK818" s="68"/>
      <c r="BL818" s="68"/>
      <c r="BM818" s="68"/>
      <c r="BN818" s="68"/>
      <c r="BO818" s="68"/>
      <c r="BP818" s="68"/>
      <c r="BQ818" s="68"/>
      <c r="BR818" s="68"/>
      <c r="BS818" s="46"/>
    </row>
    <row r="819" spans="4:71" s="47" customFormat="1" ht="9.75" customHeight="1" x14ac:dyDescent="0.3">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46"/>
    </row>
    <row r="820" spans="4:71" s="47" customFormat="1" ht="9.75" customHeight="1" x14ac:dyDescent="0.3">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c r="BJ820" s="68"/>
      <c r="BK820" s="68"/>
      <c r="BL820" s="68"/>
      <c r="BM820" s="68"/>
      <c r="BN820" s="68"/>
      <c r="BO820" s="68"/>
      <c r="BP820" s="68"/>
      <c r="BQ820" s="68"/>
      <c r="BR820" s="68"/>
      <c r="BS820" s="46"/>
    </row>
    <row r="821" spans="4:71" s="47" customFormat="1" ht="9.75" customHeight="1" x14ac:dyDescent="0.3">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c r="BJ821" s="68"/>
      <c r="BK821" s="68"/>
      <c r="BL821" s="68"/>
      <c r="BM821" s="68"/>
      <c r="BN821" s="68"/>
      <c r="BO821" s="68"/>
      <c r="BP821" s="68"/>
      <c r="BQ821" s="68"/>
      <c r="BR821" s="68"/>
      <c r="BS821" s="46"/>
    </row>
    <row r="822" spans="4:71" s="47" customFormat="1" ht="9.75" customHeight="1" x14ac:dyDescent="0.3">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c r="BJ822" s="68"/>
      <c r="BK822" s="68"/>
      <c r="BL822" s="68"/>
      <c r="BM822" s="68"/>
      <c r="BN822" s="68"/>
      <c r="BO822" s="68"/>
      <c r="BP822" s="68"/>
      <c r="BQ822" s="68"/>
      <c r="BR822" s="68"/>
      <c r="BS822" s="46"/>
    </row>
    <row r="823" spans="4:71" s="47" customFormat="1" ht="9.75" customHeight="1" x14ac:dyDescent="0.3">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c r="BJ823" s="68"/>
      <c r="BK823" s="68"/>
      <c r="BL823" s="68"/>
      <c r="BM823" s="68"/>
      <c r="BN823" s="68"/>
      <c r="BO823" s="68"/>
      <c r="BP823" s="68"/>
      <c r="BQ823" s="68"/>
      <c r="BR823" s="68"/>
      <c r="BS823" s="46"/>
    </row>
    <row r="824" spans="4:71" s="47" customFormat="1" ht="9.75" customHeight="1" x14ac:dyDescent="0.3">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c r="BJ824" s="68"/>
      <c r="BK824" s="68"/>
      <c r="BL824" s="68"/>
      <c r="BM824" s="68"/>
      <c r="BN824" s="68"/>
      <c r="BO824" s="68"/>
      <c r="BP824" s="68"/>
      <c r="BQ824" s="68"/>
      <c r="BR824" s="68"/>
      <c r="BS824" s="46"/>
    </row>
    <row r="825" spans="4:71" s="47" customFormat="1" ht="9.75" customHeight="1" x14ac:dyDescent="0.3">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c r="BJ825" s="68"/>
      <c r="BK825" s="68"/>
      <c r="BL825" s="68"/>
      <c r="BM825" s="68"/>
      <c r="BN825" s="68"/>
      <c r="BO825" s="68"/>
      <c r="BP825" s="68"/>
      <c r="BQ825" s="68"/>
      <c r="BR825" s="68"/>
      <c r="BS825" s="46"/>
    </row>
    <row r="826" spans="4:71" s="47" customFormat="1" ht="9.75" customHeight="1" x14ac:dyDescent="0.3">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c r="BM826" s="68"/>
      <c r="BN826" s="68"/>
      <c r="BO826" s="68"/>
      <c r="BP826" s="68"/>
      <c r="BQ826" s="68"/>
      <c r="BR826" s="68"/>
      <c r="BS826" s="46"/>
    </row>
    <row r="827" spans="4:71" s="47" customFormat="1" ht="9.75" customHeight="1" x14ac:dyDescent="0.3">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c r="BR827" s="68"/>
      <c r="BS827" s="46"/>
    </row>
    <row r="828" spans="4:71" s="47" customFormat="1" ht="9.75" customHeight="1" x14ac:dyDescent="0.3">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c r="BR828" s="68"/>
      <c r="BS828" s="46"/>
    </row>
    <row r="829" spans="4:71" s="47" customFormat="1" ht="9.75" customHeight="1" x14ac:dyDescent="0.3">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c r="BR829" s="68"/>
      <c r="BS829" s="46"/>
    </row>
    <row r="830" spans="4:71" s="47" customFormat="1" ht="9.75" customHeight="1" x14ac:dyDescent="0.3">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c r="BJ830" s="68"/>
      <c r="BK830" s="68"/>
      <c r="BL830" s="68"/>
      <c r="BM830" s="68"/>
      <c r="BN830" s="68"/>
      <c r="BO830" s="68"/>
      <c r="BP830" s="68"/>
      <c r="BQ830" s="68"/>
      <c r="BR830" s="68"/>
      <c r="BS830" s="46"/>
    </row>
    <row r="831" spans="4:71" s="47" customFormat="1" ht="9.75" customHeight="1" x14ac:dyDescent="0.3">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c r="BR831" s="68"/>
      <c r="BS831" s="46"/>
    </row>
    <row r="832" spans="4:71" s="47" customFormat="1" ht="9.75" customHeight="1" x14ac:dyDescent="0.3">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c r="BR832" s="68"/>
      <c r="BS832" s="46"/>
    </row>
    <row r="833" spans="4:71" s="47" customFormat="1" ht="9.75" customHeight="1" x14ac:dyDescent="0.3">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c r="BR833" s="68"/>
      <c r="BS833" s="46"/>
    </row>
    <row r="834" spans="4:71" s="47" customFormat="1" ht="9.75" customHeight="1" x14ac:dyDescent="0.3">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c r="BJ834" s="68"/>
      <c r="BK834" s="68"/>
      <c r="BL834" s="68"/>
      <c r="BM834" s="68"/>
      <c r="BN834" s="68"/>
      <c r="BO834" s="68"/>
      <c r="BP834" s="68"/>
      <c r="BQ834" s="68"/>
      <c r="BR834" s="68"/>
      <c r="BS834" s="46"/>
    </row>
    <row r="835" spans="4:71" s="47" customFormat="1" ht="9.75" customHeight="1" x14ac:dyDescent="0.3">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c r="BR835" s="68"/>
      <c r="BS835" s="46"/>
    </row>
    <row r="836" spans="4:71" s="47" customFormat="1" ht="9.75" customHeight="1" x14ac:dyDescent="0.3">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c r="BR836" s="68"/>
      <c r="BS836" s="46"/>
    </row>
    <row r="837" spans="4:71" s="47" customFormat="1" ht="9.75" customHeight="1" x14ac:dyDescent="0.3">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c r="BR837" s="68"/>
      <c r="BS837" s="46"/>
    </row>
    <row r="838" spans="4:71" s="47" customFormat="1" ht="9.75" customHeight="1" x14ac:dyDescent="0.3">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c r="BJ838" s="68"/>
      <c r="BK838" s="68"/>
      <c r="BL838" s="68"/>
      <c r="BM838" s="68"/>
      <c r="BN838" s="68"/>
      <c r="BO838" s="68"/>
      <c r="BP838" s="68"/>
      <c r="BQ838" s="68"/>
      <c r="BR838" s="68"/>
      <c r="BS838" s="46"/>
    </row>
    <row r="839" spans="4:71" s="47" customFormat="1" ht="9.75" customHeight="1" x14ac:dyDescent="0.3">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c r="BJ839" s="68"/>
      <c r="BK839" s="68"/>
      <c r="BL839" s="68"/>
      <c r="BM839" s="68"/>
      <c r="BN839" s="68"/>
      <c r="BO839" s="68"/>
      <c r="BP839" s="68"/>
      <c r="BQ839" s="68"/>
      <c r="BR839" s="68"/>
      <c r="BS839" s="46"/>
    </row>
    <row r="840" spans="4:71" s="47" customFormat="1" ht="9.75" customHeight="1" x14ac:dyDescent="0.3">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c r="BR840" s="68"/>
      <c r="BS840" s="46"/>
    </row>
    <row r="841" spans="4:71" s="47" customFormat="1" ht="9.75" customHeight="1" x14ac:dyDescent="0.3">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c r="BR841" s="68"/>
      <c r="BS841" s="46"/>
    </row>
    <row r="842" spans="4:71" s="47" customFormat="1" ht="9.75" customHeight="1" x14ac:dyDescent="0.3">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c r="BJ842" s="68"/>
      <c r="BK842" s="68"/>
      <c r="BL842" s="68"/>
      <c r="BM842" s="68"/>
      <c r="BN842" s="68"/>
      <c r="BO842" s="68"/>
      <c r="BP842" s="68"/>
      <c r="BQ842" s="68"/>
      <c r="BR842" s="68"/>
      <c r="BS842" s="46"/>
    </row>
    <row r="843" spans="4:71" s="47" customFormat="1" ht="9.75" customHeight="1" x14ac:dyDescent="0.3">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c r="BJ843" s="68"/>
      <c r="BK843" s="68"/>
      <c r="BL843" s="68"/>
      <c r="BM843" s="68"/>
      <c r="BN843" s="68"/>
      <c r="BO843" s="68"/>
      <c r="BP843" s="68"/>
      <c r="BQ843" s="68"/>
      <c r="BR843" s="68"/>
      <c r="BS843" s="46"/>
    </row>
    <row r="844" spans="4:71" s="47" customFormat="1" ht="9.75" customHeight="1" x14ac:dyDescent="0.3">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c r="BJ844" s="68"/>
      <c r="BK844" s="68"/>
      <c r="BL844" s="68"/>
      <c r="BM844" s="68"/>
      <c r="BN844" s="68"/>
      <c r="BO844" s="68"/>
      <c r="BP844" s="68"/>
      <c r="BQ844" s="68"/>
      <c r="BR844" s="68"/>
      <c r="BS844" s="46"/>
    </row>
    <row r="845" spans="4:71" s="47" customFormat="1" ht="9.75" customHeight="1" x14ac:dyDescent="0.3">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c r="BJ845" s="68"/>
      <c r="BK845" s="68"/>
      <c r="BL845" s="68"/>
      <c r="BM845" s="68"/>
      <c r="BN845" s="68"/>
      <c r="BO845" s="68"/>
      <c r="BP845" s="68"/>
      <c r="BQ845" s="68"/>
      <c r="BR845" s="68"/>
      <c r="BS845" s="46"/>
    </row>
    <row r="846" spans="4:71" s="47" customFormat="1" ht="9.75" customHeight="1" x14ac:dyDescent="0.3">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c r="BJ846" s="68"/>
      <c r="BK846" s="68"/>
      <c r="BL846" s="68"/>
      <c r="BM846" s="68"/>
      <c r="BN846" s="68"/>
      <c r="BO846" s="68"/>
      <c r="BP846" s="68"/>
      <c r="BQ846" s="68"/>
      <c r="BR846" s="68"/>
      <c r="BS846" s="46"/>
    </row>
    <row r="847" spans="4:71" s="47" customFormat="1" ht="9.75" customHeight="1" x14ac:dyDescent="0.3">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c r="BJ847" s="68"/>
      <c r="BK847" s="68"/>
      <c r="BL847" s="68"/>
      <c r="BM847" s="68"/>
      <c r="BN847" s="68"/>
      <c r="BO847" s="68"/>
      <c r="BP847" s="68"/>
      <c r="BQ847" s="68"/>
      <c r="BR847" s="68"/>
      <c r="BS847" s="46"/>
    </row>
    <row r="848" spans="4:71" s="47" customFormat="1" ht="9.75" customHeight="1" x14ac:dyDescent="0.3">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BM848" s="68"/>
      <c r="BN848" s="68"/>
      <c r="BO848" s="68"/>
      <c r="BP848" s="68"/>
      <c r="BQ848" s="68"/>
      <c r="BR848" s="68"/>
      <c r="BS848" s="46"/>
    </row>
    <row r="849" spans="4:71" s="47" customFormat="1" ht="9.75" customHeight="1" x14ac:dyDescent="0.3">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BM849" s="68"/>
      <c r="BN849" s="68"/>
      <c r="BO849" s="68"/>
      <c r="BP849" s="68"/>
      <c r="BQ849" s="68"/>
      <c r="BR849" s="68"/>
      <c r="BS849" s="46"/>
    </row>
    <row r="850" spans="4:71" s="47" customFormat="1" ht="9.75" customHeight="1" x14ac:dyDescent="0.3">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46"/>
    </row>
    <row r="851" spans="4:71" s="47" customFormat="1" ht="9.75" customHeight="1" x14ac:dyDescent="0.3">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c r="BJ851" s="68"/>
      <c r="BK851" s="68"/>
      <c r="BL851" s="68"/>
      <c r="BM851" s="68"/>
      <c r="BN851" s="68"/>
      <c r="BO851" s="68"/>
      <c r="BP851" s="68"/>
      <c r="BQ851" s="68"/>
      <c r="BR851" s="68"/>
      <c r="BS851" s="46"/>
    </row>
    <row r="852" spans="4:71" s="47" customFormat="1" ht="9.75" customHeight="1" x14ac:dyDescent="0.3">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c r="BJ852" s="68"/>
      <c r="BK852" s="68"/>
      <c r="BL852" s="68"/>
      <c r="BM852" s="68"/>
      <c r="BN852" s="68"/>
      <c r="BO852" s="68"/>
      <c r="BP852" s="68"/>
      <c r="BQ852" s="68"/>
      <c r="BR852" s="68"/>
      <c r="BS852" s="46"/>
    </row>
    <row r="853" spans="4:71" s="47" customFormat="1" ht="9.75" customHeight="1" x14ac:dyDescent="0.3">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c r="BJ853" s="68"/>
      <c r="BK853" s="68"/>
      <c r="BL853" s="68"/>
      <c r="BM853" s="68"/>
      <c r="BN853" s="68"/>
      <c r="BO853" s="68"/>
      <c r="BP853" s="68"/>
      <c r="BQ853" s="68"/>
      <c r="BR853" s="68"/>
      <c r="BS853" s="46"/>
    </row>
    <row r="854" spans="4:71" s="47" customFormat="1" ht="9.75" customHeight="1" x14ac:dyDescent="0.3">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c r="BJ854" s="68"/>
      <c r="BK854" s="68"/>
      <c r="BL854" s="68"/>
      <c r="BM854" s="68"/>
      <c r="BN854" s="68"/>
      <c r="BO854" s="68"/>
      <c r="BP854" s="68"/>
      <c r="BQ854" s="68"/>
      <c r="BR854" s="68"/>
      <c r="BS854" s="46"/>
    </row>
    <row r="855" spans="4:71" s="47" customFormat="1" ht="9.75" customHeight="1" x14ac:dyDescent="0.3">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46"/>
    </row>
    <row r="856" spans="4:71" s="47" customFormat="1" ht="9.75" customHeight="1" x14ac:dyDescent="0.3">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BM856" s="68"/>
      <c r="BN856" s="68"/>
      <c r="BO856" s="68"/>
      <c r="BP856" s="68"/>
      <c r="BQ856" s="68"/>
      <c r="BR856" s="68"/>
      <c r="BS856" s="46"/>
    </row>
    <row r="857" spans="4:71" s="47" customFormat="1" ht="9.75" customHeight="1" x14ac:dyDescent="0.3">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BM857" s="68"/>
      <c r="BN857" s="68"/>
      <c r="BO857" s="68"/>
      <c r="BP857" s="68"/>
      <c r="BQ857" s="68"/>
      <c r="BR857" s="68"/>
      <c r="BS857" s="46"/>
    </row>
    <row r="858" spans="4:71" s="47" customFormat="1" ht="9.75" customHeight="1" x14ac:dyDescent="0.3">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c r="BJ858" s="68"/>
      <c r="BK858" s="68"/>
      <c r="BL858" s="68"/>
      <c r="BM858" s="68"/>
      <c r="BN858" s="68"/>
      <c r="BO858" s="68"/>
      <c r="BP858" s="68"/>
      <c r="BQ858" s="68"/>
      <c r="BR858" s="68"/>
      <c r="BS858" s="46"/>
    </row>
    <row r="859" spans="4:71" s="47" customFormat="1" ht="9.75" customHeight="1" x14ac:dyDescent="0.3">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c r="BJ859" s="68"/>
      <c r="BK859" s="68"/>
      <c r="BL859" s="68"/>
      <c r="BM859" s="68"/>
      <c r="BN859" s="68"/>
      <c r="BO859" s="68"/>
      <c r="BP859" s="68"/>
      <c r="BQ859" s="68"/>
      <c r="BR859" s="68"/>
      <c r="BS859" s="46"/>
    </row>
    <row r="860" spans="4:71" s="47" customFormat="1" ht="9.75" customHeight="1" x14ac:dyDescent="0.3">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c r="BJ860" s="68"/>
      <c r="BK860" s="68"/>
      <c r="BL860" s="68"/>
      <c r="BM860" s="68"/>
      <c r="BN860" s="68"/>
      <c r="BO860" s="68"/>
      <c r="BP860" s="68"/>
      <c r="BQ860" s="68"/>
      <c r="BR860" s="68"/>
      <c r="BS860" s="46"/>
    </row>
    <row r="861" spans="4:71" s="47" customFormat="1" ht="9.75" customHeight="1" x14ac:dyDescent="0.3">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c r="BJ861" s="68"/>
      <c r="BK861" s="68"/>
      <c r="BL861" s="68"/>
      <c r="BM861" s="68"/>
      <c r="BN861" s="68"/>
      <c r="BO861" s="68"/>
      <c r="BP861" s="68"/>
      <c r="BQ861" s="68"/>
      <c r="BR861" s="68"/>
      <c r="BS861" s="46"/>
    </row>
    <row r="862" spans="4:71" s="47" customFormat="1" ht="9.75" customHeight="1" x14ac:dyDescent="0.3">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c r="BJ862" s="68"/>
      <c r="BK862" s="68"/>
      <c r="BL862" s="68"/>
      <c r="BM862" s="68"/>
      <c r="BN862" s="68"/>
      <c r="BO862" s="68"/>
      <c r="BP862" s="68"/>
      <c r="BQ862" s="68"/>
      <c r="BR862" s="68"/>
      <c r="BS862" s="46"/>
    </row>
    <row r="863" spans="4:71" s="47" customFormat="1" ht="9.75" customHeight="1" x14ac:dyDescent="0.3">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c r="BJ863" s="68"/>
      <c r="BK863" s="68"/>
      <c r="BL863" s="68"/>
      <c r="BM863" s="68"/>
      <c r="BN863" s="68"/>
      <c r="BO863" s="68"/>
      <c r="BP863" s="68"/>
      <c r="BQ863" s="68"/>
      <c r="BR863" s="68"/>
      <c r="BS863" s="46"/>
    </row>
    <row r="864" spans="4:71" s="47" customFormat="1" ht="9.75" customHeight="1" x14ac:dyDescent="0.3">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c r="BJ864" s="68"/>
      <c r="BK864" s="68"/>
      <c r="BL864" s="68"/>
      <c r="BM864" s="68"/>
      <c r="BN864" s="68"/>
      <c r="BO864" s="68"/>
      <c r="BP864" s="68"/>
      <c r="BQ864" s="68"/>
      <c r="BR864" s="68"/>
      <c r="BS864" s="46"/>
    </row>
    <row r="865" spans="4:71" s="47" customFormat="1" ht="9.75" customHeight="1" x14ac:dyDescent="0.3">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c r="BM865" s="68"/>
      <c r="BN865" s="68"/>
      <c r="BO865" s="68"/>
      <c r="BP865" s="68"/>
      <c r="BQ865" s="68"/>
      <c r="BR865" s="68"/>
      <c r="BS865" s="46"/>
    </row>
    <row r="866" spans="4:71" s="47" customFormat="1" ht="9.75" customHeight="1" x14ac:dyDescent="0.3">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c r="BR866" s="68"/>
      <c r="BS866" s="46"/>
    </row>
    <row r="867" spans="4:71" s="47" customFormat="1" ht="9.75" customHeight="1" x14ac:dyDescent="0.3">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c r="BR867" s="68"/>
      <c r="BS867" s="46"/>
    </row>
    <row r="868" spans="4:71" s="47" customFormat="1" ht="9.75" customHeight="1" x14ac:dyDescent="0.3">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c r="BJ868" s="68"/>
      <c r="BK868" s="68"/>
      <c r="BL868" s="68"/>
      <c r="BM868" s="68"/>
      <c r="BN868" s="68"/>
      <c r="BO868" s="68"/>
      <c r="BP868" s="68"/>
      <c r="BQ868" s="68"/>
      <c r="BR868" s="68"/>
      <c r="BS868" s="46"/>
    </row>
    <row r="869" spans="4:71" s="47" customFormat="1" ht="9.75" customHeight="1" x14ac:dyDescent="0.3">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c r="BJ869" s="68"/>
      <c r="BK869" s="68"/>
      <c r="BL869" s="68"/>
      <c r="BM869" s="68"/>
      <c r="BN869" s="68"/>
      <c r="BO869" s="68"/>
      <c r="BP869" s="68"/>
      <c r="BQ869" s="68"/>
      <c r="BR869" s="68"/>
      <c r="BS869" s="46"/>
    </row>
    <row r="870" spans="4:71" s="47" customFormat="1" ht="9.75" customHeight="1" x14ac:dyDescent="0.3">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c r="BJ870" s="68"/>
      <c r="BK870" s="68"/>
      <c r="BL870" s="68"/>
      <c r="BM870" s="68"/>
      <c r="BN870" s="68"/>
      <c r="BO870" s="68"/>
      <c r="BP870" s="68"/>
      <c r="BQ870" s="68"/>
      <c r="BR870" s="68"/>
      <c r="BS870" s="46"/>
    </row>
    <row r="871" spans="4:71" s="47" customFormat="1" ht="9.75" customHeight="1" x14ac:dyDescent="0.3">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c r="BJ871" s="68"/>
      <c r="BK871" s="68"/>
      <c r="BL871" s="68"/>
      <c r="BM871" s="68"/>
      <c r="BN871" s="68"/>
      <c r="BO871" s="68"/>
      <c r="BP871" s="68"/>
      <c r="BQ871" s="68"/>
      <c r="BR871" s="68"/>
      <c r="BS871" s="46"/>
    </row>
    <row r="872" spans="4:71" s="47" customFormat="1" ht="9.75" customHeight="1" x14ac:dyDescent="0.3">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c r="BJ872" s="68"/>
      <c r="BK872" s="68"/>
      <c r="BL872" s="68"/>
      <c r="BM872" s="68"/>
      <c r="BN872" s="68"/>
      <c r="BO872" s="68"/>
      <c r="BP872" s="68"/>
      <c r="BQ872" s="68"/>
      <c r="BR872" s="68"/>
      <c r="BS872" s="46"/>
    </row>
    <row r="873" spans="4:71" s="47" customFormat="1" ht="9.75" customHeight="1" x14ac:dyDescent="0.3">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c r="BJ873" s="68"/>
      <c r="BK873" s="68"/>
      <c r="BL873" s="68"/>
      <c r="BM873" s="68"/>
      <c r="BN873" s="68"/>
      <c r="BO873" s="68"/>
      <c r="BP873" s="68"/>
      <c r="BQ873" s="68"/>
      <c r="BR873" s="68"/>
      <c r="BS873" s="46"/>
    </row>
    <row r="874" spans="4:71" s="47" customFormat="1" ht="9.75" customHeight="1" x14ac:dyDescent="0.3">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c r="BJ874" s="68"/>
      <c r="BK874" s="68"/>
      <c r="BL874" s="68"/>
      <c r="BM874" s="68"/>
      <c r="BN874" s="68"/>
      <c r="BO874" s="68"/>
      <c r="BP874" s="68"/>
      <c r="BQ874" s="68"/>
      <c r="BR874" s="68"/>
      <c r="BS874" s="46"/>
    </row>
    <row r="875" spans="4:71" s="47" customFormat="1" ht="9.75" customHeight="1" x14ac:dyDescent="0.3">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c r="BJ875" s="68"/>
      <c r="BK875" s="68"/>
      <c r="BL875" s="68"/>
      <c r="BM875" s="68"/>
      <c r="BN875" s="68"/>
      <c r="BO875" s="68"/>
      <c r="BP875" s="68"/>
      <c r="BQ875" s="68"/>
      <c r="BR875" s="68"/>
      <c r="BS875" s="46"/>
    </row>
    <row r="876" spans="4:71" s="47" customFormat="1" ht="9.75" customHeight="1" x14ac:dyDescent="0.3">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c r="BJ876" s="68"/>
      <c r="BK876" s="68"/>
      <c r="BL876" s="68"/>
      <c r="BM876" s="68"/>
      <c r="BN876" s="68"/>
      <c r="BO876" s="68"/>
      <c r="BP876" s="68"/>
      <c r="BQ876" s="68"/>
      <c r="BR876" s="68"/>
      <c r="BS876" s="46"/>
    </row>
    <row r="877" spans="4:71" s="47" customFormat="1" ht="9.75" customHeight="1" x14ac:dyDescent="0.3">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c r="BJ877" s="68"/>
      <c r="BK877" s="68"/>
      <c r="BL877" s="68"/>
      <c r="BM877" s="68"/>
      <c r="BN877" s="68"/>
      <c r="BO877" s="68"/>
      <c r="BP877" s="68"/>
      <c r="BQ877" s="68"/>
      <c r="BR877" s="68"/>
      <c r="BS877" s="46"/>
    </row>
    <row r="878" spans="4:71" s="47" customFormat="1" ht="9.75" customHeight="1" x14ac:dyDescent="0.3">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c r="BJ878" s="68"/>
      <c r="BK878" s="68"/>
      <c r="BL878" s="68"/>
      <c r="BM878" s="68"/>
      <c r="BN878" s="68"/>
      <c r="BO878" s="68"/>
      <c r="BP878" s="68"/>
      <c r="BQ878" s="68"/>
      <c r="BR878" s="68"/>
      <c r="BS878" s="46"/>
    </row>
    <row r="879" spans="4:71" s="47" customFormat="1" ht="9.75" customHeight="1" x14ac:dyDescent="0.3">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c r="BJ879" s="68"/>
      <c r="BK879" s="68"/>
      <c r="BL879" s="68"/>
      <c r="BM879" s="68"/>
      <c r="BN879" s="68"/>
      <c r="BO879" s="68"/>
      <c r="BP879" s="68"/>
      <c r="BQ879" s="68"/>
      <c r="BR879" s="68"/>
      <c r="BS879" s="46"/>
    </row>
    <row r="880" spans="4:71" s="47" customFormat="1" ht="9.75" customHeight="1" x14ac:dyDescent="0.3">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c r="BR880" s="68"/>
      <c r="BS880" s="46"/>
    </row>
    <row r="881" spans="4:71" s="47" customFormat="1" ht="9.75" customHeight="1" x14ac:dyDescent="0.3">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c r="BJ881" s="68"/>
      <c r="BK881" s="68"/>
      <c r="BL881" s="68"/>
      <c r="BM881" s="68"/>
      <c r="BN881" s="68"/>
      <c r="BO881" s="68"/>
      <c r="BP881" s="68"/>
      <c r="BQ881" s="68"/>
      <c r="BR881" s="68"/>
      <c r="BS881" s="46"/>
    </row>
    <row r="882" spans="4:71" s="47" customFormat="1" ht="9.75" customHeight="1" x14ac:dyDescent="0.3">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c r="BR882" s="68"/>
      <c r="BS882" s="46"/>
    </row>
    <row r="883" spans="4:71" s="47" customFormat="1" ht="9.75" customHeight="1" x14ac:dyDescent="0.3">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c r="BJ883" s="68"/>
      <c r="BK883" s="68"/>
      <c r="BL883" s="68"/>
      <c r="BM883" s="68"/>
      <c r="BN883" s="68"/>
      <c r="BO883" s="68"/>
      <c r="BP883" s="68"/>
      <c r="BQ883" s="68"/>
      <c r="BR883" s="68"/>
      <c r="BS883" s="46"/>
    </row>
    <row r="884" spans="4:71" s="47" customFormat="1" ht="9.75" customHeight="1" x14ac:dyDescent="0.3">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c r="BJ884" s="68"/>
      <c r="BK884" s="68"/>
      <c r="BL884" s="68"/>
      <c r="BM884" s="68"/>
      <c r="BN884" s="68"/>
      <c r="BO884" s="68"/>
      <c r="BP884" s="68"/>
      <c r="BQ884" s="68"/>
      <c r="BR884" s="68"/>
      <c r="BS884" s="46"/>
    </row>
    <row r="885" spans="4:71" s="47" customFormat="1" ht="9.75" customHeight="1" x14ac:dyDescent="0.3">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c r="BJ885" s="68"/>
      <c r="BK885" s="68"/>
      <c r="BL885" s="68"/>
      <c r="BM885" s="68"/>
      <c r="BN885" s="68"/>
      <c r="BO885" s="68"/>
      <c r="BP885" s="68"/>
      <c r="BQ885" s="68"/>
      <c r="BR885" s="68"/>
      <c r="BS885" s="46"/>
    </row>
    <row r="886" spans="4:71" s="47" customFormat="1" ht="9.75" customHeight="1" x14ac:dyDescent="0.3">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c r="BJ886" s="68"/>
      <c r="BK886" s="68"/>
      <c r="BL886" s="68"/>
      <c r="BM886" s="68"/>
      <c r="BN886" s="68"/>
      <c r="BO886" s="68"/>
      <c r="BP886" s="68"/>
      <c r="BQ886" s="68"/>
      <c r="BR886" s="68"/>
      <c r="BS886" s="46"/>
    </row>
    <row r="887" spans="4:71" s="47" customFormat="1" ht="9.75" customHeight="1" x14ac:dyDescent="0.3">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c r="BJ887" s="68"/>
      <c r="BK887" s="68"/>
      <c r="BL887" s="68"/>
      <c r="BM887" s="68"/>
      <c r="BN887" s="68"/>
      <c r="BO887" s="68"/>
      <c r="BP887" s="68"/>
      <c r="BQ887" s="68"/>
      <c r="BR887" s="68"/>
      <c r="BS887" s="46"/>
    </row>
    <row r="888" spans="4:71" s="47" customFormat="1" ht="9.75" customHeight="1" x14ac:dyDescent="0.3">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c r="BJ888" s="68"/>
      <c r="BK888" s="68"/>
      <c r="BL888" s="68"/>
      <c r="BM888" s="68"/>
      <c r="BN888" s="68"/>
      <c r="BO888" s="68"/>
      <c r="BP888" s="68"/>
      <c r="BQ888" s="68"/>
      <c r="BR888" s="68"/>
      <c r="BS888" s="46"/>
    </row>
    <row r="889" spans="4:71" s="47" customFormat="1" ht="9.75" customHeight="1" x14ac:dyDescent="0.3">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c r="BR889" s="68"/>
      <c r="BS889" s="46"/>
    </row>
    <row r="890" spans="4:71" s="47" customFormat="1" ht="9.75" customHeight="1" x14ac:dyDescent="0.3">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c r="BJ890" s="68"/>
      <c r="BK890" s="68"/>
      <c r="BL890" s="68"/>
      <c r="BM890" s="68"/>
      <c r="BN890" s="68"/>
      <c r="BO890" s="68"/>
      <c r="BP890" s="68"/>
      <c r="BQ890" s="68"/>
      <c r="BR890" s="68"/>
      <c r="BS890" s="46"/>
    </row>
    <row r="891" spans="4:71" s="47" customFormat="1" ht="9.75" customHeight="1" x14ac:dyDescent="0.3">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46"/>
    </row>
    <row r="892" spans="4:71" s="47" customFormat="1" ht="9.75" customHeight="1" x14ac:dyDescent="0.3">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c r="BJ892" s="68"/>
      <c r="BK892" s="68"/>
      <c r="BL892" s="68"/>
      <c r="BM892" s="68"/>
      <c r="BN892" s="68"/>
      <c r="BO892" s="68"/>
      <c r="BP892" s="68"/>
      <c r="BQ892" s="68"/>
      <c r="BR892" s="68"/>
      <c r="BS892" s="46"/>
    </row>
    <row r="893" spans="4:71" s="47" customFormat="1" ht="9.75" customHeight="1" x14ac:dyDescent="0.3">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c r="BJ893" s="68"/>
      <c r="BK893" s="68"/>
      <c r="BL893" s="68"/>
      <c r="BM893" s="68"/>
      <c r="BN893" s="68"/>
      <c r="BO893" s="68"/>
      <c r="BP893" s="68"/>
      <c r="BQ893" s="68"/>
      <c r="BR893" s="68"/>
      <c r="BS893" s="46"/>
    </row>
    <row r="894" spans="4:71" s="47" customFormat="1" ht="9.75" customHeight="1" x14ac:dyDescent="0.3">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c r="BJ894" s="68"/>
      <c r="BK894" s="68"/>
      <c r="BL894" s="68"/>
      <c r="BM894" s="68"/>
      <c r="BN894" s="68"/>
      <c r="BO894" s="68"/>
      <c r="BP894" s="68"/>
      <c r="BQ894" s="68"/>
      <c r="BR894" s="68"/>
      <c r="BS894" s="46"/>
    </row>
    <row r="895" spans="4:71" s="47" customFormat="1" ht="9.75" customHeight="1" x14ac:dyDescent="0.3">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c r="BR895" s="68"/>
      <c r="BS895" s="46"/>
    </row>
    <row r="896" spans="4:71" s="47" customFormat="1" ht="9.75" customHeight="1" x14ac:dyDescent="0.3">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c r="BR896" s="68"/>
      <c r="BS896" s="46"/>
    </row>
    <row r="897" spans="4:71" s="47" customFormat="1" ht="9.75" customHeight="1" x14ac:dyDescent="0.3">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c r="BR897" s="68"/>
      <c r="BS897" s="46"/>
    </row>
    <row r="898" spans="4:71" s="47" customFormat="1" ht="9.75" customHeight="1" x14ac:dyDescent="0.3">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c r="BJ898" s="68"/>
      <c r="BK898" s="68"/>
      <c r="BL898" s="68"/>
      <c r="BM898" s="68"/>
      <c r="BN898" s="68"/>
      <c r="BO898" s="68"/>
      <c r="BP898" s="68"/>
      <c r="BQ898" s="68"/>
      <c r="BR898" s="68"/>
      <c r="BS898" s="46"/>
    </row>
    <row r="899" spans="4:71" s="47" customFormat="1" ht="9.75" customHeight="1" x14ac:dyDescent="0.3">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c r="BJ899" s="68"/>
      <c r="BK899" s="68"/>
      <c r="BL899" s="68"/>
      <c r="BM899" s="68"/>
      <c r="BN899" s="68"/>
      <c r="BO899" s="68"/>
      <c r="BP899" s="68"/>
      <c r="BQ899" s="68"/>
      <c r="BR899" s="68"/>
      <c r="BS899" s="46"/>
    </row>
    <row r="900" spans="4:71" s="47" customFormat="1" ht="9.75" customHeight="1" x14ac:dyDescent="0.3">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c r="BR900" s="68"/>
      <c r="BS900" s="46"/>
    </row>
    <row r="901" spans="4:71" s="47" customFormat="1" ht="9.75" customHeight="1" x14ac:dyDescent="0.3">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c r="BR901" s="68"/>
      <c r="BS901" s="46"/>
    </row>
    <row r="902" spans="4:71" s="47" customFormat="1" ht="9.75" customHeight="1" x14ac:dyDescent="0.3">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c r="BJ902" s="68"/>
      <c r="BK902" s="68"/>
      <c r="BL902" s="68"/>
      <c r="BM902" s="68"/>
      <c r="BN902" s="68"/>
      <c r="BO902" s="68"/>
      <c r="BP902" s="68"/>
      <c r="BQ902" s="68"/>
      <c r="BR902" s="68"/>
      <c r="BS902" s="46"/>
    </row>
    <row r="903" spans="4:71" s="47" customFormat="1" ht="9.75" customHeight="1" x14ac:dyDescent="0.3">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c r="BR903" s="68"/>
      <c r="BS903" s="46"/>
    </row>
    <row r="904" spans="4:71" s="47" customFormat="1" ht="9.75" customHeight="1" x14ac:dyDescent="0.3">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c r="BR904" s="68"/>
      <c r="BS904" s="46"/>
    </row>
    <row r="905" spans="4:71" s="47" customFormat="1" ht="9.75" customHeight="1" x14ac:dyDescent="0.3">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c r="BR905" s="68"/>
      <c r="BS905" s="46"/>
    </row>
    <row r="906" spans="4:71" s="47" customFormat="1" ht="9.75" customHeight="1" x14ac:dyDescent="0.3">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c r="BJ906" s="68"/>
      <c r="BK906" s="68"/>
      <c r="BL906" s="68"/>
      <c r="BM906" s="68"/>
      <c r="BN906" s="68"/>
      <c r="BO906" s="68"/>
      <c r="BP906" s="68"/>
      <c r="BQ906" s="68"/>
      <c r="BR906" s="68"/>
      <c r="BS906" s="46"/>
    </row>
    <row r="907" spans="4:71" s="47" customFormat="1" ht="9.75" customHeight="1" x14ac:dyDescent="0.3">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c r="BJ907" s="68"/>
      <c r="BK907" s="68"/>
      <c r="BL907" s="68"/>
      <c r="BM907" s="68"/>
      <c r="BN907" s="68"/>
      <c r="BO907" s="68"/>
      <c r="BP907" s="68"/>
      <c r="BQ907" s="68"/>
      <c r="BR907" s="68"/>
      <c r="BS907" s="46"/>
    </row>
    <row r="908" spans="4:71" s="47" customFormat="1" ht="9.75" customHeight="1" x14ac:dyDescent="0.3">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c r="BR908" s="68"/>
      <c r="BS908" s="46"/>
    </row>
    <row r="909" spans="4:71" s="47" customFormat="1" ht="9.75" customHeight="1" x14ac:dyDescent="0.3">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c r="BR909" s="68"/>
      <c r="BS909" s="46"/>
    </row>
    <row r="910" spans="4:71" s="47" customFormat="1" ht="9.75" customHeight="1" x14ac:dyDescent="0.3">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c r="BJ910" s="68"/>
      <c r="BK910" s="68"/>
      <c r="BL910" s="68"/>
      <c r="BM910" s="68"/>
      <c r="BN910" s="68"/>
      <c r="BO910" s="68"/>
      <c r="BP910" s="68"/>
      <c r="BQ910" s="68"/>
      <c r="BR910" s="68"/>
      <c r="BS910" s="46"/>
    </row>
    <row r="911" spans="4:71" s="47" customFormat="1" ht="9.75" customHeight="1" x14ac:dyDescent="0.3">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c r="BJ911" s="68"/>
      <c r="BK911" s="68"/>
      <c r="BL911" s="68"/>
      <c r="BM911" s="68"/>
      <c r="BN911" s="68"/>
      <c r="BO911" s="68"/>
      <c r="BP911" s="68"/>
      <c r="BQ911" s="68"/>
      <c r="BR911" s="68"/>
      <c r="BS911" s="46"/>
    </row>
    <row r="912" spans="4:71" s="47" customFormat="1" ht="9.75" customHeight="1" x14ac:dyDescent="0.3">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c r="BJ912" s="68"/>
      <c r="BK912" s="68"/>
      <c r="BL912" s="68"/>
      <c r="BM912" s="68"/>
      <c r="BN912" s="68"/>
      <c r="BO912" s="68"/>
      <c r="BP912" s="68"/>
      <c r="BQ912" s="68"/>
      <c r="BR912" s="68"/>
      <c r="BS912" s="46"/>
    </row>
    <row r="913" spans="4:71" s="47" customFormat="1" ht="9.75" customHeight="1" x14ac:dyDescent="0.3">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c r="BR913" s="68"/>
      <c r="BS913" s="46"/>
    </row>
    <row r="914" spans="4:71" s="47" customFormat="1" ht="9.75" customHeight="1" x14ac:dyDescent="0.3">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c r="BJ914" s="68"/>
      <c r="BK914" s="68"/>
      <c r="BL914" s="68"/>
      <c r="BM914" s="68"/>
      <c r="BN914" s="68"/>
      <c r="BO914" s="68"/>
      <c r="BP914" s="68"/>
      <c r="BQ914" s="68"/>
      <c r="BR914" s="68"/>
      <c r="BS914" s="46"/>
    </row>
    <row r="915" spans="4:71" s="47" customFormat="1" ht="9.75" customHeight="1" x14ac:dyDescent="0.3">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c r="BJ915" s="68"/>
      <c r="BK915" s="68"/>
      <c r="BL915" s="68"/>
      <c r="BM915" s="68"/>
      <c r="BN915" s="68"/>
      <c r="BO915" s="68"/>
      <c r="BP915" s="68"/>
      <c r="BQ915" s="68"/>
      <c r="BR915" s="68"/>
      <c r="BS915" s="46"/>
    </row>
    <row r="916" spans="4:71" s="47" customFormat="1" ht="9.75" customHeight="1" x14ac:dyDescent="0.3">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c r="BJ916" s="68"/>
      <c r="BK916" s="68"/>
      <c r="BL916" s="68"/>
      <c r="BM916" s="68"/>
      <c r="BN916" s="68"/>
      <c r="BO916" s="68"/>
      <c r="BP916" s="68"/>
      <c r="BQ916" s="68"/>
      <c r="BR916" s="68"/>
      <c r="BS916" s="46"/>
    </row>
    <row r="917" spans="4:71" s="47" customFormat="1" ht="9.75" customHeight="1" x14ac:dyDescent="0.3">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c r="BJ917" s="68"/>
      <c r="BK917" s="68"/>
      <c r="BL917" s="68"/>
      <c r="BM917" s="68"/>
      <c r="BN917" s="68"/>
      <c r="BO917" s="68"/>
      <c r="BP917" s="68"/>
      <c r="BQ917" s="68"/>
      <c r="BR917" s="68"/>
      <c r="BS917" s="46"/>
    </row>
    <row r="918" spans="4:71" s="47" customFormat="1" ht="9.75" customHeight="1" x14ac:dyDescent="0.3">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c r="BJ918" s="68"/>
      <c r="BK918" s="68"/>
      <c r="BL918" s="68"/>
      <c r="BM918" s="68"/>
      <c r="BN918" s="68"/>
      <c r="BO918" s="68"/>
      <c r="BP918" s="68"/>
      <c r="BQ918" s="68"/>
      <c r="BR918" s="68"/>
      <c r="BS918" s="46"/>
    </row>
    <row r="919" spans="4:71" s="47" customFormat="1" ht="9.75" customHeight="1" x14ac:dyDescent="0.3">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c r="BJ919" s="68"/>
      <c r="BK919" s="68"/>
      <c r="BL919" s="68"/>
      <c r="BM919" s="68"/>
      <c r="BN919" s="68"/>
      <c r="BO919" s="68"/>
      <c r="BP919" s="68"/>
      <c r="BQ919" s="68"/>
      <c r="BR919" s="68"/>
      <c r="BS919" s="46"/>
    </row>
    <row r="920" spans="4:71" s="47" customFormat="1" ht="9.75" customHeight="1" x14ac:dyDescent="0.3">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c r="BJ920" s="68"/>
      <c r="BK920" s="68"/>
      <c r="BL920" s="68"/>
      <c r="BM920" s="68"/>
      <c r="BN920" s="68"/>
      <c r="BO920" s="68"/>
      <c r="BP920" s="68"/>
      <c r="BQ920" s="68"/>
      <c r="BR920" s="68"/>
      <c r="BS920" s="46"/>
    </row>
    <row r="921" spans="4:71" s="47" customFormat="1" ht="9.75" customHeight="1" x14ac:dyDescent="0.3">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c r="BJ921" s="68"/>
      <c r="BK921" s="68"/>
      <c r="BL921" s="68"/>
      <c r="BM921" s="68"/>
      <c r="BN921" s="68"/>
      <c r="BO921" s="68"/>
      <c r="BP921" s="68"/>
      <c r="BQ921" s="68"/>
      <c r="BR921" s="68"/>
      <c r="BS921" s="46"/>
    </row>
    <row r="922" spans="4:71" s="47" customFormat="1" ht="9.75" customHeight="1" x14ac:dyDescent="0.3">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c r="BJ922" s="68"/>
      <c r="BK922" s="68"/>
      <c r="BL922" s="68"/>
      <c r="BM922" s="68"/>
      <c r="BN922" s="68"/>
      <c r="BO922" s="68"/>
      <c r="BP922" s="68"/>
      <c r="BQ922" s="68"/>
      <c r="BR922" s="68"/>
      <c r="BS922" s="46"/>
    </row>
    <row r="923" spans="4:71" s="47" customFormat="1" ht="9.75" customHeight="1" x14ac:dyDescent="0.3">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c r="BR923" s="68"/>
      <c r="BS923" s="46"/>
    </row>
    <row r="924" spans="4:71" s="47" customFormat="1" ht="9.75" customHeight="1" x14ac:dyDescent="0.3">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c r="BJ924" s="68"/>
      <c r="BK924" s="68"/>
      <c r="BL924" s="68"/>
      <c r="BM924" s="68"/>
      <c r="BN924" s="68"/>
      <c r="BO924" s="68"/>
      <c r="BP924" s="68"/>
      <c r="BQ924" s="68"/>
      <c r="BR924" s="68"/>
      <c r="BS924" s="46"/>
    </row>
    <row r="925" spans="4:71" s="47" customFormat="1" ht="9.75" customHeight="1" x14ac:dyDescent="0.3">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c r="BJ925" s="68"/>
      <c r="BK925" s="68"/>
      <c r="BL925" s="68"/>
      <c r="BM925" s="68"/>
      <c r="BN925" s="68"/>
      <c r="BO925" s="68"/>
      <c r="BP925" s="68"/>
      <c r="BQ925" s="68"/>
      <c r="BR925" s="68"/>
      <c r="BS925" s="46"/>
    </row>
    <row r="926" spans="4:71" s="47" customFormat="1" ht="9.75" customHeight="1" x14ac:dyDescent="0.3">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c r="BJ926" s="68"/>
      <c r="BK926" s="68"/>
      <c r="BL926" s="68"/>
      <c r="BM926" s="68"/>
      <c r="BN926" s="68"/>
      <c r="BO926" s="68"/>
      <c r="BP926" s="68"/>
      <c r="BQ926" s="68"/>
      <c r="BR926" s="68"/>
      <c r="BS926" s="46"/>
    </row>
    <row r="927" spans="4:71" s="47" customFormat="1" ht="9.75" customHeight="1" x14ac:dyDescent="0.3">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c r="BJ927" s="68"/>
      <c r="BK927" s="68"/>
      <c r="BL927" s="68"/>
      <c r="BM927" s="68"/>
      <c r="BN927" s="68"/>
      <c r="BO927" s="68"/>
      <c r="BP927" s="68"/>
      <c r="BQ927" s="68"/>
      <c r="BR927" s="68"/>
      <c r="BS927" s="46"/>
    </row>
    <row r="928" spans="4:71" s="47" customFormat="1" ht="9.75" customHeight="1" x14ac:dyDescent="0.3">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46"/>
    </row>
    <row r="929" spans="4:71" s="47" customFormat="1" ht="9.75" customHeight="1" x14ac:dyDescent="0.3">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c r="BJ929" s="68"/>
      <c r="BK929" s="68"/>
      <c r="BL929" s="68"/>
      <c r="BM929" s="68"/>
      <c r="BN929" s="68"/>
      <c r="BO929" s="68"/>
      <c r="BP929" s="68"/>
      <c r="BQ929" s="68"/>
      <c r="BR929" s="68"/>
      <c r="BS929" s="46"/>
    </row>
    <row r="930" spans="4:71" s="47" customFormat="1" ht="9.75" customHeight="1" x14ac:dyDescent="0.3">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c r="BJ930" s="68"/>
      <c r="BK930" s="68"/>
      <c r="BL930" s="68"/>
      <c r="BM930" s="68"/>
      <c r="BN930" s="68"/>
      <c r="BO930" s="68"/>
      <c r="BP930" s="68"/>
      <c r="BQ930" s="68"/>
      <c r="BR930" s="68"/>
      <c r="BS930" s="46"/>
    </row>
    <row r="931" spans="4:71" s="47" customFormat="1" ht="9.75" customHeight="1" x14ac:dyDescent="0.3">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c r="BJ931" s="68"/>
      <c r="BK931" s="68"/>
      <c r="BL931" s="68"/>
      <c r="BM931" s="68"/>
      <c r="BN931" s="68"/>
      <c r="BO931" s="68"/>
      <c r="BP931" s="68"/>
      <c r="BQ931" s="68"/>
      <c r="BR931" s="68"/>
      <c r="BS931" s="46"/>
    </row>
    <row r="932" spans="4:71" s="47" customFormat="1" ht="9.75" customHeight="1" x14ac:dyDescent="0.3">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c r="BJ932" s="68"/>
      <c r="BK932" s="68"/>
      <c r="BL932" s="68"/>
      <c r="BM932" s="68"/>
      <c r="BN932" s="68"/>
      <c r="BO932" s="68"/>
      <c r="BP932" s="68"/>
      <c r="BQ932" s="68"/>
      <c r="BR932" s="68"/>
      <c r="BS932" s="46"/>
    </row>
    <row r="933" spans="4:71" s="47" customFormat="1" ht="9.75" customHeight="1" x14ac:dyDescent="0.3">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c r="BJ933" s="68"/>
      <c r="BK933" s="68"/>
      <c r="BL933" s="68"/>
      <c r="BM933" s="68"/>
      <c r="BN933" s="68"/>
      <c r="BO933" s="68"/>
      <c r="BP933" s="68"/>
      <c r="BQ933" s="68"/>
      <c r="BR933" s="68"/>
      <c r="BS933" s="46"/>
    </row>
    <row r="934" spans="4:71" s="47" customFormat="1" ht="9.75" customHeight="1" x14ac:dyDescent="0.3">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c r="BJ934" s="68"/>
      <c r="BK934" s="68"/>
      <c r="BL934" s="68"/>
      <c r="BM934" s="68"/>
      <c r="BN934" s="68"/>
      <c r="BO934" s="68"/>
      <c r="BP934" s="68"/>
      <c r="BQ934" s="68"/>
      <c r="BR934" s="68"/>
      <c r="BS934" s="46"/>
    </row>
    <row r="935" spans="4:71" s="47" customFormat="1" ht="9.75" customHeight="1" x14ac:dyDescent="0.3">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c r="BJ935" s="68"/>
      <c r="BK935" s="68"/>
      <c r="BL935" s="68"/>
      <c r="BM935" s="68"/>
      <c r="BN935" s="68"/>
      <c r="BO935" s="68"/>
      <c r="BP935" s="68"/>
      <c r="BQ935" s="68"/>
      <c r="BR935" s="68"/>
      <c r="BS935" s="46"/>
    </row>
    <row r="936" spans="4:71" s="47" customFormat="1" ht="9.75" customHeight="1" x14ac:dyDescent="0.3">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c r="BJ936" s="68"/>
      <c r="BK936" s="68"/>
      <c r="BL936" s="68"/>
      <c r="BM936" s="68"/>
      <c r="BN936" s="68"/>
      <c r="BO936" s="68"/>
      <c r="BP936" s="68"/>
      <c r="BQ936" s="68"/>
      <c r="BR936" s="68"/>
      <c r="BS936" s="46"/>
    </row>
    <row r="937" spans="4:71" s="47" customFormat="1" ht="9.75" customHeight="1" x14ac:dyDescent="0.3">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c r="BJ937" s="68"/>
      <c r="BK937" s="68"/>
      <c r="BL937" s="68"/>
      <c r="BM937" s="68"/>
      <c r="BN937" s="68"/>
      <c r="BO937" s="68"/>
      <c r="BP937" s="68"/>
      <c r="BQ937" s="68"/>
      <c r="BR937" s="68"/>
      <c r="BS937" s="46"/>
    </row>
    <row r="938" spans="4:71" s="47" customFormat="1" ht="9.75" customHeight="1" x14ac:dyDescent="0.3">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c r="BR938" s="68"/>
      <c r="BS938" s="46"/>
    </row>
    <row r="939" spans="4:71" s="47" customFormat="1" ht="9.75" customHeight="1" x14ac:dyDescent="0.3">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c r="BR939" s="68"/>
      <c r="BS939" s="46"/>
    </row>
    <row r="940" spans="4:71" s="47" customFormat="1" ht="9.75" customHeight="1" x14ac:dyDescent="0.3">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c r="BJ940" s="68"/>
      <c r="BK940" s="68"/>
      <c r="BL940" s="68"/>
      <c r="BM940" s="68"/>
      <c r="BN940" s="68"/>
      <c r="BO940" s="68"/>
      <c r="BP940" s="68"/>
      <c r="BQ940" s="68"/>
      <c r="BR940" s="68"/>
      <c r="BS940" s="46"/>
    </row>
    <row r="941" spans="4:71" s="47" customFormat="1" ht="9.75" customHeight="1" x14ac:dyDescent="0.3">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c r="BJ941" s="68"/>
      <c r="BK941" s="68"/>
      <c r="BL941" s="68"/>
      <c r="BM941" s="68"/>
      <c r="BN941" s="68"/>
      <c r="BO941" s="68"/>
      <c r="BP941" s="68"/>
      <c r="BQ941" s="68"/>
      <c r="BR941" s="68"/>
      <c r="BS941" s="46"/>
    </row>
    <row r="942" spans="4:71" s="47" customFormat="1" ht="9.75" customHeight="1" x14ac:dyDescent="0.3">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c r="BJ942" s="68"/>
      <c r="BK942" s="68"/>
      <c r="BL942" s="68"/>
      <c r="BM942" s="68"/>
      <c r="BN942" s="68"/>
      <c r="BO942" s="68"/>
      <c r="BP942" s="68"/>
      <c r="BQ942" s="68"/>
      <c r="BR942" s="68"/>
      <c r="BS942" s="46"/>
    </row>
    <row r="943" spans="4:71" s="47" customFormat="1" ht="9.75" customHeight="1" x14ac:dyDescent="0.3">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c r="BM943" s="68"/>
      <c r="BN943" s="68"/>
      <c r="BO943" s="68"/>
      <c r="BP943" s="68"/>
      <c r="BQ943" s="68"/>
      <c r="BR943" s="68"/>
      <c r="BS943" s="46"/>
    </row>
    <row r="944" spans="4:71" s="47" customFormat="1" ht="9.75" customHeight="1" x14ac:dyDescent="0.3">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c r="BJ944" s="68"/>
      <c r="BK944" s="68"/>
      <c r="BL944" s="68"/>
      <c r="BM944" s="68"/>
      <c r="BN944" s="68"/>
      <c r="BO944" s="68"/>
      <c r="BP944" s="68"/>
      <c r="BQ944" s="68"/>
      <c r="BR944" s="68"/>
      <c r="BS944" s="46"/>
    </row>
    <row r="945" spans="4:71" s="47" customFormat="1" ht="9.75" customHeight="1" x14ac:dyDescent="0.3">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c r="BJ945" s="68"/>
      <c r="BK945" s="68"/>
      <c r="BL945" s="68"/>
      <c r="BM945" s="68"/>
      <c r="BN945" s="68"/>
      <c r="BO945" s="68"/>
      <c r="BP945" s="68"/>
      <c r="BQ945" s="68"/>
      <c r="BR945" s="68"/>
      <c r="BS945" s="46"/>
    </row>
    <row r="946" spans="4:71" s="47" customFormat="1" ht="9.75" customHeight="1" x14ac:dyDescent="0.3">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c r="BJ946" s="68"/>
      <c r="BK946" s="68"/>
      <c r="BL946" s="68"/>
      <c r="BM946" s="68"/>
      <c r="BN946" s="68"/>
      <c r="BO946" s="68"/>
      <c r="BP946" s="68"/>
      <c r="BQ946" s="68"/>
      <c r="BR946" s="68"/>
      <c r="BS946" s="46"/>
    </row>
    <row r="947" spans="4:71" s="47" customFormat="1" ht="9.75" customHeight="1" x14ac:dyDescent="0.3">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c r="BJ947" s="68"/>
      <c r="BK947" s="68"/>
      <c r="BL947" s="68"/>
      <c r="BM947" s="68"/>
      <c r="BN947" s="68"/>
      <c r="BO947" s="68"/>
      <c r="BP947" s="68"/>
      <c r="BQ947" s="68"/>
      <c r="BR947" s="68"/>
      <c r="BS947" s="46"/>
    </row>
    <row r="948" spans="4:71" s="47" customFormat="1" ht="9.75" customHeight="1" x14ac:dyDescent="0.3">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c r="BJ948" s="68"/>
      <c r="BK948" s="68"/>
      <c r="BL948" s="68"/>
      <c r="BM948" s="68"/>
      <c r="BN948" s="68"/>
      <c r="BO948" s="68"/>
      <c r="BP948" s="68"/>
      <c r="BQ948" s="68"/>
      <c r="BR948" s="68"/>
      <c r="BS948" s="46"/>
    </row>
    <row r="949" spans="4:71" s="47" customFormat="1" ht="9.75" customHeight="1" x14ac:dyDescent="0.3">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c r="BJ949" s="68"/>
      <c r="BK949" s="68"/>
      <c r="BL949" s="68"/>
      <c r="BM949" s="68"/>
      <c r="BN949" s="68"/>
      <c r="BO949" s="68"/>
      <c r="BP949" s="68"/>
      <c r="BQ949" s="68"/>
      <c r="BR949" s="68"/>
      <c r="BS949" s="46"/>
    </row>
    <row r="950" spans="4:71" s="47" customFormat="1" ht="9.75" customHeight="1" x14ac:dyDescent="0.3">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c r="BJ950" s="68"/>
      <c r="BK950" s="68"/>
      <c r="BL950" s="68"/>
      <c r="BM950" s="68"/>
      <c r="BN950" s="68"/>
      <c r="BO950" s="68"/>
      <c r="BP950" s="68"/>
      <c r="BQ950" s="68"/>
      <c r="BR950" s="68"/>
      <c r="BS950" s="46"/>
    </row>
    <row r="951" spans="4:71" s="47" customFormat="1" ht="9.75" customHeight="1" x14ac:dyDescent="0.3">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c r="BR951" s="68"/>
      <c r="BS951" s="46"/>
    </row>
    <row r="952" spans="4:71" s="47" customFormat="1" ht="9.75" customHeight="1" x14ac:dyDescent="0.3">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c r="BJ952" s="68"/>
      <c r="BK952" s="68"/>
      <c r="BL952" s="68"/>
      <c r="BM952" s="68"/>
      <c r="BN952" s="68"/>
      <c r="BO952" s="68"/>
      <c r="BP952" s="68"/>
      <c r="BQ952" s="68"/>
      <c r="BR952" s="68"/>
      <c r="BS952" s="46"/>
    </row>
    <row r="953" spans="4:71" s="47" customFormat="1" ht="9.75" customHeight="1" x14ac:dyDescent="0.3">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c r="BJ953" s="68"/>
      <c r="BK953" s="68"/>
      <c r="BL953" s="68"/>
      <c r="BM953" s="68"/>
      <c r="BN953" s="68"/>
      <c r="BO953" s="68"/>
      <c r="BP953" s="68"/>
      <c r="BQ953" s="68"/>
      <c r="BR953" s="68"/>
      <c r="BS953" s="46"/>
    </row>
    <row r="954" spans="4:71" s="47" customFormat="1" ht="9.75" customHeight="1" x14ac:dyDescent="0.3">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c r="BJ954" s="68"/>
      <c r="BK954" s="68"/>
      <c r="BL954" s="68"/>
      <c r="BM954" s="68"/>
      <c r="BN954" s="68"/>
      <c r="BO954" s="68"/>
      <c r="BP954" s="68"/>
      <c r="BQ954" s="68"/>
      <c r="BR954" s="68"/>
      <c r="BS954" s="46"/>
    </row>
    <row r="955" spans="4:71" s="47" customFormat="1" ht="9.75" customHeight="1" x14ac:dyDescent="0.3">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c r="BJ955" s="68"/>
      <c r="BK955" s="68"/>
      <c r="BL955" s="68"/>
      <c r="BM955" s="68"/>
      <c r="BN955" s="68"/>
      <c r="BO955" s="68"/>
      <c r="BP955" s="68"/>
      <c r="BQ955" s="68"/>
      <c r="BR955" s="68"/>
      <c r="BS955" s="46"/>
    </row>
    <row r="956" spans="4:71" s="47" customFormat="1" ht="9.75" customHeight="1" x14ac:dyDescent="0.3">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c r="BJ956" s="68"/>
      <c r="BK956" s="68"/>
      <c r="BL956" s="68"/>
      <c r="BM956" s="68"/>
      <c r="BN956" s="68"/>
      <c r="BO956" s="68"/>
      <c r="BP956" s="68"/>
      <c r="BQ956" s="68"/>
      <c r="BR956" s="68"/>
      <c r="BS956" s="46"/>
    </row>
    <row r="957" spans="4:71" s="47" customFormat="1" ht="9.75" customHeight="1" x14ac:dyDescent="0.3">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c r="BJ957" s="68"/>
      <c r="BK957" s="68"/>
      <c r="BL957" s="68"/>
      <c r="BM957" s="68"/>
      <c r="BN957" s="68"/>
      <c r="BO957" s="68"/>
      <c r="BP957" s="68"/>
      <c r="BQ957" s="68"/>
      <c r="BR957" s="68"/>
      <c r="BS957" s="46"/>
    </row>
    <row r="958" spans="4:71" s="47" customFormat="1" ht="9.75" customHeight="1" x14ac:dyDescent="0.3">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c r="BJ958" s="68"/>
      <c r="BK958" s="68"/>
      <c r="BL958" s="68"/>
      <c r="BM958" s="68"/>
      <c r="BN958" s="68"/>
      <c r="BO958" s="68"/>
      <c r="BP958" s="68"/>
      <c r="BQ958" s="68"/>
      <c r="BR958" s="68"/>
      <c r="BS958" s="46"/>
    </row>
    <row r="959" spans="4:71" s="47" customFormat="1" ht="9.75" customHeight="1" x14ac:dyDescent="0.3">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c r="BJ959" s="68"/>
      <c r="BK959" s="68"/>
      <c r="BL959" s="68"/>
      <c r="BM959" s="68"/>
      <c r="BN959" s="68"/>
      <c r="BO959" s="68"/>
      <c r="BP959" s="68"/>
      <c r="BQ959" s="68"/>
      <c r="BR959" s="68"/>
      <c r="BS959" s="46"/>
    </row>
    <row r="960" spans="4:71" s="47" customFormat="1" ht="9.75" customHeight="1" x14ac:dyDescent="0.3">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c r="BJ960" s="68"/>
      <c r="BK960" s="68"/>
      <c r="BL960" s="68"/>
      <c r="BM960" s="68"/>
      <c r="BN960" s="68"/>
      <c r="BO960" s="68"/>
      <c r="BP960" s="68"/>
      <c r="BQ960" s="68"/>
      <c r="BR960" s="68"/>
      <c r="BS960" s="46"/>
    </row>
    <row r="961" spans="4:71" s="47" customFormat="1" ht="9.75" customHeight="1" x14ac:dyDescent="0.3">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c r="BJ961" s="68"/>
      <c r="BK961" s="68"/>
      <c r="BL961" s="68"/>
      <c r="BM961" s="68"/>
      <c r="BN961" s="68"/>
      <c r="BO961" s="68"/>
      <c r="BP961" s="68"/>
      <c r="BQ961" s="68"/>
      <c r="BR961" s="68"/>
      <c r="BS961" s="46"/>
    </row>
    <row r="962" spans="4:71" s="47" customFormat="1" ht="9.75" customHeight="1" x14ac:dyDescent="0.3">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c r="BJ962" s="68"/>
      <c r="BK962" s="68"/>
      <c r="BL962" s="68"/>
      <c r="BM962" s="68"/>
      <c r="BN962" s="68"/>
      <c r="BO962" s="68"/>
      <c r="BP962" s="68"/>
      <c r="BQ962" s="68"/>
      <c r="BR962" s="68"/>
      <c r="BS962" s="46"/>
    </row>
    <row r="963" spans="4:71" s="47" customFormat="1" ht="9.75" customHeight="1" x14ac:dyDescent="0.3">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c r="BR963" s="68"/>
      <c r="BS963" s="46"/>
    </row>
    <row r="964" spans="4:71" s="47" customFormat="1" ht="9.75" customHeight="1" x14ac:dyDescent="0.3">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46"/>
    </row>
    <row r="965" spans="4:71" s="47" customFormat="1" ht="9.75" customHeight="1" x14ac:dyDescent="0.3">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c r="BR965" s="68"/>
      <c r="BS965" s="46"/>
    </row>
    <row r="966" spans="4:71" s="47" customFormat="1" ht="9.75" customHeight="1" x14ac:dyDescent="0.3">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c r="BR966" s="68"/>
      <c r="BS966" s="46"/>
    </row>
    <row r="967" spans="4:71" s="47" customFormat="1" ht="9.75" customHeight="1" x14ac:dyDescent="0.3">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c r="BR967" s="68"/>
      <c r="BS967" s="46"/>
    </row>
    <row r="968" spans="4:71" s="47" customFormat="1" ht="9.75" customHeight="1" x14ac:dyDescent="0.3">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c r="BR968" s="68"/>
      <c r="BS968" s="46"/>
    </row>
    <row r="969" spans="4:71" s="47" customFormat="1" ht="9.75" customHeight="1" x14ac:dyDescent="0.3">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c r="BR969" s="68"/>
      <c r="BS969" s="46"/>
    </row>
    <row r="970" spans="4:71" s="47" customFormat="1" ht="9.75" customHeight="1" x14ac:dyDescent="0.3">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c r="BJ970" s="68"/>
      <c r="BK970" s="68"/>
      <c r="BL970" s="68"/>
      <c r="BM970" s="68"/>
      <c r="BN970" s="68"/>
      <c r="BO970" s="68"/>
      <c r="BP970" s="68"/>
      <c r="BQ970" s="68"/>
      <c r="BR970" s="68"/>
      <c r="BS970" s="46"/>
    </row>
    <row r="971" spans="4:71" s="47" customFormat="1" ht="9.75" customHeight="1" x14ac:dyDescent="0.3">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c r="BR971" s="68"/>
      <c r="BS971" s="46"/>
    </row>
    <row r="972" spans="4:71" s="47" customFormat="1" ht="9.75" customHeight="1" x14ac:dyDescent="0.3">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c r="BR972" s="68"/>
      <c r="BS972" s="46"/>
    </row>
    <row r="973" spans="4:71" s="47" customFormat="1" ht="9.75" customHeight="1" x14ac:dyDescent="0.3">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c r="BR973" s="68"/>
      <c r="BS973" s="46"/>
    </row>
    <row r="974" spans="4:71" s="47" customFormat="1" ht="9.75" customHeight="1" x14ac:dyDescent="0.3">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c r="BJ974" s="68"/>
      <c r="BK974" s="68"/>
      <c r="BL974" s="68"/>
      <c r="BM974" s="68"/>
      <c r="BN974" s="68"/>
      <c r="BO974" s="68"/>
      <c r="BP974" s="68"/>
      <c r="BQ974" s="68"/>
      <c r="BR974" s="68"/>
      <c r="BS974" s="46"/>
    </row>
    <row r="975" spans="4:71" s="47" customFormat="1" ht="9.75" customHeight="1" x14ac:dyDescent="0.3">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c r="BJ975" s="68"/>
      <c r="BK975" s="68"/>
      <c r="BL975" s="68"/>
      <c r="BM975" s="68"/>
      <c r="BN975" s="68"/>
      <c r="BO975" s="68"/>
      <c r="BP975" s="68"/>
      <c r="BQ975" s="68"/>
      <c r="BR975" s="68"/>
      <c r="BS975" s="46"/>
    </row>
    <row r="976" spans="4:71" s="47" customFormat="1" ht="9.75" customHeight="1" x14ac:dyDescent="0.3">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46"/>
    </row>
    <row r="977" spans="4:71" s="47" customFormat="1" ht="9.75" customHeight="1" x14ac:dyDescent="0.3">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c r="BR977" s="68"/>
      <c r="BS977" s="46"/>
    </row>
    <row r="978" spans="4:71" s="47" customFormat="1" ht="9.75" customHeight="1" x14ac:dyDescent="0.3">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c r="BJ978" s="68"/>
      <c r="BK978" s="68"/>
      <c r="BL978" s="68"/>
      <c r="BM978" s="68"/>
      <c r="BN978" s="68"/>
      <c r="BO978" s="68"/>
      <c r="BP978" s="68"/>
      <c r="BQ978" s="68"/>
      <c r="BR978" s="68"/>
      <c r="BS978" s="46"/>
    </row>
    <row r="979" spans="4:71" s="47" customFormat="1" ht="9.75" customHeight="1" x14ac:dyDescent="0.3">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c r="BJ979" s="68"/>
      <c r="BK979" s="68"/>
      <c r="BL979" s="68"/>
      <c r="BM979" s="68"/>
      <c r="BN979" s="68"/>
      <c r="BO979" s="68"/>
      <c r="BP979" s="68"/>
      <c r="BQ979" s="68"/>
      <c r="BR979" s="68"/>
      <c r="BS979" s="46"/>
    </row>
    <row r="980" spans="4:71" s="47" customFormat="1" ht="9.75" customHeight="1" x14ac:dyDescent="0.3">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c r="BJ980" s="68"/>
      <c r="BK980" s="68"/>
      <c r="BL980" s="68"/>
      <c r="BM980" s="68"/>
      <c r="BN980" s="68"/>
      <c r="BO980" s="68"/>
      <c r="BP980" s="68"/>
      <c r="BQ980" s="68"/>
      <c r="BR980" s="68"/>
      <c r="BS980" s="46"/>
    </row>
    <row r="981" spans="4:71" s="47" customFormat="1" ht="9.75" customHeight="1" x14ac:dyDescent="0.3">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c r="BJ981" s="68"/>
      <c r="BK981" s="68"/>
      <c r="BL981" s="68"/>
      <c r="BM981" s="68"/>
      <c r="BN981" s="68"/>
      <c r="BO981" s="68"/>
      <c r="BP981" s="68"/>
      <c r="BQ981" s="68"/>
      <c r="BR981" s="68"/>
      <c r="BS981" s="46"/>
    </row>
    <row r="982" spans="4:71" s="47" customFormat="1" ht="9.75" customHeight="1" x14ac:dyDescent="0.3">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c r="BM982" s="68"/>
      <c r="BN982" s="68"/>
      <c r="BO982" s="68"/>
      <c r="BP982" s="68"/>
      <c r="BQ982" s="68"/>
      <c r="BR982" s="68"/>
      <c r="BS982" s="46"/>
    </row>
    <row r="983" spans="4:71" s="47" customFormat="1" ht="9.75" customHeight="1" x14ac:dyDescent="0.3">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c r="BJ983" s="68"/>
      <c r="BK983" s="68"/>
      <c r="BL983" s="68"/>
      <c r="BM983" s="68"/>
      <c r="BN983" s="68"/>
      <c r="BO983" s="68"/>
      <c r="BP983" s="68"/>
      <c r="BQ983" s="68"/>
      <c r="BR983" s="68"/>
      <c r="BS983" s="46"/>
    </row>
    <row r="984" spans="4:71" s="47" customFormat="1" ht="9.75" customHeight="1" x14ac:dyDescent="0.3">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c r="BJ984" s="68"/>
      <c r="BK984" s="68"/>
      <c r="BL984" s="68"/>
      <c r="BM984" s="68"/>
      <c r="BN984" s="68"/>
      <c r="BO984" s="68"/>
      <c r="BP984" s="68"/>
      <c r="BQ984" s="68"/>
      <c r="BR984" s="68"/>
      <c r="BS984" s="46"/>
    </row>
    <row r="985" spans="4:71" s="47" customFormat="1" ht="9.75" customHeight="1" x14ac:dyDescent="0.3">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c r="BJ985" s="68"/>
      <c r="BK985" s="68"/>
      <c r="BL985" s="68"/>
      <c r="BM985" s="68"/>
      <c r="BN985" s="68"/>
      <c r="BO985" s="68"/>
      <c r="BP985" s="68"/>
      <c r="BQ985" s="68"/>
      <c r="BR985" s="68"/>
      <c r="BS985" s="46"/>
    </row>
    <row r="986" spans="4:71" s="47" customFormat="1" ht="9.75" customHeight="1" x14ac:dyDescent="0.3">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c r="BJ986" s="68"/>
      <c r="BK986" s="68"/>
      <c r="BL986" s="68"/>
      <c r="BM986" s="68"/>
      <c r="BN986" s="68"/>
      <c r="BO986" s="68"/>
      <c r="BP986" s="68"/>
      <c r="BQ986" s="68"/>
      <c r="BR986" s="68"/>
      <c r="BS986" s="46"/>
    </row>
    <row r="987" spans="4:71" s="47" customFormat="1" ht="9.75" customHeight="1" x14ac:dyDescent="0.3">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c r="BJ987" s="68"/>
      <c r="BK987" s="68"/>
      <c r="BL987" s="68"/>
      <c r="BM987" s="68"/>
      <c r="BN987" s="68"/>
      <c r="BO987" s="68"/>
      <c r="BP987" s="68"/>
      <c r="BQ987" s="68"/>
      <c r="BR987" s="68"/>
      <c r="BS987" s="46"/>
    </row>
    <row r="988" spans="4:71" s="47" customFormat="1" ht="9.75" customHeight="1" x14ac:dyDescent="0.3">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c r="BR988" s="68"/>
      <c r="BS988" s="46"/>
    </row>
    <row r="989" spans="4:71" s="47" customFormat="1" ht="9.75" customHeight="1" x14ac:dyDescent="0.3">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c r="BJ989" s="68"/>
      <c r="BK989" s="68"/>
      <c r="BL989" s="68"/>
      <c r="BM989" s="68"/>
      <c r="BN989" s="68"/>
      <c r="BO989" s="68"/>
      <c r="BP989" s="68"/>
      <c r="BQ989" s="68"/>
      <c r="BR989" s="68"/>
      <c r="BS989" s="46"/>
    </row>
    <row r="990" spans="4:71" s="47" customFormat="1" ht="9.75" customHeight="1" x14ac:dyDescent="0.3">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c r="BJ990" s="68"/>
      <c r="BK990" s="68"/>
      <c r="BL990" s="68"/>
      <c r="BM990" s="68"/>
      <c r="BN990" s="68"/>
      <c r="BO990" s="68"/>
      <c r="BP990" s="68"/>
      <c r="BQ990" s="68"/>
      <c r="BR990" s="68"/>
      <c r="BS990" s="46"/>
    </row>
    <row r="991" spans="4:71" s="47" customFormat="1" ht="9.75" customHeight="1" x14ac:dyDescent="0.3">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c r="BJ991" s="68"/>
      <c r="BK991" s="68"/>
      <c r="BL991" s="68"/>
      <c r="BM991" s="68"/>
      <c r="BN991" s="68"/>
      <c r="BO991" s="68"/>
      <c r="BP991" s="68"/>
      <c r="BQ991" s="68"/>
      <c r="BR991" s="68"/>
      <c r="BS991" s="46"/>
    </row>
    <row r="992" spans="4:71" s="47" customFormat="1" ht="9.75" customHeight="1" x14ac:dyDescent="0.3">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c r="BJ992" s="68"/>
      <c r="BK992" s="68"/>
      <c r="BL992" s="68"/>
      <c r="BM992" s="68"/>
      <c r="BN992" s="68"/>
      <c r="BO992" s="68"/>
      <c r="BP992" s="68"/>
      <c r="BQ992" s="68"/>
      <c r="BR992" s="68"/>
      <c r="BS992" s="46"/>
    </row>
    <row r="993" spans="4:71" s="47" customFormat="1" ht="9.75" customHeight="1" x14ac:dyDescent="0.3">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c r="BJ993" s="68"/>
      <c r="BK993" s="68"/>
      <c r="BL993" s="68"/>
      <c r="BM993" s="68"/>
      <c r="BN993" s="68"/>
      <c r="BO993" s="68"/>
      <c r="BP993" s="68"/>
      <c r="BQ993" s="68"/>
      <c r="BR993" s="68"/>
      <c r="BS993" s="46"/>
    </row>
    <row r="994" spans="4:71" s="47" customFormat="1" ht="9.75" customHeight="1" x14ac:dyDescent="0.3">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c r="BJ994" s="68"/>
      <c r="BK994" s="68"/>
      <c r="BL994" s="68"/>
      <c r="BM994" s="68"/>
      <c r="BN994" s="68"/>
      <c r="BO994" s="68"/>
      <c r="BP994" s="68"/>
      <c r="BQ994" s="68"/>
      <c r="BR994" s="68"/>
      <c r="BS994" s="46"/>
    </row>
    <row r="995" spans="4:71" s="47" customFormat="1" ht="9.75" customHeight="1" x14ac:dyDescent="0.3">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c r="BJ995" s="68"/>
      <c r="BK995" s="68"/>
      <c r="BL995" s="68"/>
      <c r="BM995" s="68"/>
      <c r="BN995" s="68"/>
      <c r="BO995" s="68"/>
      <c r="BP995" s="68"/>
      <c r="BQ995" s="68"/>
      <c r="BR995" s="68"/>
      <c r="BS995" s="46"/>
    </row>
    <row r="996" spans="4:71" s="47" customFormat="1" ht="9.75" customHeight="1" x14ac:dyDescent="0.3">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c r="BR996" s="68"/>
      <c r="BS996" s="46"/>
    </row>
    <row r="997" spans="4:71" s="47" customFormat="1" ht="9.75" customHeight="1" x14ac:dyDescent="0.3">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c r="BJ997" s="68"/>
      <c r="BK997" s="68"/>
      <c r="BL997" s="68"/>
      <c r="BM997" s="68"/>
      <c r="BN997" s="68"/>
      <c r="BO997" s="68"/>
      <c r="BP997" s="68"/>
      <c r="BQ997" s="68"/>
      <c r="BR997" s="68"/>
      <c r="BS997" s="46"/>
    </row>
    <row r="998" spans="4:71" s="47" customFormat="1" ht="9.75" customHeight="1" x14ac:dyDescent="0.3">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c r="BJ998" s="68"/>
      <c r="BK998" s="68"/>
      <c r="BL998" s="68"/>
      <c r="BM998" s="68"/>
      <c r="BN998" s="68"/>
      <c r="BO998" s="68"/>
      <c r="BP998" s="68"/>
      <c r="BQ998" s="68"/>
      <c r="BR998" s="68"/>
      <c r="BS998" s="46"/>
    </row>
    <row r="999" spans="4:71" s="47" customFormat="1" ht="9.75" customHeight="1" x14ac:dyDescent="0.3">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c r="BR999" s="68"/>
      <c r="BS999" s="46"/>
    </row>
    <row r="1000" spans="4:71" s="47" customFormat="1" ht="9.75" customHeight="1" x14ac:dyDescent="0.3">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c r="BJ1000" s="68"/>
      <c r="BK1000" s="68"/>
      <c r="BL1000" s="68"/>
      <c r="BM1000" s="68"/>
      <c r="BN1000" s="68"/>
      <c r="BO1000" s="68"/>
      <c r="BP1000" s="68"/>
      <c r="BQ1000" s="68"/>
      <c r="BR1000" s="68"/>
      <c r="BS1000" s="46"/>
    </row>
    <row r="1001" spans="4:71" s="47" customFormat="1" ht="9.75" customHeight="1" x14ac:dyDescent="0.3">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68"/>
      <c r="AY1001" s="68"/>
      <c r="AZ1001" s="68"/>
      <c r="BA1001" s="68"/>
      <c r="BB1001" s="68"/>
      <c r="BC1001" s="68"/>
      <c r="BD1001" s="68"/>
      <c r="BE1001" s="68"/>
      <c r="BF1001" s="68"/>
      <c r="BG1001" s="68"/>
      <c r="BH1001" s="68"/>
      <c r="BI1001" s="68"/>
      <c r="BJ1001" s="68"/>
      <c r="BK1001" s="68"/>
      <c r="BL1001" s="68"/>
      <c r="BM1001" s="68"/>
      <c r="BN1001" s="68"/>
      <c r="BO1001" s="68"/>
      <c r="BP1001" s="68"/>
      <c r="BQ1001" s="68"/>
      <c r="BR1001" s="68"/>
      <c r="BS1001" s="46"/>
    </row>
    <row r="1002" spans="4:71" s="47" customFormat="1" ht="9.75" customHeight="1" x14ac:dyDescent="0.3">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68"/>
      <c r="AY1002" s="68"/>
      <c r="AZ1002" s="68"/>
      <c r="BA1002" s="68"/>
      <c r="BB1002" s="68"/>
      <c r="BC1002" s="68"/>
      <c r="BD1002" s="68"/>
      <c r="BE1002" s="68"/>
      <c r="BF1002" s="68"/>
      <c r="BG1002" s="68"/>
      <c r="BH1002" s="68"/>
      <c r="BI1002" s="68"/>
      <c r="BJ1002" s="68"/>
      <c r="BK1002" s="68"/>
      <c r="BL1002" s="68"/>
      <c r="BM1002" s="68"/>
      <c r="BN1002" s="68"/>
      <c r="BO1002" s="68"/>
      <c r="BP1002" s="68"/>
      <c r="BQ1002" s="68"/>
      <c r="BR1002" s="68"/>
      <c r="BS1002" s="46"/>
    </row>
    <row r="1003" spans="4:71" s="47" customFormat="1" ht="9.75" customHeight="1" x14ac:dyDescent="0.3">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68"/>
      <c r="BG1003" s="68"/>
      <c r="BH1003" s="68"/>
      <c r="BI1003" s="68"/>
      <c r="BJ1003" s="68"/>
      <c r="BK1003" s="68"/>
      <c r="BL1003" s="68"/>
      <c r="BM1003" s="68"/>
      <c r="BN1003" s="68"/>
      <c r="BO1003" s="68"/>
      <c r="BP1003" s="68"/>
      <c r="BQ1003" s="68"/>
      <c r="BR1003" s="68"/>
      <c r="BS1003" s="46"/>
    </row>
    <row r="1004" spans="4:71" s="47" customFormat="1" ht="9.75" customHeight="1" x14ac:dyDescent="0.3">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68"/>
      <c r="BG1004" s="68"/>
      <c r="BH1004" s="68"/>
      <c r="BI1004" s="68"/>
      <c r="BJ1004" s="68"/>
      <c r="BK1004" s="68"/>
      <c r="BL1004" s="68"/>
      <c r="BM1004" s="68"/>
      <c r="BN1004" s="68"/>
      <c r="BO1004" s="68"/>
      <c r="BP1004" s="68"/>
      <c r="BQ1004" s="68"/>
      <c r="BR1004" s="68"/>
      <c r="BS1004" s="46"/>
    </row>
    <row r="1005" spans="4:71" s="47" customFormat="1" ht="9.75" customHeight="1" x14ac:dyDescent="0.3">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c r="BJ1005" s="68"/>
      <c r="BK1005" s="68"/>
      <c r="BL1005" s="68"/>
      <c r="BM1005" s="68"/>
      <c r="BN1005" s="68"/>
      <c r="BO1005" s="68"/>
      <c r="BP1005" s="68"/>
      <c r="BQ1005" s="68"/>
      <c r="BR1005" s="68"/>
      <c r="BS1005" s="46"/>
    </row>
    <row r="1006" spans="4:71" s="47" customFormat="1" ht="9.75" customHeight="1" x14ac:dyDescent="0.3">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68"/>
      <c r="BG1006" s="68"/>
      <c r="BH1006" s="68"/>
      <c r="BI1006" s="68"/>
      <c r="BJ1006" s="68"/>
      <c r="BK1006" s="68"/>
      <c r="BL1006" s="68"/>
      <c r="BM1006" s="68"/>
      <c r="BN1006" s="68"/>
      <c r="BO1006" s="68"/>
      <c r="BP1006" s="68"/>
      <c r="BQ1006" s="68"/>
      <c r="BR1006" s="68"/>
      <c r="BS1006" s="46"/>
    </row>
    <row r="1007" spans="4:71" s="47" customFormat="1" ht="9.75" customHeight="1" x14ac:dyDescent="0.3">
      <c r="D1007" s="68"/>
      <c r="E1007" s="68"/>
      <c r="F1007" s="68"/>
      <c r="G1007" s="68"/>
      <c r="H1007" s="68"/>
      <c r="I1007" s="68"/>
      <c r="J1007" s="68"/>
      <c r="K1007" s="68"/>
      <c r="L1007" s="68"/>
      <c r="M1007" s="68"/>
      <c r="N1007" s="68"/>
      <c r="O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68"/>
      <c r="BG1007" s="68"/>
      <c r="BH1007" s="68"/>
      <c r="BI1007" s="68"/>
      <c r="BJ1007" s="68"/>
      <c r="BK1007" s="68"/>
      <c r="BL1007" s="68"/>
      <c r="BM1007" s="68"/>
      <c r="BN1007" s="68"/>
      <c r="BO1007" s="68"/>
      <c r="BP1007" s="68"/>
      <c r="BQ1007" s="68"/>
      <c r="BR1007" s="68"/>
      <c r="BS1007" s="46"/>
    </row>
    <row r="1008" spans="4:71" s="47" customFormat="1" ht="9.75" customHeight="1" x14ac:dyDescent="0.3">
      <c r="D1008" s="68"/>
      <c r="E1008" s="68"/>
      <c r="F1008" s="68"/>
      <c r="G1008" s="68"/>
      <c r="H1008" s="68"/>
      <c r="I1008" s="68"/>
      <c r="J1008" s="68"/>
      <c r="K1008" s="68"/>
      <c r="L1008" s="68"/>
      <c r="M1008" s="68"/>
      <c r="N1008" s="68"/>
      <c r="O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68"/>
      <c r="AY1008" s="68"/>
      <c r="AZ1008" s="68"/>
      <c r="BA1008" s="68"/>
      <c r="BB1008" s="68"/>
      <c r="BC1008" s="68"/>
      <c r="BD1008" s="68"/>
      <c r="BE1008" s="68"/>
      <c r="BF1008" s="68"/>
      <c r="BG1008" s="68"/>
      <c r="BH1008" s="68"/>
      <c r="BI1008" s="68"/>
      <c r="BJ1008" s="68"/>
      <c r="BK1008" s="68"/>
      <c r="BL1008" s="68"/>
      <c r="BM1008" s="68"/>
      <c r="BN1008" s="68"/>
      <c r="BO1008" s="68"/>
      <c r="BP1008" s="68"/>
      <c r="BQ1008" s="68"/>
      <c r="BR1008" s="68"/>
      <c r="BS1008" s="46"/>
    </row>
    <row r="1009" spans="4:71" s="47" customFormat="1" ht="9.75" customHeight="1" x14ac:dyDescent="0.3">
      <c r="D1009" s="68"/>
      <c r="E1009" s="68"/>
      <c r="F1009" s="68"/>
      <c r="G1009" s="68"/>
      <c r="H1009" s="68"/>
      <c r="I1009" s="68"/>
      <c r="J1009" s="68"/>
      <c r="K1009" s="68"/>
      <c r="L1009" s="68"/>
      <c r="M1009" s="68"/>
      <c r="N1009" s="68"/>
      <c r="O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68"/>
      <c r="AY1009" s="68"/>
      <c r="AZ1009" s="68"/>
      <c r="BA1009" s="68"/>
      <c r="BB1009" s="68"/>
      <c r="BC1009" s="68"/>
      <c r="BD1009" s="68"/>
      <c r="BE1009" s="68"/>
      <c r="BF1009" s="68"/>
      <c r="BG1009" s="68"/>
      <c r="BH1009" s="68"/>
      <c r="BI1009" s="68"/>
      <c r="BJ1009" s="68"/>
      <c r="BK1009" s="68"/>
      <c r="BL1009" s="68"/>
      <c r="BM1009" s="68"/>
      <c r="BN1009" s="68"/>
      <c r="BO1009" s="68"/>
      <c r="BP1009" s="68"/>
      <c r="BQ1009" s="68"/>
      <c r="BR1009" s="68"/>
      <c r="BS1009" s="46"/>
    </row>
    <row r="1010" spans="4:71" s="47" customFormat="1" ht="9.75" customHeight="1" x14ac:dyDescent="0.3">
      <c r="D1010" s="68"/>
      <c r="E1010" s="68"/>
      <c r="F1010" s="68"/>
      <c r="G1010" s="68"/>
      <c r="H1010" s="68"/>
      <c r="I1010" s="68"/>
      <c r="J1010" s="68"/>
      <c r="K1010" s="68"/>
      <c r="L1010" s="68"/>
      <c r="M1010" s="68"/>
      <c r="N1010" s="68"/>
      <c r="O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68"/>
      <c r="AY1010" s="68"/>
      <c r="AZ1010" s="68"/>
      <c r="BA1010" s="68"/>
      <c r="BB1010" s="68"/>
      <c r="BC1010" s="68"/>
      <c r="BD1010" s="68"/>
      <c r="BE1010" s="68"/>
      <c r="BF1010" s="68"/>
      <c r="BG1010" s="68"/>
      <c r="BH1010" s="68"/>
      <c r="BI1010" s="68"/>
      <c r="BJ1010" s="68"/>
      <c r="BK1010" s="68"/>
      <c r="BL1010" s="68"/>
      <c r="BM1010" s="68"/>
      <c r="BN1010" s="68"/>
      <c r="BO1010" s="68"/>
      <c r="BP1010" s="68"/>
      <c r="BQ1010" s="68"/>
      <c r="BR1010" s="68"/>
      <c r="BS1010" s="46"/>
    </row>
    <row r="1011" spans="4:71" s="47" customFormat="1" ht="9.75" customHeight="1" x14ac:dyDescent="0.3">
      <c r="D1011" s="68"/>
      <c r="E1011" s="68"/>
      <c r="F1011" s="68"/>
      <c r="G1011" s="68"/>
      <c r="H1011" s="68"/>
      <c r="I1011" s="68"/>
      <c r="J1011" s="68"/>
      <c r="K1011" s="68"/>
      <c r="L1011" s="68"/>
      <c r="M1011" s="68"/>
      <c r="N1011" s="68"/>
      <c r="O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c r="BE1011" s="68"/>
      <c r="BF1011" s="68"/>
      <c r="BG1011" s="68"/>
      <c r="BH1011" s="68"/>
      <c r="BI1011" s="68"/>
      <c r="BJ1011" s="68"/>
      <c r="BK1011" s="68"/>
      <c r="BL1011" s="68"/>
      <c r="BM1011" s="68"/>
      <c r="BN1011" s="68"/>
      <c r="BO1011" s="68"/>
      <c r="BP1011" s="68"/>
      <c r="BQ1011" s="68"/>
      <c r="BR1011" s="68"/>
      <c r="BS1011" s="46"/>
    </row>
    <row r="1012" spans="4:71" s="47" customFormat="1" ht="9.75" customHeight="1" x14ac:dyDescent="0.3">
      <c r="D1012" s="68"/>
      <c r="E1012" s="68"/>
      <c r="F1012" s="68"/>
      <c r="G1012" s="68"/>
      <c r="H1012" s="68"/>
      <c r="I1012" s="68"/>
      <c r="J1012" s="68"/>
      <c r="K1012" s="68"/>
      <c r="L1012" s="68"/>
      <c r="M1012" s="68"/>
      <c r="N1012" s="68"/>
      <c r="O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68"/>
      <c r="AY1012" s="68"/>
      <c r="AZ1012" s="68"/>
      <c r="BA1012" s="68"/>
      <c r="BB1012" s="68"/>
      <c r="BC1012" s="68"/>
      <c r="BD1012" s="68"/>
      <c r="BE1012" s="68"/>
      <c r="BF1012" s="68"/>
      <c r="BG1012" s="68"/>
      <c r="BH1012" s="68"/>
      <c r="BI1012" s="68"/>
      <c r="BJ1012" s="68"/>
      <c r="BK1012" s="68"/>
      <c r="BL1012" s="68"/>
      <c r="BM1012" s="68"/>
      <c r="BN1012" s="68"/>
      <c r="BO1012" s="68"/>
      <c r="BP1012" s="68"/>
      <c r="BQ1012" s="68"/>
      <c r="BR1012" s="68"/>
      <c r="BS1012" s="46"/>
    </row>
    <row r="1013" spans="4:71" s="47" customFormat="1" ht="9.75" customHeight="1" x14ac:dyDescent="0.3">
      <c r="D1013" s="68"/>
      <c r="E1013" s="68"/>
      <c r="F1013" s="68"/>
      <c r="G1013" s="68"/>
      <c r="H1013" s="68"/>
      <c r="I1013" s="68"/>
      <c r="J1013" s="68"/>
      <c r="K1013" s="68"/>
      <c r="L1013" s="68"/>
      <c r="M1013" s="68"/>
      <c r="N1013" s="68"/>
      <c r="O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68"/>
      <c r="AY1013" s="68"/>
      <c r="AZ1013" s="68"/>
      <c r="BA1013" s="68"/>
      <c r="BB1013" s="68"/>
      <c r="BC1013" s="68"/>
      <c r="BD1013" s="68"/>
      <c r="BE1013" s="68"/>
      <c r="BF1013" s="68"/>
      <c r="BG1013" s="68"/>
      <c r="BH1013" s="68"/>
      <c r="BI1013" s="68"/>
      <c r="BJ1013" s="68"/>
      <c r="BK1013" s="68"/>
      <c r="BL1013" s="68"/>
      <c r="BM1013" s="68"/>
      <c r="BN1013" s="68"/>
      <c r="BO1013" s="68"/>
      <c r="BP1013" s="68"/>
      <c r="BQ1013" s="68"/>
      <c r="BR1013" s="68"/>
      <c r="BS1013" s="46"/>
    </row>
    <row r="1014" spans="4:71" s="47" customFormat="1" ht="9.75" customHeight="1" x14ac:dyDescent="0.3">
      <c r="D1014" s="68"/>
      <c r="E1014" s="68"/>
      <c r="F1014" s="68"/>
      <c r="G1014" s="68"/>
      <c r="H1014" s="68"/>
      <c r="I1014" s="68"/>
      <c r="J1014" s="68"/>
      <c r="K1014" s="68"/>
      <c r="L1014" s="68"/>
      <c r="M1014" s="68"/>
      <c r="N1014" s="68"/>
      <c r="O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c r="BE1014" s="68"/>
      <c r="BF1014" s="68"/>
      <c r="BG1014" s="68"/>
      <c r="BH1014" s="68"/>
      <c r="BI1014" s="68"/>
      <c r="BJ1014" s="68"/>
      <c r="BK1014" s="68"/>
      <c r="BL1014" s="68"/>
      <c r="BM1014" s="68"/>
      <c r="BN1014" s="68"/>
      <c r="BO1014" s="68"/>
      <c r="BP1014" s="68"/>
      <c r="BQ1014" s="68"/>
      <c r="BR1014" s="68"/>
      <c r="BS1014" s="46"/>
    </row>
    <row r="1015" spans="4:71" s="47" customFormat="1" ht="9.75" customHeight="1" x14ac:dyDescent="0.3">
      <c r="D1015" s="68"/>
      <c r="E1015" s="68"/>
      <c r="F1015" s="68"/>
      <c r="G1015" s="68"/>
      <c r="H1015" s="68"/>
      <c r="I1015" s="68"/>
      <c r="J1015" s="68"/>
      <c r="K1015" s="68"/>
      <c r="L1015" s="68"/>
      <c r="M1015" s="68"/>
      <c r="N1015" s="68"/>
      <c r="O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68"/>
      <c r="AY1015" s="68"/>
      <c r="AZ1015" s="68"/>
      <c r="BA1015" s="68"/>
      <c r="BB1015" s="68"/>
      <c r="BC1015" s="68"/>
      <c r="BD1015" s="68"/>
      <c r="BE1015" s="68"/>
      <c r="BF1015" s="68"/>
      <c r="BG1015" s="68"/>
      <c r="BH1015" s="68"/>
      <c r="BI1015" s="68"/>
      <c r="BJ1015" s="68"/>
      <c r="BK1015" s="68"/>
      <c r="BL1015" s="68"/>
      <c r="BM1015" s="68"/>
      <c r="BN1015" s="68"/>
      <c r="BO1015" s="68"/>
      <c r="BP1015" s="68"/>
      <c r="BQ1015" s="68"/>
      <c r="BR1015" s="68"/>
      <c r="BS1015" s="46"/>
    </row>
    <row r="1016" spans="4:71" s="47" customFormat="1" ht="9.75" customHeight="1" x14ac:dyDescent="0.3">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68"/>
      <c r="AY1016" s="68"/>
      <c r="AZ1016" s="68"/>
      <c r="BA1016" s="68"/>
      <c r="BB1016" s="68"/>
      <c r="BC1016" s="68"/>
      <c r="BD1016" s="68"/>
      <c r="BE1016" s="68"/>
      <c r="BF1016" s="68"/>
      <c r="BG1016" s="68"/>
      <c r="BH1016" s="68"/>
      <c r="BI1016" s="68"/>
      <c r="BJ1016" s="68"/>
      <c r="BK1016" s="68"/>
      <c r="BL1016" s="68"/>
      <c r="BM1016" s="68"/>
      <c r="BN1016" s="68"/>
      <c r="BO1016" s="68"/>
      <c r="BP1016" s="68"/>
      <c r="BQ1016" s="68"/>
      <c r="BR1016" s="68"/>
      <c r="BS1016" s="46"/>
    </row>
    <row r="1017" spans="4:71" s="47" customFormat="1" ht="9.75" customHeight="1" x14ac:dyDescent="0.3">
      <c r="D1017" s="68"/>
      <c r="E1017" s="68"/>
      <c r="F1017" s="68"/>
      <c r="G1017" s="68"/>
      <c r="H1017" s="68"/>
      <c r="I1017" s="68"/>
      <c r="J1017" s="68"/>
      <c r="K1017" s="68"/>
      <c r="L1017" s="68"/>
      <c r="M1017" s="68"/>
      <c r="N1017" s="68"/>
      <c r="O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68"/>
      <c r="AY1017" s="68"/>
      <c r="AZ1017" s="68"/>
      <c r="BA1017" s="68"/>
      <c r="BB1017" s="68"/>
      <c r="BC1017" s="68"/>
      <c r="BD1017" s="68"/>
      <c r="BE1017" s="68"/>
      <c r="BF1017" s="68"/>
      <c r="BG1017" s="68"/>
      <c r="BH1017" s="68"/>
      <c r="BI1017" s="68"/>
      <c r="BJ1017" s="68"/>
      <c r="BK1017" s="68"/>
      <c r="BL1017" s="68"/>
      <c r="BM1017" s="68"/>
      <c r="BN1017" s="68"/>
      <c r="BO1017" s="68"/>
      <c r="BP1017" s="68"/>
      <c r="BQ1017" s="68"/>
      <c r="BR1017" s="68"/>
      <c r="BS1017" s="46"/>
    </row>
    <row r="1018" spans="4:71" s="47" customFormat="1" ht="9.75" customHeight="1" x14ac:dyDescent="0.3">
      <c r="D1018" s="68"/>
      <c r="E1018" s="68"/>
      <c r="F1018" s="68"/>
      <c r="G1018" s="68"/>
      <c r="H1018" s="68"/>
      <c r="I1018" s="68"/>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46"/>
    </row>
    <row r="1019" spans="4:71" s="47" customFormat="1" ht="9.75" customHeight="1" x14ac:dyDescent="0.3">
      <c r="D1019" s="68"/>
      <c r="E1019" s="68"/>
      <c r="F1019" s="68"/>
      <c r="G1019" s="68"/>
      <c r="H1019" s="68"/>
      <c r="I1019" s="68"/>
      <c r="J1019" s="68"/>
      <c r="K1019" s="68"/>
      <c r="L1019" s="68"/>
      <c r="M1019" s="68"/>
      <c r="N1019" s="68"/>
      <c r="O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68"/>
      <c r="AY1019" s="68"/>
      <c r="AZ1019" s="68"/>
      <c r="BA1019" s="68"/>
      <c r="BB1019" s="68"/>
      <c r="BC1019" s="68"/>
      <c r="BD1019" s="68"/>
      <c r="BE1019" s="68"/>
      <c r="BF1019" s="68"/>
      <c r="BG1019" s="68"/>
      <c r="BH1019" s="68"/>
      <c r="BI1019" s="68"/>
      <c r="BJ1019" s="68"/>
      <c r="BK1019" s="68"/>
      <c r="BL1019" s="68"/>
      <c r="BM1019" s="68"/>
      <c r="BN1019" s="68"/>
      <c r="BO1019" s="68"/>
      <c r="BP1019" s="68"/>
      <c r="BQ1019" s="68"/>
      <c r="BR1019" s="68"/>
      <c r="BS1019" s="46"/>
    </row>
    <row r="1020" spans="4:71" s="47" customFormat="1" ht="9.75" customHeight="1" x14ac:dyDescent="0.3">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c r="BE1020" s="68"/>
      <c r="BF1020" s="68"/>
      <c r="BG1020" s="68"/>
      <c r="BH1020" s="68"/>
      <c r="BI1020" s="68"/>
      <c r="BJ1020" s="68"/>
      <c r="BK1020" s="68"/>
      <c r="BL1020" s="68"/>
      <c r="BM1020" s="68"/>
      <c r="BN1020" s="68"/>
      <c r="BO1020" s="68"/>
      <c r="BP1020" s="68"/>
      <c r="BQ1020" s="68"/>
      <c r="BR1020" s="68"/>
      <c r="BS1020" s="46"/>
    </row>
    <row r="1021" spans="4:71" s="47" customFormat="1" ht="9.75" customHeight="1" x14ac:dyDescent="0.3">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46"/>
    </row>
    <row r="1022" spans="4:71" s="47" customFormat="1" ht="9.75" customHeight="1" x14ac:dyDescent="0.3">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c r="BE1022" s="68"/>
      <c r="BF1022" s="68"/>
      <c r="BG1022" s="68"/>
      <c r="BH1022" s="68"/>
      <c r="BI1022" s="68"/>
      <c r="BJ1022" s="68"/>
      <c r="BK1022" s="68"/>
      <c r="BL1022" s="68"/>
      <c r="BM1022" s="68"/>
      <c r="BN1022" s="68"/>
      <c r="BO1022" s="68"/>
      <c r="BP1022" s="68"/>
      <c r="BQ1022" s="68"/>
      <c r="BR1022" s="68"/>
      <c r="BS1022" s="46"/>
    </row>
    <row r="1023" spans="4:71" s="47" customFormat="1" ht="9.75" customHeight="1" x14ac:dyDescent="0.3">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c r="BE1023" s="68"/>
      <c r="BF1023" s="68"/>
      <c r="BG1023" s="68"/>
      <c r="BH1023" s="68"/>
      <c r="BI1023" s="68"/>
      <c r="BJ1023" s="68"/>
      <c r="BK1023" s="68"/>
      <c r="BL1023" s="68"/>
      <c r="BM1023" s="68"/>
      <c r="BN1023" s="68"/>
      <c r="BO1023" s="68"/>
      <c r="BP1023" s="68"/>
      <c r="BQ1023" s="68"/>
      <c r="BR1023" s="68"/>
      <c r="BS1023" s="46"/>
    </row>
    <row r="1024" spans="4:71" s="47" customFormat="1" ht="9.75" customHeight="1" x14ac:dyDescent="0.3">
      <c r="D1024" s="68"/>
      <c r="E1024" s="68"/>
      <c r="F1024" s="68"/>
      <c r="G1024" s="68"/>
      <c r="H1024" s="68"/>
      <c r="I1024" s="68"/>
      <c r="J1024" s="68"/>
      <c r="K1024" s="68"/>
      <c r="L1024" s="68"/>
      <c r="M1024" s="68"/>
      <c r="N1024" s="68"/>
      <c r="O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68"/>
      <c r="AY1024" s="68"/>
      <c r="AZ1024" s="68"/>
      <c r="BA1024" s="68"/>
      <c r="BB1024" s="68"/>
      <c r="BC1024" s="68"/>
      <c r="BD1024" s="68"/>
      <c r="BE1024" s="68"/>
      <c r="BF1024" s="68"/>
      <c r="BG1024" s="68"/>
      <c r="BH1024" s="68"/>
      <c r="BI1024" s="68"/>
      <c r="BJ1024" s="68"/>
      <c r="BK1024" s="68"/>
      <c r="BL1024" s="68"/>
      <c r="BM1024" s="68"/>
      <c r="BN1024" s="68"/>
      <c r="BO1024" s="68"/>
      <c r="BP1024" s="68"/>
      <c r="BQ1024" s="68"/>
      <c r="BR1024" s="68"/>
      <c r="BS1024" s="46"/>
    </row>
    <row r="1025" spans="4:71" s="47" customFormat="1" ht="9.75" customHeight="1" x14ac:dyDescent="0.3">
      <c r="D1025" s="68"/>
      <c r="E1025" s="68"/>
      <c r="F1025" s="68"/>
      <c r="G1025" s="68"/>
      <c r="H1025" s="68"/>
      <c r="I1025" s="68"/>
      <c r="J1025" s="68"/>
      <c r="K1025" s="68"/>
      <c r="L1025" s="68"/>
      <c r="M1025" s="68"/>
      <c r="N1025" s="68"/>
      <c r="O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c r="BE1025" s="68"/>
      <c r="BF1025" s="68"/>
      <c r="BG1025" s="68"/>
      <c r="BH1025" s="68"/>
      <c r="BI1025" s="68"/>
      <c r="BJ1025" s="68"/>
      <c r="BK1025" s="68"/>
      <c r="BL1025" s="68"/>
      <c r="BM1025" s="68"/>
      <c r="BN1025" s="68"/>
      <c r="BO1025" s="68"/>
      <c r="BP1025" s="68"/>
      <c r="BQ1025" s="68"/>
      <c r="BR1025" s="68"/>
      <c r="BS1025" s="46"/>
    </row>
    <row r="1026" spans="4:71" s="47" customFormat="1" ht="9.75" customHeight="1" x14ac:dyDescent="0.3">
      <c r="D1026" s="68"/>
      <c r="E1026" s="68"/>
      <c r="F1026" s="68"/>
      <c r="G1026" s="68"/>
      <c r="H1026" s="68"/>
      <c r="I1026" s="68"/>
      <c r="J1026" s="68"/>
      <c r="K1026" s="68"/>
      <c r="L1026" s="68"/>
      <c r="M1026" s="68"/>
      <c r="N1026" s="68"/>
      <c r="O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c r="BE1026" s="68"/>
      <c r="BF1026" s="68"/>
      <c r="BG1026" s="68"/>
      <c r="BH1026" s="68"/>
      <c r="BI1026" s="68"/>
      <c r="BJ1026" s="68"/>
      <c r="BK1026" s="68"/>
      <c r="BL1026" s="68"/>
      <c r="BM1026" s="68"/>
      <c r="BN1026" s="68"/>
      <c r="BO1026" s="68"/>
      <c r="BP1026" s="68"/>
      <c r="BQ1026" s="68"/>
      <c r="BR1026" s="68"/>
      <c r="BS1026" s="46"/>
    </row>
    <row r="1027" spans="4:71" s="47" customFormat="1" ht="9.75" customHeight="1" x14ac:dyDescent="0.3">
      <c r="D1027" s="68"/>
      <c r="E1027" s="68"/>
      <c r="F1027" s="68"/>
      <c r="G1027" s="68"/>
      <c r="H1027" s="68"/>
      <c r="I1027" s="68"/>
      <c r="J1027" s="68"/>
      <c r="K1027" s="68"/>
      <c r="L1027" s="68"/>
      <c r="M1027" s="68"/>
      <c r="N1027" s="68"/>
      <c r="O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c r="BE1027" s="68"/>
      <c r="BF1027" s="68"/>
      <c r="BG1027" s="68"/>
      <c r="BH1027" s="68"/>
      <c r="BI1027" s="68"/>
      <c r="BJ1027" s="68"/>
      <c r="BK1027" s="68"/>
      <c r="BL1027" s="68"/>
      <c r="BM1027" s="68"/>
      <c r="BN1027" s="68"/>
      <c r="BO1027" s="68"/>
      <c r="BP1027" s="68"/>
      <c r="BQ1027" s="68"/>
      <c r="BR1027" s="68"/>
      <c r="BS1027" s="46"/>
    </row>
    <row r="1028" spans="4:71" s="47" customFormat="1" ht="9.75" customHeight="1" x14ac:dyDescent="0.3">
      <c r="D1028" s="68"/>
      <c r="E1028" s="68"/>
      <c r="F1028" s="68"/>
      <c r="G1028" s="68"/>
      <c r="H1028" s="68"/>
      <c r="I1028" s="68"/>
      <c r="J1028" s="68"/>
      <c r="K1028" s="68"/>
      <c r="L1028" s="68"/>
      <c r="M1028" s="68"/>
      <c r="N1028" s="68"/>
      <c r="O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c r="BE1028" s="68"/>
      <c r="BF1028" s="68"/>
      <c r="BG1028" s="68"/>
      <c r="BH1028" s="68"/>
      <c r="BI1028" s="68"/>
      <c r="BJ1028" s="68"/>
      <c r="BK1028" s="68"/>
      <c r="BL1028" s="68"/>
      <c r="BM1028" s="68"/>
      <c r="BN1028" s="68"/>
      <c r="BO1028" s="68"/>
      <c r="BP1028" s="68"/>
      <c r="BQ1028" s="68"/>
      <c r="BR1028" s="68"/>
      <c r="BS1028" s="46"/>
    </row>
    <row r="1029" spans="4:71" s="47" customFormat="1" ht="9.75" customHeight="1" x14ac:dyDescent="0.3">
      <c r="D1029" s="68"/>
      <c r="E1029" s="68"/>
      <c r="F1029" s="68"/>
      <c r="G1029" s="68"/>
      <c r="H1029" s="68"/>
      <c r="I1029" s="68"/>
      <c r="J1029" s="68"/>
      <c r="K1029" s="68"/>
      <c r="L1029" s="68"/>
      <c r="M1029" s="68"/>
      <c r="N1029" s="68"/>
      <c r="O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c r="BE1029" s="68"/>
      <c r="BF1029" s="68"/>
      <c r="BG1029" s="68"/>
      <c r="BH1029" s="68"/>
      <c r="BI1029" s="68"/>
      <c r="BJ1029" s="68"/>
      <c r="BK1029" s="68"/>
      <c r="BL1029" s="68"/>
      <c r="BM1029" s="68"/>
      <c r="BN1029" s="68"/>
      <c r="BO1029" s="68"/>
      <c r="BP1029" s="68"/>
      <c r="BQ1029" s="68"/>
      <c r="BR1029" s="68"/>
      <c r="BS1029" s="46"/>
    </row>
    <row r="1030" spans="4:71" s="47" customFormat="1" ht="9.75" customHeight="1" x14ac:dyDescent="0.3">
      <c r="D1030" s="68"/>
      <c r="E1030" s="68"/>
      <c r="F1030" s="68"/>
      <c r="G1030" s="68"/>
      <c r="H1030" s="68"/>
      <c r="I1030" s="68"/>
      <c r="J1030" s="68"/>
      <c r="K1030" s="68"/>
      <c r="L1030" s="68"/>
      <c r="M1030" s="68"/>
      <c r="N1030" s="68"/>
      <c r="O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c r="BE1030" s="68"/>
      <c r="BF1030" s="68"/>
      <c r="BG1030" s="68"/>
      <c r="BH1030" s="68"/>
      <c r="BI1030" s="68"/>
      <c r="BJ1030" s="68"/>
      <c r="BK1030" s="68"/>
      <c r="BL1030" s="68"/>
      <c r="BM1030" s="68"/>
      <c r="BN1030" s="68"/>
      <c r="BO1030" s="68"/>
      <c r="BP1030" s="68"/>
      <c r="BQ1030" s="68"/>
      <c r="BR1030" s="68"/>
      <c r="BS1030" s="46"/>
    </row>
    <row r="1031" spans="4:71" s="47" customFormat="1" ht="9.75" customHeight="1" x14ac:dyDescent="0.3">
      <c r="D1031" s="68"/>
      <c r="E1031" s="68"/>
      <c r="F1031" s="68"/>
      <c r="G1031" s="68"/>
      <c r="H1031" s="68"/>
      <c r="I1031" s="68"/>
      <c r="J1031" s="68"/>
      <c r="K1031" s="68"/>
      <c r="L1031" s="68"/>
      <c r="M1031" s="68"/>
      <c r="N1031" s="68"/>
      <c r="O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c r="BE1031" s="68"/>
      <c r="BF1031" s="68"/>
      <c r="BG1031" s="68"/>
      <c r="BH1031" s="68"/>
      <c r="BI1031" s="68"/>
      <c r="BJ1031" s="68"/>
      <c r="BK1031" s="68"/>
      <c r="BL1031" s="68"/>
      <c r="BM1031" s="68"/>
      <c r="BN1031" s="68"/>
      <c r="BO1031" s="68"/>
      <c r="BP1031" s="68"/>
      <c r="BQ1031" s="68"/>
      <c r="BR1031" s="68"/>
      <c r="BS1031" s="46"/>
    </row>
    <row r="1032" spans="4:71" s="47" customFormat="1" ht="9.75" customHeight="1" x14ac:dyDescent="0.3">
      <c r="D1032" s="68"/>
      <c r="E1032" s="68"/>
      <c r="F1032" s="68"/>
      <c r="G1032" s="68"/>
      <c r="H1032" s="68"/>
      <c r="I1032" s="68"/>
      <c r="J1032" s="68"/>
      <c r="K1032" s="68"/>
      <c r="L1032" s="68"/>
      <c r="M1032" s="68"/>
      <c r="N1032" s="68"/>
      <c r="O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c r="BE1032" s="68"/>
      <c r="BF1032" s="68"/>
      <c r="BG1032" s="68"/>
      <c r="BH1032" s="68"/>
      <c r="BI1032" s="68"/>
      <c r="BJ1032" s="68"/>
      <c r="BK1032" s="68"/>
      <c r="BL1032" s="68"/>
      <c r="BM1032" s="68"/>
      <c r="BN1032" s="68"/>
      <c r="BO1032" s="68"/>
      <c r="BP1032" s="68"/>
      <c r="BQ1032" s="68"/>
      <c r="BR1032" s="68"/>
      <c r="BS1032" s="46"/>
    </row>
    <row r="1033" spans="4:71" s="47" customFormat="1" ht="9.75" customHeight="1" x14ac:dyDescent="0.3">
      <c r="D1033" s="68"/>
      <c r="E1033" s="68"/>
      <c r="F1033" s="68"/>
      <c r="G1033" s="68"/>
      <c r="H1033" s="68"/>
      <c r="I1033" s="68"/>
      <c r="J1033" s="68"/>
      <c r="K1033" s="68"/>
      <c r="L1033" s="68"/>
      <c r="M1033" s="68"/>
      <c r="N1033" s="68"/>
      <c r="O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c r="BE1033" s="68"/>
      <c r="BF1033" s="68"/>
      <c r="BG1033" s="68"/>
      <c r="BH1033" s="68"/>
      <c r="BI1033" s="68"/>
      <c r="BJ1033" s="68"/>
      <c r="BK1033" s="68"/>
      <c r="BL1033" s="68"/>
      <c r="BM1033" s="68"/>
      <c r="BN1033" s="68"/>
      <c r="BO1033" s="68"/>
      <c r="BP1033" s="68"/>
      <c r="BQ1033" s="68"/>
      <c r="BR1033" s="68"/>
      <c r="BS1033" s="46"/>
    </row>
    <row r="1034" spans="4:71" s="47" customFormat="1" ht="9.75" customHeight="1" x14ac:dyDescent="0.3">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c r="BE1034" s="68"/>
      <c r="BF1034" s="68"/>
      <c r="BG1034" s="68"/>
      <c r="BH1034" s="68"/>
      <c r="BI1034" s="68"/>
      <c r="BJ1034" s="68"/>
      <c r="BK1034" s="68"/>
      <c r="BL1034" s="68"/>
      <c r="BM1034" s="68"/>
      <c r="BN1034" s="68"/>
      <c r="BO1034" s="68"/>
      <c r="BP1034" s="68"/>
      <c r="BQ1034" s="68"/>
      <c r="BR1034" s="68"/>
      <c r="BS1034" s="46"/>
    </row>
    <row r="1035" spans="4:71" s="47" customFormat="1" ht="9.75" customHeight="1" x14ac:dyDescent="0.3">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c r="BE1035" s="68"/>
      <c r="BF1035" s="68"/>
      <c r="BG1035" s="68"/>
      <c r="BH1035" s="68"/>
      <c r="BI1035" s="68"/>
      <c r="BJ1035" s="68"/>
      <c r="BK1035" s="68"/>
      <c r="BL1035" s="68"/>
      <c r="BM1035" s="68"/>
      <c r="BN1035" s="68"/>
      <c r="BO1035" s="68"/>
      <c r="BP1035" s="68"/>
      <c r="BQ1035" s="68"/>
      <c r="BR1035" s="68"/>
      <c r="BS1035" s="46"/>
    </row>
    <row r="1036" spans="4:71" s="47" customFormat="1" ht="9.75" customHeight="1" x14ac:dyDescent="0.3">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c r="BE1036" s="68"/>
      <c r="BF1036" s="68"/>
      <c r="BG1036" s="68"/>
      <c r="BH1036" s="68"/>
      <c r="BI1036" s="68"/>
      <c r="BJ1036" s="68"/>
      <c r="BK1036" s="68"/>
      <c r="BL1036" s="68"/>
      <c r="BM1036" s="68"/>
      <c r="BN1036" s="68"/>
      <c r="BO1036" s="68"/>
      <c r="BP1036" s="68"/>
      <c r="BQ1036" s="68"/>
      <c r="BR1036" s="68"/>
      <c r="BS1036" s="46"/>
    </row>
    <row r="1037" spans="4:71" s="47" customFormat="1" ht="9.75" customHeight="1" x14ac:dyDescent="0.3">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c r="AZ1037" s="68"/>
      <c r="BA1037" s="68"/>
      <c r="BB1037" s="68"/>
      <c r="BC1037" s="68"/>
      <c r="BD1037" s="68"/>
      <c r="BE1037" s="68"/>
      <c r="BF1037" s="68"/>
      <c r="BG1037" s="68"/>
      <c r="BH1037" s="68"/>
      <c r="BI1037" s="68"/>
      <c r="BJ1037" s="68"/>
      <c r="BK1037" s="68"/>
      <c r="BL1037" s="68"/>
      <c r="BM1037" s="68"/>
      <c r="BN1037" s="68"/>
      <c r="BO1037" s="68"/>
      <c r="BP1037" s="68"/>
      <c r="BQ1037" s="68"/>
      <c r="BR1037" s="68"/>
      <c r="BS1037" s="46"/>
    </row>
    <row r="1038" spans="4:71" s="47" customFormat="1" ht="9.75" customHeight="1" x14ac:dyDescent="0.3">
      <c r="D1038" s="68"/>
      <c r="E1038" s="68"/>
      <c r="F1038" s="68"/>
      <c r="G1038" s="68"/>
      <c r="H1038" s="68"/>
      <c r="I1038" s="68"/>
      <c r="J1038" s="68"/>
      <c r="K1038" s="68"/>
      <c r="L1038" s="68"/>
      <c r="M1038" s="68"/>
      <c r="N1038" s="68"/>
      <c r="O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68"/>
      <c r="AY1038" s="68"/>
      <c r="AZ1038" s="68"/>
      <c r="BA1038" s="68"/>
      <c r="BB1038" s="68"/>
      <c r="BC1038" s="68"/>
      <c r="BD1038" s="68"/>
      <c r="BE1038" s="68"/>
      <c r="BF1038" s="68"/>
      <c r="BG1038" s="68"/>
      <c r="BH1038" s="68"/>
      <c r="BI1038" s="68"/>
      <c r="BJ1038" s="68"/>
      <c r="BK1038" s="68"/>
      <c r="BL1038" s="68"/>
      <c r="BM1038" s="68"/>
      <c r="BN1038" s="68"/>
      <c r="BO1038" s="68"/>
      <c r="BP1038" s="68"/>
      <c r="BQ1038" s="68"/>
      <c r="BR1038" s="68"/>
      <c r="BS1038" s="46"/>
    </row>
    <row r="1039" spans="4:71" s="47" customFormat="1" ht="9.75" customHeight="1" x14ac:dyDescent="0.3">
      <c r="D1039" s="68"/>
      <c r="E1039" s="68"/>
      <c r="F1039" s="68"/>
      <c r="G1039" s="68"/>
      <c r="H1039" s="68"/>
      <c r="I1039" s="68"/>
      <c r="J1039" s="68"/>
      <c r="K1039" s="68"/>
      <c r="L1039" s="68"/>
      <c r="M1039" s="68"/>
      <c r="N1039" s="68"/>
      <c r="O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68"/>
      <c r="AY1039" s="68"/>
      <c r="AZ1039" s="68"/>
      <c r="BA1039" s="68"/>
      <c r="BB1039" s="68"/>
      <c r="BC1039" s="68"/>
      <c r="BD1039" s="68"/>
      <c r="BE1039" s="68"/>
      <c r="BF1039" s="68"/>
      <c r="BG1039" s="68"/>
      <c r="BH1039" s="68"/>
      <c r="BI1039" s="68"/>
      <c r="BJ1039" s="68"/>
      <c r="BK1039" s="68"/>
      <c r="BL1039" s="68"/>
      <c r="BM1039" s="68"/>
      <c r="BN1039" s="68"/>
      <c r="BO1039" s="68"/>
      <c r="BP1039" s="68"/>
      <c r="BQ1039" s="68"/>
      <c r="BR1039" s="68"/>
      <c r="BS1039" s="46"/>
    </row>
    <row r="1040" spans="4:71" s="47" customFormat="1" ht="9.75" customHeight="1" x14ac:dyDescent="0.3">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68"/>
      <c r="AY1040" s="68"/>
      <c r="AZ1040" s="68"/>
      <c r="BA1040" s="68"/>
      <c r="BB1040" s="68"/>
      <c r="BC1040" s="68"/>
      <c r="BD1040" s="68"/>
      <c r="BE1040" s="68"/>
      <c r="BF1040" s="68"/>
      <c r="BG1040" s="68"/>
      <c r="BH1040" s="68"/>
      <c r="BI1040" s="68"/>
      <c r="BJ1040" s="68"/>
      <c r="BK1040" s="68"/>
      <c r="BL1040" s="68"/>
      <c r="BM1040" s="68"/>
      <c r="BN1040" s="68"/>
      <c r="BO1040" s="68"/>
      <c r="BP1040" s="68"/>
      <c r="BQ1040" s="68"/>
      <c r="BR1040" s="68"/>
      <c r="BS1040" s="46"/>
    </row>
    <row r="1041" spans="4:71" s="47" customFormat="1" ht="9.75" customHeight="1" x14ac:dyDescent="0.3">
      <c r="D1041" s="68"/>
      <c r="E1041" s="68"/>
      <c r="F1041" s="68"/>
      <c r="G1041" s="68"/>
      <c r="H1041" s="68"/>
      <c r="I1041" s="68"/>
      <c r="J1041" s="68"/>
      <c r="K1041" s="68"/>
      <c r="L1041" s="68"/>
      <c r="M1041" s="68"/>
      <c r="N1041" s="68"/>
      <c r="O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c r="BE1041" s="68"/>
      <c r="BF1041" s="68"/>
      <c r="BG1041" s="68"/>
      <c r="BH1041" s="68"/>
      <c r="BI1041" s="68"/>
      <c r="BJ1041" s="68"/>
      <c r="BK1041" s="68"/>
      <c r="BL1041" s="68"/>
      <c r="BM1041" s="68"/>
      <c r="BN1041" s="68"/>
      <c r="BO1041" s="68"/>
      <c r="BP1041" s="68"/>
      <c r="BQ1041" s="68"/>
      <c r="BR1041" s="68"/>
      <c r="BS1041" s="46"/>
    </row>
    <row r="1042" spans="4:71" s="47" customFormat="1" ht="9.75" customHeight="1" x14ac:dyDescent="0.3">
      <c r="D1042" s="68"/>
      <c r="E1042" s="68"/>
      <c r="F1042" s="68"/>
      <c r="G1042" s="68"/>
      <c r="H1042" s="68"/>
      <c r="I1042" s="68"/>
      <c r="J1042" s="68"/>
      <c r="K1042" s="68"/>
      <c r="L1042" s="68"/>
      <c r="M1042" s="68"/>
      <c r="N1042" s="68"/>
      <c r="O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68"/>
      <c r="AY1042" s="68"/>
      <c r="AZ1042" s="68"/>
      <c r="BA1042" s="68"/>
      <c r="BB1042" s="68"/>
      <c r="BC1042" s="68"/>
      <c r="BD1042" s="68"/>
      <c r="BE1042" s="68"/>
      <c r="BF1042" s="68"/>
      <c r="BG1042" s="68"/>
      <c r="BH1042" s="68"/>
      <c r="BI1042" s="68"/>
      <c r="BJ1042" s="68"/>
      <c r="BK1042" s="68"/>
      <c r="BL1042" s="68"/>
      <c r="BM1042" s="68"/>
      <c r="BN1042" s="68"/>
      <c r="BO1042" s="68"/>
      <c r="BP1042" s="68"/>
      <c r="BQ1042" s="68"/>
      <c r="BR1042" s="68"/>
      <c r="BS1042" s="46"/>
    </row>
    <row r="1043" spans="4:71" s="47" customFormat="1" ht="9.75" customHeight="1" x14ac:dyDescent="0.3">
      <c r="D1043" s="68"/>
      <c r="E1043" s="68"/>
      <c r="F1043" s="68"/>
      <c r="G1043" s="68"/>
      <c r="H1043" s="68"/>
      <c r="I1043" s="68"/>
      <c r="J1043" s="68"/>
      <c r="K1043" s="68"/>
      <c r="L1043" s="68"/>
      <c r="M1043" s="68"/>
      <c r="N1043" s="68"/>
      <c r="O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68"/>
      <c r="AY1043" s="68"/>
      <c r="AZ1043" s="68"/>
      <c r="BA1043" s="68"/>
      <c r="BB1043" s="68"/>
      <c r="BC1043" s="68"/>
      <c r="BD1043" s="68"/>
      <c r="BE1043" s="68"/>
      <c r="BF1043" s="68"/>
      <c r="BG1043" s="68"/>
      <c r="BH1043" s="68"/>
      <c r="BI1043" s="68"/>
      <c r="BJ1043" s="68"/>
      <c r="BK1043" s="68"/>
      <c r="BL1043" s="68"/>
      <c r="BM1043" s="68"/>
      <c r="BN1043" s="68"/>
      <c r="BO1043" s="68"/>
      <c r="BP1043" s="68"/>
      <c r="BQ1043" s="68"/>
      <c r="BR1043" s="68"/>
      <c r="BS1043" s="46"/>
    </row>
    <row r="1044" spans="4:71" s="47" customFormat="1" ht="9.75" customHeight="1" x14ac:dyDescent="0.3">
      <c r="D1044" s="68"/>
      <c r="E1044" s="68"/>
      <c r="F1044" s="68"/>
      <c r="G1044" s="68"/>
      <c r="H1044" s="68"/>
      <c r="I1044" s="68"/>
      <c r="J1044" s="68"/>
      <c r="K1044" s="68"/>
      <c r="L1044" s="68"/>
      <c r="M1044" s="68"/>
      <c r="N1044" s="68"/>
      <c r="O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c r="BE1044" s="68"/>
      <c r="BF1044" s="68"/>
      <c r="BG1044" s="68"/>
      <c r="BH1044" s="68"/>
      <c r="BI1044" s="68"/>
      <c r="BJ1044" s="68"/>
      <c r="BK1044" s="68"/>
      <c r="BL1044" s="68"/>
      <c r="BM1044" s="68"/>
      <c r="BN1044" s="68"/>
      <c r="BO1044" s="68"/>
      <c r="BP1044" s="68"/>
      <c r="BQ1044" s="68"/>
      <c r="BR1044" s="68"/>
      <c r="BS1044" s="46"/>
    </row>
    <row r="1045" spans="4:71" s="47" customFormat="1" ht="9.75" customHeight="1" x14ac:dyDescent="0.3">
      <c r="D1045" s="68"/>
      <c r="E1045" s="68"/>
      <c r="F1045" s="68"/>
      <c r="G1045" s="68"/>
      <c r="H1045" s="68"/>
      <c r="I1045" s="68"/>
      <c r="J1045" s="68"/>
      <c r="K1045" s="68"/>
      <c r="L1045" s="68"/>
      <c r="M1045" s="68"/>
      <c r="N1045" s="68"/>
      <c r="O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68"/>
      <c r="AY1045" s="68"/>
      <c r="AZ1045" s="68"/>
      <c r="BA1045" s="68"/>
      <c r="BB1045" s="68"/>
      <c r="BC1045" s="68"/>
      <c r="BD1045" s="68"/>
      <c r="BE1045" s="68"/>
      <c r="BF1045" s="68"/>
      <c r="BG1045" s="68"/>
      <c r="BH1045" s="68"/>
      <c r="BI1045" s="68"/>
      <c r="BJ1045" s="68"/>
      <c r="BK1045" s="68"/>
      <c r="BL1045" s="68"/>
      <c r="BM1045" s="68"/>
      <c r="BN1045" s="68"/>
      <c r="BO1045" s="68"/>
      <c r="BP1045" s="68"/>
      <c r="BQ1045" s="68"/>
      <c r="BR1045" s="68"/>
      <c r="BS1045" s="46"/>
    </row>
    <row r="1046" spans="4:71" s="47" customFormat="1" ht="9.75" customHeight="1" x14ac:dyDescent="0.3">
      <c r="D1046" s="68"/>
      <c r="E1046" s="68"/>
      <c r="F1046" s="68"/>
      <c r="G1046" s="68"/>
      <c r="H1046" s="68"/>
      <c r="I1046" s="68"/>
      <c r="J1046" s="68"/>
      <c r="K1046" s="68"/>
      <c r="L1046" s="68"/>
      <c r="M1046" s="68"/>
      <c r="N1046" s="68"/>
      <c r="O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c r="BA1046" s="68"/>
      <c r="BB1046" s="68"/>
      <c r="BC1046" s="68"/>
      <c r="BD1046" s="68"/>
      <c r="BE1046" s="68"/>
      <c r="BF1046" s="68"/>
      <c r="BG1046" s="68"/>
      <c r="BH1046" s="68"/>
      <c r="BI1046" s="68"/>
      <c r="BJ1046" s="68"/>
      <c r="BK1046" s="68"/>
      <c r="BL1046" s="68"/>
      <c r="BM1046" s="68"/>
      <c r="BN1046" s="68"/>
      <c r="BO1046" s="68"/>
      <c r="BP1046" s="68"/>
      <c r="BQ1046" s="68"/>
      <c r="BR1046" s="68"/>
      <c r="BS1046" s="46"/>
    </row>
    <row r="1047" spans="4:71" s="47" customFormat="1" ht="9.75" customHeight="1" x14ac:dyDescent="0.3">
      <c r="D1047" s="68"/>
      <c r="E1047" s="68"/>
      <c r="F1047" s="68"/>
      <c r="G1047" s="68"/>
      <c r="H1047" s="68"/>
      <c r="I1047" s="68"/>
      <c r="J1047" s="68"/>
      <c r="K1047" s="68"/>
      <c r="L1047" s="68"/>
      <c r="M1047" s="68"/>
      <c r="N1047" s="68"/>
      <c r="O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c r="BE1047" s="68"/>
      <c r="BF1047" s="68"/>
      <c r="BG1047" s="68"/>
      <c r="BH1047" s="68"/>
      <c r="BI1047" s="68"/>
      <c r="BJ1047" s="68"/>
      <c r="BK1047" s="68"/>
      <c r="BL1047" s="68"/>
      <c r="BM1047" s="68"/>
      <c r="BN1047" s="68"/>
      <c r="BO1047" s="68"/>
      <c r="BP1047" s="68"/>
      <c r="BQ1047" s="68"/>
      <c r="BR1047" s="68"/>
      <c r="BS1047" s="46"/>
    </row>
    <row r="1048" spans="4:71" s="47" customFormat="1" ht="9.75" customHeight="1" x14ac:dyDescent="0.3">
      <c r="D1048" s="68"/>
      <c r="E1048" s="68"/>
      <c r="F1048" s="68"/>
      <c r="G1048" s="68"/>
      <c r="H1048" s="68"/>
      <c r="I1048" s="68"/>
      <c r="J1048" s="68"/>
      <c r="K1048" s="68"/>
      <c r="L1048" s="68"/>
      <c r="M1048" s="68"/>
      <c r="N1048" s="68"/>
      <c r="O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c r="BE1048" s="68"/>
      <c r="BF1048" s="68"/>
      <c r="BG1048" s="68"/>
      <c r="BH1048" s="68"/>
      <c r="BI1048" s="68"/>
      <c r="BJ1048" s="68"/>
      <c r="BK1048" s="68"/>
      <c r="BL1048" s="68"/>
      <c r="BM1048" s="68"/>
      <c r="BN1048" s="68"/>
      <c r="BO1048" s="68"/>
      <c r="BP1048" s="68"/>
      <c r="BQ1048" s="68"/>
      <c r="BR1048" s="68"/>
      <c r="BS1048" s="46"/>
    </row>
    <row r="1049" spans="4:71" s="47" customFormat="1" ht="9.75" customHeight="1" x14ac:dyDescent="0.3">
      <c r="D1049" s="68"/>
      <c r="E1049" s="68"/>
      <c r="F1049" s="68"/>
      <c r="G1049" s="68"/>
      <c r="H1049" s="68"/>
      <c r="I1049" s="68"/>
      <c r="J1049" s="68"/>
      <c r="K1049" s="68"/>
      <c r="L1049" s="68"/>
      <c r="M1049" s="68"/>
      <c r="N1049" s="68"/>
      <c r="O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c r="BE1049" s="68"/>
      <c r="BF1049" s="68"/>
      <c r="BG1049" s="68"/>
      <c r="BH1049" s="68"/>
      <c r="BI1049" s="68"/>
      <c r="BJ1049" s="68"/>
      <c r="BK1049" s="68"/>
      <c r="BL1049" s="68"/>
      <c r="BM1049" s="68"/>
      <c r="BN1049" s="68"/>
      <c r="BO1049" s="68"/>
      <c r="BP1049" s="68"/>
      <c r="BQ1049" s="68"/>
      <c r="BR1049" s="68"/>
      <c r="BS1049" s="46"/>
    </row>
    <row r="1050" spans="4:71" s="47" customFormat="1" ht="9.75" customHeight="1" x14ac:dyDescent="0.3">
      <c r="D1050" s="68"/>
      <c r="E1050" s="68"/>
      <c r="F1050" s="68"/>
      <c r="G1050" s="68"/>
      <c r="H1050" s="68"/>
      <c r="I1050" s="68"/>
      <c r="J1050" s="68"/>
      <c r="K1050" s="68"/>
      <c r="L1050" s="68"/>
      <c r="M1050" s="68"/>
      <c r="N1050" s="68"/>
      <c r="O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c r="BE1050" s="68"/>
      <c r="BF1050" s="68"/>
      <c r="BG1050" s="68"/>
      <c r="BH1050" s="68"/>
      <c r="BI1050" s="68"/>
      <c r="BJ1050" s="68"/>
      <c r="BK1050" s="68"/>
      <c r="BL1050" s="68"/>
      <c r="BM1050" s="68"/>
      <c r="BN1050" s="68"/>
      <c r="BO1050" s="68"/>
      <c r="BP1050" s="68"/>
      <c r="BQ1050" s="68"/>
      <c r="BR1050" s="68"/>
      <c r="BS1050" s="46"/>
    </row>
    <row r="1051" spans="4:71" s="47" customFormat="1" ht="9.75" customHeight="1" x14ac:dyDescent="0.3">
      <c r="D1051" s="68"/>
      <c r="E1051" s="68"/>
      <c r="F1051" s="68"/>
      <c r="G1051" s="68"/>
      <c r="H1051" s="68"/>
      <c r="I1051" s="68"/>
      <c r="J1051" s="68"/>
      <c r="K1051" s="68"/>
      <c r="L1051" s="68"/>
      <c r="M1051" s="68"/>
      <c r="N1051" s="68"/>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68"/>
      <c r="AY1051" s="68"/>
      <c r="AZ1051" s="68"/>
      <c r="BA1051" s="68"/>
      <c r="BB1051" s="68"/>
      <c r="BC1051" s="68"/>
      <c r="BD1051" s="68"/>
      <c r="BE1051" s="68"/>
      <c r="BF1051" s="68"/>
      <c r="BG1051" s="68"/>
      <c r="BH1051" s="68"/>
      <c r="BI1051" s="68"/>
      <c r="BJ1051" s="68"/>
      <c r="BK1051" s="68"/>
      <c r="BL1051" s="68"/>
      <c r="BM1051" s="68"/>
      <c r="BN1051" s="68"/>
      <c r="BO1051" s="68"/>
      <c r="BP1051" s="68"/>
      <c r="BQ1051" s="68"/>
      <c r="BR1051" s="68"/>
      <c r="BS1051" s="46"/>
    </row>
    <row r="1052" spans="4:71" s="47" customFormat="1" ht="9.75" customHeight="1" x14ac:dyDescent="0.3">
      <c r="D1052" s="68"/>
      <c r="E1052" s="68"/>
      <c r="F1052" s="68"/>
      <c r="G1052" s="68"/>
      <c r="H1052" s="68"/>
      <c r="I1052" s="68"/>
      <c r="J1052" s="68"/>
      <c r="K1052" s="68"/>
      <c r="L1052" s="68"/>
      <c r="M1052" s="68"/>
      <c r="N1052" s="68"/>
      <c r="O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c r="BE1052" s="68"/>
      <c r="BF1052" s="68"/>
      <c r="BG1052" s="68"/>
      <c r="BH1052" s="68"/>
      <c r="BI1052" s="68"/>
      <c r="BJ1052" s="68"/>
      <c r="BK1052" s="68"/>
      <c r="BL1052" s="68"/>
      <c r="BM1052" s="68"/>
      <c r="BN1052" s="68"/>
      <c r="BO1052" s="68"/>
      <c r="BP1052" s="68"/>
      <c r="BQ1052" s="68"/>
      <c r="BR1052" s="68"/>
      <c r="BS1052" s="46"/>
    </row>
    <row r="1053" spans="4:71" s="47" customFormat="1" ht="9.75" customHeight="1" x14ac:dyDescent="0.3">
      <c r="D1053" s="68"/>
      <c r="E1053" s="68"/>
      <c r="F1053" s="68"/>
      <c r="G1053" s="68"/>
      <c r="H1053" s="68"/>
      <c r="I1053" s="68"/>
      <c r="J1053" s="68"/>
      <c r="K1053" s="68"/>
      <c r="L1053" s="68"/>
      <c r="M1053" s="68"/>
      <c r="N1053" s="68"/>
      <c r="O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c r="BE1053" s="68"/>
      <c r="BF1053" s="68"/>
      <c r="BG1053" s="68"/>
      <c r="BH1053" s="68"/>
      <c r="BI1053" s="68"/>
      <c r="BJ1053" s="68"/>
      <c r="BK1053" s="68"/>
      <c r="BL1053" s="68"/>
      <c r="BM1053" s="68"/>
      <c r="BN1053" s="68"/>
      <c r="BO1053" s="68"/>
      <c r="BP1053" s="68"/>
      <c r="BQ1053" s="68"/>
      <c r="BR1053" s="68"/>
      <c r="BS1053" s="46"/>
    </row>
    <row r="1054" spans="4:71" s="47" customFormat="1" ht="9.75" customHeight="1" x14ac:dyDescent="0.3">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c r="AZ1054" s="68"/>
      <c r="BA1054" s="68"/>
      <c r="BB1054" s="68"/>
      <c r="BC1054" s="68"/>
      <c r="BD1054" s="68"/>
      <c r="BE1054" s="68"/>
      <c r="BF1054" s="68"/>
      <c r="BG1054" s="68"/>
      <c r="BH1054" s="68"/>
      <c r="BI1054" s="68"/>
      <c r="BJ1054" s="68"/>
      <c r="BK1054" s="68"/>
      <c r="BL1054" s="68"/>
      <c r="BM1054" s="68"/>
      <c r="BN1054" s="68"/>
      <c r="BO1054" s="68"/>
      <c r="BP1054" s="68"/>
      <c r="BQ1054" s="68"/>
      <c r="BR1054" s="68"/>
      <c r="BS1054" s="46"/>
    </row>
    <row r="1055" spans="4:71" s="47" customFormat="1" ht="9.75" customHeight="1" x14ac:dyDescent="0.3">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46"/>
    </row>
    <row r="1056" spans="4:71" s="47" customFormat="1" ht="9.75" customHeight="1" x14ac:dyDescent="0.3">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46"/>
    </row>
    <row r="1057" spans="4:71" s="47" customFormat="1" ht="9.75" customHeight="1" x14ac:dyDescent="0.3">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68"/>
      <c r="AY1057" s="68"/>
      <c r="AZ1057" s="68"/>
      <c r="BA1057" s="68"/>
      <c r="BB1057" s="68"/>
      <c r="BC1057" s="68"/>
      <c r="BD1057" s="68"/>
      <c r="BE1057" s="68"/>
      <c r="BF1057" s="68"/>
      <c r="BG1057" s="68"/>
      <c r="BH1057" s="68"/>
      <c r="BI1057" s="68"/>
      <c r="BJ1057" s="68"/>
      <c r="BK1057" s="68"/>
      <c r="BL1057" s="68"/>
      <c r="BM1057" s="68"/>
      <c r="BN1057" s="68"/>
      <c r="BO1057" s="68"/>
      <c r="BP1057" s="68"/>
      <c r="BQ1057" s="68"/>
      <c r="BR1057" s="68"/>
      <c r="BS1057" s="46"/>
    </row>
    <row r="1058" spans="4:71" s="47" customFormat="1" ht="9.75" customHeight="1" x14ac:dyDescent="0.3">
      <c r="D1058" s="68"/>
      <c r="E1058" s="68"/>
      <c r="F1058" s="68"/>
      <c r="G1058" s="68"/>
      <c r="H1058" s="68"/>
      <c r="I1058" s="68"/>
      <c r="J1058" s="68"/>
      <c r="K1058" s="68"/>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c r="BE1058" s="68"/>
      <c r="BF1058" s="68"/>
      <c r="BG1058" s="68"/>
      <c r="BH1058" s="68"/>
      <c r="BI1058" s="68"/>
      <c r="BJ1058" s="68"/>
      <c r="BK1058" s="68"/>
      <c r="BL1058" s="68"/>
      <c r="BM1058" s="68"/>
      <c r="BN1058" s="68"/>
      <c r="BO1058" s="68"/>
      <c r="BP1058" s="68"/>
      <c r="BQ1058" s="68"/>
      <c r="BR1058" s="68"/>
      <c r="BS1058" s="46"/>
    </row>
    <row r="1059" spans="4:71" s="47" customFormat="1" ht="9.75" customHeight="1" x14ac:dyDescent="0.3">
      <c r="D1059" s="68"/>
      <c r="E1059" s="68"/>
      <c r="F1059" s="68"/>
      <c r="G1059" s="68"/>
      <c r="H1059" s="68"/>
      <c r="I1059" s="68"/>
      <c r="J1059" s="68"/>
      <c r="K1059" s="68"/>
      <c r="L1059" s="68"/>
      <c r="M1059" s="68"/>
      <c r="N1059" s="68"/>
      <c r="O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68"/>
      <c r="AY1059" s="68"/>
      <c r="AZ1059" s="68"/>
      <c r="BA1059" s="68"/>
      <c r="BB1059" s="68"/>
      <c r="BC1059" s="68"/>
      <c r="BD1059" s="68"/>
      <c r="BE1059" s="68"/>
      <c r="BF1059" s="68"/>
      <c r="BG1059" s="68"/>
      <c r="BH1059" s="68"/>
      <c r="BI1059" s="68"/>
      <c r="BJ1059" s="68"/>
      <c r="BK1059" s="68"/>
      <c r="BL1059" s="68"/>
      <c r="BM1059" s="68"/>
      <c r="BN1059" s="68"/>
      <c r="BO1059" s="68"/>
      <c r="BP1059" s="68"/>
      <c r="BQ1059" s="68"/>
      <c r="BR1059" s="68"/>
      <c r="BS1059" s="46"/>
    </row>
    <row r="1060" spans="4:71" s="47" customFormat="1" ht="9.75" customHeight="1" x14ac:dyDescent="0.3">
      <c r="D1060" s="68"/>
      <c r="E1060" s="68"/>
      <c r="F1060" s="68"/>
      <c r="G1060" s="68"/>
      <c r="H1060" s="68"/>
      <c r="I1060" s="68"/>
      <c r="J1060" s="68"/>
      <c r="K1060" s="68"/>
      <c r="L1060" s="68"/>
      <c r="M1060" s="68"/>
      <c r="N1060" s="68"/>
      <c r="O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c r="BM1060" s="68"/>
      <c r="BN1060" s="68"/>
      <c r="BO1060" s="68"/>
      <c r="BP1060" s="68"/>
      <c r="BQ1060" s="68"/>
      <c r="BR1060" s="68"/>
      <c r="BS1060" s="46"/>
    </row>
    <row r="1061" spans="4:71" s="47" customFormat="1" ht="9.75" customHeight="1" x14ac:dyDescent="0.3">
      <c r="D1061" s="68"/>
      <c r="E1061" s="68"/>
      <c r="F1061" s="68"/>
      <c r="G1061" s="68"/>
      <c r="H1061" s="68"/>
      <c r="I1061" s="68"/>
      <c r="J1061" s="68"/>
      <c r="K1061" s="68"/>
      <c r="L1061" s="68"/>
      <c r="M1061" s="68"/>
      <c r="N1061" s="68"/>
      <c r="O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c r="BE1061" s="68"/>
      <c r="BF1061" s="68"/>
      <c r="BG1061" s="68"/>
      <c r="BH1061" s="68"/>
      <c r="BI1061" s="68"/>
      <c r="BJ1061" s="68"/>
      <c r="BK1061" s="68"/>
      <c r="BL1061" s="68"/>
      <c r="BM1061" s="68"/>
      <c r="BN1061" s="68"/>
      <c r="BO1061" s="68"/>
      <c r="BP1061" s="68"/>
      <c r="BQ1061" s="68"/>
      <c r="BR1061" s="68"/>
      <c r="BS1061" s="46"/>
    </row>
    <row r="1062" spans="4:71" s="47" customFormat="1" ht="9.75" customHeight="1" x14ac:dyDescent="0.3">
      <c r="D1062" s="68"/>
      <c r="E1062" s="68"/>
      <c r="F1062" s="68"/>
      <c r="G1062" s="68"/>
      <c r="H1062" s="68"/>
      <c r="I1062" s="68"/>
      <c r="J1062" s="68"/>
      <c r="K1062" s="68"/>
      <c r="L1062" s="68"/>
      <c r="M1062" s="68"/>
      <c r="N1062" s="68"/>
      <c r="O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68"/>
      <c r="AY1062" s="68"/>
      <c r="AZ1062" s="68"/>
      <c r="BA1062" s="68"/>
      <c r="BB1062" s="68"/>
      <c r="BC1062" s="68"/>
      <c r="BD1062" s="68"/>
      <c r="BE1062" s="68"/>
      <c r="BF1062" s="68"/>
      <c r="BG1062" s="68"/>
      <c r="BH1062" s="68"/>
      <c r="BI1062" s="68"/>
      <c r="BJ1062" s="68"/>
      <c r="BK1062" s="68"/>
      <c r="BL1062" s="68"/>
      <c r="BM1062" s="68"/>
      <c r="BN1062" s="68"/>
      <c r="BO1062" s="68"/>
      <c r="BP1062" s="68"/>
      <c r="BQ1062" s="68"/>
      <c r="BR1062" s="68"/>
      <c r="BS1062" s="46"/>
    </row>
    <row r="1063" spans="4:71" s="47" customFormat="1" ht="9.75" customHeight="1" x14ac:dyDescent="0.3">
      <c r="D1063" s="68"/>
      <c r="E1063" s="68"/>
      <c r="F1063" s="68"/>
      <c r="G1063" s="68"/>
      <c r="H1063" s="68"/>
      <c r="I1063" s="68"/>
      <c r="J1063" s="68"/>
      <c r="K1063" s="68"/>
      <c r="L1063" s="68"/>
      <c r="M1063" s="68"/>
      <c r="N1063" s="68"/>
      <c r="O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68"/>
      <c r="AY1063" s="68"/>
      <c r="AZ1063" s="68"/>
      <c r="BA1063" s="68"/>
      <c r="BB1063" s="68"/>
      <c r="BC1063" s="68"/>
      <c r="BD1063" s="68"/>
      <c r="BE1063" s="68"/>
      <c r="BF1063" s="68"/>
      <c r="BG1063" s="68"/>
      <c r="BH1063" s="68"/>
      <c r="BI1063" s="68"/>
      <c r="BJ1063" s="68"/>
      <c r="BK1063" s="68"/>
      <c r="BL1063" s="68"/>
      <c r="BM1063" s="68"/>
      <c r="BN1063" s="68"/>
      <c r="BO1063" s="68"/>
      <c r="BP1063" s="68"/>
      <c r="BQ1063" s="68"/>
      <c r="BR1063" s="68"/>
      <c r="BS1063" s="46"/>
    </row>
    <row r="1064" spans="4:71" s="47" customFormat="1" ht="9.75" customHeight="1" x14ac:dyDescent="0.3">
      <c r="D1064" s="68"/>
      <c r="E1064" s="68"/>
      <c r="F1064" s="68"/>
      <c r="G1064" s="68"/>
      <c r="H1064" s="68"/>
      <c r="I1064" s="68"/>
      <c r="J1064" s="68"/>
      <c r="K1064" s="68"/>
      <c r="L1064" s="68"/>
      <c r="M1064" s="68"/>
      <c r="N1064" s="68"/>
      <c r="O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68"/>
      <c r="AY1064" s="68"/>
      <c r="AZ1064" s="68"/>
      <c r="BA1064" s="68"/>
      <c r="BB1064" s="68"/>
      <c r="BC1064" s="68"/>
      <c r="BD1064" s="68"/>
      <c r="BE1064" s="68"/>
      <c r="BF1064" s="68"/>
      <c r="BG1064" s="68"/>
      <c r="BH1064" s="68"/>
      <c r="BI1064" s="68"/>
      <c r="BJ1064" s="68"/>
      <c r="BK1064" s="68"/>
      <c r="BL1064" s="68"/>
      <c r="BM1064" s="68"/>
      <c r="BN1064" s="68"/>
      <c r="BO1064" s="68"/>
      <c r="BP1064" s="68"/>
      <c r="BQ1064" s="68"/>
      <c r="BR1064" s="68"/>
      <c r="BS1064" s="46"/>
    </row>
    <row r="1065" spans="4:71" s="47" customFormat="1" ht="9.75" customHeight="1" x14ac:dyDescent="0.3">
      <c r="D1065" s="68"/>
      <c r="E1065" s="68"/>
      <c r="F1065" s="68"/>
      <c r="G1065" s="68"/>
      <c r="H1065" s="68"/>
      <c r="I1065" s="68"/>
      <c r="J1065" s="68"/>
      <c r="K1065" s="68"/>
      <c r="L1065" s="68"/>
      <c r="M1065" s="68"/>
      <c r="N1065" s="68"/>
      <c r="O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68"/>
      <c r="AY1065" s="68"/>
      <c r="AZ1065" s="68"/>
      <c r="BA1065" s="68"/>
      <c r="BB1065" s="68"/>
      <c r="BC1065" s="68"/>
      <c r="BD1065" s="68"/>
      <c r="BE1065" s="68"/>
      <c r="BF1065" s="68"/>
      <c r="BG1065" s="68"/>
      <c r="BH1065" s="68"/>
      <c r="BI1065" s="68"/>
      <c r="BJ1065" s="68"/>
      <c r="BK1065" s="68"/>
      <c r="BL1065" s="68"/>
      <c r="BM1065" s="68"/>
      <c r="BN1065" s="68"/>
      <c r="BO1065" s="68"/>
      <c r="BP1065" s="68"/>
      <c r="BQ1065" s="68"/>
      <c r="BR1065" s="68"/>
      <c r="BS1065" s="46"/>
    </row>
    <row r="1066" spans="4:71" s="47" customFormat="1" ht="9.75" customHeight="1" x14ac:dyDescent="0.3">
      <c r="D1066" s="68"/>
      <c r="E1066" s="68"/>
      <c r="F1066" s="68"/>
      <c r="G1066" s="68"/>
      <c r="H1066" s="68"/>
      <c r="I1066" s="68"/>
      <c r="J1066" s="68"/>
      <c r="K1066" s="68"/>
      <c r="L1066" s="68"/>
      <c r="M1066" s="68"/>
      <c r="N1066" s="68"/>
      <c r="O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68"/>
      <c r="AY1066" s="68"/>
      <c r="AZ1066" s="68"/>
      <c r="BA1066" s="68"/>
      <c r="BB1066" s="68"/>
      <c r="BC1066" s="68"/>
      <c r="BD1066" s="68"/>
      <c r="BE1066" s="68"/>
      <c r="BF1066" s="68"/>
      <c r="BG1066" s="68"/>
      <c r="BH1066" s="68"/>
      <c r="BI1066" s="68"/>
      <c r="BJ1066" s="68"/>
      <c r="BK1066" s="68"/>
      <c r="BL1066" s="68"/>
      <c r="BM1066" s="68"/>
      <c r="BN1066" s="68"/>
      <c r="BO1066" s="68"/>
      <c r="BP1066" s="68"/>
      <c r="BQ1066" s="68"/>
      <c r="BR1066" s="68"/>
      <c r="BS1066" s="46"/>
    </row>
    <row r="1067" spans="4:71" s="47" customFormat="1" ht="9.75" customHeight="1" x14ac:dyDescent="0.3">
      <c r="D1067" s="68"/>
      <c r="E1067" s="68"/>
      <c r="F1067" s="68"/>
      <c r="G1067" s="68"/>
      <c r="H1067" s="68"/>
      <c r="I1067" s="68"/>
      <c r="J1067" s="68"/>
      <c r="K1067" s="68"/>
      <c r="L1067" s="68"/>
      <c r="M1067" s="68"/>
      <c r="N1067" s="68"/>
      <c r="O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68"/>
      <c r="AY1067" s="68"/>
      <c r="AZ1067" s="68"/>
      <c r="BA1067" s="68"/>
      <c r="BB1067" s="68"/>
      <c r="BC1067" s="68"/>
      <c r="BD1067" s="68"/>
      <c r="BE1067" s="68"/>
      <c r="BF1067" s="68"/>
      <c r="BG1067" s="68"/>
      <c r="BH1067" s="68"/>
      <c r="BI1067" s="68"/>
      <c r="BJ1067" s="68"/>
      <c r="BK1067" s="68"/>
      <c r="BL1067" s="68"/>
      <c r="BM1067" s="68"/>
      <c r="BN1067" s="68"/>
      <c r="BO1067" s="68"/>
      <c r="BP1067" s="68"/>
      <c r="BQ1067" s="68"/>
      <c r="BR1067" s="68"/>
      <c r="BS1067" s="46"/>
    </row>
    <row r="1068" spans="4:71" s="47" customFormat="1" ht="9.75" customHeight="1" x14ac:dyDescent="0.3">
      <c r="D1068" s="68"/>
      <c r="E1068" s="68"/>
      <c r="F1068" s="68"/>
      <c r="G1068" s="68"/>
      <c r="H1068" s="68"/>
      <c r="I1068" s="68"/>
      <c r="J1068" s="68"/>
      <c r="K1068" s="68"/>
      <c r="L1068" s="68"/>
      <c r="M1068" s="68"/>
      <c r="N1068" s="68"/>
      <c r="O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68"/>
      <c r="AY1068" s="68"/>
      <c r="AZ1068" s="68"/>
      <c r="BA1068" s="68"/>
      <c r="BB1068" s="68"/>
      <c r="BC1068" s="68"/>
      <c r="BD1068" s="68"/>
      <c r="BE1068" s="68"/>
      <c r="BF1068" s="68"/>
      <c r="BG1068" s="68"/>
      <c r="BH1068" s="68"/>
      <c r="BI1068" s="68"/>
      <c r="BJ1068" s="68"/>
      <c r="BK1068" s="68"/>
      <c r="BL1068" s="68"/>
      <c r="BM1068" s="68"/>
      <c r="BN1068" s="68"/>
      <c r="BO1068" s="68"/>
      <c r="BP1068" s="68"/>
      <c r="BQ1068" s="68"/>
      <c r="BR1068" s="68"/>
      <c r="BS1068" s="46"/>
    </row>
    <row r="1069" spans="4:71" s="47" customFormat="1" ht="9.75" customHeight="1" x14ac:dyDescent="0.3">
      <c r="D1069" s="68"/>
      <c r="E1069" s="68"/>
      <c r="F1069" s="68"/>
      <c r="G1069" s="68"/>
      <c r="H1069" s="68"/>
      <c r="I1069" s="68"/>
      <c r="J1069" s="68"/>
      <c r="K1069" s="68"/>
      <c r="L1069" s="68"/>
      <c r="M1069" s="68"/>
      <c r="N1069" s="68"/>
      <c r="O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68"/>
      <c r="AY1069" s="68"/>
      <c r="AZ1069" s="68"/>
      <c r="BA1069" s="68"/>
      <c r="BB1069" s="68"/>
      <c r="BC1069" s="68"/>
      <c r="BD1069" s="68"/>
      <c r="BE1069" s="68"/>
      <c r="BF1069" s="68"/>
      <c r="BG1069" s="68"/>
      <c r="BH1069" s="68"/>
      <c r="BI1069" s="68"/>
      <c r="BJ1069" s="68"/>
      <c r="BK1069" s="68"/>
      <c r="BL1069" s="68"/>
      <c r="BM1069" s="68"/>
      <c r="BN1069" s="68"/>
      <c r="BO1069" s="68"/>
      <c r="BP1069" s="68"/>
      <c r="BQ1069" s="68"/>
      <c r="BR1069" s="68"/>
      <c r="BS1069" s="46"/>
    </row>
    <row r="1070" spans="4:71" s="47" customFormat="1" ht="9.75" customHeight="1" x14ac:dyDescent="0.3">
      <c r="D1070" s="68"/>
      <c r="E1070" s="68"/>
      <c r="F1070" s="68"/>
      <c r="G1070" s="68"/>
      <c r="H1070" s="68"/>
      <c r="I1070" s="68"/>
      <c r="J1070" s="68"/>
      <c r="K1070" s="68"/>
      <c r="L1070" s="68"/>
      <c r="M1070" s="68"/>
      <c r="N1070" s="68"/>
      <c r="O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68"/>
      <c r="AY1070" s="68"/>
      <c r="AZ1070" s="68"/>
      <c r="BA1070" s="68"/>
      <c r="BB1070" s="68"/>
      <c r="BC1070" s="68"/>
      <c r="BD1070" s="68"/>
      <c r="BE1070" s="68"/>
      <c r="BF1070" s="68"/>
      <c r="BG1070" s="68"/>
      <c r="BH1070" s="68"/>
      <c r="BI1070" s="68"/>
      <c r="BJ1070" s="68"/>
      <c r="BK1070" s="68"/>
      <c r="BL1070" s="68"/>
      <c r="BM1070" s="68"/>
      <c r="BN1070" s="68"/>
      <c r="BO1070" s="68"/>
      <c r="BP1070" s="68"/>
      <c r="BQ1070" s="68"/>
      <c r="BR1070" s="68"/>
      <c r="BS1070" s="46"/>
    </row>
    <row r="1071" spans="4:71" s="47" customFormat="1" ht="9.75" customHeight="1" x14ac:dyDescent="0.3">
      <c r="D1071" s="68"/>
      <c r="E1071" s="68"/>
      <c r="F1071" s="68"/>
      <c r="G1071" s="68"/>
      <c r="H1071" s="68"/>
      <c r="I1071" s="68"/>
      <c r="J1071" s="68"/>
      <c r="K1071" s="68"/>
      <c r="L1071" s="68"/>
      <c r="M1071" s="68"/>
      <c r="N1071" s="68"/>
      <c r="O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68"/>
      <c r="AY1071" s="68"/>
      <c r="AZ1071" s="68"/>
      <c r="BA1071" s="68"/>
      <c r="BB1071" s="68"/>
      <c r="BC1071" s="68"/>
      <c r="BD1071" s="68"/>
      <c r="BE1071" s="68"/>
      <c r="BF1071" s="68"/>
      <c r="BG1071" s="68"/>
      <c r="BH1071" s="68"/>
      <c r="BI1071" s="68"/>
      <c r="BJ1071" s="68"/>
      <c r="BK1071" s="68"/>
      <c r="BL1071" s="68"/>
      <c r="BM1071" s="68"/>
      <c r="BN1071" s="68"/>
      <c r="BO1071" s="68"/>
      <c r="BP1071" s="68"/>
      <c r="BQ1071" s="68"/>
      <c r="BR1071" s="68"/>
      <c r="BS1071" s="46"/>
    </row>
    <row r="1072" spans="4:71" s="47" customFormat="1" ht="9.75" customHeight="1" x14ac:dyDescent="0.3">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68"/>
      <c r="BH1072" s="68"/>
      <c r="BI1072" s="68"/>
      <c r="BJ1072" s="68"/>
      <c r="BK1072" s="68"/>
      <c r="BL1072" s="68"/>
      <c r="BM1072" s="68"/>
      <c r="BN1072" s="68"/>
      <c r="BO1072" s="68"/>
      <c r="BP1072" s="68"/>
      <c r="BQ1072" s="68"/>
      <c r="BR1072" s="68"/>
      <c r="BS1072" s="46"/>
    </row>
    <row r="1073" spans="4:71" s="47" customFormat="1" ht="9.75" customHeight="1" x14ac:dyDescent="0.3">
      <c r="D1073" s="68"/>
      <c r="E1073" s="68"/>
      <c r="F1073" s="68"/>
      <c r="G1073" s="68"/>
      <c r="H1073" s="68"/>
      <c r="I1073" s="68"/>
      <c r="J1073" s="68"/>
      <c r="K1073" s="68"/>
      <c r="L1073" s="68"/>
      <c r="M1073" s="68"/>
      <c r="N1073" s="68"/>
      <c r="O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68"/>
      <c r="AY1073" s="68"/>
      <c r="AZ1073" s="68"/>
      <c r="BA1073" s="68"/>
      <c r="BB1073" s="68"/>
      <c r="BC1073" s="68"/>
      <c r="BD1073" s="68"/>
      <c r="BE1073" s="68"/>
      <c r="BF1073" s="68"/>
      <c r="BG1073" s="68"/>
      <c r="BH1073" s="68"/>
      <c r="BI1073" s="68"/>
      <c r="BJ1073" s="68"/>
      <c r="BK1073" s="68"/>
      <c r="BL1073" s="68"/>
      <c r="BM1073" s="68"/>
      <c r="BN1073" s="68"/>
      <c r="BO1073" s="68"/>
      <c r="BP1073" s="68"/>
      <c r="BQ1073" s="68"/>
      <c r="BR1073" s="68"/>
      <c r="BS1073" s="46"/>
    </row>
    <row r="1074" spans="4:71" s="47" customFormat="1" ht="9.75" customHeight="1" x14ac:dyDescent="0.3">
      <c r="D1074" s="68"/>
      <c r="E1074" s="68"/>
      <c r="F1074" s="68"/>
      <c r="G1074" s="68"/>
      <c r="H1074" s="68"/>
      <c r="I1074" s="68"/>
      <c r="J1074" s="68"/>
      <c r="K1074" s="68"/>
      <c r="L1074" s="68"/>
      <c r="M1074" s="68"/>
      <c r="N1074" s="68"/>
      <c r="O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68"/>
      <c r="AY1074" s="68"/>
      <c r="AZ1074" s="68"/>
      <c r="BA1074" s="68"/>
      <c r="BB1074" s="68"/>
      <c r="BC1074" s="68"/>
      <c r="BD1074" s="68"/>
      <c r="BE1074" s="68"/>
      <c r="BF1074" s="68"/>
      <c r="BG1074" s="68"/>
      <c r="BH1074" s="68"/>
      <c r="BI1074" s="68"/>
      <c r="BJ1074" s="68"/>
      <c r="BK1074" s="68"/>
      <c r="BL1074" s="68"/>
      <c r="BM1074" s="68"/>
      <c r="BN1074" s="68"/>
      <c r="BO1074" s="68"/>
      <c r="BP1074" s="68"/>
      <c r="BQ1074" s="68"/>
      <c r="BR1074" s="68"/>
      <c r="BS1074" s="46"/>
    </row>
    <row r="1075" spans="4:71" s="47" customFormat="1" ht="9.75" customHeight="1" x14ac:dyDescent="0.3">
      <c r="D1075" s="68"/>
      <c r="E1075" s="68"/>
      <c r="F1075" s="68"/>
      <c r="G1075" s="68"/>
      <c r="H1075" s="68"/>
      <c r="I1075" s="68"/>
      <c r="J1075" s="68"/>
      <c r="K1075" s="68"/>
      <c r="L1075" s="68"/>
      <c r="M1075" s="68"/>
      <c r="N1075" s="68"/>
      <c r="O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c r="BE1075" s="68"/>
      <c r="BF1075" s="68"/>
      <c r="BG1075" s="68"/>
      <c r="BH1075" s="68"/>
      <c r="BI1075" s="68"/>
      <c r="BJ1075" s="68"/>
      <c r="BK1075" s="68"/>
      <c r="BL1075" s="68"/>
      <c r="BM1075" s="68"/>
      <c r="BN1075" s="68"/>
      <c r="BO1075" s="68"/>
      <c r="BP1075" s="68"/>
      <c r="BQ1075" s="68"/>
      <c r="BR1075" s="68"/>
      <c r="BS1075" s="46"/>
    </row>
    <row r="1076" spans="4:71" s="47" customFormat="1" ht="9.75" customHeight="1" x14ac:dyDescent="0.3">
      <c r="D1076" s="68"/>
      <c r="E1076" s="68"/>
      <c r="F1076" s="68"/>
      <c r="G1076" s="68"/>
      <c r="H1076" s="68"/>
      <c r="I1076" s="68"/>
      <c r="J1076" s="68"/>
      <c r="K1076" s="68"/>
      <c r="L1076" s="68"/>
      <c r="M1076" s="68"/>
      <c r="N1076" s="68"/>
      <c r="O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68"/>
      <c r="AY1076" s="68"/>
      <c r="AZ1076" s="68"/>
      <c r="BA1076" s="68"/>
      <c r="BB1076" s="68"/>
      <c r="BC1076" s="68"/>
      <c r="BD1076" s="68"/>
      <c r="BE1076" s="68"/>
      <c r="BF1076" s="68"/>
      <c r="BG1076" s="68"/>
      <c r="BH1076" s="68"/>
      <c r="BI1076" s="68"/>
      <c r="BJ1076" s="68"/>
      <c r="BK1076" s="68"/>
      <c r="BL1076" s="68"/>
      <c r="BM1076" s="68"/>
      <c r="BN1076" s="68"/>
      <c r="BO1076" s="68"/>
      <c r="BP1076" s="68"/>
      <c r="BQ1076" s="68"/>
      <c r="BR1076" s="68"/>
      <c r="BS1076" s="46"/>
    </row>
    <row r="1077" spans="4:71" s="47" customFormat="1" ht="9.75" customHeight="1" x14ac:dyDescent="0.3">
      <c r="D1077" s="68"/>
      <c r="E1077" s="68"/>
      <c r="F1077" s="68"/>
      <c r="G1077" s="68"/>
      <c r="H1077" s="68"/>
      <c r="I1077" s="68"/>
      <c r="J1077" s="68"/>
      <c r="K1077" s="68"/>
      <c r="L1077" s="68"/>
      <c r="M1077" s="68"/>
      <c r="N1077" s="68"/>
      <c r="O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c r="BE1077" s="68"/>
      <c r="BF1077" s="68"/>
      <c r="BG1077" s="68"/>
      <c r="BH1077" s="68"/>
      <c r="BI1077" s="68"/>
      <c r="BJ1077" s="68"/>
      <c r="BK1077" s="68"/>
      <c r="BL1077" s="68"/>
      <c r="BM1077" s="68"/>
      <c r="BN1077" s="68"/>
      <c r="BO1077" s="68"/>
      <c r="BP1077" s="68"/>
      <c r="BQ1077" s="68"/>
      <c r="BR1077" s="68"/>
      <c r="BS1077" s="46"/>
    </row>
    <row r="1078" spans="4:71" s="47" customFormat="1" ht="9.75" customHeight="1" x14ac:dyDescent="0.3">
      <c r="D1078" s="68"/>
      <c r="E1078" s="68"/>
      <c r="F1078" s="68"/>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c r="BJ1078" s="68"/>
      <c r="BK1078" s="68"/>
      <c r="BL1078" s="68"/>
      <c r="BM1078" s="68"/>
      <c r="BN1078" s="68"/>
      <c r="BO1078" s="68"/>
      <c r="BP1078" s="68"/>
      <c r="BQ1078" s="68"/>
      <c r="BR1078" s="68"/>
      <c r="BS1078" s="46"/>
    </row>
    <row r="1079" spans="4:71" s="47" customFormat="1" ht="9.75" customHeight="1" x14ac:dyDescent="0.3">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BM1079" s="68"/>
      <c r="BN1079" s="68"/>
      <c r="BO1079" s="68"/>
      <c r="BP1079" s="68"/>
      <c r="BQ1079" s="68"/>
      <c r="BR1079" s="68"/>
      <c r="BS1079" s="46"/>
    </row>
    <row r="1080" spans="4:71" s="47" customFormat="1" ht="9.75" customHeight="1" x14ac:dyDescent="0.3">
      <c r="D1080" s="68"/>
      <c r="E1080" s="68"/>
      <c r="F1080" s="68"/>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c r="BJ1080" s="68"/>
      <c r="BK1080" s="68"/>
      <c r="BL1080" s="68"/>
      <c r="BM1080" s="68"/>
      <c r="BN1080" s="68"/>
      <c r="BO1080" s="68"/>
      <c r="BP1080" s="68"/>
      <c r="BQ1080" s="68"/>
      <c r="BR1080" s="68"/>
      <c r="BS1080" s="46"/>
    </row>
    <row r="1081" spans="4:71" s="47" customFormat="1" ht="9.75" customHeight="1" x14ac:dyDescent="0.3">
      <c r="D1081" s="68"/>
      <c r="E1081" s="68"/>
      <c r="F1081" s="68"/>
      <c r="G1081" s="68"/>
      <c r="H1081" s="68"/>
      <c r="I1081" s="68"/>
      <c r="J1081" s="68"/>
      <c r="K1081" s="68"/>
      <c r="L1081" s="68"/>
      <c r="M1081" s="68"/>
      <c r="N1081" s="68"/>
      <c r="O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68"/>
      <c r="BH1081" s="68"/>
      <c r="BI1081" s="68"/>
      <c r="BJ1081" s="68"/>
      <c r="BK1081" s="68"/>
      <c r="BL1081" s="68"/>
      <c r="BM1081" s="68"/>
      <c r="BN1081" s="68"/>
      <c r="BO1081" s="68"/>
      <c r="BP1081" s="68"/>
      <c r="BQ1081" s="68"/>
      <c r="BR1081" s="68"/>
      <c r="BS1081" s="46"/>
    </row>
    <row r="1082" spans="4:71" s="47" customFormat="1" ht="9.75" customHeight="1" x14ac:dyDescent="0.3">
      <c r="D1082" s="68"/>
      <c r="E1082" s="68"/>
      <c r="F1082" s="68"/>
      <c r="G1082" s="68"/>
      <c r="H1082" s="68"/>
      <c r="I1082" s="68"/>
      <c r="J1082" s="68"/>
      <c r="K1082" s="68"/>
      <c r="L1082" s="68"/>
      <c r="M1082" s="68"/>
      <c r="N1082" s="68"/>
      <c r="O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c r="BE1082" s="68"/>
      <c r="BF1082" s="68"/>
      <c r="BG1082" s="68"/>
      <c r="BH1082" s="68"/>
      <c r="BI1082" s="68"/>
      <c r="BJ1082" s="68"/>
      <c r="BK1082" s="68"/>
      <c r="BL1082" s="68"/>
      <c r="BM1082" s="68"/>
      <c r="BN1082" s="68"/>
      <c r="BO1082" s="68"/>
      <c r="BP1082" s="68"/>
      <c r="BQ1082" s="68"/>
      <c r="BR1082" s="68"/>
      <c r="BS1082" s="46"/>
    </row>
    <row r="1083" spans="4:71" s="47" customFormat="1" ht="9.75" customHeight="1" x14ac:dyDescent="0.3">
      <c r="D1083" s="68"/>
      <c r="E1083" s="68"/>
      <c r="F1083" s="68"/>
      <c r="G1083" s="68"/>
      <c r="H1083" s="68"/>
      <c r="I1083" s="68"/>
      <c r="J1083" s="68"/>
      <c r="K1083" s="68"/>
      <c r="L1083" s="68"/>
      <c r="M1083" s="68"/>
      <c r="N1083" s="68"/>
      <c r="O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68"/>
      <c r="AY1083" s="68"/>
      <c r="AZ1083" s="68"/>
      <c r="BA1083" s="68"/>
      <c r="BB1083" s="68"/>
      <c r="BC1083" s="68"/>
      <c r="BD1083" s="68"/>
      <c r="BE1083" s="68"/>
      <c r="BF1083" s="68"/>
      <c r="BG1083" s="68"/>
      <c r="BH1083" s="68"/>
      <c r="BI1083" s="68"/>
      <c r="BJ1083" s="68"/>
      <c r="BK1083" s="68"/>
      <c r="BL1083" s="68"/>
      <c r="BM1083" s="68"/>
      <c r="BN1083" s="68"/>
      <c r="BO1083" s="68"/>
      <c r="BP1083" s="68"/>
      <c r="BQ1083" s="68"/>
      <c r="BR1083" s="68"/>
      <c r="BS1083" s="46"/>
    </row>
    <row r="1084" spans="4:71" s="47" customFormat="1" ht="9.75" customHeight="1" x14ac:dyDescent="0.3">
      <c r="D1084" s="68"/>
      <c r="E1084" s="68"/>
      <c r="F1084" s="68"/>
      <c r="G1084" s="68"/>
      <c r="H1084" s="68"/>
      <c r="I1084" s="68"/>
      <c r="J1084" s="68"/>
      <c r="K1084" s="68"/>
      <c r="L1084" s="68"/>
      <c r="M1084" s="68"/>
      <c r="N1084" s="68"/>
      <c r="O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68"/>
      <c r="AY1084" s="68"/>
      <c r="AZ1084" s="68"/>
      <c r="BA1084" s="68"/>
      <c r="BB1084" s="68"/>
      <c r="BC1084" s="68"/>
      <c r="BD1084" s="68"/>
      <c r="BE1084" s="68"/>
      <c r="BF1084" s="68"/>
      <c r="BG1084" s="68"/>
      <c r="BH1084" s="68"/>
      <c r="BI1084" s="68"/>
      <c r="BJ1084" s="68"/>
      <c r="BK1084" s="68"/>
      <c r="BL1084" s="68"/>
      <c r="BM1084" s="68"/>
      <c r="BN1084" s="68"/>
      <c r="BO1084" s="68"/>
      <c r="BP1084" s="68"/>
      <c r="BQ1084" s="68"/>
      <c r="BR1084" s="68"/>
      <c r="BS1084" s="46"/>
    </row>
    <row r="1085" spans="4:71" s="47" customFormat="1" ht="9.75" customHeight="1" x14ac:dyDescent="0.3">
      <c r="D1085" s="68"/>
      <c r="E1085" s="68"/>
      <c r="F1085" s="68"/>
      <c r="G1085" s="68"/>
      <c r="H1085" s="68"/>
      <c r="I1085" s="68"/>
      <c r="J1085" s="68"/>
      <c r="K1085" s="68"/>
      <c r="L1085" s="68"/>
      <c r="M1085" s="68"/>
      <c r="N1085" s="68"/>
      <c r="O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68"/>
      <c r="AY1085" s="68"/>
      <c r="AZ1085" s="68"/>
      <c r="BA1085" s="68"/>
      <c r="BB1085" s="68"/>
      <c r="BC1085" s="68"/>
      <c r="BD1085" s="68"/>
      <c r="BE1085" s="68"/>
      <c r="BF1085" s="68"/>
      <c r="BG1085" s="68"/>
      <c r="BH1085" s="68"/>
      <c r="BI1085" s="68"/>
      <c r="BJ1085" s="68"/>
      <c r="BK1085" s="68"/>
      <c r="BL1085" s="68"/>
      <c r="BM1085" s="68"/>
      <c r="BN1085" s="68"/>
      <c r="BO1085" s="68"/>
      <c r="BP1085" s="68"/>
      <c r="BQ1085" s="68"/>
      <c r="BR1085" s="68"/>
      <c r="BS1085" s="46"/>
    </row>
    <row r="1086" spans="4:71" s="47" customFormat="1" ht="9.75" customHeight="1" x14ac:dyDescent="0.3">
      <c r="D1086" s="68"/>
      <c r="E1086" s="68"/>
      <c r="F1086" s="68"/>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c r="BJ1086" s="68"/>
      <c r="BK1086" s="68"/>
      <c r="BL1086" s="68"/>
      <c r="BM1086" s="68"/>
      <c r="BN1086" s="68"/>
      <c r="BO1086" s="68"/>
      <c r="BP1086" s="68"/>
      <c r="BQ1086" s="68"/>
      <c r="BR1086" s="68"/>
      <c r="BS1086" s="46"/>
    </row>
    <row r="1087" spans="4:71" s="47" customFormat="1" ht="9.75" customHeight="1" x14ac:dyDescent="0.3">
      <c r="D1087" s="68"/>
      <c r="E1087" s="68"/>
      <c r="F1087" s="68"/>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c r="BJ1087" s="68"/>
      <c r="BK1087" s="68"/>
      <c r="BL1087" s="68"/>
      <c r="BM1087" s="68"/>
      <c r="BN1087" s="68"/>
      <c r="BO1087" s="68"/>
      <c r="BP1087" s="68"/>
      <c r="BQ1087" s="68"/>
      <c r="BR1087" s="68"/>
      <c r="BS1087" s="46"/>
    </row>
    <row r="1088" spans="4:71" s="47" customFormat="1" ht="9.75" customHeight="1" x14ac:dyDescent="0.3">
      <c r="D1088" s="68"/>
      <c r="E1088" s="68"/>
      <c r="F1088" s="68"/>
      <c r="G1088" s="68"/>
      <c r="H1088" s="68"/>
      <c r="I1088" s="68"/>
      <c r="J1088" s="68"/>
      <c r="K1088" s="68"/>
      <c r="L1088" s="68"/>
      <c r="M1088" s="68"/>
      <c r="N1088" s="68"/>
      <c r="O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68"/>
      <c r="AY1088" s="68"/>
      <c r="AZ1088" s="68"/>
      <c r="BA1088" s="68"/>
      <c r="BB1088" s="68"/>
      <c r="BC1088" s="68"/>
      <c r="BD1088" s="68"/>
      <c r="BE1088" s="68"/>
      <c r="BF1088" s="68"/>
      <c r="BG1088" s="68"/>
      <c r="BH1088" s="68"/>
      <c r="BI1088" s="68"/>
      <c r="BJ1088" s="68"/>
      <c r="BK1088" s="68"/>
      <c r="BL1088" s="68"/>
      <c r="BM1088" s="68"/>
      <c r="BN1088" s="68"/>
      <c r="BO1088" s="68"/>
      <c r="BP1088" s="68"/>
      <c r="BQ1088" s="68"/>
      <c r="BR1088" s="68"/>
      <c r="BS1088" s="46"/>
    </row>
    <row r="1089" spans="4:71" s="47" customFormat="1" ht="9.75" customHeight="1" x14ac:dyDescent="0.3">
      <c r="D1089" s="68"/>
      <c r="E1089" s="68"/>
      <c r="F1089" s="68"/>
      <c r="G1089" s="68"/>
      <c r="H1089" s="68"/>
      <c r="I1089" s="68"/>
      <c r="J1089" s="68"/>
      <c r="K1089" s="68"/>
      <c r="L1089" s="68"/>
      <c r="M1089" s="68"/>
      <c r="N1089" s="68"/>
      <c r="O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68"/>
      <c r="AY1089" s="68"/>
      <c r="AZ1089" s="68"/>
      <c r="BA1089" s="68"/>
      <c r="BB1089" s="68"/>
      <c r="BC1089" s="68"/>
      <c r="BD1089" s="68"/>
      <c r="BE1089" s="68"/>
      <c r="BF1089" s="68"/>
      <c r="BG1089" s="68"/>
      <c r="BH1089" s="68"/>
      <c r="BI1089" s="68"/>
      <c r="BJ1089" s="68"/>
      <c r="BK1089" s="68"/>
      <c r="BL1089" s="68"/>
      <c r="BM1089" s="68"/>
      <c r="BN1089" s="68"/>
      <c r="BO1089" s="68"/>
      <c r="BP1089" s="68"/>
      <c r="BQ1089" s="68"/>
      <c r="BR1089" s="68"/>
      <c r="BS1089" s="46"/>
    </row>
    <row r="1090" spans="4:71" s="47" customFormat="1" ht="9.75" customHeight="1" x14ac:dyDescent="0.3">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68"/>
      <c r="AY1090" s="68"/>
      <c r="AZ1090" s="68"/>
      <c r="BA1090" s="68"/>
      <c r="BB1090" s="68"/>
      <c r="BC1090" s="68"/>
      <c r="BD1090" s="68"/>
      <c r="BE1090" s="68"/>
      <c r="BF1090" s="68"/>
      <c r="BG1090" s="68"/>
      <c r="BH1090" s="68"/>
      <c r="BI1090" s="68"/>
      <c r="BJ1090" s="68"/>
      <c r="BK1090" s="68"/>
      <c r="BL1090" s="68"/>
      <c r="BM1090" s="68"/>
      <c r="BN1090" s="68"/>
      <c r="BO1090" s="68"/>
      <c r="BP1090" s="68"/>
      <c r="BQ1090" s="68"/>
      <c r="BR1090" s="68"/>
      <c r="BS1090" s="46"/>
    </row>
    <row r="1091" spans="4:71" s="47" customFormat="1" ht="9.75" customHeight="1" x14ac:dyDescent="0.3">
      <c r="D1091" s="68"/>
      <c r="E1091" s="68"/>
      <c r="F1091" s="68"/>
      <c r="G1091" s="68"/>
      <c r="H1091" s="68"/>
      <c r="I1091" s="68"/>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46"/>
    </row>
    <row r="1092" spans="4:71" s="47" customFormat="1" ht="9.75" customHeight="1" x14ac:dyDescent="0.3">
      <c r="D1092" s="68"/>
      <c r="E1092" s="68"/>
      <c r="F1092" s="68"/>
      <c r="G1092" s="68"/>
      <c r="H1092" s="68"/>
      <c r="I1092" s="68"/>
      <c r="J1092" s="68"/>
      <c r="K1092" s="68"/>
      <c r="L1092" s="68"/>
      <c r="M1092" s="68"/>
      <c r="N1092" s="68"/>
      <c r="O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68"/>
      <c r="AY1092" s="68"/>
      <c r="AZ1092" s="68"/>
      <c r="BA1092" s="68"/>
      <c r="BB1092" s="68"/>
      <c r="BC1092" s="68"/>
      <c r="BD1092" s="68"/>
      <c r="BE1092" s="68"/>
      <c r="BF1092" s="68"/>
      <c r="BG1092" s="68"/>
      <c r="BH1092" s="68"/>
      <c r="BI1092" s="68"/>
      <c r="BJ1092" s="68"/>
      <c r="BK1092" s="68"/>
      <c r="BL1092" s="68"/>
      <c r="BM1092" s="68"/>
      <c r="BN1092" s="68"/>
      <c r="BO1092" s="68"/>
      <c r="BP1092" s="68"/>
      <c r="BQ1092" s="68"/>
      <c r="BR1092" s="68"/>
      <c r="BS1092" s="46"/>
    </row>
    <row r="1093" spans="4:71" s="47" customFormat="1" ht="9.75" customHeight="1" x14ac:dyDescent="0.3">
      <c r="D1093" s="68"/>
      <c r="E1093" s="68"/>
      <c r="F1093" s="68"/>
      <c r="G1093" s="68"/>
      <c r="H1093" s="68"/>
      <c r="I1093" s="68"/>
      <c r="J1093" s="68"/>
      <c r="K1093" s="68"/>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68"/>
      <c r="AY1093" s="68"/>
      <c r="AZ1093" s="68"/>
      <c r="BA1093" s="68"/>
      <c r="BB1093" s="68"/>
      <c r="BC1093" s="68"/>
      <c r="BD1093" s="68"/>
      <c r="BE1093" s="68"/>
      <c r="BF1093" s="68"/>
      <c r="BG1093" s="68"/>
      <c r="BH1093" s="68"/>
      <c r="BI1093" s="68"/>
      <c r="BJ1093" s="68"/>
      <c r="BK1093" s="68"/>
      <c r="BL1093" s="68"/>
      <c r="BM1093" s="68"/>
      <c r="BN1093" s="68"/>
      <c r="BO1093" s="68"/>
      <c r="BP1093" s="68"/>
      <c r="BQ1093" s="68"/>
      <c r="BR1093" s="68"/>
      <c r="BS1093" s="46"/>
    </row>
    <row r="1094" spans="4:71" s="47" customFormat="1" ht="9.75" customHeight="1" x14ac:dyDescent="0.3">
      <c r="D1094" s="68"/>
      <c r="E1094" s="68"/>
      <c r="F1094" s="68"/>
      <c r="G1094" s="68"/>
      <c r="H1094" s="68"/>
      <c r="I1094" s="68"/>
      <c r="J1094" s="68"/>
      <c r="K1094" s="68"/>
      <c r="L1094" s="68"/>
      <c r="M1094" s="68"/>
      <c r="N1094" s="68"/>
      <c r="O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68"/>
      <c r="AY1094" s="68"/>
      <c r="AZ1094" s="68"/>
      <c r="BA1094" s="68"/>
      <c r="BB1094" s="68"/>
      <c r="BC1094" s="68"/>
      <c r="BD1094" s="68"/>
      <c r="BE1094" s="68"/>
      <c r="BF1094" s="68"/>
      <c r="BG1094" s="68"/>
      <c r="BH1094" s="68"/>
      <c r="BI1094" s="68"/>
      <c r="BJ1094" s="68"/>
      <c r="BK1094" s="68"/>
      <c r="BL1094" s="68"/>
      <c r="BM1094" s="68"/>
      <c r="BN1094" s="68"/>
      <c r="BO1094" s="68"/>
      <c r="BP1094" s="68"/>
      <c r="BQ1094" s="68"/>
      <c r="BR1094" s="68"/>
      <c r="BS1094" s="46"/>
    </row>
    <row r="1095" spans="4:71" s="47" customFormat="1" ht="9.75" customHeight="1" x14ac:dyDescent="0.3">
      <c r="D1095" s="68"/>
      <c r="E1095" s="68"/>
      <c r="F1095" s="68"/>
      <c r="G1095" s="68"/>
      <c r="H1095" s="68"/>
      <c r="I1095" s="68"/>
      <c r="J1095" s="68"/>
      <c r="K1095" s="68"/>
      <c r="L1095" s="68"/>
      <c r="M1095" s="68"/>
      <c r="N1095" s="68"/>
      <c r="O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c r="BJ1095" s="68"/>
      <c r="BK1095" s="68"/>
      <c r="BL1095" s="68"/>
      <c r="BM1095" s="68"/>
      <c r="BN1095" s="68"/>
      <c r="BO1095" s="68"/>
      <c r="BP1095" s="68"/>
      <c r="BQ1095" s="68"/>
      <c r="BR1095" s="68"/>
      <c r="BS1095" s="46"/>
    </row>
    <row r="1096" spans="4:71" s="47" customFormat="1" ht="9.75" customHeight="1" x14ac:dyDescent="0.3">
      <c r="D1096" s="68"/>
      <c r="E1096" s="68"/>
      <c r="F1096" s="68"/>
      <c r="G1096" s="68"/>
      <c r="H1096" s="68"/>
      <c r="I1096" s="68"/>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c r="BJ1096" s="68"/>
      <c r="BK1096" s="68"/>
      <c r="BL1096" s="68"/>
      <c r="BM1096" s="68"/>
      <c r="BN1096" s="68"/>
      <c r="BO1096" s="68"/>
      <c r="BP1096" s="68"/>
      <c r="BQ1096" s="68"/>
      <c r="BR1096" s="68"/>
      <c r="BS1096" s="46"/>
    </row>
    <row r="1097" spans="4:71" s="47" customFormat="1" ht="9.75" customHeight="1" x14ac:dyDescent="0.3">
      <c r="D1097" s="68"/>
      <c r="E1097" s="68"/>
      <c r="F1097" s="68"/>
      <c r="G1097" s="68"/>
      <c r="H1097" s="68"/>
      <c r="I1097" s="68"/>
      <c r="J1097" s="68"/>
      <c r="K1097" s="68"/>
      <c r="L1097" s="68"/>
      <c r="M1097" s="68"/>
      <c r="N1097" s="68"/>
      <c r="O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68"/>
      <c r="AY1097" s="68"/>
      <c r="AZ1097" s="68"/>
      <c r="BA1097" s="68"/>
      <c r="BB1097" s="68"/>
      <c r="BC1097" s="68"/>
      <c r="BD1097" s="68"/>
      <c r="BE1097" s="68"/>
      <c r="BF1097" s="68"/>
      <c r="BG1097" s="68"/>
      <c r="BH1097" s="68"/>
      <c r="BI1097" s="68"/>
      <c r="BJ1097" s="68"/>
      <c r="BK1097" s="68"/>
      <c r="BL1097" s="68"/>
      <c r="BM1097" s="68"/>
      <c r="BN1097" s="68"/>
      <c r="BO1097" s="68"/>
      <c r="BP1097" s="68"/>
      <c r="BQ1097" s="68"/>
      <c r="BR1097" s="68"/>
      <c r="BS1097" s="46"/>
    </row>
    <row r="1098" spans="4:71" s="47" customFormat="1" ht="9.75" customHeight="1" x14ac:dyDescent="0.3">
      <c r="D1098" s="68"/>
      <c r="E1098" s="68"/>
      <c r="F1098" s="68"/>
      <c r="G1098" s="68"/>
      <c r="H1098" s="68"/>
      <c r="I1098" s="68"/>
      <c r="J1098" s="68"/>
      <c r="K1098" s="68"/>
      <c r="L1098" s="68"/>
      <c r="M1098" s="68"/>
      <c r="N1098" s="68"/>
      <c r="O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68"/>
      <c r="AY1098" s="68"/>
      <c r="AZ1098" s="68"/>
      <c r="BA1098" s="68"/>
      <c r="BB1098" s="68"/>
      <c r="BC1098" s="68"/>
      <c r="BD1098" s="68"/>
      <c r="BE1098" s="68"/>
      <c r="BF1098" s="68"/>
      <c r="BG1098" s="68"/>
      <c r="BH1098" s="68"/>
      <c r="BI1098" s="68"/>
      <c r="BJ1098" s="68"/>
      <c r="BK1098" s="68"/>
      <c r="BL1098" s="68"/>
      <c r="BM1098" s="68"/>
      <c r="BN1098" s="68"/>
      <c r="BO1098" s="68"/>
      <c r="BP1098" s="68"/>
      <c r="BQ1098" s="68"/>
      <c r="BR1098" s="68"/>
      <c r="BS1098" s="46"/>
    </row>
    <row r="1099" spans="4:71" s="47" customFormat="1" ht="9.75" customHeight="1" x14ac:dyDescent="0.3">
      <c r="D1099" s="68"/>
      <c r="E1099" s="68"/>
      <c r="F1099" s="68"/>
      <c r="G1099" s="68"/>
      <c r="H1099" s="68"/>
      <c r="I1099" s="68"/>
      <c r="J1099" s="68"/>
      <c r="K1099" s="68"/>
      <c r="L1099" s="68"/>
      <c r="M1099" s="68"/>
      <c r="N1099" s="68"/>
      <c r="O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c r="BM1099" s="68"/>
      <c r="BN1099" s="68"/>
      <c r="BO1099" s="68"/>
      <c r="BP1099" s="68"/>
      <c r="BQ1099" s="68"/>
      <c r="BR1099" s="68"/>
      <c r="BS1099" s="46"/>
    </row>
    <row r="1100" spans="4:71" s="47" customFormat="1" ht="9.75" customHeight="1" x14ac:dyDescent="0.3">
      <c r="D1100" s="68"/>
      <c r="E1100" s="68"/>
      <c r="F1100" s="68"/>
      <c r="G1100" s="68"/>
      <c r="H1100" s="68"/>
      <c r="I1100" s="68"/>
      <c r="J1100" s="68"/>
      <c r="K1100" s="68"/>
      <c r="L1100" s="68"/>
      <c r="M1100" s="68"/>
      <c r="N1100" s="68"/>
      <c r="O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68"/>
      <c r="AY1100" s="68"/>
      <c r="AZ1100" s="68"/>
      <c r="BA1100" s="68"/>
      <c r="BB1100" s="68"/>
      <c r="BC1100" s="68"/>
      <c r="BD1100" s="68"/>
      <c r="BE1100" s="68"/>
      <c r="BF1100" s="68"/>
      <c r="BG1100" s="68"/>
      <c r="BH1100" s="68"/>
      <c r="BI1100" s="68"/>
      <c r="BJ1100" s="68"/>
      <c r="BK1100" s="68"/>
      <c r="BL1100" s="68"/>
      <c r="BM1100" s="68"/>
      <c r="BN1100" s="68"/>
      <c r="BO1100" s="68"/>
      <c r="BP1100" s="68"/>
      <c r="BQ1100" s="68"/>
      <c r="BR1100" s="68"/>
      <c r="BS1100" s="46"/>
    </row>
    <row r="1101" spans="4:71" s="47" customFormat="1" ht="9.75" customHeight="1" x14ac:dyDescent="0.3">
      <c r="D1101" s="68"/>
      <c r="E1101" s="68"/>
      <c r="F1101" s="68"/>
      <c r="G1101" s="68"/>
      <c r="H1101" s="68"/>
      <c r="I1101" s="68"/>
      <c r="J1101" s="68"/>
      <c r="K1101" s="68"/>
      <c r="L1101" s="68"/>
      <c r="M1101" s="68"/>
      <c r="N1101" s="68"/>
      <c r="O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68"/>
      <c r="AY1101" s="68"/>
      <c r="AZ1101" s="68"/>
      <c r="BA1101" s="68"/>
      <c r="BB1101" s="68"/>
      <c r="BC1101" s="68"/>
      <c r="BD1101" s="68"/>
      <c r="BE1101" s="68"/>
      <c r="BF1101" s="68"/>
      <c r="BG1101" s="68"/>
      <c r="BH1101" s="68"/>
      <c r="BI1101" s="68"/>
      <c r="BJ1101" s="68"/>
      <c r="BK1101" s="68"/>
      <c r="BL1101" s="68"/>
      <c r="BM1101" s="68"/>
      <c r="BN1101" s="68"/>
      <c r="BO1101" s="68"/>
      <c r="BP1101" s="68"/>
      <c r="BQ1101" s="68"/>
      <c r="BR1101" s="68"/>
      <c r="BS1101" s="46"/>
    </row>
    <row r="1102" spans="4:71" s="47" customFormat="1" ht="9.75" customHeight="1" x14ac:dyDescent="0.3">
      <c r="D1102" s="68"/>
      <c r="E1102" s="68"/>
      <c r="F1102" s="68"/>
      <c r="G1102" s="68"/>
      <c r="H1102" s="68"/>
      <c r="I1102" s="68"/>
      <c r="J1102" s="68"/>
      <c r="K1102" s="68"/>
      <c r="L1102" s="68"/>
      <c r="M1102" s="68"/>
      <c r="N1102" s="68"/>
      <c r="O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68"/>
      <c r="AY1102" s="68"/>
      <c r="AZ1102" s="68"/>
      <c r="BA1102" s="68"/>
      <c r="BB1102" s="68"/>
      <c r="BC1102" s="68"/>
      <c r="BD1102" s="68"/>
      <c r="BE1102" s="68"/>
      <c r="BF1102" s="68"/>
      <c r="BG1102" s="68"/>
      <c r="BH1102" s="68"/>
      <c r="BI1102" s="68"/>
      <c r="BJ1102" s="68"/>
      <c r="BK1102" s="68"/>
      <c r="BL1102" s="68"/>
      <c r="BM1102" s="68"/>
      <c r="BN1102" s="68"/>
      <c r="BO1102" s="68"/>
      <c r="BP1102" s="68"/>
      <c r="BQ1102" s="68"/>
      <c r="BR1102" s="68"/>
      <c r="BS1102" s="46"/>
    </row>
    <row r="1103" spans="4:71" s="47" customFormat="1" ht="9.75" customHeight="1" x14ac:dyDescent="0.3">
      <c r="D1103" s="68"/>
      <c r="E1103" s="68"/>
      <c r="F1103" s="68"/>
      <c r="G1103" s="68"/>
      <c r="H1103" s="68"/>
      <c r="I1103" s="68"/>
      <c r="J1103" s="68"/>
      <c r="K1103" s="68"/>
      <c r="L1103" s="68"/>
      <c r="M1103" s="68"/>
      <c r="N1103" s="68"/>
      <c r="O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68"/>
      <c r="AY1103" s="68"/>
      <c r="AZ1103" s="68"/>
      <c r="BA1103" s="68"/>
      <c r="BB1103" s="68"/>
      <c r="BC1103" s="68"/>
      <c r="BD1103" s="68"/>
      <c r="BE1103" s="68"/>
      <c r="BF1103" s="68"/>
      <c r="BG1103" s="68"/>
      <c r="BH1103" s="68"/>
      <c r="BI1103" s="68"/>
      <c r="BJ1103" s="68"/>
      <c r="BK1103" s="68"/>
      <c r="BL1103" s="68"/>
      <c r="BM1103" s="68"/>
      <c r="BN1103" s="68"/>
      <c r="BO1103" s="68"/>
      <c r="BP1103" s="68"/>
      <c r="BQ1103" s="68"/>
      <c r="BR1103" s="68"/>
      <c r="BS1103" s="46"/>
    </row>
    <row r="1104" spans="4:71" s="47" customFormat="1" ht="9.75" customHeight="1" x14ac:dyDescent="0.3">
      <c r="D1104" s="68"/>
      <c r="E1104" s="68"/>
      <c r="F1104" s="68"/>
      <c r="G1104" s="68"/>
      <c r="H1104" s="68"/>
      <c r="I1104" s="68"/>
      <c r="J1104" s="68"/>
      <c r="K1104" s="68"/>
      <c r="L1104" s="68"/>
      <c r="M1104" s="68"/>
      <c r="N1104" s="68"/>
      <c r="O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68"/>
      <c r="AY1104" s="68"/>
      <c r="AZ1104" s="68"/>
      <c r="BA1104" s="68"/>
      <c r="BB1104" s="68"/>
      <c r="BC1104" s="68"/>
      <c r="BD1104" s="68"/>
      <c r="BE1104" s="68"/>
      <c r="BF1104" s="68"/>
      <c r="BG1104" s="68"/>
      <c r="BH1104" s="68"/>
      <c r="BI1104" s="68"/>
      <c r="BJ1104" s="68"/>
      <c r="BK1104" s="68"/>
      <c r="BL1104" s="68"/>
      <c r="BM1104" s="68"/>
      <c r="BN1104" s="68"/>
      <c r="BO1104" s="68"/>
      <c r="BP1104" s="68"/>
      <c r="BQ1104" s="68"/>
      <c r="BR1104" s="68"/>
      <c r="BS1104" s="46"/>
    </row>
    <row r="1105" spans="4:71" s="47" customFormat="1" ht="9.75" customHeight="1" x14ac:dyDescent="0.3">
      <c r="D1105" s="68"/>
      <c r="E1105" s="68"/>
      <c r="F1105" s="68"/>
      <c r="G1105" s="68"/>
      <c r="H1105" s="68"/>
      <c r="I1105" s="68"/>
      <c r="J1105" s="68"/>
      <c r="K1105" s="68"/>
      <c r="L1105" s="68"/>
      <c r="M1105" s="68"/>
      <c r="N1105" s="68"/>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68"/>
      <c r="AY1105" s="68"/>
      <c r="AZ1105" s="68"/>
      <c r="BA1105" s="68"/>
      <c r="BB1105" s="68"/>
      <c r="BC1105" s="68"/>
      <c r="BD1105" s="68"/>
      <c r="BE1105" s="68"/>
      <c r="BF1105" s="68"/>
      <c r="BG1105" s="68"/>
      <c r="BH1105" s="68"/>
      <c r="BI1105" s="68"/>
      <c r="BJ1105" s="68"/>
      <c r="BK1105" s="68"/>
      <c r="BL1105" s="68"/>
      <c r="BM1105" s="68"/>
      <c r="BN1105" s="68"/>
      <c r="BO1105" s="68"/>
      <c r="BP1105" s="68"/>
      <c r="BQ1105" s="68"/>
      <c r="BR1105" s="68"/>
      <c r="BS1105" s="46"/>
    </row>
    <row r="1106" spans="4:71" s="47" customFormat="1" ht="9.75" customHeight="1" x14ac:dyDescent="0.3">
      <c r="D1106" s="68"/>
      <c r="E1106" s="68"/>
      <c r="F1106" s="68"/>
      <c r="G1106" s="68"/>
      <c r="H1106" s="68"/>
      <c r="I1106" s="68"/>
      <c r="J1106" s="68"/>
      <c r="K1106" s="68"/>
      <c r="L1106" s="68"/>
      <c r="M1106" s="68"/>
      <c r="N1106" s="68"/>
      <c r="O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68"/>
      <c r="AY1106" s="68"/>
      <c r="AZ1106" s="68"/>
      <c r="BA1106" s="68"/>
      <c r="BB1106" s="68"/>
      <c r="BC1106" s="68"/>
      <c r="BD1106" s="68"/>
      <c r="BE1106" s="68"/>
      <c r="BF1106" s="68"/>
      <c r="BG1106" s="68"/>
      <c r="BH1106" s="68"/>
      <c r="BI1106" s="68"/>
      <c r="BJ1106" s="68"/>
      <c r="BK1106" s="68"/>
      <c r="BL1106" s="68"/>
      <c r="BM1106" s="68"/>
      <c r="BN1106" s="68"/>
      <c r="BO1106" s="68"/>
      <c r="BP1106" s="68"/>
      <c r="BQ1106" s="68"/>
      <c r="BR1106" s="68"/>
      <c r="BS1106" s="46"/>
    </row>
    <row r="1107" spans="4:71" s="47" customFormat="1" ht="9.75" customHeight="1" x14ac:dyDescent="0.3">
      <c r="D1107" s="68"/>
      <c r="E1107" s="68"/>
      <c r="F1107" s="68"/>
      <c r="G1107" s="68"/>
      <c r="H1107" s="68"/>
      <c r="I1107" s="68"/>
      <c r="J1107" s="68"/>
      <c r="K1107" s="68"/>
      <c r="L1107" s="68"/>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68"/>
      <c r="AY1107" s="68"/>
      <c r="AZ1107" s="68"/>
      <c r="BA1107" s="68"/>
      <c r="BB1107" s="68"/>
      <c r="BC1107" s="68"/>
      <c r="BD1107" s="68"/>
      <c r="BE1107" s="68"/>
      <c r="BF1107" s="68"/>
      <c r="BG1107" s="68"/>
      <c r="BH1107" s="68"/>
      <c r="BI1107" s="68"/>
      <c r="BJ1107" s="68"/>
      <c r="BK1107" s="68"/>
      <c r="BL1107" s="68"/>
      <c r="BM1107" s="68"/>
      <c r="BN1107" s="68"/>
      <c r="BO1107" s="68"/>
      <c r="BP1107" s="68"/>
      <c r="BQ1107" s="68"/>
      <c r="BR1107" s="68"/>
      <c r="BS1107" s="46"/>
    </row>
    <row r="1108" spans="4:71" s="47" customFormat="1" ht="9.75" customHeight="1" x14ac:dyDescent="0.3">
      <c r="D1108" s="68"/>
      <c r="E1108" s="68"/>
      <c r="F1108" s="68"/>
      <c r="G1108" s="68"/>
      <c r="H1108" s="68"/>
      <c r="I1108" s="68"/>
      <c r="J1108" s="68"/>
      <c r="K1108" s="68"/>
      <c r="L1108" s="68"/>
      <c r="M1108" s="68"/>
      <c r="N1108" s="68"/>
      <c r="O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68"/>
      <c r="AY1108" s="68"/>
      <c r="AZ1108" s="68"/>
      <c r="BA1108" s="68"/>
      <c r="BB1108" s="68"/>
      <c r="BC1108" s="68"/>
      <c r="BD1108" s="68"/>
      <c r="BE1108" s="68"/>
      <c r="BF1108" s="68"/>
      <c r="BG1108" s="68"/>
      <c r="BH1108" s="68"/>
      <c r="BI1108" s="68"/>
      <c r="BJ1108" s="68"/>
      <c r="BK1108" s="68"/>
      <c r="BL1108" s="68"/>
      <c r="BM1108" s="68"/>
      <c r="BN1108" s="68"/>
      <c r="BO1108" s="68"/>
      <c r="BP1108" s="68"/>
      <c r="BQ1108" s="68"/>
      <c r="BR1108" s="68"/>
      <c r="BS1108" s="46"/>
    </row>
    <row r="1109" spans="4:71" s="47" customFormat="1" ht="9.75" customHeight="1" x14ac:dyDescent="0.3">
      <c r="D1109" s="68"/>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c r="BJ1109" s="68"/>
      <c r="BK1109" s="68"/>
      <c r="BL1109" s="68"/>
      <c r="BM1109" s="68"/>
      <c r="BN1109" s="68"/>
      <c r="BO1109" s="68"/>
      <c r="BP1109" s="68"/>
      <c r="BQ1109" s="68"/>
      <c r="BR1109" s="68"/>
      <c r="BS1109" s="46"/>
    </row>
    <row r="1110" spans="4:71" s="47" customFormat="1" ht="9.75" customHeight="1" x14ac:dyDescent="0.3">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c r="BE1110" s="68"/>
      <c r="BF1110" s="68"/>
      <c r="BG1110" s="68"/>
      <c r="BH1110" s="68"/>
      <c r="BI1110" s="68"/>
      <c r="BJ1110" s="68"/>
      <c r="BK1110" s="68"/>
      <c r="BL1110" s="68"/>
      <c r="BM1110" s="68"/>
      <c r="BN1110" s="68"/>
      <c r="BO1110" s="68"/>
      <c r="BP1110" s="68"/>
      <c r="BQ1110" s="68"/>
      <c r="BR1110" s="68"/>
      <c r="BS1110" s="46"/>
    </row>
    <row r="1111" spans="4:71" s="47" customFormat="1" ht="9.75" customHeight="1" x14ac:dyDescent="0.3">
      <c r="D1111" s="68"/>
      <c r="E1111" s="68"/>
      <c r="F1111" s="68"/>
      <c r="G1111" s="68"/>
      <c r="H1111" s="68"/>
      <c r="I1111" s="68"/>
      <c r="J1111" s="68"/>
      <c r="K1111" s="68"/>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68"/>
      <c r="AY1111" s="68"/>
      <c r="AZ1111" s="68"/>
      <c r="BA1111" s="68"/>
      <c r="BB1111" s="68"/>
      <c r="BC1111" s="68"/>
      <c r="BD1111" s="68"/>
      <c r="BE1111" s="68"/>
      <c r="BF1111" s="68"/>
      <c r="BG1111" s="68"/>
      <c r="BH1111" s="68"/>
      <c r="BI1111" s="68"/>
      <c r="BJ1111" s="68"/>
      <c r="BK1111" s="68"/>
      <c r="BL1111" s="68"/>
      <c r="BM1111" s="68"/>
      <c r="BN1111" s="68"/>
      <c r="BO1111" s="68"/>
      <c r="BP1111" s="68"/>
      <c r="BQ1111" s="68"/>
      <c r="BR1111" s="68"/>
      <c r="BS1111" s="46"/>
    </row>
    <row r="1112" spans="4:71" s="47" customFormat="1" ht="9.75" customHeight="1" x14ac:dyDescent="0.3">
      <c r="D1112" s="68"/>
      <c r="E1112" s="68"/>
      <c r="F1112" s="68"/>
      <c r="G1112" s="68"/>
      <c r="H1112" s="68"/>
      <c r="I1112" s="68"/>
      <c r="J1112" s="68"/>
      <c r="K1112" s="68"/>
      <c r="L1112" s="68"/>
      <c r="M1112" s="68"/>
      <c r="N1112" s="68"/>
      <c r="O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c r="BE1112" s="68"/>
      <c r="BF1112" s="68"/>
      <c r="BG1112" s="68"/>
      <c r="BH1112" s="68"/>
      <c r="BI1112" s="68"/>
      <c r="BJ1112" s="68"/>
      <c r="BK1112" s="68"/>
      <c r="BL1112" s="68"/>
      <c r="BM1112" s="68"/>
      <c r="BN1112" s="68"/>
      <c r="BO1112" s="68"/>
      <c r="BP1112" s="68"/>
      <c r="BQ1112" s="68"/>
      <c r="BR1112" s="68"/>
      <c r="BS1112" s="46"/>
    </row>
    <row r="1113" spans="4:71" s="47" customFormat="1" ht="9.75" customHeight="1" x14ac:dyDescent="0.3">
      <c r="D1113" s="68"/>
      <c r="E1113" s="68"/>
      <c r="F1113" s="68"/>
      <c r="G1113" s="68"/>
      <c r="H1113" s="68"/>
      <c r="I1113" s="68"/>
      <c r="J1113" s="68"/>
      <c r="K1113" s="68"/>
      <c r="L1113" s="68"/>
      <c r="M1113" s="68"/>
      <c r="N1113" s="68"/>
      <c r="O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68"/>
      <c r="AY1113" s="68"/>
      <c r="AZ1113" s="68"/>
      <c r="BA1113" s="68"/>
      <c r="BB1113" s="68"/>
      <c r="BC1113" s="68"/>
      <c r="BD1113" s="68"/>
      <c r="BE1113" s="68"/>
      <c r="BF1113" s="68"/>
      <c r="BG1113" s="68"/>
      <c r="BH1113" s="68"/>
      <c r="BI1113" s="68"/>
      <c r="BJ1113" s="68"/>
      <c r="BK1113" s="68"/>
      <c r="BL1113" s="68"/>
      <c r="BM1113" s="68"/>
      <c r="BN1113" s="68"/>
      <c r="BO1113" s="68"/>
      <c r="BP1113" s="68"/>
      <c r="BQ1113" s="68"/>
      <c r="BR1113" s="68"/>
      <c r="BS1113" s="46"/>
    </row>
    <row r="1114" spans="4:71" s="47" customFormat="1" ht="9.75" customHeight="1" x14ac:dyDescent="0.3">
      <c r="D1114" s="68"/>
      <c r="E1114" s="68"/>
      <c r="F1114" s="68"/>
      <c r="G1114" s="68"/>
      <c r="H1114" s="68"/>
      <c r="I1114" s="68"/>
      <c r="J1114" s="68"/>
      <c r="K1114" s="68"/>
      <c r="L1114" s="68"/>
      <c r="M1114" s="68"/>
      <c r="N1114" s="68"/>
      <c r="O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68"/>
      <c r="AY1114" s="68"/>
      <c r="AZ1114" s="68"/>
      <c r="BA1114" s="68"/>
      <c r="BB1114" s="68"/>
      <c r="BC1114" s="68"/>
      <c r="BD1114" s="68"/>
      <c r="BE1114" s="68"/>
      <c r="BF1114" s="68"/>
      <c r="BG1114" s="68"/>
      <c r="BH1114" s="68"/>
      <c r="BI1114" s="68"/>
      <c r="BJ1114" s="68"/>
      <c r="BK1114" s="68"/>
      <c r="BL1114" s="68"/>
      <c r="BM1114" s="68"/>
      <c r="BN1114" s="68"/>
      <c r="BO1114" s="68"/>
      <c r="BP1114" s="68"/>
      <c r="BQ1114" s="68"/>
      <c r="BR1114" s="68"/>
      <c r="BS1114" s="46"/>
    </row>
    <row r="1115" spans="4:71" s="47" customFormat="1" ht="9.75" customHeight="1" x14ac:dyDescent="0.3">
      <c r="D1115" s="68"/>
      <c r="E1115" s="68"/>
      <c r="F1115" s="68"/>
      <c r="G1115" s="68"/>
      <c r="H1115" s="68"/>
      <c r="I1115" s="68"/>
      <c r="J1115" s="68"/>
      <c r="K1115" s="68"/>
      <c r="L1115" s="68"/>
      <c r="M1115" s="68"/>
      <c r="N1115" s="68"/>
      <c r="O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68"/>
      <c r="AY1115" s="68"/>
      <c r="AZ1115" s="68"/>
      <c r="BA1115" s="68"/>
      <c r="BB1115" s="68"/>
      <c r="BC1115" s="68"/>
      <c r="BD1115" s="68"/>
      <c r="BE1115" s="68"/>
      <c r="BF1115" s="68"/>
      <c r="BG1115" s="68"/>
      <c r="BH1115" s="68"/>
      <c r="BI1115" s="68"/>
      <c r="BJ1115" s="68"/>
      <c r="BK1115" s="68"/>
      <c r="BL1115" s="68"/>
      <c r="BM1115" s="68"/>
      <c r="BN1115" s="68"/>
      <c r="BO1115" s="68"/>
      <c r="BP1115" s="68"/>
      <c r="BQ1115" s="68"/>
      <c r="BR1115" s="68"/>
      <c r="BS1115" s="46"/>
    </row>
    <row r="1116" spans="4:71" s="47" customFormat="1" ht="9.75" customHeight="1" x14ac:dyDescent="0.3">
      <c r="D1116" s="68"/>
      <c r="E1116" s="68"/>
      <c r="F1116" s="68"/>
      <c r="G1116" s="68"/>
      <c r="H1116" s="68"/>
      <c r="I1116" s="68"/>
      <c r="J1116" s="68"/>
      <c r="K1116" s="68"/>
      <c r="L1116" s="68"/>
      <c r="M1116" s="68"/>
      <c r="N1116" s="68"/>
      <c r="O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68"/>
      <c r="AY1116" s="68"/>
      <c r="AZ1116" s="68"/>
      <c r="BA1116" s="68"/>
      <c r="BB1116" s="68"/>
      <c r="BC1116" s="68"/>
      <c r="BD1116" s="68"/>
      <c r="BE1116" s="68"/>
      <c r="BF1116" s="68"/>
      <c r="BG1116" s="68"/>
      <c r="BH1116" s="68"/>
      <c r="BI1116" s="68"/>
      <c r="BJ1116" s="68"/>
      <c r="BK1116" s="68"/>
      <c r="BL1116" s="68"/>
      <c r="BM1116" s="68"/>
      <c r="BN1116" s="68"/>
      <c r="BO1116" s="68"/>
      <c r="BP1116" s="68"/>
      <c r="BQ1116" s="68"/>
      <c r="BR1116" s="68"/>
      <c r="BS1116" s="46"/>
    </row>
    <row r="1117" spans="4:71" s="47" customFormat="1" ht="9.75" customHeight="1" x14ac:dyDescent="0.3">
      <c r="D1117" s="68"/>
      <c r="E1117" s="68"/>
      <c r="F1117" s="68"/>
      <c r="G1117" s="68"/>
      <c r="H1117" s="68"/>
      <c r="I1117" s="68"/>
      <c r="J1117" s="68"/>
      <c r="K1117" s="68"/>
      <c r="L1117" s="68"/>
      <c r="M1117" s="68"/>
      <c r="N1117" s="68"/>
      <c r="O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68"/>
      <c r="AY1117" s="68"/>
      <c r="AZ1117" s="68"/>
      <c r="BA1117" s="68"/>
      <c r="BB1117" s="68"/>
      <c r="BC1117" s="68"/>
      <c r="BD1117" s="68"/>
      <c r="BE1117" s="68"/>
      <c r="BF1117" s="68"/>
      <c r="BG1117" s="68"/>
      <c r="BH1117" s="68"/>
      <c r="BI1117" s="68"/>
      <c r="BJ1117" s="68"/>
      <c r="BK1117" s="68"/>
      <c r="BL1117" s="68"/>
      <c r="BM1117" s="68"/>
      <c r="BN1117" s="68"/>
      <c r="BO1117" s="68"/>
      <c r="BP1117" s="68"/>
      <c r="BQ1117" s="68"/>
      <c r="BR1117" s="68"/>
      <c r="BS1117" s="46"/>
    </row>
    <row r="1118" spans="4:71" s="47" customFormat="1" ht="9.75" customHeight="1" x14ac:dyDescent="0.3">
      <c r="D1118" s="68"/>
      <c r="E1118" s="68"/>
      <c r="F1118" s="68"/>
      <c r="G1118" s="68"/>
      <c r="H1118" s="68"/>
      <c r="I1118" s="68"/>
      <c r="J1118" s="68"/>
      <c r="K1118" s="68"/>
      <c r="L1118" s="68"/>
      <c r="M1118" s="68"/>
      <c r="N1118" s="68"/>
      <c r="O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68"/>
      <c r="AY1118" s="68"/>
      <c r="AZ1118" s="68"/>
      <c r="BA1118" s="68"/>
      <c r="BB1118" s="68"/>
      <c r="BC1118" s="68"/>
      <c r="BD1118" s="68"/>
      <c r="BE1118" s="68"/>
      <c r="BF1118" s="68"/>
      <c r="BG1118" s="68"/>
      <c r="BH1118" s="68"/>
      <c r="BI1118" s="68"/>
      <c r="BJ1118" s="68"/>
      <c r="BK1118" s="68"/>
      <c r="BL1118" s="68"/>
      <c r="BM1118" s="68"/>
      <c r="BN1118" s="68"/>
      <c r="BO1118" s="68"/>
      <c r="BP1118" s="68"/>
      <c r="BQ1118" s="68"/>
      <c r="BR1118" s="68"/>
      <c r="BS1118" s="46"/>
    </row>
    <row r="1119" spans="4:71" s="47" customFormat="1" ht="9.75" customHeight="1" x14ac:dyDescent="0.3">
      <c r="D1119" s="68"/>
      <c r="E1119" s="68"/>
      <c r="F1119" s="68"/>
      <c r="G1119" s="68"/>
      <c r="H1119" s="68"/>
      <c r="I1119" s="68"/>
      <c r="J1119" s="68"/>
      <c r="K1119" s="68"/>
      <c r="L1119" s="68"/>
      <c r="M1119" s="68"/>
      <c r="N1119" s="68"/>
      <c r="O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68"/>
      <c r="AY1119" s="68"/>
      <c r="AZ1119" s="68"/>
      <c r="BA1119" s="68"/>
      <c r="BB1119" s="68"/>
      <c r="BC1119" s="68"/>
      <c r="BD1119" s="68"/>
      <c r="BE1119" s="68"/>
      <c r="BF1119" s="68"/>
      <c r="BG1119" s="68"/>
      <c r="BH1119" s="68"/>
      <c r="BI1119" s="68"/>
      <c r="BJ1119" s="68"/>
      <c r="BK1119" s="68"/>
      <c r="BL1119" s="68"/>
      <c r="BM1119" s="68"/>
      <c r="BN1119" s="68"/>
      <c r="BO1119" s="68"/>
      <c r="BP1119" s="68"/>
      <c r="BQ1119" s="68"/>
      <c r="BR1119" s="68"/>
      <c r="BS1119" s="46"/>
    </row>
    <row r="1120" spans="4:71" s="47" customFormat="1" ht="9.75" customHeight="1" x14ac:dyDescent="0.3">
      <c r="D1120" s="68"/>
      <c r="E1120" s="68"/>
      <c r="F1120" s="68"/>
      <c r="G1120" s="68"/>
      <c r="H1120" s="68"/>
      <c r="I1120" s="68"/>
      <c r="J1120" s="68"/>
      <c r="K1120" s="68"/>
      <c r="L1120" s="68"/>
      <c r="M1120" s="68"/>
      <c r="N1120" s="68"/>
      <c r="O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68"/>
      <c r="AY1120" s="68"/>
      <c r="AZ1120" s="68"/>
      <c r="BA1120" s="68"/>
      <c r="BB1120" s="68"/>
      <c r="BC1120" s="68"/>
      <c r="BD1120" s="68"/>
      <c r="BE1120" s="68"/>
      <c r="BF1120" s="68"/>
      <c r="BG1120" s="68"/>
      <c r="BH1120" s="68"/>
      <c r="BI1120" s="68"/>
      <c r="BJ1120" s="68"/>
      <c r="BK1120" s="68"/>
      <c r="BL1120" s="68"/>
      <c r="BM1120" s="68"/>
      <c r="BN1120" s="68"/>
      <c r="BO1120" s="68"/>
      <c r="BP1120" s="68"/>
      <c r="BQ1120" s="68"/>
      <c r="BR1120" s="68"/>
      <c r="BS1120" s="46"/>
    </row>
    <row r="1121" spans="4:71" s="47" customFormat="1" ht="9.75" customHeight="1" x14ac:dyDescent="0.3">
      <c r="D1121" s="68"/>
      <c r="E1121" s="68"/>
      <c r="F1121" s="68"/>
      <c r="G1121" s="68"/>
      <c r="H1121" s="68"/>
      <c r="I1121" s="68"/>
      <c r="J1121" s="68"/>
      <c r="K1121" s="68"/>
      <c r="L1121" s="68"/>
      <c r="M1121" s="68"/>
      <c r="N1121" s="68"/>
      <c r="O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68"/>
      <c r="AY1121" s="68"/>
      <c r="AZ1121" s="68"/>
      <c r="BA1121" s="68"/>
      <c r="BB1121" s="68"/>
      <c r="BC1121" s="68"/>
      <c r="BD1121" s="68"/>
      <c r="BE1121" s="68"/>
      <c r="BF1121" s="68"/>
      <c r="BG1121" s="68"/>
      <c r="BH1121" s="68"/>
      <c r="BI1121" s="68"/>
      <c r="BJ1121" s="68"/>
      <c r="BK1121" s="68"/>
      <c r="BL1121" s="68"/>
      <c r="BM1121" s="68"/>
      <c r="BN1121" s="68"/>
      <c r="BO1121" s="68"/>
      <c r="BP1121" s="68"/>
      <c r="BQ1121" s="68"/>
      <c r="BR1121" s="68"/>
      <c r="BS1121" s="46"/>
    </row>
    <row r="1122" spans="4:71" s="47" customFormat="1" ht="9.75" customHeight="1" x14ac:dyDescent="0.3">
      <c r="D1122" s="68"/>
      <c r="E1122" s="68"/>
      <c r="F1122" s="68"/>
      <c r="G1122" s="68"/>
      <c r="H1122" s="68"/>
      <c r="I1122" s="68"/>
      <c r="J1122" s="68"/>
      <c r="K1122" s="68"/>
      <c r="L1122" s="68"/>
      <c r="M1122" s="68"/>
      <c r="N1122" s="68"/>
      <c r="O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68"/>
      <c r="AY1122" s="68"/>
      <c r="AZ1122" s="68"/>
      <c r="BA1122" s="68"/>
      <c r="BB1122" s="68"/>
      <c r="BC1122" s="68"/>
      <c r="BD1122" s="68"/>
      <c r="BE1122" s="68"/>
      <c r="BF1122" s="68"/>
      <c r="BG1122" s="68"/>
      <c r="BH1122" s="68"/>
      <c r="BI1122" s="68"/>
      <c r="BJ1122" s="68"/>
      <c r="BK1122" s="68"/>
      <c r="BL1122" s="68"/>
      <c r="BM1122" s="68"/>
      <c r="BN1122" s="68"/>
      <c r="BO1122" s="68"/>
      <c r="BP1122" s="68"/>
      <c r="BQ1122" s="68"/>
      <c r="BR1122" s="68"/>
      <c r="BS1122" s="46"/>
    </row>
    <row r="1123" spans="4:71" s="47" customFormat="1" ht="9.75" customHeight="1" x14ac:dyDescent="0.3">
      <c r="D1123" s="68"/>
      <c r="E1123" s="68"/>
      <c r="F1123" s="68"/>
      <c r="G1123" s="68"/>
      <c r="H1123" s="68"/>
      <c r="I1123" s="68"/>
      <c r="J1123" s="68"/>
      <c r="K1123" s="68"/>
      <c r="L1123" s="68"/>
      <c r="M1123" s="68"/>
      <c r="N1123" s="68"/>
      <c r="O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68"/>
      <c r="AY1123" s="68"/>
      <c r="AZ1123" s="68"/>
      <c r="BA1123" s="68"/>
      <c r="BB1123" s="68"/>
      <c r="BC1123" s="68"/>
      <c r="BD1123" s="68"/>
      <c r="BE1123" s="68"/>
      <c r="BF1123" s="68"/>
      <c r="BG1123" s="68"/>
      <c r="BH1123" s="68"/>
      <c r="BI1123" s="68"/>
      <c r="BJ1123" s="68"/>
      <c r="BK1123" s="68"/>
      <c r="BL1123" s="68"/>
      <c r="BM1123" s="68"/>
      <c r="BN1123" s="68"/>
      <c r="BO1123" s="68"/>
      <c r="BP1123" s="68"/>
      <c r="BQ1123" s="68"/>
      <c r="BR1123" s="68"/>
      <c r="BS1123" s="46"/>
    </row>
    <row r="1124" spans="4:71" s="47" customFormat="1" ht="9.75" customHeight="1" x14ac:dyDescent="0.3">
      <c r="D1124" s="68"/>
      <c r="E1124" s="68"/>
      <c r="F1124" s="68"/>
      <c r="G1124" s="68"/>
      <c r="H1124" s="68"/>
      <c r="I1124" s="68"/>
      <c r="J1124" s="68"/>
      <c r="K1124" s="68"/>
      <c r="L1124" s="68"/>
      <c r="M1124" s="68"/>
      <c r="N1124" s="68"/>
      <c r="O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68"/>
      <c r="AY1124" s="68"/>
      <c r="AZ1124" s="68"/>
      <c r="BA1124" s="68"/>
      <c r="BB1124" s="68"/>
      <c r="BC1124" s="68"/>
      <c r="BD1124" s="68"/>
      <c r="BE1124" s="68"/>
      <c r="BF1124" s="68"/>
      <c r="BG1124" s="68"/>
      <c r="BH1124" s="68"/>
      <c r="BI1124" s="68"/>
      <c r="BJ1124" s="68"/>
      <c r="BK1124" s="68"/>
      <c r="BL1124" s="68"/>
      <c r="BM1124" s="68"/>
      <c r="BN1124" s="68"/>
      <c r="BO1124" s="68"/>
      <c r="BP1124" s="68"/>
      <c r="BQ1124" s="68"/>
      <c r="BR1124" s="68"/>
      <c r="BS1124" s="46"/>
    </row>
    <row r="1125" spans="4:71" s="47" customFormat="1" ht="9.75" customHeight="1" x14ac:dyDescent="0.3">
      <c r="D1125" s="68"/>
      <c r="E1125" s="68"/>
      <c r="F1125" s="68"/>
      <c r="G1125" s="68"/>
      <c r="H1125" s="68"/>
      <c r="I1125" s="68"/>
      <c r="J1125" s="68"/>
      <c r="K1125" s="68"/>
      <c r="L1125" s="68"/>
      <c r="M1125" s="68"/>
      <c r="N1125" s="68"/>
      <c r="O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68"/>
      <c r="AY1125" s="68"/>
      <c r="AZ1125" s="68"/>
      <c r="BA1125" s="68"/>
      <c r="BB1125" s="68"/>
      <c r="BC1125" s="68"/>
      <c r="BD1125" s="68"/>
      <c r="BE1125" s="68"/>
      <c r="BF1125" s="68"/>
      <c r="BG1125" s="68"/>
      <c r="BH1125" s="68"/>
      <c r="BI1125" s="68"/>
      <c r="BJ1125" s="68"/>
      <c r="BK1125" s="68"/>
      <c r="BL1125" s="68"/>
      <c r="BM1125" s="68"/>
      <c r="BN1125" s="68"/>
      <c r="BO1125" s="68"/>
      <c r="BP1125" s="68"/>
      <c r="BQ1125" s="68"/>
      <c r="BR1125" s="68"/>
      <c r="BS1125" s="46"/>
    </row>
    <row r="1126" spans="4:71" s="47" customFormat="1" ht="9.75" customHeight="1" x14ac:dyDescent="0.3">
      <c r="D1126" s="68"/>
      <c r="E1126" s="68"/>
      <c r="F1126" s="68"/>
      <c r="G1126" s="68"/>
      <c r="H1126" s="68"/>
      <c r="I1126" s="68"/>
      <c r="J1126" s="68"/>
      <c r="K1126" s="68"/>
      <c r="L1126" s="68"/>
      <c r="M1126" s="68"/>
      <c r="N1126" s="68"/>
      <c r="O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68"/>
      <c r="AY1126" s="68"/>
      <c r="AZ1126" s="68"/>
      <c r="BA1126" s="68"/>
      <c r="BB1126" s="68"/>
      <c r="BC1126" s="68"/>
      <c r="BD1126" s="68"/>
      <c r="BE1126" s="68"/>
      <c r="BF1126" s="68"/>
      <c r="BG1126" s="68"/>
      <c r="BH1126" s="68"/>
      <c r="BI1126" s="68"/>
      <c r="BJ1126" s="68"/>
      <c r="BK1126" s="68"/>
      <c r="BL1126" s="68"/>
      <c r="BM1126" s="68"/>
      <c r="BN1126" s="68"/>
      <c r="BO1126" s="68"/>
      <c r="BP1126" s="68"/>
      <c r="BQ1126" s="68"/>
      <c r="BR1126" s="68"/>
      <c r="BS1126" s="46"/>
    </row>
    <row r="1127" spans="4:71" s="47" customFormat="1" ht="9.75" customHeight="1" x14ac:dyDescent="0.3">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46"/>
    </row>
    <row r="1128" spans="4:71" s="47" customFormat="1" ht="9.75" customHeight="1" x14ac:dyDescent="0.3">
      <c r="D1128" s="68"/>
      <c r="E1128" s="68"/>
      <c r="F1128" s="68"/>
      <c r="G1128" s="68"/>
      <c r="H1128" s="68"/>
      <c r="I1128" s="68"/>
      <c r="J1128" s="68"/>
      <c r="K1128" s="68"/>
      <c r="L1128" s="68"/>
      <c r="M1128" s="68"/>
      <c r="N1128" s="68"/>
      <c r="O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68"/>
      <c r="AY1128" s="68"/>
      <c r="AZ1128" s="68"/>
      <c r="BA1128" s="68"/>
      <c r="BB1128" s="68"/>
      <c r="BC1128" s="68"/>
      <c r="BD1128" s="68"/>
      <c r="BE1128" s="68"/>
      <c r="BF1128" s="68"/>
      <c r="BG1128" s="68"/>
      <c r="BH1128" s="68"/>
      <c r="BI1128" s="68"/>
      <c r="BJ1128" s="68"/>
      <c r="BK1128" s="68"/>
      <c r="BL1128" s="68"/>
      <c r="BM1128" s="68"/>
      <c r="BN1128" s="68"/>
      <c r="BO1128" s="68"/>
      <c r="BP1128" s="68"/>
      <c r="BQ1128" s="68"/>
      <c r="BR1128" s="68"/>
      <c r="BS1128" s="46"/>
    </row>
    <row r="1129" spans="4:71" s="47" customFormat="1" ht="9.75" customHeight="1" x14ac:dyDescent="0.3">
      <c r="D1129" s="68"/>
      <c r="E1129" s="68"/>
      <c r="F1129" s="68"/>
      <c r="G1129" s="68"/>
      <c r="H1129" s="68"/>
      <c r="I1129" s="68"/>
      <c r="J1129" s="68"/>
      <c r="K1129" s="68"/>
      <c r="L1129" s="68"/>
      <c r="M1129" s="68"/>
      <c r="N1129" s="68"/>
      <c r="O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68"/>
      <c r="AY1129" s="68"/>
      <c r="AZ1129" s="68"/>
      <c r="BA1129" s="68"/>
      <c r="BB1129" s="68"/>
      <c r="BC1129" s="68"/>
      <c r="BD1129" s="68"/>
      <c r="BE1129" s="68"/>
      <c r="BF1129" s="68"/>
      <c r="BG1129" s="68"/>
      <c r="BH1129" s="68"/>
      <c r="BI1129" s="68"/>
      <c r="BJ1129" s="68"/>
      <c r="BK1129" s="68"/>
      <c r="BL1129" s="68"/>
      <c r="BM1129" s="68"/>
      <c r="BN1129" s="68"/>
      <c r="BO1129" s="68"/>
      <c r="BP1129" s="68"/>
      <c r="BQ1129" s="68"/>
      <c r="BR1129" s="68"/>
      <c r="BS1129" s="46"/>
    </row>
    <row r="1130" spans="4:71" s="47" customFormat="1" ht="9.75" customHeight="1" x14ac:dyDescent="0.3">
      <c r="D1130" s="68"/>
      <c r="E1130" s="68"/>
      <c r="F1130" s="68"/>
      <c r="G1130" s="68"/>
      <c r="H1130" s="68"/>
      <c r="I1130" s="68"/>
      <c r="J1130" s="68"/>
      <c r="K1130" s="68"/>
      <c r="L1130" s="68"/>
      <c r="M1130" s="68"/>
      <c r="N1130" s="68"/>
      <c r="O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68"/>
      <c r="AY1130" s="68"/>
      <c r="AZ1130" s="68"/>
      <c r="BA1130" s="68"/>
      <c r="BB1130" s="68"/>
      <c r="BC1130" s="68"/>
      <c r="BD1130" s="68"/>
      <c r="BE1130" s="68"/>
      <c r="BF1130" s="68"/>
      <c r="BG1130" s="68"/>
      <c r="BH1130" s="68"/>
      <c r="BI1130" s="68"/>
      <c r="BJ1130" s="68"/>
      <c r="BK1130" s="68"/>
      <c r="BL1130" s="68"/>
      <c r="BM1130" s="68"/>
      <c r="BN1130" s="68"/>
      <c r="BO1130" s="68"/>
      <c r="BP1130" s="68"/>
      <c r="BQ1130" s="68"/>
      <c r="BR1130" s="68"/>
      <c r="BS1130" s="46"/>
    </row>
    <row r="1131" spans="4:71" s="47" customFormat="1" ht="9.75" customHeight="1" x14ac:dyDescent="0.3">
      <c r="D1131" s="68"/>
      <c r="E1131" s="68"/>
      <c r="F1131" s="68"/>
      <c r="G1131" s="68"/>
      <c r="H1131" s="68"/>
      <c r="I1131" s="68"/>
      <c r="J1131" s="68"/>
      <c r="K1131" s="68"/>
      <c r="L1131" s="68"/>
      <c r="M1131" s="68"/>
      <c r="N1131" s="68"/>
      <c r="O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68"/>
      <c r="AY1131" s="68"/>
      <c r="AZ1131" s="68"/>
      <c r="BA1131" s="68"/>
      <c r="BB1131" s="68"/>
      <c r="BC1131" s="68"/>
      <c r="BD1131" s="68"/>
      <c r="BE1131" s="68"/>
      <c r="BF1131" s="68"/>
      <c r="BG1131" s="68"/>
      <c r="BH1131" s="68"/>
      <c r="BI1131" s="68"/>
      <c r="BJ1131" s="68"/>
      <c r="BK1131" s="68"/>
      <c r="BL1131" s="68"/>
      <c r="BM1131" s="68"/>
      <c r="BN1131" s="68"/>
      <c r="BO1131" s="68"/>
      <c r="BP1131" s="68"/>
      <c r="BQ1131" s="68"/>
      <c r="BR1131" s="68"/>
      <c r="BS1131" s="46"/>
    </row>
    <row r="1132" spans="4:71" s="47" customFormat="1" ht="9.75" customHeight="1" x14ac:dyDescent="0.3">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68"/>
      <c r="AY1132" s="68"/>
      <c r="AZ1132" s="68"/>
      <c r="BA1132" s="68"/>
      <c r="BB1132" s="68"/>
      <c r="BC1132" s="68"/>
      <c r="BD1132" s="68"/>
      <c r="BE1132" s="68"/>
      <c r="BF1132" s="68"/>
      <c r="BG1132" s="68"/>
      <c r="BH1132" s="68"/>
      <c r="BI1132" s="68"/>
      <c r="BJ1132" s="68"/>
      <c r="BK1132" s="68"/>
      <c r="BL1132" s="68"/>
      <c r="BM1132" s="68"/>
      <c r="BN1132" s="68"/>
      <c r="BO1132" s="68"/>
      <c r="BP1132" s="68"/>
      <c r="BQ1132" s="68"/>
      <c r="BR1132" s="68"/>
      <c r="BS1132" s="46"/>
    </row>
    <row r="1133" spans="4:71" s="47" customFormat="1" ht="9.75" customHeight="1" x14ac:dyDescent="0.3">
      <c r="D1133" s="68"/>
      <c r="E1133" s="68"/>
      <c r="F1133" s="68"/>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c r="BJ1133" s="68"/>
      <c r="BK1133" s="68"/>
      <c r="BL1133" s="68"/>
      <c r="BM1133" s="68"/>
      <c r="BN1133" s="68"/>
      <c r="BO1133" s="68"/>
      <c r="BP1133" s="68"/>
      <c r="BQ1133" s="68"/>
      <c r="BR1133" s="68"/>
      <c r="BS1133" s="46"/>
    </row>
    <row r="1134" spans="4:71" s="47" customFormat="1" ht="9.75" customHeight="1" x14ac:dyDescent="0.3">
      <c r="D1134" s="68"/>
      <c r="E1134" s="68"/>
      <c r="F1134" s="68"/>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46"/>
    </row>
    <row r="1135" spans="4:71" s="47" customFormat="1" ht="9.75" customHeight="1" x14ac:dyDescent="0.3">
      <c r="D1135" s="68"/>
      <c r="E1135" s="68"/>
      <c r="F1135" s="68"/>
      <c r="G1135" s="68"/>
      <c r="H1135" s="68"/>
      <c r="I1135" s="68"/>
      <c r="J1135" s="68"/>
      <c r="K1135" s="68"/>
      <c r="L1135" s="68"/>
      <c r="M1135" s="68"/>
      <c r="N1135" s="68"/>
      <c r="O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68"/>
      <c r="AY1135" s="68"/>
      <c r="AZ1135" s="68"/>
      <c r="BA1135" s="68"/>
      <c r="BB1135" s="68"/>
      <c r="BC1135" s="68"/>
      <c r="BD1135" s="68"/>
      <c r="BE1135" s="68"/>
      <c r="BF1135" s="68"/>
      <c r="BG1135" s="68"/>
      <c r="BH1135" s="68"/>
      <c r="BI1135" s="68"/>
      <c r="BJ1135" s="68"/>
      <c r="BK1135" s="68"/>
      <c r="BL1135" s="68"/>
      <c r="BM1135" s="68"/>
      <c r="BN1135" s="68"/>
      <c r="BO1135" s="68"/>
      <c r="BP1135" s="68"/>
      <c r="BQ1135" s="68"/>
      <c r="BR1135" s="68"/>
      <c r="BS1135" s="46"/>
    </row>
    <row r="1136" spans="4:71" s="47" customFormat="1" ht="9.75" customHeight="1" x14ac:dyDescent="0.3">
      <c r="D1136" s="68"/>
      <c r="E1136" s="68"/>
      <c r="F1136" s="68"/>
      <c r="G1136" s="68"/>
      <c r="H1136" s="68"/>
      <c r="I1136" s="68"/>
      <c r="J1136" s="68"/>
      <c r="K1136" s="68"/>
      <c r="L1136" s="68"/>
      <c r="M1136" s="68"/>
      <c r="N1136" s="68"/>
      <c r="O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68"/>
      <c r="AY1136" s="68"/>
      <c r="AZ1136" s="68"/>
      <c r="BA1136" s="68"/>
      <c r="BB1136" s="68"/>
      <c r="BC1136" s="68"/>
      <c r="BD1136" s="68"/>
      <c r="BE1136" s="68"/>
      <c r="BF1136" s="68"/>
      <c r="BG1136" s="68"/>
      <c r="BH1136" s="68"/>
      <c r="BI1136" s="68"/>
      <c r="BJ1136" s="68"/>
      <c r="BK1136" s="68"/>
      <c r="BL1136" s="68"/>
      <c r="BM1136" s="68"/>
      <c r="BN1136" s="68"/>
      <c r="BO1136" s="68"/>
      <c r="BP1136" s="68"/>
      <c r="BQ1136" s="68"/>
      <c r="BR1136" s="68"/>
      <c r="BS1136" s="46"/>
    </row>
    <row r="1137" spans="4:71" s="47" customFormat="1" ht="9.75" customHeight="1" x14ac:dyDescent="0.3">
      <c r="D1137" s="68"/>
      <c r="E1137" s="68"/>
      <c r="F1137" s="68"/>
      <c r="G1137" s="68"/>
      <c r="H1137" s="68"/>
      <c r="I1137" s="68"/>
      <c r="J1137" s="68"/>
      <c r="K1137" s="68"/>
      <c r="L1137" s="68"/>
      <c r="M1137" s="68"/>
      <c r="N1137" s="68"/>
      <c r="O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68"/>
      <c r="AY1137" s="68"/>
      <c r="AZ1137" s="68"/>
      <c r="BA1137" s="68"/>
      <c r="BB1137" s="68"/>
      <c r="BC1137" s="68"/>
      <c r="BD1137" s="68"/>
      <c r="BE1137" s="68"/>
      <c r="BF1137" s="68"/>
      <c r="BG1137" s="68"/>
      <c r="BH1137" s="68"/>
      <c r="BI1137" s="68"/>
      <c r="BJ1137" s="68"/>
      <c r="BK1137" s="68"/>
      <c r="BL1137" s="68"/>
      <c r="BM1137" s="68"/>
      <c r="BN1137" s="68"/>
      <c r="BO1137" s="68"/>
      <c r="BP1137" s="68"/>
      <c r="BQ1137" s="68"/>
      <c r="BR1137" s="68"/>
      <c r="BS1137" s="46"/>
    </row>
    <row r="1138" spans="4:71" s="47" customFormat="1" ht="9.75" customHeight="1" x14ac:dyDescent="0.3">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c r="BM1138" s="68"/>
      <c r="BN1138" s="68"/>
      <c r="BO1138" s="68"/>
      <c r="BP1138" s="68"/>
      <c r="BQ1138" s="68"/>
      <c r="BR1138" s="68"/>
      <c r="BS1138" s="46"/>
    </row>
    <row r="1139" spans="4:71" s="47" customFormat="1" ht="9.75" customHeight="1" x14ac:dyDescent="0.3">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c r="BJ1139" s="68"/>
      <c r="BK1139" s="68"/>
      <c r="BL1139" s="68"/>
      <c r="BM1139" s="68"/>
      <c r="BN1139" s="68"/>
      <c r="BO1139" s="68"/>
      <c r="BP1139" s="68"/>
      <c r="BQ1139" s="68"/>
      <c r="BR1139" s="68"/>
      <c r="BS1139" s="46"/>
    </row>
    <row r="1140" spans="4:71" s="47" customFormat="1" ht="9.75" customHeight="1" x14ac:dyDescent="0.3">
      <c r="D1140" s="68"/>
      <c r="E1140" s="68"/>
      <c r="F1140" s="68"/>
      <c r="G1140" s="68"/>
      <c r="H1140" s="68"/>
      <c r="I1140" s="68"/>
      <c r="J1140" s="68"/>
      <c r="K1140" s="68"/>
      <c r="L1140" s="68"/>
      <c r="M1140" s="68"/>
      <c r="N1140" s="68"/>
      <c r="O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68"/>
      <c r="AY1140" s="68"/>
      <c r="AZ1140" s="68"/>
      <c r="BA1140" s="68"/>
      <c r="BB1140" s="68"/>
      <c r="BC1140" s="68"/>
      <c r="BD1140" s="68"/>
      <c r="BE1140" s="68"/>
      <c r="BF1140" s="68"/>
      <c r="BG1140" s="68"/>
      <c r="BH1140" s="68"/>
      <c r="BI1140" s="68"/>
      <c r="BJ1140" s="68"/>
      <c r="BK1140" s="68"/>
      <c r="BL1140" s="68"/>
      <c r="BM1140" s="68"/>
      <c r="BN1140" s="68"/>
      <c r="BO1140" s="68"/>
      <c r="BP1140" s="68"/>
      <c r="BQ1140" s="68"/>
      <c r="BR1140" s="68"/>
      <c r="BS1140" s="46"/>
    </row>
    <row r="1141" spans="4:71" s="47" customFormat="1" ht="9.75" customHeight="1" x14ac:dyDescent="0.3">
      <c r="D1141" s="68"/>
      <c r="E1141" s="68"/>
      <c r="F1141" s="68"/>
      <c r="G1141" s="68"/>
      <c r="H1141" s="68"/>
      <c r="I1141" s="68"/>
      <c r="J1141" s="68"/>
      <c r="K1141" s="68"/>
      <c r="L1141" s="68"/>
      <c r="M1141" s="68"/>
      <c r="N1141" s="68"/>
      <c r="O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68"/>
      <c r="AY1141" s="68"/>
      <c r="AZ1141" s="68"/>
      <c r="BA1141" s="68"/>
      <c r="BB1141" s="68"/>
      <c r="BC1141" s="68"/>
      <c r="BD1141" s="68"/>
      <c r="BE1141" s="68"/>
      <c r="BF1141" s="68"/>
      <c r="BG1141" s="68"/>
      <c r="BH1141" s="68"/>
      <c r="BI1141" s="68"/>
      <c r="BJ1141" s="68"/>
      <c r="BK1141" s="68"/>
      <c r="BL1141" s="68"/>
      <c r="BM1141" s="68"/>
      <c r="BN1141" s="68"/>
      <c r="BO1141" s="68"/>
      <c r="BP1141" s="68"/>
      <c r="BQ1141" s="68"/>
      <c r="BR1141" s="68"/>
      <c r="BS1141" s="46"/>
    </row>
    <row r="1142" spans="4:71" s="47" customFormat="1" ht="9.75" customHeight="1" x14ac:dyDescent="0.3">
      <c r="D1142" s="68"/>
      <c r="E1142" s="68"/>
      <c r="F1142" s="68"/>
      <c r="G1142" s="68"/>
      <c r="H1142" s="68"/>
      <c r="I1142" s="68"/>
      <c r="J1142" s="68"/>
      <c r="K1142" s="68"/>
      <c r="L1142" s="68"/>
      <c r="M1142" s="68"/>
      <c r="N1142" s="68"/>
      <c r="O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68"/>
      <c r="AY1142" s="68"/>
      <c r="AZ1142" s="68"/>
      <c r="BA1142" s="68"/>
      <c r="BB1142" s="68"/>
      <c r="BC1142" s="68"/>
      <c r="BD1142" s="68"/>
      <c r="BE1142" s="68"/>
      <c r="BF1142" s="68"/>
      <c r="BG1142" s="68"/>
      <c r="BH1142" s="68"/>
      <c r="BI1142" s="68"/>
      <c r="BJ1142" s="68"/>
      <c r="BK1142" s="68"/>
      <c r="BL1142" s="68"/>
      <c r="BM1142" s="68"/>
      <c r="BN1142" s="68"/>
      <c r="BO1142" s="68"/>
      <c r="BP1142" s="68"/>
      <c r="BQ1142" s="68"/>
      <c r="BR1142" s="68"/>
      <c r="BS1142" s="46"/>
    </row>
    <row r="1143" spans="4:71" s="47" customFormat="1" ht="9.75" customHeight="1" x14ac:dyDescent="0.3">
      <c r="D1143" s="68"/>
      <c r="E1143" s="68"/>
      <c r="F1143" s="68"/>
      <c r="G1143" s="68"/>
      <c r="H1143" s="68"/>
      <c r="I1143" s="68"/>
      <c r="J1143" s="68"/>
      <c r="K1143" s="68"/>
      <c r="L1143" s="68"/>
      <c r="M1143" s="68"/>
      <c r="N1143" s="68"/>
      <c r="O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68"/>
      <c r="AY1143" s="68"/>
      <c r="AZ1143" s="68"/>
      <c r="BA1143" s="68"/>
      <c r="BB1143" s="68"/>
      <c r="BC1143" s="68"/>
      <c r="BD1143" s="68"/>
      <c r="BE1143" s="68"/>
      <c r="BF1143" s="68"/>
      <c r="BG1143" s="68"/>
      <c r="BH1143" s="68"/>
      <c r="BI1143" s="68"/>
      <c r="BJ1143" s="68"/>
      <c r="BK1143" s="68"/>
      <c r="BL1143" s="68"/>
      <c r="BM1143" s="68"/>
      <c r="BN1143" s="68"/>
      <c r="BO1143" s="68"/>
      <c r="BP1143" s="68"/>
      <c r="BQ1143" s="68"/>
      <c r="BR1143" s="68"/>
      <c r="BS1143" s="46"/>
    </row>
    <row r="1144" spans="4:71" s="47" customFormat="1" ht="9.75" customHeight="1" x14ac:dyDescent="0.3">
      <c r="D1144" s="68"/>
      <c r="E1144" s="68"/>
      <c r="F1144" s="68"/>
      <c r="G1144" s="68"/>
      <c r="H1144" s="68"/>
      <c r="I1144" s="68"/>
      <c r="J1144" s="68"/>
      <c r="K1144" s="68"/>
      <c r="L1144" s="68"/>
      <c r="M1144" s="68"/>
      <c r="N1144" s="68"/>
      <c r="O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68"/>
      <c r="AY1144" s="68"/>
      <c r="AZ1144" s="68"/>
      <c r="BA1144" s="68"/>
      <c r="BB1144" s="68"/>
      <c r="BC1144" s="68"/>
      <c r="BD1144" s="68"/>
      <c r="BE1144" s="68"/>
      <c r="BF1144" s="68"/>
      <c r="BG1144" s="68"/>
      <c r="BH1144" s="68"/>
      <c r="BI1144" s="68"/>
      <c r="BJ1144" s="68"/>
      <c r="BK1144" s="68"/>
      <c r="BL1144" s="68"/>
      <c r="BM1144" s="68"/>
      <c r="BN1144" s="68"/>
      <c r="BO1144" s="68"/>
      <c r="BP1144" s="68"/>
      <c r="BQ1144" s="68"/>
      <c r="BR1144" s="68"/>
      <c r="BS1144" s="46"/>
    </row>
    <row r="1145" spans="4:71" s="47" customFormat="1" ht="9.75" customHeight="1" x14ac:dyDescent="0.3">
      <c r="D1145" s="68"/>
      <c r="E1145" s="68"/>
      <c r="F1145" s="68"/>
      <c r="G1145" s="68"/>
      <c r="H1145" s="68"/>
      <c r="I1145" s="68"/>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c r="BJ1145" s="68"/>
      <c r="BK1145" s="68"/>
      <c r="BL1145" s="68"/>
      <c r="BM1145" s="68"/>
      <c r="BN1145" s="68"/>
      <c r="BO1145" s="68"/>
      <c r="BP1145" s="68"/>
      <c r="BQ1145" s="68"/>
      <c r="BR1145" s="68"/>
      <c r="BS1145" s="46"/>
    </row>
    <row r="1146" spans="4:71" s="47" customFormat="1" ht="9.75" customHeight="1" x14ac:dyDescent="0.3">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68"/>
      <c r="BH1146" s="68"/>
      <c r="BI1146" s="68"/>
      <c r="BJ1146" s="68"/>
      <c r="BK1146" s="68"/>
      <c r="BL1146" s="68"/>
      <c r="BM1146" s="68"/>
      <c r="BN1146" s="68"/>
      <c r="BO1146" s="68"/>
      <c r="BP1146" s="68"/>
      <c r="BQ1146" s="68"/>
      <c r="BR1146" s="68"/>
      <c r="BS1146" s="46"/>
    </row>
    <row r="1147" spans="4:71" s="47" customFormat="1" ht="9.75" customHeight="1" x14ac:dyDescent="0.3">
      <c r="D1147" s="68"/>
      <c r="E1147" s="68"/>
      <c r="F1147" s="68"/>
      <c r="G1147" s="68"/>
      <c r="H1147" s="68"/>
      <c r="I1147" s="68"/>
      <c r="J1147" s="68"/>
      <c r="K1147" s="68"/>
      <c r="L1147" s="68"/>
      <c r="M1147" s="68"/>
      <c r="N1147" s="68"/>
      <c r="O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68"/>
      <c r="AY1147" s="68"/>
      <c r="AZ1147" s="68"/>
      <c r="BA1147" s="68"/>
      <c r="BB1147" s="68"/>
      <c r="BC1147" s="68"/>
      <c r="BD1147" s="68"/>
      <c r="BE1147" s="68"/>
      <c r="BF1147" s="68"/>
      <c r="BG1147" s="68"/>
      <c r="BH1147" s="68"/>
      <c r="BI1147" s="68"/>
      <c r="BJ1147" s="68"/>
      <c r="BK1147" s="68"/>
      <c r="BL1147" s="68"/>
      <c r="BM1147" s="68"/>
      <c r="BN1147" s="68"/>
      <c r="BO1147" s="68"/>
      <c r="BP1147" s="68"/>
      <c r="BQ1147" s="68"/>
      <c r="BR1147" s="68"/>
      <c r="BS1147" s="46"/>
    </row>
    <row r="1148" spans="4:71" s="47" customFormat="1" ht="9.75" customHeight="1" x14ac:dyDescent="0.3">
      <c r="D1148" s="68"/>
      <c r="E1148" s="68"/>
      <c r="F1148" s="68"/>
      <c r="G1148" s="68"/>
      <c r="H1148" s="68"/>
      <c r="I1148" s="68"/>
      <c r="J1148" s="68"/>
      <c r="K1148" s="68"/>
      <c r="L1148" s="68"/>
      <c r="M1148" s="68"/>
      <c r="N1148" s="68"/>
      <c r="O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68"/>
      <c r="AY1148" s="68"/>
      <c r="AZ1148" s="68"/>
      <c r="BA1148" s="68"/>
      <c r="BB1148" s="68"/>
      <c r="BC1148" s="68"/>
      <c r="BD1148" s="68"/>
      <c r="BE1148" s="68"/>
      <c r="BF1148" s="68"/>
      <c r="BG1148" s="68"/>
      <c r="BH1148" s="68"/>
      <c r="BI1148" s="68"/>
      <c r="BJ1148" s="68"/>
      <c r="BK1148" s="68"/>
      <c r="BL1148" s="68"/>
      <c r="BM1148" s="68"/>
      <c r="BN1148" s="68"/>
      <c r="BO1148" s="68"/>
      <c r="BP1148" s="68"/>
      <c r="BQ1148" s="68"/>
      <c r="BR1148" s="68"/>
      <c r="BS1148" s="46"/>
    </row>
    <row r="1149" spans="4:71" s="47" customFormat="1" ht="9.75" customHeight="1" x14ac:dyDescent="0.3">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68"/>
      <c r="AY1149" s="68"/>
      <c r="AZ1149" s="68"/>
      <c r="BA1149" s="68"/>
      <c r="BB1149" s="68"/>
      <c r="BC1149" s="68"/>
      <c r="BD1149" s="68"/>
      <c r="BE1149" s="68"/>
      <c r="BF1149" s="68"/>
      <c r="BG1149" s="68"/>
      <c r="BH1149" s="68"/>
      <c r="BI1149" s="68"/>
      <c r="BJ1149" s="68"/>
      <c r="BK1149" s="68"/>
      <c r="BL1149" s="68"/>
      <c r="BM1149" s="68"/>
      <c r="BN1149" s="68"/>
      <c r="BO1149" s="68"/>
      <c r="BP1149" s="68"/>
      <c r="BQ1149" s="68"/>
      <c r="BR1149" s="68"/>
      <c r="BS1149" s="46"/>
    </row>
    <row r="1150" spans="4:71" s="47" customFormat="1" ht="9.75" customHeight="1" x14ac:dyDescent="0.3">
      <c r="D1150" s="68"/>
      <c r="E1150" s="68"/>
      <c r="F1150" s="68"/>
      <c r="G1150" s="68"/>
      <c r="H1150" s="68"/>
      <c r="I1150" s="68"/>
      <c r="J1150" s="68"/>
      <c r="K1150" s="68"/>
      <c r="L1150" s="68"/>
      <c r="M1150" s="68"/>
      <c r="N1150" s="68"/>
      <c r="O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68"/>
      <c r="AY1150" s="68"/>
      <c r="AZ1150" s="68"/>
      <c r="BA1150" s="68"/>
      <c r="BB1150" s="68"/>
      <c r="BC1150" s="68"/>
      <c r="BD1150" s="68"/>
      <c r="BE1150" s="68"/>
      <c r="BF1150" s="68"/>
      <c r="BG1150" s="68"/>
      <c r="BH1150" s="68"/>
      <c r="BI1150" s="68"/>
      <c r="BJ1150" s="68"/>
      <c r="BK1150" s="68"/>
      <c r="BL1150" s="68"/>
      <c r="BM1150" s="68"/>
      <c r="BN1150" s="68"/>
      <c r="BO1150" s="68"/>
      <c r="BP1150" s="68"/>
      <c r="BQ1150" s="68"/>
      <c r="BR1150" s="68"/>
      <c r="BS1150" s="46"/>
    </row>
    <row r="1151" spans="4:71" s="47" customFormat="1" ht="9.75" customHeight="1" x14ac:dyDescent="0.3">
      <c r="D1151" s="68"/>
      <c r="E1151" s="68"/>
      <c r="F1151" s="68"/>
      <c r="G1151" s="68"/>
      <c r="H1151" s="68"/>
      <c r="I1151" s="68"/>
      <c r="J1151" s="68"/>
      <c r="K1151" s="68"/>
      <c r="L1151" s="68"/>
      <c r="M1151" s="68"/>
      <c r="N1151" s="68"/>
      <c r="O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68"/>
      <c r="AY1151" s="68"/>
      <c r="AZ1151" s="68"/>
      <c r="BA1151" s="68"/>
      <c r="BB1151" s="68"/>
      <c r="BC1151" s="68"/>
      <c r="BD1151" s="68"/>
      <c r="BE1151" s="68"/>
      <c r="BF1151" s="68"/>
      <c r="BG1151" s="68"/>
      <c r="BH1151" s="68"/>
      <c r="BI1151" s="68"/>
      <c r="BJ1151" s="68"/>
      <c r="BK1151" s="68"/>
      <c r="BL1151" s="68"/>
      <c r="BM1151" s="68"/>
      <c r="BN1151" s="68"/>
      <c r="BO1151" s="68"/>
      <c r="BP1151" s="68"/>
      <c r="BQ1151" s="68"/>
      <c r="BR1151" s="68"/>
      <c r="BS1151" s="46"/>
    </row>
    <row r="1152" spans="4:71" s="47" customFormat="1" ht="9.75" customHeight="1" x14ac:dyDescent="0.3">
      <c r="D1152" s="68"/>
      <c r="E1152" s="68"/>
      <c r="F1152" s="68"/>
      <c r="G1152" s="68"/>
      <c r="H1152" s="68"/>
      <c r="I1152" s="68"/>
      <c r="J1152" s="68"/>
      <c r="K1152" s="68"/>
      <c r="L1152" s="68"/>
      <c r="M1152" s="68"/>
      <c r="N1152" s="68"/>
      <c r="O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68"/>
      <c r="AY1152" s="68"/>
      <c r="AZ1152" s="68"/>
      <c r="BA1152" s="68"/>
      <c r="BB1152" s="68"/>
      <c r="BC1152" s="68"/>
      <c r="BD1152" s="68"/>
      <c r="BE1152" s="68"/>
      <c r="BF1152" s="68"/>
      <c r="BG1152" s="68"/>
      <c r="BH1152" s="68"/>
      <c r="BI1152" s="68"/>
      <c r="BJ1152" s="68"/>
      <c r="BK1152" s="68"/>
      <c r="BL1152" s="68"/>
      <c r="BM1152" s="68"/>
      <c r="BN1152" s="68"/>
      <c r="BO1152" s="68"/>
      <c r="BP1152" s="68"/>
      <c r="BQ1152" s="68"/>
      <c r="BR1152" s="68"/>
      <c r="BS1152" s="46"/>
    </row>
    <row r="1153" spans="4:71" s="47" customFormat="1" ht="9.75" customHeight="1" x14ac:dyDescent="0.3">
      <c r="D1153" s="68"/>
      <c r="E1153" s="68"/>
      <c r="F1153" s="68"/>
      <c r="G1153" s="68"/>
      <c r="H1153" s="68"/>
      <c r="I1153" s="68"/>
      <c r="J1153" s="68"/>
      <c r="K1153" s="68"/>
      <c r="L1153" s="68"/>
      <c r="M1153" s="68"/>
      <c r="N1153" s="68"/>
      <c r="O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68"/>
      <c r="AY1153" s="68"/>
      <c r="AZ1153" s="68"/>
      <c r="BA1153" s="68"/>
      <c r="BB1153" s="68"/>
      <c r="BC1153" s="68"/>
      <c r="BD1153" s="68"/>
      <c r="BE1153" s="68"/>
      <c r="BF1153" s="68"/>
      <c r="BG1153" s="68"/>
      <c r="BH1153" s="68"/>
      <c r="BI1153" s="68"/>
      <c r="BJ1153" s="68"/>
      <c r="BK1153" s="68"/>
      <c r="BL1153" s="68"/>
      <c r="BM1153" s="68"/>
      <c r="BN1153" s="68"/>
      <c r="BO1153" s="68"/>
      <c r="BP1153" s="68"/>
      <c r="BQ1153" s="68"/>
      <c r="BR1153" s="68"/>
      <c r="BS1153" s="46"/>
    </row>
    <row r="1154" spans="4:71" s="47" customFormat="1" ht="9.75" customHeight="1" x14ac:dyDescent="0.3">
      <c r="D1154" s="68"/>
      <c r="E1154" s="68"/>
      <c r="F1154" s="68"/>
      <c r="G1154" s="68"/>
      <c r="H1154" s="68"/>
      <c r="I1154" s="68"/>
      <c r="J1154" s="68"/>
      <c r="K1154" s="68"/>
      <c r="L1154" s="68"/>
      <c r="M1154" s="68"/>
      <c r="N1154" s="68"/>
      <c r="O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68"/>
      <c r="AY1154" s="68"/>
      <c r="AZ1154" s="68"/>
      <c r="BA1154" s="68"/>
      <c r="BB1154" s="68"/>
      <c r="BC1154" s="68"/>
      <c r="BD1154" s="68"/>
      <c r="BE1154" s="68"/>
      <c r="BF1154" s="68"/>
      <c r="BG1154" s="68"/>
      <c r="BH1154" s="68"/>
      <c r="BI1154" s="68"/>
      <c r="BJ1154" s="68"/>
      <c r="BK1154" s="68"/>
      <c r="BL1154" s="68"/>
      <c r="BM1154" s="68"/>
      <c r="BN1154" s="68"/>
      <c r="BO1154" s="68"/>
      <c r="BP1154" s="68"/>
      <c r="BQ1154" s="68"/>
      <c r="BR1154" s="68"/>
      <c r="BS1154" s="46"/>
    </row>
    <row r="1155" spans="4:71" s="47" customFormat="1" ht="9.75" customHeight="1" x14ac:dyDescent="0.3">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68"/>
      <c r="AY1155" s="68"/>
      <c r="AZ1155" s="68"/>
      <c r="BA1155" s="68"/>
      <c r="BB1155" s="68"/>
      <c r="BC1155" s="68"/>
      <c r="BD1155" s="68"/>
      <c r="BE1155" s="68"/>
      <c r="BF1155" s="68"/>
      <c r="BG1155" s="68"/>
      <c r="BH1155" s="68"/>
      <c r="BI1155" s="68"/>
      <c r="BJ1155" s="68"/>
      <c r="BK1155" s="68"/>
      <c r="BL1155" s="68"/>
      <c r="BM1155" s="68"/>
      <c r="BN1155" s="68"/>
      <c r="BO1155" s="68"/>
      <c r="BP1155" s="68"/>
      <c r="BQ1155" s="68"/>
      <c r="BR1155" s="68"/>
      <c r="BS1155" s="46"/>
    </row>
    <row r="1156" spans="4:71" s="47" customFormat="1" ht="9.75" customHeight="1" x14ac:dyDescent="0.3">
      <c r="D1156" s="68"/>
      <c r="E1156" s="68"/>
      <c r="F1156" s="68"/>
      <c r="G1156" s="68"/>
      <c r="H1156" s="68"/>
      <c r="I1156" s="68"/>
      <c r="J1156" s="68"/>
      <c r="K1156" s="68"/>
      <c r="L1156" s="68"/>
      <c r="M1156" s="68"/>
      <c r="N1156" s="68"/>
      <c r="O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68"/>
      <c r="AY1156" s="68"/>
      <c r="AZ1156" s="68"/>
      <c r="BA1156" s="68"/>
      <c r="BB1156" s="68"/>
      <c r="BC1156" s="68"/>
      <c r="BD1156" s="68"/>
      <c r="BE1156" s="68"/>
      <c r="BF1156" s="68"/>
      <c r="BG1156" s="68"/>
      <c r="BH1156" s="68"/>
      <c r="BI1156" s="68"/>
      <c r="BJ1156" s="68"/>
      <c r="BK1156" s="68"/>
      <c r="BL1156" s="68"/>
      <c r="BM1156" s="68"/>
      <c r="BN1156" s="68"/>
      <c r="BO1156" s="68"/>
      <c r="BP1156" s="68"/>
      <c r="BQ1156" s="68"/>
      <c r="BR1156" s="68"/>
      <c r="BS1156" s="46"/>
    </row>
    <row r="1157" spans="4:71" s="47" customFormat="1" ht="9.75" customHeight="1" x14ac:dyDescent="0.3">
      <c r="D1157" s="68"/>
      <c r="E1157" s="68"/>
      <c r="F1157" s="68"/>
      <c r="G1157" s="68"/>
      <c r="H1157" s="68"/>
      <c r="I1157" s="68"/>
      <c r="J1157" s="68"/>
      <c r="K1157" s="68"/>
      <c r="L1157" s="68"/>
      <c r="M1157" s="68"/>
      <c r="N1157" s="68"/>
      <c r="O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68"/>
      <c r="AY1157" s="68"/>
      <c r="AZ1157" s="68"/>
      <c r="BA1157" s="68"/>
      <c r="BB1157" s="68"/>
      <c r="BC1157" s="68"/>
      <c r="BD1157" s="68"/>
      <c r="BE1157" s="68"/>
      <c r="BF1157" s="68"/>
      <c r="BG1157" s="68"/>
      <c r="BH1157" s="68"/>
      <c r="BI1157" s="68"/>
      <c r="BJ1157" s="68"/>
      <c r="BK1157" s="68"/>
      <c r="BL1157" s="68"/>
      <c r="BM1157" s="68"/>
      <c r="BN1157" s="68"/>
      <c r="BO1157" s="68"/>
      <c r="BP1157" s="68"/>
      <c r="BQ1157" s="68"/>
      <c r="BR1157" s="68"/>
      <c r="BS1157" s="46"/>
    </row>
    <row r="1158" spans="4:71" s="47" customFormat="1" ht="9.75" customHeight="1" x14ac:dyDescent="0.3">
      <c r="D1158" s="68"/>
      <c r="E1158" s="68"/>
      <c r="F1158" s="68"/>
      <c r="G1158" s="68"/>
      <c r="H1158" s="68"/>
      <c r="I1158" s="68"/>
      <c r="J1158" s="68"/>
      <c r="K1158" s="68"/>
      <c r="L1158" s="68"/>
      <c r="M1158" s="68"/>
      <c r="N1158" s="68"/>
      <c r="O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68"/>
      <c r="AY1158" s="68"/>
      <c r="AZ1158" s="68"/>
      <c r="BA1158" s="68"/>
      <c r="BB1158" s="68"/>
      <c r="BC1158" s="68"/>
      <c r="BD1158" s="68"/>
      <c r="BE1158" s="68"/>
      <c r="BF1158" s="68"/>
      <c r="BG1158" s="68"/>
      <c r="BH1158" s="68"/>
      <c r="BI1158" s="68"/>
      <c r="BJ1158" s="68"/>
      <c r="BK1158" s="68"/>
      <c r="BL1158" s="68"/>
      <c r="BM1158" s="68"/>
      <c r="BN1158" s="68"/>
      <c r="BO1158" s="68"/>
      <c r="BP1158" s="68"/>
      <c r="BQ1158" s="68"/>
      <c r="BR1158" s="68"/>
      <c r="BS1158" s="46"/>
    </row>
    <row r="1159" spans="4:71" s="47" customFormat="1" ht="9.75" customHeight="1" x14ac:dyDescent="0.3">
      <c r="D1159" s="68"/>
      <c r="E1159" s="68"/>
      <c r="F1159" s="68"/>
      <c r="G1159" s="68"/>
      <c r="H1159" s="68"/>
      <c r="I1159" s="68"/>
      <c r="J1159" s="68"/>
      <c r="K1159" s="68"/>
      <c r="L1159" s="68"/>
      <c r="M1159" s="68"/>
      <c r="N1159" s="68"/>
      <c r="O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68"/>
      <c r="AY1159" s="68"/>
      <c r="AZ1159" s="68"/>
      <c r="BA1159" s="68"/>
      <c r="BB1159" s="68"/>
      <c r="BC1159" s="68"/>
      <c r="BD1159" s="68"/>
      <c r="BE1159" s="68"/>
      <c r="BF1159" s="68"/>
      <c r="BG1159" s="68"/>
      <c r="BH1159" s="68"/>
      <c r="BI1159" s="68"/>
      <c r="BJ1159" s="68"/>
      <c r="BK1159" s="68"/>
      <c r="BL1159" s="68"/>
      <c r="BM1159" s="68"/>
      <c r="BN1159" s="68"/>
      <c r="BO1159" s="68"/>
      <c r="BP1159" s="68"/>
      <c r="BQ1159" s="68"/>
      <c r="BR1159" s="68"/>
      <c r="BS1159" s="46"/>
    </row>
    <row r="1160" spans="4:71" s="47" customFormat="1" ht="9.75" customHeight="1" x14ac:dyDescent="0.3">
      <c r="D1160" s="68"/>
      <c r="E1160" s="68"/>
      <c r="F1160" s="68"/>
      <c r="G1160" s="68"/>
      <c r="H1160" s="68"/>
      <c r="I1160" s="68"/>
      <c r="J1160" s="68"/>
      <c r="K1160" s="68"/>
      <c r="L1160" s="68"/>
      <c r="M1160" s="68"/>
      <c r="N1160" s="68"/>
      <c r="O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68"/>
      <c r="AY1160" s="68"/>
      <c r="AZ1160" s="68"/>
      <c r="BA1160" s="68"/>
      <c r="BB1160" s="68"/>
      <c r="BC1160" s="68"/>
      <c r="BD1160" s="68"/>
      <c r="BE1160" s="68"/>
      <c r="BF1160" s="68"/>
      <c r="BG1160" s="68"/>
      <c r="BH1160" s="68"/>
      <c r="BI1160" s="68"/>
      <c r="BJ1160" s="68"/>
      <c r="BK1160" s="68"/>
      <c r="BL1160" s="68"/>
      <c r="BM1160" s="68"/>
      <c r="BN1160" s="68"/>
      <c r="BO1160" s="68"/>
      <c r="BP1160" s="68"/>
      <c r="BQ1160" s="68"/>
      <c r="BR1160" s="68"/>
      <c r="BS1160" s="46"/>
    </row>
    <row r="1161" spans="4:71" s="47" customFormat="1" ht="9.75" customHeight="1" x14ac:dyDescent="0.3">
      <c r="D1161" s="68"/>
      <c r="E1161" s="68"/>
      <c r="F1161" s="68"/>
      <c r="G1161" s="68"/>
      <c r="H1161" s="68"/>
      <c r="I1161" s="68"/>
      <c r="J1161" s="68"/>
      <c r="K1161" s="68"/>
      <c r="L1161" s="68"/>
      <c r="M1161" s="68"/>
      <c r="N1161" s="68"/>
      <c r="O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68"/>
      <c r="AY1161" s="68"/>
      <c r="AZ1161" s="68"/>
      <c r="BA1161" s="68"/>
      <c r="BB1161" s="68"/>
      <c r="BC1161" s="68"/>
      <c r="BD1161" s="68"/>
      <c r="BE1161" s="68"/>
      <c r="BF1161" s="68"/>
      <c r="BG1161" s="68"/>
      <c r="BH1161" s="68"/>
      <c r="BI1161" s="68"/>
      <c r="BJ1161" s="68"/>
      <c r="BK1161" s="68"/>
      <c r="BL1161" s="68"/>
      <c r="BM1161" s="68"/>
      <c r="BN1161" s="68"/>
      <c r="BO1161" s="68"/>
      <c r="BP1161" s="68"/>
      <c r="BQ1161" s="68"/>
      <c r="BR1161" s="68"/>
      <c r="BS1161" s="46"/>
    </row>
    <row r="1162" spans="4:71" s="47" customFormat="1" ht="9.75" customHeight="1" x14ac:dyDescent="0.3">
      <c r="D1162" s="68"/>
      <c r="E1162" s="68"/>
      <c r="F1162" s="68"/>
      <c r="G1162" s="68"/>
      <c r="H1162" s="68"/>
      <c r="I1162" s="68"/>
      <c r="J1162" s="68"/>
      <c r="K1162" s="68"/>
      <c r="L1162" s="68"/>
      <c r="M1162" s="68"/>
      <c r="N1162" s="68"/>
      <c r="O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68"/>
      <c r="AY1162" s="68"/>
      <c r="AZ1162" s="68"/>
      <c r="BA1162" s="68"/>
      <c r="BB1162" s="68"/>
      <c r="BC1162" s="68"/>
      <c r="BD1162" s="68"/>
      <c r="BE1162" s="68"/>
      <c r="BF1162" s="68"/>
      <c r="BG1162" s="68"/>
      <c r="BH1162" s="68"/>
      <c r="BI1162" s="68"/>
      <c r="BJ1162" s="68"/>
      <c r="BK1162" s="68"/>
      <c r="BL1162" s="68"/>
      <c r="BM1162" s="68"/>
      <c r="BN1162" s="68"/>
      <c r="BO1162" s="68"/>
      <c r="BP1162" s="68"/>
      <c r="BQ1162" s="68"/>
      <c r="BR1162" s="68"/>
      <c r="BS1162" s="46"/>
    </row>
    <row r="1163" spans="4:71" s="47" customFormat="1" ht="9.75" customHeight="1" x14ac:dyDescent="0.3">
      <c r="D1163" s="68"/>
      <c r="E1163" s="68"/>
      <c r="F1163" s="68"/>
      <c r="G1163" s="68"/>
      <c r="H1163" s="68"/>
      <c r="I1163" s="68"/>
      <c r="J1163" s="68"/>
      <c r="K1163" s="68"/>
      <c r="L1163" s="68"/>
      <c r="M1163" s="68"/>
      <c r="N1163" s="68"/>
      <c r="O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c r="BA1163" s="68"/>
      <c r="BB1163" s="68"/>
      <c r="BC1163" s="68"/>
      <c r="BD1163" s="68"/>
      <c r="BE1163" s="68"/>
      <c r="BF1163" s="68"/>
      <c r="BG1163" s="68"/>
      <c r="BH1163" s="68"/>
      <c r="BI1163" s="68"/>
      <c r="BJ1163" s="68"/>
      <c r="BK1163" s="68"/>
      <c r="BL1163" s="68"/>
      <c r="BM1163" s="68"/>
      <c r="BN1163" s="68"/>
      <c r="BO1163" s="68"/>
      <c r="BP1163" s="68"/>
      <c r="BQ1163" s="68"/>
      <c r="BR1163" s="68"/>
      <c r="BS1163" s="46"/>
    </row>
    <row r="1164" spans="4:71" s="47" customFormat="1" ht="9.75" customHeight="1" x14ac:dyDescent="0.3">
      <c r="D1164" s="68"/>
      <c r="E1164" s="68"/>
      <c r="F1164" s="68"/>
      <c r="G1164" s="68"/>
      <c r="H1164" s="68"/>
      <c r="I1164" s="68"/>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46"/>
    </row>
    <row r="1165" spans="4:71" s="47" customFormat="1" ht="9.75" customHeight="1" x14ac:dyDescent="0.3">
      <c r="D1165" s="68"/>
      <c r="E1165" s="68"/>
      <c r="F1165" s="68"/>
      <c r="G1165" s="68"/>
      <c r="H1165" s="68"/>
      <c r="I1165" s="68"/>
      <c r="J1165" s="68"/>
      <c r="K1165" s="68"/>
      <c r="L1165" s="68"/>
      <c r="M1165" s="68"/>
      <c r="N1165" s="68"/>
      <c r="O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68"/>
      <c r="AY1165" s="68"/>
      <c r="AZ1165" s="68"/>
      <c r="BA1165" s="68"/>
      <c r="BB1165" s="68"/>
      <c r="BC1165" s="68"/>
      <c r="BD1165" s="68"/>
      <c r="BE1165" s="68"/>
      <c r="BF1165" s="68"/>
      <c r="BG1165" s="68"/>
      <c r="BH1165" s="68"/>
      <c r="BI1165" s="68"/>
      <c r="BJ1165" s="68"/>
      <c r="BK1165" s="68"/>
      <c r="BL1165" s="68"/>
      <c r="BM1165" s="68"/>
      <c r="BN1165" s="68"/>
      <c r="BO1165" s="68"/>
      <c r="BP1165" s="68"/>
      <c r="BQ1165" s="68"/>
      <c r="BR1165" s="68"/>
      <c r="BS1165" s="46"/>
    </row>
    <row r="1166" spans="4:71" s="47" customFormat="1" ht="9.75" customHeight="1" x14ac:dyDescent="0.3">
      <c r="D1166" s="68"/>
      <c r="E1166" s="68"/>
      <c r="F1166" s="68"/>
      <c r="G1166" s="68"/>
      <c r="H1166" s="68"/>
      <c r="I1166" s="68"/>
      <c r="J1166" s="68"/>
      <c r="K1166" s="68"/>
      <c r="L1166" s="68"/>
      <c r="M1166" s="68"/>
      <c r="N1166" s="68"/>
      <c r="O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68"/>
      <c r="AY1166" s="68"/>
      <c r="AZ1166" s="68"/>
      <c r="BA1166" s="68"/>
      <c r="BB1166" s="68"/>
      <c r="BC1166" s="68"/>
      <c r="BD1166" s="68"/>
      <c r="BE1166" s="68"/>
      <c r="BF1166" s="68"/>
      <c r="BG1166" s="68"/>
      <c r="BH1166" s="68"/>
      <c r="BI1166" s="68"/>
      <c r="BJ1166" s="68"/>
      <c r="BK1166" s="68"/>
      <c r="BL1166" s="68"/>
      <c r="BM1166" s="68"/>
      <c r="BN1166" s="68"/>
      <c r="BO1166" s="68"/>
      <c r="BP1166" s="68"/>
      <c r="BQ1166" s="68"/>
      <c r="BR1166" s="68"/>
      <c r="BS1166" s="46"/>
    </row>
    <row r="1167" spans="4:71" s="47" customFormat="1" ht="9.75" customHeight="1" x14ac:dyDescent="0.3">
      <c r="D1167" s="68"/>
      <c r="E1167" s="68"/>
      <c r="F1167" s="68"/>
      <c r="G1167" s="68"/>
      <c r="H1167" s="68"/>
      <c r="I1167" s="68"/>
      <c r="J1167" s="68"/>
      <c r="K1167" s="68"/>
      <c r="L1167" s="68"/>
      <c r="M1167" s="68"/>
      <c r="N1167" s="68"/>
      <c r="O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68"/>
      <c r="AY1167" s="68"/>
      <c r="AZ1167" s="68"/>
      <c r="BA1167" s="68"/>
      <c r="BB1167" s="68"/>
      <c r="BC1167" s="68"/>
      <c r="BD1167" s="68"/>
      <c r="BE1167" s="68"/>
      <c r="BF1167" s="68"/>
      <c r="BG1167" s="68"/>
      <c r="BH1167" s="68"/>
      <c r="BI1167" s="68"/>
      <c r="BJ1167" s="68"/>
      <c r="BK1167" s="68"/>
      <c r="BL1167" s="68"/>
      <c r="BM1167" s="68"/>
      <c r="BN1167" s="68"/>
      <c r="BO1167" s="68"/>
      <c r="BP1167" s="68"/>
      <c r="BQ1167" s="68"/>
      <c r="BR1167" s="68"/>
      <c r="BS1167" s="46"/>
    </row>
    <row r="1168" spans="4:71" s="47" customFormat="1" ht="9.75" customHeight="1" x14ac:dyDescent="0.3">
      <c r="D1168" s="68"/>
      <c r="E1168" s="68"/>
      <c r="F1168" s="68"/>
      <c r="G1168" s="68"/>
      <c r="H1168" s="68"/>
      <c r="I1168" s="68"/>
      <c r="J1168" s="68"/>
      <c r="K1168" s="68"/>
      <c r="L1168" s="68"/>
      <c r="M1168" s="68"/>
      <c r="N1168" s="68"/>
      <c r="O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68"/>
      <c r="AY1168" s="68"/>
      <c r="AZ1168" s="68"/>
      <c r="BA1168" s="68"/>
      <c r="BB1168" s="68"/>
      <c r="BC1168" s="68"/>
      <c r="BD1168" s="68"/>
      <c r="BE1168" s="68"/>
      <c r="BF1168" s="68"/>
      <c r="BG1168" s="68"/>
      <c r="BH1168" s="68"/>
      <c r="BI1168" s="68"/>
      <c r="BJ1168" s="68"/>
      <c r="BK1168" s="68"/>
      <c r="BL1168" s="68"/>
      <c r="BM1168" s="68"/>
      <c r="BN1168" s="68"/>
      <c r="BO1168" s="68"/>
      <c r="BP1168" s="68"/>
      <c r="BQ1168" s="68"/>
      <c r="BR1168" s="68"/>
      <c r="BS1168" s="46"/>
    </row>
    <row r="1169" spans="4:71" s="47" customFormat="1" ht="9.75" customHeight="1" x14ac:dyDescent="0.3">
      <c r="D1169" s="68"/>
      <c r="E1169" s="68"/>
      <c r="F1169" s="68"/>
      <c r="G1169" s="68"/>
      <c r="H1169" s="68"/>
      <c r="I1169" s="68"/>
      <c r="J1169" s="68"/>
      <c r="K1169" s="68"/>
      <c r="L1169" s="68"/>
      <c r="M1169" s="68"/>
      <c r="N1169" s="68"/>
      <c r="O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68"/>
      <c r="AY1169" s="68"/>
      <c r="AZ1169" s="68"/>
      <c r="BA1169" s="68"/>
      <c r="BB1169" s="68"/>
      <c r="BC1169" s="68"/>
      <c r="BD1169" s="68"/>
      <c r="BE1169" s="68"/>
      <c r="BF1169" s="68"/>
      <c r="BG1169" s="68"/>
      <c r="BH1169" s="68"/>
      <c r="BI1169" s="68"/>
      <c r="BJ1169" s="68"/>
      <c r="BK1169" s="68"/>
      <c r="BL1169" s="68"/>
      <c r="BM1169" s="68"/>
      <c r="BN1169" s="68"/>
      <c r="BO1169" s="68"/>
      <c r="BP1169" s="68"/>
      <c r="BQ1169" s="68"/>
      <c r="BR1169" s="68"/>
      <c r="BS1169" s="46"/>
    </row>
    <row r="1170" spans="4:71" s="47" customFormat="1" ht="9.75" customHeight="1" x14ac:dyDescent="0.3">
      <c r="D1170" s="68"/>
      <c r="E1170" s="68"/>
      <c r="F1170" s="68"/>
      <c r="G1170" s="68"/>
      <c r="H1170" s="68"/>
      <c r="I1170" s="68"/>
      <c r="J1170" s="68"/>
      <c r="K1170" s="68"/>
      <c r="L1170" s="68"/>
      <c r="M1170" s="68"/>
      <c r="N1170" s="68"/>
      <c r="O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68"/>
      <c r="AY1170" s="68"/>
      <c r="AZ1170" s="68"/>
      <c r="BA1170" s="68"/>
      <c r="BB1170" s="68"/>
      <c r="BC1170" s="68"/>
      <c r="BD1170" s="68"/>
      <c r="BE1170" s="68"/>
      <c r="BF1170" s="68"/>
      <c r="BG1170" s="68"/>
      <c r="BH1170" s="68"/>
      <c r="BI1170" s="68"/>
      <c r="BJ1170" s="68"/>
      <c r="BK1170" s="68"/>
      <c r="BL1170" s="68"/>
      <c r="BM1170" s="68"/>
      <c r="BN1170" s="68"/>
      <c r="BO1170" s="68"/>
      <c r="BP1170" s="68"/>
      <c r="BQ1170" s="68"/>
      <c r="BR1170" s="68"/>
      <c r="BS1170" s="46"/>
    </row>
    <row r="1171" spans="4:71" s="47" customFormat="1" ht="9.75" customHeight="1" x14ac:dyDescent="0.3">
      <c r="D1171" s="68"/>
      <c r="E1171" s="68"/>
      <c r="F1171" s="68"/>
      <c r="G1171" s="68"/>
      <c r="H1171" s="68"/>
      <c r="I1171" s="68"/>
      <c r="J1171" s="68"/>
      <c r="K1171" s="68"/>
      <c r="L1171" s="68"/>
      <c r="M1171" s="68"/>
      <c r="N1171" s="68"/>
      <c r="O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68"/>
      <c r="AY1171" s="68"/>
      <c r="AZ1171" s="68"/>
      <c r="BA1171" s="68"/>
      <c r="BB1171" s="68"/>
      <c r="BC1171" s="68"/>
      <c r="BD1171" s="68"/>
      <c r="BE1171" s="68"/>
      <c r="BF1171" s="68"/>
      <c r="BG1171" s="68"/>
      <c r="BH1171" s="68"/>
      <c r="BI1171" s="68"/>
      <c r="BJ1171" s="68"/>
      <c r="BK1171" s="68"/>
      <c r="BL1171" s="68"/>
      <c r="BM1171" s="68"/>
      <c r="BN1171" s="68"/>
      <c r="BO1171" s="68"/>
      <c r="BP1171" s="68"/>
      <c r="BQ1171" s="68"/>
      <c r="BR1171" s="68"/>
      <c r="BS1171" s="46"/>
    </row>
    <row r="1172" spans="4:71" s="47" customFormat="1" ht="9.75" customHeight="1" x14ac:dyDescent="0.3">
      <c r="D1172" s="68"/>
      <c r="E1172" s="68"/>
      <c r="F1172" s="68"/>
      <c r="G1172" s="68"/>
      <c r="H1172" s="68"/>
      <c r="I1172" s="68"/>
      <c r="J1172" s="68"/>
      <c r="K1172" s="68"/>
      <c r="L1172" s="68"/>
      <c r="M1172" s="68"/>
      <c r="N1172" s="68"/>
      <c r="O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68"/>
      <c r="AY1172" s="68"/>
      <c r="AZ1172" s="68"/>
      <c r="BA1172" s="68"/>
      <c r="BB1172" s="68"/>
      <c r="BC1172" s="68"/>
      <c r="BD1172" s="68"/>
      <c r="BE1172" s="68"/>
      <c r="BF1172" s="68"/>
      <c r="BG1172" s="68"/>
      <c r="BH1172" s="68"/>
      <c r="BI1172" s="68"/>
      <c r="BJ1172" s="68"/>
      <c r="BK1172" s="68"/>
      <c r="BL1172" s="68"/>
      <c r="BM1172" s="68"/>
      <c r="BN1172" s="68"/>
      <c r="BO1172" s="68"/>
      <c r="BP1172" s="68"/>
      <c r="BQ1172" s="68"/>
      <c r="BR1172" s="68"/>
      <c r="BS1172" s="46"/>
    </row>
    <row r="1173" spans="4:71" s="47" customFormat="1" ht="9.75" customHeight="1" x14ac:dyDescent="0.3">
      <c r="D1173" s="68"/>
      <c r="E1173" s="68"/>
      <c r="F1173" s="68"/>
      <c r="G1173" s="68"/>
      <c r="H1173" s="68"/>
      <c r="I1173" s="68"/>
      <c r="J1173" s="68"/>
      <c r="K1173" s="68"/>
      <c r="L1173" s="68"/>
      <c r="M1173" s="68"/>
      <c r="N1173" s="68"/>
      <c r="O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c r="BJ1173" s="68"/>
      <c r="BK1173" s="68"/>
      <c r="BL1173" s="68"/>
      <c r="BM1173" s="68"/>
      <c r="BN1173" s="68"/>
      <c r="BO1173" s="68"/>
      <c r="BP1173" s="68"/>
      <c r="BQ1173" s="68"/>
      <c r="BR1173" s="68"/>
      <c r="BS1173" s="46"/>
    </row>
    <row r="1174" spans="4:71" s="47" customFormat="1" ht="9.75" customHeight="1" x14ac:dyDescent="0.3">
      <c r="D1174" s="68"/>
      <c r="E1174" s="68"/>
      <c r="F1174" s="68"/>
      <c r="G1174" s="68"/>
      <c r="H1174" s="68"/>
      <c r="I1174" s="68"/>
      <c r="J1174" s="68"/>
      <c r="K1174" s="68"/>
      <c r="L1174" s="68"/>
      <c r="M1174" s="68"/>
      <c r="N1174" s="68"/>
      <c r="O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68"/>
      <c r="AY1174" s="68"/>
      <c r="AZ1174" s="68"/>
      <c r="BA1174" s="68"/>
      <c r="BB1174" s="68"/>
      <c r="BC1174" s="68"/>
      <c r="BD1174" s="68"/>
      <c r="BE1174" s="68"/>
      <c r="BF1174" s="68"/>
      <c r="BG1174" s="68"/>
      <c r="BH1174" s="68"/>
      <c r="BI1174" s="68"/>
      <c r="BJ1174" s="68"/>
      <c r="BK1174" s="68"/>
      <c r="BL1174" s="68"/>
      <c r="BM1174" s="68"/>
      <c r="BN1174" s="68"/>
      <c r="BO1174" s="68"/>
      <c r="BP1174" s="68"/>
      <c r="BQ1174" s="68"/>
      <c r="BR1174" s="68"/>
      <c r="BS1174" s="46"/>
    </row>
    <row r="1175" spans="4:71" s="47" customFormat="1" ht="9.75" customHeight="1" x14ac:dyDescent="0.3">
      <c r="D1175" s="68"/>
      <c r="E1175" s="68"/>
      <c r="F1175" s="68"/>
      <c r="G1175" s="68"/>
      <c r="H1175" s="68"/>
      <c r="I1175" s="68"/>
      <c r="J1175" s="68"/>
      <c r="K1175" s="68"/>
      <c r="L1175" s="68"/>
      <c r="M1175" s="68"/>
      <c r="N1175" s="68"/>
      <c r="O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68"/>
      <c r="AY1175" s="68"/>
      <c r="AZ1175" s="68"/>
      <c r="BA1175" s="68"/>
      <c r="BB1175" s="68"/>
      <c r="BC1175" s="68"/>
      <c r="BD1175" s="68"/>
      <c r="BE1175" s="68"/>
      <c r="BF1175" s="68"/>
      <c r="BG1175" s="68"/>
      <c r="BH1175" s="68"/>
      <c r="BI1175" s="68"/>
      <c r="BJ1175" s="68"/>
      <c r="BK1175" s="68"/>
      <c r="BL1175" s="68"/>
      <c r="BM1175" s="68"/>
      <c r="BN1175" s="68"/>
      <c r="BO1175" s="68"/>
      <c r="BP1175" s="68"/>
      <c r="BQ1175" s="68"/>
      <c r="BR1175" s="68"/>
      <c r="BS1175" s="46"/>
    </row>
    <row r="1176" spans="4:71" s="47" customFormat="1" ht="9.75" customHeight="1" x14ac:dyDescent="0.3">
      <c r="D1176" s="68"/>
      <c r="E1176" s="68"/>
      <c r="F1176" s="68"/>
      <c r="G1176" s="68"/>
      <c r="H1176" s="68"/>
      <c r="I1176" s="68"/>
      <c r="J1176" s="68"/>
      <c r="K1176" s="68"/>
      <c r="L1176" s="68"/>
      <c r="M1176" s="68"/>
      <c r="N1176" s="68"/>
      <c r="O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68"/>
      <c r="AY1176" s="68"/>
      <c r="AZ1176" s="68"/>
      <c r="BA1176" s="68"/>
      <c r="BB1176" s="68"/>
      <c r="BC1176" s="68"/>
      <c r="BD1176" s="68"/>
      <c r="BE1176" s="68"/>
      <c r="BF1176" s="68"/>
      <c r="BG1176" s="68"/>
      <c r="BH1176" s="68"/>
      <c r="BI1176" s="68"/>
      <c r="BJ1176" s="68"/>
      <c r="BK1176" s="68"/>
      <c r="BL1176" s="68"/>
      <c r="BM1176" s="68"/>
      <c r="BN1176" s="68"/>
      <c r="BO1176" s="68"/>
      <c r="BP1176" s="68"/>
      <c r="BQ1176" s="68"/>
      <c r="BR1176" s="68"/>
      <c r="BS1176" s="46"/>
    </row>
    <row r="1177" spans="4:71" s="47" customFormat="1" ht="9.75" customHeight="1" x14ac:dyDescent="0.3">
      <c r="D1177" s="68"/>
      <c r="E1177" s="68"/>
      <c r="F1177" s="68"/>
      <c r="G1177" s="68"/>
      <c r="H1177" s="68"/>
      <c r="I1177" s="68"/>
      <c r="J1177" s="68"/>
      <c r="K1177" s="68"/>
      <c r="L1177" s="68"/>
      <c r="M1177" s="68"/>
      <c r="N1177" s="68"/>
      <c r="O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c r="BM1177" s="68"/>
      <c r="BN1177" s="68"/>
      <c r="BO1177" s="68"/>
      <c r="BP1177" s="68"/>
      <c r="BQ1177" s="68"/>
      <c r="BR1177" s="68"/>
      <c r="BS1177" s="46"/>
    </row>
    <row r="1178" spans="4:71" s="47" customFormat="1" ht="9.75" customHeight="1" x14ac:dyDescent="0.3">
      <c r="D1178" s="68"/>
      <c r="E1178" s="68"/>
      <c r="F1178" s="68"/>
      <c r="G1178" s="68"/>
      <c r="H1178" s="68"/>
      <c r="I1178" s="68"/>
      <c r="J1178" s="68"/>
      <c r="K1178" s="68"/>
      <c r="L1178" s="68"/>
      <c r="M1178" s="68"/>
      <c r="N1178" s="68"/>
      <c r="O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68"/>
      <c r="AY1178" s="68"/>
      <c r="AZ1178" s="68"/>
      <c r="BA1178" s="68"/>
      <c r="BB1178" s="68"/>
      <c r="BC1178" s="68"/>
      <c r="BD1178" s="68"/>
      <c r="BE1178" s="68"/>
      <c r="BF1178" s="68"/>
      <c r="BG1178" s="68"/>
      <c r="BH1178" s="68"/>
      <c r="BI1178" s="68"/>
      <c r="BJ1178" s="68"/>
      <c r="BK1178" s="68"/>
      <c r="BL1178" s="68"/>
      <c r="BM1178" s="68"/>
      <c r="BN1178" s="68"/>
      <c r="BO1178" s="68"/>
      <c r="BP1178" s="68"/>
      <c r="BQ1178" s="68"/>
      <c r="BR1178" s="68"/>
      <c r="BS1178" s="46"/>
    </row>
    <row r="1179" spans="4:71" s="47" customFormat="1" ht="9.75" customHeight="1" x14ac:dyDescent="0.3">
      <c r="D1179" s="68"/>
      <c r="E1179" s="68"/>
      <c r="F1179" s="68"/>
      <c r="G1179" s="68"/>
      <c r="H1179" s="68"/>
      <c r="I1179" s="68"/>
      <c r="J1179" s="68"/>
      <c r="K1179" s="68"/>
      <c r="L1179" s="68"/>
      <c r="M1179" s="68"/>
      <c r="N1179" s="68"/>
      <c r="O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68"/>
      <c r="AY1179" s="68"/>
      <c r="AZ1179" s="68"/>
      <c r="BA1179" s="68"/>
      <c r="BB1179" s="68"/>
      <c r="BC1179" s="68"/>
      <c r="BD1179" s="68"/>
      <c r="BE1179" s="68"/>
      <c r="BF1179" s="68"/>
      <c r="BG1179" s="68"/>
      <c r="BH1179" s="68"/>
      <c r="BI1179" s="68"/>
      <c r="BJ1179" s="68"/>
      <c r="BK1179" s="68"/>
      <c r="BL1179" s="68"/>
      <c r="BM1179" s="68"/>
      <c r="BN1179" s="68"/>
      <c r="BO1179" s="68"/>
      <c r="BP1179" s="68"/>
      <c r="BQ1179" s="68"/>
      <c r="BR1179" s="68"/>
      <c r="BS1179" s="46"/>
    </row>
    <row r="1180" spans="4:71" s="47" customFormat="1" ht="9.75" customHeight="1" x14ac:dyDescent="0.3">
      <c r="D1180" s="68"/>
      <c r="E1180" s="68"/>
      <c r="F1180" s="68"/>
      <c r="G1180" s="68"/>
      <c r="H1180" s="68"/>
      <c r="I1180" s="68"/>
      <c r="J1180" s="68"/>
      <c r="K1180" s="68"/>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68"/>
      <c r="AY1180" s="68"/>
      <c r="AZ1180" s="68"/>
      <c r="BA1180" s="68"/>
      <c r="BB1180" s="68"/>
      <c r="BC1180" s="68"/>
      <c r="BD1180" s="68"/>
      <c r="BE1180" s="68"/>
      <c r="BF1180" s="68"/>
      <c r="BG1180" s="68"/>
      <c r="BH1180" s="68"/>
      <c r="BI1180" s="68"/>
      <c r="BJ1180" s="68"/>
      <c r="BK1180" s="68"/>
      <c r="BL1180" s="68"/>
      <c r="BM1180" s="68"/>
      <c r="BN1180" s="68"/>
      <c r="BO1180" s="68"/>
      <c r="BP1180" s="68"/>
      <c r="BQ1180" s="68"/>
      <c r="BR1180" s="68"/>
      <c r="BS1180" s="46"/>
    </row>
    <row r="1181" spans="4:71" s="47" customFormat="1" ht="9.75" customHeight="1" x14ac:dyDescent="0.3">
      <c r="D1181" s="68"/>
      <c r="E1181" s="68"/>
      <c r="F1181" s="68"/>
      <c r="G1181" s="68"/>
      <c r="H1181" s="68"/>
      <c r="I1181" s="68"/>
      <c r="J1181" s="68"/>
      <c r="K1181" s="68"/>
      <c r="L1181" s="68"/>
      <c r="M1181" s="68"/>
      <c r="N1181" s="68"/>
      <c r="O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68"/>
      <c r="AY1181" s="68"/>
      <c r="AZ1181" s="68"/>
      <c r="BA1181" s="68"/>
      <c r="BB1181" s="68"/>
      <c r="BC1181" s="68"/>
      <c r="BD1181" s="68"/>
      <c r="BE1181" s="68"/>
      <c r="BF1181" s="68"/>
      <c r="BG1181" s="68"/>
      <c r="BH1181" s="68"/>
      <c r="BI1181" s="68"/>
      <c r="BJ1181" s="68"/>
      <c r="BK1181" s="68"/>
      <c r="BL1181" s="68"/>
      <c r="BM1181" s="68"/>
      <c r="BN1181" s="68"/>
      <c r="BO1181" s="68"/>
      <c r="BP1181" s="68"/>
      <c r="BQ1181" s="68"/>
      <c r="BR1181" s="68"/>
      <c r="BS1181" s="46"/>
    </row>
    <row r="1182" spans="4:71" s="47" customFormat="1" ht="9.75" customHeight="1" x14ac:dyDescent="0.3">
      <c r="D1182" s="68"/>
      <c r="E1182" s="68"/>
      <c r="F1182" s="68"/>
      <c r="G1182" s="68"/>
      <c r="H1182" s="68"/>
      <c r="I1182" s="68"/>
      <c r="J1182" s="68"/>
      <c r="K1182" s="68"/>
      <c r="L1182" s="68"/>
      <c r="M1182" s="68"/>
      <c r="N1182" s="68"/>
      <c r="O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68"/>
      <c r="AY1182" s="68"/>
      <c r="AZ1182" s="68"/>
      <c r="BA1182" s="68"/>
      <c r="BB1182" s="68"/>
      <c r="BC1182" s="68"/>
      <c r="BD1182" s="68"/>
      <c r="BE1182" s="68"/>
      <c r="BF1182" s="68"/>
      <c r="BG1182" s="68"/>
      <c r="BH1182" s="68"/>
      <c r="BI1182" s="68"/>
      <c r="BJ1182" s="68"/>
      <c r="BK1182" s="68"/>
      <c r="BL1182" s="68"/>
      <c r="BM1182" s="68"/>
      <c r="BN1182" s="68"/>
      <c r="BO1182" s="68"/>
      <c r="BP1182" s="68"/>
      <c r="BQ1182" s="68"/>
      <c r="BR1182" s="68"/>
      <c r="BS1182" s="46"/>
    </row>
    <row r="1183" spans="4:71" s="47" customFormat="1" ht="9.75" customHeight="1" x14ac:dyDescent="0.3">
      <c r="D1183" s="68"/>
      <c r="E1183" s="68"/>
      <c r="F1183" s="68"/>
      <c r="G1183" s="68"/>
      <c r="H1183" s="68"/>
      <c r="I1183" s="68"/>
      <c r="J1183" s="68"/>
      <c r="K1183" s="68"/>
      <c r="L1183" s="68"/>
      <c r="M1183" s="68"/>
      <c r="N1183" s="68"/>
      <c r="O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c r="BE1183" s="68"/>
      <c r="BF1183" s="68"/>
      <c r="BG1183" s="68"/>
      <c r="BH1183" s="68"/>
      <c r="BI1183" s="68"/>
      <c r="BJ1183" s="68"/>
      <c r="BK1183" s="68"/>
      <c r="BL1183" s="68"/>
      <c r="BM1183" s="68"/>
      <c r="BN1183" s="68"/>
      <c r="BO1183" s="68"/>
      <c r="BP1183" s="68"/>
      <c r="BQ1183" s="68"/>
      <c r="BR1183" s="68"/>
      <c r="BS1183" s="46"/>
    </row>
    <row r="1184" spans="4:71" s="47" customFormat="1" ht="9.75" customHeight="1" x14ac:dyDescent="0.3">
      <c r="D1184" s="68"/>
      <c r="E1184" s="68"/>
      <c r="F1184" s="68"/>
      <c r="G1184" s="68"/>
      <c r="H1184" s="68"/>
      <c r="I1184" s="68"/>
      <c r="J1184" s="68"/>
      <c r="K1184" s="68"/>
      <c r="L1184" s="68"/>
      <c r="M1184" s="68"/>
      <c r="N1184" s="68"/>
      <c r="O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c r="BJ1184" s="68"/>
      <c r="BK1184" s="68"/>
      <c r="BL1184" s="68"/>
      <c r="BM1184" s="68"/>
      <c r="BN1184" s="68"/>
      <c r="BO1184" s="68"/>
      <c r="BP1184" s="68"/>
      <c r="BQ1184" s="68"/>
      <c r="BR1184" s="68"/>
      <c r="BS1184" s="46"/>
    </row>
    <row r="1185" spans="4:71" s="47" customFormat="1" ht="9.75" customHeight="1" x14ac:dyDescent="0.3">
      <c r="D1185" s="68"/>
      <c r="E1185" s="68"/>
      <c r="F1185" s="68"/>
      <c r="G1185" s="68"/>
      <c r="H1185" s="68"/>
      <c r="I1185" s="68"/>
      <c r="J1185" s="68"/>
      <c r="K1185" s="68"/>
      <c r="L1185" s="68"/>
      <c r="M1185" s="68"/>
      <c r="N1185" s="68"/>
      <c r="O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c r="BE1185" s="68"/>
      <c r="BF1185" s="68"/>
      <c r="BG1185" s="68"/>
      <c r="BH1185" s="68"/>
      <c r="BI1185" s="68"/>
      <c r="BJ1185" s="68"/>
      <c r="BK1185" s="68"/>
      <c r="BL1185" s="68"/>
      <c r="BM1185" s="68"/>
      <c r="BN1185" s="68"/>
      <c r="BO1185" s="68"/>
      <c r="BP1185" s="68"/>
      <c r="BQ1185" s="68"/>
      <c r="BR1185" s="68"/>
      <c r="BS1185" s="46"/>
    </row>
    <row r="1186" spans="4:71" s="47" customFormat="1" ht="9.75" customHeight="1" x14ac:dyDescent="0.3">
      <c r="D1186" s="68"/>
      <c r="E1186" s="68"/>
      <c r="F1186" s="68"/>
      <c r="G1186" s="68"/>
      <c r="H1186" s="68"/>
      <c r="I1186" s="68"/>
      <c r="J1186" s="68"/>
      <c r="K1186" s="68"/>
      <c r="L1186" s="68"/>
      <c r="M1186" s="68"/>
      <c r="N1186" s="68"/>
      <c r="O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c r="BJ1186" s="68"/>
      <c r="BK1186" s="68"/>
      <c r="BL1186" s="68"/>
      <c r="BM1186" s="68"/>
      <c r="BN1186" s="68"/>
      <c r="BO1186" s="68"/>
      <c r="BP1186" s="68"/>
      <c r="BQ1186" s="68"/>
      <c r="BR1186" s="68"/>
      <c r="BS1186" s="46"/>
    </row>
    <row r="1187" spans="4:71" s="47" customFormat="1" ht="9.75" customHeight="1" x14ac:dyDescent="0.3">
      <c r="D1187" s="68"/>
      <c r="E1187" s="68"/>
      <c r="F1187" s="68"/>
      <c r="G1187" s="68"/>
      <c r="H1187" s="68"/>
      <c r="I1187" s="68"/>
      <c r="J1187" s="68"/>
      <c r="K1187" s="68"/>
      <c r="L1187" s="68"/>
      <c r="M1187" s="68"/>
      <c r="N1187" s="68"/>
      <c r="O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c r="BE1187" s="68"/>
      <c r="BF1187" s="68"/>
      <c r="BG1187" s="68"/>
      <c r="BH1187" s="68"/>
      <c r="BI1187" s="68"/>
      <c r="BJ1187" s="68"/>
      <c r="BK1187" s="68"/>
      <c r="BL1187" s="68"/>
      <c r="BM1187" s="68"/>
      <c r="BN1187" s="68"/>
      <c r="BO1187" s="68"/>
      <c r="BP1187" s="68"/>
      <c r="BQ1187" s="68"/>
      <c r="BR1187" s="68"/>
      <c r="BS1187" s="46"/>
    </row>
    <row r="1188" spans="4:71" s="47" customFormat="1" ht="9.75" customHeight="1" x14ac:dyDescent="0.3">
      <c r="D1188" s="68"/>
      <c r="E1188" s="68"/>
      <c r="F1188" s="68"/>
      <c r="G1188" s="68"/>
      <c r="H1188" s="68"/>
      <c r="I1188" s="68"/>
      <c r="J1188" s="68"/>
      <c r="K1188" s="68"/>
      <c r="L1188" s="68"/>
      <c r="M1188" s="68"/>
      <c r="N1188" s="68"/>
      <c r="O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68"/>
      <c r="AY1188" s="68"/>
      <c r="AZ1188" s="68"/>
      <c r="BA1188" s="68"/>
      <c r="BB1188" s="68"/>
      <c r="BC1188" s="68"/>
      <c r="BD1188" s="68"/>
      <c r="BE1188" s="68"/>
      <c r="BF1188" s="68"/>
      <c r="BG1188" s="68"/>
      <c r="BH1188" s="68"/>
      <c r="BI1188" s="68"/>
      <c r="BJ1188" s="68"/>
      <c r="BK1188" s="68"/>
      <c r="BL1188" s="68"/>
      <c r="BM1188" s="68"/>
      <c r="BN1188" s="68"/>
      <c r="BO1188" s="68"/>
      <c r="BP1188" s="68"/>
      <c r="BQ1188" s="68"/>
      <c r="BR1188" s="68"/>
      <c r="BS1188" s="46"/>
    </row>
    <row r="1189" spans="4:71" s="47" customFormat="1" ht="9.75" customHeight="1" x14ac:dyDescent="0.3">
      <c r="D1189" s="68"/>
      <c r="E1189" s="68"/>
      <c r="F1189" s="68"/>
      <c r="G1189" s="68"/>
      <c r="H1189" s="68"/>
      <c r="I1189" s="68"/>
      <c r="J1189" s="68"/>
      <c r="K1189" s="68"/>
      <c r="L1189" s="68"/>
      <c r="M1189" s="68"/>
      <c r="N1189" s="68"/>
      <c r="O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c r="BE1189" s="68"/>
      <c r="BF1189" s="68"/>
      <c r="BG1189" s="68"/>
      <c r="BH1189" s="68"/>
      <c r="BI1189" s="68"/>
      <c r="BJ1189" s="68"/>
      <c r="BK1189" s="68"/>
      <c r="BL1189" s="68"/>
      <c r="BM1189" s="68"/>
      <c r="BN1189" s="68"/>
      <c r="BO1189" s="68"/>
      <c r="BP1189" s="68"/>
      <c r="BQ1189" s="68"/>
      <c r="BR1189" s="68"/>
      <c r="BS1189" s="46"/>
    </row>
    <row r="1190" spans="4:71" s="47" customFormat="1" ht="9.75" customHeight="1" x14ac:dyDescent="0.3">
      <c r="D1190" s="68"/>
      <c r="E1190" s="68"/>
      <c r="F1190" s="68"/>
      <c r="G1190" s="68"/>
      <c r="H1190" s="68"/>
      <c r="I1190" s="68"/>
      <c r="J1190" s="68"/>
      <c r="K1190" s="68"/>
      <c r="L1190" s="68"/>
      <c r="M1190" s="68"/>
      <c r="N1190" s="68"/>
      <c r="O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c r="BJ1190" s="68"/>
      <c r="BK1190" s="68"/>
      <c r="BL1190" s="68"/>
      <c r="BM1190" s="68"/>
      <c r="BN1190" s="68"/>
      <c r="BO1190" s="68"/>
      <c r="BP1190" s="68"/>
      <c r="BQ1190" s="68"/>
      <c r="BR1190" s="68"/>
      <c r="BS1190" s="46"/>
    </row>
    <row r="1191" spans="4:71" s="47" customFormat="1" ht="9.75" customHeight="1" x14ac:dyDescent="0.3">
      <c r="D1191" s="68"/>
      <c r="E1191" s="68"/>
      <c r="F1191" s="68"/>
      <c r="G1191" s="68"/>
      <c r="H1191" s="68"/>
      <c r="I1191" s="68"/>
      <c r="J1191" s="68"/>
      <c r="K1191" s="68"/>
      <c r="L1191" s="68"/>
      <c r="M1191" s="68"/>
      <c r="N1191" s="68"/>
      <c r="O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c r="BJ1191" s="68"/>
      <c r="BK1191" s="68"/>
      <c r="BL1191" s="68"/>
      <c r="BM1191" s="68"/>
      <c r="BN1191" s="68"/>
      <c r="BO1191" s="68"/>
      <c r="BP1191" s="68"/>
      <c r="BQ1191" s="68"/>
      <c r="BR1191" s="68"/>
      <c r="BS1191" s="46"/>
    </row>
    <row r="1192" spans="4:71" s="47" customFormat="1" ht="9.75" customHeight="1" x14ac:dyDescent="0.3">
      <c r="D1192" s="68"/>
      <c r="E1192" s="68"/>
      <c r="F1192" s="68"/>
      <c r="G1192" s="68"/>
      <c r="H1192" s="68"/>
      <c r="I1192" s="68"/>
      <c r="J1192" s="68"/>
      <c r="K1192" s="68"/>
      <c r="L1192" s="68"/>
      <c r="M1192" s="68"/>
      <c r="N1192" s="68"/>
      <c r="O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c r="BJ1192" s="68"/>
      <c r="BK1192" s="68"/>
      <c r="BL1192" s="68"/>
      <c r="BM1192" s="68"/>
      <c r="BN1192" s="68"/>
      <c r="BO1192" s="68"/>
      <c r="BP1192" s="68"/>
      <c r="BQ1192" s="68"/>
      <c r="BR1192" s="68"/>
      <c r="BS1192" s="46"/>
    </row>
    <row r="1193" spans="4:71" s="47" customFormat="1" ht="9.75" customHeight="1" x14ac:dyDescent="0.3">
      <c r="D1193" s="68"/>
      <c r="E1193" s="68"/>
      <c r="F1193" s="68"/>
      <c r="G1193" s="68"/>
      <c r="H1193" s="68"/>
      <c r="I1193" s="68"/>
      <c r="J1193" s="68"/>
      <c r="K1193" s="68"/>
      <c r="L1193" s="68"/>
      <c r="M1193" s="68"/>
      <c r="N1193" s="68"/>
      <c r="O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68"/>
      <c r="AY1193" s="68"/>
      <c r="AZ1193" s="68"/>
      <c r="BA1193" s="68"/>
      <c r="BB1193" s="68"/>
      <c r="BC1193" s="68"/>
      <c r="BD1193" s="68"/>
      <c r="BE1193" s="68"/>
      <c r="BF1193" s="68"/>
      <c r="BG1193" s="68"/>
      <c r="BH1193" s="68"/>
      <c r="BI1193" s="68"/>
      <c r="BJ1193" s="68"/>
      <c r="BK1193" s="68"/>
      <c r="BL1193" s="68"/>
      <c r="BM1193" s="68"/>
      <c r="BN1193" s="68"/>
      <c r="BO1193" s="68"/>
      <c r="BP1193" s="68"/>
      <c r="BQ1193" s="68"/>
      <c r="BR1193" s="68"/>
      <c r="BS1193" s="46"/>
    </row>
    <row r="1194" spans="4:71" s="47" customFormat="1" ht="9.75" customHeight="1" x14ac:dyDescent="0.3">
      <c r="D1194" s="68"/>
      <c r="E1194" s="68"/>
      <c r="F1194" s="68"/>
      <c r="G1194" s="68"/>
      <c r="H1194" s="68"/>
      <c r="I1194" s="68"/>
      <c r="J1194" s="68"/>
      <c r="K1194" s="68"/>
      <c r="L1194" s="68"/>
      <c r="M1194" s="68"/>
      <c r="N1194" s="68"/>
      <c r="O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68"/>
      <c r="AY1194" s="68"/>
      <c r="AZ1194" s="68"/>
      <c r="BA1194" s="68"/>
      <c r="BB1194" s="68"/>
      <c r="BC1194" s="68"/>
      <c r="BD1194" s="68"/>
      <c r="BE1194" s="68"/>
      <c r="BF1194" s="68"/>
      <c r="BG1194" s="68"/>
      <c r="BH1194" s="68"/>
      <c r="BI1194" s="68"/>
      <c r="BJ1194" s="68"/>
      <c r="BK1194" s="68"/>
      <c r="BL1194" s="68"/>
      <c r="BM1194" s="68"/>
      <c r="BN1194" s="68"/>
      <c r="BO1194" s="68"/>
      <c r="BP1194" s="68"/>
      <c r="BQ1194" s="68"/>
      <c r="BR1194" s="68"/>
      <c r="BS1194" s="46"/>
    </row>
    <row r="1195" spans="4:71" s="47" customFormat="1" ht="9.75" customHeight="1" x14ac:dyDescent="0.3">
      <c r="D1195" s="68"/>
      <c r="E1195" s="68"/>
      <c r="F1195" s="68"/>
      <c r="G1195" s="68"/>
      <c r="H1195" s="68"/>
      <c r="I1195" s="68"/>
      <c r="J1195" s="68"/>
      <c r="K1195" s="68"/>
      <c r="L1195" s="68"/>
      <c r="M1195" s="68"/>
      <c r="N1195" s="68"/>
      <c r="O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68"/>
      <c r="AY1195" s="68"/>
      <c r="AZ1195" s="68"/>
      <c r="BA1195" s="68"/>
      <c r="BB1195" s="68"/>
      <c r="BC1195" s="68"/>
      <c r="BD1195" s="68"/>
      <c r="BE1195" s="68"/>
      <c r="BF1195" s="68"/>
      <c r="BG1195" s="68"/>
      <c r="BH1195" s="68"/>
      <c r="BI1195" s="68"/>
      <c r="BJ1195" s="68"/>
      <c r="BK1195" s="68"/>
      <c r="BL1195" s="68"/>
      <c r="BM1195" s="68"/>
      <c r="BN1195" s="68"/>
      <c r="BO1195" s="68"/>
      <c r="BP1195" s="68"/>
      <c r="BQ1195" s="68"/>
      <c r="BR1195" s="68"/>
      <c r="BS1195" s="46"/>
    </row>
    <row r="1196" spans="4:71" s="47" customFormat="1" ht="9.75" customHeight="1" x14ac:dyDescent="0.3">
      <c r="D1196" s="68"/>
      <c r="E1196" s="68"/>
      <c r="F1196" s="68"/>
      <c r="G1196" s="68"/>
      <c r="H1196" s="68"/>
      <c r="I1196" s="68"/>
      <c r="J1196" s="68"/>
      <c r="K1196" s="68"/>
      <c r="L1196" s="68"/>
      <c r="M1196" s="68"/>
      <c r="N1196" s="68"/>
      <c r="O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68"/>
      <c r="AY1196" s="68"/>
      <c r="AZ1196" s="68"/>
      <c r="BA1196" s="68"/>
      <c r="BB1196" s="68"/>
      <c r="BC1196" s="68"/>
      <c r="BD1196" s="68"/>
      <c r="BE1196" s="68"/>
      <c r="BF1196" s="68"/>
      <c r="BG1196" s="68"/>
      <c r="BH1196" s="68"/>
      <c r="BI1196" s="68"/>
      <c r="BJ1196" s="68"/>
      <c r="BK1196" s="68"/>
      <c r="BL1196" s="68"/>
      <c r="BM1196" s="68"/>
      <c r="BN1196" s="68"/>
      <c r="BO1196" s="68"/>
      <c r="BP1196" s="68"/>
      <c r="BQ1196" s="68"/>
      <c r="BR1196" s="68"/>
      <c r="BS1196" s="46"/>
    </row>
    <row r="1197" spans="4:71" s="47" customFormat="1" ht="9.75" customHeight="1" x14ac:dyDescent="0.3">
      <c r="D1197" s="68"/>
      <c r="E1197" s="68"/>
      <c r="F1197" s="68"/>
      <c r="G1197" s="68"/>
      <c r="H1197" s="68"/>
      <c r="I1197" s="68"/>
      <c r="J1197" s="68"/>
      <c r="K1197" s="68"/>
      <c r="L1197" s="68"/>
      <c r="M1197" s="68"/>
      <c r="N1197" s="68"/>
      <c r="O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68"/>
      <c r="AY1197" s="68"/>
      <c r="AZ1197" s="68"/>
      <c r="BA1197" s="68"/>
      <c r="BB1197" s="68"/>
      <c r="BC1197" s="68"/>
      <c r="BD1197" s="68"/>
      <c r="BE1197" s="68"/>
      <c r="BF1197" s="68"/>
      <c r="BG1197" s="68"/>
      <c r="BH1197" s="68"/>
      <c r="BI1197" s="68"/>
      <c r="BJ1197" s="68"/>
      <c r="BK1197" s="68"/>
      <c r="BL1197" s="68"/>
      <c r="BM1197" s="68"/>
      <c r="BN1197" s="68"/>
      <c r="BO1197" s="68"/>
      <c r="BP1197" s="68"/>
      <c r="BQ1197" s="68"/>
      <c r="BR1197" s="68"/>
      <c r="BS1197" s="46"/>
    </row>
    <row r="1198" spans="4:71" s="47" customFormat="1" ht="9.75" customHeight="1" x14ac:dyDescent="0.3">
      <c r="D1198" s="68"/>
      <c r="E1198" s="68"/>
      <c r="F1198" s="68"/>
      <c r="G1198" s="68"/>
      <c r="H1198" s="68"/>
      <c r="I1198" s="68"/>
      <c r="J1198" s="68"/>
      <c r="K1198" s="68"/>
      <c r="L1198" s="68"/>
      <c r="M1198" s="68"/>
      <c r="N1198" s="68"/>
      <c r="O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68"/>
      <c r="AY1198" s="68"/>
      <c r="AZ1198" s="68"/>
      <c r="BA1198" s="68"/>
      <c r="BB1198" s="68"/>
      <c r="BC1198" s="68"/>
      <c r="BD1198" s="68"/>
      <c r="BE1198" s="68"/>
      <c r="BF1198" s="68"/>
      <c r="BG1198" s="68"/>
      <c r="BH1198" s="68"/>
      <c r="BI1198" s="68"/>
      <c r="BJ1198" s="68"/>
      <c r="BK1198" s="68"/>
      <c r="BL1198" s="68"/>
      <c r="BM1198" s="68"/>
      <c r="BN1198" s="68"/>
      <c r="BO1198" s="68"/>
      <c r="BP1198" s="68"/>
      <c r="BQ1198" s="68"/>
      <c r="BR1198" s="68"/>
      <c r="BS1198" s="46"/>
    </row>
    <row r="1199" spans="4:71" s="47" customFormat="1" ht="9.75" customHeight="1" x14ac:dyDescent="0.3">
      <c r="D1199" s="68"/>
      <c r="E1199" s="68"/>
      <c r="F1199" s="68"/>
      <c r="G1199" s="68"/>
      <c r="H1199" s="68"/>
      <c r="I1199" s="68"/>
      <c r="J1199" s="68"/>
      <c r="K1199" s="68"/>
      <c r="L1199" s="68"/>
      <c r="M1199" s="68"/>
      <c r="N1199" s="68"/>
      <c r="O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68"/>
      <c r="AY1199" s="68"/>
      <c r="AZ1199" s="68"/>
      <c r="BA1199" s="68"/>
      <c r="BB1199" s="68"/>
      <c r="BC1199" s="68"/>
      <c r="BD1199" s="68"/>
      <c r="BE1199" s="68"/>
      <c r="BF1199" s="68"/>
      <c r="BG1199" s="68"/>
      <c r="BH1199" s="68"/>
      <c r="BI1199" s="68"/>
      <c r="BJ1199" s="68"/>
      <c r="BK1199" s="68"/>
      <c r="BL1199" s="68"/>
      <c r="BM1199" s="68"/>
      <c r="BN1199" s="68"/>
      <c r="BO1199" s="68"/>
      <c r="BP1199" s="68"/>
      <c r="BQ1199" s="68"/>
      <c r="BR1199" s="68"/>
      <c r="BS1199" s="46"/>
    </row>
    <row r="1200" spans="4:71" s="47" customFormat="1" ht="9.75" customHeight="1" x14ac:dyDescent="0.3">
      <c r="D1200" s="68"/>
      <c r="E1200" s="68"/>
      <c r="F1200" s="68"/>
      <c r="G1200" s="68"/>
      <c r="H1200" s="68"/>
      <c r="I1200" s="68"/>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46"/>
    </row>
    <row r="1201" spans="4:71" s="47" customFormat="1" ht="9.75" customHeight="1" x14ac:dyDescent="0.3">
      <c r="D1201" s="68"/>
      <c r="E1201" s="68"/>
      <c r="F1201" s="68"/>
      <c r="G1201" s="68"/>
      <c r="H1201" s="68"/>
      <c r="I1201" s="68"/>
      <c r="J1201" s="68"/>
      <c r="K1201" s="68"/>
      <c r="L1201" s="68"/>
      <c r="M1201" s="68"/>
      <c r="N1201" s="68"/>
      <c r="O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c r="BE1201" s="68"/>
      <c r="BF1201" s="68"/>
      <c r="BG1201" s="68"/>
      <c r="BH1201" s="68"/>
      <c r="BI1201" s="68"/>
      <c r="BJ1201" s="68"/>
      <c r="BK1201" s="68"/>
      <c r="BL1201" s="68"/>
      <c r="BM1201" s="68"/>
      <c r="BN1201" s="68"/>
      <c r="BO1201" s="68"/>
      <c r="BP1201" s="68"/>
      <c r="BQ1201" s="68"/>
      <c r="BR1201" s="68"/>
      <c r="BS1201" s="46"/>
    </row>
    <row r="1202" spans="4:71" s="47" customFormat="1" ht="9.75" customHeight="1" x14ac:dyDescent="0.3">
      <c r="D1202" s="68"/>
      <c r="E1202" s="68"/>
      <c r="F1202" s="68"/>
      <c r="G1202" s="68"/>
      <c r="H1202" s="68"/>
      <c r="I1202" s="68"/>
      <c r="J1202" s="68"/>
      <c r="K1202" s="68"/>
      <c r="L1202" s="68"/>
      <c r="M1202" s="68"/>
      <c r="N1202" s="68"/>
      <c r="O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68"/>
      <c r="AY1202" s="68"/>
      <c r="AZ1202" s="68"/>
      <c r="BA1202" s="68"/>
      <c r="BB1202" s="68"/>
      <c r="BC1202" s="68"/>
      <c r="BD1202" s="68"/>
      <c r="BE1202" s="68"/>
      <c r="BF1202" s="68"/>
      <c r="BG1202" s="68"/>
      <c r="BH1202" s="68"/>
      <c r="BI1202" s="68"/>
      <c r="BJ1202" s="68"/>
      <c r="BK1202" s="68"/>
      <c r="BL1202" s="68"/>
      <c r="BM1202" s="68"/>
      <c r="BN1202" s="68"/>
      <c r="BO1202" s="68"/>
      <c r="BP1202" s="68"/>
      <c r="BQ1202" s="68"/>
      <c r="BR1202" s="68"/>
      <c r="BS1202" s="46"/>
    </row>
    <row r="1203" spans="4:71" s="47" customFormat="1" ht="9.75" customHeight="1" x14ac:dyDescent="0.3">
      <c r="D1203" s="68"/>
      <c r="E1203" s="68"/>
      <c r="F1203" s="68"/>
      <c r="G1203" s="68"/>
      <c r="H1203" s="68"/>
      <c r="I1203" s="68"/>
      <c r="J1203" s="68"/>
      <c r="K1203" s="68"/>
      <c r="L1203" s="68"/>
      <c r="M1203" s="68"/>
      <c r="N1203" s="68"/>
      <c r="O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68"/>
      <c r="AY1203" s="68"/>
      <c r="AZ1203" s="68"/>
      <c r="BA1203" s="68"/>
      <c r="BB1203" s="68"/>
      <c r="BC1203" s="68"/>
      <c r="BD1203" s="68"/>
      <c r="BE1203" s="68"/>
      <c r="BF1203" s="68"/>
      <c r="BG1203" s="68"/>
      <c r="BH1203" s="68"/>
      <c r="BI1203" s="68"/>
      <c r="BJ1203" s="68"/>
      <c r="BK1203" s="68"/>
      <c r="BL1203" s="68"/>
      <c r="BM1203" s="68"/>
      <c r="BN1203" s="68"/>
      <c r="BO1203" s="68"/>
      <c r="BP1203" s="68"/>
      <c r="BQ1203" s="68"/>
      <c r="BR1203" s="68"/>
      <c r="BS1203" s="46"/>
    </row>
    <row r="1204" spans="4:71" s="47" customFormat="1" ht="9.75" customHeight="1" x14ac:dyDescent="0.3">
      <c r="D1204" s="68"/>
      <c r="E1204" s="68"/>
      <c r="F1204" s="68"/>
      <c r="G1204" s="68"/>
      <c r="H1204" s="68"/>
      <c r="I1204" s="68"/>
      <c r="J1204" s="68"/>
      <c r="K1204" s="68"/>
      <c r="L1204" s="68"/>
      <c r="M1204" s="68"/>
      <c r="N1204" s="68"/>
      <c r="O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68"/>
      <c r="AY1204" s="68"/>
      <c r="AZ1204" s="68"/>
      <c r="BA1204" s="68"/>
      <c r="BB1204" s="68"/>
      <c r="BC1204" s="68"/>
      <c r="BD1204" s="68"/>
      <c r="BE1204" s="68"/>
      <c r="BF1204" s="68"/>
      <c r="BG1204" s="68"/>
      <c r="BH1204" s="68"/>
      <c r="BI1204" s="68"/>
      <c r="BJ1204" s="68"/>
      <c r="BK1204" s="68"/>
      <c r="BL1204" s="68"/>
      <c r="BM1204" s="68"/>
      <c r="BN1204" s="68"/>
      <c r="BO1204" s="68"/>
      <c r="BP1204" s="68"/>
      <c r="BQ1204" s="68"/>
      <c r="BR1204" s="68"/>
      <c r="BS1204" s="46"/>
    </row>
    <row r="1205" spans="4:71" s="47" customFormat="1" ht="9.75" customHeight="1" x14ac:dyDescent="0.3">
      <c r="D1205" s="68"/>
      <c r="E1205" s="68"/>
      <c r="F1205" s="68"/>
      <c r="G1205" s="68"/>
      <c r="H1205" s="68"/>
      <c r="I1205" s="68"/>
      <c r="J1205" s="68"/>
      <c r="K1205" s="68"/>
      <c r="L1205" s="68"/>
      <c r="M1205" s="68"/>
      <c r="N1205" s="68"/>
      <c r="O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c r="BE1205" s="68"/>
      <c r="BF1205" s="68"/>
      <c r="BG1205" s="68"/>
      <c r="BH1205" s="68"/>
      <c r="BI1205" s="68"/>
      <c r="BJ1205" s="68"/>
      <c r="BK1205" s="68"/>
      <c r="BL1205" s="68"/>
      <c r="BM1205" s="68"/>
      <c r="BN1205" s="68"/>
      <c r="BO1205" s="68"/>
      <c r="BP1205" s="68"/>
      <c r="BQ1205" s="68"/>
      <c r="BR1205" s="68"/>
      <c r="BS1205" s="46"/>
    </row>
    <row r="1206" spans="4:71" s="47" customFormat="1" ht="9.75" customHeight="1" x14ac:dyDescent="0.3">
      <c r="D1206" s="68"/>
      <c r="E1206" s="68"/>
      <c r="F1206" s="68"/>
      <c r="G1206" s="68"/>
      <c r="H1206" s="68"/>
      <c r="I1206" s="68"/>
      <c r="J1206" s="68"/>
      <c r="K1206" s="68"/>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c r="BE1206" s="68"/>
      <c r="BF1206" s="68"/>
      <c r="BG1206" s="68"/>
      <c r="BH1206" s="68"/>
      <c r="BI1206" s="68"/>
      <c r="BJ1206" s="68"/>
      <c r="BK1206" s="68"/>
      <c r="BL1206" s="68"/>
      <c r="BM1206" s="68"/>
      <c r="BN1206" s="68"/>
      <c r="BO1206" s="68"/>
      <c r="BP1206" s="68"/>
      <c r="BQ1206" s="68"/>
      <c r="BR1206" s="68"/>
      <c r="BS1206" s="46"/>
    </row>
    <row r="1207" spans="4:71" s="47" customFormat="1" ht="9.75" customHeight="1" x14ac:dyDescent="0.3">
      <c r="D1207" s="68"/>
      <c r="E1207" s="68"/>
      <c r="F1207" s="68"/>
      <c r="G1207" s="68"/>
      <c r="H1207" s="68"/>
      <c r="I1207" s="68"/>
      <c r="J1207" s="68"/>
      <c r="K1207" s="68"/>
      <c r="L1207" s="68"/>
      <c r="M1207" s="68"/>
      <c r="N1207" s="68"/>
      <c r="O1207" s="68"/>
      <c r="P1207" s="68"/>
      <c r="Q1207" s="68"/>
      <c r="R1207" s="68"/>
      <c r="S1207" s="68"/>
      <c r="T1207" s="68"/>
      <c r="U1207" s="68"/>
      <c r="V1207" s="68"/>
      <c r="W1207" s="68"/>
      <c r="X1207" s="68"/>
      <c r="Y1207" s="68"/>
      <c r="Z1207" s="68"/>
      <c r="AA1207" s="68"/>
      <c r="AB1207" s="68"/>
      <c r="AC1207" s="68"/>
      <c r="AD1207" s="68"/>
      <c r="AE1207" s="68"/>
      <c r="AF1207" s="68"/>
      <c r="AG1207" s="68"/>
      <c r="AH1207" s="68"/>
      <c r="AI1207" s="68"/>
      <c r="AJ1207" s="68"/>
      <c r="AK1207" s="68"/>
      <c r="AL1207" s="68"/>
      <c r="AM1207" s="68"/>
      <c r="AN1207" s="68"/>
      <c r="AO1207" s="68"/>
      <c r="AP1207" s="68"/>
      <c r="AQ1207" s="68"/>
      <c r="AR1207" s="68"/>
      <c r="AS1207" s="68"/>
      <c r="AT1207" s="68"/>
      <c r="AU1207" s="68"/>
      <c r="AV1207" s="68"/>
      <c r="AW1207" s="68"/>
      <c r="AX1207" s="68"/>
      <c r="AY1207" s="68"/>
      <c r="AZ1207" s="68"/>
      <c r="BA1207" s="68"/>
      <c r="BB1207" s="68"/>
      <c r="BC1207" s="68"/>
      <c r="BD1207" s="68"/>
      <c r="BE1207" s="68"/>
      <c r="BF1207" s="68"/>
      <c r="BG1207" s="68"/>
      <c r="BH1207" s="68"/>
      <c r="BI1207" s="68"/>
      <c r="BJ1207" s="68"/>
      <c r="BK1207" s="68"/>
      <c r="BL1207" s="68"/>
      <c r="BM1207" s="68"/>
      <c r="BN1207" s="68"/>
      <c r="BO1207" s="68"/>
      <c r="BP1207" s="68"/>
      <c r="BQ1207" s="68"/>
      <c r="BR1207" s="68"/>
      <c r="BS1207" s="46"/>
    </row>
    <row r="1208" spans="4:71" s="47" customFormat="1" ht="9.75" customHeight="1" x14ac:dyDescent="0.3">
      <c r="D1208" s="68"/>
      <c r="E1208" s="68"/>
      <c r="F1208" s="68"/>
      <c r="G1208" s="68"/>
      <c r="H1208" s="68"/>
      <c r="I1208" s="68"/>
      <c r="J1208" s="68"/>
      <c r="K1208" s="68"/>
      <c r="L1208" s="68"/>
      <c r="M1208" s="68"/>
      <c r="N1208" s="68"/>
      <c r="O1208" s="68"/>
      <c r="P1208" s="68"/>
      <c r="Q1208" s="68"/>
      <c r="R1208" s="68"/>
      <c r="S1208" s="68"/>
      <c r="T1208" s="68"/>
      <c r="U1208" s="68"/>
      <c r="V1208" s="68"/>
      <c r="W1208" s="68"/>
      <c r="X1208" s="68"/>
      <c r="Y1208" s="68"/>
      <c r="Z1208" s="68"/>
      <c r="AA1208" s="68"/>
      <c r="AB1208" s="68"/>
      <c r="AC1208" s="68"/>
      <c r="AD1208" s="68"/>
      <c r="AE1208" s="68"/>
      <c r="AF1208" s="68"/>
      <c r="AG1208" s="68"/>
      <c r="AH1208" s="68"/>
      <c r="AI1208" s="68"/>
      <c r="AJ1208" s="68"/>
      <c r="AK1208" s="68"/>
      <c r="AL1208" s="68"/>
      <c r="AM1208" s="68"/>
      <c r="AN1208" s="68"/>
      <c r="AO1208" s="68"/>
      <c r="AP1208" s="68"/>
      <c r="AQ1208" s="68"/>
      <c r="AR1208" s="68"/>
      <c r="AS1208" s="68"/>
      <c r="AT1208" s="68"/>
      <c r="AU1208" s="68"/>
      <c r="AV1208" s="68"/>
      <c r="AW1208" s="68"/>
      <c r="AX1208" s="68"/>
      <c r="AY1208" s="68"/>
      <c r="AZ1208" s="68"/>
      <c r="BA1208" s="68"/>
      <c r="BB1208" s="68"/>
      <c r="BC1208" s="68"/>
      <c r="BD1208" s="68"/>
      <c r="BE1208" s="68"/>
      <c r="BF1208" s="68"/>
      <c r="BG1208" s="68"/>
      <c r="BH1208" s="68"/>
      <c r="BI1208" s="68"/>
      <c r="BJ1208" s="68"/>
      <c r="BK1208" s="68"/>
      <c r="BL1208" s="68"/>
      <c r="BM1208" s="68"/>
      <c r="BN1208" s="68"/>
      <c r="BO1208" s="68"/>
      <c r="BP1208" s="68"/>
      <c r="BQ1208" s="68"/>
      <c r="BR1208" s="68"/>
      <c r="BS1208" s="46"/>
    </row>
    <row r="1209" spans="4:71" s="47" customFormat="1" ht="9.75" customHeight="1" x14ac:dyDescent="0.3">
      <c r="D1209" s="68"/>
      <c r="E1209" s="68"/>
      <c r="F1209" s="68"/>
      <c r="G1209" s="68"/>
      <c r="H1209" s="68"/>
      <c r="I1209" s="68"/>
      <c r="J1209" s="68"/>
      <c r="K1209" s="68"/>
      <c r="L1209" s="68"/>
      <c r="M1209" s="68"/>
      <c r="N1209" s="68"/>
      <c r="O1209" s="68"/>
      <c r="P1209" s="68"/>
      <c r="Q1209" s="68"/>
      <c r="R1209" s="68"/>
      <c r="S1209" s="68"/>
      <c r="T1209" s="68"/>
      <c r="U1209" s="68"/>
      <c r="V1209" s="68"/>
      <c r="W1209" s="68"/>
      <c r="X1209" s="68"/>
      <c r="Y1209" s="68"/>
      <c r="Z1209" s="68"/>
      <c r="AA1209" s="68"/>
      <c r="AB1209" s="68"/>
      <c r="AC1209" s="68"/>
      <c r="AD1209" s="68"/>
      <c r="AE1209" s="68"/>
      <c r="AF1209" s="68"/>
      <c r="AG1209" s="68"/>
      <c r="AH1209" s="68"/>
      <c r="AI1209" s="68"/>
      <c r="AJ1209" s="68"/>
      <c r="AK1209" s="68"/>
      <c r="AL1209" s="68"/>
      <c r="AM1209" s="68"/>
      <c r="AN1209" s="68"/>
      <c r="AO1209" s="68"/>
      <c r="AP1209" s="68"/>
      <c r="AQ1209" s="68"/>
      <c r="AR1209" s="68"/>
      <c r="AS1209" s="68"/>
      <c r="AT1209" s="68"/>
      <c r="AU1209" s="68"/>
      <c r="AV1209" s="68"/>
      <c r="AW1209" s="68"/>
      <c r="AX1209" s="68"/>
      <c r="AY1209" s="68"/>
      <c r="AZ1209" s="68"/>
      <c r="BA1209" s="68"/>
      <c r="BB1209" s="68"/>
      <c r="BC1209" s="68"/>
      <c r="BD1209" s="68"/>
      <c r="BE1209" s="68"/>
      <c r="BF1209" s="68"/>
      <c r="BG1209" s="68"/>
      <c r="BH1209" s="68"/>
      <c r="BI1209" s="68"/>
      <c r="BJ1209" s="68"/>
      <c r="BK1209" s="68"/>
      <c r="BL1209" s="68"/>
      <c r="BM1209" s="68"/>
      <c r="BN1209" s="68"/>
      <c r="BO1209" s="68"/>
      <c r="BP1209" s="68"/>
      <c r="BQ1209" s="68"/>
      <c r="BR1209" s="68"/>
      <c r="BS1209" s="46"/>
    </row>
    <row r="1210" spans="4:71" s="47" customFormat="1" ht="9.75" customHeight="1" x14ac:dyDescent="0.3">
      <c r="D1210" s="68"/>
      <c r="E1210" s="68"/>
      <c r="F1210" s="68"/>
      <c r="G1210" s="68"/>
      <c r="H1210" s="68"/>
      <c r="I1210" s="68"/>
      <c r="J1210" s="68"/>
      <c r="K1210" s="68"/>
      <c r="L1210" s="68"/>
      <c r="M1210" s="68"/>
      <c r="N1210" s="68"/>
      <c r="O1210" s="68"/>
      <c r="P1210" s="68"/>
      <c r="Q1210" s="68"/>
      <c r="R1210" s="68"/>
      <c r="S1210" s="68"/>
      <c r="T1210" s="68"/>
      <c r="U1210" s="68"/>
      <c r="V1210" s="68"/>
      <c r="W1210" s="68"/>
      <c r="X1210" s="68"/>
      <c r="Y1210" s="68"/>
      <c r="Z1210" s="68"/>
      <c r="AA1210" s="68"/>
      <c r="AB1210" s="68"/>
      <c r="AC1210" s="68"/>
      <c r="AD1210" s="68"/>
      <c r="AE1210" s="68"/>
      <c r="AF1210" s="68"/>
      <c r="AG1210" s="68"/>
      <c r="AH1210" s="68"/>
      <c r="AI1210" s="68"/>
      <c r="AJ1210" s="68"/>
      <c r="AK1210" s="68"/>
      <c r="AL1210" s="68"/>
      <c r="AM1210" s="68"/>
      <c r="AN1210" s="68"/>
      <c r="AO1210" s="68"/>
      <c r="AP1210" s="68"/>
      <c r="AQ1210" s="68"/>
      <c r="AR1210" s="68"/>
      <c r="AS1210" s="68"/>
      <c r="AT1210" s="68"/>
      <c r="AU1210" s="68"/>
      <c r="AV1210" s="68"/>
      <c r="AW1210" s="68"/>
      <c r="AX1210" s="68"/>
      <c r="AY1210" s="68"/>
      <c r="AZ1210" s="68"/>
      <c r="BA1210" s="68"/>
      <c r="BB1210" s="68"/>
      <c r="BC1210" s="68"/>
      <c r="BD1210" s="68"/>
      <c r="BE1210" s="68"/>
      <c r="BF1210" s="68"/>
      <c r="BG1210" s="68"/>
      <c r="BH1210" s="68"/>
      <c r="BI1210" s="68"/>
      <c r="BJ1210" s="68"/>
      <c r="BK1210" s="68"/>
      <c r="BL1210" s="68"/>
      <c r="BM1210" s="68"/>
      <c r="BN1210" s="68"/>
      <c r="BO1210" s="68"/>
      <c r="BP1210" s="68"/>
      <c r="BQ1210" s="68"/>
      <c r="BR1210" s="68"/>
      <c r="BS1210" s="46"/>
    </row>
    <row r="1211" spans="4:71" s="47" customFormat="1" ht="9.75" customHeight="1" x14ac:dyDescent="0.3">
      <c r="D1211" s="68"/>
      <c r="E1211" s="68"/>
      <c r="F1211" s="68"/>
      <c r="G1211" s="68"/>
      <c r="H1211" s="68"/>
      <c r="I1211" s="68"/>
      <c r="J1211" s="68"/>
      <c r="K1211" s="68"/>
      <c r="L1211" s="68"/>
      <c r="M1211" s="68"/>
      <c r="N1211" s="68"/>
      <c r="O1211" s="68"/>
      <c r="P1211" s="68"/>
      <c r="Q1211" s="68"/>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1211" s="68"/>
      <c r="AN1211" s="68"/>
      <c r="AO1211" s="68"/>
      <c r="AP1211" s="68"/>
      <c r="AQ1211" s="68"/>
      <c r="AR1211" s="68"/>
      <c r="AS1211" s="68"/>
      <c r="AT1211" s="68"/>
      <c r="AU1211" s="68"/>
      <c r="AV1211" s="68"/>
      <c r="AW1211" s="68"/>
      <c r="AX1211" s="68"/>
      <c r="AY1211" s="68"/>
      <c r="AZ1211" s="68"/>
      <c r="BA1211" s="68"/>
      <c r="BB1211" s="68"/>
      <c r="BC1211" s="68"/>
      <c r="BD1211" s="68"/>
      <c r="BE1211" s="68"/>
      <c r="BF1211" s="68"/>
      <c r="BG1211" s="68"/>
      <c r="BH1211" s="68"/>
      <c r="BI1211" s="68"/>
      <c r="BJ1211" s="68"/>
      <c r="BK1211" s="68"/>
      <c r="BL1211" s="68"/>
      <c r="BM1211" s="68"/>
      <c r="BN1211" s="68"/>
      <c r="BO1211" s="68"/>
      <c r="BP1211" s="68"/>
      <c r="BQ1211" s="68"/>
      <c r="BR1211" s="68"/>
      <c r="BS1211" s="46"/>
    </row>
    <row r="1212" spans="4:71" s="47" customFormat="1" ht="9.75" customHeight="1" x14ac:dyDescent="0.3">
      <c r="D1212" s="68"/>
      <c r="E1212" s="68"/>
      <c r="F1212" s="68"/>
      <c r="G1212" s="68"/>
      <c r="H1212" s="68"/>
      <c r="I1212" s="68"/>
      <c r="J1212" s="68"/>
      <c r="K1212" s="68"/>
      <c r="L1212" s="68"/>
      <c r="M1212" s="68"/>
      <c r="N1212" s="68"/>
      <c r="O1212" s="68"/>
      <c r="P1212" s="68"/>
      <c r="Q1212" s="68"/>
      <c r="R1212" s="68"/>
      <c r="S1212" s="68"/>
      <c r="T1212" s="68"/>
      <c r="U1212" s="68"/>
      <c r="V1212" s="68"/>
      <c r="W1212" s="68"/>
      <c r="X1212" s="68"/>
      <c r="Y1212" s="68"/>
      <c r="Z1212" s="68"/>
      <c r="AA1212" s="68"/>
      <c r="AB1212" s="68"/>
      <c r="AC1212" s="68"/>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68"/>
      <c r="BI1212" s="68"/>
      <c r="BJ1212" s="68"/>
      <c r="BK1212" s="68"/>
      <c r="BL1212" s="68"/>
      <c r="BM1212" s="68"/>
      <c r="BN1212" s="68"/>
      <c r="BO1212" s="68"/>
      <c r="BP1212" s="68"/>
      <c r="BQ1212" s="68"/>
      <c r="BR1212" s="68"/>
      <c r="BS1212" s="46"/>
    </row>
    <row r="1213" spans="4:71" s="47" customFormat="1" ht="9.75" customHeight="1" x14ac:dyDescent="0.3">
      <c r="D1213" s="68"/>
      <c r="E1213" s="68"/>
      <c r="F1213" s="68"/>
      <c r="G1213" s="68"/>
      <c r="H1213" s="68"/>
      <c r="I1213" s="68"/>
      <c r="J1213" s="68"/>
      <c r="K1213" s="68"/>
      <c r="L1213" s="68"/>
      <c r="M1213" s="68"/>
      <c r="N1213" s="68"/>
      <c r="O1213" s="68"/>
      <c r="P1213" s="68"/>
      <c r="Q1213" s="68"/>
      <c r="R1213" s="68"/>
      <c r="S1213" s="68"/>
      <c r="T1213" s="68"/>
      <c r="U1213" s="68"/>
      <c r="V1213" s="68"/>
      <c r="W1213" s="68"/>
      <c r="X1213" s="68"/>
      <c r="Y1213" s="68"/>
      <c r="Z1213" s="68"/>
      <c r="AA1213" s="68"/>
      <c r="AB1213" s="68"/>
      <c r="AC1213" s="68"/>
      <c r="AD1213" s="68"/>
      <c r="AE1213" s="68"/>
      <c r="AF1213" s="68"/>
      <c r="AG1213" s="68"/>
      <c r="AH1213" s="68"/>
      <c r="AI1213" s="68"/>
      <c r="AJ1213" s="68"/>
      <c r="AK1213" s="68"/>
      <c r="AL1213" s="68"/>
      <c r="AM1213" s="68"/>
      <c r="AN1213" s="68"/>
      <c r="AO1213" s="68"/>
      <c r="AP1213" s="68"/>
      <c r="AQ1213" s="68"/>
      <c r="AR1213" s="68"/>
      <c r="AS1213" s="68"/>
      <c r="AT1213" s="68"/>
      <c r="AU1213" s="68"/>
      <c r="AV1213" s="68"/>
      <c r="AW1213" s="68"/>
      <c r="AX1213" s="68"/>
      <c r="AY1213" s="68"/>
      <c r="AZ1213" s="68"/>
      <c r="BA1213" s="68"/>
      <c r="BB1213" s="68"/>
      <c r="BC1213" s="68"/>
      <c r="BD1213" s="68"/>
      <c r="BE1213" s="68"/>
      <c r="BF1213" s="68"/>
      <c r="BG1213" s="68"/>
      <c r="BH1213" s="68"/>
      <c r="BI1213" s="68"/>
      <c r="BJ1213" s="68"/>
      <c r="BK1213" s="68"/>
      <c r="BL1213" s="68"/>
      <c r="BM1213" s="68"/>
      <c r="BN1213" s="68"/>
      <c r="BO1213" s="68"/>
      <c r="BP1213" s="68"/>
      <c r="BQ1213" s="68"/>
      <c r="BR1213" s="68"/>
      <c r="BS1213" s="46"/>
    </row>
    <row r="1214" spans="4:71" s="47" customFormat="1" ht="9.75" customHeight="1" x14ac:dyDescent="0.3">
      <c r="D1214" s="68"/>
      <c r="E1214" s="68"/>
      <c r="F1214" s="68"/>
      <c r="G1214" s="68"/>
      <c r="H1214" s="68"/>
      <c r="I1214" s="68"/>
      <c r="J1214" s="68"/>
      <c r="K1214" s="68"/>
      <c r="L1214" s="68"/>
      <c r="M1214" s="68"/>
      <c r="N1214" s="68"/>
      <c r="O1214" s="68"/>
      <c r="P1214" s="68"/>
      <c r="Q1214" s="68"/>
      <c r="R1214" s="68"/>
      <c r="S1214" s="68"/>
      <c r="T1214" s="68"/>
      <c r="U1214" s="68"/>
      <c r="V1214" s="68"/>
      <c r="W1214" s="68"/>
      <c r="X1214" s="68"/>
      <c r="Y1214" s="68"/>
      <c r="Z1214" s="68"/>
      <c r="AA1214" s="68"/>
      <c r="AB1214" s="68"/>
      <c r="AC1214" s="68"/>
      <c r="AD1214" s="68"/>
      <c r="AE1214" s="68"/>
      <c r="AF1214" s="68"/>
      <c r="AG1214" s="68"/>
      <c r="AH1214" s="68"/>
      <c r="AI1214" s="68"/>
      <c r="AJ1214" s="68"/>
      <c r="AK1214" s="68"/>
      <c r="AL1214" s="68"/>
      <c r="AM1214" s="68"/>
      <c r="AN1214" s="68"/>
      <c r="AO1214" s="68"/>
      <c r="AP1214" s="68"/>
      <c r="AQ1214" s="68"/>
      <c r="AR1214" s="68"/>
      <c r="AS1214" s="68"/>
      <c r="AT1214" s="68"/>
      <c r="AU1214" s="68"/>
      <c r="AV1214" s="68"/>
      <c r="AW1214" s="68"/>
      <c r="AX1214" s="68"/>
      <c r="AY1214" s="68"/>
      <c r="AZ1214" s="68"/>
      <c r="BA1214" s="68"/>
      <c r="BB1214" s="68"/>
      <c r="BC1214" s="68"/>
      <c r="BD1214" s="68"/>
      <c r="BE1214" s="68"/>
      <c r="BF1214" s="68"/>
      <c r="BG1214" s="68"/>
      <c r="BH1214" s="68"/>
      <c r="BI1214" s="68"/>
      <c r="BJ1214" s="68"/>
      <c r="BK1214" s="68"/>
      <c r="BL1214" s="68"/>
      <c r="BM1214" s="68"/>
      <c r="BN1214" s="68"/>
      <c r="BO1214" s="68"/>
      <c r="BP1214" s="68"/>
      <c r="BQ1214" s="68"/>
      <c r="BR1214" s="68"/>
      <c r="BS1214" s="46"/>
    </row>
    <row r="1215" spans="4:71" s="47" customFormat="1" ht="9.75" customHeight="1" x14ac:dyDescent="0.3">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G1215" s="68"/>
      <c r="AH1215" s="68"/>
      <c r="AI1215" s="68"/>
      <c r="AJ1215" s="68"/>
      <c r="AK1215" s="68"/>
      <c r="AL1215" s="68"/>
      <c r="AM1215" s="68"/>
      <c r="AN1215" s="68"/>
      <c r="AO1215" s="68"/>
      <c r="AP1215" s="68"/>
      <c r="AQ1215" s="68"/>
      <c r="AR1215" s="68"/>
      <c r="AS1215" s="68"/>
      <c r="AT1215" s="68"/>
      <c r="AU1215" s="68"/>
      <c r="AV1215" s="68"/>
      <c r="AW1215" s="68"/>
      <c r="AX1215" s="68"/>
      <c r="AY1215" s="68"/>
      <c r="AZ1215" s="68"/>
      <c r="BA1215" s="68"/>
      <c r="BB1215" s="68"/>
      <c r="BC1215" s="68"/>
      <c r="BD1215" s="68"/>
      <c r="BE1215" s="68"/>
      <c r="BF1215" s="68"/>
      <c r="BG1215" s="68"/>
      <c r="BH1215" s="68"/>
      <c r="BI1215" s="68"/>
      <c r="BJ1215" s="68"/>
      <c r="BK1215" s="68"/>
      <c r="BL1215" s="68"/>
      <c r="BM1215" s="68"/>
      <c r="BN1215" s="68"/>
      <c r="BO1215" s="68"/>
      <c r="BP1215" s="68"/>
      <c r="BQ1215" s="68"/>
      <c r="BR1215" s="68"/>
      <c r="BS1215" s="46"/>
    </row>
    <row r="1216" spans="4:71" s="47" customFormat="1" ht="9.75" customHeight="1" x14ac:dyDescent="0.3">
      <c r="D1216" s="68"/>
      <c r="E1216" s="68"/>
      <c r="F1216" s="68"/>
      <c r="G1216" s="68"/>
      <c r="H1216" s="68"/>
      <c r="I1216" s="68"/>
      <c r="J1216" s="68"/>
      <c r="K1216" s="68"/>
      <c r="L1216" s="68"/>
      <c r="M1216" s="68"/>
      <c r="N1216" s="68"/>
      <c r="O1216" s="68"/>
      <c r="P1216" s="68"/>
      <c r="Q1216" s="68"/>
      <c r="R1216" s="68"/>
      <c r="S1216" s="68"/>
      <c r="T1216" s="68"/>
      <c r="U1216" s="68"/>
      <c r="V1216" s="68"/>
      <c r="W1216" s="68"/>
      <c r="X1216" s="68"/>
      <c r="Y1216" s="68"/>
      <c r="Z1216" s="68"/>
      <c r="AA1216" s="68"/>
      <c r="AB1216" s="68"/>
      <c r="AC1216" s="68"/>
      <c r="AD1216" s="68"/>
      <c r="AE1216" s="68"/>
      <c r="AF1216" s="68"/>
      <c r="AG1216" s="68"/>
      <c r="AH1216" s="68"/>
      <c r="AI1216" s="68"/>
      <c r="AJ1216" s="68"/>
      <c r="AK1216" s="68"/>
      <c r="AL1216" s="68"/>
      <c r="AM1216" s="68"/>
      <c r="AN1216" s="68"/>
      <c r="AO1216" s="68"/>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c r="BM1216" s="68"/>
      <c r="BN1216" s="68"/>
      <c r="BO1216" s="68"/>
      <c r="BP1216" s="68"/>
      <c r="BQ1216" s="68"/>
      <c r="BR1216" s="68"/>
      <c r="BS1216" s="46"/>
    </row>
    <row r="1217" spans="4:71" s="47" customFormat="1" ht="9.75" customHeight="1" x14ac:dyDescent="0.3">
      <c r="D1217" s="68"/>
      <c r="E1217" s="68"/>
      <c r="F1217" s="68"/>
      <c r="G1217" s="68"/>
      <c r="H1217" s="68"/>
      <c r="I1217" s="68"/>
      <c r="J1217" s="68"/>
      <c r="K1217" s="68"/>
      <c r="L1217" s="68"/>
      <c r="M1217" s="68"/>
      <c r="N1217" s="68"/>
      <c r="O1217" s="68"/>
      <c r="P1217" s="68"/>
      <c r="Q1217" s="68"/>
      <c r="R1217" s="68"/>
      <c r="S1217" s="68"/>
      <c r="T1217" s="68"/>
      <c r="U1217" s="68"/>
      <c r="V1217" s="68"/>
      <c r="W1217" s="68"/>
      <c r="X1217" s="68"/>
      <c r="Y1217" s="68"/>
      <c r="Z1217" s="68"/>
      <c r="AA1217" s="68"/>
      <c r="AB1217" s="68"/>
      <c r="AC1217" s="68"/>
      <c r="AD1217" s="68"/>
      <c r="AE1217" s="68"/>
      <c r="AF1217" s="68"/>
      <c r="AG1217" s="68"/>
      <c r="AH1217" s="68"/>
      <c r="AI1217" s="68"/>
      <c r="AJ1217" s="68"/>
      <c r="AK1217" s="68"/>
      <c r="AL1217" s="68"/>
      <c r="AM1217" s="68"/>
      <c r="AN1217" s="68"/>
      <c r="AO1217" s="68"/>
      <c r="AP1217" s="68"/>
      <c r="AQ1217" s="68"/>
      <c r="AR1217" s="68"/>
      <c r="AS1217" s="68"/>
      <c r="AT1217" s="68"/>
      <c r="AU1217" s="68"/>
      <c r="AV1217" s="68"/>
      <c r="AW1217" s="68"/>
      <c r="AX1217" s="68"/>
      <c r="AY1217" s="68"/>
      <c r="AZ1217" s="68"/>
      <c r="BA1217" s="68"/>
      <c r="BB1217" s="68"/>
      <c r="BC1217" s="68"/>
      <c r="BD1217" s="68"/>
      <c r="BE1217" s="68"/>
      <c r="BF1217" s="68"/>
      <c r="BG1217" s="68"/>
      <c r="BH1217" s="68"/>
      <c r="BI1217" s="68"/>
      <c r="BJ1217" s="68"/>
      <c r="BK1217" s="68"/>
      <c r="BL1217" s="68"/>
      <c r="BM1217" s="68"/>
      <c r="BN1217" s="68"/>
      <c r="BO1217" s="68"/>
      <c r="BP1217" s="68"/>
      <c r="BQ1217" s="68"/>
      <c r="BR1217" s="68"/>
      <c r="BS1217" s="46"/>
    </row>
    <row r="1218" spans="4:71" s="47" customFormat="1" ht="9.75" customHeight="1" x14ac:dyDescent="0.3">
      <c r="D1218" s="68"/>
      <c r="E1218" s="68"/>
      <c r="F1218" s="68"/>
      <c r="G1218" s="68"/>
      <c r="H1218" s="68"/>
      <c r="I1218" s="68"/>
      <c r="J1218" s="68"/>
      <c r="K1218" s="68"/>
      <c r="L1218" s="68"/>
      <c r="M1218" s="68"/>
      <c r="N1218" s="68"/>
      <c r="O1218" s="68"/>
      <c r="P1218" s="68"/>
      <c r="Q1218" s="68"/>
      <c r="R1218" s="68"/>
      <c r="S1218" s="68"/>
      <c r="T1218" s="68"/>
      <c r="U1218" s="68"/>
      <c r="V1218" s="68"/>
      <c r="W1218" s="68"/>
      <c r="X1218" s="68"/>
      <c r="Y1218" s="68"/>
      <c r="Z1218" s="68"/>
      <c r="AA1218" s="68"/>
      <c r="AB1218" s="68"/>
      <c r="AC1218" s="68"/>
      <c r="AD1218" s="68"/>
      <c r="AE1218" s="68"/>
      <c r="AF1218" s="68"/>
      <c r="AG1218" s="68"/>
      <c r="AH1218" s="68"/>
      <c r="AI1218" s="68"/>
      <c r="AJ1218" s="68"/>
      <c r="AK1218" s="68"/>
      <c r="AL1218" s="68"/>
      <c r="AM1218" s="68"/>
      <c r="AN1218" s="68"/>
      <c r="AO1218" s="68"/>
      <c r="AP1218" s="68"/>
      <c r="AQ1218" s="68"/>
      <c r="AR1218" s="68"/>
      <c r="AS1218" s="68"/>
      <c r="AT1218" s="68"/>
      <c r="AU1218" s="68"/>
      <c r="AV1218" s="68"/>
      <c r="AW1218" s="68"/>
      <c r="AX1218" s="68"/>
      <c r="AY1218" s="68"/>
      <c r="AZ1218" s="68"/>
      <c r="BA1218" s="68"/>
      <c r="BB1218" s="68"/>
      <c r="BC1218" s="68"/>
      <c r="BD1218" s="68"/>
      <c r="BE1218" s="68"/>
      <c r="BF1218" s="68"/>
      <c r="BG1218" s="68"/>
      <c r="BH1218" s="68"/>
      <c r="BI1218" s="68"/>
      <c r="BJ1218" s="68"/>
      <c r="BK1218" s="68"/>
      <c r="BL1218" s="68"/>
      <c r="BM1218" s="68"/>
      <c r="BN1218" s="68"/>
      <c r="BO1218" s="68"/>
      <c r="BP1218" s="68"/>
      <c r="BQ1218" s="68"/>
      <c r="BR1218" s="68"/>
      <c r="BS1218" s="46"/>
    </row>
    <row r="1219" spans="4:71" s="47" customFormat="1" ht="9.75" customHeight="1" x14ac:dyDescent="0.3">
      <c r="D1219" s="68"/>
      <c r="E1219" s="68"/>
      <c r="F1219" s="68"/>
      <c r="G1219" s="68"/>
      <c r="H1219" s="68"/>
      <c r="I1219" s="68"/>
      <c r="J1219" s="68"/>
      <c r="K1219" s="68"/>
      <c r="L1219" s="68"/>
      <c r="M1219" s="68"/>
      <c r="N1219" s="68"/>
      <c r="O1219" s="68"/>
      <c r="P1219" s="68"/>
      <c r="Q1219" s="68"/>
      <c r="R1219" s="68"/>
      <c r="S1219" s="68"/>
      <c r="T1219" s="68"/>
      <c r="U1219" s="68"/>
      <c r="V1219" s="68"/>
      <c r="W1219" s="68"/>
      <c r="X1219" s="68"/>
      <c r="Y1219" s="68"/>
      <c r="Z1219" s="68"/>
      <c r="AA1219" s="68"/>
      <c r="AB1219" s="68"/>
      <c r="AC1219" s="68"/>
      <c r="AD1219" s="68"/>
      <c r="AE1219" s="68"/>
      <c r="AF1219" s="68"/>
      <c r="AG1219" s="68"/>
      <c r="AH1219" s="68"/>
      <c r="AI1219" s="68"/>
      <c r="AJ1219" s="68"/>
      <c r="AK1219" s="68"/>
      <c r="AL1219" s="68"/>
      <c r="AM1219" s="68"/>
      <c r="AN1219" s="68"/>
      <c r="AO1219" s="68"/>
      <c r="AP1219" s="68"/>
      <c r="AQ1219" s="68"/>
      <c r="AR1219" s="68"/>
      <c r="AS1219" s="68"/>
      <c r="AT1219" s="68"/>
      <c r="AU1219" s="68"/>
      <c r="AV1219" s="68"/>
      <c r="AW1219" s="68"/>
      <c r="AX1219" s="68"/>
      <c r="AY1219" s="68"/>
      <c r="AZ1219" s="68"/>
      <c r="BA1219" s="68"/>
      <c r="BB1219" s="68"/>
      <c r="BC1219" s="68"/>
      <c r="BD1219" s="68"/>
      <c r="BE1219" s="68"/>
      <c r="BF1219" s="68"/>
      <c r="BG1219" s="68"/>
      <c r="BH1219" s="68"/>
      <c r="BI1219" s="68"/>
      <c r="BJ1219" s="68"/>
      <c r="BK1219" s="68"/>
      <c r="BL1219" s="68"/>
      <c r="BM1219" s="68"/>
      <c r="BN1219" s="68"/>
      <c r="BO1219" s="68"/>
      <c r="BP1219" s="68"/>
      <c r="BQ1219" s="68"/>
      <c r="BR1219" s="68"/>
      <c r="BS1219" s="46"/>
    </row>
    <row r="1220" spans="4:71" s="47" customFormat="1" ht="9.75" customHeight="1" x14ac:dyDescent="0.3">
      <c r="D1220" s="68"/>
      <c r="E1220" s="68"/>
      <c r="F1220" s="68"/>
      <c r="G1220" s="68"/>
      <c r="H1220" s="68"/>
      <c r="I1220" s="68"/>
      <c r="J1220" s="68"/>
      <c r="K1220" s="68"/>
      <c r="L1220" s="68"/>
      <c r="M1220" s="68"/>
      <c r="N1220" s="68"/>
      <c r="O1220" s="68"/>
      <c r="P1220" s="68"/>
      <c r="Q1220" s="68"/>
      <c r="R1220" s="68"/>
      <c r="S1220" s="68"/>
      <c r="T1220" s="68"/>
      <c r="U1220" s="68"/>
      <c r="V1220" s="68"/>
      <c r="W1220" s="68"/>
      <c r="X1220" s="68"/>
      <c r="Y1220" s="68"/>
      <c r="Z1220" s="68"/>
      <c r="AA1220" s="68"/>
      <c r="AB1220" s="68"/>
      <c r="AC1220" s="68"/>
      <c r="AD1220" s="68"/>
      <c r="AE1220" s="68"/>
      <c r="AF1220" s="68"/>
      <c r="AG1220" s="68"/>
      <c r="AH1220" s="68"/>
      <c r="AI1220" s="68"/>
      <c r="AJ1220" s="68"/>
      <c r="AK1220" s="68"/>
      <c r="AL1220" s="68"/>
      <c r="AM1220" s="68"/>
      <c r="AN1220" s="68"/>
      <c r="AO1220" s="68"/>
      <c r="AP1220" s="68"/>
      <c r="AQ1220" s="68"/>
      <c r="AR1220" s="68"/>
      <c r="AS1220" s="68"/>
      <c r="AT1220" s="68"/>
      <c r="AU1220" s="68"/>
      <c r="AV1220" s="68"/>
      <c r="AW1220" s="68"/>
      <c r="AX1220" s="68"/>
      <c r="AY1220" s="68"/>
      <c r="AZ1220" s="68"/>
      <c r="BA1220" s="68"/>
      <c r="BB1220" s="68"/>
      <c r="BC1220" s="68"/>
      <c r="BD1220" s="68"/>
      <c r="BE1220" s="68"/>
      <c r="BF1220" s="68"/>
      <c r="BG1220" s="68"/>
      <c r="BH1220" s="68"/>
      <c r="BI1220" s="68"/>
      <c r="BJ1220" s="68"/>
      <c r="BK1220" s="68"/>
      <c r="BL1220" s="68"/>
      <c r="BM1220" s="68"/>
      <c r="BN1220" s="68"/>
      <c r="BO1220" s="68"/>
      <c r="BP1220" s="68"/>
      <c r="BQ1220" s="68"/>
      <c r="BR1220" s="68"/>
      <c r="BS1220" s="46"/>
    </row>
    <row r="1221" spans="4:71" s="47" customFormat="1" ht="9.75" customHeight="1" x14ac:dyDescent="0.3">
      <c r="D1221" s="68"/>
      <c r="E1221" s="68"/>
      <c r="F1221" s="68"/>
      <c r="G1221" s="68"/>
      <c r="H1221" s="68"/>
      <c r="I1221" s="68"/>
      <c r="J1221" s="68"/>
      <c r="K1221" s="68"/>
      <c r="L1221" s="68"/>
      <c r="M1221" s="68"/>
      <c r="N1221" s="68"/>
      <c r="O1221" s="68"/>
      <c r="P1221" s="68"/>
      <c r="Q1221" s="68"/>
      <c r="R1221" s="68"/>
      <c r="S1221" s="68"/>
      <c r="T1221" s="68"/>
      <c r="U1221" s="68"/>
      <c r="V1221" s="68"/>
      <c r="W1221" s="68"/>
      <c r="X1221" s="68"/>
      <c r="Y1221" s="68"/>
      <c r="Z1221" s="68"/>
      <c r="AA1221" s="68"/>
      <c r="AB1221" s="68"/>
      <c r="AC1221" s="68"/>
      <c r="AD1221" s="68"/>
      <c r="AE1221" s="68"/>
      <c r="AF1221" s="68"/>
      <c r="AG1221" s="68"/>
      <c r="AH1221" s="68"/>
      <c r="AI1221" s="68"/>
      <c r="AJ1221" s="68"/>
      <c r="AK1221" s="68"/>
      <c r="AL1221" s="68"/>
      <c r="AM1221" s="68"/>
      <c r="AN1221" s="68"/>
      <c r="AO1221" s="68"/>
      <c r="AP1221" s="68"/>
      <c r="AQ1221" s="68"/>
      <c r="AR1221" s="68"/>
      <c r="AS1221" s="68"/>
      <c r="AT1221" s="68"/>
      <c r="AU1221" s="68"/>
      <c r="AV1221" s="68"/>
      <c r="AW1221" s="68"/>
      <c r="AX1221" s="68"/>
      <c r="AY1221" s="68"/>
      <c r="AZ1221" s="68"/>
      <c r="BA1221" s="68"/>
      <c r="BB1221" s="68"/>
      <c r="BC1221" s="68"/>
      <c r="BD1221" s="68"/>
      <c r="BE1221" s="68"/>
      <c r="BF1221" s="68"/>
      <c r="BG1221" s="68"/>
      <c r="BH1221" s="68"/>
      <c r="BI1221" s="68"/>
      <c r="BJ1221" s="68"/>
      <c r="BK1221" s="68"/>
      <c r="BL1221" s="68"/>
      <c r="BM1221" s="68"/>
      <c r="BN1221" s="68"/>
      <c r="BO1221" s="68"/>
      <c r="BP1221" s="68"/>
      <c r="BQ1221" s="68"/>
      <c r="BR1221" s="68"/>
      <c r="BS1221" s="46"/>
    </row>
    <row r="1222" spans="4:71" s="47" customFormat="1" ht="9.75" customHeight="1" x14ac:dyDescent="0.3">
      <c r="D1222" s="68"/>
      <c r="E1222" s="68"/>
      <c r="F1222" s="68"/>
      <c r="G1222" s="68"/>
      <c r="H1222" s="68"/>
      <c r="I1222" s="68"/>
      <c r="J1222" s="68"/>
      <c r="K1222" s="68"/>
      <c r="L1222" s="68"/>
      <c r="M1222" s="68"/>
      <c r="N1222" s="68"/>
      <c r="O1222" s="68"/>
      <c r="P1222" s="68"/>
      <c r="Q1222" s="68"/>
      <c r="R1222" s="68"/>
      <c r="S1222" s="68"/>
      <c r="T1222" s="68"/>
      <c r="U1222" s="68"/>
      <c r="V1222" s="68"/>
      <c r="W1222" s="68"/>
      <c r="X1222" s="68"/>
      <c r="Y1222" s="68"/>
      <c r="Z1222" s="68"/>
      <c r="AA1222" s="68"/>
      <c r="AB1222" s="68"/>
      <c r="AC1222" s="68"/>
      <c r="AD1222" s="68"/>
      <c r="AE1222" s="68"/>
      <c r="AF1222" s="68"/>
      <c r="AG1222" s="68"/>
      <c r="AH1222" s="68"/>
      <c r="AI1222" s="68"/>
      <c r="AJ1222" s="68"/>
      <c r="AK1222" s="68"/>
      <c r="AL1222" s="68"/>
      <c r="AM1222" s="68"/>
      <c r="AN1222" s="68"/>
      <c r="AO1222" s="68"/>
      <c r="AP1222" s="68"/>
      <c r="AQ1222" s="68"/>
      <c r="AR1222" s="68"/>
      <c r="AS1222" s="68"/>
      <c r="AT1222" s="68"/>
      <c r="AU1222" s="68"/>
      <c r="AV1222" s="68"/>
      <c r="AW1222" s="68"/>
      <c r="AX1222" s="68"/>
      <c r="AY1222" s="68"/>
      <c r="AZ1222" s="68"/>
      <c r="BA1222" s="68"/>
      <c r="BB1222" s="68"/>
      <c r="BC1222" s="68"/>
      <c r="BD1222" s="68"/>
      <c r="BE1222" s="68"/>
      <c r="BF1222" s="68"/>
      <c r="BG1222" s="68"/>
      <c r="BH1222" s="68"/>
      <c r="BI1222" s="68"/>
      <c r="BJ1222" s="68"/>
      <c r="BK1222" s="68"/>
      <c r="BL1222" s="68"/>
      <c r="BM1222" s="68"/>
      <c r="BN1222" s="68"/>
      <c r="BO1222" s="68"/>
      <c r="BP1222" s="68"/>
      <c r="BQ1222" s="68"/>
      <c r="BR1222" s="68"/>
      <c r="BS1222" s="46"/>
    </row>
    <row r="1223" spans="4:71" s="47" customFormat="1" ht="9.75" customHeight="1" x14ac:dyDescent="0.3">
      <c r="D1223" s="68"/>
      <c r="E1223" s="68"/>
      <c r="F1223" s="68"/>
      <c r="G1223" s="68"/>
      <c r="H1223" s="68"/>
      <c r="I1223" s="68"/>
      <c r="J1223" s="68"/>
      <c r="K1223" s="68"/>
      <c r="L1223" s="68"/>
      <c r="M1223" s="68"/>
      <c r="N1223" s="68"/>
      <c r="O1223" s="68"/>
      <c r="P1223" s="68"/>
      <c r="Q1223" s="68"/>
      <c r="R1223" s="68"/>
      <c r="S1223" s="68"/>
      <c r="T1223" s="68"/>
      <c r="U1223" s="68"/>
      <c r="V1223" s="68"/>
      <c r="W1223" s="68"/>
      <c r="X1223" s="68"/>
      <c r="Y1223" s="68"/>
      <c r="Z1223" s="68"/>
      <c r="AA1223" s="68"/>
      <c r="AB1223" s="68"/>
      <c r="AC1223" s="68"/>
      <c r="AD1223" s="68"/>
      <c r="AE1223" s="68"/>
      <c r="AF1223" s="68"/>
      <c r="AG1223" s="68"/>
      <c r="AH1223" s="68"/>
      <c r="AI1223" s="68"/>
      <c r="AJ1223" s="68"/>
      <c r="AK1223" s="68"/>
      <c r="AL1223" s="68"/>
      <c r="AM1223" s="68"/>
      <c r="AN1223" s="68"/>
      <c r="AO1223" s="68"/>
      <c r="AP1223" s="68"/>
      <c r="AQ1223" s="68"/>
      <c r="AR1223" s="68"/>
      <c r="AS1223" s="68"/>
      <c r="AT1223" s="68"/>
      <c r="AU1223" s="68"/>
      <c r="AV1223" s="68"/>
      <c r="AW1223" s="68"/>
      <c r="AX1223" s="68"/>
      <c r="AY1223" s="68"/>
      <c r="AZ1223" s="68"/>
      <c r="BA1223" s="68"/>
      <c r="BB1223" s="68"/>
      <c r="BC1223" s="68"/>
      <c r="BD1223" s="68"/>
      <c r="BE1223" s="68"/>
      <c r="BF1223" s="68"/>
      <c r="BG1223" s="68"/>
      <c r="BH1223" s="68"/>
      <c r="BI1223" s="68"/>
      <c r="BJ1223" s="68"/>
      <c r="BK1223" s="68"/>
      <c r="BL1223" s="68"/>
      <c r="BM1223" s="68"/>
      <c r="BN1223" s="68"/>
      <c r="BO1223" s="68"/>
      <c r="BP1223" s="68"/>
      <c r="BQ1223" s="68"/>
      <c r="BR1223" s="68"/>
      <c r="BS1223" s="46"/>
    </row>
    <row r="1224" spans="4:71" s="47" customFormat="1" ht="9.75" customHeight="1" x14ac:dyDescent="0.3">
      <c r="D1224" s="68"/>
      <c r="E1224" s="68"/>
      <c r="F1224" s="68"/>
      <c r="G1224" s="68"/>
      <c r="H1224" s="68"/>
      <c r="I1224" s="68"/>
      <c r="J1224" s="68"/>
      <c r="K1224" s="68"/>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1224" s="68"/>
      <c r="AN1224" s="68"/>
      <c r="AO1224" s="68"/>
      <c r="AP1224" s="68"/>
      <c r="AQ1224" s="68"/>
      <c r="AR1224" s="68"/>
      <c r="AS1224" s="68"/>
      <c r="AT1224" s="68"/>
      <c r="AU1224" s="68"/>
      <c r="AV1224" s="68"/>
      <c r="AW1224" s="68"/>
      <c r="AX1224" s="68"/>
      <c r="AY1224" s="68"/>
      <c r="AZ1224" s="68"/>
      <c r="BA1224" s="68"/>
      <c r="BB1224" s="68"/>
      <c r="BC1224" s="68"/>
      <c r="BD1224" s="68"/>
      <c r="BE1224" s="68"/>
      <c r="BF1224" s="68"/>
      <c r="BG1224" s="68"/>
      <c r="BH1224" s="68"/>
      <c r="BI1224" s="68"/>
      <c r="BJ1224" s="68"/>
      <c r="BK1224" s="68"/>
      <c r="BL1224" s="68"/>
      <c r="BM1224" s="68"/>
      <c r="BN1224" s="68"/>
      <c r="BO1224" s="68"/>
      <c r="BP1224" s="68"/>
      <c r="BQ1224" s="68"/>
      <c r="BR1224" s="68"/>
      <c r="BS1224" s="46"/>
    </row>
    <row r="1225" spans="4:71" s="47" customFormat="1" ht="9.75" customHeight="1" x14ac:dyDescent="0.3">
      <c r="D1225" s="68"/>
      <c r="E1225" s="68"/>
      <c r="F1225" s="68"/>
      <c r="G1225" s="68"/>
      <c r="H1225" s="68"/>
      <c r="I1225" s="68"/>
      <c r="J1225" s="68"/>
      <c r="K1225" s="68"/>
      <c r="L1225" s="68"/>
      <c r="M1225" s="68"/>
      <c r="N1225" s="68"/>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1225" s="68"/>
      <c r="AN1225" s="68"/>
      <c r="AO1225" s="68"/>
      <c r="AP1225" s="68"/>
      <c r="AQ1225" s="68"/>
      <c r="AR1225" s="68"/>
      <c r="AS1225" s="68"/>
      <c r="AT1225" s="68"/>
      <c r="AU1225" s="68"/>
      <c r="AV1225" s="68"/>
      <c r="AW1225" s="68"/>
      <c r="AX1225" s="68"/>
      <c r="AY1225" s="68"/>
      <c r="AZ1225" s="68"/>
      <c r="BA1225" s="68"/>
      <c r="BB1225" s="68"/>
      <c r="BC1225" s="68"/>
      <c r="BD1225" s="68"/>
      <c r="BE1225" s="68"/>
      <c r="BF1225" s="68"/>
      <c r="BG1225" s="68"/>
      <c r="BH1225" s="68"/>
      <c r="BI1225" s="68"/>
      <c r="BJ1225" s="68"/>
      <c r="BK1225" s="68"/>
      <c r="BL1225" s="68"/>
      <c r="BM1225" s="68"/>
      <c r="BN1225" s="68"/>
      <c r="BO1225" s="68"/>
      <c r="BP1225" s="68"/>
      <c r="BQ1225" s="68"/>
      <c r="BR1225" s="68"/>
      <c r="BS1225" s="46"/>
    </row>
    <row r="1226" spans="4:71" s="47" customFormat="1" ht="9.75" customHeight="1" x14ac:dyDescent="0.3">
      <c r="D1226" s="68"/>
      <c r="E1226" s="68"/>
      <c r="F1226" s="68"/>
      <c r="G1226" s="68"/>
      <c r="H1226" s="68"/>
      <c r="I1226" s="68"/>
      <c r="J1226" s="68"/>
      <c r="K1226" s="68"/>
      <c r="L1226" s="68"/>
      <c r="M1226" s="68"/>
      <c r="N1226" s="68"/>
      <c r="O1226" s="68"/>
      <c r="P1226" s="68"/>
      <c r="Q1226" s="68"/>
      <c r="R1226" s="68"/>
      <c r="S1226" s="68"/>
      <c r="T1226" s="68"/>
      <c r="U1226" s="68"/>
      <c r="V1226" s="68"/>
      <c r="W1226" s="68"/>
      <c r="X1226" s="68"/>
      <c r="Y1226" s="68"/>
      <c r="Z1226" s="68"/>
      <c r="AA1226" s="68"/>
      <c r="AB1226" s="68"/>
      <c r="AC1226" s="68"/>
      <c r="AD1226" s="68"/>
      <c r="AE1226" s="68"/>
      <c r="AF1226" s="68"/>
      <c r="AG1226" s="68"/>
      <c r="AH1226" s="68"/>
      <c r="AI1226" s="68"/>
      <c r="AJ1226" s="68"/>
      <c r="AK1226" s="68"/>
      <c r="AL1226" s="68"/>
      <c r="AM1226" s="68"/>
      <c r="AN1226" s="68"/>
      <c r="AO1226" s="68"/>
      <c r="AP1226" s="68"/>
      <c r="AQ1226" s="68"/>
      <c r="AR1226" s="68"/>
      <c r="AS1226" s="68"/>
      <c r="AT1226" s="68"/>
      <c r="AU1226" s="68"/>
      <c r="AV1226" s="68"/>
      <c r="AW1226" s="68"/>
      <c r="AX1226" s="68"/>
      <c r="AY1226" s="68"/>
      <c r="AZ1226" s="68"/>
      <c r="BA1226" s="68"/>
      <c r="BB1226" s="68"/>
      <c r="BC1226" s="68"/>
      <c r="BD1226" s="68"/>
      <c r="BE1226" s="68"/>
      <c r="BF1226" s="68"/>
      <c r="BG1226" s="68"/>
      <c r="BH1226" s="68"/>
      <c r="BI1226" s="68"/>
      <c r="BJ1226" s="68"/>
      <c r="BK1226" s="68"/>
      <c r="BL1226" s="68"/>
      <c r="BM1226" s="68"/>
      <c r="BN1226" s="68"/>
      <c r="BO1226" s="68"/>
      <c r="BP1226" s="68"/>
      <c r="BQ1226" s="68"/>
      <c r="BR1226" s="68"/>
      <c r="BS1226" s="46"/>
    </row>
    <row r="1227" spans="4:71" s="47" customFormat="1" ht="9.75" customHeight="1" x14ac:dyDescent="0.3">
      <c r="D1227" s="68"/>
      <c r="E1227" s="68"/>
      <c r="F1227" s="68"/>
      <c r="G1227" s="68"/>
      <c r="H1227" s="68"/>
      <c r="I1227" s="68"/>
      <c r="J1227" s="68"/>
      <c r="K1227" s="68"/>
      <c r="L1227" s="68"/>
      <c r="M1227" s="68"/>
      <c r="N1227" s="68"/>
      <c r="O1227" s="68"/>
      <c r="P1227" s="68"/>
      <c r="Q1227" s="68"/>
      <c r="R1227" s="68"/>
      <c r="S1227" s="68"/>
      <c r="T1227" s="68"/>
      <c r="U1227" s="68"/>
      <c r="V1227" s="68"/>
      <c r="W1227" s="68"/>
      <c r="X1227" s="68"/>
      <c r="Y1227" s="68"/>
      <c r="Z1227" s="68"/>
      <c r="AA1227" s="68"/>
      <c r="AB1227" s="68"/>
      <c r="AC1227" s="68"/>
      <c r="AD1227" s="68"/>
      <c r="AE1227" s="68"/>
      <c r="AF1227" s="68"/>
      <c r="AG1227" s="68"/>
      <c r="AH1227" s="68"/>
      <c r="AI1227" s="68"/>
      <c r="AJ1227" s="68"/>
      <c r="AK1227" s="68"/>
      <c r="AL1227" s="68"/>
      <c r="AM1227" s="68"/>
      <c r="AN1227" s="68"/>
      <c r="AO1227" s="68"/>
      <c r="AP1227" s="68"/>
      <c r="AQ1227" s="68"/>
      <c r="AR1227" s="68"/>
      <c r="AS1227" s="68"/>
      <c r="AT1227" s="68"/>
      <c r="AU1227" s="68"/>
      <c r="AV1227" s="68"/>
      <c r="AW1227" s="68"/>
      <c r="AX1227" s="68"/>
      <c r="AY1227" s="68"/>
      <c r="AZ1227" s="68"/>
      <c r="BA1227" s="68"/>
      <c r="BB1227" s="68"/>
      <c r="BC1227" s="68"/>
      <c r="BD1227" s="68"/>
      <c r="BE1227" s="68"/>
      <c r="BF1227" s="68"/>
      <c r="BG1227" s="68"/>
      <c r="BH1227" s="68"/>
      <c r="BI1227" s="68"/>
      <c r="BJ1227" s="68"/>
      <c r="BK1227" s="68"/>
      <c r="BL1227" s="68"/>
      <c r="BM1227" s="68"/>
      <c r="BN1227" s="68"/>
      <c r="BO1227" s="68"/>
      <c r="BP1227" s="68"/>
      <c r="BQ1227" s="68"/>
      <c r="BR1227" s="68"/>
      <c r="BS1227" s="46"/>
    </row>
    <row r="1228" spans="4:71" s="47" customFormat="1" ht="9.75" customHeight="1" x14ac:dyDescent="0.3">
      <c r="D1228" s="68"/>
      <c r="E1228" s="68"/>
      <c r="F1228" s="68"/>
      <c r="G1228" s="68"/>
      <c r="H1228" s="68"/>
      <c r="I1228" s="68"/>
      <c r="J1228" s="68"/>
      <c r="K1228" s="68"/>
      <c r="L1228" s="68"/>
      <c r="M1228" s="68"/>
      <c r="N1228" s="68"/>
      <c r="O1228" s="68"/>
      <c r="P1228" s="68"/>
      <c r="Q1228" s="68"/>
      <c r="R1228" s="68"/>
      <c r="S1228" s="68"/>
      <c r="T1228" s="68"/>
      <c r="U1228" s="68"/>
      <c r="V1228" s="68"/>
      <c r="W1228" s="68"/>
      <c r="X1228" s="68"/>
      <c r="Y1228" s="68"/>
      <c r="Z1228" s="68"/>
      <c r="AA1228" s="68"/>
      <c r="AB1228" s="68"/>
      <c r="AC1228" s="68"/>
      <c r="AD1228" s="68"/>
      <c r="AE1228" s="68"/>
      <c r="AF1228" s="68"/>
      <c r="AG1228" s="68"/>
      <c r="AH1228" s="68"/>
      <c r="AI1228" s="68"/>
      <c r="AJ1228" s="68"/>
      <c r="AK1228" s="68"/>
      <c r="AL1228" s="68"/>
      <c r="AM1228" s="68"/>
      <c r="AN1228" s="68"/>
      <c r="AO1228" s="68"/>
      <c r="AP1228" s="68"/>
      <c r="AQ1228" s="68"/>
      <c r="AR1228" s="68"/>
      <c r="AS1228" s="68"/>
      <c r="AT1228" s="68"/>
      <c r="AU1228" s="68"/>
      <c r="AV1228" s="68"/>
      <c r="AW1228" s="68"/>
      <c r="AX1228" s="68"/>
      <c r="AY1228" s="68"/>
      <c r="AZ1228" s="68"/>
      <c r="BA1228" s="68"/>
      <c r="BB1228" s="68"/>
      <c r="BC1228" s="68"/>
      <c r="BD1228" s="68"/>
      <c r="BE1228" s="68"/>
      <c r="BF1228" s="68"/>
      <c r="BG1228" s="68"/>
      <c r="BH1228" s="68"/>
      <c r="BI1228" s="68"/>
      <c r="BJ1228" s="68"/>
      <c r="BK1228" s="68"/>
      <c r="BL1228" s="68"/>
      <c r="BM1228" s="68"/>
      <c r="BN1228" s="68"/>
      <c r="BO1228" s="68"/>
      <c r="BP1228" s="68"/>
      <c r="BQ1228" s="68"/>
      <c r="BR1228" s="68"/>
      <c r="BS1228" s="46"/>
    </row>
    <row r="1229" spans="4:71" s="47" customFormat="1" ht="9.75" customHeight="1" x14ac:dyDescent="0.3">
      <c r="D1229" s="68"/>
      <c r="E1229" s="68"/>
      <c r="F1229" s="68"/>
      <c r="G1229" s="68"/>
      <c r="H1229" s="68"/>
      <c r="I1229" s="68"/>
      <c r="J1229" s="68"/>
      <c r="K1229" s="68"/>
      <c r="L1229" s="68"/>
      <c r="M1229" s="68"/>
      <c r="N1229" s="68"/>
      <c r="O1229" s="68"/>
      <c r="P1229" s="68"/>
      <c r="Q1229" s="68"/>
      <c r="R1229" s="68"/>
      <c r="S1229" s="68"/>
      <c r="T1229" s="68"/>
      <c r="U1229" s="68"/>
      <c r="V1229" s="68"/>
      <c r="W1229" s="68"/>
      <c r="X1229" s="68"/>
      <c r="Y1229" s="68"/>
      <c r="Z1229" s="68"/>
      <c r="AA1229" s="68"/>
      <c r="AB1229" s="68"/>
      <c r="AC1229" s="68"/>
      <c r="AD1229" s="68"/>
      <c r="AE1229" s="68"/>
      <c r="AF1229" s="68"/>
      <c r="AG1229" s="68"/>
      <c r="AH1229" s="68"/>
      <c r="AI1229" s="68"/>
      <c r="AJ1229" s="68"/>
      <c r="AK1229" s="68"/>
      <c r="AL1229" s="68"/>
      <c r="AM1229" s="68"/>
      <c r="AN1229" s="68"/>
      <c r="AO1229" s="68"/>
      <c r="AP1229" s="68"/>
      <c r="AQ1229" s="68"/>
      <c r="AR1229" s="68"/>
      <c r="AS1229" s="68"/>
      <c r="AT1229" s="68"/>
      <c r="AU1229" s="68"/>
      <c r="AV1229" s="68"/>
      <c r="AW1229" s="68"/>
      <c r="AX1229" s="68"/>
      <c r="AY1229" s="68"/>
      <c r="AZ1229" s="68"/>
      <c r="BA1229" s="68"/>
      <c r="BB1229" s="68"/>
      <c r="BC1229" s="68"/>
      <c r="BD1229" s="68"/>
      <c r="BE1229" s="68"/>
      <c r="BF1229" s="68"/>
      <c r="BG1229" s="68"/>
      <c r="BH1229" s="68"/>
      <c r="BI1229" s="68"/>
      <c r="BJ1229" s="68"/>
      <c r="BK1229" s="68"/>
      <c r="BL1229" s="68"/>
      <c r="BM1229" s="68"/>
      <c r="BN1229" s="68"/>
      <c r="BO1229" s="68"/>
      <c r="BP1229" s="68"/>
      <c r="BQ1229" s="68"/>
      <c r="BR1229" s="68"/>
      <c r="BS1229" s="46"/>
    </row>
    <row r="1230" spans="4:71" s="47" customFormat="1" ht="9.75" customHeight="1" x14ac:dyDescent="0.3">
      <c r="D1230" s="68"/>
      <c r="E1230" s="68"/>
      <c r="F1230" s="68"/>
      <c r="G1230" s="68"/>
      <c r="H1230" s="68"/>
      <c r="I1230" s="68"/>
      <c r="J1230" s="68"/>
      <c r="K1230" s="68"/>
      <c r="L1230" s="68"/>
      <c r="M1230" s="68"/>
      <c r="N1230" s="68"/>
      <c r="O1230" s="68"/>
      <c r="P1230" s="68"/>
      <c r="Q1230" s="68"/>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1230" s="68"/>
      <c r="AN1230" s="68"/>
      <c r="AO1230" s="68"/>
      <c r="AP1230" s="68"/>
      <c r="AQ1230" s="68"/>
      <c r="AR1230" s="68"/>
      <c r="AS1230" s="68"/>
      <c r="AT1230" s="68"/>
      <c r="AU1230" s="68"/>
      <c r="AV1230" s="68"/>
      <c r="AW1230" s="68"/>
      <c r="AX1230" s="68"/>
      <c r="AY1230" s="68"/>
      <c r="AZ1230" s="68"/>
      <c r="BA1230" s="68"/>
      <c r="BB1230" s="68"/>
      <c r="BC1230" s="68"/>
      <c r="BD1230" s="68"/>
      <c r="BE1230" s="68"/>
      <c r="BF1230" s="68"/>
      <c r="BG1230" s="68"/>
      <c r="BH1230" s="68"/>
      <c r="BI1230" s="68"/>
      <c r="BJ1230" s="68"/>
      <c r="BK1230" s="68"/>
      <c r="BL1230" s="68"/>
      <c r="BM1230" s="68"/>
      <c r="BN1230" s="68"/>
      <c r="BO1230" s="68"/>
      <c r="BP1230" s="68"/>
      <c r="BQ1230" s="68"/>
      <c r="BR1230" s="68"/>
      <c r="BS1230" s="46"/>
    </row>
    <row r="1231" spans="4:71" s="47" customFormat="1" ht="9.75" customHeight="1" x14ac:dyDescent="0.3">
      <c r="D1231" s="68"/>
      <c r="E1231" s="68"/>
      <c r="F1231" s="68"/>
      <c r="G1231" s="68"/>
      <c r="H1231" s="68"/>
      <c r="I1231" s="68"/>
      <c r="J1231" s="68"/>
      <c r="K1231" s="68"/>
      <c r="L1231" s="68"/>
      <c r="M1231" s="68"/>
      <c r="N1231" s="68"/>
      <c r="O1231" s="68"/>
      <c r="P1231" s="68"/>
      <c r="Q1231" s="68"/>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1231" s="68"/>
      <c r="AN1231" s="68"/>
      <c r="AO1231" s="68"/>
      <c r="AP1231" s="68"/>
      <c r="AQ1231" s="68"/>
      <c r="AR1231" s="68"/>
      <c r="AS1231" s="68"/>
      <c r="AT1231" s="68"/>
      <c r="AU1231" s="68"/>
      <c r="AV1231" s="68"/>
      <c r="AW1231" s="68"/>
      <c r="AX1231" s="68"/>
      <c r="AY1231" s="68"/>
      <c r="AZ1231" s="68"/>
      <c r="BA1231" s="68"/>
      <c r="BB1231" s="68"/>
      <c r="BC1231" s="68"/>
      <c r="BD1231" s="68"/>
      <c r="BE1231" s="68"/>
      <c r="BF1231" s="68"/>
      <c r="BG1231" s="68"/>
      <c r="BH1231" s="68"/>
      <c r="BI1231" s="68"/>
      <c r="BJ1231" s="68"/>
      <c r="BK1231" s="68"/>
      <c r="BL1231" s="68"/>
      <c r="BM1231" s="68"/>
      <c r="BN1231" s="68"/>
      <c r="BO1231" s="68"/>
      <c r="BP1231" s="68"/>
      <c r="BQ1231" s="68"/>
      <c r="BR1231" s="68"/>
      <c r="BS1231" s="46"/>
    </row>
    <row r="1232" spans="4:71" s="47" customFormat="1" ht="9.75" customHeight="1" x14ac:dyDescent="0.3">
      <c r="D1232" s="68"/>
      <c r="E1232" s="68"/>
      <c r="F1232" s="68"/>
      <c r="G1232" s="68"/>
      <c r="H1232" s="68"/>
      <c r="I1232" s="68"/>
      <c r="J1232" s="68"/>
      <c r="K1232" s="68"/>
      <c r="L1232" s="68"/>
      <c r="M1232" s="68"/>
      <c r="N1232" s="68"/>
      <c r="O1232" s="68"/>
      <c r="P1232" s="68"/>
      <c r="Q1232" s="68"/>
      <c r="R1232" s="68"/>
      <c r="S1232" s="68"/>
      <c r="T1232" s="68"/>
      <c r="U1232" s="68"/>
      <c r="V1232" s="68"/>
      <c r="W1232" s="68"/>
      <c r="X1232" s="68"/>
      <c r="Y1232" s="68"/>
      <c r="Z1232" s="68"/>
      <c r="AA1232" s="68"/>
      <c r="AB1232" s="68"/>
      <c r="AC1232" s="68"/>
      <c r="AD1232" s="68"/>
      <c r="AE1232" s="68"/>
      <c r="AF1232" s="68"/>
      <c r="AG1232" s="68"/>
      <c r="AH1232" s="68"/>
      <c r="AI1232" s="68"/>
      <c r="AJ1232" s="68"/>
      <c r="AK1232" s="68"/>
      <c r="AL1232" s="68"/>
      <c r="AM1232" s="68"/>
      <c r="AN1232" s="68"/>
      <c r="AO1232" s="68"/>
      <c r="AP1232" s="68"/>
      <c r="AQ1232" s="68"/>
      <c r="AR1232" s="68"/>
      <c r="AS1232" s="68"/>
      <c r="AT1232" s="68"/>
      <c r="AU1232" s="68"/>
      <c r="AV1232" s="68"/>
      <c r="AW1232" s="68"/>
      <c r="AX1232" s="68"/>
      <c r="AY1232" s="68"/>
      <c r="AZ1232" s="68"/>
      <c r="BA1232" s="68"/>
      <c r="BB1232" s="68"/>
      <c r="BC1232" s="68"/>
      <c r="BD1232" s="68"/>
      <c r="BE1232" s="68"/>
      <c r="BF1232" s="68"/>
      <c r="BG1232" s="68"/>
      <c r="BH1232" s="68"/>
      <c r="BI1232" s="68"/>
      <c r="BJ1232" s="68"/>
      <c r="BK1232" s="68"/>
      <c r="BL1232" s="68"/>
      <c r="BM1232" s="68"/>
      <c r="BN1232" s="68"/>
      <c r="BO1232" s="68"/>
      <c r="BP1232" s="68"/>
      <c r="BQ1232" s="68"/>
      <c r="BR1232" s="68"/>
      <c r="BS1232" s="46"/>
    </row>
    <row r="1233" spans="4:71" s="47" customFormat="1" ht="9.75" customHeight="1" x14ac:dyDescent="0.3">
      <c r="D1233" s="68"/>
      <c r="E1233" s="68"/>
      <c r="F1233" s="68"/>
      <c r="G1233" s="68"/>
      <c r="H1233" s="68"/>
      <c r="I1233" s="68"/>
      <c r="J1233" s="68"/>
      <c r="K1233" s="68"/>
      <c r="L1233" s="68"/>
      <c r="M1233" s="68"/>
      <c r="N1233" s="68"/>
      <c r="O1233" s="68"/>
      <c r="P1233" s="68"/>
      <c r="Q1233" s="68"/>
      <c r="R1233" s="68"/>
      <c r="S1233" s="68"/>
      <c r="T1233" s="68"/>
      <c r="U1233" s="68"/>
      <c r="V1233" s="68"/>
      <c r="W1233" s="68"/>
      <c r="X1233" s="68"/>
      <c r="Y1233" s="68"/>
      <c r="Z1233" s="68"/>
      <c r="AA1233" s="68"/>
      <c r="AB1233" s="68"/>
      <c r="AC1233" s="68"/>
      <c r="AD1233" s="68"/>
      <c r="AE1233" s="68"/>
      <c r="AF1233" s="68"/>
      <c r="AG1233" s="68"/>
      <c r="AH1233" s="68"/>
      <c r="AI1233" s="68"/>
      <c r="AJ1233" s="68"/>
      <c r="AK1233" s="68"/>
      <c r="AL1233" s="68"/>
      <c r="AM1233" s="68"/>
      <c r="AN1233" s="68"/>
      <c r="AO1233" s="68"/>
      <c r="AP1233" s="68"/>
      <c r="AQ1233" s="68"/>
      <c r="AR1233" s="68"/>
      <c r="AS1233" s="68"/>
      <c r="AT1233" s="68"/>
      <c r="AU1233" s="68"/>
      <c r="AV1233" s="68"/>
      <c r="AW1233" s="68"/>
      <c r="AX1233" s="68"/>
      <c r="AY1233" s="68"/>
      <c r="AZ1233" s="68"/>
      <c r="BA1233" s="68"/>
      <c r="BB1233" s="68"/>
      <c r="BC1233" s="68"/>
      <c r="BD1233" s="68"/>
      <c r="BE1233" s="68"/>
      <c r="BF1233" s="68"/>
      <c r="BG1233" s="68"/>
      <c r="BH1233" s="68"/>
      <c r="BI1233" s="68"/>
      <c r="BJ1233" s="68"/>
      <c r="BK1233" s="68"/>
      <c r="BL1233" s="68"/>
      <c r="BM1233" s="68"/>
      <c r="BN1233" s="68"/>
      <c r="BO1233" s="68"/>
      <c r="BP1233" s="68"/>
      <c r="BQ1233" s="68"/>
      <c r="BR1233" s="68"/>
      <c r="BS1233" s="46"/>
    </row>
    <row r="1234" spans="4:71" s="47" customFormat="1" ht="9.75" customHeight="1" x14ac:dyDescent="0.3">
      <c r="D1234" s="68"/>
      <c r="E1234" s="68"/>
      <c r="F1234" s="68"/>
      <c r="G1234" s="68"/>
      <c r="H1234" s="68"/>
      <c r="I1234" s="68"/>
      <c r="J1234" s="68"/>
      <c r="K1234" s="68"/>
      <c r="L1234" s="68"/>
      <c r="M1234" s="68"/>
      <c r="N1234" s="68"/>
      <c r="O1234" s="68"/>
      <c r="P1234" s="68"/>
      <c r="Q1234" s="68"/>
      <c r="R1234" s="68"/>
      <c r="S1234" s="68"/>
      <c r="T1234" s="68"/>
      <c r="U1234" s="68"/>
      <c r="V1234" s="68"/>
      <c r="W1234" s="68"/>
      <c r="X1234" s="68"/>
      <c r="Y1234" s="68"/>
      <c r="Z1234" s="68"/>
      <c r="AA1234" s="68"/>
      <c r="AB1234" s="68"/>
      <c r="AC1234" s="68"/>
      <c r="AD1234" s="68"/>
      <c r="AE1234" s="68"/>
      <c r="AF1234" s="68"/>
      <c r="AG1234" s="68"/>
      <c r="AH1234" s="68"/>
      <c r="AI1234" s="68"/>
      <c r="AJ1234" s="68"/>
      <c r="AK1234" s="68"/>
      <c r="AL1234" s="68"/>
      <c r="AM1234" s="68"/>
      <c r="AN1234" s="68"/>
      <c r="AO1234" s="68"/>
      <c r="AP1234" s="68"/>
      <c r="AQ1234" s="68"/>
      <c r="AR1234" s="68"/>
      <c r="AS1234" s="68"/>
      <c r="AT1234" s="68"/>
      <c r="AU1234" s="68"/>
      <c r="AV1234" s="68"/>
      <c r="AW1234" s="68"/>
      <c r="AX1234" s="68"/>
      <c r="AY1234" s="68"/>
      <c r="AZ1234" s="68"/>
      <c r="BA1234" s="68"/>
      <c r="BB1234" s="68"/>
      <c r="BC1234" s="68"/>
      <c r="BD1234" s="68"/>
      <c r="BE1234" s="68"/>
      <c r="BF1234" s="68"/>
      <c r="BG1234" s="68"/>
      <c r="BH1234" s="68"/>
      <c r="BI1234" s="68"/>
      <c r="BJ1234" s="68"/>
      <c r="BK1234" s="68"/>
      <c r="BL1234" s="68"/>
      <c r="BM1234" s="68"/>
      <c r="BN1234" s="68"/>
      <c r="BO1234" s="68"/>
      <c r="BP1234" s="68"/>
      <c r="BQ1234" s="68"/>
      <c r="BR1234" s="68"/>
      <c r="BS1234" s="46"/>
    </row>
    <row r="1235" spans="4:71" s="47" customFormat="1" ht="9.75" customHeight="1" x14ac:dyDescent="0.3">
      <c r="D1235" s="68"/>
      <c r="E1235" s="68"/>
      <c r="F1235" s="68"/>
      <c r="G1235" s="68"/>
      <c r="H1235" s="68"/>
      <c r="I1235" s="68"/>
      <c r="J1235" s="68"/>
      <c r="K1235" s="68"/>
      <c r="L1235" s="68"/>
      <c r="M1235" s="68"/>
      <c r="N1235" s="68"/>
      <c r="O1235" s="68"/>
      <c r="P1235" s="68"/>
      <c r="Q1235" s="68"/>
      <c r="R1235" s="68"/>
      <c r="S1235" s="68"/>
      <c r="T1235" s="68"/>
      <c r="U1235" s="68"/>
      <c r="V1235" s="68"/>
      <c r="W1235" s="68"/>
      <c r="X1235" s="68"/>
      <c r="Y1235" s="68"/>
      <c r="Z1235" s="68"/>
      <c r="AA1235" s="68"/>
      <c r="AB1235" s="68"/>
      <c r="AC1235" s="68"/>
      <c r="AD1235" s="68"/>
      <c r="AE1235" s="68"/>
      <c r="AF1235" s="68"/>
      <c r="AG1235" s="68"/>
      <c r="AH1235" s="68"/>
      <c r="AI1235" s="68"/>
      <c r="AJ1235" s="68"/>
      <c r="AK1235" s="68"/>
      <c r="AL1235" s="68"/>
      <c r="AM1235" s="68"/>
      <c r="AN1235" s="68"/>
      <c r="AO1235" s="68"/>
      <c r="AP1235" s="68"/>
      <c r="AQ1235" s="68"/>
      <c r="AR1235" s="68"/>
      <c r="AS1235" s="68"/>
      <c r="AT1235" s="68"/>
      <c r="AU1235" s="68"/>
      <c r="AV1235" s="68"/>
      <c r="AW1235" s="68"/>
      <c r="AX1235" s="68"/>
      <c r="AY1235" s="68"/>
      <c r="AZ1235" s="68"/>
      <c r="BA1235" s="68"/>
      <c r="BB1235" s="68"/>
      <c r="BC1235" s="68"/>
      <c r="BD1235" s="68"/>
      <c r="BE1235" s="68"/>
      <c r="BF1235" s="68"/>
      <c r="BG1235" s="68"/>
      <c r="BH1235" s="68"/>
      <c r="BI1235" s="68"/>
      <c r="BJ1235" s="68"/>
      <c r="BK1235" s="68"/>
      <c r="BL1235" s="68"/>
      <c r="BM1235" s="68"/>
      <c r="BN1235" s="68"/>
      <c r="BO1235" s="68"/>
      <c r="BP1235" s="68"/>
      <c r="BQ1235" s="68"/>
      <c r="BR1235" s="68"/>
      <c r="BS1235" s="46"/>
    </row>
    <row r="1236" spans="4:71" s="47" customFormat="1" ht="9.75" customHeight="1" x14ac:dyDescent="0.3">
      <c r="D1236" s="68"/>
      <c r="E1236" s="68"/>
      <c r="F1236" s="68"/>
      <c r="G1236" s="68"/>
      <c r="H1236" s="68"/>
      <c r="I1236" s="68"/>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46"/>
    </row>
    <row r="1237" spans="4:71" s="47" customFormat="1" ht="9.75" customHeight="1" x14ac:dyDescent="0.3">
      <c r="D1237" s="68"/>
      <c r="E1237" s="68"/>
      <c r="F1237" s="68"/>
      <c r="G1237" s="68"/>
      <c r="H1237" s="68"/>
      <c r="I1237" s="68"/>
      <c r="J1237" s="68"/>
      <c r="K1237" s="68"/>
      <c r="L1237" s="68"/>
      <c r="M1237" s="68"/>
      <c r="N1237" s="68"/>
      <c r="O1237" s="68"/>
      <c r="P1237" s="68"/>
      <c r="Q1237" s="68"/>
      <c r="R1237" s="68"/>
      <c r="S1237" s="68"/>
      <c r="T1237" s="68"/>
      <c r="U1237" s="68"/>
      <c r="V1237" s="68"/>
      <c r="W1237" s="68"/>
      <c r="X1237" s="68"/>
      <c r="Y1237" s="68"/>
      <c r="Z1237" s="68"/>
      <c r="AA1237" s="68"/>
      <c r="AB1237" s="68"/>
      <c r="AC1237" s="68"/>
      <c r="AD1237" s="68"/>
      <c r="AE1237" s="68"/>
      <c r="AF1237" s="68"/>
      <c r="AG1237" s="68"/>
      <c r="AH1237" s="68"/>
      <c r="AI1237" s="68"/>
      <c r="AJ1237" s="68"/>
      <c r="AK1237" s="68"/>
      <c r="AL1237" s="68"/>
      <c r="AM1237" s="68"/>
      <c r="AN1237" s="68"/>
      <c r="AO1237" s="68"/>
      <c r="AP1237" s="68"/>
      <c r="AQ1237" s="68"/>
      <c r="AR1237" s="68"/>
      <c r="AS1237" s="68"/>
      <c r="AT1237" s="68"/>
      <c r="AU1237" s="68"/>
      <c r="AV1237" s="68"/>
      <c r="AW1237" s="68"/>
      <c r="AX1237" s="68"/>
      <c r="AY1237" s="68"/>
      <c r="AZ1237" s="68"/>
      <c r="BA1237" s="68"/>
      <c r="BB1237" s="68"/>
      <c r="BC1237" s="68"/>
      <c r="BD1237" s="68"/>
      <c r="BE1237" s="68"/>
      <c r="BF1237" s="68"/>
      <c r="BG1237" s="68"/>
      <c r="BH1237" s="68"/>
      <c r="BI1237" s="68"/>
      <c r="BJ1237" s="68"/>
      <c r="BK1237" s="68"/>
      <c r="BL1237" s="68"/>
      <c r="BM1237" s="68"/>
      <c r="BN1237" s="68"/>
      <c r="BO1237" s="68"/>
      <c r="BP1237" s="68"/>
      <c r="BQ1237" s="68"/>
      <c r="BR1237" s="68"/>
      <c r="BS1237" s="46"/>
    </row>
    <row r="1238" spans="4:71" s="47" customFormat="1" ht="9.75" customHeight="1" x14ac:dyDescent="0.3">
      <c r="D1238" s="68"/>
      <c r="E1238" s="68"/>
      <c r="F1238" s="68"/>
      <c r="G1238" s="68"/>
      <c r="H1238" s="68"/>
      <c r="I1238" s="68"/>
      <c r="J1238" s="68"/>
      <c r="K1238" s="68"/>
      <c r="L1238" s="68"/>
      <c r="M1238" s="68"/>
      <c r="N1238" s="68"/>
      <c r="O1238" s="68"/>
      <c r="P1238" s="68"/>
      <c r="Q1238" s="68"/>
      <c r="R1238" s="68"/>
      <c r="S1238" s="68"/>
      <c r="T1238" s="68"/>
      <c r="U1238" s="68"/>
      <c r="V1238" s="68"/>
      <c r="W1238" s="68"/>
      <c r="X1238" s="68"/>
      <c r="Y1238" s="68"/>
      <c r="Z1238" s="68"/>
      <c r="AA1238" s="68"/>
      <c r="AB1238" s="68"/>
      <c r="AC1238" s="68"/>
      <c r="AD1238" s="68"/>
      <c r="AE1238" s="68"/>
      <c r="AF1238" s="68"/>
      <c r="AG1238" s="68"/>
      <c r="AH1238" s="68"/>
      <c r="AI1238" s="68"/>
      <c r="AJ1238" s="68"/>
      <c r="AK1238" s="68"/>
      <c r="AL1238" s="68"/>
      <c r="AM1238" s="68"/>
      <c r="AN1238" s="68"/>
      <c r="AO1238" s="68"/>
      <c r="AP1238" s="68"/>
      <c r="AQ1238" s="68"/>
      <c r="AR1238" s="68"/>
      <c r="AS1238" s="68"/>
      <c r="AT1238" s="68"/>
      <c r="AU1238" s="68"/>
      <c r="AV1238" s="68"/>
      <c r="AW1238" s="68"/>
      <c r="AX1238" s="68"/>
      <c r="AY1238" s="68"/>
      <c r="AZ1238" s="68"/>
      <c r="BA1238" s="68"/>
      <c r="BB1238" s="68"/>
      <c r="BC1238" s="68"/>
      <c r="BD1238" s="68"/>
      <c r="BE1238" s="68"/>
      <c r="BF1238" s="68"/>
      <c r="BG1238" s="68"/>
      <c r="BH1238" s="68"/>
      <c r="BI1238" s="68"/>
      <c r="BJ1238" s="68"/>
      <c r="BK1238" s="68"/>
      <c r="BL1238" s="68"/>
      <c r="BM1238" s="68"/>
      <c r="BN1238" s="68"/>
      <c r="BO1238" s="68"/>
      <c r="BP1238" s="68"/>
      <c r="BQ1238" s="68"/>
      <c r="BR1238" s="68"/>
      <c r="BS1238" s="46"/>
    </row>
    <row r="1239" spans="4:71" s="47" customFormat="1" ht="9.75" customHeight="1" x14ac:dyDescent="0.3">
      <c r="D1239" s="68"/>
      <c r="E1239" s="68"/>
      <c r="F1239" s="68"/>
      <c r="G1239" s="68"/>
      <c r="H1239" s="68"/>
      <c r="I1239" s="68"/>
      <c r="J1239" s="68"/>
      <c r="K1239" s="68"/>
      <c r="L1239" s="68"/>
      <c r="M1239" s="68"/>
      <c r="N1239" s="68"/>
      <c r="O1239" s="68"/>
      <c r="P1239" s="68"/>
      <c r="Q1239" s="68"/>
      <c r="R1239" s="68"/>
      <c r="S1239" s="68"/>
      <c r="T1239" s="68"/>
      <c r="U1239" s="68"/>
      <c r="V1239" s="68"/>
      <c r="W1239" s="68"/>
      <c r="X1239" s="68"/>
      <c r="Y1239" s="68"/>
      <c r="Z1239" s="68"/>
      <c r="AA1239" s="68"/>
      <c r="AB1239" s="68"/>
      <c r="AC1239" s="68"/>
      <c r="AD1239" s="68"/>
      <c r="AE1239" s="68"/>
      <c r="AF1239" s="68"/>
      <c r="AG1239" s="68"/>
      <c r="AH1239" s="68"/>
      <c r="AI1239" s="68"/>
      <c r="AJ1239" s="68"/>
      <c r="AK1239" s="68"/>
      <c r="AL1239" s="68"/>
      <c r="AM1239" s="68"/>
      <c r="AN1239" s="68"/>
      <c r="AO1239" s="68"/>
      <c r="AP1239" s="68"/>
      <c r="AQ1239" s="68"/>
      <c r="AR1239" s="68"/>
      <c r="AS1239" s="68"/>
      <c r="AT1239" s="68"/>
      <c r="AU1239" s="68"/>
      <c r="AV1239" s="68"/>
      <c r="AW1239" s="68"/>
      <c r="AX1239" s="68"/>
      <c r="AY1239" s="68"/>
      <c r="AZ1239" s="68"/>
      <c r="BA1239" s="68"/>
      <c r="BB1239" s="68"/>
      <c r="BC1239" s="68"/>
      <c r="BD1239" s="68"/>
      <c r="BE1239" s="68"/>
      <c r="BF1239" s="68"/>
      <c r="BG1239" s="68"/>
      <c r="BH1239" s="68"/>
      <c r="BI1239" s="68"/>
      <c r="BJ1239" s="68"/>
      <c r="BK1239" s="68"/>
      <c r="BL1239" s="68"/>
      <c r="BM1239" s="68"/>
      <c r="BN1239" s="68"/>
      <c r="BO1239" s="68"/>
      <c r="BP1239" s="68"/>
      <c r="BQ1239" s="68"/>
      <c r="BR1239" s="68"/>
      <c r="BS1239" s="46"/>
    </row>
    <row r="1240" spans="4:71" s="47" customFormat="1" ht="9.75" customHeight="1" x14ac:dyDescent="0.3">
      <c r="D1240" s="68"/>
      <c r="E1240" s="68"/>
      <c r="F1240" s="68"/>
      <c r="G1240" s="68"/>
      <c r="H1240" s="68"/>
      <c r="I1240" s="68"/>
      <c r="J1240" s="68"/>
      <c r="K1240" s="68"/>
      <c r="L1240" s="68"/>
      <c r="M1240" s="68"/>
      <c r="N1240" s="68"/>
      <c r="O1240" s="68"/>
      <c r="P1240" s="68"/>
      <c r="Q1240" s="68"/>
      <c r="R1240" s="68"/>
      <c r="S1240" s="68"/>
      <c r="T1240" s="68"/>
      <c r="U1240" s="68"/>
      <c r="V1240" s="68"/>
      <c r="W1240" s="68"/>
      <c r="X1240" s="68"/>
      <c r="Y1240" s="68"/>
      <c r="Z1240" s="68"/>
      <c r="AA1240" s="68"/>
      <c r="AB1240" s="68"/>
      <c r="AC1240" s="68"/>
      <c r="AD1240" s="68"/>
      <c r="AE1240" s="68"/>
      <c r="AF1240" s="68"/>
      <c r="AG1240" s="68"/>
      <c r="AH1240" s="68"/>
      <c r="AI1240" s="68"/>
      <c r="AJ1240" s="68"/>
      <c r="AK1240" s="68"/>
      <c r="AL1240" s="68"/>
      <c r="AM1240" s="68"/>
      <c r="AN1240" s="68"/>
      <c r="AO1240" s="68"/>
      <c r="AP1240" s="68"/>
      <c r="AQ1240" s="68"/>
      <c r="AR1240" s="68"/>
      <c r="AS1240" s="68"/>
      <c r="AT1240" s="68"/>
      <c r="AU1240" s="68"/>
      <c r="AV1240" s="68"/>
      <c r="AW1240" s="68"/>
      <c r="AX1240" s="68"/>
      <c r="AY1240" s="68"/>
      <c r="AZ1240" s="68"/>
      <c r="BA1240" s="68"/>
      <c r="BB1240" s="68"/>
      <c r="BC1240" s="68"/>
      <c r="BD1240" s="68"/>
      <c r="BE1240" s="68"/>
      <c r="BF1240" s="68"/>
      <c r="BG1240" s="68"/>
      <c r="BH1240" s="68"/>
      <c r="BI1240" s="68"/>
      <c r="BJ1240" s="68"/>
      <c r="BK1240" s="68"/>
      <c r="BL1240" s="68"/>
      <c r="BM1240" s="68"/>
      <c r="BN1240" s="68"/>
      <c r="BO1240" s="68"/>
      <c r="BP1240" s="68"/>
      <c r="BQ1240" s="68"/>
      <c r="BR1240" s="68"/>
      <c r="BS1240" s="46"/>
    </row>
    <row r="1241" spans="4:71" s="47" customFormat="1" ht="9.75" customHeight="1" x14ac:dyDescent="0.3">
      <c r="D1241" s="68"/>
      <c r="E1241" s="68"/>
      <c r="F1241" s="68"/>
      <c r="G1241" s="68"/>
      <c r="H1241" s="68"/>
      <c r="I1241" s="68"/>
      <c r="J1241" s="68"/>
      <c r="K1241" s="68"/>
      <c r="L1241" s="68"/>
      <c r="M1241" s="68"/>
      <c r="N1241" s="68"/>
      <c r="O1241" s="68"/>
      <c r="P1241" s="68"/>
      <c r="Q1241" s="68"/>
      <c r="R1241" s="68"/>
      <c r="S1241" s="68"/>
      <c r="T1241" s="68"/>
      <c r="U1241" s="68"/>
      <c r="V1241" s="68"/>
      <c r="W1241" s="68"/>
      <c r="X1241" s="68"/>
      <c r="Y1241" s="68"/>
      <c r="Z1241" s="68"/>
      <c r="AA1241" s="68"/>
      <c r="AB1241" s="68"/>
      <c r="AC1241" s="68"/>
      <c r="AD1241" s="68"/>
      <c r="AE1241" s="68"/>
      <c r="AF1241" s="68"/>
      <c r="AG1241" s="68"/>
      <c r="AH1241" s="68"/>
      <c r="AI1241" s="68"/>
      <c r="AJ1241" s="68"/>
      <c r="AK1241" s="68"/>
      <c r="AL1241" s="68"/>
      <c r="AM1241" s="68"/>
      <c r="AN1241" s="68"/>
      <c r="AO1241" s="68"/>
      <c r="AP1241" s="68"/>
      <c r="AQ1241" s="68"/>
      <c r="AR1241" s="68"/>
      <c r="AS1241" s="68"/>
      <c r="AT1241" s="68"/>
      <c r="AU1241" s="68"/>
      <c r="AV1241" s="68"/>
      <c r="AW1241" s="68"/>
      <c r="AX1241" s="68"/>
      <c r="AY1241" s="68"/>
      <c r="AZ1241" s="68"/>
      <c r="BA1241" s="68"/>
      <c r="BB1241" s="68"/>
      <c r="BC1241" s="68"/>
      <c r="BD1241" s="68"/>
      <c r="BE1241" s="68"/>
      <c r="BF1241" s="68"/>
      <c r="BG1241" s="68"/>
      <c r="BH1241" s="68"/>
      <c r="BI1241" s="68"/>
      <c r="BJ1241" s="68"/>
      <c r="BK1241" s="68"/>
      <c r="BL1241" s="68"/>
      <c r="BM1241" s="68"/>
      <c r="BN1241" s="68"/>
      <c r="BO1241" s="68"/>
      <c r="BP1241" s="68"/>
      <c r="BQ1241" s="68"/>
      <c r="BR1241" s="68"/>
      <c r="BS1241" s="46"/>
    </row>
    <row r="1242" spans="4:71" s="47" customFormat="1" ht="9.75" customHeight="1" x14ac:dyDescent="0.3">
      <c r="D1242" s="68"/>
      <c r="E1242" s="68"/>
      <c r="F1242" s="68"/>
      <c r="G1242" s="68"/>
      <c r="H1242" s="68"/>
      <c r="I1242" s="68"/>
      <c r="J1242" s="68"/>
      <c r="K1242" s="68"/>
      <c r="L1242" s="68"/>
      <c r="M1242" s="68"/>
      <c r="N1242" s="68"/>
      <c r="O1242" s="68"/>
      <c r="P1242" s="68"/>
      <c r="Q1242" s="68"/>
      <c r="R1242" s="68"/>
      <c r="S1242" s="68"/>
      <c r="T1242" s="68"/>
      <c r="U1242" s="68"/>
      <c r="V1242" s="68"/>
      <c r="W1242" s="68"/>
      <c r="X1242" s="68"/>
      <c r="Y1242" s="68"/>
      <c r="Z1242" s="68"/>
      <c r="AA1242" s="68"/>
      <c r="AB1242" s="68"/>
      <c r="AC1242" s="68"/>
      <c r="AD1242" s="68"/>
      <c r="AE1242" s="68"/>
      <c r="AF1242" s="68"/>
      <c r="AG1242" s="68"/>
      <c r="AH1242" s="68"/>
      <c r="AI1242" s="68"/>
      <c r="AJ1242" s="68"/>
      <c r="AK1242" s="68"/>
      <c r="AL1242" s="68"/>
      <c r="AM1242" s="68"/>
      <c r="AN1242" s="68"/>
      <c r="AO1242" s="68"/>
      <c r="AP1242" s="68"/>
      <c r="AQ1242" s="68"/>
      <c r="AR1242" s="68"/>
      <c r="AS1242" s="68"/>
      <c r="AT1242" s="68"/>
      <c r="AU1242" s="68"/>
      <c r="AV1242" s="68"/>
      <c r="AW1242" s="68"/>
      <c r="AX1242" s="68"/>
      <c r="AY1242" s="68"/>
      <c r="AZ1242" s="68"/>
      <c r="BA1242" s="68"/>
      <c r="BB1242" s="68"/>
      <c r="BC1242" s="68"/>
      <c r="BD1242" s="68"/>
      <c r="BE1242" s="68"/>
      <c r="BF1242" s="68"/>
      <c r="BG1242" s="68"/>
      <c r="BH1242" s="68"/>
      <c r="BI1242" s="68"/>
      <c r="BJ1242" s="68"/>
      <c r="BK1242" s="68"/>
      <c r="BL1242" s="68"/>
      <c r="BM1242" s="68"/>
      <c r="BN1242" s="68"/>
      <c r="BO1242" s="68"/>
      <c r="BP1242" s="68"/>
      <c r="BQ1242" s="68"/>
      <c r="BR1242" s="68"/>
      <c r="BS1242" s="46"/>
    </row>
    <row r="1243" spans="4:71" s="47" customFormat="1" ht="9.75" customHeight="1" x14ac:dyDescent="0.3">
      <c r="D1243" s="68"/>
      <c r="E1243" s="68"/>
      <c r="F1243" s="68"/>
      <c r="G1243" s="68"/>
      <c r="H1243" s="68"/>
      <c r="I1243" s="68"/>
      <c r="J1243" s="68"/>
      <c r="K1243" s="68"/>
      <c r="L1243" s="68"/>
      <c r="M1243" s="68"/>
      <c r="N1243" s="68"/>
      <c r="O1243" s="68"/>
      <c r="P1243" s="68"/>
      <c r="Q1243" s="68"/>
      <c r="R1243" s="68"/>
      <c r="S1243" s="68"/>
      <c r="T1243" s="68"/>
      <c r="U1243" s="68"/>
      <c r="V1243" s="68"/>
      <c r="W1243" s="68"/>
      <c r="X1243" s="68"/>
      <c r="Y1243" s="68"/>
      <c r="Z1243" s="68"/>
      <c r="AA1243" s="68"/>
      <c r="AB1243" s="68"/>
      <c r="AC1243" s="68"/>
      <c r="AD1243" s="68"/>
      <c r="AE1243" s="68"/>
      <c r="AF1243" s="68"/>
      <c r="AG1243" s="68"/>
      <c r="AH1243" s="68"/>
      <c r="AI1243" s="68"/>
      <c r="AJ1243" s="68"/>
      <c r="AK1243" s="68"/>
      <c r="AL1243" s="68"/>
      <c r="AM1243" s="68"/>
      <c r="AN1243" s="68"/>
      <c r="AO1243" s="68"/>
      <c r="AP1243" s="68"/>
      <c r="AQ1243" s="68"/>
      <c r="AR1243" s="68"/>
      <c r="AS1243" s="68"/>
      <c r="AT1243" s="68"/>
      <c r="AU1243" s="68"/>
      <c r="AV1243" s="68"/>
      <c r="AW1243" s="68"/>
      <c r="AX1243" s="68"/>
      <c r="AY1243" s="68"/>
      <c r="AZ1243" s="68"/>
      <c r="BA1243" s="68"/>
      <c r="BB1243" s="68"/>
      <c r="BC1243" s="68"/>
      <c r="BD1243" s="68"/>
      <c r="BE1243" s="68"/>
      <c r="BF1243" s="68"/>
      <c r="BG1243" s="68"/>
      <c r="BH1243" s="68"/>
      <c r="BI1243" s="68"/>
      <c r="BJ1243" s="68"/>
      <c r="BK1243" s="68"/>
      <c r="BL1243" s="68"/>
      <c r="BM1243" s="68"/>
      <c r="BN1243" s="68"/>
      <c r="BO1243" s="68"/>
      <c r="BP1243" s="68"/>
      <c r="BQ1243" s="68"/>
      <c r="BR1243" s="68"/>
      <c r="BS1243" s="46"/>
    </row>
    <row r="1244" spans="4:71" s="47" customFormat="1" ht="9.75" customHeight="1" x14ac:dyDescent="0.3">
      <c r="D1244" s="68"/>
      <c r="E1244" s="68"/>
      <c r="F1244" s="68"/>
      <c r="G1244" s="68"/>
      <c r="H1244" s="68"/>
      <c r="I1244" s="68"/>
      <c r="J1244" s="68"/>
      <c r="K1244" s="68"/>
      <c r="L1244" s="68"/>
      <c r="M1244" s="68"/>
      <c r="N1244" s="68"/>
      <c r="O1244" s="68"/>
      <c r="P1244" s="68"/>
      <c r="Q1244" s="68"/>
      <c r="R1244" s="68"/>
      <c r="S1244" s="68"/>
      <c r="T1244" s="68"/>
      <c r="U1244" s="68"/>
      <c r="V1244" s="68"/>
      <c r="W1244" s="68"/>
      <c r="X1244" s="68"/>
      <c r="Y1244" s="68"/>
      <c r="Z1244" s="68"/>
      <c r="AA1244" s="68"/>
      <c r="AB1244" s="68"/>
      <c r="AC1244" s="68"/>
      <c r="AD1244" s="68"/>
      <c r="AE1244" s="68"/>
      <c r="AF1244" s="68"/>
      <c r="AG1244" s="68"/>
      <c r="AH1244" s="68"/>
      <c r="AI1244" s="68"/>
      <c r="AJ1244" s="68"/>
      <c r="AK1244" s="68"/>
      <c r="AL1244" s="68"/>
      <c r="AM1244" s="68"/>
      <c r="AN1244" s="68"/>
      <c r="AO1244" s="68"/>
      <c r="AP1244" s="68"/>
      <c r="AQ1244" s="68"/>
      <c r="AR1244" s="68"/>
      <c r="AS1244" s="68"/>
      <c r="AT1244" s="68"/>
      <c r="AU1244" s="68"/>
      <c r="AV1244" s="68"/>
      <c r="AW1244" s="68"/>
      <c r="AX1244" s="68"/>
      <c r="AY1244" s="68"/>
      <c r="AZ1244" s="68"/>
      <c r="BA1244" s="68"/>
      <c r="BB1244" s="68"/>
      <c r="BC1244" s="68"/>
      <c r="BD1244" s="68"/>
      <c r="BE1244" s="68"/>
      <c r="BF1244" s="68"/>
      <c r="BG1244" s="68"/>
      <c r="BH1244" s="68"/>
      <c r="BI1244" s="68"/>
      <c r="BJ1244" s="68"/>
      <c r="BK1244" s="68"/>
      <c r="BL1244" s="68"/>
      <c r="BM1244" s="68"/>
      <c r="BN1244" s="68"/>
      <c r="BO1244" s="68"/>
      <c r="BP1244" s="68"/>
      <c r="BQ1244" s="68"/>
      <c r="BR1244" s="68"/>
      <c r="BS1244" s="46"/>
    </row>
    <row r="1245" spans="4:71" s="47" customFormat="1" ht="9.75" customHeight="1" x14ac:dyDescent="0.3">
      <c r="D1245" s="68"/>
      <c r="E1245" s="68"/>
      <c r="F1245" s="68"/>
      <c r="G1245" s="68"/>
      <c r="H1245" s="68"/>
      <c r="I1245" s="68"/>
      <c r="J1245" s="68"/>
      <c r="K1245" s="68"/>
      <c r="L1245" s="68"/>
      <c r="M1245" s="68"/>
      <c r="N1245" s="68"/>
      <c r="O1245" s="68"/>
      <c r="P1245" s="68"/>
      <c r="Q1245" s="68"/>
      <c r="R1245" s="68"/>
      <c r="S1245" s="68"/>
      <c r="T1245" s="68"/>
      <c r="U1245" s="68"/>
      <c r="V1245" s="68"/>
      <c r="W1245" s="68"/>
      <c r="X1245" s="68"/>
      <c r="Y1245" s="68"/>
      <c r="Z1245" s="68"/>
      <c r="AA1245" s="68"/>
      <c r="AB1245" s="68"/>
      <c r="AC1245" s="68"/>
      <c r="AD1245" s="68"/>
      <c r="AE1245" s="68"/>
      <c r="AF1245" s="68"/>
      <c r="AG1245" s="68"/>
      <c r="AH1245" s="68"/>
      <c r="AI1245" s="68"/>
      <c r="AJ1245" s="68"/>
      <c r="AK1245" s="68"/>
      <c r="AL1245" s="68"/>
      <c r="AM1245" s="68"/>
      <c r="AN1245" s="68"/>
      <c r="AO1245" s="68"/>
      <c r="AP1245" s="68"/>
      <c r="AQ1245" s="68"/>
      <c r="AR1245" s="68"/>
      <c r="AS1245" s="68"/>
      <c r="AT1245" s="68"/>
      <c r="AU1245" s="68"/>
      <c r="AV1245" s="68"/>
      <c r="AW1245" s="68"/>
      <c r="AX1245" s="68"/>
      <c r="AY1245" s="68"/>
      <c r="AZ1245" s="68"/>
      <c r="BA1245" s="68"/>
      <c r="BB1245" s="68"/>
      <c r="BC1245" s="68"/>
      <c r="BD1245" s="68"/>
      <c r="BE1245" s="68"/>
      <c r="BF1245" s="68"/>
      <c r="BG1245" s="68"/>
      <c r="BH1245" s="68"/>
      <c r="BI1245" s="68"/>
      <c r="BJ1245" s="68"/>
      <c r="BK1245" s="68"/>
      <c r="BL1245" s="68"/>
      <c r="BM1245" s="68"/>
      <c r="BN1245" s="68"/>
      <c r="BO1245" s="68"/>
      <c r="BP1245" s="68"/>
      <c r="BQ1245" s="68"/>
      <c r="BR1245" s="68"/>
      <c r="BS1245" s="46"/>
    </row>
    <row r="1246" spans="4:71" s="47" customFormat="1" ht="9.75" customHeight="1" x14ac:dyDescent="0.3">
      <c r="D1246" s="68"/>
      <c r="E1246" s="68"/>
      <c r="F1246" s="68"/>
      <c r="G1246" s="68"/>
      <c r="H1246" s="68"/>
      <c r="I1246" s="68"/>
      <c r="J1246" s="68"/>
      <c r="K1246" s="68"/>
      <c r="L1246" s="68"/>
      <c r="M1246" s="68"/>
      <c r="N1246" s="68"/>
      <c r="O1246" s="68"/>
      <c r="P1246" s="68"/>
      <c r="Q1246" s="68"/>
      <c r="R1246" s="68"/>
      <c r="S1246" s="68"/>
      <c r="T1246" s="68"/>
      <c r="U1246" s="68"/>
      <c r="V1246" s="68"/>
      <c r="W1246" s="68"/>
      <c r="X1246" s="68"/>
      <c r="Y1246" s="68"/>
      <c r="Z1246" s="68"/>
      <c r="AA1246" s="68"/>
      <c r="AB1246" s="68"/>
      <c r="AC1246" s="68"/>
      <c r="AD1246" s="68"/>
      <c r="AE1246" s="68"/>
      <c r="AF1246" s="68"/>
      <c r="AG1246" s="68"/>
      <c r="AH1246" s="68"/>
      <c r="AI1246" s="68"/>
      <c r="AJ1246" s="68"/>
      <c r="AK1246" s="68"/>
      <c r="AL1246" s="68"/>
      <c r="AM1246" s="68"/>
      <c r="AN1246" s="68"/>
      <c r="AO1246" s="68"/>
      <c r="AP1246" s="68"/>
      <c r="AQ1246" s="68"/>
      <c r="AR1246" s="68"/>
      <c r="AS1246" s="68"/>
      <c r="AT1246" s="68"/>
      <c r="AU1246" s="68"/>
      <c r="AV1246" s="68"/>
      <c r="AW1246" s="68"/>
      <c r="AX1246" s="68"/>
      <c r="AY1246" s="68"/>
      <c r="AZ1246" s="68"/>
      <c r="BA1246" s="68"/>
      <c r="BB1246" s="68"/>
      <c r="BC1246" s="68"/>
      <c r="BD1246" s="68"/>
      <c r="BE1246" s="68"/>
      <c r="BF1246" s="68"/>
      <c r="BG1246" s="68"/>
      <c r="BH1246" s="68"/>
      <c r="BI1246" s="68"/>
      <c r="BJ1246" s="68"/>
      <c r="BK1246" s="68"/>
      <c r="BL1246" s="68"/>
      <c r="BM1246" s="68"/>
      <c r="BN1246" s="68"/>
      <c r="BO1246" s="68"/>
      <c r="BP1246" s="68"/>
      <c r="BQ1246" s="68"/>
      <c r="BR1246" s="68"/>
      <c r="BS1246" s="46"/>
    </row>
    <row r="1247" spans="4:71" s="47" customFormat="1" ht="9.75" customHeight="1" x14ac:dyDescent="0.3">
      <c r="D1247" s="68"/>
      <c r="E1247" s="68"/>
      <c r="F1247" s="68"/>
      <c r="G1247" s="68"/>
      <c r="H1247" s="68"/>
      <c r="I1247" s="68"/>
      <c r="J1247" s="68"/>
      <c r="K1247" s="68"/>
      <c r="L1247" s="68"/>
      <c r="M1247" s="68"/>
      <c r="N1247" s="68"/>
      <c r="O1247" s="68"/>
      <c r="P1247" s="68"/>
      <c r="Q1247" s="68"/>
      <c r="R1247" s="68"/>
      <c r="S1247" s="68"/>
      <c r="T1247" s="68"/>
      <c r="U1247" s="68"/>
      <c r="V1247" s="68"/>
      <c r="W1247" s="68"/>
      <c r="X1247" s="68"/>
      <c r="Y1247" s="68"/>
      <c r="Z1247" s="68"/>
      <c r="AA1247" s="68"/>
      <c r="AB1247" s="68"/>
      <c r="AC1247" s="68"/>
      <c r="AD1247" s="68"/>
      <c r="AE1247" s="68"/>
      <c r="AF1247" s="68"/>
      <c r="AG1247" s="68"/>
      <c r="AH1247" s="68"/>
      <c r="AI1247" s="68"/>
      <c r="AJ1247" s="68"/>
      <c r="AK1247" s="68"/>
      <c r="AL1247" s="68"/>
      <c r="AM1247" s="68"/>
      <c r="AN1247" s="68"/>
      <c r="AO1247" s="68"/>
      <c r="AP1247" s="68"/>
      <c r="AQ1247" s="68"/>
      <c r="AR1247" s="68"/>
      <c r="AS1247" s="68"/>
      <c r="AT1247" s="68"/>
      <c r="AU1247" s="68"/>
      <c r="AV1247" s="68"/>
      <c r="AW1247" s="68"/>
      <c r="AX1247" s="68"/>
      <c r="AY1247" s="68"/>
      <c r="AZ1247" s="68"/>
      <c r="BA1247" s="68"/>
      <c r="BB1247" s="68"/>
      <c r="BC1247" s="68"/>
      <c r="BD1247" s="68"/>
      <c r="BE1247" s="68"/>
      <c r="BF1247" s="68"/>
      <c r="BG1247" s="68"/>
      <c r="BH1247" s="68"/>
      <c r="BI1247" s="68"/>
      <c r="BJ1247" s="68"/>
      <c r="BK1247" s="68"/>
      <c r="BL1247" s="68"/>
      <c r="BM1247" s="68"/>
      <c r="BN1247" s="68"/>
      <c r="BO1247" s="68"/>
      <c r="BP1247" s="68"/>
      <c r="BQ1247" s="68"/>
      <c r="BR1247" s="68"/>
      <c r="BS1247" s="46"/>
    </row>
    <row r="1248" spans="4:71" s="47" customFormat="1" ht="9.75" customHeight="1" x14ac:dyDescent="0.3">
      <c r="D1248" s="68"/>
      <c r="E1248" s="68"/>
      <c r="F1248" s="68"/>
      <c r="G1248" s="68"/>
      <c r="H1248" s="68"/>
      <c r="I1248" s="68"/>
      <c r="J1248" s="68"/>
      <c r="K1248" s="68"/>
      <c r="L1248" s="68"/>
      <c r="M1248" s="68"/>
      <c r="N1248" s="68"/>
      <c r="O1248" s="68"/>
      <c r="P1248" s="68"/>
      <c r="Q1248" s="68"/>
      <c r="R1248" s="68"/>
      <c r="S1248" s="68"/>
      <c r="T1248" s="68"/>
      <c r="U1248" s="68"/>
      <c r="V1248" s="68"/>
      <c r="W1248" s="68"/>
      <c r="X1248" s="68"/>
      <c r="Y1248" s="68"/>
      <c r="Z1248" s="68"/>
      <c r="AA1248" s="68"/>
      <c r="AB1248" s="68"/>
      <c r="AC1248" s="68"/>
      <c r="AD1248" s="68"/>
      <c r="AE1248" s="68"/>
      <c r="AF1248" s="68"/>
      <c r="AG1248" s="68"/>
      <c r="AH1248" s="68"/>
      <c r="AI1248" s="68"/>
      <c r="AJ1248" s="68"/>
      <c r="AK1248" s="68"/>
      <c r="AL1248" s="68"/>
      <c r="AM1248" s="68"/>
      <c r="AN1248" s="68"/>
      <c r="AO1248" s="68"/>
      <c r="AP1248" s="68"/>
      <c r="AQ1248" s="68"/>
      <c r="AR1248" s="68"/>
      <c r="AS1248" s="68"/>
      <c r="AT1248" s="68"/>
      <c r="AU1248" s="68"/>
      <c r="AV1248" s="68"/>
      <c r="AW1248" s="68"/>
      <c r="AX1248" s="68"/>
      <c r="AY1248" s="68"/>
      <c r="AZ1248" s="68"/>
      <c r="BA1248" s="68"/>
      <c r="BB1248" s="68"/>
      <c r="BC1248" s="68"/>
      <c r="BD1248" s="68"/>
      <c r="BE1248" s="68"/>
      <c r="BF1248" s="68"/>
      <c r="BG1248" s="68"/>
      <c r="BH1248" s="68"/>
      <c r="BI1248" s="68"/>
      <c r="BJ1248" s="68"/>
      <c r="BK1248" s="68"/>
      <c r="BL1248" s="68"/>
      <c r="BM1248" s="68"/>
      <c r="BN1248" s="68"/>
      <c r="BO1248" s="68"/>
      <c r="BP1248" s="68"/>
      <c r="BQ1248" s="68"/>
      <c r="BR1248" s="68"/>
      <c r="BS1248" s="46"/>
    </row>
    <row r="1249" spans="4:71" s="47" customFormat="1" ht="9.75" customHeight="1" x14ac:dyDescent="0.3">
      <c r="D1249" s="68"/>
      <c r="E1249" s="68"/>
      <c r="F1249" s="68"/>
      <c r="G1249" s="68"/>
      <c r="H1249" s="68"/>
      <c r="I1249" s="68"/>
      <c r="J1249" s="68"/>
      <c r="K1249" s="68"/>
      <c r="L1249" s="68"/>
      <c r="M1249" s="68"/>
      <c r="N1249" s="68"/>
      <c r="O1249" s="68"/>
      <c r="P1249" s="68"/>
      <c r="Q1249" s="68"/>
      <c r="R1249" s="68"/>
      <c r="S1249" s="68"/>
      <c r="T1249" s="68"/>
      <c r="U1249" s="68"/>
      <c r="V1249" s="68"/>
      <c r="W1249" s="68"/>
      <c r="X1249" s="68"/>
      <c r="Y1249" s="68"/>
      <c r="Z1249" s="68"/>
      <c r="AA1249" s="68"/>
      <c r="AB1249" s="68"/>
      <c r="AC1249" s="68"/>
      <c r="AD1249" s="68"/>
      <c r="AE1249" s="68"/>
      <c r="AF1249" s="68"/>
      <c r="AG1249" s="68"/>
      <c r="AH1249" s="68"/>
      <c r="AI1249" s="68"/>
      <c r="AJ1249" s="68"/>
      <c r="AK1249" s="68"/>
      <c r="AL1249" s="68"/>
      <c r="AM1249" s="68"/>
      <c r="AN1249" s="68"/>
      <c r="AO1249" s="68"/>
      <c r="AP1249" s="68"/>
      <c r="AQ1249" s="68"/>
      <c r="AR1249" s="68"/>
      <c r="AS1249" s="68"/>
      <c r="AT1249" s="68"/>
      <c r="AU1249" s="68"/>
      <c r="AV1249" s="68"/>
      <c r="AW1249" s="68"/>
      <c r="AX1249" s="68"/>
      <c r="AY1249" s="68"/>
      <c r="AZ1249" s="68"/>
      <c r="BA1249" s="68"/>
      <c r="BB1249" s="68"/>
      <c r="BC1249" s="68"/>
      <c r="BD1249" s="68"/>
      <c r="BE1249" s="68"/>
      <c r="BF1249" s="68"/>
      <c r="BG1249" s="68"/>
      <c r="BH1249" s="68"/>
      <c r="BI1249" s="68"/>
      <c r="BJ1249" s="68"/>
      <c r="BK1249" s="68"/>
      <c r="BL1249" s="68"/>
      <c r="BM1249" s="68"/>
      <c r="BN1249" s="68"/>
      <c r="BO1249" s="68"/>
      <c r="BP1249" s="68"/>
      <c r="BQ1249" s="68"/>
      <c r="BR1249" s="68"/>
      <c r="BS1249" s="46"/>
    </row>
    <row r="1250" spans="4:71" s="47" customFormat="1" ht="9.75" customHeight="1" x14ac:dyDescent="0.3">
      <c r="D1250" s="68"/>
      <c r="E1250" s="68"/>
      <c r="F1250" s="68"/>
      <c r="G1250" s="68"/>
      <c r="H1250" s="68"/>
      <c r="I1250" s="68"/>
      <c r="J1250" s="68"/>
      <c r="K1250" s="68"/>
      <c r="L1250" s="68"/>
      <c r="M1250" s="68"/>
      <c r="N1250" s="68"/>
      <c r="O1250" s="68"/>
      <c r="P1250" s="68"/>
      <c r="Q1250" s="68"/>
      <c r="R1250" s="68"/>
      <c r="S1250" s="68"/>
      <c r="T1250" s="68"/>
      <c r="U1250" s="68"/>
      <c r="V1250" s="68"/>
      <c r="W1250" s="68"/>
      <c r="X1250" s="68"/>
      <c r="Y1250" s="68"/>
      <c r="Z1250" s="68"/>
      <c r="AA1250" s="68"/>
      <c r="AB1250" s="68"/>
      <c r="AC1250" s="68"/>
      <c r="AD1250" s="68"/>
      <c r="AE1250" s="68"/>
      <c r="AF1250" s="68"/>
      <c r="AG1250" s="68"/>
      <c r="AH1250" s="68"/>
      <c r="AI1250" s="68"/>
      <c r="AJ1250" s="68"/>
      <c r="AK1250" s="68"/>
      <c r="AL1250" s="68"/>
      <c r="AM1250" s="68"/>
      <c r="AN1250" s="68"/>
      <c r="AO1250" s="68"/>
      <c r="AP1250" s="68"/>
      <c r="AQ1250" s="68"/>
      <c r="AR1250" s="68"/>
      <c r="AS1250" s="68"/>
      <c r="AT1250" s="68"/>
      <c r="AU1250" s="68"/>
      <c r="AV1250" s="68"/>
      <c r="AW1250" s="68"/>
      <c r="AX1250" s="68"/>
      <c r="AY1250" s="68"/>
      <c r="AZ1250" s="68"/>
      <c r="BA1250" s="68"/>
      <c r="BB1250" s="68"/>
      <c r="BC1250" s="68"/>
      <c r="BD1250" s="68"/>
      <c r="BE1250" s="68"/>
      <c r="BF1250" s="68"/>
      <c r="BG1250" s="68"/>
      <c r="BH1250" s="68"/>
      <c r="BI1250" s="68"/>
      <c r="BJ1250" s="68"/>
      <c r="BK1250" s="68"/>
      <c r="BL1250" s="68"/>
      <c r="BM1250" s="68"/>
      <c r="BN1250" s="68"/>
      <c r="BO1250" s="68"/>
      <c r="BP1250" s="68"/>
      <c r="BQ1250" s="68"/>
      <c r="BR1250" s="68"/>
      <c r="BS1250" s="46"/>
    </row>
    <row r="1251" spans="4:71" s="47" customFormat="1" ht="9.75" customHeight="1" x14ac:dyDescent="0.3">
      <c r="D1251" s="68"/>
      <c r="E1251" s="68"/>
      <c r="F1251" s="68"/>
      <c r="G1251" s="68"/>
      <c r="H1251" s="68"/>
      <c r="I1251" s="68"/>
      <c r="J1251" s="68"/>
      <c r="K1251" s="68"/>
      <c r="L1251" s="68"/>
      <c r="M1251" s="68"/>
      <c r="N1251" s="68"/>
      <c r="O1251" s="68"/>
      <c r="P1251" s="68"/>
      <c r="Q1251" s="68"/>
      <c r="R1251" s="68"/>
      <c r="S1251" s="68"/>
      <c r="T1251" s="68"/>
      <c r="U1251" s="68"/>
      <c r="V1251" s="68"/>
      <c r="W1251" s="68"/>
      <c r="X1251" s="68"/>
      <c r="Y1251" s="68"/>
      <c r="Z1251" s="68"/>
      <c r="AA1251" s="68"/>
      <c r="AB1251" s="68"/>
      <c r="AC1251" s="68"/>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68"/>
      <c r="AY1251" s="68"/>
      <c r="AZ1251" s="68"/>
      <c r="BA1251" s="68"/>
      <c r="BB1251" s="68"/>
      <c r="BC1251" s="68"/>
      <c r="BD1251" s="68"/>
      <c r="BE1251" s="68"/>
      <c r="BF1251" s="68"/>
      <c r="BG1251" s="68"/>
      <c r="BH1251" s="68"/>
      <c r="BI1251" s="68"/>
      <c r="BJ1251" s="68"/>
      <c r="BK1251" s="68"/>
      <c r="BL1251" s="68"/>
      <c r="BM1251" s="68"/>
      <c r="BN1251" s="68"/>
      <c r="BO1251" s="68"/>
      <c r="BP1251" s="68"/>
      <c r="BQ1251" s="68"/>
      <c r="BR1251" s="68"/>
      <c r="BS1251" s="46"/>
    </row>
    <row r="1252" spans="4:71" s="47" customFormat="1" ht="9.75" customHeight="1" x14ac:dyDescent="0.3">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G1252" s="68"/>
      <c r="AH1252" s="68"/>
      <c r="AI1252" s="68"/>
      <c r="AJ1252" s="68"/>
      <c r="AK1252" s="68"/>
      <c r="AL1252" s="68"/>
      <c r="AM1252" s="68"/>
      <c r="AN1252" s="68"/>
      <c r="AO1252" s="68"/>
      <c r="AP1252" s="68"/>
      <c r="AQ1252" s="68"/>
      <c r="AR1252" s="68"/>
      <c r="AS1252" s="68"/>
      <c r="AT1252" s="68"/>
      <c r="AU1252" s="68"/>
      <c r="AV1252" s="68"/>
      <c r="AW1252" s="68"/>
      <c r="AX1252" s="68"/>
      <c r="AY1252" s="68"/>
      <c r="AZ1252" s="68"/>
      <c r="BA1252" s="68"/>
      <c r="BB1252" s="68"/>
      <c r="BC1252" s="68"/>
      <c r="BD1252" s="68"/>
      <c r="BE1252" s="68"/>
      <c r="BF1252" s="68"/>
      <c r="BG1252" s="68"/>
      <c r="BH1252" s="68"/>
      <c r="BI1252" s="68"/>
      <c r="BJ1252" s="68"/>
      <c r="BK1252" s="68"/>
      <c r="BL1252" s="68"/>
      <c r="BM1252" s="68"/>
      <c r="BN1252" s="68"/>
      <c r="BO1252" s="68"/>
      <c r="BP1252" s="68"/>
      <c r="BQ1252" s="68"/>
      <c r="BR1252" s="68"/>
      <c r="BS1252" s="46"/>
    </row>
    <row r="1253" spans="4:71" s="47" customFormat="1" ht="9.75" customHeight="1" x14ac:dyDescent="0.3">
      <c r="D1253" s="68"/>
      <c r="E1253" s="68"/>
      <c r="F1253" s="68"/>
      <c r="G1253" s="68"/>
      <c r="H1253" s="68"/>
      <c r="I1253" s="68"/>
      <c r="J1253" s="68"/>
      <c r="K1253" s="68"/>
      <c r="L1253" s="68"/>
      <c r="M1253" s="68"/>
      <c r="N1253" s="68"/>
      <c r="O1253" s="68"/>
      <c r="P1253" s="68"/>
      <c r="Q1253" s="68"/>
      <c r="R1253" s="68"/>
      <c r="S1253" s="68"/>
      <c r="T1253" s="68"/>
      <c r="U1253" s="68"/>
      <c r="V1253" s="68"/>
      <c r="W1253" s="68"/>
      <c r="X1253" s="68"/>
      <c r="Y1253" s="68"/>
      <c r="Z1253" s="68"/>
      <c r="AA1253" s="68"/>
      <c r="AB1253" s="68"/>
      <c r="AC1253" s="68"/>
      <c r="AD1253" s="68"/>
      <c r="AE1253" s="68"/>
      <c r="AF1253" s="68"/>
      <c r="AG1253" s="68"/>
      <c r="AH1253" s="68"/>
      <c r="AI1253" s="68"/>
      <c r="AJ1253" s="68"/>
      <c r="AK1253" s="68"/>
      <c r="AL1253" s="68"/>
      <c r="AM1253" s="68"/>
      <c r="AN1253" s="68"/>
      <c r="AO1253" s="68"/>
      <c r="AP1253" s="68"/>
      <c r="AQ1253" s="68"/>
      <c r="AR1253" s="68"/>
      <c r="AS1253" s="68"/>
      <c r="AT1253" s="68"/>
      <c r="AU1253" s="68"/>
      <c r="AV1253" s="68"/>
      <c r="AW1253" s="68"/>
      <c r="AX1253" s="68"/>
      <c r="AY1253" s="68"/>
      <c r="AZ1253" s="68"/>
      <c r="BA1253" s="68"/>
      <c r="BB1253" s="68"/>
      <c r="BC1253" s="68"/>
      <c r="BD1253" s="68"/>
      <c r="BE1253" s="68"/>
      <c r="BF1253" s="68"/>
      <c r="BG1253" s="68"/>
      <c r="BH1253" s="68"/>
      <c r="BI1253" s="68"/>
      <c r="BJ1253" s="68"/>
      <c r="BK1253" s="68"/>
      <c r="BL1253" s="68"/>
      <c r="BM1253" s="68"/>
      <c r="BN1253" s="68"/>
      <c r="BO1253" s="68"/>
      <c r="BP1253" s="68"/>
      <c r="BQ1253" s="68"/>
      <c r="BR1253" s="68"/>
      <c r="BS1253" s="46"/>
    </row>
    <row r="1254" spans="4:71" s="47" customFormat="1" ht="9.75" customHeight="1" x14ac:dyDescent="0.3">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G1254" s="68"/>
      <c r="AH1254" s="68"/>
      <c r="AI1254" s="68"/>
      <c r="AJ1254" s="68"/>
      <c r="AK1254" s="68"/>
      <c r="AL1254" s="68"/>
      <c r="AM1254" s="68"/>
      <c r="AN1254" s="68"/>
      <c r="AO1254" s="68"/>
      <c r="AP1254" s="68"/>
      <c r="AQ1254" s="68"/>
      <c r="AR1254" s="68"/>
      <c r="AS1254" s="68"/>
      <c r="AT1254" s="68"/>
      <c r="AU1254" s="68"/>
      <c r="AV1254" s="68"/>
      <c r="AW1254" s="68"/>
      <c r="AX1254" s="68"/>
      <c r="AY1254" s="68"/>
      <c r="AZ1254" s="68"/>
      <c r="BA1254" s="68"/>
      <c r="BB1254" s="68"/>
      <c r="BC1254" s="68"/>
      <c r="BD1254" s="68"/>
      <c r="BE1254" s="68"/>
      <c r="BF1254" s="68"/>
      <c r="BG1254" s="68"/>
      <c r="BH1254" s="68"/>
      <c r="BI1254" s="68"/>
      <c r="BJ1254" s="68"/>
      <c r="BK1254" s="68"/>
      <c r="BL1254" s="68"/>
      <c r="BM1254" s="68"/>
      <c r="BN1254" s="68"/>
      <c r="BO1254" s="68"/>
      <c r="BP1254" s="68"/>
      <c r="BQ1254" s="68"/>
      <c r="BR1254" s="68"/>
      <c r="BS1254" s="46"/>
    </row>
    <row r="1255" spans="4:71" s="47" customFormat="1" ht="9.75" customHeight="1" x14ac:dyDescent="0.3">
      <c r="D1255" s="68"/>
      <c r="E1255" s="68"/>
      <c r="F1255" s="68"/>
      <c r="G1255" s="68"/>
      <c r="H1255" s="68"/>
      <c r="I1255" s="68"/>
      <c r="J1255" s="68"/>
      <c r="K1255" s="68"/>
      <c r="L1255" s="68"/>
      <c r="M1255" s="68"/>
      <c r="N1255" s="68"/>
      <c r="O1255" s="68"/>
      <c r="P1255" s="68"/>
      <c r="Q1255" s="68"/>
      <c r="R1255" s="68"/>
      <c r="S1255" s="68"/>
      <c r="T1255" s="68"/>
      <c r="U1255" s="68"/>
      <c r="V1255" s="68"/>
      <c r="W1255" s="68"/>
      <c r="X1255" s="68"/>
      <c r="Y1255" s="68"/>
      <c r="Z1255" s="68"/>
      <c r="AA1255" s="68"/>
      <c r="AB1255" s="68"/>
      <c r="AC1255" s="68"/>
      <c r="AD1255" s="68"/>
      <c r="AE1255" s="68"/>
      <c r="AF1255" s="68"/>
      <c r="AG1255" s="68"/>
      <c r="AH1255" s="68"/>
      <c r="AI1255" s="68"/>
      <c r="AJ1255" s="68"/>
      <c r="AK1255" s="68"/>
      <c r="AL1255" s="68"/>
      <c r="AM1255" s="68"/>
      <c r="AN1255" s="68"/>
      <c r="AO1255" s="68"/>
      <c r="AP1255" s="68"/>
      <c r="AQ1255" s="68"/>
      <c r="AR1255" s="68"/>
      <c r="AS1255" s="68"/>
      <c r="AT1255" s="68"/>
      <c r="AU1255" s="68"/>
      <c r="AV1255" s="68"/>
      <c r="AW1255" s="68"/>
      <c r="AX1255" s="68"/>
      <c r="AY1255" s="68"/>
      <c r="AZ1255" s="68"/>
      <c r="BA1255" s="68"/>
      <c r="BB1255" s="68"/>
      <c r="BC1255" s="68"/>
      <c r="BD1255" s="68"/>
      <c r="BE1255" s="68"/>
      <c r="BF1255" s="68"/>
      <c r="BG1255" s="68"/>
      <c r="BH1255" s="68"/>
      <c r="BI1255" s="68"/>
      <c r="BJ1255" s="68"/>
      <c r="BK1255" s="68"/>
      <c r="BL1255" s="68"/>
      <c r="BM1255" s="68"/>
      <c r="BN1255" s="68"/>
      <c r="BO1255" s="68"/>
      <c r="BP1255" s="68"/>
      <c r="BQ1255" s="68"/>
      <c r="BR1255" s="68"/>
      <c r="BS1255" s="46"/>
    </row>
    <row r="1256" spans="4:71" s="47" customFormat="1" ht="9.75" customHeight="1" x14ac:dyDescent="0.3">
      <c r="D1256" s="68"/>
      <c r="E1256" s="68"/>
      <c r="F1256" s="68"/>
      <c r="G1256" s="68"/>
      <c r="H1256" s="68"/>
      <c r="I1256" s="68"/>
      <c r="J1256" s="68"/>
      <c r="K1256" s="68"/>
      <c r="L1256" s="68"/>
      <c r="M1256" s="68"/>
      <c r="N1256" s="68"/>
      <c r="O1256" s="68"/>
      <c r="P1256" s="68"/>
      <c r="Q1256" s="68"/>
      <c r="R1256" s="68"/>
      <c r="S1256" s="68"/>
      <c r="T1256" s="68"/>
      <c r="U1256" s="68"/>
      <c r="V1256" s="68"/>
      <c r="W1256" s="68"/>
      <c r="X1256" s="68"/>
      <c r="Y1256" s="68"/>
      <c r="Z1256" s="68"/>
      <c r="AA1256" s="68"/>
      <c r="AB1256" s="68"/>
      <c r="AC1256" s="68"/>
      <c r="AD1256" s="68"/>
      <c r="AE1256" s="68"/>
      <c r="AF1256" s="68"/>
      <c r="AG1256" s="68"/>
      <c r="AH1256" s="68"/>
      <c r="AI1256" s="68"/>
      <c r="AJ1256" s="68"/>
      <c r="AK1256" s="68"/>
      <c r="AL1256" s="68"/>
      <c r="AM1256" s="68"/>
      <c r="AN1256" s="68"/>
      <c r="AO1256" s="68"/>
      <c r="AP1256" s="68"/>
      <c r="AQ1256" s="68"/>
      <c r="AR1256" s="68"/>
      <c r="AS1256" s="68"/>
      <c r="AT1256" s="68"/>
      <c r="AU1256" s="68"/>
      <c r="AV1256" s="68"/>
      <c r="AW1256" s="68"/>
      <c r="AX1256" s="68"/>
      <c r="AY1256" s="68"/>
      <c r="AZ1256" s="68"/>
      <c r="BA1256" s="68"/>
      <c r="BB1256" s="68"/>
      <c r="BC1256" s="68"/>
      <c r="BD1256" s="68"/>
      <c r="BE1256" s="68"/>
      <c r="BF1256" s="68"/>
      <c r="BG1256" s="68"/>
      <c r="BH1256" s="68"/>
      <c r="BI1256" s="68"/>
      <c r="BJ1256" s="68"/>
      <c r="BK1256" s="68"/>
      <c r="BL1256" s="68"/>
      <c r="BM1256" s="68"/>
      <c r="BN1256" s="68"/>
      <c r="BO1256" s="68"/>
      <c r="BP1256" s="68"/>
      <c r="BQ1256" s="68"/>
      <c r="BR1256" s="68"/>
      <c r="BS1256" s="46"/>
    </row>
    <row r="1257" spans="4:71" s="47" customFormat="1" ht="9.75" customHeight="1" x14ac:dyDescent="0.3">
      <c r="D1257" s="68"/>
      <c r="E1257" s="68"/>
      <c r="F1257" s="68"/>
      <c r="G1257" s="68"/>
      <c r="H1257" s="68"/>
      <c r="I1257" s="68"/>
      <c r="J1257" s="68"/>
      <c r="K1257" s="68"/>
      <c r="L1257" s="68"/>
      <c r="M1257" s="68"/>
      <c r="N1257" s="68"/>
      <c r="O1257" s="68"/>
      <c r="P1257" s="68"/>
      <c r="Q1257" s="68"/>
      <c r="R1257" s="68"/>
      <c r="S1257" s="68"/>
      <c r="T1257" s="68"/>
      <c r="U1257" s="68"/>
      <c r="V1257" s="68"/>
      <c r="W1257" s="68"/>
      <c r="X1257" s="68"/>
      <c r="Y1257" s="68"/>
      <c r="Z1257" s="68"/>
      <c r="AA1257" s="68"/>
      <c r="AB1257" s="68"/>
      <c r="AC1257" s="68"/>
      <c r="AD1257" s="68"/>
      <c r="AE1257" s="68"/>
      <c r="AF1257" s="68"/>
      <c r="AG1257" s="68"/>
      <c r="AH1257" s="68"/>
      <c r="AI1257" s="68"/>
      <c r="AJ1257" s="68"/>
      <c r="AK1257" s="68"/>
      <c r="AL1257" s="68"/>
      <c r="AM1257" s="68"/>
      <c r="AN1257" s="68"/>
      <c r="AO1257" s="68"/>
      <c r="AP1257" s="68"/>
      <c r="AQ1257" s="68"/>
      <c r="AR1257" s="68"/>
      <c r="AS1257" s="68"/>
      <c r="AT1257" s="68"/>
      <c r="AU1257" s="68"/>
      <c r="AV1257" s="68"/>
      <c r="AW1257" s="68"/>
      <c r="AX1257" s="68"/>
      <c r="AY1257" s="68"/>
      <c r="AZ1257" s="68"/>
      <c r="BA1257" s="68"/>
      <c r="BB1257" s="68"/>
      <c r="BC1257" s="68"/>
      <c r="BD1257" s="68"/>
      <c r="BE1257" s="68"/>
      <c r="BF1257" s="68"/>
      <c r="BG1257" s="68"/>
      <c r="BH1257" s="68"/>
      <c r="BI1257" s="68"/>
      <c r="BJ1257" s="68"/>
      <c r="BK1257" s="68"/>
      <c r="BL1257" s="68"/>
      <c r="BM1257" s="68"/>
      <c r="BN1257" s="68"/>
      <c r="BO1257" s="68"/>
      <c r="BP1257" s="68"/>
      <c r="BQ1257" s="68"/>
      <c r="BR1257" s="68"/>
      <c r="BS1257" s="46"/>
    </row>
    <row r="1258" spans="4:71" s="47" customFormat="1" ht="9.75" customHeight="1" x14ac:dyDescent="0.3">
      <c r="D1258" s="68"/>
      <c r="E1258" s="68"/>
      <c r="F1258" s="68"/>
      <c r="G1258" s="68"/>
      <c r="H1258" s="68"/>
      <c r="I1258" s="68"/>
      <c r="J1258" s="68"/>
      <c r="K1258" s="68"/>
      <c r="L1258" s="68"/>
      <c r="M1258" s="68"/>
      <c r="N1258" s="68"/>
      <c r="O1258" s="68"/>
      <c r="P1258" s="68"/>
      <c r="Q1258" s="68"/>
      <c r="R1258" s="68"/>
      <c r="S1258" s="68"/>
      <c r="T1258" s="68"/>
      <c r="U1258" s="68"/>
      <c r="V1258" s="68"/>
      <c r="W1258" s="68"/>
      <c r="X1258" s="68"/>
      <c r="Y1258" s="68"/>
      <c r="Z1258" s="68"/>
      <c r="AA1258" s="68"/>
      <c r="AB1258" s="68"/>
      <c r="AC1258" s="68"/>
      <c r="AD1258" s="68"/>
      <c r="AE1258" s="68"/>
      <c r="AF1258" s="68"/>
      <c r="AG1258" s="68"/>
      <c r="AH1258" s="68"/>
      <c r="AI1258" s="68"/>
      <c r="AJ1258" s="68"/>
      <c r="AK1258" s="68"/>
      <c r="AL1258" s="68"/>
      <c r="AM1258" s="68"/>
      <c r="AN1258" s="68"/>
      <c r="AO1258" s="68"/>
      <c r="AP1258" s="68"/>
      <c r="AQ1258" s="68"/>
      <c r="AR1258" s="68"/>
      <c r="AS1258" s="68"/>
      <c r="AT1258" s="68"/>
      <c r="AU1258" s="68"/>
      <c r="AV1258" s="68"/>
      <c r="AW1258" s="68"/>
      <c r="AX1258" s="68"/>
      <c r="AY1258" s="68"/>
      <c r="AZ1258" s="68"/>
      <c r="BA1258" s="68"/>
      <c r="BB1258" s="68"/>
      <c r="BC1258" s="68"/>
      <c r="BD1258" s="68"/>
      <c r="BE1258" s="68"/>
      <c r="BF1258" s="68"/>
      <c r="BG1258" s="68"/>
      <c r="BH1258" s="68"/>
      <c r="BI1258" s="68"/>
      <c r="BJ1258" s="68"/>
      <c r="BK1258" s="68"/>
      <c r="BL1258" s="68"/>
      <c r="BM1258" s="68"/>
      <c r="BN1258" s="68"/>
      <c r="BO1258" s="68"/>
      <c r="BP1258" s="68"/>
      <c r="BQ1258" s="68"/>
      <c r="BR1258" s="68"/>
      <c r="BS1258" s="46"/>
    </row>
    <row r="1259" spans="4:71" s="47" customFormat="1" ht="9.75" customHeight="1" x14ac:dyDescent="0.3">
      <c r="D1259" s="68"/>
      <c r="E1259" s="68"/>
      <c r="F1259" s="68"/>
      <c r="G1259" s="68"/>
      <c r="H1259" s="68"/>
      <c r="I1259" s="68"/>
      <c r="J1259" s="68"/>
      <c r="K1259" s="68"/>
      <c r="L1259" s="68"/>
      <c r="M1259" s="68"/>
      <c r="N1259" s="68"/>
      <c r="O1259" s="68"/>
      <c r="P1259" s="68"/>
      <c r="Q1259" s="68"/>
      <c r="R1259" s="68"/>
      <c r="S1259" s="68"/>
      <c r="T1259" s="68"/>
      <c r="U1259" s="68"/>
      <c r="V1259" s="68"/>
      <c r="W1259" s="68"/>
      <c r="X1259" s="68"/>
      <c r="Y1259" s="68"/>
      <c r="Z1259" s="68"/>
      <c r="AA1259" s="68"/>
      <c r="AB1259" s="68"/>
      <c r="AC1259" s="68"/>
      <c r="AD1259" s="68"/>
      <c r="AE1259" s="68"/>
      <c r="AF1259" s="68"/>
      <c r="AG1259" s="68"/>
      <c r="AH1259" s="68"/>
      <c r="AI1259" s="68"/>
      <c r="AJ1259" s="68"/>
      <c r="AK1259" s="68"/>
      <c r="AL1259" s="68"/>
      <c r="AM1259" s="68"/>
      <c r="AN1259" s="68"/>
      <c r="AO1259" s="68"/>
      <c r="AP1259" s="68"/>
      <c r="AQ1259" s="68"/>
      <c r="AR1259" s="68"/>
      <c r="AS1259" s="68"/>
      <c r="AT1259" s="68"/>
      <c r="AU1259" s="68"/>
      <c r="AV1259" s="68"/>
      <c r="AW1259" s="68"/>
      <c r="AX1259" s="68"/>
      <c r="AY1259" s="68"/>
      <c r="AZ1259" s="68"/>
      <c r="BA1259" s="68"/>
      <c r="BB1259" s="68"/>
      <c r="BC1259" s="68"/>
      <c r="BD1259" s="68"/>
      <c r="BE1259" s="68"/>
      <c r="BF1259" s="68"/>
      <c r="BG1259" s="68"/>
      <c r="BH1259" s="68"/>
      <c r="BI1259" s="68"/>
      <c r="BJ1259" s="68"/>
      <c r="BK1259" s="68"/>
      <c r="BL1259" s="68"/>
      <c r="BM1259" s="68"/>
      <c r="BN1259" s="68"/>
      <c r="BO1259" s="68"/>
      <c r="BP1259" s="68"/>
      <c r="BQ1259" s="68"/>
      <c r="BR1259" s="68"/>
      <c r="BS1259" s="46"/>
    </row>
    <row r="1260" spans="4:71" s="47" customFormat="1" ht="9.75" customHeight="1" x14ac:dyDescent="0.3">
      <c r="D1260" s="68"/>
      <c r="E1260" s="68"/>
      <c r="F1260" s="68"/>
      <c r="G1260" s="68"/>
      <c r="H1260" s="68"/>
      <c r="I1260" s="68"/>
      <c r="J1260" s="68"/>
      <c r="K1260" s="68"/>
      <c r="L1260" s="68"/>
      <c r="M1260" s="68"/>
      <c r="N1260" s="68"/>
      <c r="O1260" s="68"/>
      <c r="P1260" s="68"/>
      <c r="Q1260" s="68"/>
      <c r="R1260" s="68"/>
      <c r="S1260" s="68"/>
      <c r="T1260" s="68"/>
      <c r="U1260" s="68"/>
      <c r="V1260" s="68"/>
      <c r="W1260" s="68"/>
      <c r="X1260" s="68"/>
      <c r="Y1260" s="68"/>
      <c r="Z1260" s="68"/>
      <c r="AA1260" s="68"/>
      <c r="AB1260" s="68"/>
      <c r="AC1260" s="68"/>
      <c r="AD1260" s="68"/>
      <c r="AE1260" s="68"/>
      <c r="AF1260" s="68"/>
      <c r="AG1260" s="68"/>
      <c r="AH1260" s="68"/>
      <c r="AI1260" s="68"/>
      <c r="AJ1260" s="68"/>
      <c r="AK1260" s="68"/>
      <c r="AL1260" s="68"/>
      <c r="AM1260" s="68"/>
      <c r="AN1260" s="68"/>
      <c r="AO1260" s="68"/>
      <c r="AP1260" s="68"/>
      <c r="AQ1260" s="68"/>
      <c r="AR1260" s="68"/>
      <c r="AS1260" s="68"/>
      <c r="AT1260" s="68"/>
      <c r="AU1260" s="68"/>
      <c r="AV1260" s="68"/>
      <c r="AW1260" s="68"/>
      <c r="AX1260" s="68"/>
      <c r="AY1260" s="68"/>
      <c r="AZ1260" s="68"/>
      <c r="BA1260" s="68"/>
      <c r="BB1260" s="68"/>
      <c r="BC1260" s="68"/>
      <c r="BD1260" s="68"/>
      <c r="BE1260" s="68"/>
      <c r="BF1260" s="68"/>
      <c r="BG1260" s="68"/>
      <c r="BH1260" s="68"/>
      <c r="BI1260" s="68"/>
      <c r="BJ1260" s="68"/>
      <c r="BK1260" s="68"/>
      <c r="BL1260" s="68"/>
      <c r="BM1260" s="68"/>
      <c r="BN1260" s="68"/>
      <c r="BO1260" s="68"/>
      <c r="BP1260" s="68"/>
      <c r="BQ1260" s="68"/>
      <c r="BR1260" s="68"/>
      <c r="BS1260" s="46"/>
    </row>
    <row r="1261" spans="4:71" s="47" customFormat="1" ht="9.75" customHeight="1" x14ac:dyDescent="0.3">
      <c r="D1261" s="68"/>
      <c r="E1261" s="68"/>
      <c r="F1261" s="68"/>
      <c r="G1261" s="68"/>
      <c r="H1261" s="68"/>
      <c r="I1261" s="68"/>
      <c r="J1261" s="68"/>
      <c r="K1261" s="68"/>
      <c r="L1261" s="68"/>
      <c r="M1261" s="68"/>
      <c r="N1261" s="68"/>
      <c r="O1261" s="68"/>
      <c r="P1261" s="68"/>
      <c r="Q1261" s="68"/>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68"/>
      <c r="AY1261" s="68"/>
      <c r="AZ1261" s="68"/>
      <c r="BA1261" s="68"/>
      <c r="BB1261" s="68"/>
      <c r="BC1261" s="68"/>
      <c r="BD1261" s="68"/>
      <c r="BE1261" s="68"/>
      <c r="BF1261" s="68"/>
      <c r="BG1261" s="68"/>
      <c r="BH1261" s="68"/>
      <c r="BI1261" s="68"/>
      <c r="BJ1261" s="68"/>
      <c r="BK1261" s="68"/>
      <c r="BL1261" s="68"/>
      <c r="BM1261" s="68"/>
      <c r="BN1261" s="68"/>
      <c r="BO1261" s="68"/>
      <c r="BP1261" s="68"/>
      <c r="BQ1261" s="68"/>
      <c r="BR1261" s="68"/>
      <c r="BS1261" s="46"/>
    </row>
    <row r="1262" spans="4:71" s="47" customFormat="1" ht="9.75" customHeight="1" x14ac:dyDescent="0.3">
      <c r="D1262" s="68"/>
      <c r="E1262" s="68"/>
      <c r="F1262" s="68"/>
      <c r="G1262" s="68"/>
      <c r="H1262" s="68"/>
      <c r="I1262" s="68"/>
      <c r="J1262" s="68"/>
      <c r="K1262" s="68"/>
      <c r="L1262" s="68"/>
      <c r="M1262" s="68"/>
      <c r="N1262" s="68"/>
      <c r="O1262" s="68"/>
      <c r="P1262" s="68"/>
      <c r="Q1262" s="68"/>
      <c r="R1262" s="68"/>
      <c r="S1262" s="68"/>
      <c r="T1262" s="68"/>
      <c r="U1262" s="68"/>
      <c r="V1262" s="68"/>
      <c r="W1262" s="68"/>
      <c r="X1262" s="68"/>
      <c r="Y1262" s="68"/>
      <c r="Z1262" s="68"/>
      <c r="AA1262" s="68"/>
      <c r="AB1262" s="68"/>
      <c r="AC1262" s="68"/>
      <c r="AD1262" s="68"/>
      <c r="AE1262" s="68"/>
      <c r="AF1262" s="68"/>
      <c r="AG1262" s="68"/>
      <c r="AH1262" s="68"/>
      <c r="AI1262" s="68"/>
      <c r="AJ1262" s="68"/>
      <c r="AK1262" s="68"/>
      <c r="AL1262" s="68"/>
      <c r="AM1262" s="68"/>
      <c r="AN1262" s="68"/>
      <c r="AO1262" s="68"/>
      <c r="AP1262" s="68"/>
      <c r="AQ1262" s="68"/>
      <c r="AR1262" s="68"/>
      <c r="AS1262" s="68"/>
      <c r="AT1262" s="68"/>
      <c r="AU1262" s="68"/>
      <c r="AV1262" s="68"/>
      <c r="AW1262" s="68"/>
      <c r="AX1262" s="68"/>
      <c r="AY1262" s="68"/>
      <c r="AZ1262" s="68"/>
      <c r="BA1262" s="68"/>
      <c r="BB1262" s="68"/>
      <c r="BC1262" s="68"/>
      <c r="BD1262" s="68"/>
      <c r="BE1262" s="68"/>
      <c r="BF1262" s="68"/>
      <c r="BG1262" s="68"/>
      <c r="BH1262" s="68"/>
      <c r="BI1262" s="68"/>
      <c r="BJ1262" s="68"/>
      <c r="BK1262" s="68"/>
      <c r="BL1262" s="68"/>
      <c r="BM1262" s="68"/>
      <c r="BN1262" s="68"/>
      <c r="BO1262" s="68"/>
      <c r="BP1262" s="68"/>
      <c r="BQ1262" s="68"/>
      <c r="BR1262" s="68"/>
      <c r="BS1262" s="46"/>
    </row>
    <row r="1263" spans="4:71" s="47" customFormat="1" ht="9.75" customHeight="1" x14ac:dyDescent="0.3">
      <c r="D1263" s="68"/>
      <c r="E1263" s="68"/>
      <c r="F1263" s="68"/>
      <c r="G1263" s="68"/>
      <c r="H1263" s="68"/>
      <c r="I1263" s="68"/>
      <c r="J1263" s="68"/>
      <c r="K1263" s="68"/>
      <c r="L1263" s="68"/>
      <c r="M1263" s="68"/>
      <c r="N1263" s="68"/>
      <c r="O1263" s="68"/>
      <c r="P1263" s="68"/>
      <c r="Q1263" s="68"/>
      <c r="R1263" s="68"/>
      <c r="S1263" s="68"/>
      <c r="T1263" s="68"/>
      <c r="U1263" s="68"/>
      <c r="V1263" s="68"/>
      <c r="W1263" s="68"/>
      <c r="X1263" s="68"/>
      <c r="Y1263" s="68"/>
      <c r="Z1263" s="68"/>
      <c r="AA1263" s="68"/>
      <c r="AB1263" s="68"/>
      <c r="AC1263" s="68"/>
      <c r="AD1263" s="68"/>
      <c r="AE1263" s="68"/>
      <c r="AF1263" s="68"/>
      <c r="AG1263" s="68"/>
      <c r="AH1263" s="68"/>
      <c r="AI1263" s="68"/>
      <c r="AJ1263" s="68"/>
      <c r="AK1263" s="68"/>
      <c r="AL1263" s="68"/>
      <c r="AM1263" s="68"/>
      <c r="AN1263" s="68"/>
      <c r="AO1263" s="68"/>
      <c r="AP1263" s="68"/>
      <c r="AQ1263" s="68"/>
      <c r="AR1263" s="68"/>
      <c r="AS1263" s="68"/>
      <c r="AT1263" s="68"/>
      <c r="AU1263" s="68"/>
      <c r="AV1263" s="68"/>
      <c r="AW1263" s="68"/>
      <c r="AX1263" s="68"/>
      <c r="AY1263" s="68"/>
      <c r="AZ1263" s="68"/>
      <c r="BA1263" s="68"/>
      <c r="BB1263" s="68"/>
      <c r="BC1263" s="68"/>
      <c r="BD1263" s="68"/>
      <c r="BE1263" s="68"/>
      <c r="BF1263" s="68"/>
      <c r="BG1263" s="68"/>
      <c r="BH1263" s="68"/>
      <c r="BI1263" s="68"/>
      <c r="BJ1263" s="68"/>
      <c r="BK1263" s="68"/>
      <c r="BL1263" s="68"/>
      <c r="BM1263" s="68"/>
      <c r="BN1263" s="68"/>
      <c r="BO1263" s="68"/>
      <c r="BP1263" s="68"/>
      <c r="BQ1263" s="68"/>
      <c r="BR1263" s="68"/>
      <c r="BS1263" s="46"/>
    </row>
    <row r="1264" spans="4:71" s="47" customFormat="1" ht="9.75" customHeight="1" x14ac:dyDescent="0.3">
      <c r="D1264" s="68"/>
      <c r="E1264" s="68"/>
      <c r="F1264" s="68"/>
      <c r="G1264" s="68"/>
      <c r="H1264" s="68"/>
      <c r="I1264" s="68"/>
      <c r="J1264" s="68"/>
      <c r="K1264" s="68"/>
      <c r="L1264" s="68"/>
      <c r="M1264" s="68"/>
      <c r="N1264" s="68"/>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1264" s="68"/>
      <c r="AN1264" s="68"/>
      <c r="AO1264" s="68"/>
      <c r="AP1264" s="68"/>
      <c r="AQ1264" s="68"/>
      <c r="AR1264" s="68"/>
      <c r="AS1264" s="68"/>
      <c r="AT1264" s="68"/>
      <c r="AU1264" s="68"/>
      <c r="AV1264" s="68"/>
      <c r="AW1264" s="68"/>
      <c r="AX1264" s="68"/>
      <c r="AY1264" s="68"/>
      <c r="AZ1264" s="68"/>
      <c r="BA1264" s="68"/>
      <c r="BB1264" s="68"/>
      <c r="BC1264" s="68"/>
      <c r="BD1264" s="68"/>
      <c r="BE1264" s="68"/>
      <c r="BF1264" s="68"/>
      <c r="BG1264" s="68"/>
      <c r="BH1264" s="68"/>
      <c r="BI1264" s="68"/>
      <c r="BJ1264" s="68"/>
      <c r="BK1264" s="68"/>
      <c r="BL1264" s="68"/>
      <c r="BM1264" s="68"/>
      <c r="BN1264" s="68"/>
      <c r="BO1264" s="68"/>
      <c r="BP1264" s="68"/>
      <c r="BQ1264" s="68"/>
      <c r="BR1264" s="68"/>
      <c r="BS1264" s="46"/>
    </row>
    <row r="1265" spans="4:71" s="47" customFormat="1" ht="9.75" customHeight="1" x14ac:dyDescent="0.3">
      <c r="D1265" s="68"/>
      <c r="E1265" s="68"/>
      <c r="F1265" s="68"/>
      <c r="G1265" s="68"/>
      <c r="H1265" s="68"/>
      <c r="I1265" s="68"/>
      <c r="J1265" s="68"/>
      <c r="K1265" s="68"/>
      <c r="L1265" s="68"/>
      <c r="M1265" s="68"/>
      <c r="N1265" s="68"/>
      <c r="O1265" s="68"/>
      <c r="P1265" s="68"/>
      <c r="Q1265" s="68"/>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68"/>
      <c r="AY1265" s="68"/>
      <c r="AZ1265" s="68"/>
      <c r="BA1265" s="68"/>
      <c r="BB1265" s="68"/>
      <c r="BC1265" s="68"/>
      <c r="BD1265" s="68"/>
      <c r="BE1265" s="68"/>
      <c r="BF1265" s="68"/>
      <c r="BG1265" s="68"/>
      <c r="BH1265" s="68"/>
      <c r="BI1265" s="68"/>
      <c r="BJ1265" s="68"/>
      <c r="BK1265" s="68"/>
      <c r="BL1265" s="68"/>
      <c r="BM1265" s="68"/>
      <c r="BN1265" s="68"/>
      <c r="BO1265" s="68"/>
      <c r="BP1265" s="68"/>
      <c r="BQ1265" s="68"/>
      <c r="BR1265" s="68"/>
      <c r="BS1265" s="46"/>
    </row>
    <row r="1266" spans="4:71" s="47" customFormat="1" ht="9.75" customHeight="1" x14ac:dyDescent="0.3">
      <c r="D1266" s="68"/>
      <c r="E1266" s="68"/>
      <c r="F1266" s="68"/>
      <c r="G1266" s="68"/>
      <c r="H1266" s="68"/>
      <c r="I1266" s="68"/>
      <c r="J1266" s="68"/>
      <c r="K1266" s="68"/>
      <c r="L1266" s="68"/>
      <c r="M1266" s="68"/>
      <c r="N1266" s="68"/>
      <c r="O1266" s="68"/>
      <c r="P1266" s="68"/>
      <c r="Q1266" s="68"/>
      <c r="R1266" s="68"/>
      <c r="S1266" s="68"/>
      <c r="T1266" s="68"/>
      <c r="U1266" s="68"/>
      <c r="V1266" s="68"/>
      <c r="W1266" s="68"/>
      <c r="X1266" s="68"/>
      <c r="Y1266" s="68"/>
      <c r="Z1266" s="68"/>
      <c r="AA1266" s="68"/>
      <c r="AB1266" s="68"/>
      <c r="AC1266" s="68"/>
      <c r="AD1266" s="68"/>
      <c r="AE1266" s="68"/>
      <c r="AF1266" s="68"/>
      <c r="AG1266" s="68"/>
      <c r="AH1266" s="68"/>
      <c r="AI1266" s="68"/>
      <c r="AJ1266" s="68"/>
      <c r="AK1266" s="68"/>
      <c r="AL1266" s="68"/>
      <c r="AM1266" s="68"/>
      <c r="AN1266" s="68"/>
      <c r="AO1266" s="68"/>
      <c r="AP1266" s="68"/>
      <c r="AQ1266" s="68"/>
      <c r="AR1266" s="68"/>
      <c r="AS1266" s="68"/>
      <c r="AT1266" s="68"/>
      <c r="AU1266" s="68"/>
      <c r="AV1266" s="68"/>
      <c r="AW1266" s="68"/>
      <c r="AX1266" s="68"/>
      <c r="AY1266" s="68"/>
      <c r="AZ1266" s="68"/>
      <c r="BA1266" s="68"/>
      <c r="BB1266" s="68"/>
      <c r="BC1266" s="68"/>
      <c r="BD1266" s="68"/>
      <c r="BE1266" s="68"/>
      <c r="BF1266" s="68"/>
      <c r="BG1266" s="68"/>
      <c r="BH1266" s="68"/>
      <c r="BI1266" s="68"/>
      <c r="BJ1266" s="68"/>
      <c r="BK1266" s="68"/>
      <c r="BL1266" s="68"/>
      <c r="BM1266" s="68"/>
      <c r="BN1266" s="68"/>
      <c r="BO1266" s="68"/>
      <c r="BP1266" s="68"/>
      <c r="BQ1266" s="68"/>
      <c r="BR1266" s="68"/>
      <c r="BS1266" s="46"/>
    </row>
    <row r="1267" spans="4:71" s="47" customFormat="1" ht="9.75" customHeight="1" x14ac:dyDescent="0.3">
      <c r="D1267" s="68"/>
      <c r="E1267" s="68"/>
      <c r="F1267" s="68"/>
      <c r="G1267" s="68"/>
      <c r="H1267" s="68"/>
      <c r="I1267" s="68"/>
      <c r="J1267" s="68"/>
      <c r="K1267" s="68"/>
      <c r="L1267" s="68"/>
      <c r="M1267" s="68"/>
      <c r="N1267" s="68"/>
      <c r="O1267" s="68"/>
      <c r="P1267" s="68"/>
      <c r="Q1267" s="68"/>
      <c r="R1267" s="68"/>
      <c r="S1267" s="68"/>
      <c r="T1267" s="68"/>
      <c r="U1267" s="68"/>
      <c r="V1267" s="68"/>
      <c r="W1267" s="68"/>
      <c r="X1267" s="68"/>
      <c r="Y1267" s="68"/>
      <c r="Z1267" s="68"/>
      <c r="AA1267" s="68"/>
      <c r="AB1267" s="68"/>
      <c r="AC1267" s="68"/>
      <c r="AD1267" s="68"/>
      <c r="AE1267" s="68"/>
      <c r="AF1267" s="68"/>
      <c r="AG1267" s="68"/>
      <c r="AH1267" s="68"/>
      <c r="AI1267" s="68"/>
      <c r="AJ1267" s="68"/>
      <c r="AK1267" s="68"/>
      <c r="AL1267" s="68"/>
      <c r="AM1267" s="68"/>
      <c r="AN1267" s="68"/>
      <c r="AO1267" s="68"/>
      <c r="AP1267" s="68"/>
      <c r="AQ1267" s="68"/>
      <c r="AR1267" s="68"/>
      <c r="AS1267" s="68"/>
      <c r="AT1267" s="68"/>
      <c r="AU1267" s="68"/>
      <c r="AV1267" s="68"/>
      <c r="AW1267" s="68"/>
      <c r="AX1267" s="68"/>
      <c r="AY1267" s="68"/>
      <c r="AZ1267" s="68"/>
      <c r="BA1267" s="68"/>
      <c r="BB1267" s="68"/>
      <c r="BC1267" s="68"/>
      <c r="BD1267" s="68"/>
      <c r="BE1267" s="68"/>
      <c r="BF1267" s="68"/>
      <c r="BG1267" s="68"/>
      <c r="BH1267" s="68"/>
      <c r="BI1267" s="68"/>
      <c r="BJ1267" s="68"/>
      <c r="BK1267" s="68"/>
      <c r="BL1267" s="68"/>
      <c r="BM1267" s="68"/>
      <c r="BN1267" s="68"/>
      <c r="BO1267" s="68"/>
      <c r="BP1267" s="68"/>
      <c r="BQ1267" s="68"/>
      <c r="BR1267" s="68"/>
      <c r="BS1267" s="46"/>
    </row>
    <row r="1268" spans="4:71" s="47" customFormat="1" ht="9.75" customHeight="1" x14ac:dyDescent="0.3">
      <c r="D1268" s="68"/>
      <c r="E1268" s="68"/>
      <c r="F1268" s="68"/>
      <c r="G1268" s="68"/>
      <c r="H1268" s="68"/>
      <c r="I1268" s="68"/>
      <c r="J1268" s="68"/>
      <c r="K1268" s="68"/>
      <c r="L1268" s="68"/>
      <c r="M1268" s="68"/>
      <c r="N1268" s="68"/>
      <c r="O1268" s="68"/>
      <c r="P1268" s="68"/>
      <c r="Q1268" s="68"/>
      <c r="R1268" s="68"/>
      <c r="S1268" s="68"/>
      <c r="T1268" s="68"/>
      <c r="U1268" s="68"/>
      <c r="V1268" s="68"/>
      <c r="W1268" s="68"/>
      <c r="X1268" s="68"/>
      <c r="Y1268" s="68"/>
      <c r="Z1268" s="68"/>
      <c r="AA1268" s="68"/>
      <c r="AB1268" s="68"/>
      <c r="AC1268" s="68"/>
      <c r="AD1268" s="68"/>
      <c r="AE1268" s="68"/>
      <c r="AF1268" s="68"/>
      <c r="AG1268" s="68"/>
      <c r="AH1268" s="68"/>
      <c r="AI1268" s="68"/>
      <c r="AJ1268" s="68"/>
      <c r="AK1268" s="68"/>
      <c r="AL1268" s="68"/>
      <c r="AM1268" s="68"/>
      <c r="AN1268" s="68"/>
      <c r="AO1268" s="68"/>
      <c r="AP1268" s="68"/>
      <c r="AQ1268" s="68"/>
      <c r="AR1268" s="68"/>
      <c r="AS1268" s="68"/>
      <c r="AT1268" s="68"/>
      <c r="AU1268" s="68"/>
      <c r="AV1268" s="68"/>
      <c r="AW1268" s="68"/>
      <c r="AX1268" s="68"/>
      <c r="AY1268" s="68"/>
      <c r="AZ1268" s="68"/>
      <c r="BA1268" s="68"/>
      <c r="BB1268" s="68"/>
      <c r="BC1268" s="68"/>
      <c r="BD1268" s="68"/>
      <c r="BE1268" s="68"/>
      <c r="BF1268" s="68"/>
      <c r="BG1268" s="68"/>
      <c r="BH1268" s="68"/>
      <c r="BI1268" s="68"/>
      <c r="BJ1268" s="68"/>
      <c r="BK1268" s="68"/>
      <c r="BL1268" s="68"/>
      <c r="BM1268" s="68"/>
      <c r="BN1268" s="68"/>
      <c r="BO1268" s="68"/>
      <c r="BP1268" s="68"/>
      <c r="BQ1268" s="68"/>
      <c r="BR1268" s="68"/>
      <c r="BS1268" s="46"/>
    </row>
    <row r="1269" spans="4:71" s="47" customFormat="1" ht="9.75" customHeight="1" x14ac:dyDescent="0.3">
      <c r="D1269" s="68"/>
      <c r="E1269" s="68"/>
      <c r="F1269" s="68"/>
      <c r="G1269" s="68"/>
      <c r="H1269" s="68"/>
      <c r="I1269" s="68"/>
      <c r="J1269" s="68"/>
      <c r="K1269" s="68"/>
      <c r="L1269" s="68"/>
      <c r="M1269" s="68"/>
      <c r="N1269" s="68"/>
      <c r="O1269" s="68"/>
      <c r="P1269" s="68"/>
      <c r="Q1269" s="68"/>
      <c r="R1269" s="68"/>
      <c r="S1269" s="68"/>
      <c r="T1269" s="68"/>
      <c r="U1269" s="68"/>
      <c r="V1269" s="68"/>
      <c r="W1269" s="68"/>
      <c r="X1269" s="68"/>
      <c r="Y1269" s="68"/>
      <c r="Z1269" s="68"/>
      <c r="AA1269" s="68"/>
      <c r="AB1269" s="68"/>
      <c r="AC1269" s="68"/>
      <c r="AD1269" s="68"/>
      <c r="AE1269" s="68"/>
      <c r="AF1269" s="68"/>
      <c r="AG1269" s="68"/>
      <c r="AH1269" s="68"/>
      <c r="AI1269" s="68"/>
      <c r="AJ1269" s="68"/>
      <c r="AK1269" s="68"/>
      <c r="AL1269" s="68"/>
      <c r="AM1269" s="68"/>
      <c r="AN1269" s="68"/>
      <c r="AO1269" s="68"/>
      <c r="AP1269" s="68"/>
      <c r="AQ1269" s="68"/>
      <c r="AR1269" s="68"/>
      <c r="AS1269" s="68"/>
      <c r="AT1269" s="68"/>
      <c r="AU1269" s="68"/>
      <c r="AV1269" s="68"/>
      <c r="AW1269" s="68"/>
      <c r="AX1269" s="68"/>
      <c r="AY1269" s="68"/>
      <c r="AZ1269" s="68"/>
      <c r="BA1269" s="68"/>
      <c r="BB1269" s="68"/>
      <c r="BC1269" s="68"/>
      <c r="BD1269" s="68"/>
      <c r="BE1269" s="68"/>
      <c r="BF1269" s="68"/>
      <c r="BG1269" s="68"/>
      <c r="BH1269" s="68"/>
      <c r="BI1269" s="68"/>
      <c r="BJ1269" s="68"/>
      <c r="BK1269" s="68"/>
      <c r="BL1269" s="68"/>
      <c r="BM1269" s="68"/>
      <c r="BN1269" s="68"/>
      <c r="BO1269" s="68"/>
      <c r="BP1269" s="68"/>
      <c r="BQ1269" s="68"/>
      <c r="BR1269" s="68"/>
      <c r="BS1269" s="46"/>
    </row>
    <row r="1270" spans="4:71" s="47" customFormat="1" ht="9.75" customHeight="1" x14ac:dyDescent="0.3">
      <c r="D1270" s="68"/>
      <c r="E1270" s="68"/>
      <c r="F1270" s="68"/>
      <c r="G1270" s="68"/>
      <c r="H1270" s="68"/>
      <c r="I1270" s="68"/>
      <c r="J1270" s="68"/>
      <c r="K1270" s="68"/>
      <c r="L1270" s="68"/>
      <c r="M1270" s="68"/>
      <c r="N1270" s="68"/>
      <c r="O1270" s="68"/>
      <c r="P1270" s="68"/>
      <c r="Q1270" s="68"/>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c r="AO1270" s="68"/>
      <c r="AP1270" s="68"/>
      <c r="AQ1270" s="68"/>
      <c r="AR1270" s="68"/>
      <c r="AS1270" s="68"/>
      <c r="AT1270" s="68"/>
      <c r="AU1270" s="68"/>
      <c r="AV1270" s="68"/>
      <c r="AW1270" s="68"/>
      <c r="AX1270" s="68"/>
      <c r="AY1270" s="68"/>
      <c r="AZ1270" s="68"/>
      <c r="BA1270" s="68"/>
      <c r="BB1270" s="68"/>
      <c r="BC1270" s="68"/>
      <c r="BD1270" s="68"/>
      <c r="BE1270" s="68"/>
      <c r="BF1270" s="68"/>
      <c r="BG1270" s="68"/>
      <c r="BH1270" s="68"/>
      <c r="BI1270" s="68"/>
      <c r="BJ1270" s="68"/>
      <c r="BK1270" s="68"/>
      <c r="BL1270" s="68"/>
      <c r="BM1270" s="68"/>
      <c r="BN1270" s="68"/>
      <c r="BO1270" s="68"/>
      <c r="BP1270" s="68"/>
      <c r="BQ1270" s="68"/>
      <c r="BR1270" s="68"/>
      <c r="BS1270" s="46"/>
    </row>
    <row r="1271" spans="4:71" s="47" customFormat="1" ht="9.75" customHeight="1" x14ac:dyDescent="0.3">
      <c r="D1271" s="68"/>
      <c r="E1271" s="68"/>
      <c r="F1271" s="68"/>
      <c r="G1271" s="68"/>
      <c r="H1271" s="68"/>
      <c r="I1271" s="68"/>
      <c r="J1271" s="68"/>
      <c r="K1271" s="68"/>
      <c r="L1271" s="68"/>
      <c r="M1271" s="68"/>
      <c r="N1271" s="68"/>
      <c r="O1271" s="68"/>
      <c r="P1271" s="68"/>
      <c r="Q1271" s="68"/>
      <c r="R1271" s="68"/>
      <c r="S1271" s="68"/>
      <c r="T1271" s="68"/>
      <c r="U1271" s="68"/>
      <c r="V1271" s="68"/>
      <c r="W1271" s="68"/>
      <c r="X1271" s="68"/>
      <c r="Y1271" s="68"/>
      <c r="Z1271" s="68"/>
      <c r="AA1271" s="68"/>
      <c r="AB1271" s="68"/>
      <c r="AC1271" s="68"/>
      <c r="AD1271" s="68"/>
      <c r="AE1271" s="68"/>
      <c r="AF1271" s="68"/>
      <c r="AG1271" s="68"/>
      <c r="AH1271" s="68"/>
      <c r="AI1271" s="68"/>
      <c r="AJ1271" s="68"/>
      <c r="AK1271" s="68"/>
      <c r="AL1271" s="68"/>
      <c r="AM1271" s="68"/>
      <c r="AN1271" s="68"/>
      <c r="AO1271" s="68"/>
      <c r="AP1271" s="68"/>
      <c r="AQ1271" s="68"/>
      <c r="AR1271" s="68"/>
      <c r="AS1271" s="68"/>
      <c r="AT1271" s="68"/>
      <c r="AU1271" s="68"/>
      <c r="AV1271" s="68"/>
      <c r="AW1271" s="68"/>
      <c r="AX1271" s="68"/>
      <c r="AY1271" s="68"/>
      <c r="AZ1271" s="68"/>
      <c r="BA1271" s="68"/>
      <c r="BB1271" s="68"/>
      <c r="BC1271" s="68"/>
      <c r="BD1271" s="68"/>
      <c r="BE1271" s="68"/>
      <c r="BF1271" s="68"/>
      <c r="BG1271" s="68"/>
      <c r="BH1271" s="68"/>
      <c r="BI1271" s="68"/>
      <c r="BJ1271" s="68"/>
      <c r="BK1271" s="68"/>
      <c r="BL1271" s="68"/>
      <c r="BM1271" s="68"/>
      <c r="BN1271" s="68"/>
      <c r="BO1271" s="68"/>
      <c r="BP1271" s="68"/>
      <c r="BQ1271" s="68"/>
      <c r="BR1271" s="68"/>
      <c r="BS1271" s="46"/>
    </row>
    <row r="1272" spans="4:71" s="47" customFormat="1" ht="9.75" customHeight="1" x14ac:dyDescent="0.3">
      <c r="D1272" s="68"/>
      <c r="E1272" s="68"/>
      <c r="F1272" s="68"/>
      <c r="G1272" s="68"/>
      <c r="H1272" s="68"/>
      <c r="I1272" s="68"/>
      <c r="J1272" s="68"/>
      <c r="K1272" s="68"/>
      <c r="L1272" s="68"/>
      <c r="M1272" s="68"/>
      <c r="N1272" s="68"/>
      <c r="O1272" s="68"/>
      <c r="P1272" s="68"/>
      <c r="Q1272" s="68"/>
      <c r="R1272" s="68"/>
      <c r="S1272" s="68"/>
      <c r="T1272" s="68"/>
      <c r="U1272" s="68"/>
      <c r="V1272" s="68"/>
      <c r="W1272" s="68"/>
      <c r="X1272" s="68"/>
      <c r="Y1272" s="68"/>
      <c r="Z1272" s="68"/>
      <c r="AA1272" s="68"/>
      <c r="AB1272" s="68"/>
      <c r="AC1272" s="68"/>
      <c r="AD1272" s="68"/>
      <c r="AE1272" s="68"/>
      <c r="AF1272" s="68"/>
      <c r="AG1272" s="68"/>
      <c r="AH1272" s="68"/>
      <c r="AI1272" s="68"/>
      <c r="AJ1272" s="68"/>
      <c r="AK1272" s="68"/>
      <c r="AL1272" s="68"/>
      <c r="AM1272" s="68"/>
      <c r="AN1272" s="68"/>
      <c r="AO1272" s="68"/>
      <c r="AP1272" s="68"/>
      <c r="AQ1272" s="68"/>
      <c r="AR1272" s="68"/>
      <c r="AS1272" s="68"/>
      <c r="AT1272" s="68"/>
      <c r="AU1272" s="68"/>
      <c r="AV1272" s="68"/>
      <c r="AW1272" s="68"/>
      <c r="AX1272" s="68"/>
      <c r="AY1272" s="68"/>
      <c r="AZ1272" s="68"/>
      <c r="BA1272" s="68"/>
      <c r="BB1272" s="68"/>
      <c r="BC1272" s="68"/>
      <c r="BD1272" s="68"/>
      <c r="BE1272" s="68"/>
      <c r="BF1272" s="68"/>
      <c r="BG1272" s="68"/>
      <c r="BH1272" s="68"/>
      <c r="BI1272" s="68"/>
      <c r="BJ1272" s="68"/>
      <c r="BK1272" s="68"/>
      <c r="BL1272" s="68"/>
      <c r="BM1272" s="68"/>
      <c r="BN1272" s="68"/>
      <c r="BO1272" s="68"/>
      <c r="BP1272" s="68"/>
      <c r="BQ1272" s="68"/>
      <c r="BR1272" s="68"/>
      <c r="BS1272" s="46"/>
    </row>
    <row r="1273" spans="4:71" s="47" customFormat="1" ht="9.75" customHeight="1" x14ac:dyDescent="0.3">
      <c r="D1273" s="68"/>
      <c r="E1273" s="68"/>
      <c r="F1273" s="68"/>
      <c r="G1273" s="68"/>
      <c r="H1273" s="68"/>
      <c r="I1273" s="68"/>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46"/>
    </row>
    <row r="1274" spans="4:71" s="47" customFormat="1" ht="9.75" customHeight="1" x14ac:dyDescent="0.3">
      <c r="D1274" s="68"/>
      <c r="E1274" s="68"/>
      <c r="F1274" s="68"/>
      <c r="G1274" s="68"/>
      <c r="H1274" s="68"/>
      <c r="I1274" s="68"/>
      <c r="J1274" s="68"/>
      <c r="K1274" s="68"/>
      <c r="L1274" s="68"/>
      <c r="M1274" s="68"/>
      <c r="N1274" s="68"/>
      <c r="O1274" s="68"/>
      <c r="P1274" s="68"/>
      <c r="Q1274" s="68"/>
      <c r="R1274" s="68"/>
      <c r="S1274" s="68"/>
      <c r="T1274" s="68"/>
      <c r="U1274" s="68"/>
      <c r="V1274" s="68"/>
      <c r="W1274" s="68"/>
      <c r="X1274" s="68"/>
      <c r="Y1274" s="68"/>
      <c r="Z1274" s="68"/>
      <c r="AA1274" s="68"/>
      <c r="AB1274" s="68"/>
      <c r="AC1274" s="68"/>
      <c r="AD1274" s="68"/>
      <c r="AE1274" s="68"/>
      <c r="AF1274" s="68"/>
      <c r="AG1274" s="68"/>
      <c r="AH1274" s="68"/>
      <c r="AI1274" s="68"/>
      <c r="AJ1274" s="68"/>
      <c r="AK1274" s="68"/>
      <c r="AL1274" s="68"/>
      <c r="AM1274" s="68"/>
      <c r="AN1274" s="68"/>
      <c r="AO1274" s="68"/>
      <c r="AP1274" s="68"/>
      <c r="AQ1274" s="68"/>
      <c r="AR1274" s="68"/>
      <c r="AS1274" s="68"/>
      <c r="AT1274" s="68"/>
      <c r="AU1274" s="68"/>
      <c r="AV1274" s="68"/>
      <c r="AW1274" s="68"/>
      <c r="AX1274" s="68"/>
      <c r="AY1274" s="68"/>
      <c r="AZ1274" s="68"/>
      <c r="BA1274" s="68"/>
      <c r="BB1274" s="68"/>
      <c r="BC1274" s="68"/>
      <c r="BD1274" s="68"/>
      <c r="BE1274" s="68"/>
      <c r="BF1274" s="68"/>
      <c r="BG1274" s="68"/>
      <c r="BH1274" s="68"/>
      <c r="BI1274" s="68"/>
      <c r="BJ1274" s="68"/>
      <c r="BK1274" s="68"/>
      <c r="BL1274" s="68"/>
      <c r="BM1274" s="68"/>
      <c r="BN1274" s="68"/>
      <c r="BO1274" s="68"/>
      <c r="BP1274" s="68"/>
      <c r="BQ1274" s="68"/>
      <c r="BR1274" s="68"/>
      <c r="BS1274" s="46"/>
    </row>
    <row r="1275" spans="4:71" s="47" customFormat="1" ht="9.75" customHeight="1" x14ac:dyDescent="0.3">
      <c r="D1275" s="68"/>
      <c r="E1275" s="68"/>
      <c r="F1275" s="68"/>
      <c r="G1275" s="68"/>
      <c r="H1275" s="68"/>
      <c r="I1275" s="68"/>
      <c r="J1275" s="68"/>
      <c r="K1275" s="68"/>
      <c r="L1275" s="68"/>
      <c r="M1275" s="68"/>
      <c r="N1275" s="68"/>
      <c r="O1275" s="68"/>
      <c r="P1275" s="68"/>
      <c r="Q1275" s="68"/>
      <c r="R1275" s="68"/>
      <c r="S1275" s="68"/>
      <c r="T1275" s="68"/>
      <c r="U1275" s="68"/>
      <c r="V1275" s="68"/>
      <c r="W1275" s="68"/>
      <c r="X1275" s="68"/>
      <c r="Y1275" s="68"/>
      <c r="Z1275" s="68"/>
      <c r="AA1275" s="68"/>
      <c r="AB1275" s="68"/>
      <c r="AC1275" s="68"/>
      <c r="AD1275" s="68"/>
      <c r="AE1275" s="68"/>
      <c r="AF1275" s="68"/>
      <c r="AG1275" s="68"/>
      <c r="AH1275" s="68"/>
      <c r="AI1275" s="68"/>
      <c r="AJ1275" s="68"/>
      <c r="AK1275" s="68"/>
      <c r="AL1275" s="68"/>
      <c r="AM1275" s="68"/>
      <c r="AN1275" s="68"/>
      <c r="AO1275" s="68"/>
      <c r="AP1275" s="68"/>
      <c r="AQ1275" s="68"/>
      <c r="AR1275" s="68"/>
      <c r="AS1275" s="68"/>
      <c r="AT1275" s="68"/>
      <c r="AU1275" s="68"/>
      <c r="AV1275" s="68"/>
      <c r="AW1275" s="68"/>
      <c r="AX1275" s="68"/>
      <c r="AY1275" s="68"/>
      <c r="AZ1275" s="68"/>
      <c r="BA1275" s="68"/>
      <c r="BB1275" s="68"/>
      <c r="BC1275" s="68"/>
      <c r="BD1275" s="68"/>
      <c r="BE1275" s="68"/>
      <c r="BF1275" s="68"/>
      <c r="BG1275" s="68"/>
      <c r="BH1275" s="68"/>
      <c r="BI1275" s="68"/>
      <c r="BJ1275" s="68"/>
      <c r="BK1275" s="68"/>
      <c r="BL1275" s="68"/>
      <c r="BM1275" s="68"/>
      <c r="BN1275" s="68"/>
      <c r="BO1275" s="68"/>
      <c r="BP1275" s="68"/>
      <c r="BQ1275" s="68"/>
      <c r="BR1275" s="68"/>
      <c r="BS1275" s="46"/>
    </row>
    <row r="1276" spans="4:71" s="47" customFormat="1" ht="9.75" customHeight="1" x14ac:dyDescent="0.3">
      <c r="D1276" s="68"/>
      <c r="E1276" s="68"/>
      <c r="F1276" s="68"/>
      <c r="G1276" s="68"/>
      <c r="H1276" s="68"/>
      <c r="I1276" s="68"/>
      <c r="J1276" s="68"/>
      <c r="K1276" s="68"/>
      <c r="L1276" s="68"/>
      <c r="M1276" s="68"/>
      <c r="N1276" s="68"/>
      <c r="O1276" s="68"/>
      <c r="P1276" s="68"/>
      <c r="Q1276" s="68"/>
      <c r="R1276" s="68"/>
      <c r="S1276" s="68"/>
      <c r="T1276" s="68"/>
      <c r="U1276" s="68"/>
      <c r="V1276" s="68"/>
      <c r="W1276" s="68"/>
      <c r="X1276" s="68"/>
      <c r="Y1276" s="68"/>
      <c r="Z1276" s="68"/>
      <c r="AA1276" s="68"/>
      <c r="AB1276" s="68"/>
      <c r="AC1276" s="68"/>
      <c r="AD1276" s="68"/>
      <c r="AE1276" s="68"/>
      <c r="AF1276" s="68"/>
      <c r="AG1276" s="68"/>
      <c r="AH1276" s="68"/>
      <c r="AI1276" s="68"/>
      <c r="AJ1276" s="68"/>
      <c r="AK1276" s="68"/>
      <c r="AL1276" s="68"/>
      <c r="AM1276" s="68"/>
      <c r="AN1276" s="68"/>
      <c r="AO1276" s="68"/>
      <c r="AP1276" s="68"/>
      <c r="AQ1276" s="68"/>
      <c r="AR1276" s="68"/>
      <c r="AS1276" s="68"/>
      <c r="AT1276" s="68"/>
      <c r="AU1276" s="68"/>
      <c r="AV1276" s="68"/>
      <c r="AW1276" s="68"/>
      <c r="AX1276" s="68"/>
      <c r="AY1276" s="68"/>
      <c r="AZ1276" s="68"/>
      <c r="BA1276" s="68"/>
      <c r="BB1276" s="68"/>
      <c r="BC1276" s="68"/>
      <c r="BD1276" s="68"/>
      <c r="BE1276" s="68"/>
      <c r="BF1276" s="68"/>
      <c r="BG1276" s="68"/>
      <c r="BH1276" s="68"/>
      <c r="BI1276" s="68"/>
      <c r="BJ1276" s="68"/>
      <c r="BK1276" s="68"/>
      <c r="BL1276" s="68"/>
      <c r="BM1276" s="68"/>
      <c r="BN1276" s="68"/>
      <c r="BO1276" s="68"/>
      <c r="BP1276" s="68"/>
      <c r="BQ1276" s="68"/>
      <c r="BR1276" s="68"/>
      <c r="BS1276" s="46"/>
    </row>
    <row r="1277" spans="4:71" s="47" customFormat="1" ht="9.75" customHeight="1" x14ac:dyDescent="0.3">
      <c r="D1277" s="68"/>
      <c r="E1277" s="68"/>
      <c r="F1277" s="68"/>
      <c r="G1277" s="68"/>
      <c r="H1277" s="68"/>
      <c r="I1277" s="68"/>
      <c r="J1277" s="68"/>
      <c r="K1277" s="68"/>
      <c r="L1277" s="68"/>
      <c r="M1277" s="68"/>
      <c r="N1277" s="68"/>
      <c r="O1277" s="68"/>
      <c r="P1277" s="68"/>
      <c r="Q1277" s="68"/>
      <c r="R1277" s="68"/>
      <c r="S1277" s="68"/>
      <c r="T1277" s="68"/>
      <c r="U1277" s="68"/>
      <c r="V1277" s="68"/>
      <c r="W1277" s="68"/>
      <c r="X1277" s="68"/>
      <c r="Y1277" s="68"/>
      <c r="Z1277" s="68"/>
      <c r="AA1277" s="68"/>
      <c r="AB1277" s="68"/>
      <c r="AC1277" s="68"/>
      <c r="AD1277" s="68"/>
      <c r="AE1277" s="68"/>
      <c r="AF1277" s="68"/>
      <c r="AG1277" s="68"/>
      <c r="AH1277" s="68"/>
      <c r="AI1277" s="68"/>
      <c r="AJ1277" s="68"/>
      <c r="AK1277" s="68"/>
      <c r="AL1277" s="68"/>
      <c r="AM1277" s="68"/>
      <c r="AN1277" s="68"/>
      <c r="AO1277" s="68"/>
      <c r="AP1277" s="68"/>
      <c r="AQ1277" s="68"/>
      <c r="AR1277" s="68"/>
      <c r="AS1277" s="68"/>
      <c r="AT1277" s="68"/>
      <c r="AU1277" s="68"/>
      <c r="AV1277" s="68"/>
      <c r="AW1277" s="68"/>
      <c r="AX1277" s="68"/>
      <c r="AY1277" s="68"/>
      <c r="AZ1277" s="68"/>
      <c r="BA1277" s="68"/>
      <c r="BB1277" s="68"/>
      <c r="BC1277" s="68"/>
      <c r="BD1277" s="68"/>
      <c r="BE1277" s="68"/>
      <c r="BF1277" s="68"/>
      <c r="BG1277" s="68"/>
      <c r="BH1277" s="68"/>
      <c r="BI1277" s="68"/>
      <c r="BJ1277" s="68"/>
      <c r="BK1277" s="68"/>
      <c r="BL1277" s="68"/>
      <c r="BM1277" s="68"/>
      <c r="BN1277" s="68"/>
      <c r="BO1277" s="68"/>
      <c r="BP1277" s="68"/>
      <c r="BQ1277" s="68"/>
      <c r="BR1277" s="68"/>
      <c r="BS1277" s="46"/>
    </row>
    <row r="1278" spans="4:71" s="47" customFormat="1" ht="9.75" customHeight="1" x14ac:dyDescent="0.3">
      <c r="D1278" s="68"/>
      <c r="E1278" s="68"/>
      <c r="F1278" s="68"/>
      <c r="G1278" s="68"/>
      <c r="H1278" s="68"/>
      <c r="I1278" s="68"/>
      <c r="J1278" s="68"/>
      <c r="K1278" s="68"/>
      <c r="L1278" s="68"/>
      <c r="M1278" s="68"/>
      <c r="N1278" s="68"/>
      <c r="O1278" s="68"/>
      <c r="P1278" s="68"/>
      <c r="Q1278" s="68"/>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68"/>
      <c r="AY1278" s="68"/>
      <c r="AZ1278" s="68"/>
      <c r="BA1278" s="68"/>
      <c r="BB1278" s="68"/>
      <c r="BC1278" s="68"/>
      <c r="BD1278" s="68"/>
      <c r="BE1278" s="68"/>
      <c r="BF1278" s="68"/>
      <c r="BG1278" s="68"/>
      <c r="BH1278" s="68"/>
      <c r="BI1278" s="68"/>
      <c r="BJ1278" s="68"/>
      <c r="BK1278" s="68"/>
      <c r="BL1278" s="68"/>
      <c r="BM1278" s="68"/>
      <c r="BN1278" s="68"/>
      <c r="BO1278" s="68"/>
      <c r="BP1278" s="68"/>
      <c r="BQ1278" s="68"/>
      <c r="BR1278" s="68"/>
      <c r="BS1278" s="46"/>
    </row>
    <row r="1279" spans="4:71" s="47" customFormat="1" ht="9.75" customHeight="1" x14ac:dyDescent="0.3">
      <c r="D1279" s="68"/>
      <c r="E1279" s="68"/>
      <c r="F1279" s="68"/>
      <c r="G1279" s="68"/>
      <c r="H1279" s="68"/>
      <c r="I1279" s="68"/>
      <c r="J1279" s="68"/>
      <c r="K1279" s="68"/>
      <c r="L1279" s="68"/>
      <c r="M1279" s="68"/>
      <c r="N1279" s="68"/>
      <c r="O1279" s="68"/>
      <c r="P1279" s="68"/>
      <c r="Q1279" s="68"/>
      <c r="R1279" s="68"/>
      <c r="S1279" s="68"/>
      <c r="T1279" s="68"/>
      <c r="U1279" s="68"/>
      <c r="V1279" s="68"/>
      <c r="W1279" s="68"/>
      <c r="X1279" s="68"/>
      <c r="Y1279" s="68"/>
      <c r="Z1279" s="68"/>
      <c r="AA1279" s="68"/>
      <c r="AB1279" s="68"/>
      <c r="AC1279" s="68"/>
      <c r="AD1279" s="68"/>
      <c r="AE1279" s="68"/>
      <c r="AF1279" s="68"/>
      <c r="AG1279" s="68"/>
      <c r="AH1279" s="68"/>
      <c r="AI1279" s="68"/>
      <c r="AJ1279" s="68"/>
      <c r="AK1279" s="68"/>
      <c r="AL1279" s="68"/>
      <c r="AM1279" s="68"/>
      <c r="AN1279" s="68"/>
      <c r="AO1279" s="68"/>
      <c r="AP1279" s="68"/>
      <c r="AQ1279" s="68"/>
      <c r="AR1279" s="68"/>
      <c r="AS1279" s="68"/>
      <c r="AT1279" s="68"/>
      <c r="AU1279" s="68"/>
      <c r="AV1279" s="68"/>
      <c r="AW1279" s="68"/>
      <c r="AX1279" s="68"/>
      <c r="AY1279" s="68"/>
      <c r="AZ1279" s="68"/>
      <c r="BA1279" s="68"/>
      <c r="BB1279" s="68"/>
      <c r="BC1279" s="68"/>
      <c r="BD1279" s="68"/>
      <c r="BE1279" s="68"/>
      <c r="BF1279" s="68"/>
      <c r="BG1279" s="68"/>
      <c r="BH1279" s="68"/>
      <c r="BI1279" s="68"/>
      <c r="BJ1279" s="68"/>
      <c r="BK1279" s="68"/>
      <c r="BL1279" s="68"/>
      <c r="BM1279" s="68"/>
      <c r="BN1279" s="68"/>
      <c r="BO1279" s="68"/>
      <c r="BP1279" s="68"/>
      <c r="BQ1279" s="68"/>
      <c r="BR1279" s="68"/>
      <c r="BS1279" s="46"/>
    </row>
    <row r="1280" spans="4:71" s="47" customFormat="1" ht="9.75" customHeight="1" x14ac:dyDescent="0.3">
      <c r="D1280" s="68"/>
      <c r="E1280" s="68"/>
      <c r="F1280" s="68"/>
      <c r="G1280" s="68"/>
      <c r="H1280" s="68"/>
      <c r="I1280" s="68"/>
      <c r="J1280" s="68"/>
      <c r="K1280" s="68"/>
      <c r="L1280" s="68"/>
      <c r="M1280" s="68"/>
      <c r="N1280" s="68"/>
      <c r="O1280" s="68"/>
      <c r="P1280" s="68"/>
      <c r="Q1280" s="68"/>
      <c r="R1280" s="68"/>
      <c r="S1280" s="68"/>
      <c r="T1280" s="68"/>
      <c r="U1280" s="68"/>
      <c r="V1280" s="68"/>
      <c r="W1280" s="68"/>
      <c r="X1280" s="68"/>
      <c r="Y1280" s="68"/>
      <c r="Z1280" s="68"/>
      <c r="AA1280" s="68"/>
      <c r="AB1280" s="68"/>
      <c r="AC1280" s="68"/>
      <c r="AD1280" s="68"/>
      <c r="AE1280" s="68"/>
      <c r="AF1280" s="68"/>
      <c r="AG1280" s="68"/>
      <c r="AH1280" s="68"/>
      <c r="AI1280" s="68"/>
      <c r="AJ1280" s="68"/>
      <c r="AK1280" s="68"/>
      <c r="AL1280" s="68"/>
      <c r="AM1280" s="68"/>
      <c r="AN1280" s="68"/>
      <c r="AO1280" s="68"/>
      <c r="AP1280" s="68"/>
      <c r="AQ1280" s="68"/>
      <c r="AR1280" s="68"/>
      <c r="AS1280" s="68"/>
      <c r="AT1280" s="68"/>
      <c r="AU1280" s="68"/>
      <c r="AV1280" s="68"/>
      <c r="AW1280" s="68"/>
      <c r="AX1280" s="68"/>
      <c r="AY1280" s="68"/>
      <c r="AZ1280" s="68"/>
      <c r="BA1280" s="68"/>
      <c r="BB1280" s="68"/>
      <c r="BC1280" s="68"/>
      <c r="BD1280" s="68"/>
      <c r="BE1280" s="68"/>
      <c r="BF1280" s="68"/>
      <c r="BG1280" s="68"/>
      <c r="BH1280" s="68"/>
      <c r="BI1280" s="68"/>
      <c r="BJ1280" s="68"/>
      <c r="BK1280" s="68"/>
      <c r="BL1280" s="68"/>
      <c r="BM1280" s="68"/>
      <c r="BN1280" s="68"/>
      <c r="BO1280" s="68"/>
      <c r="BP1280" s="68"/>
      <c r="BQ1280" s="68"/>
      <c r="BR1280" s="68"/>
      <c r="BS1280" s="46"/>
    </row>
    <row r="1281" spans="4:71" s="47" customFormat="1" ht="9.75" customHeight="1" x14ac:dyDescent="0.3">
      <c r="D1281" s="68"/>
      <c r="E1281" s="68"/>
      <c r="F1281" s="68"/>
      <c r="G1281" s="68"/>
      <c r="H1281" s="68"/>
      <c r="I1281" s="68"/>
      <c r="J1281" s="68"/>
      <c r="K1281" s="68"/>
      <c r="L1281" s="68"/>
      <c r="M1281" s="68"/>
      <c r="N1281" s="68"/>
      <c r="O1281" s="68"/>
      <c r="P1281" s="68"/>
      <c r="Q1281" s="68"/>
      <c r="R1281" s="68"/>
      <c r="S1281" s="68"/>
      <c r="T1281" s="68"/>
      <c r="U1281" s="68"/>
      <c r="V1281" s="68"/>
      <c r="W1281" s="68"/>
      <c r="X1281" s="68"/>
      <c r="Y1281" s="68"/>
      <c r="Z1281" s="68"/>
      <c r="AA1281" s="68"/>
      <c r="AB1281" s="68"/>
      <c r="AC1281" s="68"/>
      <c r="AD1281" s="68"/>
      <c r="AE1281" s="68"/>
      <c r="AF1281" s="68"/>
      <c r="AG1281" s="68"/>
      <c r="AH1281" s="68"/>
      <c r="AI1281" s="68"/>
      <c r="AJ1281" s="68"/>
      <c r="AK1281" s="68"/>
      <c r="AL1281" s="68"/>
      <c r="AM1281" s="68"/>
      <c r="AN1281" s="68"/>
      <c r="AO1281" s="68"/>
      <c r="AP1281" s="68"/>
      <c r="AQ1281" s="68"/>
      <c r="AR1281" s="68"/>
      <c r="AS1281" s="68"/>
      <c r="AT1281" s="68"/>
      <c r="AU1281" s="68"/>
      <c r="AV1281" s="68"/>
      <c r="AW1281" s="68"/>
      <c r="AX1281" s="68"/>
      <c r="AY1281" s="68"/>
      <c r="AZ1281" s="68"/>
      <c r="BA1281" s="68"/>
      <c r="BB1281" s="68"/>
      <c r="BC1281" s="68"/>
      <c r="BD1281" s="68"/>
      <c r="BE1281" s="68"/>
      <c r="BF1281" s="68"/>
      <c r="BG1281" s="68"/>
      <c r="BH1281" s="68"/>
      <c r="BI1281" s="68"/>
      <c r="BJ1281" s="68"/>
      <c r="BK1281" s="68"/>
      <c r="BL1281" s="68"/>
      <c r="BM1281" s="68"/>
      <c r="BN1281" s="68"/>
      <c r="BO1281" s="68"/>
      <c r="BP1281" s="68"/>
      <c r="BQ1281" s="68"/>
      <c r="BR1281" s="68"/>
      <c r="BS1281" s="46"/>
    </row>
    <row r="1282" spans="4:71" s="47" customFormat="1" ht="9.75" customHeight="1" x14ac:dyDescent="0.3">
      <c r="D1282" s="68"/>
      <c r="E1282" s="68"/>
      <c r="F1282" s="68"/>
      <c r="G1282" s="68"/>
      <c r="H1282" s="68"/>
      <c r="I1282" s="68"/>
      <c r="J1282" s="68"/>
      <c r="K1282" s="68"/>
      <c r="L1282" s="68"/>
      <c r="M1282" s="68"/>
      <c r="N1282" s="68"/>
      <c r="O1282" s="68"/>
      <c r="P1282" s="68"/>
      <c r="Q1282" s="68"/>
      <c r="R1282" s="68"/>
      <c r="S1282" s="68"/>
      <c r="T1282" s="68"/>
      <c r="U1282" s="68"/>
      <c r="V1282" s="68"/>
      <c r="W1282" s="68"/>
      <c r="X1282" s="68"/>
      <c r="Y1282" s="68"/>
      <c r="Z1282" s="68"/>
      <c r="AA1282" s="68"/>
      <c r="AB1282" s="68"/>
      <c r="AC1282" s="68"/>
      <c r="AD1282" s="68"/>
      <c r="AE1282" s="68"/>
      <c r="AF1282" s="68"/>
      <c r="AG1282" s="68"/>
      <c r="AH1282" s="68"/>
      <c r="AI1282" s="68"/>
      <c r="AJ1282" s="68"/>
      <c r="AK1282" s="68"/>
      <c r="AL1282" s="68"/>
      <c r="AM1282" s="68"/>
      <c r="AN1282" s="68"/>
      <c r="AO1282" s="68"/>
      <c r="AP1282" s="68"/>
      <c r="AQ1282" s="68"/>
      <c r="AR1282" s="68"/>
      <c r="AS1282" s="68"/>
      <c r="AT1282" s="68"/>
      <c r="AU1282" s="68"/>
      <c r="AV1282" s="68"/>
      <c r="AW1282" s="68"/>
      <c r="AX1282" s="68"/>
      <c r="AY1282" s="68"/>
      <c r="AZ1282" s="68"/>
      <c r="BA1282" s="68"/>
      <c r="BB1282" s="68"/>
      <c r="BC1282" s="68"/>
      <c r="BD1282" s="68"/>
      <c r="BE1282" s="68"/>
      <c r="BF1282" s="68"/>
      <c r="BG1282" s="68"/>
      <c r="BH1282" s="68"/>
      <c r="BI1282" s="68"/>
      <c r="BJ1282" s="68"/>
      <c r="BK1282" s="68"/>
      <c r="BL1282" s="68"/>
      <c r="BM1282" s="68"/>
      <c r="BN1282" s="68"/>
      <c r="BO1282" s="68"/>
      <c r="BP1282" s="68"/>
      <c r="BQ1282" s="68"/>
      <c r="BR1282" s="68"/>
      <c r="BS1282" s="46"/>
    </row>
    <row r="1283" spans="4:71" s="47" customFormat="1" ht="9.75" customHeight="1" x14ac:dyDescent="0.3">
      <c r="D1283" s="68"/>
      <c r="E1283" s="68"/>
      <c r="F1283" s="68"/>
      <c r="G1283" s="68"/>
      <c r="H1283" s="68"/>
      <c r="I1283" s="68"/>
      <c r="J1283" s="68"/>
      <c r="K1283" s="68"/>
      <c r="L1283" s="68"/>
      <c r="M1283" s="68"/>
      <c r="N1283" s="68"/>
      <c r="O1283" s="68"/>
      <c r="P1283" s="68"/>
      <c r="Q1283" s="68"/>
      <c r="R1283" s="68"/>
      <c r="S1283" s="68"/>
      <c r="T1283" s="68"/>
      <c r="U1283" s="68"/>
      <c r="V1283" s="68"/>
      <c r="W1283" s="68"/>
      <c r="X1283" s="68"/>
      <c r="Y1283" s="68"/>
      <c r="Z1283" s="68"/>
      <c r="AA1283" s="68"/>
      <c r="AB1283" s="68"/>
      <c r="AC1283" s="68"/>
      <c r="AD1283" s="68"/>
      <c r="AE1283" s="68"/>
      <c r="AF1283" s="68"/>
      <c r="AG1283" s="68"/>
      <c r="AH1283" s="68"/>
      <c r="AI1283" s="68"/>
      <c r="AJ1283" s="68"/>
      <c r="AK1283" s="68"/>
      <c r="AL1283" s="68"/>
      <c r="AM1283" s="68"/>
      <c r="AN1283" s="68"/>
      <c r="AO1283" s="68"/>
      <c r="AP1283" s="68"/>
      <c r="AQ1283" s="68"/>
      <c r="AR1283" s="68"/>
      <c r="AS1283" s="68"/>
      <c r="AT1283" s="68"/>
      <c r="AU1283" s="68"/>
      <c r="AV1283" s="68"/>
      <c r="AW1283" s="68"/>
      <c r="AX1283" s="68"/>
      <c r="AY1283" s="68"/>
      <c r="AZ1283" s="68"/>
      <c r="BA1283" s="68"/>
      <c r="BB1283" s="68"/>
      <c r="BC1283" s="68"/>
      <c r="BD1283" s="68"/>
      <c r="BE1283" s="68"/>
      <c r="BF1283" s="68"/>
      <c r="BG1283" s="68"/>
      <c r="BH1283" s="68"/>
      <c r="BI1283" s="68"/>
      <c r="BJ1283" s="68"/>
      <c r="BK1283" s="68"/>
      <c r="BL1283" s="68"/>
      <c r="BM1283" s="68"/>
      <c r="BN1283" s="68"/>
      <c r="BO1283" s="68"/>
      <c r="BP1283" s="68"/>
      <c r="BQ1283" s="68"/>
      <c r="BR1283" s="68"/>
      <c r="BS1283" s="46"/>
    </row>
    <row r="1284" spans="4:71" s="47" customFormat="1" ht="9.75" customHeight="1" x14ac:dyDescent="0.3">
      <c r="D1284" s="68"/>
      <c r="E1284" s="68"/>
      <c r="F1284" s="68"/>
      <c r="G1284" s="68"/>
      <c r="H1284" s="68"/>
      <c r="I1284" s="68"/>
      <c r="J1284" s="68"/>
      <c r="K1284" s="68"/>
      <c r="L1284" s="68"/>
      <c r="M1284" s="68"/>
      <c r="N1284" s="68"/>
      <c r="O1284" s="68"/>
      <c r="P1284" s="68"/>
      <c r="Q1284" s="68"/>
      <c r="R1284" s="68"/>
      <c r="S1284" s="68"/>
      <c r="T1284" s="68"/>
      <c r="U1284" s="68"/>
      <c r="V1284" s="68"/>
      <c r="W1284" s="68"/>
      <c r="X1284" s="68"/>
      <c r="Y1284" s="68"/>
      <c r="Z1284" s="68"/>
      <c r="AA1284" s="68"/>
      <c r="AB1284" s="68"/>
      <c r="AC1284" s="68"/>
      <c r="AD1284" s="68"/>
      <c r="AE1284" s="68"/>
      <c r="AF1284" s="68"/>
      <c r="AG1284" s="68"/>
      <c r="AH1284" s="68"/>
      <c r="AI1284" s="68"/>
      <c r="AJ1284" s="68"/>
      <c r="AK1284" s="68"/>
      <c r="AL1284" s="68"/>
      <c r="AM1284" s="68"/>
      <c r="AN1284" s="68"/>
      <c r="AO1284" s="68"/>
      <c r="AP1284" s="68"/>
      <c r="AQ1284" s="68"/>
      <c r="AR1284" s="68"/>
      <c r="AS1284" s="68"/>
      <c r="AT1284" s="68"/>
      <c r="AU1284" s="68"/>
      <c r="AV1284" s="68"/>
      <c r="AW1284" s="68"/>
      <c r="AX1284" s="68"/>
      <c r="AY1284" s="68"/>
      <c r="AZ1284" s="68"/>
      <c r="BA1284" s="68"/>
      <c r="BB1284" s="68"/>
      <c r="BC1284" s="68"/>
      <c r="BD1284" s="68"/>
      <c r="BE1284" s="68"/>
      <c r="BF1284" s="68"/>
      <c r="BG1284" s="68"/>
      <c r="BH1284" s="68"/>
      <c r="BI1284" s="68"/>
      <c r="BJ1284" s="68"/>
      <c r="BK1284" s="68"/>
      <c r="BL1284" s="68"/>
      <c r="BM1284" s="68"/>
      <c r="BN1284" s="68"/>
      <c r="BO1284" s="68"/>
      <c r="BP1284" s="68"/>
      <c r="BQ1284" s="68"/>
      <c r="BR1284" s="68"/>
      <c r="BS1284" s="46"/>
    </row>
    <row r="1285" spans="4:71" s="47" customFormat="1" ht="9.75" customHeight="1" x14ac:dyDescent="0.3">
      <c r="D1285" s="68"/>
      <c r="E1285" s="68"/>
      <c r="F1285" s="68"/>
      <c r="G1285" s="68"/>
      <c r="H1285" s="68"/>
      <c r="I1285" s="68"/>
      <c r="J1285" s="68"/>
      <c r="K1285" s="68"/>
      <c r="L1285" s="68"/>
      <c r="M1285" s="68"/>
      <c r="N1285" s="68"/>
      <c r="O1285" s="68"/>
      <c r="P1285" s="68"/>
      <c r="Q1285" s="68"/>
      <c r="R1285" s="68"/>
      <c r="S1285" s="68"/>
      <c r="T1285" s="68"/>
      <c r="U1285" s="68"/>
      <c r="V1285" s="68"/>
      <c r="W1285" s="68"/>
      <c r="X1285" s="68"/>
      <c r="Y1285" s="68"/>
      <c r="Z1285" s="68"/>
      <c r="AA1285" s="68"/>
      <c r="AB1285" s="68"/>
      <c r="AC1285" s="68"/>
      <c r="AD1285" s="68"/>
      <c r="AE1285" s="68"/>
      <c r="AF1285" s="68"/>
      <c r="AG1285" s="68"/>
      <c r="AH1285" s="68"/>
      <c r="AI1285" s="68"/>
      <c r="AJ1285" s="68"/>
      <c r="AK1285" s="68"/>
      <c r="AL1285" s="68"/>
      <c r="AM1285" s="68"/>
      <c r="AN1285" s="68"/>
      <c r="AO1285" s="68"/>
      <c r="AP1285" s="68"/>
      <c r="AQ1285" s="68"/>
      <c r="AR1285" s="68"/>
      <c r="AS1285" s="68"/>
      <c r="AT1285" s="68"/>
      <c r="AU1285" s="68"/>
      <c r="AV1285" s="68"/>
      <c r="AW1285" s="68"/>
      <c r="AX1285" s="68"/>
      <c r="AY1285" s="68"/>
      <c r="AZ1285" s="68"/>
      <c r="BA1285" s="68"/>
      <c r="BB1285" s="68"/>
      <c r="BC1285" s="68"/>
      <c r="BD1285" s="68"/>
      <c r="BE1285" s="68"/>
      <c r="BF1285" s="68"/>
      <c r="BG1285" s="68"/>
      <c r="BH1285" s="68"/>
      <c r="BI1285" s="68"/>
      <c r="BJ1285" s="68"/>
      <c r="BK1285" s="68"/>
      <c r="BL1285" s="68"/>
      <c r="BM1285" s="68"/>
      <c r="BN1285" s="68"/>
      <c r="BO1285" s="68"/>
      <c r="BP1285" s="68"/>
      <c r="BQ1285" s="68"/>
      <c r="BR1285" s="68"/>
      <c r="BS1285" s="46"/>
    </row>
    <row r="1286" spans="4:71" s="47" customFormat="1" ht="9.75" customHeight="1" x14ac:dyDescent="0.3">
      <c r="D1286" s="68"/>
      <c r="E1286" s="68"/>
      <c r="F1286" s="68"/>
      <c r="G1286" s="68"/>
      <c r="H1286" s="68"/>
      <c r="I1286" s="68"/>
      <c r="J1286" s="68"/>
      <c r="K1286" s="68"/>
      <c r="L1286" s="68"/>
      <c r="M1286" s="68"/>
      <c r="N1286" s="68"/>
      <c r="O1286" s="68"/>
      <c r="P1286" s="68"/>
      <c r="Q1286" s="68"/>
      <c r="R1286" s="68"/>
      <c r="S1286" s="68"/>
      <c r="T1286" s="68"/>
      <c r="U1286" s="68"/>
      <c r="V1286" s="68"/>
      <c r="W1286" s="68"/>
      <c r="X1286" s="68"/>
      <c r="Y1286" s="68"/>
      <c r="Z1286" s="68"/>
      <c r="AA1286" s="68"/>
      <c r="AB1286" s="68"/>
      <c r="AC1286" s="68"/>
      <c r="AD1286" s="68"/>
      <c r="AE1286" s="68"/>
      <c r="AF1286" s="68"/>
      <c r="AG1286" s="68"/>
      <c r="AH1286" s="68"/>
      <c r="AI1286" s="68"/>
      <c r="AJ1286" s="68"/>
      <c r="AK1286" s="68"/>
      <c r="AL1286" s="68"/>
      <c r="AM1286" s="68"/>
      <c r="AN1286" s="68"/>
      <c r="AO1286" s="68"/>
      <c r="AP1286" s="68"/>
      <c r="AQ1286" s="68"/>
      <c r="AR1286" s="68"/>
      <c r="AS1286" s="68"/>
      <c r="AT1286" s="68"/>
      <c r="AU1286" s="68"/>
      <c r="AV1286" s="68"/>
      <c r="AW1286" s="68"/>
      <c r="AX1286" s="68"/>
      <c r="AY1286" s="68"/>
      <c r="AZ1286" s="68"/>
      <c r="BA1286" s="68"/>
      <c r="BB1286" s="68"/>
      <c r="BC1286" s="68"/>
      <c r="BD1286" s="68"/>
      <c r="BE1286" s="68"/>
      <c r="BF1286" s="68"/>
      <c r="BG1286" s="68"/>
      <c r="BH1286" s="68"/>
      <c r="BI1286" s="68"/>
      <c r="BJ1286" s="68"/>
      <c r="BK1286" s="68"/>
      <c r="BL1286" s="68"/>
      <c r="BM1286" s="68"/>
      <c r="BN1286" s="68"/>
      <c r="BO1286" s="68"/>
      <c r="BP1286" s="68"/>
      <c r="BQ1286" s="68"/>
      <c r="BR1286" s="68"/>
      <c r="BS1286" s="46"/>
    </row>
    <row r="1287" spans="4:71" s="47" customFormat="1" ht="9.75" customHeight="1" x14ac:dyDescent="0.3">
      <c r="D1287" s="68"/>
      <c r="E1287" s="68"/>
      <c r="F1287" s="68"/>
      <c r="G1287" s="68"/>
      <c r="H1287" s="68"/>
      <c r="I1287" s="68"/>
      <c r="J1287" s="68"/>
      <c r="K1287" s="68"/>
      <c r="L1287" s="68"/>
      <c r="M1287" s="68"/>
      <c r="N1287" s="68"/>
      <c r="O1287" s="68"/>
      <c r="P1287" s="68"/>
      <c r="Q1287" s="68"/>
      <c r="R1287" s="68"/>
      <c r="S1287" s="68"/>
      <c r="T1287" s="68"/>
      <c r="U1287" s="68"/>
      <c r="V1287" s="68"/>
      <c r="W1287" s="68"/>
      <c r="X1287" s="68"/>
      <c r="Y1287" s="68"/>
      <c r="Z1287" s="68"/>
      <c r="AA1287" s="68"/>
      <c r="AB1287" s="68"/>
      <c r="AC1287" s="68"/>
      <c r="AD1287" s="68"/>
      <c r="AE1287" s="68"/>
      <c r="AF1287" s="68"/>
      <c r="AG1287" s="68"/>
      <c r="AH1287" s="68"/>
      <c r="AI1287" s="68"/>
      <c r="AJ1287" s="68"/>
      <c r="AK1287" s="68"/>
      <c r="AL1287" s="68"/>
      <c r="AM1287" s="68"/>
      <c r="AN1287" s="68"/>
      <c r="AO1287" s="68"/>
      <c r="AP1287" s="68"/>
      <c r="AQ1287" s="68"/>
      <c r="AR1287" s="68"/>
      <c r="AS1287" s="68"/>
      <c r="AT1287" s="68"/>
      <c r="AU1287" s="68"/>
      <c r="AV1287" s="68"/>
      <c r="AW1287" s="68"/>
      <c r="AX1287" s="68"/>
      <c r="AY1287" s="68"/>
      <c r="AZ1287" s="68"/>
      <c r="BA1287" s="68"/>
      <c r="BB1287" s="68"/>
      <c r="BC1287" s="68"/>
      <c r="BD1287" s="68"/>
      <c r="BE1287" s="68"/>
      <c r="BF1287" s="68"/>
      <c r="BG1287" s="68"/>
      <c r="BH1287" s="68"/>
      <c r="BI1287" s="68"/>
      <c r="BJ1287" s="68"/>
      <c r="BK1287" s="68"/>
      <c r="BL1287" s="68"/>
      <c r="BM1287" s="68"/>
      <c r="BN1287" s="68"/>
      <c r="BO1287" s="68"/>
      <c r="BP1287" s="68"/>
      <c r="BQ1287" s="68"/>
      <c r="BR1287" s="68"/>
      <c r="BS1287" s="46"/>
    </row>
    <row r="1288" spans="4:71" s="47" customFormat="1" ht="9.75" customHeight="1" x14ac:dyDescent="0.3">
      <c r="D1288" s="68"/>
      <c r="E1288" s="68"/>
      <c r="F1288" s="68"/>
      <c r="G1288" s="68"/>
      <c r="H1288" s="68"/>
      <c r="I1288" s="68"/>
      <c r="J1288" s="68"/>
      <c r="K1288" s="68"/>
      <c r="L1288" s="68"/>
      <c r="M1288" s="68"/>
      <c r="N1288" s="68"/>
      <c r="O1288" s="68"/>
      <c r="P1288" s="68"/>
      <c r="Q1288" s="68"/>
      <c r="R1288" s="68"/>
      <c r="S1288" s="68"/>
      <c r="T1288" s="68"/>
      <c r="U1288" s="68"/>
      <c r="V1288" s="68"/>
      <c r="W1288" s="68"/>
      <c r="X1288" s="68"/>
      <c r="Y1288" s="68"/>
      <c r="Z1288" s="68"/>
      <c r="AA1288" s="68"/>
      <c r="AB1288" s="68"/>
      <c r="AC1288" s="68"/>
      <c r="AD1288" s="68"/>
      <c r="AE1288" s="68"/>
      <c r="AF1288" s="68"/>
      <c r="AG1288" s="68"/>
      <c r="AH1288" s="68"/>
      <c r="AI1288" s="68"/>
      <c r="AJ1288" s="68"/>
      <c r="AK1288" s="68"/>
      <c r="AL1288" s="68"/>
      <c r="AM1288" s="68"/>
      <c r="AN1288" s="68"/>
      <c r="AO1288" s="68"/>
      <c r="AP1288" s="68"/>
      <c r="AQ1288" s="68"/>
      <c r="AR1288" s="68"/>
      <c r="AS1288" s="68"/>
      <c r="AT1288" s="68"/>
      <c r="AU1288" s="68"/>
      <c r="AV1288" s="68"/>
      <c r="AW1288" s="68"/>
      <c r="AX1288" s="68"/>
      <c r="AY1288" s="68"/>
      <c r="AZ1288" s="68"/>
      <c r="BA1288" s="68"/>
      <c r="BB1288" s="68"/>
      <c r="BC1288" s="68"/>
      <c r="BD1288" s="68"/>
      <c r="BE1288" s="68"/>
      <c r="BF1288" s="68"/>
      <c r="BG1288" s="68"/>
      <c r="BH1288" s="68"/>
      <c r="BI1288" s="68"/>
      <c r="BJ1288" s="68"/>
      <c r="BK1288" s="68"/>
      <c r="BL1288" s="68"/>
      <c r="BM1288" s="68"/>
      <c r="BN1288" s="68"/>
      <c r="BO1288" s="68"/>
      <c r="BP1288" s="68"/>
      <c r="BQ1288" s="68"/>
      <c r="BR1288" s="68"/>
      <c r="BS1288" s="46"/>
    </row>
    <row r="1289" spans="4:71" s="47" customFormat="1" ht="9.75" customHeight="1" x14ac:dyDescent="0.3">
      <c r="D1289" s="68"/>
      <c r="E1289" s="68"/>
      <c r="F1289" s="68"/>
      <c r="G1289" s="68"/>
      <c r="H1289" s="68"/>
      <c r="I1289" s="68"/>
      <c r="J1289" s="68"/>
      <c r="K1289" s="68"/>
      <c r="L1289" s="68"/>
      <c r="M1289" s="68"/>
      <c r="N1289" s="68"/>
      <c r="O1289" s="68"/>
      <c r="P1289" s="68"/>
      <c r="Q1289" s="68"/>
      <c r="R1289" s="68"/>
      <c r="S1289" s="68"/>
      <c r="T1289" s="68"/>
      <c r="U1289" s="68"/>
      <c r="V1289" s="68"/>
      <c r="W1289" s="68"/>
      <c r="X1289" s="68"/>
      <c r="Y1289" s="68"/>
      <c r="Z1289" s="68"/>
      <c r="AA1289" s="68"/>
      <c r="AB1289" s="68"/>
      <c r="AC1289" s="68"/>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68"/>
      <c r="AY1289" s="68"/>
      <c r="AZ1289" s="68"/>
      <c r="BA1289" s="68"/>
      <c r="BB1289" s="68"/>
      <c r="BC1289" s="68"/>
      <c r="BD1289" s="68"/>
      <c r="BE1289" s="68"/>
      <c r="BF1289" s="68"/>
      <c r="BG1289" s="68"/>
      <c r="BH1289" s="68"/>
      <c r="BI1289" s="68"/>
      <c r="BJ1289" s="68"/>
      <c r="BK1289" s="68"/>
      <c r="BL1289" s="68"/>
      <c r="BM1289" s="68"/>
      <c r="BN1289" s="68"/>
      <c r="BO1289" s="68"/>
      <c r="BP1289" s="68"/>
      <c r="BQ1289" s="68"/>
      <c r="BR1289" s="68"/>
      <c r="BS1289" s="46"/>
    </row>
    <row r="1290" spans="4:71" s="47" customFormat="1" ht="9.75" customHeight="1" x14ac:dyDescent="0.3">
      <c r="D1290" s="68"/>
      <c r="E1290" s="68"/>
      <c r="F1290" s="68"/>
      <c r="G1290" s="68"/>
      <c r="H1290" s="68"/>
      <c r="I1290" s="68"/>
      <c r="J1290" s="68"/>
      <c r="K1290" s="68"/>
      <c r="L1290" s="68"/>
      <c r="M1290" s="68"/>
      <c r="N1290" s="68"/>
      <c r="O1290" s="68"/>
      <c r="P1290" s="68"/>
      <c r="Q1290" s="68"/>
      <c r="R1290" s="68"/>
      <c r="S1290" s="68"/>
      <c r="T1290" s="68"/>
      <c r="U1290" s="68"/>
      <c r="V1290" s="68"/>
      <c r="W1290" s="68"/>
      <c r="X1290" s="68"/>
      <c r="Y1290" s="68"/>
      <c r="Z1290" s="68"/>
      <c r="AA1290" s="68"/>
      <c r="AB1290" s="68"/>
      <c r="AC1290" s="68"/>
      <c r="AD1290" s="68"/>
      <c r="AE1290" s="68"/>
      <c r="AF1290" s="68"/>
      <c r="AG1290" s="68"/>
      <c r="AH1290" s="68"/>
      <c r="AI1290" s="68"/>
      <c r="AJ1290" s="68"/>
      <c r="AK1290" s="68"/>
      <c r="AL1290" s="68"/>
      <c r="AM1290" s="68"/>
      <c r="AN1290" s="68"/>
      <c r="AO1290" s="68"/>
      <c r="AP1290" s="68"/>
      <c r="AQ1290" s="68"/>
      <c r="AR1290" s="68"/>
      <c r="AS1290" s="68"/>
      <c r="AT1290" s="68"/>
      <c r="AU1290" s="68"/>
      <c r="AV1290" s="68"/>
      <c r="AW1290" s="68"/>
      <c r="AX1290" s="68"/>
      <c r="AY1290" s="68"/>
      <c r="AZ1290" s="68"/>
      <c r="BA1290" s="68"/>
      <c r="BB1290" s="68"/>
      <c r="BC1290" s="68"/>
      <c r="BD1290" s="68"/>
      <c r="BE1290" s="68"/>
      <c r="BF1290" s="68"/>
      <c r="BG1290" s="68"/>
      <c r="BH1290" s="68"/>
      <c r="BI1290" s="68"/>
      <c r="BJ1290" s="68"/>
      <c r="BK1290" s="68"/>
      <c r="BL1290" s="68"/>
      <c r="BM1290" s="68"/>
      <c r="BN1290" s="68"/>
      <c r="BO1290" s="68"/>
      <c r="BP1290" s="68"/>
      <c r="BQ1290" s="68"/>
      <c r="BR1290" s="68"/>
      <c r="BS1290" s="46"/>
    </row>
    <row r="1291" spans="4:71" s="47" customFormat="1" ht="9.75" customHeight="1" x14ac:dyDescent="0.3">
      <c r="D1291" s="68"/>
      <c r="E1291" s="68"/>
      <c r="F1291" s="68"/>
      <c r="G1291" s="68"/>
      <c r="H1291" s="68"/>
      <c r="I1291" s="68"/>
      <c r="J1291" s="68"/>
      <c r="K1291" s="68"/>
      <c r="L1291" s="68"/>
      <c r="M1291" s="68"/>
      <c r="N1291" s="68"/>
      <c r="O1291" s="68"/>
      <c r="P1291" s="68"/>
      <c r="Q1291" s="68"/>
      <c r="R1291" s="68"/>
      <c r="S1291" s="68"/>
      <c r="T1291" s="68"/>
      <c r="U1291" s="68"/>
      <c r="V1291" s="68"/>
      <c r="W1291" s="68"/>
      <c r="X1291" s="68"/>
      <c r="Y1291" s="68"/>
      <c r="Z1291" s="68"/>
      <c r="AA1291" s="68"/>
      <c r="AB1291" s="68"/>
      <c r="AC1291" s="68"/>
      <c r="AD1291" s="68"/>
      <c r="AE1291" s="68"/>
      <c r="AF1291" s="68"/>
      <c r="AG1291" s="68"/>
      <c r="AH1291" s="68"/>
      <c r="AI1291" s="68"/>
      <c r="AJ1291" s="68"/>
      <c r="AK1291" s="68"/>
      <c r="AL1291" s="68"/>
      <c r="AM1291" s="68"/>
      <c r="AN1291" s="68"/>
      <c r="AO1291" s="68"/>
      <c r="AP1291" s="68"/>
      <c r="AQ1291" s="68"/>
      <c r="AR1291" s="68"/>
      <c r="AS1291" s="68"/>
      <c r="AT1291" s="68"/>
      <c r="AU1291" s="68"/>
      <c r="AV1291" s="68"/>
      <c r="AW1291" s="68"/>
      <c r="AX1291" s="68"/>
      <c r="AY1291" s="68"/>
      <c r="AZ1291" s="68"/>
      <c r="BA1291" s="68"/>
      <c r="BB1291" s="68"/>
      <c r="BC1291" s="68"/>
      <c r="BD1291" s="68"/>
      <c r="BE1291" s="68"/>
      <c r="BF1291" s="68"/>
      <c r="BG1291" s="68"/>
      <c r="BH1291" s="68"/>
      <c r="BI1291" s="68"/>
      <c r="BJ1291" s="68"/>
      <c r="BK1291" s="68"/>
      <c r="BL1291" s="68"/>
      <c r="BM1291" s="68"/>
      <c r="BN1291" s="68"/>
      <c r="BO1291" s="68"/>
      <c r="BP1291" s="68"/>
      <c r="BQ1291" s="68"/>
      <c r="BR1291" s="68"/>
      <c r="BS1291" s="46"/>
    </row>
    <row r="1292" spans="4:71" s="47" customFormat="1" ht="9.75" customHeight="1" x14ac:dyDescent="0.3">
      <c r="D1292" s="68"/>
      <c r="E1292" s="68"/>
      <c r="F1292" s="68"/>
      <c r="G1292" s="68"/>
      <c r="H1292" s="68"/>
      <c r="I1292" s="68"/>
      <c r="J1292" s="68"/>
      <c r="K1292" s="68"/>
      <c r="L1292" s="68"/>
      <c r="M1292" s="68"/>
      <c r="N1292" s="68"/>
      <c r="O1292" s="68"/>
      <c r="P1292" s="68"/>
      <c r="Q1292" s="68"/>
      <c r="R1292" s="68"/>
      <c r="S1292" s="68"/>
      <c r="T1292" s="68"/>
      <c r="U1292" s="68"/>
      <c r="V1292" s="68"/>
      <c r="W1292" s="68"/>
      <c r="X1292" s="68"/>
      <c r="Y1292" s="68"/>
      <c r="Z1292" s="68"/>
      <c r="AA1292" s="68"/>
      <c r="AB1292" s="68"/>
      <c r="AC1292" s="68"/>
      <c r="AD1292" s="68"/>
      <c r="AE1292" s="68"/>
      <c r="AF1292" s="68"/>
      <c r="AG1292" s="68"/>
      <c r="AH1292" s="68"/>
      <c r="AI1292" s="68"/>
      <c r="AJ1292" s="68"/>
      <c r="AK1292" s="68"/>
      <c r="AL1292" s="68"/>
      <c r="AM1292" s="68"/>
      <c r="AN1292" s="68"/>
      <c r="AO1292" s="68"/>
      <c r="AP1292" s="68"/>
      <c r="AQ1292" s="68"/>
      <c r="AR1292" s="68"/>
      <c r="AS1292" s="68"/>
      <c r="AT1292" s="68"/>
      <c r="AU1292" s="68"/>
      <c r="AV1292" s="68"/>
      <c r="AW1292" s="68"/>
      <c r="AX1292" s="68"/>
      <c r="AY1292" s="68"/>
      <c r="AZ1292" s="68"/>
      <c r="BA1292" s="68"/>
      <c r="BB1292" s="68"/>
      <c r="BC1292" s="68"/>
      <c r="BD1292" s="68"/>
      <c r="BE1292" s="68"/>
      <c r="BF1292" s="68"/>
      <c r="BG1292" s="68"/>
      <c r="BH1292" s="68"/>
      <c r="BI1292" s="68"/>
      <c r="BJ1292" s="68"/>
      <c r="BK1292" s="68"/>
      <c r="BL1292" s="68"/>
      <c r="BM1292" s="68"/>
      <c r="BN1292" s="68"/>
      <c r="BO1292" s="68"/>
      <c r="BP1292" s="68"/>
      <c r="BQ1292" s="68"/>
      <c r="BR1292" s="68"/>
      <c r="BS1292" s="46"/>
    </row>
    <row r="1293" spans="4:71" s="47" customFormat="1" ht="9.75" customHeight="1" x14ac:dyDescent="0.3">
      <c r="D1293" s="68"/>
      <c r="E1293" s="68"/>
      <c r="F1293" s="68"/>
      <c r="G1293" s="68"/>
      <c r="H1293" s="68"/>
      <c r="I1293" s="68"/>
      <c r="J1293" s="68"/>
      <c r="K1293" s="68"/>
      <c r="L1293" s="68"/>
      <c r="M1293" s="68"/>
      <c r="N1293" s="68"/>
      <c r="O1293" s="68"/>
      <c r="P1293" s="68"/>
      <c r="Q1293" s="68"/>
      <c r="R1293" s="68"/>
      <c r="S1293" s="68"/>
      <c r="T1293" s="68"/>
      <c r="U1293" s="68"/>
      <c r="V1293" s="68"/>
      <c r="W1293" s="68"/>
      <c r="X1293" s="68"/>
      <c r="Y1293" s="68"/>
      <c r="Z1293" s="68"/>
      <c r="AA1293" s="68"/>
      <c r="AB1293" s="68"/>
      <c r="AC1293" s="68"/>
      <c r="AD1293" s="68"/>
      <c r="AE1293" s="68"/>
      <c r="AF1293" s="68"/>
      <c r="AG1293" s="68"/>
      <c r="AH1293" s="68"/>
      <c r="AI1293" s="68"/>
      <c r="AJ1293" s="68"/>
      <c r="AK1293" s="68"/>
      <c r="AL1293" s="68"/>
      <c r="AM1293" s="68"/>
      <c r="AN1293" s="68"/>
      <c r="AO1293" s="68"/>
      <c r="AP1293" s="68"/>
      <c r="AQ1293" s="68"/>
      <c r="AR1293" s="68"/>
      <c r="AS1293" s="68"/>
      <c r="AT1293" s="68"/>
      <c r="AU1293" s="68"/>
      <c r="AV1293" s="68"/>
      <c r="AW1293" s="68"/>
      <c r="AX1293" s="68"/>
      <c r="AY1293" s="68"/>
      <c r="AZ1293" s="68"/>
      <c r="BA1293" s="68"/>
      <c r="BB1293" s="68"/>
      <c r="BC1293" s="68"/>
      <c r="BD1293" s="68"/>
      <c r="BE1293" s="68"/>
      <c r="BF1293" s="68"/>
      <c r="BG1293" s="68"/>
      <c r="BH1293" s="68"/>
      <c r="BI1293" s="68"/>
      <c r="BJ1293" s="68"/>
      <c r="BK1293" s="68"/>
      <c r="BL1293" s="68"/>
      <c r="BM1293" s="68"/>
      <c r="BN1293" s="68"/>
      <c r="BO1293" s="68"/>
      <c r="BP1293" s="68"/>
      <c r="BQ1293" s="68"/>
      <c r="BR1293" s="68"/>
      <c r="BS1293" s="46"/>
    </row>
    <row r="1294" spans="4:71" s="47" customFormat="1" ht="9.75" customHeight="1" x14ac:dyDescent="0.3">
      <c r="D1294" s="68"/>
      <c r="E1294" s="68"/>
      <c r="F1294" s="68"/>
      <c r="G1294" s="68"/>
      <c r="H1294" s="68"/>
      <c r="I1294" s="68"/>
      <c r="J1294" s="68"/>
      <c r="K1294" s="68"/>
      <c r="L1294" s="68"/>
      <c r="M1294" s="68"/>
      <c r="N1294" s="68"/>
      <c r="O1294" s="68"/>
      <c r="P1294" s="68"/>
      <c r="Q1294" s="68"/>
      <c r="R1294" s="68"/>
      <c r="S1294" s="68"/>
      <c r="T1294" s="68"/>
      <c r="U1294" s="68"/>
      <c r="V1294" s="68"/>
      <c r="W1294" s="68"/>
      <c r="X1294" s="68"/>
      <c r="Y1294" s="68"/>
      <c r="Z1294" s="68"/>
      <c r="AA1294" s="68"/>
      <c r="AB1294" s="68"/>
      <c r="AC1294" s="68"/>
      <c r="AD1294" s="68"/>
      <c r="AE1294" s="68"/>
      <c r="AF1294" s="68"/>
      <c r="AG1294" s="68"/>
      <c r="AH1294" s="68"/>
      <c r="AI1294" s="68"/>
      <c r="AJ1294" s="68"/>
      <c r="AK1294" s="68"/>
      <c r="AL1294" s="68"/>
      <c r="AM1294" s="68"/>
      <c r="AN1294" s="68"/>
      <c r="AO1294" s="68"/>
      <c r="AP1294" s="68"/>
      <c r="AQ1294" s="68"/>
      <c r="AR1294" s="68"/>
      <c r="AS1294" s="68"/>
      <c r="AT1294" s="68"/>
      <c r="AU1294" s="68"/>
      <c r="AV1294" s="68"/>
      <c r="AW1294" s="68"/>
      <c r="AX1294" s="68"/>
      <c r="AY1294" s="68"/>
      <c r="AZ1294" s="68"/>
      <c r="BA1294" s="68"/>
      <c r="BB1294" s="68"/>
      <c r="BC1294" s="68"/>
      <c r="BD1294" s="68"/>
      <c r="BE1294" s="68"/>
      <c r="BF1294" s="68"/>
      <c r="BG1294" s="68"/>
      <c r="BH1294" s="68"/>
      <c r="BI1294" s="68"/>
      <c r="BJ1294" s="68"/>
      <c r="BK1294" s="68"/>
      <c r="BL1294" s="68"/>
      <c r="BM1294" s="68"/>
      <c r="BN1294" s="68"/>
      <c r="BO1294" s="68"/>
      <c r="BP1294" s="68"/>
      <c r="BQ1294" s="68"/>
      <c r="BR1294" s="68"/>
      <c r="BS1294" s="46"/>
    </row>
    <row r="1295" spans="4:71" s="47" customFormat="1" ht="9.75" customHeight="1" x14ac:dyDescent="0.3">
      <c r="D1295" s="68"/>
      <c r="E1295" s="68"/>
      <c r="F1295" s="68"/>
      <c r="G1295" s="68"/>
      <c r="H1295" s="68"/>
      <c r="I1295" s="68"/>
      <c r="J1295" s="68"/>
      <c r="K1295" s="68"/>
      <c r="L1295" s="68"/>
      <c r="M1295" s="68"/>
      <c r="N1295" s="68"/>
      <c r="O1295" s="68"/>
      <c r="P1295" s="68"/>
      <c r="Q1295" s="68"/>
      <c r="R1295" s="68"/>
      <c r="S1295" s="68"/>
      <c r="T1295" s="68"/>
      <c r="U1295" s="68"/>
      <c r="V1295" s="68"/>
      <c r="W1295" s="68"/>
      <c r="X1295" s="68"/>
      <c r="Y1295" s="68"/>
      <c r="Z1295" s="68"/>
      <c r="AA1295" s="68"/>
      <c r="AB1295" s="68"/>
      <c r="AC1295" s="68"/>
      <c r="AD1295" s="68"/>
      <c r="AE1295" s="68"/>
      <c r="AF1295" s="68"/>
      <c r="AG1295" s="68"/>
      <c r="AH1295" s="68"/>
      <c r="AI1295" s="68"/>
      <c r="AJ1295" s="68"/>
      <c r="AK1295" s="68"/>
      <c r="AL1295" s="68"/>
      <c r="AM1295" s="68"/>
      <c r="AN1295" s="68"/>
      <c r="AO1295" s="68"/>
      <c r="AP1295" s="68"/>
      <c r="AQ1295" s="68"/>
      <c r="AR1295" s="68"/>
      <c r="AS1295" s="68"/>
      <c r="AT1295" s="68"/>
      <c r="AU1295" s="68"/>
      <c r="AV1295" s="68"/>
      <c r="AW1295" s="68"/>
      <c r="AX1295" s="68"/>
      <c r="AY1295" s="68"/>
      <c r="AZ1295" s="68"/>
      <c r="BA1295" s="68"/>
      <c r="BB1295" s="68"/>
      <c r="BC1295" s="68"/>
      <c r="BD1295" s="68"/>
      <c r="BE1295" s="68"/>
      <c r="BF1295" s="68"/>
      <c r="BG1295" s="68"/>
      <c r="BH1295" s="68"/>
      <c r="BI1295" s="68"/>
      <c r="BJ1295" s="68"/>
      <c r="BK1295" s="68"/>
      <c r="BL1295" s="68"/>
      <c r="BM1295" s="68"/>
      <c r="BN1295" s="68"/>
      <c r="BO1295" s="68"/>
      <c r="BP1295" s="68"/>
      <c r="BQ1295" s="68"/>
      <c r="BR1295" s="68"/>
      <c r="BS1295" s="46"/>
    </row>
    <row r="1296" spans="4:71" s="47" customFormat="1" ht="9.75" customHeight="1" x14ac:dyDescent="0.3">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G1296" s="68"/>
      <c r="AH1296" s="68"/>
      <c r="AI1296" s="68"/>
      <c r="AJ1296" s="68"/>
      <c r="AK1296" s="68"/>
      <c r="AL1296" s="68"/>
      <c r="AM1296" s="68"/>
      <c r="AN1296" s="68"/>
      <c r="AO1296" s="68"/>
      <c r="AP1296" s="68"/>
      <c r="AQ1296" s="68"/>
      <c r="AR1296" s="68"/>
      <c r="AS1296" s="68"/>
      <c r="AT1296" s="68"/>
      <c r="AU1296" s="68"/>
      <c r="AV1296" s="68"/>
      <c r="AW1296" s="68"/>
      <c r="AX1296" s="68"/>
      <c r="AY1296" s="68"/>
      <c r="AZ1296" s="68"/>
      <c r="BA1296" s="68"/>
      <c r="BB1296" s="68"/>
      <c r="BC1296" s="68"/>
      <c r="BD1296" s="68"/>
      <c r="BE1296" s="68"/>
      <c r="BF1296" s="68"/>
      <c r="BG1296" s="68"/>
      <c r="BH1296" s="68"/>
      <c r="BI1296" s="68"/>
      <c r="BJ1296" s="68"/>
      <c r="BK1296" s="68"/>
      <c r="BL1296" s="68"/>
      <c r="BM1296" s="68"/>
      <c r="BN1296" s="68"/>
      <c r="BO1296" s="68"/>
      <c r="BP1296" s="68"/>
      <c r="BQ1296" s="68"/>
      <c r="BR1296" s="68"/>
      <c r="BS1296" s="46"/>
    </row>
    <row r="1297" spans="4:71" s="47" customFormat="1" ht="9.75" customHeight="1" x14ac:dyDescent="0.3">
      <c r="D1297" s="68"/>
      <c r="E1297" s="68"/>
      <c r="F1297" s="68"/>
      <c r="G1297" s="68"/>
      <c r="H1297" s="68"/>
      <c r="I1297" s="68"/>
      <c r="J1297" s="68"/>
      <c r="K1297" s="68"/>
      <c r="L1297" s="68"/>
      <c r="M1297" s="68"/>
      <c r="N1297" s="68"/>
      <c r="O1297" s="68"/>
      <c r="P1297" s="68"/>
      <c r="Q1297" s="68"/>
      <c r="R1297" s="68"/>
      <c r="S1297" s="68"/>
      <c r="T1297" s="68"/>
      <c r="U1297" s="68"/>
      <c r="V1297" s="68"/>
      <c r="W1297" s="68"/>
      <c r="X1297" s="68"/>
      <c r="Y1297" s="68"/>
      <c r="Z1297" s="68"/>
      <c r="AA1297" s="68"/>
      <c r="AB1297" s="68"/>
      <c r="AC1297" s="68"/>
      <c r="AD1297" s="68"/>
      <c r="AE1297" s="68"/>
      <c r="AF1297" s="68"/>
      <c r="AG1297" s="68"/>
      <c r="AH1297" s="68"/>
      <c r="AI1297" s="68"/>
      <c r="AJ1297" s="68"/>
      <c r="AK1297" s="68"/>
      <c r="AL1297" s="68"/>
      <c r="AM1297" s="68"/>
      <c r="AN1297" s="68"/>
      <c r="AO1297" s="68"/>
      <c r="AP1297" s="68"/>
      <c r="AQ1297" s="68"/>
      <c r="AR1297" s="68"/>
      <c r="AS1297" s="68"/>
      <c r="AT1297" s="68"/>
      <c r="AU1297" s="68"/>
      <c r="AV1297" s="68"/>
      <c r="AW1297" s="68"/>
      <c r="AX1297" s="68"/>
      <c r="AY1297" s="68"/>
      <c r="AZ1297" s="68"/>
      <c r="BA1297" s="68"/>
      <c r="BB1297" s="68"/>
      <c r="BC1297" s="68"/>
      <c r="BD1297" s="68"/>
      <c r="BE1297" s="68"/>
      <c r="BF1297" s="68"/>
      <c r="BG1297" s="68"/>
      <c r="BH1297" s="68"/>
      <c r="BI1297" s="68"/>
      <c r="BJ1297" s="68"/>
      <c r="BK1297" s="68"/>
      <c r="BL1297" s="68"/>
      <c r="BM1297" s="68"/>
      <c r="BN1297" s="68"/>
      <c r="BO1297" s="68"/>
      <c r="BP1297" s="68"/>
      <c r="BQ1297" s="68"/>
      <c r="BR1297" s="68"/>
      <c r="BS1297" s="46"/>
    </row>
    <row r="1298" spans="4:71" s="47" customFormat="1" ht="9.75" customHeight="1" x14ac:dyDescent="0.3">
      <c r="D1298" s="68"/>
      <c r="E1298" s="68"/>
      <c r="F1298" s="68"/>
      <c r="G1298" s="68"/>
      <c r="H1298" s="68"/>
      <c r="I1298" s="68"/>
      <c r="J1298" s="68"/>
      <c r="K1298" s="68"/>
      <c r="L1298" s="68"/>
      <c r="M1298" s="68"/>
      <c r="N1298" s="68"/>
      <c r="O1298" s="68"/>
      <c r="P1298" s="68"/>
      <c r="Q1298" s="68"/>
      <c r="R1298" s="68"/>
      <c r="S1298" s="68"/>
      <c r="T1298" s="68"/>
      <c r="U1298" s="68"/>
      <c r="V1298" s="68"/>
      <c r="W1298" s="68"/>
      <c r="X1298" s="68"/>
      <c r="Y1298" s="68"/>
      <c r="Z1298" s="68"/>
      <c r="AA1298" s="68"/>
      <c r="AB1298" s="68"/>
      <c r="AC1298" s="68"/>
      <c r="AD1298" s="68"/>
      <c r="AE1298" s="68"/>
      <c r="AF1298" s="68"/>
      <c r="AG1298" s="68"/>
      <c r="AH1298" s="68"/>
      <c r="AI1298" s="68"/>
      <c r="AJ1298" s="68"/>
      <c r="AK1298" s="68"/>
      <c r="AL1298" s="68"/>
      <c r="AM1298" s="68"/>
      <c r="AN1298" s="68"/>
      <c r="AO1298" s="68"/>
      <c r="AP1298" s="68"/>
      <c r="AQ1298" s="68"/>
      <c r="AR1298" s="68"/>
      <c r="AS1298" s="68"/>
      <c r="AT1298" s="68"/>
      <c r="AU1298" s="68"/>
      <c r="AV1298" s="68"/>
      <c r="AW1298" s="68"/>
      <c r="AX1298" s="68"/>
      <c r="AY1298" s="68"/>
      <c r="AZ1298" s="68"/>
      <c r="BA1298" s="68"/>
      <c r="BB1298" s="68"/>
      <c r="BC1298" s="68"/>
      <c r="BD1298" s="68"/>
      <c r="BE1298" s="68"/>
      <c r="BF1298" s="68"/>
      <c r="BG1298" s="68"/>
      <c r="BH1298" s="68"/>
      <c r="BI1298" s="68"/>
      <c r="BJ1298" s="68"/>
      <c r="BK1298" s="68"/>
      <c r="BL1298" s="68"/>
      <c r="BM1298" s="68"/>
      <c r="BN1298" s="68"/>
      <c r="BO1298" s="68"/>
      <c r="BP1298" s="68"/>
      <c r="BQ1298" s="68"/>
      <c r="BR1298" s="68"/>
      <c r="BS1298" s="46"/>
    </row>
    <row r="1299" spans="4:71" s="47" customFormat="1" ht="9.75" customHeight="1" x14ac:dyDescent="0.3">
      <c r="D1299" s="68"/>
      <c r="E1299" s="68"/>
      <c r="F1299" s="68"/>
      <c r="G1299" s="68"/>
      <c r="H1299" s="68"/>
      <c r="I1299" s="68"/>
      <c r="J1299" s="68"/>
      <c r="K1299" s="68"/>
      <c r="L1299" s="68"/>
      <c r="M1299" s="68"/>
      <c r="N1299" s="68"/>
      <c r="O1299" s="68"/>
      <c r="P1299" s="68"/>
      <c r="Q1299" s="68"/>
      <c r="R1299" s="68"/>
      <c r="S1299" s="68"/>
      <c r="T1299" s="68"/>
      <c r="U1299" s="68"/>
      <c r="V1299" s="68"/>
      <c r="W1299" s="68"/>
      <c r="X1299" s="68"/>
      <c r="Y1299" s="68"/>
      <c r="Z1299" s="68"/>
      <c r="AA1299" s="68"/>
      <c r="AB1299" s="68"/>
      <c r="AC1299" s="68"/>
      <c r="AD1299" s="68"/>
      <c r="AE1299" s="68"/>
      <c r="AF1299" s="68"/>
      <c r="AG1299" s="68"/>
      <c r="AH1299" s="68"/>
      <c r="AI1299" s="68"/>
      <c r="AJ1299" s="68"/>
      <c r="AK1299" s="68"/>
      <c r="AL1299" s="68"/>
      <c r="AM1299" s="68"/>
      <c r="AN1299" s="68"/>
      <c r="AO1299" s="68"/>
      <c r="AP1299" s="68"/>
      <c r="AQ1299" s="68"/>
      <c r="AR1299" s="68"/>
      <c r="AS1299" s="68"/>
      <c r="AT1299" s="68"/>
      <c r="AU1299" s="68"/>
      <c r="AV1299" s="68"/>
      <c r="AW1299" s="68"/>
      <c r="AX1299" s="68"/>
      <c r="AY1299" s="68"/>
      <c r="AZ1299" s="68"/>
      <c r="BA1299" s="68"/>
      <c r="BB1299" s="68"/>
      <c r="BC1299" s="68"/>
      <c r="BD1299" s="68"/>
      <c r="BE1299" s="68"/>
      <c r="BF1299" s="68"/>
      <c r="BG1299" s="68"/>
      <c r="BH1299" s="68"/>
      <c r="BI1299" s="68"/>
      <c r="BJ1299" s="68"/>
      <c r="BK1299" s="68"/>
      <c r="BL1299" s="68"/>
      <c r="BM1299" s="68"/>
      <c r="BN1299" s="68"/>
      <c r="BO1299" s="68"/>
      <c r="BP1299" s="68"/>
      <c r="BQ1299" s="68"/>
      <c r="BR1299" s="68"/>
      <c r="BS1299" s="46"/>
    </row>
    <row r="1300" spans="4:71" s="47" customFormat="1" ht="9.75" customHeight="1" x14ac:dyDescent="0.3">
      <c r="D1300" s="68"/>
      <c r="E1300" s="68"/>
      <c r="F1300" s="68"/>
      <c r="G1300" s="68"/>
      <c r="H1300" s="68"/>
      <c r="I1300" s="68"/>
      <c r="J1300" s="68"/>
      <c r="K1300" s="68"/>
      <c r="L1300" s="68"/>
      <c r="M1300" s="68"/>
      <c r="N1300" s="68"/>
      <c r="O1300" s="68"/>
      <c r="P1300" s="68"/>
      <c r="Q1300" s="68"/>
      <c r="R1300" s="68"/>
      <c r="S1300" s="68"/>
      <c r="T1300" s="68"/>
      <c r="U1300" s="68"/>
      <c r="V1300" s="68"/>
      <c r="W1300" s="68"/>
      <c r="X1300" s="68"/>
      <c r="Y1300" s="68"/>
      <c r="Z1300" s="68"/>
      <c r="AA1300" s="68"/>
      <c r="AB1300" s="68"/>
      <c r="AC1300" s="68"/>
      <c r="AD1300" s="68"/>
      <c r="AE1300" s="68"/>
      <c r="AF1300" s="68"/>
      <c r="AG1300" s="68"/>
      <c r="AH1300" s="68"/>
      <c r="AI1300" s="68"/>
      <c r="AJ1300" s="68"/>
      <c r="AK1300" s="68"/>
      <c r="AL1300" s="68"/>
      <c r="AM1300" s="68"/>
      <c r="AN1300" s="68"/>
      <c r="AO1300" s="68"/>
      <c r="AP1300" s="68"/>
      <c r="AQ1300" s="68"/>
      <c r="AR1300" s="68"/>
      <c r="AS1300" s="68"/>
      <c r="AT1300" s="68"/>
      <c r="AU1300" s="68"/>
      <c r="AV1300" s="68"/>
      <c r="AW1300" s="68"/>
      <c r="AX1300" s="68"/>
      <c r="AY1300" s="68"/>
      <c r="AZ1300" s="68"/>
      <c r="BA1300" s="68"/>
      <c r="BB1300" s="68"/>
      <c r="BC1300" s="68"/>
      <c r="BD1300" s="68"/>
      <c r="BE1300" s="68"/>
      <c r="BF1300" s="68"/>
      <c r="BG1300" s="68"/>
      <c r="BH1300" s="68"/>
      <c r="BI1300" s="68"/>
      <c r="BJ1300" s="68"/>
      <c r="BK1300" s="68"/>
      <c r="BL1300" s="68"/>
      <c r="BM1300" s="68"/>
      <c r="BN1300" s="68"/>
      <c r="BO1300" s="68"/>
      <c r="BP1300" s="68"/>
      <c r="BQ1300" s="68"/>
      <c r="BR1300" s="68"/>
      <c r="BS1300" s="46"/>
    </row>
    <row r="1301" spans="4:71" s="47" customFormat="1" ht="9.75" customHeight="1" x14ac:dyDescent="0.3">
      <c r="D1301" s="68"/>
      <c r="E1301" s="68"/>
      <c r="F1301" s="68"/>
      <c r="G1301" s="68"/>
      <c r="H1301" s="68"/>
      <c r="I1301" s="68"/>
      <c r="J1301" s="68"/>
      <c r="K1301" s="68"/>
      <c r="L1301" s="68"/>
      <c r="M1301" s="68"/>
      <c r="N1301" s="68"/>
      <c r="O1301" s="68"/>
      <c r="P1301" s="68"/>
      <c r="Q1301" s="68"/>
      <c r="R1301" s="68"/>
      <c r="S1301" s="68"/>
      <c r="T1301" s="68"/>
      <c r="U1301" s="68"/>
      <c r="V1301" s="68"/>
      <c r="W1301" s="68"/>
      <c r="X1301" s="68"/>
      <c r="Y1301" s="68"/>
      <c r="Z1301" s="68"/>
      <c r="AA1301" s="68"/>
      <c r="AB1301" s="68"/>
      <c r="AC1301" s="68"/>
      <c r="AD1301" s="68"/>
      <c r="AE1301" s="68"/>
      <c r="AF1301" s="68"/>
      <c r="AG1301" s="68"/>
      <c r="AH1301" s="68"/>
      <c r="AI1301" s="68"/>
      <c r="AJ1301" s="68"/>
      <c r="AK1301" s="68"/>
      <c r="AL1301" s="68"/>
      <c r="AM1301" s="68"/>
      <c r="AN1301" s="68"/>
      <c r="AO1301" s="68"/>
      <c r="AP1301" s="68"/>
      <c r="AQ1301" s="68"/>
      <c r="AR1301" s="68"/>
      <c r="AS1301" s="68"/>
      <c r="AT1301" s="68"/>
      <c r="AU1301" s="68"/>
      <c r="AV1301" s="68"/>
      <c r="AW1301" s="68"/>
      <c r="AX1301" s="68"/>
      <c r="AY1301" s="68"/>
      <c r="AZ1301" s="68"/>
      <c r="BA1301" s="68"/>
      <c r="BB1301" s="68"/>
      <c r="BC1301" s="68"/>
      <c r="BD1301" s="68"/>
      <c r="BE1301" s="68"/>
      <c r="BF1301" s="68"/>
      <c r="BG1301" s="68"/>
      <c r="BH1301" s="68"/>
      <c r="BI1301" s="68"/>
      <c r="BJ1301" s="68"/>
      <c r="BK1301" s="68"/>
      <c r="BL1301" s="68"/>
      <c r="BM1301" s="68"/>
      <c r="BN1301" s="68"/>
      <c r="BO1301" s="68"/>
      <c r="BP1301" s="68"/>
      <c r="BQ1301" s="68"/>
      <c r="BR1301" s="68"/>
      <c r="BS1301" s="46"/>
    </row>
    <row r="1302" spans="4:71" s="47" customFormat="1" ht="9.75" customHeight="1" x14ac:dyDescent="0.3">
      <c r="D1302" s="68"/>
      <c r="E1302" s="68"/>
      <c r="F1302" s="68"/>
      <c r="G1302" s="68"/>
      <c r="H1302" s="68"/>
      <c r="I1302" s="68"/>
      <c r="J1302" s="68"/>
      <c r="K1302" s="68"/>
      <c r="L1302" s="68"/>
      <c r="M1302" s="68"/>
      <c r="N1302" s="68"/>
      <c r="O1302" s="68"/>
      <c r="P1302" s="68"/>
      <c r="Q1302" s="68"/>
      <c r="R1302" s="68"/>
      <c r="S1302" s="68"/>
      <c r="T1302" s="68"/>
      <c r="U1302" s="68"/>
      <c r="V1302" s="68"/>
      <c r="W1302" s="68"/>
      <c r="X1302" s="68"/>
      <c r="Y1302" s="68"/>
      <c r="Z1302" s="68"/>
      <c r="AA1302" s="68"/>
      <c r="AB1302" s="68"/>
      <c r="AC1302" s="68"/>
      <c r="AD1302" s="68"/>
      <c r="AE1302" s="68"/>
      <c r="AF1302" s="68"/>
      <c r="AG1302" s="68"/>
      <c r="AH1302" s="68"/>
      <c r="AI1302" s="68"/>
      <c r="AJ1302" s="68"/>
      <c r="AK1302" s="68"/>
      <c r="AL1302" s="68"/>
      <c r="AM1302" s="68"/>
      <c r="AN1302" s="68"/>
      <c r="AO1302" s="68"/>
      <c r="AP1302" s="68"/>
      <c r="AQ1302" s="68"/>
      <c r="AR1302" s="68"/>
      <c r="AS1302" s="68"/>
      <c r="AT1302" s="68"/>
      <c r="AU1302" s="68"/>
      <c r="AV1302" s="68"/>
      <c r="AW1302" s="68"/>
      <c r="AX1302" s="68"/>
      <c r="AY1302" s="68"/>
      <c r="AZ1302" s="68"/>
      <c r="BA1302" s="68"/>
      <c r="BB1302" s="68"/>
      <c r="BC1302" s="68"/>
      <c r="BD1302" s="68"/>
      <c r="BE1302" s="68"/>
      <c r="BF1302" s="68"/>
      <c r="BG1302" s="68"/>
      <c r="BH1302" s="68"/>
      <c r="BI1302" s="68"/>
      <c r="BJ1302" s="68"/>
      <c r="BK1302" s="68"/>
      <c r="BL1302" s="68"/>
      <c r="BM1302" s="68"/>
      <c r="BN1302" s="68"/>
      <c r="BO1302" s="68"/>
      <c r="BP1302" s="68"/>
      <c r="BQ1302" s="68"/>
      <c r="BR1302" s="68"/>
      <c r="BS1302" s="46"/>
    </row>
    <row r="1303" spans="4:71" s="47" customFormat="1" ht="9.75" customHeight="1" x14ac:dyDescent="0.3">
      <c r="D1303" s="68"/>
      <c r="E1303" s="68"/>
      <c r="F1303" s="68"/>
      <c r="G1303" s="68"/>
      <c r="H1303" s="68"/>
      <c r="I1303" s="68"/>
      <c r="J1303" s="68"/>
      <c r="K1303" s="68"/>
      <c r="L1303" s="68"/>
      <c r="M1303" s="68"/>
      <c r="N1303" s="68"/>
      <c r="O1303" s="68"/>
      <c r="P1303" s="68"/>
      <c r="Q1303" s="68"/>
      <c r="R1303" s="68"/>
      <c r="S1303" s="68"/>
      <c r="T1303" s="68"/>
      <c r="U1303" s="68"/>
      <c r="V1303" s="68"/>
      <c r="W1303" s="68"/>
      <c r="X1303" s="68"/>
      <c r="Y1303" s="68"/>
      <c r="Z1303" s="68"/>
      <c r="AA1303" s="68"/>
      <c r="AB1303" s="68"/>
      <c r="AC1303" s="68"/>
      <c r="AD1303" s="68"/>
      <c r="AE1303" s="68"/>
      <c r="AF1303" s="68"/>
      <c r="AG1303" s="68"/>
      <c r="AH1303" s="68"/>
      <c r="AI1303" s="68"/>
      <c r="AJ1303" s="68"/>
      <c r="AK1303" s="68"/>
      <c r="AL1303" s="68"/>
      <c r="AM1303" s="68"/>
      <c r="AN1303" s="68"/>
      <c r="AO1303" s="68"/>
      <c r="AP1303" s="68"/>
      <c r="AQ1303" s="68"/>
      <c r="AR1303" s="68"/>
      <c r="AS1303" s="68"/>
      <c r="AT1303" s="68"/>
      <c r="AU1303" s="68"/>
      <c r="AV1303" s="68"/>
      <c r="AW1303" s="68"/>
      <c r="AX1303" s="68"/>
      <c r="AY1303" s="68"/>
      <c r="AZ1303" s="68"/>
      <c r="BA1303" s="68"/>
      <c r="BB1303" s="68"/>
      <c r="BC1303" s="68"/>
      <c r="BD1303" s="68"/>
      <c r="BE1303" s="68"/>
      <c r="BF1303" s="68"/>
      <c r="BG1303" s="68"/>
      <c r="BH1303" s="68"/>
      <c r="BI1303" s="68"/>
      <c r="BJ1303" s="68"/>
      <c r="BK1303" s="68"/>
      <c r="BL1303" s="68"/>
      <c r="BM1303" s="68"/>
      <c r="BN1303" s="68"/>
      <c r="BO1303" s="68"/>
      <c r="BP1303" s="68"/>
      <c r="BQ1303" s="68"/>
      <c r="BR1303" s="68"/>
      <c r="BS1303" s="46"/>
    </row>
    <row r="1304" spans="4:71" s="47" customFormat="1" ht="9.75" customHeight="1" x14ac:dyDescent="0.3">
      <c r="D1304" s="68"/>
      <c r="E1304" s="68"/>
      <c r="F1304" s="68"/>
      <c r="G1304" s="68"/>
      <c r="H1304" s="68"/>
      <c r="I1304" s="68"/>
      <c r="J1304" s="68"/>
      <c r="K1304" s="68"/>
      <c r="L1304" s="68"/>
      <c r="M1304" s="68"/>
      <c r="N1304" s="68"/>
      <c r="O1304" s="68"/>
      <c r="P1304" s="68"/>
      <c r="Q1304" s="68"/>
      <c r="R1304" s="68"/>
      <c r="S1304" s="68"/>
      <c r="T1304" s="68"/>
      <c r="U1304" s="68"/>
      <c r="V1304" s="68"/>
      <c r="W1304" s="68"/>
      <c r="X1304" s="68"/>
      <c r="Y1304" s="68"/>
      <c r="Z1304" s="68"/>
      <c r="AA1304" s="68"/>
      <c r="AB1304" s="68"/>
      <c r="AC1304" s="68"/>
      <c r="AD1304" s="68"/>
      <c r="AE1304" s="68"/>
      <c r="AF1304" s="68"/>
      <c r="AG1304" s="68"/>
      <c r="AH1304" s="68"/>
      <c r="AI1304" s="68"/>
      <c r="AJ1304" s="68"/>
      <c r="AK1304" s="68"/>
      <c r="AL1304" s="68"/>
      <c r="AM1304" s="68"/>
      <c r="AN1304" s="68"/>
      <c r="AO1304" s="68"/>
      <c r="AP1304" s="68"/>
      <c r="AQ1304" s="68"/>
      <c r="AR1304" s="68"/>
      <c r="AS1304" s="68"/>
      <c r="AT1304" s="68"/>
      <c r="AU1304" s="68"/>
      <c r="AV1304" s="68"/>
      <c r="AW1304" s="68"/>
      <c r="AX1304" s="68"/>
      <c r="AY1304" s="68"/>
      <c r="AZ1304" s="68"/>
      <c r="BA1304" s="68"/>
      <c r="BB1304" s="68"/>
      <c r="BC1304" s="68"/>
      <c r="BD1304" s="68"/>
      <c r="BE1304" s="68"/>
      <c r="BF1304" s="68"/>
      <c r="BG1304" s="68"/>
      <c r="BH1304" s="68"/>
      <c r="BI1304" s="68"/>
      <c r="BJ1304" s="68"/>
      <c r="BK1304" s="68"/>
      <c r="BL1304" s="68"/>
      <c r="BM1304" s="68"/>
      <c r="BN1304" s="68"/>
      <c r="BO1304" s="68"/>
      <c r="BP1304" s="68"/>
      <c r="BQ1304" s="68"/>
      <c r="BR1304" s="68"/>
      <c r="BS1304" s="46"/>
    </row>
    <row r="1305" spans="4:71" s="47" customFormat="1" ht="9.75" customHeight="1" x14ac:dyDescent="0.3">
      <c r="D1305" s="68"/>
      <c r="E1305" s="68"/>
      <c r="F1305" s="68"/>
      <c r="G1305" s="68"/>
      <c r="H1305" s="68"/>
      <c r="I1305" s="68"/>
      <c r="J1305" s="68"/>
      <c r="K1305" s="68"/>
      <c r="L1305" s="68"/>
      <c r="M1305" s="68"/>
      <c r="N1305" s="68"/>
      <c r="O1305" s="68"/>
      <c r="P1305" s="68"/>
      <c r="Q1305" s="68"/>
      <c r="R1305" s="68"/>
      <c r="S1305" s="68"/>
      <c r="T1305" s="68"/>
      <c r="U1305" s="68"/>
      <c r="V1305" s="68"/>
      <c r="W1305" s="68"/>
      <c r="X1305" s="68"/>
      <c r="Y1305" s="68"/>
      <c r="Z1305" s="68"/>
      <c r="AA1305" s="68"/>
      <c r="AB1305" s="68"/>
      <c r="AC1305" s="68"/>
      <c r="AD1305" s="68"/>
      <c r="AE1305" s="68"/>
      <c r="AF1305" s="68"/>
      <c r="AG1305" s="68"/>
      <c r="AH1305" s="68"/>
      <c r="AI1305" s="68"/>
      <c r="AJ1305" s="68"/>
      <c r="AK1305" s="68"/>
      <c r="AL1305" s="68"/>
      <c r="AM1305" s="68"/>
      <c r="AN1305" s="68"/>
      <c r="AO1305" s="68"/>
      <c r="AP1305" s="68"/>
      <c r="AQ1305" s="68"/>
      <c r="AR1305" s="68"/>
      <c r="AS1305" s="68"/>
      <c r="AT1305" s="68"/>
      <c r="AU1305" s="68"/>
      <c r="AV1305" s="68"/>
      <c r="AW1305" s="68"/>
      <c r="AX1305" s="68"/>
      <c r="AY1305" s="68"/>
      <c r="AZ1305" s="68"/>
      <c r="BA1305" s="68"/>
      <c r="BB1305" s="68"/>
      <c r="BC1305" s="68"/>
      <c r="BD1305" s="68"/>
      <c r="BE1305" s="68"/>
      <c r="BF1305" s="68"/>
      <c r="BG1305" s="68"/>
      <c r="BH1305" s="68"/>
      <c r="BI1305" s="68"/>
      <c r="BJ1305" s="68"/>
      <c r="BK1305" s="68"/>
      <c r="BL1305" s="68"/>
      <c r="BM1305" s="68"/>
      <c r="BN1305" s="68"/>
      <c r="BO1305" s="68"/>
      <c r="BP1305" s="68"/>
      <c r="BQ1305" s="68"/>
      <c r="BR1305" s="68"/>
      <c r="BS1305" s="46"/>
    </row>
    <row r="1306" spans="4:71" s="47" customFormat="1" ht="9.75" customHeight="1" x14ac:dyDescent="0.3">
      <c r="D1306" s="68"/>
      <c r="E1306" s="68"/>
      <c r="F1306" s="68"/>
      <c r="G1306" s="68"/>
      <c r="H1306" s="68"/>
      <c r="I1306" s="68"/>
      <c r="J1306" s="68"/>
      <c r="K1306" s="68"/>
      <c r="L1306" s="68"/>
      <c r="M1306" s="68"/>
      <c r="N1306" s="68"/>
      <c r="O1306" s="68"/>
      <c r="P1306" s="68"/>
      <c r="Q1306" s="68"/>
      <c r="R1306" s="68"/>
      <c r="S1306" s="68"/>
      <c r="T1306" s="68"/>
      <c r="U1306" s="68"/>
      <c r="V1306" s="68"/>
      <c r="W1306" s="68"/>
      <c r="X1306" s="68"/>
      <c r="Y1306" s="68"/>
      <c r="Z1306" s="68"/>
      <c r="AA1306" s="68"/>
      <c r="AB1306" s="68"/>
      <c r="AC1306" s="68"/>
      <c r="AD1306" s="68"/>
      <c r="AE1306" s="68"/>
      <c r="AF1306" s="68"/>
      <c r="AG1306" s="68"/>
      <c r="AH1306" s="68"/>
      <c r="AI1306" s="68"/>
      <c r="AJ1306" s="68"/>
      <c r="AK1306" s="68"/>
      <c r="AL1306" s="68"/>
      <c r="AM1306" s="68"/>
      <c r="AN1306" s="68"/>
      <c r="AO1306" s="68"/>
      <c r="AP1306" s="68"/>
      <c r="AQ1306" s="68"/>
      <c r="AR1306" s="68"/>
      <c r="AS1306" s="68"/>
      <c r="AT1306" s="68"/>
      <c r="AU1306" s="68"/>
      <c r="AV1306" s="68"/>
      <c r="AW1306" s="68"/>
      <c r="AX1306" s="68"/>
      <c r="AY1306" s="68"/>
      <c r="AZ1306" s="68"/>
      <c r="BA1306" s="68"/>
      <c r="BB1306" s="68"/>
      <c r="BC1306" s="68"/>
      <c r="BD1306" s="68"/>
      <c r="BE1306" s="68"/>
      <c r="BF1306" s="68"/>
      <c r="BG1306" s="68"/>
      <c r="BH1306" s="68"/>
      <c r="BI1306" s="68"/>
      <c r="BJ1306" s="68"/>
      <c r="BK1306" s="68"/>
      <c r="BL1306" s="68"/>
      <c r="BM1306" s="68"/>
      <c r="BN1306" s="68"/>
      <c r="BO1306" s="68"/>
      <c r="BP1306" s="68"/>
      <c r="BQ1306" s="68"/>
      <c r="BR1306" s="68"/>
      <c r="BS1306" s="46"/>
    </row>
    <row r="1307" spans="4:71" s="47" customFormat="1" ht="9.75" customHeight="1" x14ac:dyDescent="0.3">
      <c r="D1307" s="68"/>
      <c r="E1307" s="68"/>
      <c r="F1307" s="68"/>
      <c r="G1307" s="68"/>
      <c r="H1307" s="68"/>
      <c r="I1307" s="68"/>
      <c r="J1307" s="68"/>
      <c r="K1307" s="68"/>
      <c r="L1307" s="68"/>
      <c r="M1307" s="68"/>
      <c r="N1307" s="68"/>
      <c r="O1307" s="68"/>
      <c r="P1307" s="68"/>
      <c r="Q1307" s="68"/>
      <c r="R1307" s="68"/>
      <c r="S1307" s="68"/>
      <c r="T1307" s="68"/>
      <c r="U1307" s="68"/>
      <c r="V1307" s="68"/>
      <c r="W1307" s="68"/>
      <c r="X1307" s="68"/>
      <c r="Y1307" s="68"/>
      <c r="Z1307" s="68"/>
      <c r="AA1307" s="68"/>
      <c r="AB1307" s="68"/>
      <c r="AC1307" s="68"/>
      <c r="AD1307" s="68"/>
      <c r="AE1307" s="68"/>
      <c r="AF1307" s="68"/>
      <c r="AG1307" s="68"/>
      <c r="AH1307" s="68"/>
      <c r="AI1307" s="68"/>
      <c r="AJ1307" s="68"/>
      <c r="AK1307" s="68"/>
      <c r="AL1307" s="68"/>
      <c r="AM1307" s="68"/>
      <c r="AN1307" s="68"/>
      <c r="AO1307" s="68"/>
      <c r="AP1307" s="68"/>
      <c r="AQ1307" s="68"/>
      <c r="AR1307" s="68"/>
      <c r="AS1307" s="68"/>
      <c r="AT1307" s="68"/>
      <c r="AU1307" s="68"/>
      <c r="AV1307" s="68"/>
      <c r="AW1307" s="68"/>
      <c r="AX1307" s="68"/>
      <c r="AY1307" s="68"/>
      <c r="AZ1307" s="68"/>
      <c r="BA1307" s="68"/>
      <c r="BB1307" s="68"/>
      <c r="BC1307" s="68"/>
      <c r="BD1307" s="68"/>
      <c r="BE1307" s="68"/>
      <c r="BF1307" s="68"/>
      <c r="BG1307" s="68"/>
      <c r="BH1307" s="68"/>
      <c r="BI1307" s="68"/>
      <c r="BJ1307" s="68"/>
      <c r="BK1307" s="68"/>
      <c r="BL1307" s="68"/>
      <c r="BM1307" s="68"/>
      <c r="BN1307" s="68"/>
      <c r="BO1307" s="68"/>
      <c r="BP1307" s="68"/>
      <c r="BQ1307" s="68"/>
      <c r="BR1307" s="68"/>
      <c r="BS1307" s="46"/>
    </row>
    <row r="1308" spans="4:71" s="47" customFormat="1" ht="9.75" customHeight="1" x14ac:dyDescent="0.3">
      <c r="D1308" s="68"/>
      <c r="E1308" s="68"/>
      <c r="F1308" s="68"/>
      <c r="G1308" s="68"/>
      <c r="H1308" s="68"/>
      <c r="I1308" s="68"/>
      <c r="J1308" s="68"/>
      <c r="K1308" s="68"/>
      <c r="L1308" s="68"/>
      <c r="M1308" s="68"/>
      <c r="N1308" s="68"/>
      <c r="O1308" s="68"/>
      <c r="P1308" s="68"/>
      <c r="Q1308" s="68"/>
      <c r="R1308" s="68"/>
      <c r="S1308" s="68"/>
      <c r="T1308" s="68"/>
      <c r="U1308" s="68"/>
      <c r="V1308" s="68"/>
      <c r="W1308" s="68"/>
      <c r="X1308" s="68"/>
      <c r="Y1308" s="68"/>
      <c r="Z1308" s="68"/>
      <c r="AA1308" s="68"/>
      <c r="AB1308" s="68"/>
      <c r="AC1308" s="68"/>
      <c r="AD1308" s="68"/>
      <c r="AE1308" s="68"/>
      <c r="AF1308" s="68"/>
      <c r="AG1308" s="68"/>
      <c r="AH1308" s="68"/>
      <c r="AI1308" s="68"/>
      <c r="AJ1308" s="68"/>
      <c r="AK1308" s="68"/>
      <c r="AL1308" s="68"/>
      <c r="AM1308" s="68"/>
      <c r="AN1308" s="68"/>
      <c r="AO1308" s="68"/>
      <c r="AP1308" s="68"/>
      <c r="AQ1308" s="68"/>
      <c r="AR1308" s="68"/>
      <c r="AS1308" s="68"/>
      <c r="AT1308" s="68"/>
      <c r="AU1308" s="68"/>
      <c r="AV1308" s="68"/>
      <c r="AW1308" s="68"/>
      <c r="AX1308" s="68"/>
      <c r="AY1308" s="68"/>
      <c r="AZ1308" s="68"/>
      <c r="BA1308" s="68"/>
      <c r="BB1308" s="68"/>
      <c r="BC1308" s="68"/>
      <c r="BD1308" s="68"/>
      <c r="BE1308" s="68"/>
      <c r="BF1308" s="68"/>
      <c r="BG1308" s="68"/>
      <c r="BH1308" s="68"/>
      <c r="BI1308" s="68"/>
      <c r="BJ1308" s="68"/>
      <c r="BK1308" s="68"/>
      <c r="BL1308" s="68"/>
      <c r="BM1308" s="68"/>
      <c r="BN1308" s="68"/>
      <c r="BO1308" s="68"/>
      <c r="BP1308" s="68"/>
      <c r="BQ1308" s="68"/>
      <c r="BR1308" s="68"/>
      <c r="BS1308" s="46"/>
    </row>
    <row r="1309" spans="4:71" s="47" customFormat="1" ht="9.75" customHeight="1" x14ac:dyDescent="0.3">
      <c r="D1309" s="68"/>
      <c r="E1309" s="68"/>
      <c r="F1309" s="68"/>
      <c r="G1309" s="68"/>
      <c r="H1309" s="68"/>
      <c r="I1309" s="68"/>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46"/>
    </row>
    <row r="1310" spans="4:71" s="47" customFormat="1" ht="9.75" customHeight="1" x14ac:dyDescent="0.3">
      <c r="D1310" s="68"/>
      <c r="E1310" s="68"/>
      <c r="F1310" s="68"/>
      <c r="G1310" s="68"/>
      <c r="H1310" s="68"/>
      <c r="I1310" s="68"/>
      <c r="J1310" s="68"/>
      <c r="K1310" s="68"/>
      <c r="L1310" s="68"/>
      <c r="M1310" s="68"/>
      <c r="N1310" s="68"/>
      <c r="O1310" s="68"/>
      <c r="P1310" s="68"/>
      <c r="Q1310" s="68"/>
      <c r="R1310" s="68"/>
      <c r="S1310" s="68"/>
      <c r="T1310" s="68"/>
      <c r="U1310" s="68"/>
      <c r="V1310" s="68"/>
      <c r="W1310" s="68"/>
      <c r="X1310" s="68"/>
      <c r="Y1310" s="68"/>
      <c r="Z1310" s="68"/>
      <c r="AA1310" s="68"/>
      <c r="AB1310" s="68"/>
      <c r="AC1310" s="68"/>
      <c r="AD1310" s="68"/>
      <c r="AE1310" s="68"/>
      <c r="AF1310" s="68"/>
      <c r="AG1310" s="68"/>
      <c r="AH1310" s="68"/>
      <c r="AI1310" s="68"/>
      <c r="AJ1310" s="68"/>
      <c r="AK1310" s="68"/>
      <c r="AL1310" s="68"/>
      <c r="AM1310" s="68"/>
      <c r="AN1310" s="68"/>
      <c r="AO1310" s="68"/>
      <c r="AP1310" s="68"/>
      <c r="AQ1310" s="68"/>
      <c r="AR1310" s="68"/>
      <c r="AS1310" s="68"/>
      <c r="AT1310" s="68"/>
      <c r="AU1310" s="68"/>
      <c r="AV1310" s="68"/>
      <c r="AW1310" s="68"/>
      <c r="AX1310" s="68"/>
      <c r="AY1310" s="68"/>
      <c r="AZ1310" s="68"/>
      <c r="BA1310" s="68"/>
      <c r="BB1310" s="68"/>
      <c r="BC1310" s="68"/>
      <c r="BD1310" s="68"/>
      <c r="BE1310" s="68"/>
      <c r="BF1310" s="68"/>
      <c r="BG1310" s="68"/>
      <c r="BH1310" s="68"/>
      <c r="BI1310" s="68"/>
      <c r="BJ1310" s="68"/>
      <c r="BK1310" s="68"/>
      <c r="BL1310" s="68"/>
      <c r="BM1310" s="68"/>
      <c r="BN1310" s="68"/>
      <c r="BO1310" s="68"/>
      <c r="BP1310" s="68"/>
      <c r="BQ1310" s="68"/>
      <c r="BR1310" s="68"/>
      <c r="BS1310" s="46"/>
    </row>
    <row r="1311" spans="4:71" s="47" customFormat="1" ht="9.75" customHeight="1" x14ac:dyDescent="0.3">
      <c r="D1311" s="68"/>
      <c r="E1311" s="68"/>
      <c r="F1311" s="68"/>
      <c r="G1311" s="68"/>
      <c r="H1311" s="68"/>
      <c r="I1311" s="68"/>
      <c r="J1311" s="68"/>
      <c r="K1311" s="68"/>
      <c r="L1311" s="68"/>
      <c r="M1311" s="68"/>
      <c r="N1311" s="68"/>
      <c r="O1311" s="68"/>
      <c r="P1311" s="68"/>
      <c r="Q1311" s="68"/>
      <c r="R1311" s="68"/>
      <c r="S1311" s="68"/>
      <c r="T1311" s="68"/>
      <c r="U1311" s="68"/>
      <c r="V1311" s="68"/>
      <c r="W1311" s="68"/>
      <c r="X1311" s="68"/>
      <c r="Y1311" s="68"/>
      <c r="Z1311" s="68"/>
      <c r="AA1311" s="68"/>
      <c r="AB1311" s="68"/>
      <c r="AC1311" s="68"/>
      <c r="AD1311" s="68"/>
      <c r="AE1311" s="68"/>
      <c r="AF1311" s="68"/>
      <c r="AG1311" s="68"/>
      <c r="AH1311" s="68"/>
      <c r="AI1311" s="68"/>
      <c r="AJ1311" s="68"/>
      <c r="AK1311" s="68"/>
      <c r="AL1311" s="68"/>
      <c r="AM1311" s="68"/>
      <c r="AN1311" s="68"/>
      <c r="AO1311" s="68"/>
      <c r="AP1311" s="68"/>
      <c r="AQ1311" s="68"/>
      <c r="AR1311" s="68"/>
      <c r="AS1311" s="68"/>
      <c r="AT1311" s="68"/>
      <c r="AU1311" s="68"/>
      <c r="AV1311" s="68"/>
      <c r="AW1311" s="68"/>
      <c r="AX1311" s="68"/>
      <c r="AY1311" s="68"/>
      <c r="AZ1311" s="68"/>
      <c r="BA1311" s="68"/>
      <c r="BB1311" s="68"/>
      <c r="BC1311" s="68"/>
      <c r="BD1311" s="68"/>
      <c r="BE1311" s="68"/>
      <c r="BF1311" s="68"/>
      <c r="BG1311" s="68"/>
      <c r="BH1311" s="68"/>
      <c r="BI1311" s="68"/>
      <c r="BJ1311" s="68"/>
      <c r="BK1311" s="68"/>
      <c r="BL1311" s="68"/>
      <c r="BM1311" s="68"/>
      <c r="BN1311" s="68"/>
      <c r="BO1311" s="68"/>
      <c r="BP1311" s="68"/>
      <c r="BQ1311" s="68"/>
      <c r="BR1311" s="68"/>
      <c r="BS1311" s="46"/>
    </row>
    <row r="1312" spans="4:71" s="47" customFormat="1" ht="9.75" customHeight="1" x14ac:dyDescent="0.3">
      <c r="D1312" s="68"/>
      <c r="E1312" s="68"/>
      <c r="F1312" s="68"/>
      <c r="G1312" s="68"/>
      <c r="H1312" s="68"/>
      <c r="I1312" s="68"/>
      <c r="J1312" s="68"/>
      <c r="K1312" s="68"/>
      <c r="L1312" s="68"/>
      <c r="M1312" s="68"/>
      <c r="N1312" s="68"/>
      <c r="O1312" s="68"/>
      <c r="P1312" s="68"/>
      <c r="Q1312" s="68"/>
      <c r="R1312" s="68"/>
      <c r="S1312" s="68"/>
      <c r="T1312" s="68"/>
      <c r="U1312" s="68"/>
      <c r="V1312" s="68"/>
      <c r="W1312" s="68"/>
      <c r="X1312" s="68"/>
      <c r="Y1312" s="68"/>
      <c r="Z1312" s="68"/>
      <c r="AA1312" s="68"/>
      <c r="AB1312" s="68"/>
      <c r="AC1312" s="68"/>
      <c r="AD1312" s="68"/>
      <c r="AE1312" s="68"/>
      <c r="AF1312" s="68"/>
      <c r="AG1312" s="68"/>
      <c r="AH1312" s="68"/>
      <c r="AI1312" s="68"/>
      <c r="AJ1312" s="68"/>
      <c r="AK1312" s="68"/>
      <c r="AL1312" s="68"/>
      <c r="AM1312" s="68"/>
      <c r="AN1312" s="68"/>
      <c r="AO1312" s="68"/>
      <c r="AP1312" s="68"/>
      <c r="AQ1312" s="68"/>
      <c r="AR1312" s="68"/>
      <c r="AS1312" s="68"/>
      <c r="AT1312" s="68"/>
      <c r="AU1312" s="68"/>
      <c r="AV1312" s="68"/>
      <c r="AW1312" s="68"/>
      <c r="AX1312" s="68"/>
      <c r="AY1312" s="68"/>
      <c r="AZ1312" s="68"/>
      <c r="BA1312" s="68"/>
      <c r="BB1312" s="68"/>
      <c r="BC1312" s="68"/>
      <c r="BD1312" s="68"/>
      <c r="BE1312" s="68"/>
      <c r="BF1312" s="68"/>
      <c r="BG1312" s="68"/>
      <c r="BH1312" s="68"/>
      <c r="BI1312" s="68"/>
      <c r="BJ1312" s="68"/>
      <c r="BK1312" s="68"/>
      <c r="BL1312" s="68"/>
      <c r="BM1312" s="68"/>
      <c r="BN1312" s="68"/>
      <c r="BO1312" s="68"/>
      <c r="BP1312" s="68"/>
      <c r="BQ1312" s="68"/>
      <c r="BR1312" s="68"/>
      <c r="BS1312" s="46"/>
    </row>
    <row r="1313" spans="4:71" s="47" customFormat="1" ht="9.75" customHeight="1" x14ac:dyDescent="0.3">
      <c r="D1313" s="68"/>
      <c r="E1313" s="68"/>
      <c r="F1313" s="68"/>
      <c r="G1313" s="68"/>
      <c r="H1313" s="68"/>
      <c r="I1313" s="68"/>
      <c r="J1313" s="68"/>
      <c r="K1313" s="68"/>
      <c r="L1313" s="68"/>
      <c r="M1313" s="68"/>
      <c r="N1313" s="68"/>
      <c r="O1313" s="68"/>
      <c r="P1313" s="68"/>
      <c r="Q1313" s="68"/>
      <c r="R1313" s="68"/>
      <c r="S1313" s="68"/>
      <c r="T1313" s="68"/>
      <c r="U1313" s="68"/>
      <c r="V1313" s="68"/>
      <c r="W1313" s="68"/>
      <c r="X1313" s="68"/>
      <c r="Y1313" s="68"/>
      <c r="Z1313" s="68"/>
      <c r="AA1313" s="68"/>
      <c r="AB1313" s="68"/>
      <c r="AC1313" s="68"/>
      <c r="AD1313" s="68"/>
      <c r="AE1313" s="68"/>
      <c r="AF1313" s="68"/>
      <c r="AG1313" s="68"/>
      <c r="AH1313" s="68"/>
      <c r="AI1313" s="68"/>
      <c r="AJ1313" s="68"/>
      <c r="AK1313" s="68"/>
      <c r="AL1313" s="68"/>
      <c r="AM1313" s="68"/>
      <c r="AN1313" s="68"/>
      <c r="AO1313" s="68"/>
      <c r="AP1313" s="68"/>
      <c r="AQ1313" s="68"/>
      <c r="AR1313" s="68"/>
      <c r="AS1313" s="68"/>
      <c r="AT1313" s="68"/>
      <c r="AU1313" s="68"/>
      <c r="AV1313" s="68"/>
      <c r="AW1313" s="68"/>
      <c r="AX1313" s="68"/>
      <c r="AY1313" s="68"/>
      <c r="AZ1313" s="68"/>
      <c r="BA1313" s="68"/>
      <c r="BB1313" s="68"/>
      <c r="BC1313" s="68"/>
      <c r="BD1313" s="68"/>
      <c r="BE1313" s="68"/>
      <c r="BF1313" s="68"/>
      <c r="BG1313" s="68"/>
      <c r="BH1313" s="68"/>
      <c r="BI1313" s="68"/>
      <c r="BJ1313" s="68"/>
      <c r="BK1313" s="68"/>
      <c r="BL1313" s="68"/>
      <c r="BM1313" s="68"/>
      <c r="BN1313" s="68"/>
      <c r="BO1313" s="68"/>
      <c r="BP1313" s="68"/>
      <c r="BQ1313" s="68"/>
      <c r="BR1313" s="68"/>
      <c r="BS1313" s="46"/>
    </row>
    <row r="1314" spans="4:71" s="47" customFormat="1" ht="9.75" customHeight="1" x14ac:dyDescent="0.3">
      <c r="D1314" s="68"/>
      <c r="E1314" s="68"/>
      <c r="F1314" s="68"/>
      <c r="G1314" s="68"/>
      <c r="H1314" s="68"/>
      <c r="I1314" s="68"/>
      <c r="J1314" s="68"/>
      <c r="K1314" s="68"/>
      <c r="L1314" s="68"/>
      <c r="M1314" s="68"/>
      <c r="N1314" s="68"/>
      <c r="O1314" s="68"/>
      <c r="P1314" s="68"/>
      <c r="Q1314" s="68"/>
      <c r="R1314" s="68"/>
      <c r="S1314" s="68"/>
      <c r="T1314" s="68"/>
      <c r="U1314" s="68"/>
      <c r="V1314" s="68"/>
      <c r="W1314" s="68"/>
      <c r="X1314" s="68"/>
      <c r="Y1314" s="68"/>
      <c r="Z1314" s="68"/>
      <c r="AA1314" s="68"/>
      <c r="AB1314" s="68"/>
      <c r="AC1314" s="68"/>
      <c r="AD1314" s="68"/>
      <c r="AE1314" s="68"/>
      <c r="AF1314" s="68"/>
      <c r="AG1314" s="68"/>
      <c r="AH1314" s="68"/>
      <c r="AI1314" s="68"/>
      <c r="AJ1314" s="68"/>
      <c r="AK1314" s="68"/>
      <c r="AL1314" s="68"/>
      <c r="AM1314" s="68"/>
      <c r="AN1314" s="68"/>
      <c r="AO1314" s="68"/>
      <c r="AP1314" s="68"/>
      <c r="AQ1314" s="68"/>
      <c r="AR1314" s="68"/>
      <c r="AS1314" s="68"/>
      <c r="AT1314" s="68"/>
      <c r="AU1314" s="68"/>
      <c r="AV1314" s="68"/>
      <c r="AW1314" s="68"/>
      <c r="AX1314" s="68"/>
      <c r="AY1314" s="68"/>
      <c r="AZ1314" s="68"/>
      <c r="BA1314" s="68"/>
      <c r="BB1314" s="68"/>
      <c r="BC1314" s="68"/>
      <c r="BD1314" s="68"/>
      <c r="BE1314" s="68"/>
      <c r="BF1314" s="68"/>
      <c r="BG1314" s="68"/>
      <c r="BH1314" s="68"/>
      <c r="BI1314" s="68"/>
      <c r="BJ1314" s="68"/>
      <c r="BK1314" s="68"/>
      <c r="BL1314" s="68"/>
      <c r="BM1314" s="68"/>
      <c r="BN1314" s="68"/>
      <c r="BO1314" s="68"/>
      <c r="BP1314" s="68"/>
      <c r="BQ1314" s="68"/>
      <c r="BR1314" s="68"/>
      <c r="BS1314" s="46"/>
    </row>
    <row r="1315" spans="4:71" s="47" customFormat="1" ht="9.75" customHeight="1" x14ac:dyDescent="0.3">
      <c r="D1315" s="68"/>
      <c r="E1315" s="68"/>
      <c r="F1315" s="68"/>
      <c r="G1315" s="68"/>
      <c r="H1315" s="68"/>
      <c r="I1315" s="68"/>
      <c r="J1315" s="68"/>
      <c r="K1315" s="68"/>
      <c r="L1315" s="68"/>
      <c r="M1315" s="68"/>
      <c r="N1315" s="68"/>
      <c r="O1315" s="68"/>
      <c r="P1315" s="68"/>
      <c r="Q1315" s="68"/>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68"/>
      <c r="AY1315" s="68"/>
      <c r="AZ1315" s="68"/>
      <c r="BA1315" s="68"/>
      <c r="BB1315" s="68"/>
      <c r="BC1315" s="68"/>
      <c r="BD1315" s="68"/>
      <c r="BE1315" s="68"/>
      <c r="BF1315" s="68"/>
      <c r="BG1315" s="68"/>
      <c r="BH1315" s="68"/>
      <c r="BI1315" s="68"/>
      <c r="BJ1315" s="68"/>
      <c r="BK1315" s="68"/>
      <c r="BL1315" s="68"/>
      <c r="BM1315" s="68"/>
      <c r="BN1315" s="68"/>
      <c r="BO1315" s="68"/>
      <c r="BP1315" s="68"/>
      <c r="BQ1315" s="68"/>
      <c r="BR1315" s="68"/>
      <c r="BS1315" s="46"/>
    </row>
    <row r="1316" spans="4:71" s="47" customFormat="1" ht="9.75" customHeight="1" x14ac:dyDescent="0.3">
      <c r="D1316" s="68"/>
      <c r="E1316" s="68"/>
      <c r="F1316" s="68"/>
      <c r="G1316" s="68"/>
      <c r="H1316" s="68"/>
      <c r="I1316" s="68"/>
      <c r="J1316" s="68"/>
      <c r="K1316" s="68"/>
      <c r="L1316" s="68"/>
      <c r="M1316" s="68"/>
      <c r="N1316" s="68"/>
      <c r="O1316" s="68"/>
      <c r="P1316" s="68"/>
      <c r="Q1316" s="68"/>
      <c r="R1316" s="68"/>
      <c r="S1316" s="68"/>
      <c r="T1316" s="68"/>
      <c r="U1316" s="68"/>
      <c r="V1316" s="68"/>
      <c r="W1316" s="68"/>
      <c r="X1316" s="68"/>
      <c r="Y1316" s="68"/>
      <c r="Z1316" s="68"/>
      <c r="AA1316" s="68"/>
      <c r="AB1316" s="68"/>
      <c r="AC1316" s="68"/>
      <c r="AD1316" s="68"/>
      <c r="AE1316" s="68"/>
      <c r="AF1316" s="68"/>
      <c r="AG1316" s="68"/>
      <c r="AH1316" s="68"/>
      <c r="AI1316" s="68"/>
      <c r="AJ1316" s="68"/>
      <c r="AK1316" s="68"/>
      <c r="AL1316" s="68"/>
      <c r="AM1316" s="68"/>
      <c r="AN1316" s="68"/>
      <c r="AO1316" s="68"/>
      <c r="AP1316" s="68"/>
      <c r="AQ1316" s="68"/>
      <c r="AR1316" s="68"/>
      <c r="AS1316" s="68"/>
      <c r="AT1316" s="68"/>
      <c r="AU1316" s="68"/>
      <c r="AV1316" s="68"/>
      <c r="AW1316" s="68"/>
      <c r="AX1316" s="68"/>
      <c r="AY1316" s="68"/>
      <c r="AZ1316" s="68"/>
      <c r="BA1316" s="68"/>
      <c r="BB1316" s="68"/>
      <c r="BC1316" s="68"/>
      <c r="BD1316" s="68"/>
      <c r="BE1316" s="68"/>
      <c r="BF1316" s="68"/>
      <c r="BG1316" s="68"/>
      <c r="BH1316" s="68"/>
      <c r="BI1316" s="68"/>
      <c r="BJ1316" s="68"/>
      <c r="BK1316" s="68"/>
      <c r="BL1316" s="68"/>
      <c r="BM1316" s="68"/>
      <c r="BN1316" s="68"/>
      <c r="BO1316" s="68"/>
      <c r="BP1316" s="68"/>
      <c r="BQ1316" s="68"/>
      <c r="BR1316" s="68"/>
      <c r="BS1316" s="46"/>
    </row>
    <row r="1317" spans="4:71" s="47" customFormat="1" ht="9.75" customHeight="1" x14ac:dyDescent="0.3">
      <c r="D1317" s="68"/>
      <c r="E1317" s="68"/>
      <c r="F1317" s="68"/>
      <c r="G1317" s="68"/>
      <c r="H1317" s="68"/>
      <c r="I1317" s="68"/>
      <c r="J1317" s="68"/>
      <c r="K1317" s="68"/>
      <c r="L1317" s="68"/>
      <c r="M1317" s="68"/>
      <c r="N1317" s="68"/>
      <c r="O1317" s="68"/>
      <c r="P1317" s="68"/>
      <c r="Q1317" s="68"/>
      <c r="R1317" s="68"/>
      <c r="S1317" s="68"/>
      <c r="T1317" s="68"/>
      <c r="U1317" s="68"/>
      <c r="V1317" s="68"/>
      <c r="W1317" s="68"/>
      <c r="X1317" s="68"/>
      <c r="Y1317" s="68"/>
      <c r="Z1317" s="68"/>
      <c r="AA1317" s="68"/>
      <c r="AB1317" s="68"/>
      <c r="AC1317" s="68"/>
      <c r="AD1317" s="68"/>
      <c r="AE1317" s="68"/>
      <c r="AF1317" s="68"/>
      <c r="AG1317" s="68"/>
      <c r="AH1317" s="68"/>
      <c r="AI1317" s="68"/>
      <c r="AJ1317" s="68"/>
      <c r="AK1317" s="68"/>
      <c r="AL1317" s="68"/>
      <c r="AM1317" s="68"/>
      <c r="AN1317" s="68"/>
      <c r="AO1317" s="68"/>
      <c r="AP1317" s="68"/>
      <c r="AQ1317" s="68"/>
      <c r="AR1317" s="68"/>
      <c r="AS1317" s="68"/>
      <c r="AT1317" s="68"/>
      <c r="AU1317" s="68"/>
      <c r="AV1317" s="68"/>
      <c r="AW1317" s="68"/>
      <c r="AX1317" s="68"/>
      <c r="AY1317" s="68"/>
      <c r="AZ1317" s="68"/>
      <c r="BA1317" s="68"/>
      <c r="BB1317" s="68"/>
      <c r="BC1317" s="68"/>
      <c r="BD1317" s="68"/>
      <c r="BE1317" s="68"/>
      <c r="BF1317" s="68"/>
      <c r="BG1317" s="68"/>
      <c r="BH1317" s="68"/>
      <c r="BI1317" s="68"/>
      <c r="BJ1317" s="68"/>
      <c r="BK1317" s="68"/>
      <c r="BL1317" s="68"/>
      <c r="BM1317" s="68"/>
      <c r="BN1317" s="68"/>
      <c r="BO1317" s="68"/>
      <c r="BP1317" s="68"/>
      <c r="BQ1317" s="68"/>
      <c r="BR1317" s="68"/>
      <c r="BS1317" s="46"/>
    </row>
    <row r="1318" spans="4:71" s="47" customFormat="1" ht="9.75" customHeight="1" x14ac:dyDescent="0.3">
      <c r="D1318" s="68"/>
      <c r="E1318" s="68"/>
      <c r="F1318" s="68"/>
      <c r="G1318" s="68"/>
      <c r="H1318" s="68"/>
      <c r="I1318" s="68"/>
      <c r="J1318" s="68"/>
      <c r="K1318" s="68"/>
      <c r="L1318" s="68"/>
      <c r="M1318" s="68"/>
      <c r="N1318" s="68"/>
      <c r="O1318" s="68"/>
      <c r="P1318" s="68"/>
      <c r="Q1318" s="68"/>
      <c r="R1318" s="68"/>
      <c r="S1318" s="68"/>
      <c r="T1318" s="68"/>
      <c r="U1318" s="68"/>
      <c r="V1318" s="68"/>
      <c r="W1318" s="68"/>
      <c r="X1318" s="68"/>
      <c r="Y1318" s="68"/>
      <c r="Z1318" s="68"/>
      <c r="AA1318" s="68"/>
      <c r="AB1318" s="68"/>
      <c r="AC1318" s="68"/>
      <c r="AD1318" s="68"/>
      <c r="AE1318" s="68"/>
      <c r="AF1318" s="68"/>
      <c r="AG1318" s="68"/>
      <c r="AH1318" s="68"/>
      <c r="AI1318" s="68"/>
      <c r="AJ1318" s="68"/>
      <c r="AK1318" s="68"/>
      <c r="AL1318" s="68"/>
      <c r="AM1318" s="68"/>
      <c r="AN1318" s="68"/>
      <c r="AO1318" s="68"/>
      <c r="AP1318" s="68"/>
      <c r="AQ1318" s="68"/>
      <c r="AR1318" s="68"/>
      <c r="AS1318" s="68"/>
      <c r="AT1318" s="68"/>
      <c r="AU1318" s="68"/>
      <c r="AV1318" s="68"/>
      <c r="AW1318" s="68"/>
      <c r="AX1318" s="68"/>
      <c r="AY1318" s="68"/>
      <c r="AZ1318" s="68"/>
      <c r="BA1318" s="68"/>
      <c r="BB1318" s="68"/>
      <c r="BC1318" s="68"/>
      <c r="BD1318" s="68"/>
      <c r="BE1318" s="68"/>
      <c r="BF1318" s="68"/>
      <c r="BG1318" s="68"/>
      <c r="BH1318" s="68"/>
      <c r="BI1318" s="68"/>
      <c r="BJ1318" s="68"/>
      <c r="BK1318" s="68"/>
      <c r="BL1318" s="68"/>
      <c r="BM1318" s="68"/>
      <c r="BN1318" s="68"/>
      <c r="BO1318" s="68"/>
      <c r="BP1318" s="68"/>
      <c r="BQ1318" s="68"/>
      <c r="BR1318" s="68"/>
      <c r="BS1318" s="46"/>
    </row>
    <row r="1319" spans="4:71" s="47" customFormat="1" ht="9.75" customHeight="1" x14ac:dyDescent="0.3">
      <c r="D1319" s="68"/>
      <c r="E1319" s="68"/>
      <c r="F1319" s="68"/>
      <c r="G1319" s="68"/>
      <c r="H1319" s="68"/>
      <c r="I1319" s="68"/>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68"/>
      <c r="AY1319" s="68"/>
      <c r="AZ1319" s="68"/>
      <c r="BA1319" s="68"/>
      <c r="BB1319" s="68"/>
      <c r="BC1319" s="68"/>
      <c r="BD1319" s="68"/>
      <c r="BE1319" s="68"/>
      <c r="BF1319" s="68"/>
      <c r="BG1319" s="68"/>
      <c r="BH1319" s="68"/>
      <c r="BI1319" s="68"/>
      <c r="BJ1319" s="68"/>
      <c r="BK1319" s="68"/>
      <c r="BL1319" s="68"/>
      <c r="BM1319" s="68"/>
      <c r="BN1319" s="68"/>
      <c r="BO1319" s="68"/>
      <c r="BP1319" s="68"/>
      <c r="BQ1319" s="68"/>
      <c r="BR1319" s="68"/>
      <c r="BS1319" s="46"/>
    </row>
    <row r="1320" spans="4:71" s="47" customFormat="1" ht="9.75" customHeight="1" x14ac:dyDescent="0.3">
      <c r="D1320" s="68"/>
      <c r="E1320" s="68"/>
      <c r="F1320" s="68"/>
      <c r="G1320" s="68"/>
      <c r="H1320" s="68"/>
      <c r="I1320" s="68"/>
      <c r="J1320" s="68"/>
      <c r="K1320" s="68"/>
      <c r="L1320" s="68"/>
      <c r="M1320" s="68"/>
      <c r="N1320" s="68"/>
      <c r="O1320" s="68"/>
      <c r="P1320" s="68"/>
      <c r="Q1320" s="68"/>
      <c r="R1320" s="68"/>
      <c r="S1320" s="68"/>
      <c r="T1320" s="68"/>
      <c r="U1320" s="68"/>
      <c r="V1320" s="68"/>
      <c r="W1320" s="68"/>
      <c r="X1320" s="68"/>
      <c r="Y1320" s="68"/>
      <c r="Z1320" s="68"/>
      <c r="AA1320" s="68"/>
      <c r="AB1320" s="68"/>
      <c r="AC1320" s="68"/>
      <c r="AD1320" s="68"/>
      <c r="AE1320" s="68"/>
      <c r="AF1320" s="68"/>
      <c r="AG1320" s="68"/>
      <c r="AH1320" s="68"/>
      <c r="AI1320" s="68"/>
      <c r="AJ1320" s="68"/>
      <c r="AK1320" s="68"/>
      <c r="AL1320" s="68"/>
      <c r="AM1320" s="68"/>
      <c r="AN1320" s="68"/>
      <c r="AO1320" s="68"/>
      <c r="AP1320" s="68"/>
      <c r="AQ1320" s="68"/>
      <c r="AR1320" s="68"/>
      <c r="AS1320" s="68"/>
      <c r="AT1320" s="68"/>
      <c r="AU1320" s="68"/>
      <c r="AV1320" s="68"/>
      <c r="AW1320" s="68"/>
      <c r="AX1320" s="68"/>
      <c r="AY1320" s="68"/>
      <c r="AZ1320" s="68"/>
      <c r="BA1320" s="68"/>
      <c r="BB1320" s="68"/>
      <c r="BC1320" s="68"/>
      <c r="BD1320" s="68"/>
      <c r="BE1320" s="68"/>
      <c r="BF1320" s="68"/>
      <c r="BG1320" s="68"/>
      <c r="BH1320" s="68"/>
      <c r="BI1320" s="68"/>
      <c r="BJ1320" s="68"/>
      <c r="BK1320" s="68"/>
      <c r="BL1320" s="68"/>
      <c r="BM1320" s="68"/>
      <c r="BN1320" s="68"/>
      <c r="BO1320" s="68"/>
      <c r="BP1320" s="68"/>
      <c r="BQ1320" s="68"/>
      <c r="BR1320" s="68"/>
      <c r="BS1320" s="46"/>
    </row>
    <row r="1321" spans="4:71" s="47" customFormat="1" ht="9.75" customHeight="1" x14ac:dyDescent="0.3">
      <c r="D1321" s="68"/>
      <c r="E1321" s="68"/>
      <c r="F1321" s="68"/>
      <c r="G1321" s="68"/>
      <c r="H1321" s="68"/>
      <c r="I1321" s="68"/>
      <c r="J1321" s="68"/>
      <c r="K1321" s="68"/>
      <c r="L1321" s="68"/>
      <c r="M1321" s="68"/>
      <c r="N1321" s="68"/>
      <c r="O1321" s="68"/>
      <c r="P1321" s="68"/>
      <c r="Q1321" s="68"/>
      <c r="R1321" s="68"/>
      <c r="S1321" s="68"/>
      <c r="T1321" s="68"/>
      <c r="U1321" s="68"/>
      <c r="V1321" s="68"/>
      <c r="W1321" s="68"/>
      <c r="X1321" s="68"/>
      <c r="Y1321" s="68"/>
      <c r="Z1321" s="68"/>
      <c r="AA1321" s="68"/>
      <c r="AB1321" s="68"/>
      <c r="AC1321" s="68"/>
      <c r="AD1321" s="68"/>
      <c r="AE1321" s="68"/>
      <c r="AF1321" s="68"/>
      <c r="AG1321" s="68"/>
      <c r="AH1321" s="68"/>
      <c r="AI1321" s="68"/>
      <c r="AJ1321" s="68"/>
      <c r="AK1321" s="68"/>
      <c r="AL1321" s="68"/>
      <c r="AM1321" s="68"/>
      <c r="AN1321" s="68"/>
      <c r="AO1321" s="68"/>
      <c r="AP1321" s="68"/>
      <c r="AQ1321" s="68"/>
      <c r="AR1321" s="68"/>
      <c r="AS1321" s="68"/>
      <c r="AT1321" s="68"/>
      <c r="AU1321" s="68"/>
      <c r="AV1321" s="68"/>
      <c r="AW1321" s="68"/>
      <c r="AX1321" s="68"/>
      <c r="AY1321" s="68"/>
      <c r="AZ1321" s="68"/>
      <c r="BA1321" s="68"/>
      <c r="BB1321" s="68"/>
      <c r="BC1321" s="68"/>
      <c r="BD1321" s="68"/>
      <c r="BE1321" s="68"/>
      <c r="BF1321" s="68"/>
      <c r="BG1321" s="68"/>
      <c r="BH1321" s="68"/>
      <c r="BI1321" s="68"/>
      <c r="BJ1321" s="68"/>
      <c r="BK1321" s="68"/>
      <c r="BL1321" s="68"/>
      <c r="BM1321" s="68"/>
      <c r="BN1321" s="68"/>
      <c r="BO1321" s="68"/>
      <c r="BP1321" s="68"/>
      <c r="BQ1321" s="68"/>
      <c r="BR1321" s="68"/>
      <c r="BS1321" s="46"/>
    </row>
    <row r="1322" spans="4:71" s="47" customFormat="1" ht="9.75" customHeight="1" x14ac:dyDescent="0.3">
      <c r="D1322" s="68"/>
      <c r="E1322" s="68"/>
      <c r="F1322" s="68"/>
      <c r="G1322" s="68"/>
      <c r="H1322" s="68"/>
      <c r="I1322" s="68"/>
      <c r="J1322" s="68"/>
      <c r="K1322" s="68"/>
      <c r="L1322" s="68"/>
      <c r="M1322" s="68"/>
      <c r="N1322" s="68"/>
      <c r="O1322" s="68"/>
      <c r="P1322" s="68"/>
      <c r="Q1322" s="68"/>
      <c r="R1322" s="68"/>
      <c r="S1322" s="68"/>
      <c r="T1322" s="68"/>
      <c r="U1322" s="68"/>
      <c r="V1322" s="68"/>
      <c r="W1322" s="68"/>
      <c r="X1322" s="68"/>
      <c r="Y1322" s="68"/>
      <c r="Z1322" s="68"/>
      <c r="AA1322" s="68"/>
      <c r="AB1322" s="68"/>
      <c r="AC1322" s="68"/>
      <c r="AD1322" s="68"/>
      <c r="AE1322" s="68"/>
      <c r="AF1322" s="68"/>
      <c r="AG1322" s="68"/>
      <c r="AH1322" s="68"/>
      <c r="AI1322" s="68"/>
      <c r="AJ1322" s="68"/>
      <c r="AK1322" s="68"/>
      <c r="AL1322" s="68"/>
      <c r="AM1322" s="68"/>
      <c r="AN1322" s="68"/>
      <c r="AO1322" s="68"/>
      <c r="AP1322" s="68"/>
      <c r="AQ1322" s="68"/>
      <c r="AR1322" s="68"/>
      <c r="AS1322" s="68"/>
      <c r="AT1322" s="68"/>
      <c r="AU1322" s="68"/>
      <c r="AV1322" s="68"/>
      <c r="AW1322" s="68"/>
      <c r="AX1322" s="68"/>
      <c r="AY1322" s="68"/>
      <c r="AZ1322" s="68"/>
      <c r="BA1322" s="68"/>
      <c r="BB1322" s="68"/>
      <c r="BC1322" s="68"/>
      <c r="BD1322" s="68"/>
      <c r="BE1322" s="68"/>
      <c r="BF1322" s="68"/>
      <c r="BG1322" s="68"/>
      <c r="BH1322" s="68"/>
      <c r="BI1322" s="68"/>
      <c r="BJ1322" s="68"/>
      <c r="BK1322" s="68"/>
      <c r="BL1322" s="68"/>
      <c r="BM1322" s="68"/>
      <c r="BN1322" s="68"/>
      <c r="BO1322" s="68"/>
      <c r="BP1322" s="68"/>
      <c r="BQ1322" s="68"/>
      <c r="BR1322" s="68"/>
      <c r="BS1322" s="46"/>
    </row>
    <row r="1323" spans="4:71" s="47" customFormat="1" ht="9.75" customHeight="1" x14ac:dyDescent="0.3">
      <c r="D1323" s="68"/>
      <c r="E1323" s="68"/>
      <c r="F1323" s="68"/>
      <c r="G1323" s="68"/>
      <c r="H1323" s="68"/>
      <c r="I1323" s="68"/>
      <c r="J1323" s="68"/>
      <c r="K1323" s="68"/>
      <c r="L1323" s="68"/>
      <c r="M1323" s="68"/>
      <c r="N1323" s="68"/>
      <c r="O1323" s="68"/>
      <c r="P1323" s="68"/>
      <c r="Q1323" s="68"/>
      <c r="R1323" s="68"/>
      <c r="S1323" s="68"/>
      <c r="T1323" s="68"/>
      <c r="U1323" s="68"/>
      <c r="V1323" s="68"/>
      <c r="W1323" s="68"/>
      <c r="X1323" s="68"/>
      <c r="Y1323" s="68"/>
      <c r="Z1323" s="68"/>
      <c r="AA1323" s="68"/>
      <c r="AB1323" s="68"/>
      <c r="AC1323" s="68"/>
      <c r="AD1323" s="68"/>
      <c r="AE1323" s="68"/>
      <c r="AF1323" s="68"/>
      <c r="AG1323" s="68"/>
      <c r="AH1323" s="68"/>
      <c r="AI1323" s="68"/>
      <c r="AJ1323" s="68"/>
      <c r="AK1323" s="68"/>
      <c r="AL1323" s="68"/>
      <c r="AM1323" s="68"/>
      <c r="AN1323" s="68"/>
      <c r="AO1323" s="68"/>
      <c r="AP1323" s="68"/>
      <c r="AQ1323" s="68"/>
      <c r="AR1323" s="68"/>
      <c r="AS1323" s="68"/>
      <c r="AT1323" s="68"/>
      <c r="AU1323" s="68"/>
      <c r="AV1323" s="68"/>
      <c r="AW1323" s="68"/>
      <c r="AX1323" s="68"/>
      <c r="AY1323" s="68"/>
      <c r="AZ1323" s="68"/>
      <c r="BA1323" s="68"/>
      <c r="BB1323" s="68"/>
      <c r="BC1323" s="68"/>
      <c r="BD1323" s="68"/>
      <c r="BE1323" s="68"/>
      <c r="BF1323" s="68"/>
      <c r="BG1323" s="68"/>
      <c r="BH1323" s="68"/>
      <c r="BI1323" s="68"/>
      <c r="BJ1323" s="68"/>
      <c r="BK1323" s="68"/>
      <c r="BL1323" s="68"/>
      <c r="BM1323" s="68"/>
      <c r="BN1323" s="68"/>
      <c r="BO1323" s="68"/>
      <c r="BP1323" s="68"/>
      <c r="BQ1323" s="68"/>
      <c r="BR1323" s="68"/>
      <c r="BS1323" s="46"/>
    </row>
    <row r="1324" spans="4:71" s="47" customFormat="1" ht="9.75" customHeight="1" x14ac:dyDescent="0.3">
      <c r="D1324" s="68"/>
      <c r="E1324" s="68"/>
      <c r="F1324" s="68"/>
      <c r="G1324" s="68"/>
      <c r="H1324" s="68"/>
      <c r="I1324" s="68"/>
      <c r="J1324" s="68"/>
      <c r="K1324" s="68"/>
      <c r="L1324" s="68"/>
      <c r="M1324" s="68"/>
      <c r="N1324" s="68"/>
      <c r="O1324" s="68"/>
      <c r="P1324" s="68"/>
      <c r="Q1324" s="68"/>
      <c r="R1324" s="68"/>
      <c r="S1324" s="68"/>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c r="AO1324" s="68"/>
      <c r="AP1324" s="68"/>
      <c r="AQ1324" s="68"/>
      <c r="AR1324" s="68"/>
      <c r="AS1324" s="68"/>
      <c r="AT1324" s="68"/>
      <c r="AU1324" s="68"/>
      <c r="AV1324" s="68"/>
      <c r="AW1324" s="68"/>
      <c r="AX1324" s="68"/>
      <c r="AY1324" s="68"/>
      <c r="AZ1324" s="68"/>
      <c r="BA1324" s="68"/>
      <c r="BB1324" s="68"/>
      <c r="BC1324" s="68"/>
      <c r="BD1324" s="68"/>
      <c r="BE1324" s="68"/>
      <c r="BF1324" s="68"/>
      <c r="BG1324" s="68"/>
      <c r="BH1324" s="68"/>
      <c r="BI1324" s="68"/>
      <c r="BJ1324" s="68"/>
      <c r="BK1324" s="68"/>
      <c r="BL1324" s="68"/>
      <c r="BM1324" s="68"/>
      <c r="BN1324" s="68"/>
      <c r="BO1324" s="68"/>
      <c r="BP1324" s="68"/>
      <c r="BQ1324" s="68"/>
      <c r="BR1324" s="68"/>
      <c r="BS1324" s="46"/>
    </row>
    <row r="1325" spans="4:71" s="47" customFormat="1" ht="9.75" customHeight="1" x14ac:dyDescent="0.3">
      <c r="D1325" s="68"/>
      <c r="E1325" s="68"/>
      <c r="F1325" s="68"/>
      <c r="G1325" s="68"/>
      <c r="H1325" s="68"/>
      <c r="I1325" s="68"/>
      <c r="J1325" s="68"/>
      <c r="K1325" s="68"/>
      <c r="L1325" s="68"/>
      <c r="M1325" s="68"/>
      <c r="N1325" s="68"/>
      <c r="O1325" s="68"/>
      <c r="P1325" s="68"/>
      <c r="Q1325" s="68"/>
      <c r="R1325" s="68"/>
      <c r="S1325" s="68"/>
      <c r="T1325" s="68"/>
      <c r="U1325" s="68"/>
      <c r="V1325" s="68"/>
      <c r="W1325" s="68"/>
      <c r="X1325" s="68"/>
      <c r="Y1325" s="68"/>
      <c r="Z1325" s="68"/>
      <c r="AA1325" s="68"/>
      <c r="AB1325" s="68"/>
      <c r="AC1325" s="68"/>
      <c r="AD1325" s="68"/>
      <c r="AE1325" s="68"/>
      <c r="AF1325" s="68"/>
      <c r="AG1325" s="68"/>
      <c r="AH1325" s="68"/>
      <c r="AI1325" s="68"/>
      <c r="AJ1325" s="68"/>
      <c r="AK1325" s="68"/>
      <c r="AL1325" s="68"/>
      <c r="AM1325" s="68"/>
      <c r="AN1325" s="68"/>
      <c r="AO1325" s="68"/>
      <c r="AP1325" s="68"/>
      <c r="AQ1325" s="68"/>
      <c r="AR1325" s="68"/>
      <c r="AS1325" s="68"/>
      <c r="AT1325" s="68"/>
      <c r="AU1325" s="68"/>
      <c r="AV1325" s="68"/>
      <c r="AW1325" s="68"/>
      <c r="AX1325" s="68"/>
      <c r="AY1325" s="68"/>
      <c r="AZ1325" s="68"/>
      <c r="BA1325" s="68"/>
      <c r="BB1325" s="68"/>
      <c r="BC1325" s="68"/>
      <c r="BD1325" s="68"/>
      <c r="BE1325" s="68"/>
      <c r="BF1325" s="68"/>
      <c r="BG1325" s="68"/>
      <c r="BH1325" s="68"/>
      <c r="BI1325" s="68"/>
      <c r="BJ1325" s="68"/>
      <c r="BK1325" s="68"/>
      <c r="BL1325" s="68"/>
      <c r="BM1325" s="68"/>
      <c r="BN1325" s="68"/>
      <c r="BO1325" s="68"/>
      <c r="BP1325" s="68"/>
      <c r="BQ1325" s="68"/>
      <c r="BR1325" s="68"/>
      <c r="BS1325" s="46"/>
    </row>
    <row r="1326" spans="4:71" s="47" customFormat="1" ht="9.75" customHeight="1" x14ac:dyDescent="0.3">
      <c r="D1326" s="68"/>
      <c r="E1326" s="68"/>
      <c r="F1326" s="68"/>
      <c r="G1326" s="68"/>
      <c r="H1326" s="68"/>
      <c r="I1326" s="68"/>
      <c r="J1326" s="68"/>
      <c r="K1326" s="68"/>
      <c r="L1326" s="68"/>
      <c r="M1326" s="68"/>
      <c r="N1326" s="68"/>
      <c r="O1326" s="68"/>
      <c r="P1326" s="68"/>
      <c r="Q1326" s="68"/>
      <c r="R1326" s="68"/>
      <c r="S1326" s="68"/>
      <c r="T1326" s="68"/>
      <c r="U1326" s="68"/>
      <c r="V1326" s="68"/>
      <c r="W1326" s="68"/>
      <c r="X1326" s="68"/>
      <c r="Y1326" s="68"/>
      <c r="Z1326" s="68"/>
      <c r="AA1326" s="68"/>
      <c r="AB1326" s="68"/>
      <c r="AC1326" s="68"/>
      <c r="AD1326" s="68"/>
      <c r="AE1326" s="68"/>
      <c r="AF1326" s="68"/>
      <c r="AG1326" s="68"/>
      <c r="AH1326" s="68"/>
      <c r="AI1326" s="68"/>
      <c r="AJ1326" s="68"/>
      <c r="AK1326" s="68"/>
      <c r="AL1326" s="68"/>
      <c r="AM1326" s="68"/>
      <c r="AN1326" s="68"/>
      <c r="AO1326" s="68"/>
      <c r="AP1326" s="68"/>
      <c r="AQ1326" s="68"/>
      <c r="AR1326" s="68"/>
      <c r="AS1326" s="68"/>
      <c r="AT1326" s="68"/>
      <c r="AU1326" s="68"/>
      <c r="AV1326" s="68"/>
      <c r="AW1326" s="68"/>
      <c r="AX1326" s="68"/>
      <c r="AY1326" s="68"/>
      <c r="AZ1326" s="68"/>
      <c r="BA1326" s="68"/>
      <c r="BB1326" s="68"/>
      <c r="BC1326" s="68"/>
      <c r="BD1326" s="68"/>
      <c r="BE1326" s="68"/>
      <c r="BF1326" s="68"/>
      <c r="BG1326" s="68"/>
      <c r="BH1326" s="68"/>
      <c r="BI1326" s="68"/>
      <c r="BJ1326" s="68"/>
      <c r="BK1326" s="68"/>
      <c r="BL1326" s="68"/>
      <c r="BM1326" s="68"/>
      <c r="BN1326" s="68"/>
      <c r="BO1326" s="68"/>
      <c r="BP1326" s="68"/>
      <c r="BQ1326" s="68"/>
      <c r="BR1326" s="68"/>
      <c r="BS1326" s="46"/>
    </row>
    <row r="1327" spans="4:71" s="47" customFormat="1" ht="9.75" customHeight="1" x14ac:dyDescent="0.3">
      <c r="D1327" s="68"/>
      <c r="E1327" s="68"/>
      <c r="F1327" s="68"/>
      <c r="G1327" s="68"/>
      <c r="H1327" s="68"/>
      <c r="I1327" s="68"/>
      <c r="J1327" s="68"/>
      <c r="K1327" s="68"/>
      <c r="L1327" s="68"/>
      <c r="M1327" s="68"/>
      <c r="N1327" s="68"/>
      <c r="O1327" s="68"/>
      <c r="P1327" s="68"/>
      <c r="Q1327" s="68"/>
      <c r="R1327" s="68"/>
      <c r="S1327" s="68"/>
      <c r="T1327" s="68"/>
      <c r="U1327" s="68"/>
      <c r="V1327" s="68"/>
      <c r="W1327" s="68"/>
      <c r="X1327" s="68"/>
      <c r="Y1327" s="68"/>
      <c r="Z1327" s="68"/>
      <c r="AA1327" s="68"/>
      <c r="AB1327" s="68"/>
      <c r="AC1327" s="68"/>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68"/>
      <c r="AY1327" s="68"/>
      <c r="AZ1327" s="68"/>
      <c r="BA1327" s="68"/>
      <c r="BB1327" s="68"/>
      <c r="BC1327" s="68"/>
      <c r="BD1327" s="68"/>
      <c r="BE1327" s="68"/>
      <c r="BF1327" s="68"/>
      <c r="BG1327" s="68"/>
      <c r="BH1327" s="68"/>
      <c r="BI1327" s="68"/>
      <c r="BJ1327" s="68"/>
      <c r="BK1327" s="68"/>
      <c r="BL1327" s="68"/>
      <c r="BM1327" s="68"/>
      <c r="BN1327" s="68"/>
      <c r="BO1327" s="68"/>
      <c r="BP1327" s="68"/>
      <c r="BQ1327" s="68"/>
      <c r="BR1327" s="68"/>
      <c r="BS1327" s="46"/>
    </row>
    <row r="1328" spans="4:71" s="47" customFormat="1" ht="9.75" customHeight="1" x14ac:dyDescent="0.3">
      <c r="D1328" s="68"/>
      <c r="E1328" s="68"/>
      <c r="F1328" s="68"/>
      <c r="G1328" s="68"/>
      <c r="H1328" s="68"/>
      <c r="I1328" s="68"/>
      <c r="J1328" s="68"/>
      <c r="K1328" s="68"/>
      <c r="L1328" s="68"/>
      <c r="M1328" s="68"/>
      <c r="N1328" s="68"/>
      <c r="O1328" s="68"/>
      <c r="P1328" s="68"/>
      <c r="Q1328" s="68"/>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1328" s="68"/>
      <c r="AN1328" s="68"/>
      <c r="AO1328" s="68"/>
      <c r="AP1328" s="68"/>
      <c r="AQ1328" s="68"/>
      <c r="AR1328" s="68"/>
      <c r="AS1328" s="68"/>
      <c r="AT1328" s="68"/>
      <c r="AU1328" s="68"/>
      <c r="AV1328" s="68"/>
      <c r="AW1328" s="68"/>
      <c r="AX1328" s="68"/>
      <c r="AY1328" s="68"/>
      <c r="AZ1328" s="68"/>
      <c r="BA1328" s="68"/>
      <c r="BB1328" s="68"/>
      <c r="BC1328" s="68"/>
      <c r="BD1328" s="68"/>
      <c r="BE1328" s="68"/>
      <c r="BF1328" s="68"/>
      <c r="BG1328" s="68"/>
      <c r="BH1328" s="68"/>
      <c r="BI1328" s="68"/>
      <c r="BJ1328" s="68"/>
      <c r="BK1328" s="68"/>
      <c r="BL1328" s="68"/>
      <c r="BM1328" s="68"/>
      <c r="BN1328" s="68"/>
      <c r="BO1328" s="68"/>
      <c r="BP1328" s="68"/>
      <c r="BQ1328" s="68"/>
      <c r="BR1328" s="68"/>
      <c r="BS1328" s="46"/>
    </row>
    <row r="1329" spans="4:71" s="47" customFormat="1" ht="9.75" customHeight="1" x14ac:dyDescent="0.3">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G1329" s="68"/>
      <c r="AH1329" s="68"/>
      <c r="AI1329" s="68"/>
      <c r="AJ1329" s="68"/>
      <c r="AK1329" s="68"/>
      <c r="AL1329" s="68"/>
      <c r="AM1329" s="68"/>
      <c r="AN1329" s="68"/>
      <c r="AO1329" s="68"/>
      <c r="AP1329" s="68"/>
      <c r="AQ1329" s="68"/>
      <c r="AR1329" s="68"/>
      <c r="AS1329" s="68"/>
      <c r="AT1329" s="68"/>
      <c r="AU1329" s="68"/>
      <c r="AV1329" s="68"/>
      <c r="AW1329" s="68"/>
      <c r="AX1329" s="68"/>
      <c r="AY1329" s="68"/>
      <c r="AZ1329" s="68"/>
      <c r="BA1329" s="68"/>
      <c r="BB1329" s="68"/>
      <c r="BC1329" s="68"/>
      <c r="BD1329" s="68"/>
      <c r="BE1329" s="68"/>
      <c r="BF1329" s="68"/>
      <c r="BG1329" s="68"/>
      <c r="BH1329" s="68"/>
      <c r="BI1329" s="68"/>
      <c r="BJ1329" s="68"/>
      <c r="BK1329" s="68"/>
      <c r="BL1329" s="68"/>
      <c r="BM1329" s="68"/>
      <c r="BN1329" s="68"/>
      <c r="BO1329" s="68"/>
      <c r="BP1329" s="68"/>
      <c r="BQ1329" s="68"/>
      <c r="BR1329" s="68"/>
      <c r="BS1329" s="46"/>
    </row>
    <row r="1330" spans="4:71" s="47" customFormat="1" ht="9.75" customHeight="1" x14ac:dyDescent="0.3">
      <c r="D1330" s="68"/>
      <c r="E1330" s="68"/>
      <c r="F1330" s="68"/>
      <c r="G1330" s="68"/>
      <c r="H1330" s="68"/>
      <c r="I1330" s="68"/>
      <c r="J1330" s="68"/>
      <c r="K1330" s="68"/>
      <c r="L1330" s="68"/>
      <c r="M1330" s="68"/>
      <c r="N1330" s="68"/>
      <c r="O1330" s="68"/>
      <c r="P1330" s="68"/>
      <c r="Q1330" s="68"/>
      <c r="R1330" s="68"/>
      <c r="S1330" s="68"/>
      <c r="T1330" s="68"/>
      <c r="U1330" s="68"/>
      <c r="V1330" s="68"/>
      <c r="W1330" s="68"/>
      <c r="X1330" s="68"/>
      <c r="Y1330" s="68"/>
      <c r="Z1330" s="68"/>
      <c r="AA1330" s="68"/>
      <c r="AB1330" s="68"/>
      <c r="AC1330" s="68"/>
      <c r="AD1330" s="68"/>
      <c r="AE1330" s="68"/>
      <c r="AF1330" s="68"/>
      <c r="AG1330" s="68"/>
      <c r="AH1330" s="68"/>
      <c r="AI1330" s="68"/>
      <c r="AJ1330" s="68"/>
      <c r="AK1330" s="68"/>
      <c r="AL1330" s="68"/>
      <c r="AM1330" s="68"/>
      <c r="AN1330" s="68"/>
      <c r="AO1330" s="68"/>
      <c r="AP1330" s="68"/>
      <c r="AQ1330" s="68"/>
      <c r="AR1330" s="68"/>
      <c r="AS1330" s="68"/>
      <c r="AT1330" s="68"/>
      <c r="AU1330" s="68"/>
      <c r="AV1330" s="68"/>
      <c r="AW1330" s="68"/>
      <c r="AX1330" s="68"/>
      <c r="AY1330" s="68"/>
      <c r="AZ1330" s="68"/>
      <c r="BA1330" s="68"/>
      <c r="BB1330" s="68"/>
      <c r="BC1330" s="68"/>
      <c r="BD1330" s="68"/>
      <c r="BE1330" s="68"/>
      <c r="BF1330" s="68"/>
      <c r="BG1330" s="68"/>
      <c r="BH1330" s="68"/>
      <c r="BI1330" s="68"/>
      <c r="BJ1330" s="68"/>
      <c r="BK1330" s="68"/>
      <c r="BL1330" s="68"/>
      <c r="BM1330" s="68"/>
      <c r="BN1330" s="68"/>
      <c r="BO1330" s="68"/>
      <c r="BP1330" s="68"/>
      <c r="BQ1330" s="68"/>
      <c r="BR1330" s="68"/>
      <c r="BS1330" s="46"/>
    </row>
    <row r="1331" spans="4:71" s="47" customFormat="1" ht="9.75" customHeight="1" x14ac:dyDescent="0.3">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G1331" s="68"/>
      <c r="AH1331" s="68"/>
      <c r="AI1331" s="68"/>
      <c r="AJ1331" s="68"/>
      <c r="AK1331" s="68"/>
      <c r="AL1331" s="68"/>
      <c r="AM1331" s="68"/>
      <c r="AN1331" s="68"/>
      <c r="AO1331" s="68"/>
      <c r="AP1331" s="68"/>
      <c r="AQ1331" s="68"/>
      <c r="AR1331" s="68"/>
      <c r="AS1331" s="68"/>
      <c r="AT1331" s="68"/>
      <c r="AU1331" s="68"/>
      <c r="AV1331" s="68"/>
      <c r="AW1331" s="68"/>
      <c r="AX1331" s="68"/>
      <c r="AY1331" s="68"/>
      <c r="AZ1331" s="68"/>
      <c r="BA1331" s="68"/>
      <c r="BB1331" s="68"/>
      <c r="BC1331" s="68"/>
      <c r="BD1331" s="68"/>
      <c r="BE1331" s="68"/>
      <c r="BF1331" s="68"/>
      <c r="BG1331" s="68"/>
      <c r="BH1331" s="68"/>
      <c r="BI1331" s="68"/>
      <c r="BJ1331" s="68"/>
      <c r="BK1331" s="68"/>
      <c r="BL1331" s="68"/>
      <c r="BM1331" s="68"/>
      <c r="BN1331" s="68"/>
      <c r="BO1331" s="68"/>
      <c r="BP1331" s="68"/>
      <c r="BQ1331" s="68"/>
      <c r="BR1331" s="68"/>
      <c r="BS1331" s="46"/>
    </row>
    <row r="1332" spans="4:71" s="47" customFormat="1" ht="9.75" customHeight="1" x14ac:dyDescent="0.3">
      <c r="D1332" s="68"/>
      <c r="E1332" s="68"/>
      <c r="F1332" s="68"/>
      <c r="G1332" s="68"/>
      <c r="H1332" s="68"/>
      <c r="I1332" s="68"/>
      <c r="J1332" s="68"/>
      <c r="K1332" s="68"/>
      <c r="L1332" s="68"/>
      <c r="M1332" s="68"/>
      <c r="N1332" s="68"/>
      <c r="O1332" s="68"/>
      <c r="P1332" s="68"/>
      <c r="Q1332" s="68"/>
      <c r="R1332" s="68"/>
      <c r="S1332" s="68"/>
      <c r="T1332" s="68"/>
      <c r="U1332" s="68"/>
      <c r="V1332" s="68"/>
      <c r="W1332" s="68"/>
      <c r="X1332" s="68"/>
      <c r="Y1332" s="68"/>
      <c r="Z1332" s="68"/>
      <c r="AA1332" s="68"/>
      <c r="AB1332" s="68"/>
      <c r="AC1332" s="68"/>
      <c r="AD1332" s="68"/>
      <c r="AE1332" s="68"/>
      <c r="AF1332" s="68"/>
      <c r="AG1332" s="68"/>
      <c r="AH1332" s="68"/>
      <c r="AI1332" s="68"/>
      <c r="AJ1332" s="68"/>
      <c r="AK1332" s="68"/>
      <c r="AL1332" s="68"/>
      <c r="AM1332" s="68"/>
      <c r="AN1332" s="68"/>
      <c r="AO1332" s="68"/>
      <c r="AP1332" s="68"/>
      <c r="AQ1332" s="68"/>
      <c r="AR1332" s="68"/>
      <c r="AS1332" s="68"/>
      <c r="AT1332" s="68"/>
      <c r="AU1332" s="68"/>
      <c r="AV1332" s="68"/>
      <c r="AW1332" s="68"/>
      <c r="AX1332" s="68"/>
      <c r="AY1332" s="68"/>
      <c r="AZ1332" s="68"/>
      <c r="BA1332" s="68"/>
      <c r="BB1332" s="68"/>
      <c r="BC1332" s="68"/>
      <c r="BD1332" s="68"/>
      <c r="BE1332" s="68"/>
      <c r="BF1332" s="68"/>
      <c r="BG1332" s="68"/>
      <c r="BH1332" s="68"/>
      <c r="BI1332" s="68"/>
      <c r="BJ1332" s="68"/>
      <c r="BK1332" s="68"/>
      <c r="BL1332" s="68"/>
      <c r="BM1332" s="68"/>
      <c r="BN1332" s="68"/>
      <c r="BO1332" s="68"/>
      <c r="BP1332" s="68"/>
      <c r="BQ1332" s="68"/>
      <c r="BR1332" s="68"/>
      <c r="BS1332" s="46"/>
    </row>
    <row r="1333" spans="4:71" s="47" customFormat="1" ht="9.75" customHeight="1" x14ac:dyDescent="0.3">
      <c r="D1333" s="68"/>
      <c r="E1333" s="68"/>
      <c r="F1333" s="68"/>
      <c r="G1333" s="68"/>
      <c r="H1333" s="68"/>
      <c r="I1333" s="68"/>
      <c r="J1333" s="68"/>
      <c r="K1333" s="68"/>
      <c r="L1333" s="68"/>
      <c r="M1333" s="68"/>
      <c r="N1333" s="68"/>
      <c r="O1333" s="68"/>
      <c r="P1333" s="68"/>
      <c r="Q1333" s="68"/>
      <c r="R1333" s="68"/>
      <c r="S1333" s="68"/>
      <c r="T1333" s="68"/>
      <c r="U1333" s="68"/>
      <c r="V1333" s="68"/>
      <c r="W1333" s="68"/>
      <c r="X1333" s="68"/>
      <c r="Y1333" s="68"/>
      <c r="Z1333" s="68"/>
      <c r="AA1333" s="68"/>
      <c r="AB1333" s="68"/>
      <c r="AC1333" s="68"/>
      <c r="AD1333" s="68"/>
      <c r="AE1333" s="68"/>
      <c r="AF1333" s="68"/>
      <c r="AG1333" s="68"/>
      <c r="AH1333" s="68"/>
      <c r="AI1333" s="68"/>
      <c r="AJ1333" s="68"/>
      <c r="AK1333" s="68"/>
      <c r="AL1333" s="68"/>
      <c r="AM1333" s="68"/>
      <c r="AN1333" s="68"/>
      <c r="AO1333" s="68"/>
      <c r="AP1333" s="68"/>
      <c r="AQ1333" s="68"/>
      <c r="AR1333" s="68"/>
      <c r="AS1333" s="68"/>
      <c r="AT1333" s="68"/>
      <c r="AU1333" s="68"/>
      <c r="AV1333" s="68"/>
      <c r="AW1333" s="68"/>
      <c r="AX1333" s="68"/>
      <c r="AY1333" s="68"/>
      <c r="AZ1333" s="68"/>
      <c r="BA1333" s="68"/>
      <c r="BB1333" s="68"/>
      <c r="BC1333" s="68"/>
      <c r="BD1333" s="68"/>
      <c r="BE1333" s="68"/>
      <c r="BF1333" s="68"/>
      <c r="BG1333" s="68"/>
      <c r="BH1333" s="68"/>
      <c r="BI1333" s="68"/>
      <c r="BJ1333" s="68"/>
      <c r="BK1333" s="68"/>
      <c r="BL1333" s="68"/>
      <c r="BM1333" s="68"/>
      <c r="BN1333" s="68"/>
      <c r="BO1333" s="68"/>
      <c r="BP1333" s="68"/>
      <c r="BQ1333" s="68"/>
      <c r="BR1333" s="68"/>
      <c r="BS1333" s="46"/>
    </row>
    <row r="1334" spans="4:71" s="47" customFormat="1" ht="9.75" customHeight="1" x14ac:dyDescent="0.3">
      <c r="D1334" s="68"/>
      <c r="E1334" s="68"/>
      <c r="F1334" s="68"/>
      <c r="G1334" s="68"/>
      <c r="H1334" s="68"/>
      <c r="I1334" s="68"/>
      <c r="J1334" s="68"/>
      <c r="K1334" s="68"/>
      <c r="L1334" s="68"/>
      <c r="M1334" s="68"/>
      <c r="N1334" s="68"/>
      <c r="O1334" s="68"/>
      <c r="P1334" s="68"/>
      <c r="Q1334" s="68"/>
      <c r="R1334" s="68"/>
      <c r="S1334" s="68"/>
      <c r="T1334" s="68"/>
      <c r="U1334" s="68"/>
      <c r="V1334" s="68"/>
      <c r="W1334" s="68"/>
      <c r="X1334" s="68"/>
      <c r="Y1334" s="68"/>
      <c r="Z1334" s="68"/>
      <c r="AA1334" s="68"/>
      <c r="AB1334" s="68"/>
      <c r="AC1334" s="68"/>
      <c r="AD1334" s="68"/>
      <c r="AE1334" s="68"/>
      <c r="AF1334" s="68"/>
      <c r="AG1334" s="68"/>
      <c r="AH1334" s="68"/>
      <c r="AI1334" s="68"/>
      <c r="AJ1334" s="68"/>
      <c r="AK1334" s="68"/>
      <c r="AL1334" s="68"/>
      <c r="AM1334" s="68"/>
      <c r="AN1334" s="68"/>
      <c r="AO1334" s="68"/>
      <c r="AP1334" s="68"/>
      <c r="AQ1334" s="68"/>
      <c r="AR1334" s="68"/>
      <c r="AS1334" s="68"/>
      <c r="AT1334" s="68"/>
      <c r="AU1334" s="68"/>
      <c r="AV1334" s="68"/>
      <c r="AW1334" s="68"/>
      <c r="AX1334" s="68"/>
      <c r="AY1334" s="68"/>
      <c r="AZ1334" s="68"/>
      <c r="BA1334" s="68"/>
      <c r="BB1334" s="68"/>
      <c r="BC1334" s="68"/>
      <c r="BD1334" s="68"/>
      <c r="BE1334" s="68"/>
      <c r="BF1334" s="68"/>
      <c r="BG1334" s="68"/>
      <c r="BH1334" s="68"/>
      <c r="BI1334" s="68"/>
      <c r="BJ1334" s="68"/>
      <c r="BK1334" s="68"/>
      <c r="BL1334" s="68"/>
      <c r="BM1334" s="68"/>
      <c r="BN1334" s="68"/>
      <c r="BO1334" s="68"/>
      <c r="BP1334" s="68"/>
      <c r="BQ1334" s="68"/>
      <c r="BR1334" s="68"/>
      <c r="BS1334" s="46"/>
    </row>
    <row r="1335" spans="4:71" s="47" customFormat="1" ht="9.75" customHeight="1" x14ac:dyDescent="0.3">
      <c r="D1335" s="68"/>
      <c r="E1335" s="68"/>
      <c r="F1335" s="68"/>
      <c r="G1335" s="68"/>
      <c r="H1335" s="68"/>
      <c r="I1335" s="68"/>
      <c r="J1335" s="68"/>
      <c r="K1335" s="68"/>
      <c r="L1335" s="68"/>
      <c r="M1335" s="68"/>
      <c r="N1335" s="68"/>
      <c r="O1335" s="68"/>
      <c r="P1335" s="68"/>
      <c r="Q1335" s="68"/>
      <c r="R1335" s="68"/>
      <c r="S1335" s="68"/>
      <c r="T1335" s="68"/>
      <c r="U1335" s="68"/>
      <c r="V1335" s="68"/>
      <c r="W1335" s="68"/>
      <c r="X1335" s="68"/>
      <c r="Y1335" s="68"/>
      <c r="Z1335" s="68"/>
      <c r="AA1335" s="68"/>
      <c r="AB1335" s="68"/>
      <c r="AC1335" s="68"/>
      <c r="AD1335" s="68"/>
      <c r="AE1335" s="68"/>
      <c r="AF1335" s="68"/>
      <c r="AG1335" s="68"/>
      <c r="AH1335" s="68"/>
      <c r="AI1335" s="68"/>
      <c r="AJ1335" s="68"/>
      <c r="AK1335" s="68"/>
      <c r="AL1335" s="68"/>
      <c r="AM1335" s="68"/>
      <c r="AN1335" s="68"/>
      <c r="AO1335" s="68"/>
      <c r="AP1335" s="68"/>
      <c r="AQ1335" s="68"/>
      <c r="AR1335" s="68"/>
      <c r="AS1335" s="68"/>
      <c r="AT1335" s="68"/>
      <c r="AU1335" s="68"/>
      <c r="AV1335" s="68"/>
      <c r="AW1335" s="68"/>
      <c r="AX1335" s="68"/>
      <c r="AY1335" s="68"/>
      <c r="AZ1335" s="68"/>
      <c r="BA1335" s="68"/>
      <c r="BB1335" s="68"/>
      <c r="BC1335" s="68"/>
      <c r="BD1335" s="68"/>
      <c r="BE1335" s="68"/>
      <c r="BF1335" s="68"/>
      <c r="BG1335" s="68"/>
      <c r="BH1335" s="68"/>
      <c r="BI1335" s="68"/>
      <c r="BJ1335" s="68"/>
      <c r="BK1335" s="68"/>
      <c r="BL1335" s="68"/>
      <c r="BM1335" s="68"/>
      <c r="BN1335" s="68"/>
      <c r="BO1335" s="68"/>
      <c r="BP1335" s="68"/>
      <c r="BQ1335" s="68"/>
      <c r="BR1335" s="68"/>
      <c r="BS1335" s="46"/>
    </row>
    <row r="1336" spans="4:71" s="47" customFormat="1" ht="9.75" customHeight="1" x14ac:dyDescent="0.3">
      <c r="D1336" s="68"/>
      <c r="E1336" s="68"/>
      <c r="F1336" s="68"/>
      <c r="G1336" s="68"/>
      <c r="H1336" s="68"/>
      <c r="I1336" s="68"/>
      <c r="J1336" s="68"/>
      <c r="K1336" s="68"/>
      <c r="L1336" s="68"/>
      <c r="M1336" s="68"/>
      <c r="N1336" s="68"/>
      <c r="O1336" s="68"/>
      <c r="P1336" s="68"/>
      <c r="Q1336" s="68"/>
      <c r="R1336" s="68"/>
      <c r="S1336" s="68"/>
      <c r="T1336" s="68"/>
      <c r="U1336" s="68"/>
      <c r="V1336" s="68"/>
      <c r="W1336" s="68"/>
      <c r="X1336" s="68"/>
      <c r="Y1336" s="68"/>
      <c r="Z1336" s="68"/>
      <c r="AA1336" s="68"/>
      <c r="AB1336" s="68"/>
      <c r="AC1336" s="68"/>
      <c r="AD1336" s="68"/>
      <c r="AE1336" s="68"/>
      <c r="AF1336" s="68"/>
      <c r="AG1336" s="68"/>
      <c r="AH1336" s="68"/>
      <c r="AI1336" s="68"/>
      <c r="AJ1336" s="68"/>
      <c r="AK1336" s="68"/>
      <c r="AL1336" s="68"/>
      <c r="AM1336" s="68"/>
      <c r="AN1336" s="68"/>
      <c r="AO1336" s="68"/>
      <c r="AP1336" s="68"/>
      <c r="AQ1336" s="68"/>
      <c r="AR1336" s="68"/>
      <c r="AS1336" s="68"/>
      <c r="AT1336" s="68"/>
      <c r="AU1336" s="68"/>
      <c r="AV1336" s="68"/>
      <c r="AW1336" s="68"/>
      <c r="AX1336" s="68"/>
      <c r="AY1336" s="68"/>
      <c r="AZ1336" s="68"/>
      <c r="BA1336" s="68"/>
      <c r="BB1336" s="68"/>
      <c r="BC1336" s="68"/>
      <c r="BD1336" s="68"/>
      <c r="BE1336" s="68"/>
      <c r="BF1336" s="68"/>
      <c r="BG1336" s="68"/>
      <c r="BH1336" s="68"/>
      <c r="BI1336" s="68"/>
      <c r="BJ1336" s="68"/>
      <c r="BK1336" s="68"/>
      <c r="BL1336" s="68"/>
      <c r="BM1336" s="68"/>
      <c r="BN1336" s="68"/>
      <c r="BO1336" s="68"/>
      <c r="BP1336" s="68"/>
      <c r="BQ1336" s="68"/>
      <c r="BR1336" s="68"/>
      <c r="BS1336" s="46"/>
    </row>
    <row r="1337" spans="4:71" s="47" customFormat="1" ht="9.75" customHeight="1" x14ac:dyDescent="0.3">
      <c r="D1337" s="68"/>
      <c r="E1337" s="68"/>
      <c r="F1337" s="68"/>
      <c r="G1337" s="68"/>
      <c r="H1337" s="68"/>
      <c r="I1337" s="68"/>
      <c r="J1337" s="68"/>
      <c r="K1337" s="68"/>
      <c r="L1337" s="68"/>
      <c r="M1337" s="68"/>
      <c r="N1337" s="68"/>
      <c r="O1337" s="68"/>
      <c r="P1337" s="68"/>
      <c r="Q1337" s="68"/>
      <c r="R1337" s="68"/>
      <c r="S1337" s="68"/>
      <c r="T1337" s="68"/>
      <c r="U1337" s="68"/>
      <c r="V1337" s="68"/>
      <c r="W1337" s="68"/>
      <c r="X1337" s="68"/>
      <c r="Y1337" s="68"/>
      <c r="Z1337" s="68"/>
      <c r="AA1337" s="68"/>
      <c r="AB1337" s="68"/>
      <c r="AC1337" s="68"/>
      <c r="AD1337" s="68"/>
      <c r="AE1337" s="68"/>
      <c r="AF1337" s="68"/>
      <c r="AG1337" s="68"/>
      <c r="AH1337" s="68"/>
      <c r="AI1337" s="68"/>
      <c r="AJ1337" s="68"/>
      <c r="AK1337" s="68"/>
      <c r="AL1337" s="68"/>
      <c r="AM1337" s="68"/>
      <c r="AN1337" s="68"/>
      <c r="AO1337" s="68"/>
      <c r="AP1337" s="68"/>
      <c r="AQ1337" s="68"/>
      <c r="AR1337" s="68"/>
      <c r="AS1337" s="68"/>
      <c r="AT1337" s="68"/>
      <c r="AU1337" s="68"/>
      <c r="AV1337" s="68"/>
      <c r="AW1337" s="68"/>
      <c r="AX1337" s="68"/>
      <c r="AY1337" s="68"/>
      <c r="AZ1337" s="68"/>
      <c r="BA1337" s="68"/>
      <c r="BB1337" s="68"/>
      <c r="BC1337" s="68"/>
      <c r="BD1337" s="68"/>
      <c r="BE1337" s="68"/>
      <c r="BF1337" s="68"/>
      <c r="BG1337" s="68"/>
      <c r="BH1337" s="68"/>
      <c r="BI1337" s="68"/>
      <c r="BJ1337" s="68"/>
      <c r="BK1337" s="68"/>
      <c r="BL1337" s="68"/>
      <c r="BM1337" s="68"/>
      <c r="BN1337" s="68"/>
      <c r="BO1337" s="68"/>
      <c r="BP1337" s="68"/>
      <c r="BQ1337" s="68"/>
      <c r="BR1337" s="68"/>
      <c r="BS1337" s="46"/>
    </row>
    <row r="1338" spans="4:71" s="47" customFormat="1" ht="9.75" customHeight="1" x14ac:dyDescent="0.3">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68"/>
      <c r="AH1338" s="68"/>
      <c r="AI1338" s="68"/>
      <c r="AJ1338" s="68"/>
      <c r="AK1338" s="68"/>
      <c r="AL1338" s="68"/>
      <c r="AM1338" s="68"/>
      <c r="AN1338" s="68"/>
      <c r="AO1338" s="68"/>
      <c r="AP1338" s="68"/>
      <c r="AQ1338" s="68"/>
      <c r="AR1338" s="68"/>
      <c r="AS1338" s="68"/>
      <c r="AT1338" s="68"/>
      <c r="AU1338" s="68"/>
      <c r="AV1338" s="68"/>
      <c r="AW1338" s="68"/>
      <c r="AX1338" s="68"/>
      <c r="AY1338" s="68"/>
      <c r="AZ1338" s="68"/>
      <c r="BA1338" s="68"/>
      <c r="BB1338" s="68"/>
      <c r="BC1338" s="68"/>
      <c r="BD1338" s="68"/>
      <c r="BE1338" s="68"/>
      <c r="BF1338" s="68"/>
      <c r="BG1338" s="68"/>
      <c r="BH1338" s="68"/>
      <c r="BI1338" s="68"/>
      <c r="BJ1338" s="68"/>
      <c r="BK1338" s="68"/>
      <c r="BL1338" s="68"/>
      <c r="BM1338" s="68"/>
      <c r="BN1338" s="68"/>
      <c r="BO1338" s="68"/>
      <c r="BP1338" s="68"/>
      <c r="BQ1338" s="68"/>
      <c r="BR1338" s="68"/>
      <c r="BS1338" s="46"/>
    </row>
    <row r="1339" spans="4:71" s="47" customFormat="1" ht="9.75" customHeight="1" x14ac:dyDescent="0.3">
      <c r="D1339" s="68"/>
      <c r="E1339" s="68"/>
      <c r="F1339" s="68"/>
      <c r="G1339" s="68"/>
      <c r="H1339" s="68"/>
      <c r="I1339" s="68"/>
      <c r="J1339" s="68"/>
      <c r="K1339" s="68"/>
      <c r="L1339" s="68"/>
      <c r="M1339" s="68"/>
      <c r="N1339" s="68"/>
      <c r="O1339" s="68"/>
      <c r="P1339" s="68"/>
      <c r="Q1339" s="68"/>
      <c r="R1339" s="68"/>
      <c r="S1339" s="68"/>
      <c r="T1339" s="68"/>
      <c r="U1339" s="68"/>
      <c r="V1339" s="68"/>
      <c r="W1339" s="68"/>
      <c r="X1339" s="68"/>
      <c r="Y1339" s="68"/>
      <c r="Z1339" s="68"/>
      <c r="AA1339" s="68"/>
      <c r="AB1339" s="68"/>
      <c r="AC1339" s="68"/>
      <c r="AD1339" s="68"/>
      <c r="AE1339" s="68"/>
      <c r="AF1339" s="68"/>
      <c r="AG1339" s="68"/>
      <c r="AH1339" s="68"/>
      <c r="AI1339" s="68"/>
      <c r="AJ1339" s="68"/>
      <c r="AK1339" s="68"/>
      <c r="AL1339" s="68"/>
      <c r="AM1339" s="68"/>
      <c r="AN1339" s="68"/>
      <c r="AO1339" s="68"/>
      <c r="AP1339" s="68"/>
      <c r="AQ1339" s="68"/>
      <c r="AR1339" s="68"/>
      <c r="AS1339" s="68"/>
      <c r="AT1339" s="68"/>
      <c r="AU1339" s="68"/>
      <c r="AV1339" s="68"/>
      <c r="AW1339" s="68"/>
      <c r="AX1339" s="68"/>
      <c r="AY1339" s="68"/>
      <c r="AZ1339" s="68"/>
      <c r="BA1339" s="68"/>
      <c r="BB1339" s="68"/>
      <c r="BC1339" s="68"/>
      <c r="BD1339" s="68"/>
      <c r="BE1339" s="68"/>
      <c r="BF1339" s="68"/>
      <c r="BG1339" s="68"/>
      <c r="BH1339" s="68"/>
      <c r="BI1339" s="68"/>
      <c r="BJ1339" s="68"/>
      <c r="BK1339" s="68"/>
      <c r="BL1339" s="68"/>
      <c r="BM1339" s="68"/>
      <c r="BN1339" s="68"/>
      <c r="BO1339" s="68"/>
      <c r="BP1339" s="68"/>
      <c r="BQ1339" s="68"/>
      <c r="BR1339" s="68"/>
      <c r="BS1339" s="46"/>
    </row>
    <row r="1340" spans="4:71" s="47" customFormat="1" ht="9.75" customHeight="1" x14ac:dyDescent="0.3">
      <c r="D1340" s="68"/>
      <c r="E1340" s="68"/>
      <c r="F1340" s="68"/>
      <c r="G1340" s="68"/>
      <c r="H1340" s="68"/>
      <c r="I1340" s="68"/>
      <c r="J1340" s="68"/>
      <c r="K1340" s="68"/>
      <c r="L1340" s="68"/>
      <c r="M1340" s="68"/>
      <c r="N1340" s="68"/>
      <c r="O1340" s="68"/>
      <c r="P1340" s="68"/>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1340" s="68"/>
      <c r="AN1340" s="68"/>
      <c r="AO1340" s="68"/>
      <c r="AP1340" s="68"/>
      <c r="AQ1340" s="68"/>
      <c r="AR1340" s="68"/>
      <c r="AS1340" s="68"/>
      <c r="AT1340" s="68"/>
      <c r="AU1340" s="68"/>
      <c r="AV1340" s="68"/>
      <c r="AW1340" s="68"/>
      <c r="AX1340" s="68"/>
      <c r="AY1340" s="68"/>
      <c r="AZ1340" s="68"/>
      <c r="BA1340" s="68"/>
      <c r="BB1340" s="68"/>
      <c r="BC1340" s="68"/>
      <c r="BD1340" s="68"/>
      <c r="BE1340" s="68"/>
      <c r="BF1340" s="68"/>
      <c r="BG1340" s="68"/>
      <c r="BH1340" s="68"/>
      <c r="BI1340" s="68"/>
      <c r="BJ1340" s="68"/>
      <c r="BK1340" s="68"/>
      <c r="BL1340" s="68"/>
      <c r="BM1340" s="68"/>
      <c r="BN1340" s="68"/>
      <c r="BO1340" s="68"/>
      <c r="BP1340" s="68"/>
      <c r="BQ1340" s="68"/>
      <c r="BR1340" s="68"/>
      <c r="BS1340" s="46"/>
    </row>
    <row r="1341" spans="4:71" s="47" customFormat="1" ht="9.75" customHeight="1" x14ac:dyDescent="0.3">
      <c r="D1341" s="68"/>
      <c r="E1341" s="68"/>
      <c r="F1341" s="68"/>
      <c r="G1341" s="68"/>
      <c r="H1341" s="68"/>
      <c r="I1341" s="68"/>
      <c r="J1341" s="68"/>
      <c r="K1341" s="68"/>
      <c r="L1341" s="68"/>
      <c r="M1341" s="68"/>
      <c r="N1341" s="68"/>
      <c r="O1341" s="68"/>
      <c r="P1341" s="68"/>
      <c r="Q1341" s="68"/>
      <c r="R1341" s="68"/>
      <c r="S1341" s="68"/>
      <c r="T1341" s="68"/>
      <c r="U1341" s="68"/>
      <c r="V1341" s="68"/>
      <c r="W1341" s="68"/>
      <c r="X1341" s="68"/>
      <c r="Y1341" s="68"/>
      <c r="Z1341" s="68"/>
      <c r="AA1341" s="68"/>
      <c r="AB1341" s="68"/>
      <c r="AC1341" s="68"/>
      <c r="AD1341" s="68"/>
      <c r="AE1341" s="68"/>
      <c r="AF1341" s="68"/>
      <c r="AG1341" s="68"/>
      <c r="AH1341" s="68"/>
      <c r="AI1341" s="68"/>
      <c r="AJ1341" s="68"/>
      <c r="AK1341" s="68"/>
      <c r="AL1341" s="68"/>
      <c r="AM1341" s="68"/>
      <c r="AN1341" s="68"/>
      <c r="AO1341" s="68"/>
      <c r="AP1341" s="68"/>
      <c r="AQ1341" s="68"/>
      <c r="AR1341" s="68"/>
      <c r="AS1341" s="68"/>
      <c r="AT1341" s="68"/>
      <c r="AU1341" s="68"/>
      <c r="AV1341" s="68"/>
      <c r="AW1341" s="68"/>
      <c r="AX1341" s="68"/>
      <c r="AY1341" s="68"/>
      <c r="AZ1341" s="68"/>
      <c r="BA1341" s="68"/>
      <c r="BB1341" s="68"/>
      <c r="BC1341" s="68"/>
      <c r="BD1341" s="68"/>
      <c r="BE1341" s="68"/>
      <c r="BF1341" s="68"/>
      <c r="BG1341" s="68"/>
      <c r="BH1341" s="68"/>
      <c r="BI1341" s="68"/>
      <c r="BJ1341" s="68"/>
      <c r="BK1341" s="68"/>
      <c r="BL1341" s="68"/>
      <c r="BM1341" s="68"/>
      <c r="BN1341" s="68"/>
      <c r="BO1341" s="68"/>
      <c r="BP1341" s="68"/>
      <c r="BQ1341" s="68"/>
      <c r="BR1341" s="68"/>
      <c r="BS1341" s="46"/>
    </row>
    <row r="1342" spans="4:71" s="47" customFormat="1" ht="9.75" customHeight="1" x14ac:dyDescent="0.3">
      <c r="D1342" s="68"/>
      <c r="E1342" s="68"/>
      <c r="F1342" s="68"/>
      <c r="G1342" s="68"/>
      <c r="H1342" s="68"/>
      <c r="I1342" s="68"/>
      <c r="J1342" s="68"/>
      <c r="K1342" s="68"/>
      <c r="L1342" s="68"/>
      <c r="M1342" s="68"/>
      <c r="N1342" s="68"/>
      <c r="O1342" s="68"/>
      <c r="P1342" s="68"/>
      <c r="Q1342" s="68"/>
      <c r="R1342" s="68"/>
      <c r="S1342" s="68"/>
      <c r="T1342" s="68"/>
      <c r="U1342" s="68"/>
      <c r="V1342" s="68"/>
      <c r="W1342" s="68"/>
      <c r="X1342" s="68"/>
      <c r="Y1342" s="68"/>
      <c r="Z1342" s="68"/>
      <c r="AA1342" s="68"/>
      <c r="AB1342" s="68"/>
      <c r="AC1342" s="68"/>
      <c r="AD1342" s="68"/>
      <c r="AE1342" s="68"/>
      <c r="AF1342" s="68"/>
      <c r="AG1342" s="68"/>
      <c r="AH1342" s="68"/>
      <c r="AI1342" s="68"/>
      <c r="AJ1342" s="68"/>
      <c r="AK1342" s="68"/>
      <c r="AL1342" s="68"/>
      <c r="AM1342" s="68"/>
      <c r="AN1342" s="68"/>
      <c r="AO1342" s="68"/>
      <c r="AP1342" s="68"/>
      <c r="AQ1342" s="68"/>
      <c r="AR1342" s="68"/>
      <c r="AS1342" s="68"/>
      <c r="AT1342" s="68"/>
      <c r="AU1342" s="68"/>
      <c r="AV1342" s="68"/>
      <c r="AW1342" s="68"/>
      <c r="AX1342" s="68"/>
      <c r="AY1342" s="68"/>
      <c r="AZ1342" s="68"/>
      <c r="BA1342" s="68"/>
      <c r="BB1342" s="68"/>
      <c r="BC1342" s="68"/>
      <c r="BD1342" s="68"/>
      <c r="BE1342" s="68"/>
      <c r="BF1342" s="68"/>
      <c r="BG1342" s="68"/>
      <c r="BH1342" s="68"/>
      <c r="BI1342" s="68"/>
      <c r="BJ1342" s="68"/>
      <c r="BK1342" s="68"/>
      <c r="BL1342" s="68"/>
      <c r="BM1342" s="68"/>
      <c r="BN1342" s="68"/>
      <c r="BO1342" s="68"/>
      <c r="BP1342" s="68"/>
      <c r="BQ1342" s="68"/>
      <c r="BR1342" s="68"/>
      <c r="BS1342" s="46"/>
    </row>
    <row r="1343" spans="4:71" s="47" customFormat="1" ht="9.75" customHeight="1" x14ac:dyDescent="0.3">
      <c r="D1343" s="68"/>
      <c r="E1343" s="68"/>
      <c r="F1343" s="68"/>
      <c r="G1343" s="68"/>
      <c r="H1343" s="68"/>
      <c r="I1343" s="68"/>
      <c r="J1343" s="68"/>
      <c r="K1343" s="68"/>
      <c r="L1343" s="68"/>
      <c r="M1343" s="68"/>
      <c r="N1343" s="68"/>
      <c r="O1343" s="68"/>
      <c r="P1343" s="68"/>
      <c r="Q1343" s="68"/>
      <c r="R1343" s="68"/>
      <c r="S1343" s="68"/>
      <c r="T1343" s="68"/>
      <c r="U1343" s="68"/>
      <c r="V1343" s="68"/>
      <c r="W1343" s="68"/>
      <c r="X1343" s="68"/>
      <c r="Y1343" s="68"/>
      <c r="Z1343" s="68"/>
      <c r="AA1343" s="68"/>
      <c r="AB1343" s="68"/>
      <c r="AC1343" s="68"/>
      <c r="AD1343" s="68"/>
      <c r="AE1343" s="68"/>
      <c r="AF1343" s="68"/>
      <c r="AG1343" s="68"/>
      <c r="AH1343" s="68"/>
      <c r="AI1343" s="68"/>
      <c r="AJ1343" s="68"/>
      <c r="AK1343" s="68"/>
      <c r="AL1343" s="68"/>
      <c r="AM1343" s="68"/>
      <c r="AN1343" s="68"/>
      <c r="AO1343" s="68"/>
      <c r="AP1343" s="68"/>
      <c r="AQ1343" s="68"/>
      <c r="AR1343" s="68"/>
      <c r="AS1343" s="68"/>
      <c r="AT1343" s="68"/>
      <c r="AU1343" s="68"/>
      <c r="AV1343" s="68"/>
      <c r="AW1343" s="68"/>
      <c r="AX1343" s="68"/>
      <c r="AY1343" s="68"/>
      <c r="AZ1343" s="68"/>
      <c r="BA1343" s="68"/>
      <c r="BB1343" s="68"/>
      <c r="BC1343" s="68"/>
      <c r="BD1343" s="68"/>
      <c r="BE1343" s="68"/>
      <c r="BF1343" s="68"/>
      <c r="BG1343" s="68"/>
      <c r="BH1343" s="68"/>
      <c r="BI1343" s="68"/>
      <c r="BJ1343" s="68"/>
      <c r="BK1343" s="68"/>
      <c r="BL1343" s="68"/>
      <c r="BM1343" s="68"/>
      <c r="BN1343" s="68"/>
      <c r="BO1343" s="68"/>
      <c r="BP1343" s="68"/>
      <c r="BQ1343" s="68"/>
      <c r="BR1343" s="68"/>
      <c r="BS1343" s="46"/>
    </row>
    <row r="1344" spans="4:71" s="47" customFormat="1" ht="9.75" customHeight="1" x14ac:dyDescent="0.3">
      <c r="D1344" s="68"/>
      <c r="E1344" s="68"/>
      <c r="F1344" s="68"/>
      <c r="G1344" s="68"/>
      <c r="H1344" s="68"/>
      <c r="I1344" s="68"/>
      <c r="J1344" s="68"/>
      <c r="K1344" s="68"/>
      <c r="L1344" s="68"/>
      <c r="M1344" s="68"/>
      <c r="N1344" s="68"/>
      <c r="O1344" s="68"/>
      <c r="P1344" s="68"/>
      <c r="Q1344" s="68"/>
      <c r="R1344" s="68"/>
      <c r="S1344" s="68"/>
      <c r="T1344" s="68"/>
      <c r="U1344" s="68"/>
      <c r="V1344" s="68"/>
      <c r="W1344" s="68"/>
      <c r="X1344" s="68"/>
      <c r="Y1344" s="68"/>
      <c r="Z1344" s="68"/>
      <c r="AA1344" s="68"/>
      <c r="AB1344" s="68"/>
      <c r="AC1344" s="68"/>
      <c r="AD1344" s="68"/>
      <c r="AE1344" s="68"/>
      <c r="AF1344" s="68"/>
      <c r="AG1344" s="68"/>
      <c r="AH1344" s="68"/>
      <c r="AI1344" s="68"/>
      <c r="AJ1344" s="68"/>
      <c r="AK1344" s="68"/>
      <c r="AL1344" s="68"/>
      <c r="AM1344" s="68"/>
      <c r="AN1344" s="68"/>
      <c r="AO1344" s="68"/>
      <c r="AP1344" s="68"/>
      <c r="AQ1344" s="68"/>
      <c r="AR1344" s="68"/>
      <c r="AS1344" s="68"/>
      <c r="AT1344" s="68"/>
      <c r="AU1344" s="68"/>
      <c r="AV1344" s="68"/>
      <c r="AW1344" s="68"/>
      <c r="AX1344" s="68"/>
      <c r="AY1344" s="68"/>
      <c r="AZ1344" s="68"/>
      <c r="BA1344" s="68"/>
      <c r="BB1344" s="68"/>
      <c r="BC1344" s="68"/>
      <c r="BD1344" s="68"/>
      <c r="BE1344" s="68"/>
      <c r="BF1344" s="68"/>
      <c r="BG1344" s="68"/>
      <c r="BH1344" s="68"/>
      <c r="BI1344" s="68"/>
      <c r="BJ1344" s="68"/>
      <c r="BK1344" s="68"/>
      <c r="BL1344" s="68"/>
      <c r="BM1344" s="68"/>
      <c r="BN1344" s="68"/>
      <c r="BO1344" s="68"/>
      <c r="BP1344" s="68"/>
      <c r="BQ1344" s="68"/>
      <c r="BR1344" s="68"/>
      <c r="BS1344" s="46"/>
    </row>
    <row r="1345" spans="4:71" s="47" customFormat="1" ht="9.75" customHeight="1" x14ac:dyDescent="0.3">
      <c r="D1345" s="68"/>
      <c r="E1345" s="68"/>
      <c r="F1345" s="68"/>
      <c r="G1345" s="68"/>
      <c r="H1345" s="68"/>
      <c r="I1345" s="68"/>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46"/>
    </row>
    <row r="1346" spans="4:71" s="47" customFormat="1" ht="9.75" customHeight="1" x14ac:dyDescent="0.3">
      <c r="D1346" s="68"/>
      <c r="E1346" s="68"/>
      <c r="F1346" s="68"/>
      <c r="G1346" s="68"/>
      <c r="H1346" s="68"/>
      <c r="I1346" s="68"/>
      <c r="J1346" s="68"/>
      <c r="K1346" s="68"/>
      <c r="L1346" s="68"/>
      <c r="M1346" s="68"/>
      <c r="N1346" s="68"/>
      <c r="O1346" s="68"/>
      <c r="P1346" s="68"/>
      <c r="Q1346" s="68"/>
      <c r="R1346" s="68"/>
      <c r="S1346" s="68"/>
      <c r="T1346" s="68"/>
      <c r="U1346" s="68"/>
      <c r="V1346" s="68"/>
      <c r="W1346" s="68"/>
      <c r="X1346" s="68"/>
      <c r="Y1346" s="68"/>
      <c r="Z1346" s="68"/>
      <c r="AA1346" s="68"/>
      <c r="AB1346" s="68"/>
      <c r="AC1346" s="68"/>
      <c r="AD1346" s="68"/>
      <c r="AE1346" s="68"/>
      <c r="AF1346" s="68"/>
      <c r="AG1346" s="68"/>
      <c r="AH1346" s="68"/>
      <c r="AI1346" s="68"/>
      <c r="AJ1346" s="68"/>
      <c r="AK1346" s="68"/>
      <c r="AL1346" s="68"/>
      <c r="AM1346" s="68"/>
      <c r="AN1346" s="68"/>
      <c r="AO1346" s="68"/>
      <c r="AP1346" s="68"/>
      <c r="AQ1346" s="68"/>
      <c r="AR1346" s="68"/>
      <c r="AS1346" s="68"/>
      <c r="AT1346" s="68"/>
      <c r="AU1346" s="68"/>
      <c r="AV1346" s="68"/>
      <c r="AW1346" s="68"/>
      <c r="AX1346" s="68"/>
      <c r="AY1346" s="68"/>
      <c r="AZ1346" s="68"/>
      <c r="BA1346" s="68"/>
      <c r="BB1346" s="68"/>
      <c r="BC1346" s="68"/>
      <c r="BD1346" s="68"/>
      <c r="BE1346" s="68"/>
      <c r="BF1346" s="68"/>
      <c r="BG1346" s="68"/>
      <c r="BH1346" s="68"/>
      <c r="BI1346" s="68"/>
      <c r="BJ1346" s="68"/>
      <c r="BK1346" s="68"/>
      <c r="BL1346" s="68"/>
      <c r="BM1346" s="68"/>
      <c r="BN1346" s="68"/>
      <c r="BO1346" s="68"/>
      <c r="BP1346" s="68"/>
      <c r="BQ1346" s="68"/>
      <c r="BR1346" s="68"/>
      <c r="BS1346" s="46"/>
    </row>
    <row r="1347" spans="4:71" s="47" customFormat="1" ht="9.75" customHeight="1" x14ac:dyDescent="0.3">
      <c r="D1347" s="68"/>
      <c r="E1347" s="68"/>
      <c r="F1347" s="68"/>
      <c r="G1347" s="68"/>
      <c r="H1347" s="68"/>
      <c r="I1347" s="68"/>
      <c r="J1347" s="68"/>
      <c r="K1347" s="68"/>
      <c r="L1347" s="68"/>
      <c r="M1347" s="68"/>
      <c r="N1347" s="68"/>
      <c r="O1347" s="68"/>
      <c r="P1347" s="68"/>
      <c r="Q1347" s="68"/>
      <c r="R1347" s="68"/>
      <c r="S1347" s="68"/>
      <c r="T1347" s="68"/>
      <c r="U1347" s="68"/>
      <c r="V1347" s="68"/>
      <c r="W1347" s="68"/>
      <c r="X1347" s="68"/>
      <c r="Y1347" s="68"/>
      <c r="Z1347" s="68"/>
      <c r="AA1347" s="68"/>
      <c r="AB1347" s="68"/>
      <c r="AC1347" s="68"/>
      <c r="AD1347" s="68"/>
      <c r="AE1347" s="68"/>
      <c r="AF1347" s="68"/>
      <c r="AG1347" s="68"/>
      <c r="AH1347" s="68"/>
      <c r="AI1347" s="68"/>
      <c r="AJ1347" s="68"/>
      <c r="AK1347" s="68"/>
      <c r="AL1347" s="68"/>
      <c r="AM1347" s="68"/>
      <c r="AN1347" s="68"/>
      <c r="AO1347" s="68"/>
      <c r="AP1347" s="68"/>
      <c r="AQ1347" s="68"/>
      <c r="AR1347" s="68"/>
      <c r="AS1347" s="68"/>
      <c r="AT1347" s="68"/>
      <c r="AU1347" s="68"/>
      <c r="AV1347" s="68"/>
      <c r="AW1347" s="68"/>
      <c r="AX1347" s="68"/>
      <c r="AY1347" s="68"/>
      <c r="AZ1347" s="68"/>
      <c r="BA1347" s="68"/>
      <c r="BB1347" s="68"/>
      <c r="BC1347" s="68"/>
      <c r="BD1347" s="68"/>
      <c r="BE1347" s="68"/>
      <c r="BF1347" s="68"/>
      <c r="BG1347" s="68"/>
      <c r="BH1347" s="68"/>
      <c r="BI1347" s="68"/>
      <c r="BJ1347" s="68"/>
      <c r="BK1347" s="68"/>
      <c r="BL1347" s="68"/>
      <c r="BM1347" s="68"/>
      <c r="BN1347" s="68"/>
      <c r="BO1347" s="68"/>
      <c r="BP1347" s="68"/>
      <c r="BQ1347" s="68"/>
      <c r="BR1347" s="68"/>
      <c r="BS1347" s="46"/>
    </row>
    <row r="1348" spans="4:71" s="47" customFormat="1" ht="9.75" customHeight="1" x14ac:dyDescent="0.3">
      <c r="D1348" s="68"/>
      <c r="E1348" s="68"/>
      <c r="F1348" s="68"/>
      <c r="G1348" s="68"/>
      <c r="H1348" s="68"/>
      <c r="I1348" s="68"/>
      <c r="J1348" s="68"/>
      <c r="K1348" s="68"/>
      <c r="L1348" s="68"/>
      <c r="M1348" s="68"/>
      <c r="N1348" s="68"/>
      <c r="O1348" s="68"/>
      <c r="P1348" s="68"/>
      <c r="Q1348" s="68"/>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68"/>
      <c r="AY1348" s="68"/>
      <c r="AZ1348" s="68"/>
      <c r="BA1348" s="68"/>
      <c r="BB1348" s="68"/>
      <c r="BC1348" s="68"/>
      <c r="BD1348" s="68"/>
      <c r="BE1348" s="68"/>
      <c r="BF1348" s="68"/>
      <c r="BG1348" s="68"/>
      <c r="BH1348" s="68"/>
      <c r="BI1348" s="68"/>
      <c r="BJ1348" s="68"/>
      <c r="BK1348" s="68"/>
      <c r="BL1348" s="68"/>
      <c r="BM1348" s="68"/>
      <c r="BN1348" s="68"/>
      <c r="BO1348" s="68"/>
      <c r="BP1348" s="68"/>
      <c r="BQ1348" s="68"/>
      <c r="BR1348" s="68"/>
      <c r="BS1348" s="46"/>
    </row>
    <row r="1349" spans="4:71" s="47" customFormat="1" ht="9.75" customHeight="1" x14ac:dyDescent="0.3">
      <c r="D1349" s="68"/>
      <c r="E1349" s="68"/>
      <c r="F1349" s="68"/>
      <c r="G1349" s="68"/>
      <c r="H1349" s="68"/>
      <c r="I1349" s="68"/>
      <c r="J1349" s="68"/>
      <c r="K1349" s="68"/>
      <c r="L1349" s="68"/>
      <c r="M1349" s="68"/>
      <c r="N1349" s="68"/>
      <c r="O1349" s="68"/>
      <c r="P1349" s="68"/>
      <c r="Q1349" s="68"/>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1349" s="68"/>
      <c r="AN1349" s="68"/>
      <c r="AO1349" s="68"/>
      <c r="AP1349" s="68"/>
      <c r="AQ1349" s="68"/>
      <c r="AR1349" s="68"/>
      <c r="AS1349" s="68"/>
      <c r="AT1349" s="68"/>
      <c r="AU1349" s="68"/>
      <c r="AV1349" s="68"/>
      <c r="AW1349" s="68"/>
      <c r="AX1349" s="68"/>
      <c r="AY1349" s="68"/>
      <c r="AZ1349" s="68"/>
      <c r="BA1349" s="68"/>
      <c r="BB1349" s="68"/>
      <c r="BC1349" s="68"/>
      <c r="BD1349" s="68"/>
      <c r="BE1349" s="68"/>
      <c r="BF1349" s="68"/>
      <c r="BG1349" s="68"/>
      <c r="BH1349" s="68"/>
      <c r="BI1349" s="68"/>
      <c r="BJ1349" s="68"/>
      <c r="BK1349" s="68"/>
      <c r="BL1349" s="68"/>
      <c r="BM1349" s="68"/>
      <c r="BN1349" s="68"/>
      <c r="BO1349" s="68"/>
      <c r="BP1349" s="68"/>
      <c r="BQ1349" s="68"/>
      <c r="BR1349" s="68"/>
      <c r="BS1349" s="46"/>
    </row>
    <row r="1350" spans="4:71" s="47" customFormat="1" ht="9.75" customHeight="1" x14ac:dyDescent="0.3">
      <c r="D1350" s="68"/>
      <c r="E1350" s="68"/>
      <c r="F1350" s="68"/>
      <c r="G1350" s="68"/>
      <c r="H1350" s="68"/>
      <c r="I1350" s="68"/>
      <c r="J1350" s="68"/>
      <c r="K1350" s="68"/>
      <c r="L1350" s="68"/>
      <c r="M1350" s="68"/>
      <c r="N1350" s="68"/>
      <c r="O1350" s="68"/>
      <c r="P1350" s="68"/>
      <c r="Q1350" s="68"/>
      <c r="R1350" s="68"/>
      <c r="S1350" s="68"/>
      <c r="T1350" s="68"/>
      <c r="U1350" s="68"/>
      <c r="V1350" s="68"/>
      <c r="W1350" s="68"/>
      <c r="X1350" s="68"/>
      <c r="Y1350" s="68"/>
      <c r="Z1350" s="68"/>
      <c r="AA1350" s="68"/>
      <c r="AB1350" s="68"/>
      <c r="AC1350" s="68"/>
      <c r="AD1350" s="68"/>
      <c r="AE1350" s="68"/>
      <c r="AF1350" s="68"/>
      <c r="AG1350" s="68"/>
      <c r="AH1350" s="68"/>
      <c r="AI1350" s="68"/>
      <c r="AJ1350" s="68"/>
      <c r="AK1350" s="68"/>
      <c r="AL1350" s="68"/>
      <c r="AM1350" s="68"/>
      <c r="AN1350" s="68"/>
      <c r="AO1350" s="68"/>
      <c r="AP1350" s="68"/>
      <c r="AQ1350" s="68"/>
      <c r="AR1350" s="68"/>
      <c r="AS1350" s="68"/>
      <c r="AT1350" s="68"/>
      <c r="AU1350" s="68"/>
      <c r="AV1350" s="68"/>
      <c r="AW1350" s="68"/>
      <c r="AX1350" s="68"/>
      <c r="AY1350" s="68"/>
      <c r="AZ1350" s="68"/>
      <c r="BA1350" s="68"/>
      <c r="BB1350" s="68"/>
      <c r="BC1350" s="68"/>
      <c r="BD1350" s="68"/>
      <c r="BE1350" s="68"/>
      <c r="BF1350" s="68"/>
      <c r="BG1350" s="68"/>
      <c r="BH1350" s="68"/>
      <c r="BI1350" s="68"/>
      <c r="BJ1350" s="68"/>
      <c r="BK1350" s="68"/>
      <c r="BL1350" s="68"/>
      <c r="BM1350" s="68"/>
      <c r="BN1350" s="68"/>
      <c r="BO1350" s="68"/>
      <c r="BP1350" s="68"/>
      <c r="BQ1350" s="68"/>
      <c r="BR1350" s="68"/>
      <c r="BS1350" s="46"/>
    </row>
    <row r="1351" spans="4:71" s="47" customFormat="1" ht="9.75" customHeight="1" x14ac:dyDescent="0.3">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68"/>
      <c r="AY1351" s="68"/>
      <c r="AZ1351" s="68"/>
      <c r="BA1351" s="68"/>
      <c r="BB1351" s="68"/>
      <c r="BC1351" s="68"/>
      <c r="BD1351" s="68"/>
      <c r="BE1351" s="68"/>
      <c r="BF1351" s="68"/>
      <c r="BG1351" s="68"/>
      <c r="BH1351" s="68"/>
      <c r="BI1351" s="68"/>
      <c r="BJ1351" s="68"/>
      <c r="BK1351" s="68"/>
      <c r="BL1351" s="68"/>
      <c r="BM1351" s="68"/>
      <c r="BN1351" s="68"/>
      <c r="BO1351" s="68"/>
      <c r="BP1351" s="68"/>
      <c r="BQ1351" s="68"/>
      <c r="BR1351" s="68"/>
      <c r="BS1351" s="46"/>
    </row>
    <row r="1352" spans="4:71" s="47" customFormat="1" ht="9.75" customHeight="1" x14ac:dyDescent="0.3">
      <c r="D1352" s="68"/>
      <c r="E1352" s="68"/>
      <c r="F1352" s="68"/>
      <c r="G1352" s="68"/>
      <c r="H1352" s="68"/>
      <c r="I1352" s="68"/>
      <c r="J1352" s="68"/>
      <c r="K1352" s="68"/>
      <c r="L1352" s="68"/>
      <c r="M1352" s="68"/>
      <c r="N1352" s="68"/>
      <c r="O1352" s="68"/>
      <c r="P1352" s="68"/>
      <c r="Q1352" s="68"/>
      <c r="R1352" s="68"/>
      <c r="S1352" s="68"/>
      <c r="T1352" s="68"/>
      <c r="U1352" s="68"/>
      <c r="V1352" s="68"/>
      <c r="W1352" s="68"/>
      <c r="X1352" s="68"/>
      <c r="Y1352" s="68"/>
      <c r="Z1352" s="68"/>
      <c r="AA1352" s="68"/>
      <c r="AB1352" s="68"/>
      <c r="AC1352" s="68"/>
      <c r="AD1352" s="68"/>
      <c r="AE1352" s="68"/>
      <c r="AF1352" s="68"/>
      <c r="AG1352" s="68"/>
      <c r="AH1352" s="68"/>
      <c r="AI1352" s="68"/>
      <c r="AJ1352" s="68"/>
      <c r="AK1352" s="68"/>
      <c r="AL1352" s="68"/>
      <c r="AM1352" s="68"/>
      <c r="AN1352" s="68"/>
      <c r="AO1352" s="68"/>
      <c r="AP1352" s="68"/>
      <c r="AQ1352" s="68"/>
      <c r="AR1352" s="68"/>
      <c r="AS1352" s="68"/>
      <c r="AT1352" s="68"/>
      <c r="AU1352" s="68"/>
      <c r="AV1352" s="68"/>
      <c r="AW1352" s="68"/>
      <c r="AX1352" s="68"/>
      <c r="AY1352" s="68"/>
      <c r="AZ1352" s="68"/>
      <c r="BA1352" s="68"/>
      <c r="BB1352" s="68"/>
      <c r="BC1352" s="68"/>
      <c r="BD1352" s="68"/>
      <c r="BE1352" s="68"/>
      <c r="BF1352" s="68"/>
      <c r="BG1352" s="68"/>
      <c r="BH1352" s="68"/>
      <c r="BI1352" s="68"/>
      <c r="BJ1352" s="68"/>
      <c r="BK1352" s="68"/>
      <c r="BL1352" s="68"/>
      <c r="BM1352" s="68"/>
      <c r="BN1352" s="68"/>
      <c r="BO1352" s="68"/>
      <c r="BP1352" s="68"/>
      <c r="BQ1352" s="68"/>
      <c r="BR1352" s="68"/>
      <c r="BS1352" s="46"/>
    </row>
    <row r="1353" spans="4:71" s="47" customFormat="1" ht="9.75" customHeight="1" x14ac:dyDescent="0.3">
      <c r="D1353" s="68"/>
      <c r="E1353" s="68"/>
      <c r="F1353" s="68"/>
      <c r="G1353" s="68"/>
      <c r="H1353" s="68"/>
      <c r="I1353" s="68"/>
      <c r="J1353" s="68"/>
      <c r="K1353" s="68"/>
      <c r="L1353" s="68"/>
      <c r="M1353" s="68"/>
      <c r="N1353" s="68"/>
      <c r="O1353" s="68"/>
      <c r="P1353" s="68"/>
      <c r="Q1353" s="68"/>
      <c r="R1353" s="68"/>
      <c r="S1353" s="68"/>
      <c r="T1353" s="68"/>
      <c r="U1353" s="68"/>
      <c r="V1353" s="68"/>
      <c r="W1353" s="68"/>
      <c r="X1353" s="68"/>
      <c r="Y1353" s="68"/>
      <c r="Z1353" s="68"/>
      <c r="AA1353" s="68"/>
      <c r="AB1353" s="68"/>
      <c r="AC1353" s="68"/>
      <c r="AD1353" s="68"/>
      <c r="AE1353" s="68"/>
      <c r="AF1353" s="68"/>
      <c r="AG1353" s="68"/>
      <c r="AH1353" s="68"/>
      <c r="AI1353" s="68"/>
      <c r="AJ1353" s="68"/>
      <c r="AK1353" s="68"/>
      <c r="AL1353" s="68"/>
      <c r="AM1353" s="68"/>
      <c r="AN1353" s="68"/>
      <c r="AO1353" s="68"/>
      <c r="AP1353" s="68"/>
      <c r="AQ1353" s="68"/>
      <c r="AR1353" s="68"/>
      <c r="AS1353" s="68"/>
      <c r="AT1353" s="68"/>
      <c r="AU1353" s="68"/>
      <c r="AV1353" s="68"/>
      <c r="AW1353" s="68"/>
      <c r="AX1353" s="68"/>
      <c r="AY1353" s="68"/>
      <c r="AZ1353" s="68"/>
      <c r="BA1353" s="68"/>
      <c r="BB1353" s="68"/>
      <c r="BC1353" s="68"/>
      <c r="BD1353" s="68"/>
      <c r="BE1353" s="68"/>
      <c r="BF1353" s="68"/>
      <c r="BG1353" s="68"/>
      <c r="BH1353" s="68"/>
      <c r="BI1353" s="68"/>
      <c r="BJ1353" s="68"/>
      <c r="BK1353" s="68"/>
      <c r="BL1353" s="68"/>
      <c r="BM1353" s="68"/>
      <c r="BN1353" s="68"/>
      <c r="BO1353" s="68"/>
      <c r="BP1353" s="68"/>
      <c r="BQ1353" s="68"/>
      <c r="BR1353" s="68"/>
      <c r="BS1353" s="46"/>
    </row>
    <row r="1354" spans="4:71" s="47" customFormat="1" ht="9.75" customHeight="1" x14ac:dyDescent="0.3">
      <c r="D1354" s="68"/>
      <c r="E1354" s="68"/>
      <c r="F1354" s="68"/>
      <c r="G1354" s="68"/>
      <c r="H1354" s="68"/>
      <c r="I1354" s="68"/>
      <c r="J1354" s="68"/>
      <c r="K1354" s="68"/>
      <c r="L1354" s="68"/>
      <c r="M1354" s="68"/>
      <c r="N1354" s="68"/>
      <c r="O1354" s="68"/>
      <c r="P1354" s="68"/>
      <c r="Q1354" s="68"/>
      <c r="R1354" s="68"/>
      <c r="S1354" s="68"/>
      <c r="T1354" s="68"/>
      <c r="U1354" s="68"/>
      <c r="V1354" s="68"/>
      <c r="W1354" s="68"/>
      <c r="X1354" s="68"/>
      <c r="Y1354" s="68"/>
      <c r="Z1354" s="68"/>
      <c r="AA1354" s="68"/>
      <c r="AB1354" s="68"/>
      <c r="AC1354" s="68"/>
      <c r="AD1354" s="68"/>
      <c r="AE1354" s="68"/>
      <c r="AF1354" s="68"/>
      <c r="AG1354" s="68"/>
      <c r="AH1354" s="68"/>
      <c r="AI1354" s="68"/>
      <c r="AJ1354" s="68"/>
      <c r="AK1354" s="68"/>
      <c r="AL1354" s="68"/>
      <c r="AM1354" s="68"/>
      <c r="AN1354" s="68"/>
      <c r="AO1354" s="68"/>
      <c r="AP1354" s="68"/>
      <c r="AQ1354" s="68"/>
      <c r="AR1354" s="68"/>
      <c r="AS1354" s="68"/>
      <c r="AT1354" s="68"/>
      <c r="AU1354" s="68"/>
      <c r="AV1354" s="68"/>
      <c r="AW1354" s="68"/>
      <c r="AX1354" s="68"/>
      <c r="AY1354" s="68"/>
      <c r="AZ1354" s="68"/>
      <c r="BA1354" s="68"/>
      <c r="BB1354" s="68"/>
      <c r="BC1354" s="68"/>
      <c r="BD1354" s="68"/>
      <c r="BE1354" s="68"/>
      <c r="BF1354" s="68"/>
      <c r="BG1354" s="68"/>
      <c r="BH1354" s="68"/>
      <c r="BI1354" s="68"/>
      <c r="BJ1354" s="68"/>
      <c r="BK1354" s="68"/>
      <c r="BL1354" s="68"/>
      <c r="BM1354" s="68"/>
      <c r="BN1354" s="68"/>
      <c r="BO1354" s="68"/>
      <c r="BP1354" s="68"/>
      <c r="BQ1354" s="68"/>
      <c r="BR1354" s="68"/>
      <c r="BS1354" s="46"/>
    </row>
    <row r="1355" spans="4:71" s="47" customFormat="1" ht="9.75" customHeight="1" x14ac:dyDescent="0.3">
      <c r="D1355" s="68"/>
      <c r="E1355" s="68"/>
      <c r="F1355" s="68"/>
      <c r="G1355" s="68"/>
      <c r="H1355" s="68"/>
      <c r="I1355" s="68"/>
      <c r="J1355" s="68"/>
      <c r="K1355" s="68"/>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1355" s="68"/>
      <c r="AN1355" s="68"/>
      <c r="AO1355" s="68"/>
      <c r="AP1355" s="68"/>
      <c r="AQ1355" s="68"/>
      <c r="AR1355" s="68"/>
      <c r="AS1355" s="68"/>
      <c r="AT1355" s="68"/>
      <c r="AU1355" s="68"/>
      <c r="AV1355" s="68"/>
      <c r="AW1355" s="68"/>
      <c r="AX1355" s="68"/>
      <c r="AY1355" s="68"/>
      <c r="AZ1355" s="68"/>
      <c r="BA1355" s="68"/>
      <c r="BB1355" s="68"/>
      <c r="BC1355" s="68"/>
      <c r="BD1355" s="68"/>
      <c r="BE1355" s="68"/>
      <c r="BF1355" s="68"/>
      <c r="BG1355" s="68"/>
      <c r="BH1355" s="68"/>
      <c r="BI1355" s="68"/>
      <c r="BJ1355" s="68"/>
      <c r="BK1355" s="68"/>
      <c r="BL1355" s="68"/>
      <c r="BM1355" s="68"/>
      <c r="BN1355" s="68"/>
      <c r="BO1355" s="68"/>
      <c r="BP1355" s="68"/>
      <c r="BQ1355" s="68"/>
      <c r="BR1355" s="68"/>
      <c r="BS1355" s="46"/>
    </row>
    <row r="1356" spans="4:71" s="47" customFormat="1" ht="9.75" customHeight="1" x14ac:dyDescent="0.3">
      <c r="D1356" s="68"/>
      <c r="E1356" s="68"/>
      <c r="F1356" s="68"/>
      <c r="G1356" s="68"/>
      <c r="H1356" s="68"/>
      <c r="I1356" s="68"/>
      <c r="J1356" s="68"/>
      <c r="K1356" s="68"/>
      <c r="L1356" s="68"/>
      <c r="M1356" s="68"/>
      <c r="N1356" s="68"/>
      <c r="O1356" s="68"/>
      <c r="P1356" s="68"/>
      <c r="Q1356" s="68"/>
      <c r="R1356" s="68"/>
      <c r="S1356" s="68"/>
      <c r="T1356" s="68"/>
      <c r="U1356" s="68"/>
      <c r="V1356" s="68"/>
      <c r="W1356" s="68"/>
      <c r="X1356" s="68"/>
      <c r="Y1356" s="68"/>
      <c r="Z1356" s="68"/>
      <c r="AA1356" s="68"/>
      <c r="AB1356" s="68"/>
      <c r="AC1356" s="68"/>
      <c r="AD1356" s="68"/>
      <c r="AE1356" s="68"/>
      <c r="AF1356" s="68"/>
      <c r="AG1356" s="68"/>
      <c r="AH1356" s="68"/>
      <c r="AI1356" s="68"/>
      <c r="AJ1356" s="68"/>
      <c r="AK1356" s="68"/>
      <c r="AL1356" s="68"/>
      <c r="AM1356" s="68"/>
      <c r="AN1356" s="68"/>
      <c r="AO1356" s="68"/>
      <c r="AP1356" s="68"/>
      <c r="AQ1356" s="68"/>
      <c r="AR1356" s="68"/>
      <c r="AS1356" s="68"/>
      <c r="AT1356" s="68"/>
      <c r="AU1356" s="68"/>
      <c r="AV1356" s="68"/>
      <c r="AW1356" s="68"/>
      <c r="AX1356" s="68"/>
      <c r="AY1356" s="68"/>
      <c r="AZ1356" s="68"/>
      <c r="BA1356" s="68"/>
      <c r="BB1356" s="68"/>
      <c r="BC1356" s="68"/>
      <c r="BD1356" s="68"/>
      <c r="BE1356" s="68"/>
      <c r="BF1356" s="68"/>
      <c r="BG1356" s="68"/>
      <c r="BH1356" s="68"/>
      <c r="BI1356" s="68"/>
      <c r="BJ1356" s="68"/>
      <c r="BK1356" s="68"/>
      <c r="BL1356" s="68"/>
      <c r="BM1356" s="68"/>
      <c r="BN1356" s="68"/>
      <c r="BO1356" s="68"/>
      <c r="BP1356" s="68"/>
      <c r="BQ1356" s="68"/>
      <c r="BR1356" s="68"/>
      <c r="BS1356" s="46"/>
    </row>
    <row r="1357" spans="4:71" s="47" customFormat="1" ht="9.75" customHeight="1" x14ac:dyDescent="0.3">
      <c r="D1357" s="68"/>
      <c r="E1357" s="68"/>
      <c r="F1357" s="68"/>
      <c r="G1357" s="68"/>
      <c r="H1357" s="68"/>
      <c r="I1357" s="68"/>
      <c r="J1357" s="68"/>
      <c r="K1357" s="68"/>
      <c r="L1357" s="68"/>
      <c r="M1357" s="68"/>
      <c r="N1357" s="68"/>
      <c r="O1357" s="68"/>
      <c r="P1357" s="68"/>
      <c r="Q1357" s="68"/>
      <c r="R1357" s="68"/>
      <c r="S1357" s="68"/>
      <c r="T1357" s="68"/>
      <c r="U1357" s="68"/>
      <c r="V1357" s="68"/>
      <c r="W1357" s="68"/>
      <c r="X1357" s="68"/>
      <c r="Y1357" s="68"/>
      <c r="Z1357" s="68"/>
      <c r="AA1357" s="68"/>
      <c r="AB1357" s="68"/>
      <c r="AC1357" s="68"/>
      <c r="AD1357" s="68"/>
      <c r="AE1357" s="68"/>
      <c r="AF1357" s="68"/>
      <c r="AG1357" s="68"/>
      <c r="AH1357" s="68"/>
      <c r="AI1357" s="68"/>
      <c r="AJ1357" s="68"/>
      <c r="AK1357" s="68"/>
      <c r="AL1357" s="68"/>
      <c r="AM1357" s="68"/>
      <c r="AN1357" s="68"/>
      <c r="AO1357" s="68"/>
      <c r="AP1357" s="68"/>
      <c r="AQ1357" s="68"/>
      <c r="AR1357" s="68"/>
      <c r="AS1357" s="68"/>
      <c r="AT1357" s="68"/>
      <c r="AU1357" s="68"/>
      <c r="AV1357" s="68"/>
      <c r="AW1357" s="68"/>
      <c r="AX1357" s="68"/>
      <c r="AY1357" s="68"/>
      <c r="AZ1357" s="68"/>
      <c r="BA1357" s="68"/>
      <c r="BB1357" s="68"/>
      <c r="BC1357" s="68"/>
      <c r="BD1357" s="68"/>
      <c r="BE1357" s="68"/>
      <c r="BF1357" s="68"/>
      <c r="BG1357" s="68"/>
      <c r="BH1357" s="68"/>
      <c r="BI1357" s="68"/>
      <c r="BJ1357" s="68"/>
      <c r="BK1357" s="68"/>
      <c r="BL1357" s="68"/>
      <c r="BM1357" s="68"/>
      <c r="BN1357" s="68"/>
      <c r="BO1357" s="68"/>
      <c r="BP1357" s="68"/>
      <c r="BQ1357" s="68"/>
      <c r="BR1357" s="68"/>
      <c r="BS1357" s="46"/>
    </row>
    <row r="1358" spans="4:71" s="47" customFormat="1" ht="9.75" customHeight="1" x14ac:dyDescent="0.3">
      <c r="D1358" s="68"/>
      <c r="E1358" s="68"/>
      <c r="F1358" s="68"/>
      <c r="G1358" s="68"/>
      <c r="H1358" s="68"/>
      <c r="I1358" s="68"/>
      <c r="J1358" s="68"/>
      <c r="K1358" s="68"/>
      <c r="L1358" s="68"/>
      <c r="M1358" s="68"/>
      <c r="N1358" s="68"/>
      <c r="O1358" s="68"/>
      <c r="P1358" s="68"/>
      <c r="Q1358" s="68"/>
      <c r="R1358" s="68"/>
      <c r="S1358" s="68"/>
      <c r="T1358" s="68"/>
      <c r="U1358" s="68"/>
      <c r="V1358" s="68"/>
      <c r="W1358" s="68"/>
      <c r="X1358" s="68"/>
      <c r="Y1358" s="68"/>
      <c r="Z1358" s="68"/>
      <c r="AA1358" s="68"/>
      <c r="AB1358" s="68"/>
      <c r="AC1358" s="68"/>
      <c r="AD1358" s="68"/>
      <c r="AE1358" s="68"/>
      <c r="AF1358" s="68"/>
      <c r="AG1358" s="68"/>
      <c r="AH1358" s="68"/>
      <c r="AI1358" s="68"/>
      <c r="AJ1358" s="68"/>
      <c r="AK1358" s="68"/>
      <c r="AL1358" s="68"/>
      <c r="AM1358" s="68"/>
      <c r="AN1358" s="68"/>
      <c r="AO1358" s="68"/>
      <c r="AP1358" s="68"/>
      <c r="AQ1358" s="68"/>
      <c r="AR1358" s="68"/>
      <c r="AS1358" s="68"/>
      <c r="AT1358" s="68"/>
      <c r="AU1358" s="68"/>
      <c r="AV1358" s="68"/>
      <c r="AW1358" s="68"/>
      <c r="AX1358" s="68"/>
      <c r="AY1358" s="68"/>
      <c r="AZ1358" s="68"/>
      <c r="BA1358" s="68"/>
      <c r="BB1358" s="68"/>
      <c r="BC1358" s="68"/>
      <c r="BD1358" s="68"/>
      <c r="BE1358" s="68"/>
      <c r="BF1358" s="68"/>
      <c r="BG1358" s="68"/>
      <c r="BH1358" s="68"/>
      <c r="BI1358" s="68"/>
      <c r="BJ1358" s="68"/>
      <c r="BK1358" s="68"/>
      <c r="BL1358" s="68"/>
      <c r="BM1358" s="68"/>
      <c r="BN1358" s="68"/>
      <c r="BO1358" s="68"/>
      <c r="BP1358" s="68"/>
      <c r="BQ1358" s="68"/>
      <c r="BR1358" s="68"/>
      <c r="BS1358" s="46"/>
    </row>
    <row r="1359" spans="4:71" s="47" customFormat="1" ht="9.75" customHeight="1" x14ac:dyDescent="0.3">
      <c r="D1359" s="68"/>
      <c r="E1359" s="68"/>
      <c r="F1359" s="68"/>
      <c r="G1359" s="68"/>
      <c r="H1359" s="68"/>
      <c r="I1359" s="68"/>
      <c r="J1359" s="68"/>
      <c r="K1359" s="68"/>
      <c r="L1359" s="68"/>
      <c r="M1359" s="68"/>
      <c r="N1359" s="68"/>
      <c r="O1359" s="68"/>
      <c r="P1359" s="68"/>
      <c r="Q1359" s="68"/>
      <c r="R1359" s="68"/>
      <c r="S1359" s="68"/>
      <c r="T1359" s="68"/>
      <c r="U1359" s="68"/>
      <c r="V1359" s="68"/>
      <c r="W1359" s="68"/>
      <c r="X1359" s="68"/>
      <c r="Y1359" s="68"/>
      <c r="Z1359" s="68"/>
      <c r="AA1359" s="68"/>
      <c r="AB1359" s="68"/>
      <c r="AC1359" s="68"/>
      <c r="AD1359" s="68"/>
      <c r="AE1359" s="68"/>
      <c r="AF1359" s="68"/>
      <c r="AG1359" s="68"/>
      <c r="AH1359" s="68"/>
      <c r="AI1359" s="68"/>
      <c r="AJ1359" s="68"/>
      <c r="AK1359" s="68"/>
      <c r="AL1359" s="68"/>
      <c r="AM1359" s="68"/>
      <c r="AN1359" s="68"/>
      <c r="AO1359" s="68"/>
      <c r="AP1359" s="68"/>
      <c r="AQ1359" s="68"/>
      <c r="AR1359" s="68"/>
      <c r="AS1359" s="68"/>
      <c r="AT1359" s="68"/>
      <c r="AU1359" s="68"/>
      <c r="AV1359" s="68"/>
      <c r="AW1359" s="68"/>
      <c r="AX1359" s="68"/>
      <c r="AY1359" s="68"/>
      <c r="AZ1359" s="68"/>
      <c r="BA1359" s="68"/>
      <c r="BB1359" s="68"/>
      <c r="BC1359" s="68"/>
      <c r="BD1359" s="68"/>
      <c r="BE1359" s="68"/>
      <c r="BF1359" s="68"/>
      <c r="BG1359" s="68"/>
      <c r="BH1359" s="68"/>
      <c r="BI1359" s="68"/>
      <c r="BJ1359" s="68"/>
      <c r="BK1359" s="68"/>
      <c r="BL1359" s="68"/>
      <c r="BM1359" s="68"/>
      <c r="BN1359" s="68"/>
      <c r="BO1359" s="68"/>
      <c r="BP1359" s="68"/>
      <c r="BQ1359" s="68"/>
      <c r="BR1359" s="68"/>
      <c r="BS1359" s="46"/>
    </row>
    <row r="1360" spans="4:71" s="47" customFormat="1" ht="9.75" customHeight="1" x14ac:dyDescent="0.3">
      <c r="D1360" s="68"/>
      <c r="E1360" s="68"/>
      <c r="F1360" s="68"/>
      <c r="G1360" s="68"/>
      <c r="H1360" s="68"/>
      <c r="I1360" s="68"/>
      <c r="J1360" s="68"/>
      <c r="K1360" s="68"/>
      <c r="L1360" s="68"/>
      <c r="M1360" s="68"/>
      <c r="N1360" s="68"/>
      <c r="O1360" s="68"/>
      <c r="P1360" s="68"/>
      <c r="Q1360" s="68"/>
      <c r="R1360" s="68"/>
      <c r="S1360" s="68"/>
      <c r="T1360" s="68"/>
      <c r="U1360" s="68"/>
      <c r="V1360" s="68"/>
      <c r="W1360" s="68"/>
      <c r="X1360" s="68"/>
      <c r="Y1360" s="68"/>
      <c r="Z1360" s="68"/>
      <c r="AA1360" s="68"/>
      <c r="AB1360" s="68"/>
      <c r="AC1360" s="68"/>
      <c r="AD1360" s="68"/>
      <c r="AE1360" s="68"/>
      <c r="AF1360" s="68"/>
      <c r="AG1360" s="68"/>
      <c r="AH1360" s="68"/>
      <c r="AI1360" s="68"/>
      <c r="AJ1360" s="68"/>
      <c r="AK1360" s="68"/>
      <c r="AL1360" s="68"/>
      <c r="AM1360" s="68"/>
      <c r="AN1360" s="68"/>
      <c r="AO1360" s="68"/>
      <c r="AP1360" s="68"/>
      <c r="AQ1360" s="68"/>
      <c r="AR1360" s="68"/>
      <c r="AS1360" s="68"/>
      <c r="AT1360" s="68"/>
      <c r="AU1360" s="68"/>
      <c r="AV1360" s="68"/>
      <c r="AW1360" s="68"/>
      <c r="AX1360" s="68"/>
      <c r="AY1360" s="68"/>
      <c r="AZ1360" s="68"/>
      <c r="BA1360" s="68"/>
      <c r="BB1360" s="68"/>
      <c r="BC1360" s="68"/>
      <c r="BD1360" s="68"/>
      <c r="BE1360" s="68"/>
      <c r="BF1360" s="68"/>
      <c r="BG1360" s="68"/>
      <c r="BH1360" s="68"/>
      <c r="BI1360" s="68"/>
      <c r="BJ1360" s="68"/>
      <c r="BK1360" s="68"/>
      <c r="BL1360" s="68"/>
      <c r="BM1360" s="68"/>
      <c r="BN1360" s="68"/>
      <c r="BO1360" s="68"/>
      <c r="BP1360" s="68"/>
      <c r="BQ1360" s="68"/>
      <c r="BR1360" s="68"/>
      <c r="BS1360" s="46"/>
    </row>
    <row r="1361" spans="4:71" s="47" customFormat="1" ht="9.75" customHeight="1" x14ac:dyDescent="0.3">
      <c r="D1361" s="68"/>
      <c r="E1361" s="68"/>
      <c r="F1361" s="68"/>
      <c r="G1361" s="68"/>
      <c r="H1361" s="68"/>
      <c r="I1361" s="68"/>
      <c r="J1361" s="68"/>
      <c r="K1361" s="68"/>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68"/>
      <c r="AY1361" s="68"/>
      <c r="AZ1361" s="68"/>
      <c r="BA1361" s="68"/>
      <c r="BB1361" s="68"/>
      <c r="BC1361" s="68"/>
      <c r="BD1361" s="68"/>
      <c r="BE1361" s="68"/>
      <c r="BF1361" s="68"/>
      <c r="BG1361" s="68"/>
      <c r="BH1361" s="68"/>
      <c r="BI1361" s="68"/>
      <c r="BJ1361" s="68"/>
      <c r="BK1361" s="68"/>
      <c r="BL1361" s="68"/>
      <c r="BM1361" s="68"/>
      <c r="BN1361" s="68"/>
      <c r="BO1361" s="68"/>
      <c r="BP1361" s="68"/>
      <c r="BQ1361" s="68"/>
      <c r="BR1361" s="68"/>
      <c r="BS1361" s="46"/>
    </row>
    <row r="1362" spans="4:71" s="47" customFormat="1" ht="9.75" customHeight="1" x14ac:dyDescent="0.3">
      <c r="D1362" s="68"/>
      <c r="E1362" s="68"/>
      <c r="F1362" s="68"/>
      <c r="G1362" s="68"/>
      <c r="H1362" s="68"/>
      <c r="I1362" s="68"/>
      <c r="J1362" s="68"/>
      <c r="K1362" s="68"/>
      <c r="L1362" s="68"/>
      <c r="M1362" s="68"/>
      <c r="N1362" s="68"/>
      <c r="O1362" s="68"/>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1362" s="68"/>
      <c r="AN1362" s="68"/>
      <c r="AO1362" s="68"/>
      <c r="AP1362" s="68"/>
      <c r="AQ1362" s="68"/>
      <c r="AR1362" s="68"/>
      <c r="AS1362" s="68"/>
      <c r="AT1362" s="68"/>
      <c r="AU1362" s="68"/>
      <c r="AV1362" s="68"/>
      <c r="AW1362" s="68"/>
      <c r="AX1362" s="68"/>
      <c r="AY1362" s="68"/>
      <c r="AZ1362" s="68"/>
      <c r="BA1362" s="68"/>
      <c r="BB1362" s="68"/>
      <c r="BC1362" s="68"/>
      <c r="BD1362" s="68"/>
      <c r="BE1362" s="68"/>
      <c r="BF1362" s="68"/>
      <c r="BG1362" s="68"/>
      <c r="BH1362" s="68"/>
      <c r="BI1362" s="68"/>
      <c r="BJ1362" s="68"/>
      <c r="BK1362" s="68"/>
      <c r="BL1362" s="68"/>
      <c r="BM1362" s="68"/>
      <c r="BN1362" s="68"/>
      <c r="BO1362" s="68"/>
      <c r="BP1362" s="68"/>
      <c r="BQ1362" s="68"/>
      <c r="BR1362" s="68"/>
      <c r="BS1362" s="46"/>
    </row>
    <row r="1363" spans="4:71" s="47" customFormat="1" ht="9.75" customHeight="1" x14ac:dyDescent="0.3">
      <c r="D1363" s="68"/>
      <c r="E1363" s="68"/>
      <c r="F1363" s="68"/>
      <c r="G1363" s="68"/>
      <c r="H1363" s="68"/>
      <c r="I1363" s="68"/>
      <c r="J1363" s="68"/>
      <c r="K1363" s="68"/>
      <c r="L1363" s="68"/>
      <c r="M1363" s="68"/>
      <c r="N1363" s="68"/>
      <c r="O1363" s="68"/>
      <c r="P1363" s="68"/>
      <c r="Q1363" s="68"/>
      <c r="R1363" s="68"/>
      <c r="S1363" s="68"/>
      <c r="T1363" s="68"/>
      <c r="U1363" s="68"/>
      <c r="V1363" s="68"/>
      <c r="W1363" s="68"/>
      <c r="X1363" s="68"/>
      <c r="Y1363" s="68"/>
      <c r="Z1363" s="68"/>
      <c r="AA1363" s="68"/>
      <c r="AB1363" s="68"/>
      <c r="AC1363" s="68"/>
      <c r="AD1363" s="68"/>
      <c r="AE1363" s="68"/>
      <c r="AF1363" s="68"/>
      <c r="AG1363" s="68"/>
      <c r="AH1363" s="68"/>
      <c r="AI1363" s="68"/>
      <c r="AJ1363" s="68"/>
      <c r="AK1363" s="68"/>
      <c r="AL1363" s="68"/>
      <c r="AM1363" s="68"/>
      <c r="AN1363" s="68"/>
      <c r="AO1363" s="68"/>
      <c r="AP1363" s="68"/>
      <c r="AQ1363" s="68"/>
      <c r="AR1363" s="68"/>
      <c r="AS1363" s="68"/>
      <c r="AT1363" s="68"/>
      <c r="AU1363" s="68"/>
      <c r="AV1363" s="68"/>
      <c r="AW1363" s="68"/>
      <c r="AX1363" s="68"/>
      <c r="AY1363" s="68"/>
      <c r="AZ1363" s="68"/>
      <c r="BA1363" s="68"/>
      <c r="BB1363" s="68"/>
      <c r="BC1363" s="68"/>
      <c r="BD1363" s="68"/>
      <c r="BE1363" s="68"/>
      <c r="BF1363" s="68"/>
      <c r="BG1363" s="68"/>
      <c r="BH1363" s="68"/>
      <c r="BI1363" s="68"/>
      <c r="BJ1363" s="68"/>
      <c r="BK1363" s="68"/>
      <c r="BL1363" s="68"/>
      <c r="BM1363" s="68"/>
      <c r="BN1363" s="68"/>
      <c r="BO1363" s="68"/>
      <c r="BP1363" s="68"/>
      <c r="BQ1363" s="68"/>
      <c r="BR1363" s="68"/>
      <c r="BS1363" s="46"/>
    </row>
    <row r="1364" spans="4:71" s="47" customFormat="1" ht="9.75" customHeight="1" x14ac:dyDescent="0.3">
      <c r="D1364" s="68"/>
      <c r="E1364" s="68"/>
      <c r="F1364" s="68"/>
      <c r="G1364" s="68"/>
      <c r="H1364" s="68"/>
      <c r="I1364" s="68"/>
      <c r="J1364" s="68"/>
      <c r="K1364" s="68"/>
      <c r="L1364" s="68"/>
      <c r="M1364" s="68"/>
      <c r="N1364" s="68"/>
      <c r="O1364" s="68"/>
      <c r="P1364" s="68"/>
      <c r="Q1364" s="68"/>
      <c r="R1364" s="68"/>
      <c r="S1364" s="68"/>
      <c r="T1364" s="68"/>
      <c r="U1364" s="68"/>
      <c r="V1364" s="68"/>
      <c r="W1364" s="68"/>
      <c r="X1364" s="68"/>
      <c r="Y1364" s="68"/>
      <c r="Z1364" s="68"/>
      <c r="AA1364" s="68"/>
      <c r="AB1364" s="68"/>
      <c r="AC1364" s="68"/>
      <c r="AD1364" s="68"/>
      <c r="AE1364" s="68"/>
      <c r="AF1364" s="68"/>
      <c r="AG1364" s="68"/>
      <c r="AH1364" s="68"/>
      <c r="AI1364" s="68"/>
      <c r="AJ1364" s="68"/>
      <c r="AK1364" s="68"/>
      <c r="AL1364" s="68"/>
      <c r="AM1364" s="68"/>
      <c r="AN1364" s="68"/>
      <c r="AO1364" s="68"/>
      <c r="AP1364" s="68"/>
      <c r="AQ1364" s="68"/>
      <c r="AR1364" s="68"/>
      <c r="AS1364" s="68"/>
      <c r="AT1364" s="68"/>
      <c r="AU1364" s="68"/>
      <c r="AV1364" s="68"/>
      <c r="AW1364" s="68"/>
      <c r="AX1364" s="68"/>
      <c r="AY1364" s="68"/>
      <c r="AZ1364" s="68"/>
      <c r="BA1364" s="68"/>
      <c r="BB1364" s="68"/>
      <c r="BC1364" s="68"/>
      <c r="BD1364" s="68"/>
      <c r="BE1364" s="68"/>
      <c r="BF1364" s="68"/>
      <c r="BG1364" s="68"/>
      <c r="BH1364" s="68"/>
      <c r="BI1364" s="68"/>
      <c r="BJ1364" s="68"/>
      <c r="BK1364" s="68"/>
      <c r="BL1364" s="68"/>
      <c r="BM1364" s="68"/>
      <c r="BN1364" s="68"/>
      <c r="BO1364" s="68"/>
      <c r="BP1364" s="68"/>
      <c r="BQ1364" s="68"/>
      <c r="BR1364" s="68"/>
      <c r="BS1364" s="46"/>
    </row>
    <row r="1365" spans="4:71" s="47" customFormat="1" ht="9.75" customHeight="1" x14ac:dyDescent="0.3">
      <c r="D1365" s="68"/>
      <c r="E1365" s="68"/>
      <c r="F1365" s="68"/>
      <c r="G1365" s="68"/>
      <c r="H1365" s="68"/>
      <c r="I1365" s="68"/>
      <c r="J1365" s="68"/>
      <c r="K1365" s="68"/>
      <c r="L1365" s="68"/>
      <c r="M1365" s="68"/>
      <c r="N1365" s="68"/>
      <c r="O1365" s="68"/>
      <c r="P1365" s="68"/>
      <c r="Q1365" s="68"/>
      <c r="R1365" s="68"/>
      <c r="S1365" s="68"/>
      <c r="T1365" s="68"/>
      <c r="U1365" s="68"/>
      <c r="V1365" s="68"/>
      <c r="W1365" s="68"/>
      <c r="X1365" s="68"/>
      <c r="Y1365" s="68"/>
      <c r="Z1365" s="68"/>
      <c r="AA1365" s="68"/>
      <c r="AB1365" s="68"/>
      <c r="AC1365" s="68"/>
      <c r="AD1365" s="68"/>
      <c r="AE1365" s="68"/>
      <c r="AF1365" s="68"/>
      <c r="AG1365" s="68"/>
      <c r="AH1365" s="68"/>
      <c r="AI1365" s="68"/>
      <c r="AJ1365" s="68"/>
      <c r="AK1365" s="68"/>
      <c r="AL1365" s="68"/>
      <c r="AM1365" s="68"/>
      <c r="AN1365" s="68"/>
      <c r="AO1365" s="68"/>
      <c r="AP1365" s="68"/>
      <c r="AQ1365" s="68"/>
      <c r="AR1365" s="68"/>
      <c r="AS1365" s="68"/>
      <c r="AT1365" s="68"/>
      <c r="AU1365" s="68"/>
      <c r="AV1365" s="68"/>
      <c r="AW1365" s="68"/>
      <c r="AX1365" s="68"/>
      <c r="AY1365" s="68"/>
      <c r="AZ1365" s="68"/>
      <c r="BA1365" s="68"/>
      <c r="BB1365" s="68"/>
      <c r="BC1365" s="68"/>
      <c r="BD1365" s="68"/>
      <c r="BE1365" s="68"/>
      <c r="BF1365" s="68"/>
      <c r="BG1365" s="68"/>
      <c r="BH1365" s="68"/>
      <c r="BI1365" s="68"/>
      <c r="BJ1365" s="68"/>
      <c r="BK1365" s="68"/>
      <c r="BL1365" s="68"/>
      <c r="BM1365" s="68"/>
      <c r="BN1365" s="68"/>
      <c r="BO1365" s="68"/>
      <c r="BP1365" s="68"/>
      <c r="BQ1365" s="68"/>
      <c r="BR1365" s="68"/>
      <c r="BS1365" s="46"/>
    </row>
    <row r="1366" spans="4:71" s="47" customFormat="1" ht="9.75" customHeight="1" x14ac:dyDescent="0.3">
      <c r="D1366" s="68"/>
      <c r="E1366" s="68"/>
      <c r="F1366" s="68"/>
      <c r="G1366" s="68"/>
      <c r="H1366" s="68"/>
      <c r="I1366" s="68"/>
      <c r="J1366" s="68"/>
      <c r="K1366" s="68"/>
      <c r="L1366" s="68"/>
      <c r="M1366" s="68"/>
      <c r="N1366" s="68"/>
      <c r="O1366" s="68"/>
      <c r="P1366" s="68"/>
      <c r="Q1366" s="68"/>
      <c r="R1366" s="68"/>
      <c r="S1366" s="68"/>
      <c r="T1366" s="68"/>
      <c r="U1366" s="68"/>
      <c r="V1366" s="68"/>
      <c r="W1366" s="68"/>
      <c r="X1366" s="68"/>
      <c r="Y1366" s="68"/>
      <c r="Z1366" s="68"/>
      <c r="AA1366" s="68"/>
      <c r="AB1366" s="68"/>
      <c r="AC1366" s="68"/>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68"/>
      <c r="AY1366" s="68"/>
      <c r="AZ1366" s="68"/>
      <c r="BA1366" s="68"/>
      <c r="BB1366" s="68"/>
      <c r="BC1366" s="68"/>
      <c r="BD1366" s="68"/>
      <c r="BE1366" s="68"/>
      <c r="BF1366" s="68"/>
      <c r="BG1366" s="68"/>
      <c r="BH1366" s="68"/>
      <c r="BI1366" s="68"/>
      <c r="BJ1366" s="68"/>
      <c r="BK1366" s="68"/>
      <c r="BL1366" s="68"/>
      <c r="BM1366" s="68"/>
      <c r="BN1366" s="68"/>
      <c r="BO1366" s="68"/>
      <c r="BP1366" s="68"/>
      <c r="BQ1366" s="68"/>
      <c r="BR1366" s="68"/>
      <c r="BS1366" s="46"/>
    </row>
    <row r="1367" spans="4:71" s="47" customFormat="1" ht="9.75" customHeight="1" x14ac:dyDescent="0.3">
      <c r="D1367" s="68"/>
      <c r="E1367" s="68"/>
      <c r="F1367" s="68"/>
      <c r="G1367" s="68"/>
      <c r="H1367" s="68"/>
      <c r="I1367" s="68"/>
      <c r="J1367" s="68"/>
      <c r="K1367" s="68"/>
      <c r="L1367" s="68"/>
      <c r="M1367" s="68"/>
      <c r="N1367" s="68"/>
      <c r="O1367" s="68"/>
      <c r="P1367" s="68"/>
      <c r="Q1367" s="68"/>
      <c r="R1367" s="68"/>
      <c r="S1367" s="68"/>
      <c r="T1367" s="68"/>
      <c r="U1367" s="68"/>
      <c r="V1367" s="68"/>
      <c r="W1367" s="68"/>
      <c r="X1367" s="68"/>
      <c r="Y1367" s="68"/>
      <c r="Z1367" s="68"/>
      <c r="AA1367" s="68"/>
      <c r="AB1367" s="68"/>
      <c r="AC1367" s="68"/>
      <c r="AD1367" s="68"/>
      <c r="AE1367" s="68"/>
      <c r="AF1367" s="68"/>
      <c r="AG1367" s="68"/>
      <c r="AH1367" s="68"/>
      <c r="AI1367" s="68"/>
      <c r="AJ1367" s="68"/>
      <c r="AK1367" s="68"/>
      <c r="AL1367" s="68"/>
      <c r="AM1367" s="68"/>
      <c r="AN1367" s="68"/>
      <c r="AO1367" s="68"/>
      <c r="AP1367" s="68"/>
      <c r="AQ1367" s="68"/>
      <c r="AR1367" s="68"/>
      <c r="AS1367" s="68"/>
      <c r="AT1367" s="68"/>
      <c r="AU1367" s="68"/>
      <c r="AV1367" s="68"/>
      <c r="AW1367" s="68"/>
      <c r="AX1367" s="68"/>
      <c r="AY1367" s="68"/>
      <c r="AZ1367" s="68"/>
      <c r="BA1367" s="68"/>
      <c r="BB1367" s="68"/>
      <c r="BC1367" s="68"/>
      <c r="BD1367" s="68"/>
      <c r="BE1367" s="68"/>
      <c r="BF1367" s="68"/>
      <c r="BG1367" s="68"/>
      <c r="BH1367" s="68"/>
      <c r="BI1367" s="68"/>
      <c r="BJ1367" s="68"/>
      <c r="BK1367" s="68"/>
      <c r="BL1367" s="68"/>
      <c r="BM1367" s="68"/>
      <c r="BN1367" s="68"/>
      <c r="BO1367" s="68"/>
      <c r="BP1367" s="68"/>
      <c r="BQ1367" s="68"/>
      <c r="BR1367" s="68"/>
      <c r="BS1367" s="46"/>
    </row>
    <row r="1368" spans="4:71" s="47" customFormat="1" ht="9.75" customHeight="1" x14ac:dyDescent="0.3">
      <c r="D1368" s="68"/>
      <c r="E1368" s="68"/>
      <c r="F1368" s="68"/>
      <c r="G1368" s="68"/>
      <c r="H1368" s="68"/>
      <c r="I1368" s="68"/>
      <c r="J1368" s="68"/>
      <c r="K1368" s="68"/>
      <c r="L1368" s="68"/>
      <c r="M1368" s="68"/>
      <c r="N1368" s="68"/>
      <c r="O1368" s="68"/>
      <c r="P1368" s="68"/>
      <c r="Q1368" s="68"/>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1368" s="68"/>
      <c r="AN1368" s="68"/>
      <c r="AO1368" s="68"/>
      <c r="AP1368" s="68"/>
      <c r="AQ1368" s="68"/>
      <c r="AR1368" s="68"/>
      <c r="AS1368" s="68"/>
      <c r="AT1368" s="68"/>
      <c r="AU1368" s="68"/>
      <c r="AV1368" s="68"/>
      <c r="AW1368" s="68"/>
      <c r="AX1368" s="68"/>
      <c r="AY1368" s="68"/>
      <c r="AZ1368" s="68"/>
      <c r="BA1368" s="68"/>
      <c r="BB1368" s="68"/>
      <c r="BC1368" s="68"/>
      <c r="BD1368" s="68"/>
      <c r="BE1368" s="68"/>
      <c r="BF1368" s="68"/>
      <c r="BG1368" s="68"/>
      <c r="BH1368" s="68"/>
      <c r="BI1368" s="68"/>
      <c r="BJ1368" s="68"/>
      <c r="BK1368" s="68"/>
      <c r="BL1368" s="68"/>
      <c r="BM1368" s="68"/>
      <c r="BN1368" s="68"/>
      <c r="BO1368" s="68"/>
      <c r="BP1368" s="68"/>
      <c r="BQ1368" s="68"/>
      <c r="BR1368" s="68"/>
      <c r="BS1368" s="46"/>
    </row>
    <row r="1369" spans="4:71" s="47" customFormat="1" ht="9.75" customHeight="1" x14ac:dyDescent="0.3">
      <c r="D1369" s="68"/>
      <c r="E1369" s="68"/>
      <c r="F1369" s="68"/>
      <c r="G1369" s="68"/>
      <c r="H1369" s="68"/>
      <c r="I1369" s="68"/>
      <c r="J1369" s="68"/>
      <c r="K1369" s="68"/>
      <c r="L1369" s="68"/>
      <c r="M1369" s="68"/>
      <c r="N1369" s="68"/>
      <c r="O1369" s="68"/>
      <c r="P1369" s="68"/>
      <c r="Q1369" s="68"/>
      <c r="R1369" s="68"/>
      <c r="S1369" s="68"/>
      <c r="T1369" s="68"/>
      <c r="U1369" s="68"/>
      <c r="V1369" s="68"/>
      <c r="W1369" s="68"/>
      <c r="X1369" s="68"/>
      <c r="Y1369" s="68"/>
      <c r="Z1369" s="68"/>
      <c r="AA1369" s="68"/>
      <c r="AB1369" s="68"/>
      <c r="AC1369" s="68"/>
      <c r="AD1369" s="68"/>
      <c r="AE1369" s="68"/>
      <c r="AF1369" s="68"/>
      <c r="AG1369" s="68"/>
      <c r="AH1369" s="68"/>
      <c r="AI1369" s="68"/>
      <c r="AJ1369" s="68"/>
      <c r="AK1369" s="68"/>
      <c r="AL1369" s="68"/>
      <c r="AM1369" s="68"/>
      <c r="AN1369" s="68"/>
      <c r="AO1369" s="68"/>
      <c r="AP1369" s="68"/>
      <c r="AQ1369" s="68"/>
      <c r="AR1369" s="68"/>
      <c r="AS1369" s="68"/>
      <c r="AT1369" s="68"/>
      <c r="AU1369" s="68"/>
      <c r="AV1369" s="68"/>
      <c r="AW1369" s="68"/>
      <c r="AX1369" s="68"/>
      <c r="AY1369" s="68"/>
      <c r="AZ1369" s="68"/>
      <c r="BA1369" s="68"/>
      <c r="BB1369" s="68"/>
      <c r="BC1369" s="68"/>
      <c r="BD1369" s="68"/>
      <c r="BE1369" s="68"/>
      <c r="BF1369" s="68"/>
      <c r="BG1369" s="68"/>
      <c r="BH1369" s="68"/>
      <c r="BI1369" s="68"/>
      <c r="BJ1369" s="68"/>
      <c r="BK1369" s="68"/>
      <c r="BL1369" s="68"/>
      <c r="BM1369" s="68"/>
      <c r="BN1369" s="68"/>
      <c r="BO1369" s="68"/>
      <c r="BP1369" s="68"/>
      <c r="BQ1369" s="68"/>
      <c r="BR1369" s="68"/>
      <c r="BS1369" s="46"/>
    </row>
    <row r="1370" spans="4:71" s="47" customFormat="1" ht="9.75" customHeight="1" x14ac:dyDescent="0.3">
      <c r="D1370" s="68"/>
      <c r="E1370" s="68"/>
      <c r="F1370" s="68"/>
      <c r="G1370" s="68"/>
      <c r="H1370" s="68"/>
      <c r="I1370" s="68"/>
      <c r="J1370" s="68"/>
      <c r="K1370" s="68"/>
      <c r="L1370" s="68"/>
      <c r="M1370" s="68"/>
      <c r="N1370" s="68"/>
      <c r="O1370" s="68"/>
      <c r="P1370" s="68"/>
      <c r="Q1370" s="68"/>
      <c r="R1370" s="68"/>
      <c r="S1370" s="68"/>
      <c r="T1370" s="68"/>
      <c r="U1370" s="68"/>
      <c r="V1370" s="68"/>
      <c r="W1370" s="68"/>
      <c r="X1370" s="68"/>
      <c r="Y1370" s="68"/>
      <c r="Z1370" s="68"/>
      <c r="AA1370" s="68"/>
      <c r="AB1370" s="68"/>
      <c r="AC1370" s="68"/>
      <c r="AD1370" s="68"/>
      <c r="AE1370" s="68"/>
      <c r="AF1370" s="68"/>
      <c r="AG1370" s="68"/>
      <c r="AH1370" s="68"/>
      <c r="AI1370" s="68"/>
      <c r="AJ1370" s="68"/>
      <c r="AK1370" s="68"/>
      <c r="AL1370" s="68"/>
      <c r="AM1370" s="68"/>
      <c r="AN1370" s="68"/>
      <c r="AO1370" s="68"/>
      <c r="AP1370" s="68"/>
      <c r="AQ1370" s="68"/>
      <c r="AR1370" s="68"/>
      <c r="AS1370" s="68"/>
      <c r="AT1370" s="68"/>
      <c r="AU1370" s="68"/>
      <c r="AV1370" s="68"/>
      <c r="AW1370" s="68"/>
      <c r="AX1370" s="68"/>
      <c r="AY1370" s="68"/>
      <c r="AZ1370" s="68"/>
      <c r="BA1370" s="68"/>
      <c r="BB1370" s="68"/>
      <c r="BC1370" s="68"/>
      <c r="BD1370" s="68"/>
      <c r="BE1370" s="68"/>
      <c r="BF1370" s="68"/>
      <c r="BG1370" s="68"/>
      <c r="BH1370" s="68"/>
      <c r="BI1370" s="68"/>
      <c r="BJ1370" s="68"/>
      <c r="BK1370" s="68"/>
      <c r="BL1370" s="68"/>
      <c r="BM1370" s="68"/>
      <c r="BN1370" s="68"/>
      <c r="BO1370" s="68"/>
      <c r="BP1370" s="68"/>
      <c r="BQ1370" s="68"/>
      <c r="BR1370" s="68"/>
      <c r="BS1370" s="46"/>
    </row>
    <row r="1371" spans="4:71" s="47" customFormat="1" ht="9.75" customHeight="1" x14ac:dyDescent="0.3">
      <c r="D1371" s="68"/>
      <c r="E1371" s="68"/>
      <c r="F1371" s="68"/>
      <c r="G1371" s="68"/>
      <c r="H1371" s="68"/>
      <c r="I1371" s="68"/>
      <c r="J1371" s="68"/>
      <c r="K1371" s="68"/>
      <c r="L1371" s="68"/>
      <c r="M1371" s="68"/>
      <c r="N1371" s="68"/>
      <c r="O1371" s="68"/>
      <c r="P1371" s="68"/>
      <c r="Q1371" s="68"/>
      <c r="R1371" s="68"/>
      <c r="S1371" s="68"/>
      <c r="T1371" s="68"/>
      <c r="U1371" s="68"/>
      <c r="V1371" s="68"/>
      <c r="W1371" s="68"/>
      <c r="X1371" s="68"/>
      <c r="Y1371" s="68"/>
      <c r="Z1371" s="68"/>
      <c r="AA1371" s="68"/>
      <c r="AB1371" s="68"/>
      <c r="AC1371" s="68"/>
      <c r="AD1371" s="68"/>
      <c r="AE1371" s="68"/>
      <c r="AF1371" s="68"/>
      <c r="AG1371" s="68"/>
      <c r="AH1371" s="68"/>
      <c r="AI1371" s="68"/>
      <c r="AJ1371" s="68"/>
      <c r="AK1371" s="68"/>
      <c r="AL1371" s="68"/>
      <c r="AM1371" s="68"/>
      <c r="AN1371" s="68"/>
      <c r="AO1371" s="68"/>
      <c r="AP1371" s="68"/>
      <c r="AQ1371" s="68"/>
      <c r="AR1371" s="68"/>
      <c r="AS1371" s="68"/>
      <c r="AT1371" s="68"/>
      <c r="AU1371" s="68"/>
      <c r="AV1371" s="68"/>
      <c r="AW1371" s="68"/>
      <c r="AX1371" s="68"/>
      <c r="AY1371" s="68"/>
      <c r="AZ1371" s="68"/>
      <c r="BA1371" s="68"/>
      <c r="BB1371" s="68"/>
      <c r="BC1371" s="68"/>
      <c r="BD1371" s="68"/>
      <c r="BE1371" s="68"/>
      <c r="BF1371" s="68"/>
      <c r="BG1371" s="68"/>
      <c r="BH1371" s="68"/>
      <c r="BI1371" s="68"/>
      <c r="BJ1371" s="68"/>
      <c r="BK1371" s="68"/>
      <c r="BL1371" s="68"/>
      <c r="BM1371" s="68"/>
      <c r="BN1371" s="68"/>
      <c r="BO1371" s="68"/>
      <c r="BP1371" s="68"/>
      <c r="BQ1371" s="68"/>
      <c r="BR1371" s="68"/>
      <c r="BS1371" s="46"/>
    </row>
    <row r="1372" spans="4:71" s="47" customFormat="1" ht="9.75" customHeight="1" x14ac:dyDescent="0.3">
      <c r="D1372" s="68"/>
      <c r="E1372" s="68"/>
      <c r="F1372" s="68"/>
      <c r="G1372" s="68"/>
      <c r="H1372" s="68"/>
      <c r="I1372" s="68"/>
      <c r="J1372" s="68"/>
      <c r="K1372" s="68"/>
      <c r="L1372" s="68"/>
      <c r="M1372" s="68"/>
      <c r="N1372" s="68"/>
      <c r="O1372" s="68"/>
      <c r="P1372" s="68"/>
      <c r="Q1372" s="68"/>
      <c r="R1372" s="68"/>
      <c r="S1372" s="68"/>
      <c r="T1372" s="68"/>
      <c r="U1372" s="68"/>
      <c r="V1372" s="68"/>
      <c r="W1372" s="68"/>
      <c r="X1372" s="68"/>
      <c r="Y1372" s="68"/>
      <c r="Z1372" s="68"/>
      <c r="AA1372" s="68"/>
      <c r="AB1372" s="68"/>
      <c r="AC1372" s="68"/>
      <c r="AD1372" s="68"/>
      <c r="AE1372" s="68"/>
      <c r="AF1372" s="68"/>
      <c r="AG1372" s="68"/>
      <c r="AH1372" s="68"/>
      <c r="AI1372" s="68"/>
      <c r="AJ1372" s="68"/>
      <c r="AK1372" s="68"/>
      <c r="AL1372" s="68"/>
      <c r="AM1372" s="68"/>
      <c r="AN1372" s="68"/>
      <c r="AO1372" s="68"/>
      <c r="AP1372" s="68"/>
      <c r="AQ1372" s="68"/>
      <c r="AR1372" s="68"/>
      <c r="AS1372" s="68"/>
      <c r="AT1372" s="68"/>
      <c r="AU1372" s="68"/>
      <c r="AV1372" s="68"/>
      <c r="AW1372" s="68"/>
      <c r="AX1372" s="68"/>
      <c r="AY1372" s="68"/>
      <c r="AZ1372" s="68"/>
      <c r="BA1372" s="68"/>
      <c r="BB1372" s="68"/>
      <c r="BC1372" s="68"/>
      <c r="BD1372" s="68"/>
      <c r="BE1372" s="68"/>
      <c r="BF1372" s="68"/>
      <c r="BG1372" s="68"/>
      <c r="BH1372" s="68"/>
      <c r="BI1372" s="68"/>
      <c r="BJ1372" s="68"/>
      <c r="BK1372" s="68"/>
      <c r="BL1372" s="68"/>
      <c r="BM1372" s="68"/>
      <c r="BN1372" s="68"/>
      <c r="BO1372" s="68"/>
      <c r="BP1372" s="68"/>
      <c r="BQ1372" s="68"/>
      <c r="BR1372" s="68"/>
      <c r="BS1372" s="46"/>
    </row>
    <row r="1373" spans="4:71" s="47" customFormat="1" ht="9.75" customHeight="1" x14ac:dyDescent="0.3">
      <c r="D1373" s="68"/>
      <c r="E1373" s="68"/>
      <c r="F1373" s="68"/>
      <c r="G1373" s="68"/>
      <c r="H1373" s="68"/>
      <c r="I1373" s="68"/>
      <c r="J1373" s="68"/>
      <c r="K1373" s="68"/>
      <c r="L1373" s="68"/>
      <c r="M1373" s="68"/>
      <c r="N1373" s="68"/>
      <c r="O1373" s="68"/>
      <c r="P1373" s="68"/>
      <c r="Q1373" s="68"/>
      <c r="R1373" s="68"/>
      <c r="S1373" s="68"/>
      <c r="T1373" s="68"/>
      <c r="U1373" s="68"/>
      <c r="V1373" s="68"/>
      <c r="W1373" s="68"/>
      <c r="X1373" s="68"/>
      <c r="Y1373" s="68"/>
      <c r="Z1373" s="68"/>
      <c r="AA1373" s="68"/>
      <c r="AB1373" s="68"/>
      <c r="AC1373" s="68"/>
      <c r="AD1373" s="68"/>
      <c r="AE1373" s="68"/>
      <c r="AF1373" s="68"/>
      <c r="AG1373" s="68"/>
      <c r="AH1373" s="68"/>
      <c r="AI1373" s="68"/>
      <c r="AJ1373" s="68"/>
      <c r="AK1373" s="68"/>
      <c r="AL1373" s="68"/>
      <c r="AM1373" s="68"/>
      <c r="AN1373" s="68"/>
      <c r="AO1373" s="68"/>
      <c r="AP1373" s="68"/>
      <c r="AQ1373" s="68"/>
      <c r="AR1373" s="68"/>
      <c r="AS1373" s="68"/>
      <c r="AT1373" s="68"/>
      <c r="AU1373" s="68"/>
      <c r="AV1373" s="68"/>
      <c r="AW1373" s="68"/>
      <c r="AX1373" s="68"/>
      <c r="AY1373" s="68"/>
      <c r="AZ1373" s="68"/>
      <c r="BA1373" s="68"/>
      <c r="BB1373" s="68"/>
      <c r="BC1373" s="68"/>
      <c r="BD1373" s="68"/>
      <c r="BE1373" s="68"/>
      <c r="BF1373" s="68"/>
      <c r="BG1373" s="68"/>
      <c r="BH1373" s="68"/>
      <c r="BI1373" s="68"/>
      <c r="BJ1373" s="68"/>
      <c r="BK1373" s="68"/>
      <c r="BL1373" s="68"/>
      <c r="BM1373" s="68"/>
      <c r="BN1373" s="68"/>
      <c r="BO1373" s="68"/>
      <c r="BP1373" s="68"/>
      <c r="BQ1373" s="68"/>
      <c r="BR1373" s="68"/>
      <c r="BS1373" s="46"/>
    </row>
    <row r="1374" spans="4:71" s="47" customFormat="1" ht="9.75" customHeight="1" x14ac:dyDescent="0.3">
      <c r="D1374" s="68"/>
      <c r="E1374" s="68"/>
      <c r="F1374" s="68"/>
      <c r="G1374" s="68"/>
      <c r="H1374" s="68"/>
      <c r="I1374" s="68"/>
      <c r="J1374" s="68"/>
      <c r="K1374" s="68"/>
      <c r="L1374" s="68"/>
      <c r="M1374" s="68"/>
      <c r="N1374" s="68"/>
      <c r="O1374" s="68"/>
      <c r="P1374" s="68"/>
      <c r="Q1374" s="68"/>
      <c r="R1374" s="68"/>
      <c r="S1374" s="68"/>
      <c r="T1374" s="68"/>
      <c r="U1374" s="68"/>
      <c r="V1374" s="68"/>
      <c r="W1374" s="68"/>
      <c r="X1374" s="68"/>
      <c r="Y1374" s="68"/>
      <c r="Z1374" s="68"/>
      <c r="AA1374" s="68"/>
      <c r="AB1374" s="68"/>
      <c r="AC1374" s="68"/>
      <c r="AD1374" s="68"/>
      <c r="AE1374" s="68"/>
      <c r="AF1374" s="68"/>
      <c r="AG1374" s="68"/>
      <c r="AH1374" s="68"/>
      <c r="AI1374" s="68"/>
      <c r="AJ1374" s="68"/>
      <c r="AK1374" s="68"/>
      <c r="AL1374" s="68"/>
      <c r="AM1374" s="68"/>
      <c r="AN1374" s="68"/>
      <c r="AO1374" s="68"/>
      <c r="AP1374" s="68"/>
      <c r="AQ1374" s="68"/>
      <c r="AR1374" s="68"/>
      <c r="AS1374" s="68"/>
      <c r="AT1374" s="68"/>
      <c r="AU1374" s="68"/>
      <c r="AV1374" s="68"/>
      <c r="AW1374" s="68"/>
      <c r="AX1374" s="68"/>
      <c r="AY1374" s="68"/>
      <c r="AZ1374" s="68"/>
      <c r="BA1374" s="68"/>
      <c r="BB1374" s="68"/>
      <c r="BC1374" s="68"/>
      <c r="BD1374" s="68"/>
      <c r="BE1374" s="68"/>
      <c r="BF1374" s="68"/>
      <c r="BG1374" s="68"/>
      <c r="BH1374" s="68"/>
      <c r="BI1374" s="68"/>
      <c r="BJ1374" s="68"/>
      <c r="BK1374" s="68"/>
      <c r="BL1374" s="68"/>
      <c r="BM1374" s="68"/>
      <c r="BN1374" s="68"/>
      <c r="BO1374" s="68"/>
      <c r="BP1374" s="68"/>
      <c r="BQ1374" s="68"/>
      <c r="BR1374" s="68"/>
      <c r="BS1374" s="46"/>
    </row>
    <row r="1375" spans="4:71" s="47" customFormat="1" ht="9.75" customHeight="1" x14ac:dyDescent="0.3">
      <c r="D1375" s="68"/>
      <c r="E1375" s="68"/>
      <c r="F1375" s="68"/>
      <c r="G1375" s="68"/>
      <c r="H1375" s="68"/>
      <c r="I1375" s="68"/>
      <c r="J1375" s="68"/>
      <c r="K1375" s="68"/>
      <c r="L1375" s="68"/>
      <c r="M1375" s="68"/>
      <c r="N1375" s="68"/>
      <c r="O1375" s="68"/>
      <c r="P1375" s="68"/>
      <c r="Q1375" s="68"/>
      <c r="R1375" s="68"/>
      <c r="S1375" s="68"/>
      <c r="T1375" s="68"/>
      <c r="U1375" s="68"/>
      <c r="V1375" s="68"/>
      <c r="W1375" s="68"/>
      <c r="X1375" s="68"/>
      <c r="Y1375" s="68"/>
      <c r="Z1375" s="68"/>
      <c r="AA1375" s="68"/>
      <c r="AB1375" s="68"/>
      <c r="AC1375" s="68"/>
      <c r="AD1375" s="68"/>
      <c r="AE1375" s="68"/>
      <c r="AF1375" s="68"/>
      <c r="AG1375" s="68"/>
      <c r="AH1375" s="68"/>
      <c r="AI1375" s="68"/>
      <c r="AJ1375" s="68"/>
      <c r="AK1375" s="68"/>
      <c r="AL1375" s="68"/>
      <c r="AM1375" s="68"/>
      <c r="AN1375" s="68"/>
      <c r="AO1375" s="68"/>
      <c r="AP1375" s="68"/>
      <c r="AQ1375" s="68"/>
      <c r="AR1375" s="68"/>
      <c r="AS1375" s="68"/>
      <c r="AT1375" s="68"/>
      <c r="AU1375" s="68"/>
      <c r="AV1375" s="68"/>
      <c r="AW1375" s="68"/>
      <c r="AX1375" s="68"/>
      <c r="AY1375" s="68"/>
      <c r="AZ1375" s="68"/>
      <c r="BA1375" s="68"/>
      <c r="BB1375" s="68"/>
      <c r="BC1375" s="68"/>
      <c r="BD1375" s="68"/>
      <c r="BE1375" s="68"/>
      <c r="BF1375" s="68"/>
      <c r="BG1375" s="68"/>
      <c r="BH1375" s="68"/>
      <c r="BI1375" s="68"/>
      <c r="BJ1375" s="68"/>
      <c r="BK1375" s="68"/>
      <c r="BL1375" s="68"/>
      <c r="BM1375" s="68"/>
      <c r="BN1375" s="68"/>
      <c r="BO1375" s="68"/>
      <c r="BP1375" s="68"/>
      <c r="BQ1375" s="68"/>
      <c r="BR1375" s="68"/>
      <c r="BS1375" s="46"/>
    </row>
    <row r="1376" spans="4:71" s="47" customFormat="1" ht="9.75" customHeight="1" x14ac:dyDescent="0.3">
      <c r="D1376" s="68"/>
      <c r="E1376" s="68"/>
      <c r="F1376" s="68"/>
      <c r="G1376" s="68"/>
      <c r="H1376" s="68"/>
      <c r="I1376" s="68"/>
      <c r="J1376" s="68"/>
      <c r="K1376" s="68"/>
      <c r="L1376" s="68"/>
      <c r="M1376" s="68"/>
      <c r="N1376" s="68"/>
      <c r="O1376" s="68"/>
      <c r="P1376" s="68"/>
      <c r="Q1376" s="68"/>
      <c r="R1376" s="68"/>
      <c r="S1376" s="68"/>
      <c r="T1376" s="68"/>
      <c r="U1376" s="68"/>
      <c r="V1376" s="68"/>
      <c r="W1376" s="68"/>
      <c r="X1376" s="68"/>
      <c r="Y1376" s="68"/>
      <c r="Z1376" s="68"/>
      <c r="AA1376" s="68"/>
      <c r="AB1376" s="68"/>
      <c r="AC1376" s="68"/>
      <c r="AD1376" s="68"/>
      <c r="AE1376" s="68"/>
      <c r="AF1376" s="68"/>
      <c r="AG1376" s="68"/>
      <c r="AH1376" s="68"/>
      <c r="AI1376" s="68"/>
      <c r="AJ1376" s="68"/>
      <c r="AK1376" s="68"/>
      <c r="AL1376" s="68"/>
      <c r="AM1376" s="68"/>
      <c r="AN1376" s="68"/>
      <c r="AO1376" s="68"/>
      <c r="AP1376" s="68"/>
      <c r="AQ1376" s="68"/>
      <c r="AR1376" s="68"/>
      <c r="AS1376" s="68"/>
      <c r="AT1376" s="68"/>
      <c r="AU1376" s="68"/>
      <c r="AV1376" s="68"/>
      <c r="AW1376" s="68"/>
      <c r="AX1376" s="68"/>
      <c r="AY1376" s="68"/>
      <c r="AZ1376" s="68"/>
      <c r="BA1376" s="68"/>
      <c r="BB1376" s="68"/>
      <c r="BC1376" s="68"/>
      <c r="BD1376" s="68"/>
      <c r="BE1376" s="68"/>
      <c r="BF1376" s="68"/>
      <c r="BG1376" s="68"/>
      <c r="BH1376" s="68"/>
      <c r="BI1376" s="68"/>
      <c r="BJ1376" s="68"/>
      <c r="BK1376" s="68"/>
      <c r="BL1376" s="68"/>
      <c r="BM1376" s="68"/>
      <c r="BN1376" s="68"/>
      <c r="BO1376" s="68"/>
      <c r="BP1376" s="68"/>
      <c r="BQ1376" s="68"/>
      <c r="BR1376" s="68"/>
      <c r="BS1376" s="46"/>
    </row>
    <row r="1377" spans="4:71" s="47" customFormat="1" ht="9.75" customHeight="1" x14ac:dyDescent="0.3">
      <c r="D1377" s="68"/>
      <c r="E1377" s="68"/>
      <c r="F1377" s="68"/>
      <c r="G1377" s="68"/>
      <c r="H1377" s="68"/>
      <c r="I1377" s="68"/>
      <c r="J1377" s="68"/>
      <c r="K1377" s="68"/>
      <c r="L1377" s="68"/>
      <c r="M1377" s="68"/>
      <c r="N1377" s="68"/>
      <c r="O1377" s="68"/>
      <c r="P1377" s="68"/>
      <c r="Q1377" s="68"/>
      <c r="R1377" s="68"/>
      <c r="S1377" s="68"/>
      <c r="T1377" s="68"/>
      <c r="U1377" s="68"/>
      <c r="V1377" s="68"/>
      <c r="W1377" s="68"/>
      <c r="X1377" s="68"/>
      <c r="Y1377" s="68"/>
      <c r="Z1377" s="68"/>
      <c r="AA1377" s="68"/>
      <c r="AB1377" s="68"/>
      <c r="AC1377" s="68"/>
      <c r="AD1377" s="68"/>
      <c r="AE1377" s="68"/>
      <c r="AF1377" s="68"/>
      <c r="AG1377" s="68"/>
      <c r="AH1377" s="68"/>
      <c r="AI1377" s="68"/>
      <c r="AJ1377" s="68"/>
      <c r="AK1377" s="68"/>
      <c r="AL1377" s="68"/>
      <c r="AM1377" s="68"/>
      <c r="AN1377" s="68"/>
      <c r="AO1377" s="68"/>
      <c r="AP1377" s="68"/>
      <c r="AQ1377" s="68"/>
      <c r="AR1377" s="68"/>
      <c r="AS1377" s="68"/>
      <c r="AT1377" s="68"/>
      <c r="AU1377" s="68"/>
      <c r="AV1377" s="68"/>
      <c r="AW1377" s="68"/>
      <c r="AX1377" s="68"/>
      <c r="AY1377" s="68"/>
      <c r="AZ1377" s="68"/>
      <c r="BA1377" s="68"/>
      <c r="BB1377" s="68"/>
      <c r="BC1377" s="68"/>
      <c r="BD1377" s="68"/>
      <c r="BE1377" s="68"/>
      <c r="BF1377" s="68"/>
      <c r="BG1377" s="68"/>
      <c r="BH1377" s="68"/>
      <c r="BI1377" s="68"/>
      <c r="BJ1377" s="68"/>
      <c r="BK1377" s="68"/>
      <c r="BL1377" s="68"/>
      <c r="BM1377" s="68"/>
      <c r="BN1377" s="68"/>
      <c r="BO1377" s="68"/>
      <c r="BP1377" s="68"/>
      <c r="BQ1377" s="68"/>
      <c r="BR1377" s="68"/>
      <c r="BS1377" s="46"/>
    </row>
    <row r="1378" spans="4:71" s="47" customFormat="1" ht="9.75" customHeight="1" x14ac:dyDescent="0.3">
      <c r="D1378" s="68"/>
      <c r="E1378" s="68"/>
      <c r="F1378" s="68"/>
      <c r="G1378" s="68"/>
      <c r="H1378" s="68"/>
      <c r="I1378" s="68"/>
      <c r="J1378" s="68"/>
      <c r="K1378" s="68"/>
      <c r="L1378" s="68"/>
      <c r="M1378" s="68"/>
      <c r="N1378" s="68"/>
      <c r="O1378" s="68"/>
      <c r="P1378" s="68"/>
      <c r="Q1378" s="68"/>
      <c r="R1378" s="68"/>
      <c r="S1378" s="68"/>
      <c r="T1378" s="68"/>
      <c r="U1378" s="68"/>
      <c r="V1378" s="68"/>
      <c r="W1378" s="68"/>
      <c r="X1378" s="68"/>
      <c r="Y1378" s="68"/>
      <c r="Z1378" s="68"/>
      <c r="AA1378" s="68"/>
      <c r="AB1378" s="68"/>
      <c r="AC1378" s="68"/>
      <c r="AD1378" s="68"/>
      <c r="AE1378" s="68"/>
      <c r="AF1378" s="68"/>
      <c r="AG1378" s="68"/>
      <c r="AH1378" s="68"/>
      <c r="AI1378" s="68"/>
      <c r="AJ1378" s="68"/>
      <c r="AK1378" s="68"/>
      <c r="AL1378" s="68"/>
      <c r="AM1378" s="68"/>
      <c r="AN1378" s="68"/>
      <c r="AO1378" s="68"/>
      <c r="AP1378" s="68"/>
      <c r="AQ1378" s="68"/>
      <c r="AR1378" s="68"/>
      <c r="AS1378" s="68"/>
      <c r="AT1378" s="68"/>
      <c r="AU1378" s="68"/>
      <c r="AV1378" s="68"/>
      <c r="AW1378" s="68"/>
      <c r="AX1378" s="68"/>
      <c r="AY1378" s="68"/>
      <c r="AZ1378" s="68"/>
      <c r="BA1378" s="68"/>
      <c r="BB1378" s="68"/>
      <c r="BC1378" s="68"/>
      <c r="BD1378" s="68"/>
      <c r="BE1378" s="68"/>
      <c r="BF1378" s="68"/>
      <c r="BG1378" s="68"/>
      <c r="BH1378" s="68"/>
      <c r="BI1378" s="68"/>
      <c r="BJ1378" s="68"/>
      <c r="BK1378" s="68"/>
      <c r="BL1378" s="68"/>
      <c r="BM1378" s="68"/>
      <c r="BN1378" s="68"/>
      <c r="BO1378" s="68"/>
      <c r="BP1378" s="68"/>
      <c r="BQ1378" s="68"/>
      <c r="BR1378" s="68"/>
      <c r="BS1378" s="46"/>
    </row>
    <row r="1379" spans="4:71" s="47" customFormat="1" ht="9.75" customHeight="1" x14ac:dyDescent="0.3">
      <c r="D1379" s="68"/>
      <c r="E1379" s="68"/>
      <c r="F1379" s="68"/>
      <c r="G1379" s="68"/>
      <c r="H1379" s="68"/>
      <c r="I1379" s="68"/>
      <c r="J1379" s="68"/>
      <c r="K1379" s="68"/>
      <c r="L1379" s="68"/>
      <c r="M1379" s="68"/>
      <c r="N1379" s="68"/>
      <c r="O1379" s="68"/>
      <c r="P1379" s="68"/>
      <c r="Q1379" s="68"/>
      <c r="R1379" s="68"/>
      <c r="S1379" s="68"/>
      <c r="T1379" s="68"/>
      <c r="U1379" s="68"/>
      <c r="V1379" s="68"/>
      <c r="W1379" s="68"/>
      <c r="X1379" s="68"/>
      <c r="Y1379" s="68"/>
      <c r="Z1379" s="68"/>
      <c r="AA1379" s="68"/>
      <c r="AB1379" s="68"/>
      <c r="AC1379" s="68"/>
      <c r="AD1379" s="68"/>
      <c r="AE1379" s="68"/>
      <c r="AF1379" s="68"/>
      <c r="AG1379" s="68"/>
      <c r="AH1379" s="68"/>
      <c r="AI1379" s="68"/>
      <c r="AJ1379" s="68"/>
      <c r="AK1379" s="68"/>
      <c r="AL1379" s="68"/>
      <c r="AM1379" s="68"/>
      <c r="AN1379" s="68"/>
      <c r="AO1379" s="68"/>
      <c r="AP1379" s="68"/>
      <c r="AQ1379" s="68"/>
      <c r="AR1379" s="68"/>
      <c r="AS1379" s="68"/>
      <c r="AT1379" s="68"/>
      <c r="AU1379" s="68"/>
      <c r="AV1379" s="68"/>
      <c r="AW1379" s="68"/>
      <c r="AX1379" s="68"/>
      <c r="AY1379" s="68"/>
      <c r="AZ1379" s="68"/>
      <c r="BA1379" s="68"/>
      <c r="BB1379" s="68"/>
      <c r="BC1379" s="68"/>
      <c r="BD1379" s="68"/>
      <c r="BE1379" s="68"/>
      <c r="BF1379" s="68"/>
      <c r="BG1379" s="68"/>
      <c r="BH1379" s="68"/>
      <c r="BI1379" s="68"/>
      <c r="BJ1379" s="68"/>
      <c r="BK1379" s="68"/>
      <c r="BL1379" s="68"/>
      <c r="BM1379" s="68"/>
      <c r="BN1379" s="68"/>
      <c r="BO1379" s="68"/>
      <c r="BP1379" s="68"/>
      <c r="BQ1379" s="68"/>
      <c r="BR1379" s="68"/>
      <c r="BS1379" s="46"/>
    </row>
    <row r="1380" spans="4:71" s="47" customFormat="1" ht="9.75" customHeight="1" x14ac:dyDescent="0.3">
      <c r="D1380" s="68"/>
      <c r="E1380" s="68"/>
      <c r="F1380" s="68"/>
      <c r="G1380" s="68"/>
      <c r="H1380" s="68"/>
      <c r="I1380" s="68"/>
      <c r="J1380" s="68"/>
      <c r="K1380" s="68"/>
      <c r="L1380" s="68"/>
      <c r="M1380" s="68"/>
      <c r="N1380" s="68"/>
      <c r="O1380" s="68"/>
      <c r="P1380" s="68"/>
      <c r="Q1380" s="68"/>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1380" s="68"/>
      <c r="AN1380" s="68"/>
      <c r="AO1380" s="68"/>
      <c r="AP1380" s="68"/>
      <c r="AQ1380" s="68"/>
      <c r="AR1380" s="68"/>
      <c r="AS1380" s="68"/>
      <c r="AT1380" s="68"/>
      <c r="AU1380" s="68"/>
      <c r="AV1380" s="68"/>
      <c r="AW1380" s="68"/>
      <c r="AX1380" s="68"/>
      <c r="AY1380" s="68"/>
      <c r="AZ1380" s="68"/>
      <c r="BA1380" s="68"/>
      <c r="BB1380" s="68"/>
      <c r="BC1380" s="68"/>
      <c r="BD1380" s="68"/>
      <c r="BE1380" s="68"/>
      <c r="BF1380" s="68"/>
      <c r="BG1380" s="68"/>
      <c r="BH1380" s="68"/>
      <c r="BI1380" s="68"/>
      <c r="BJ1380" s="68"/>
      <c r="BK1380" s="68"/>
      <c r="BL1380" s="68"/>
      <c r="BM1380" s="68"/>
      <c r="BN1380" s="68"/>
      <c r="BO1380" s="68"/>
      <c r="BP1380" s="68"/>
      <c r="BQ1380" s="68"/>
      <c r="BR1380" s="68"/>
      <c r="BS1380" s="46"/>
    </row>
    <row r="1381" spans="4:71" s="47" customFormat="1" ht="9.75" customHeight="1" x14ac:dyDescent="0.3">
      <c r="D1381" s="68"/>
      <c r="E1381" s="68"/>
      <c r="F1381" s="68"/>
      <c r="G1381" s="68"/>
      <c r="H1381" s="68"/>
      <c r="I1381" s="68"/>
      <c r="J1381" s="68"/>
      <c r="K1381" s="68"/>
      <c r="L1381" s="68"/>
      <c r="M1381" s="68"/>
      <c r="N1381" s="68"/>
      <c r="O1381" s="68"/>
      <c r="P1381" s="68"/>
      <c r="Q1381" s="68"/>
      <c r="R1381" s="68"/>
      <c r="S1381" s="68"/>
      <c r="T1381" s="68"/>
      <c r="U1381" s="68"/>
      <c r="V1381" s="68"/>
      <c r="W1381" s="68"/>
      <c r="X1381" s="68"/>
      <c r="Y1381" s="68"/>
      <c r="Z1381" s="68"/>
      <c r="AA1381" s="68"/>
      <c r="AB1381" s="68"/>
      <c r="AC1381" s="68"/>
      <c r="AD1381" s="68"/>
      <c r="AE1381" s="68"/>
      <c r="AF1381" s="68"/>
      <c r="AG1381" s="68"/>
      <c r="AH1381" s="68"/>
      <c r="AI1381" s="68"/>
      <c r="AJ1381" s="68"/>
      <c r="AK1381" s="68"/>
      <c r="AL1381" s="68"/>
      <c r="AM1381" s="68"/>
      <c r="AN1381" s="68"/>
      <c r="AO1381" s="68"/>
      <c r="AP1381" s="68"/>
      <c r="AQ1381" s="68"/>
      <c r="AR1381" s="68"/>
      <c r="AS1381" s="68"/>
      <c r="AT1381" s="68"/>
      <c r="AU1381" s="68"/>
      <c r="AV1381" s="68"/>
      <c r="AW1381" s="68"/>
      <c r="AX1381" s="68"/>
      <c r="AY1381" s="68"/>
      <c r="AZ1381" s="68"/>
      <c r="BA1381" s="68"/>
      <c r="BB1381" s="68"/>
      <c r="BC1381" s="68"/>
      <c r="BD1381" s="68"/>
      <c r="BE1381" s="68"/>
      <c r="BF1381" s="68"/>
      <c r="BG1381" s="68"/>
      <c r="BH1381" s="68"/>
      <c r="BI1381" s="68"/>
      <c r="BJ1381" s="68"/>
      <c r="BK1381" s="68"/>
      <c r="BL1381" s="68"/>
      <c r="BM1381" s="68"/>
      <c r="BN1381" s="68"/>
      <c r="BO1381" s="68"/>
      <c r="BP1381" s="68"/>
      <c r="BQ1381" s="68"/>
      <c r="BR1381" s="68"/>
      <c r="BS1381" s="46"/>
    </row>
    <row r="1382" spans="4:71" s="47" customFormat="1" ht="9.75" customHeight="1" x14ac:dyDescent="0.3">
      <c r="D1382" s="68"/>
      <c r="E1382" s="68"/>
      <c r="F1382" s="68"/>
      <c r="G1382" s="68"/>
      <c r="H1382" s="68"/>
      <c r="I1382" s="68"/>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46"/>
    </row>
    <row r="1383" spans="4:71" s="47" customFormat="1" ht="9.75" customHeight="1" x14ac:dyDescent="0.3">
      <c r="D1383" s="68"/>
      <c r="E1383" s="68"/>
      <c r="F1383" s="68"/>
      <c r="G1383" s="68"/>
      <c r="H1383" s="68"/>
      <c r="I1383" s="68"/>
      <c r="J1383" s="68"/>
      <c r="K1383" s="68"/>
      <c r="L1383" s="68"/>
      <c r="M1383" s="68"/>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1383" s="68"/>
      <c r="AN1383" s="68"/>
      <c r="AO1383" s="68"/>
      <c r="AP1383" s="68"/>
      <c r="AQ1383" s="68"/>
      <c r="AR1383" s="68"/>
      <c r="AS1383" s="68"/>
      <c r="AT1383" s="68"/>
      <c r="AU1383" s="68"/>
      <c r="AV1383" s="68"/>
      <c r="AW1383" s="68"/>
      <c r="AX1383" s="68"/>
      <c r="AY1383" s="68"/>
      <c r="AZ1383" s="68"/>
      <c r="BA1383" s="68"/>
      <c r="BB1383" s="68"/>
      <c r="BC1383" s="68"/>
      <c r="BD1383" s="68"/>
      <c r="BE1383" s="68"/>
      <c r="BF1383" s="68"/>
      <c r="BG1383" s="68"/>
      <c r="BH1383" s="68"/>
      <c r="BI1383" s="68"/>
      <c r="BJ1383" s="68"/>
      <c r="BK1383" s="68"/>
      <c r="BL1383" s="68"/>
      <c r="BM1383" s="68"/>
      <c r="BN1383" s="68"/>
      <c r="BO1383" s="68"/>
      <c r="BP1383" s="68"/>
      <c r="BQ1383" s="68"/>
      <c r="BR1383" s="68"/>
      <c r="BS1383" s="46"/>
    </row>
    <row r="1384" spans="4:71" s="47" customFormat="1" ht="9.75" customHeight="1" x14ac:dyDescent="0.3">
      <c r="D1384" s="68"/>
      <c r="E1384" s="68"/>
      <c r="F1384" s="68"/>
      <c r="G1384" s="68"/>
      <c r="H1384" s="68"/>
      <c r="I1384" s="68"/>
      <c r="J1384" s="68"/>
      <c r="K1384" s="68"/>
      <c r="L1384" s="68"/>
      <c r="M1384" s="68"/>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1384" s="68"/>
      <c r="AN1384" s="68"/>
      <c r="AO1384" s="68"/>
      <c r="AP1384" s="68"/>
      <c r="AQ1384" s="68"/>
      <c r="AR1384" s="68"/>
      <c r="AS1384" s="68"/>
      <c r="AT1384" s="68"/>
      <c r="AU1384" s="68"/>
      <c r="AV1384" s="68"/>
      <c r="AW1384" s="68"/>
      <c r="AX1384" s="68"/>
      <c r="AY1384" s="68"/>
      <c r="AZ1384" s="68"/>
      <c r="BA1384" s="68"/>
      <c r="BB1384" s="68"/>
      <c r="BC1384" s="68"/>
      <c r="BD1384" s="68"/>
      <c r="BE1384" s="68"/>
      <c r="BF1384" s="68"/>
      <c r="BG1384" s="68"/>
      <c r="BH1384" s="68"/>
      <c r="BI1384" s="68"/>
      <c r="BJ1384" s="68"/>
      <c r="BK1384" s="68"/>
      <c r="BL1384" s="68"/>
      <c r="BM1384" s="68"/>
      <c r="BN1384" s="68"/>
      <c r="BO1384" s="68"/>
      <c r="BP1384" s="68"/>
      <c r="BQ1384" s="68"/>
      <c r="BR1384" s="68"/>
      <c r="BS1384" s="46"/>
    </row>
    <row r="1385" spans="4:71" s="47" customFormat="1" ht="9.75" customHeight="1" x14ac:dyDescent="0.3">
      <c r="D1385" s="68"/>
      <c r="E1385" s="68"/>
      <c r="F1385" s="68"/>
      <c r="G1385" s="68"/>
      <c r="H1385" s="68"/>
      <c r="I1385" s="68"/>
      <c r="J1385" s="68"/>
      <c r="K1385" s="68"/>
      <c r="L1385" s="68"/>
      <c r="M1385" s="68"/>
      <c r="N1385" s="68"/>
      <c r="O1385" s="68"/>
      <c r="P1385" s="68"/>
      <c r="Q1385" s="68"/>
      <c r="R1385" s="68"/>
      <c r="S1385" s="68"/>
      <c r="T1385" s="68"/>
      <c r="U1385" s="68"/>
      <c r="V1385" s="68"/>
      <c r="W1385" s="68"/>
      <c r="X1385" s="68"/>
      <c r="Y1385" s="68"/>
      <c r="Z1385" s="68"/>
      <c r="AA1385" s="68"/>
      <c r="AB1385" s="68"/>
      <c r="AC1385" s="68"/>
      <c r="AD1385" s="68"/>
      <c r="AE1385" s="68"/>
      <c r="AF1385" s="68"/>
      <c r="AG1385" s="68"/>
      <c r="AH1385" s="68"/>
      <c r="AI1385" s="68"/>
      <c r="AJ1385" s="68"/>
      <c r="AK1385" s="68"/>
      <c r="AL1385" s="68"/>
      <c r="AM1385" s="68"/>
      <c r="AN1385" s="68"/>
      <c r="AO1385" s="68"/>
      <c r="AP1385" s="68"/>
      <c r="AQ1385" s="68"/>
      <c r="AR1385" s="68"/>
      <c r="AS1385" s="68"/>
      <c r="AT1385" s="68"/>
      <c r="AU1385" s="68"/>
      <c r="AV1385" s="68"/>
      <c r="AW1385" s="68"/>
      <c r="AX1385" s="68"/>
      <c r="AY1385" s="68"/>
      <c r="AZ1385" s="68"/>
      <c r="BA1385" s="68"/>
      <c r="BB1385" s="68"/>
      <c r="BC1385" s="68"/>
      <c r="BD1385" s="68"/>
      <c r="BE1385" s="68"/>
      <c r="BF1385" s="68"/>
      <c r="BG1385" s="68"/>
      <c r="BH1385" s="68"/>
      <c r="BI1385" s="68"/>
      <c r="BJ1385" s="68"/>
      <c r="BK1385" s="68"/>
      <c r="BL1385" s="68"/>
      <c r="BM1385" s="68"/>
      <c r="BN1385" s="68"/>
      <c r="BO1385" s="68"/>
      <c r="BP1385" s="68"/>
      <c r="BQ1385" s="68"/>
      <c r="BR1385" s="68"/>
      <c r="BS1385" s="46"/>
    </row>
    <row r="1386" spans="4:71" s="47" customFormat="1" ht="9.75" customHeight="1" x14ac:dyDescent="0.3">
      <c r="D1386" s="68"/>
      <c r="E1386" s="68"/>
      <c r="F1386" s="68"/>
      <c r="G1386" s="68"/>
      <c r="H1386" s="68"/>
      <c r="I1386" s="68"/>
      <c r="J1386" s="68"/>
      <c r="K1386" s="68"/>
      <c r="L1386" s="68"/>
      <c r="M1386" s="68"/>
      <c r="N1386" s="68"/>
      <c r="O1386" s="68"/>
      <c r="P1386" s="68"/>
      <c r="Q1386" s="68"/>
      <c r="R1386" s="68"/>
      <c r="S1386" s="68"/>
      <c r="T1386" s="68"/>
      <c r="U1386" s="68"/>
      <c r="V1386" s="68"/>
      <c r="W1386" s="68"/>
      <c r="X1386" s="68"/>
      <c r="Y1386" s="68"/>
      <c r="Z1386" s="68"/>
      <c r="AA1386" s="68"/>
      <c r="AB1386" s="68"/>
      <c r="AC1386" s="68"/>
      <c r="AD1386" s="68"/>
      <c r="AE1386" s="68"/>
      <c r="AF1386" s="68"/>
      <c r="AG1386" s="68"/>
      <c r="AH1386" s="68"/>
      <c r="AI1386" s="68"/>
      <c r="AJ1386" s="68"/>
      <c r="AK1386" s="68"/>
      <c r="AL1386" s="68"/>
      <c r="AM1386" s="68"/>
      <c r="AN1386" s="68"/>
      <c r="AO1386" s="68"/>
      <c r="AP1386" s="68"/>
      <c r="AQ1386" s="68"/>
      <c r="AR1386" s="68"/>
      <c r="AS1386" s="68"/>
      <c r="AT1386" s="68"/>
      <c r="AU1386" s="68"/>
      <c r="AV1386" s="68"/>
      <c r="AW1386" s="68"/>
      <c r="AX1386" s="68"/>
      <c r="AY1386" s="68"/>
      <c r="AZ1386" s="68"/>
      <c r="BA1386" s="68"/>
      <c r="BB1386" s="68"/>
      <c r="BC1386" s="68"/>
      <c r="BD1386" s="68"/>
      <c r="BE1386" s="68"/>
      <c r="BF1386" s="68"/>
      <c r="BG1386" s="68"/>
      <c r="BH1386" s="68"/>
      <c r="BI1386" s="68"/>
      <c r="BJ1386" s="68"/>
      <c r="BK1386" s="68"/>
      <c r="BL1386" s="68"/>
      <c r="BM1386" s="68"/>
      <c r="BN1386" s="68"/>
      <c r="BO1386" s="68"/>
      <c r="BP1386" s="68"/>
      <c r="BQ1386" s="68"/>
      <c r="BR1386" s="68"/>
      <c r="BS1386" s="46"/>
    </row>
    <row r="1387" spans="4:71" s="47" customFormat="1" ht="9.75" customHeight="1" x14ac:dyDescent="0.3">
      <c r="D1387" s="68"/>
      <c r="E1387" s="68"/>
      <c r="F1387" s="68"/>
      <c r="G1387" s="68"/>
      <c r="H1387" s="68"/>
      <c r="I1387" s="68"/>
      <c r="J1387" s="68"/>
      <c r="K1387" s="68"/>
      <c r="L1387" s="68"/>
      <c r="M1387" s="68"/>
      <c r="N1387" s="68"/>
      <c r="O1387" s="68"/>
      <c r="P1387" s="68"/>
      <c r="Q1387" s="68"/>
      <c r="R1387" s="68"/>
      <c r="S1387" s="68"/>
      <c r="T1387" s="68"/>
      <c r="U1387" s="68"/>
      <c r="V1387" s="68"/>
      <c r="W1387" s="68"/>
      <c r="X1387" s="68"/>
      <c r="Y1387" s="68"/>
      <c r="Z1387" s="68"/>
      <c r="AA1387" s="68"/>
      <c r="AB1387" s="68"/>
      <c r="AC1387" s="68"/>
      <c r="AD1387" s="68"/>
      <c r="AE1387" s="68"/>
      <c r="AF1387" s="68"/>
      <c r="AG1387" s="68"/>
      <c r="AH1387" s="68"/>
      <c r="AI1387" s="68"/>
      <c r="AJ1387" s="68"/>
      <c r="AK1387" s="68"/>
      <c r="AL1387" s="68"/>
      <c r="AM1387" s="68"/>
      <c r="AN1387" s="68"/>
      <c r="AO1387" s="68"/>
      <c r="AP1387" s="68"/>
      <c r="AQ1387" s="68"/>
      <c r="AR1387" s="68"/>
      <c r="AS1387" s="68"/>
      <c r="AT1387" s="68"/>
      <c r="AU1387" s="68"/>
      <c r="AV1387" s="68"/>
      <c r="AW1387" s="68"/>
      <c r="AX1387" s="68"/>
      <c r="AY1387" s="68"/>
      <c r="AZ1387" s="68"/>
      <c r="BA1387" s="68"/>
      <c r="BB1387" s="68"/>
      <c r="BC1387" s="68"/>
      <c r="BD1387" s="68"/>
      <c r="BE1387" s="68"/>
      <c r="BF1387" s="68"/>
      <c r="BG1387" s="68"/>
      <c r="BH1387" s="68"/>
      <c r="BI1387" s="68"/>
      <c r="BJ1387" s="68"/>
      <c r="BK1387" s="68"/>
      <c r="BL1387" s="68"/>
      <c r="BM1387" s="68"/>
      <c r="BN1387" s="68"/>
      <c r="BO1387" s="68"/>
      <c r="BP1387" s="68"/>
      <c r="BQ1387" s="68"/>
      <c r="BR1387" s="68"/>
      <c r="BS1387" s="46"/>
    </row>
    <row r="1388" spans="4:71" s="47" customFormat="1" ht="9.75" customHeight="1" x14ac:dyDescent="0.3">
      <c r="D1388" s="68"/>
      <c r="E1388" s="68"/>
      <c r="F1388" s="68"/>
      <c r="G1388" s="68"/>
      <c r="H1388" s="68"/>
      <c r="I1388" s="68"/>
      <c r="J1388" s="68"/>
      <c r="K1388" s="68"/>
      <c r="L1388" s="68"/>
      <c r="M1388" s="68"/>
      <c r="N1388" s="68"/>
      <c r="O1388" s="68"/>
      <c r="P1388" s="68"/>
      <c r="Q1388" s="68"/>
      <c r="R1388" s="68"/>
      <c r="S1388" s="68"/>
      <c r="T1388" s="68"/>
      <c r="U1388" s="68"/>
      <c r="V1388" s="68"/>
      <c r="W1388" s="68"/>
      <c r="X1388" s="68"/>
      <c r="Y1388" s="68"/>
      <c r="Z1388" s="68"/>
      <c r="AA1388" s="68"/>
      <c r="AB1388" s="68"/>
      <c r="AC1388" s="68"/>
      <c r="AD1388" s="68"/>
      <c r="AE1388" s="68"/>
      <c r="AF1388" s="68"/>
      <c r="AG1388" s="68"/>
      <c r="AH1388" s="68"/>
      <c r="AI1388" s="68"/>
      <c r="AJ1388" s="68"/>
      <c r="AK1388" s="68"/>
      <c r="AL1388" s="68"/>
      <c r="AM1388" s="68"/>
      <c r="AN1388" s="68"/>
      <c r="AO1388" s="68"/>
      <c r="AP1388" s="68"/>
      <c r="AQ1388" s="68"/>
      <c r="AR1388" s="68"/>
      <c r="AS1388" s="68"/>
      <c r="AT1388" s="68"/>
      <c r="AU1388" s="68"/>
      <c r="AV1388" s="68"/>
      <c r="AW1388" s="68"/>
      <c r="AX1388" s="68"/>
      <c r="AY1388" s="68"/>
      <c r="AZ1388" s="68"/>
      <c r="BA1388" s="68"/>
      <c r="BB1388" s="68"/>
      <c r="BC1388" s="68"/>
      <c r="BD1388" s="68"/>
      <c r="BE1388" s="68"/>
      <c r="BF1388" s="68"/>
      <c r="BG1388" s="68"/>
      <c r="BH1388" s="68"/>
      <c r="BI1388" s="68"/>
      <c r="BJ1388" s="68"/>
      <c r="BK1388" s="68"/>
      <c r="BL1388" s="68"/>
      <c r="BM1388" s="68"/>
      <c r="BN1388" s="68"/>
      <c r="BO1388" s="68"/>
      <c r="BP1388" s="68"/>
      <c r="BQ1388" s="68"/>
      <c r="BR1388" s="68"/>
      <c r="BS1388" s="46"/>
    </row>
    <row r="1389" spans="4:71" s="47" customFormat="1" ht="9.75" customHeight="1" x14ac:dyDescent="0.3">
      <c r="D1389" s="68"/>
      <c r="E1389" s="68"/>
      <c r="F1389" s="68"/>
      <c r="G1389" s="68"/>
      <c r="H1389" s="68"/>
      <c r="I1389" s="68"/>
      <c r="J1389" s="68"/>
      <c r="K1389" s="68"/>
      <c r="L1389" s="68"/>
      <c r="M1389" s="68"/>
      <c r="N1389" s="68"/>
      <c r="O1389" s="68"/>
      <c r="P1389" s="68"/>
      <c r="Q1389" s="68"/>
      <c r="R1389" s="68"/>
      <c r="S1389" s="68"/>
      <c r="T1389" s="68"/>
      <c r="U1389" s="68"/>
      <c r="V1389" s="68"/>
      <c r="W1389" s="68"/>
      <c r="X1389" s="68"/>
      <c r="Y1389" s="68"/>
      <c r="Z1389" s="68"/>
      <c r="AA1389" s="68"/>
      <c r="AB1389" s="68"/>
      <c r="AC1389" s="68"/>
      <c r="AD1389" s="68"/>
      <c r="AE1389" s="68"/>
      <c r="AF1389" s="68"/>
      <c r="AG1389" s="68"/>
      <c r="AH1389" s="68"/>
      <c r="AI1389" s="68"/>
      <c r="AJ1389" s="68"/>
      <c r="AK1389" s="68"/>
      <c r="AL1389" s="68"/>
      <c r="AM1389" s="68"/>
      <c r="AN1389" s="68"/>
      <c r="AO1389" s="68"/>
      <c r="AP1389" s="68"/>
      <c r="AQ1389" s="68"/>
      <c r="AR1389" s="68"/>
      <c r="AS1389" s="68"/>
      <c r="AT1389" s="68"/>
      <c r="AU1389" s="68"/>
      <c r="AV1389" s="68"/>
      <c r="AW1389" s="68"/>
      <c r="AX1389" s="68"/>
      <c r="AY1389" s="68"/>
      <c r="AZ1389" s="68"/>
      <c r="BA1389" s="68"/>
      <c r="BB1389" s="68"/>
      <c r="BC1389" s="68"/>
      <c r="BD1389" s="68"/>
      <c r="BE1389" s="68"/>
      <c r="BF1389" s="68"/>
      <c r="BG1389" s="68"/>
      <c r="BH1389" s="68"/>
      <c r="BI1389" s="68"/>
      <c r="BJ1389" s="68"/>
      <c r="BK1389" s="68"/>
      <c r="BL1389" s="68"/>
      <c r="BM1389" s="68"/>
      <c r="BN1389" s="68"/>
      <c r="BO1389" s="68"/>
      <c r="BP1389" s="68"/>
      <c r="BQ1389" s="68"/>
      <c r="BR1389" s="68"/>
      <c r="BS1389" s="46"/>
    </row>
    <row r="1390" spans="4:71" s="47" customFormat="1" ht="9.75" customHeight="1" x14ac:dyDescent="0.3">
      <c r="D1390" s="68"/>
      <c r="E1390" s="68"/>
      <c r="F1390" s="68"/>
      <c r="G1390" s="68"/>
      <c r="H1390" s="68"/>
      <c r="I1390" s="68"/>
      <c r="J1390" s="68"/>
      <c r="K1390" s="68"/>
      <c r="L1390" s="68"/>
      <c r="M1390" s="68"/>
      <c r="N1390" s="68"/>
      <c r="O1390" s="68"/>
      <c r="P1390" s="68"/>
      <c r="Q1390" s="68"/>
      <c r="R1390" s="68"/>
      <c r="S1390" s="68"/>
      <c r="T1390" s="68"/>
      <c r="U1390" s="68"/>
      <c r="V1390" s="68"/>
      <c r="W1390" s="68"/>
      <c r="X1390" s="68"/>
      <c r="Y1390" s="68"/>
      <c r="Z1390" s="68"/>
      <c r="AA1390" s="68"/>
      <c r="AB1390" s="68"/>
      <c r="AC1390" s="68"/>
      <c r="AD1390" s="68"/>
      <c r="AE1390" s="68"/>
      <c r="AF1390" s="68"/>
      <c r="AG1390" s="68"/>
      <c r="AH1390" s="68"/>
      <c r="AI1390" s="68"/>
      <c r="AJ1390" s="68"/>
      <c r="AK1390" s="68"/>
      <c r="AL1390" s="68"/>
      <c r="AM1390" s="68"/>
      <c r="AN1390" s="68"/>
      <c r="AO1390" s="68"/>
      <c r="AP1390" s="68"/>
      <c r="AQ1390" s="68"/>
      <c r="AR1390" s="68"/>
      <c r="AS1390" s="68"/>
      <c r="AT1390" s="68"/>
      <c r="AU1390" s="68"/>
      <c r="AV1390" s="68"/>
      <c r="AW1390" s="68"/>
      <c r="AX1390" s="68"/>
      <c r="AY1390" s="68"/>
      <c r="AZ1390" s="68"/>
      <c r="BA1390" s="68"/>
      <c r="BB1390" s="68"/>
      <c r="BC1390" s="68"/>
      <c r="BD1390" s="68"/>
      <c r="BE1390" s="68"/>
      <c r="BF1390" s="68"/>
      <c r="BG1390" s="68"/>
      <c r="BH1390" s="68"/>
      <c r="BI1390" s="68"/>
      <c r="BJ1390" s="68"/>
      <c r="BK1390" s="68"/>
      <c r="BL1390" s="68"/>
      <c r="BM1390" s="68"/>
      <c r="BN1390" s="68"/>
      <c r="BO1390" s="68"/>
      <c r="BP1390" s="68"/>
      <c r="BQ1390" s="68"/>
      <c r="BR1390" s="68"/>
      <c r="BS1390" s="46"/>
    </row>
    <row r="1391" spans="4:71" s="47" customFormat="1" ht="9.75" customHeight="1" x14ac:dyDescent="0.3">
      <c r="D1391" s="68"/>
      <c r="E1391" s="68"/>
      <c r="F1391" s="68"/>
      <c r="G1391" s="68"/>
      <c r="H1391" s="68"/>
      <c r="I1391" s="68"/>
      <c r="J1391" s="68"/>
      <c r="K1391" s="68"/>
      <c r="L1391" s="68"/>
      <c r="M1391" s="68"/>
      <c r="N1391" s="68"/>
      <c r="O1391" s="68"/>
      <c r="P1391" s="68"/>
      <c r="Q1391" s="68"/>
      <c r="R1391" s="68"/>
      <c r="S1391" s="68"/>
      <c r="T1391" s="68"/>
      <c r="U1391" s="68"/>
      <c r="V1391" s="68"/>
      <c r="W1391" s="68"/>
      <c r="X1391" s="68"/>
      <c r="Y1391" s="68"/>
      <c r="Z1391" s="68"/>
      <c r="AA1391" s="68"/>
      <c r="AB1391" s="68"/>
      <c r="AC1391" s="68"/>
      <c r="AD1391" s="68"/>
      <c r="AE1391" s="68"/>
      <c r="AF1391" s="68"/>
      <c r="AG1391" s="68"/>
      <c r="AH1391" s="68"/>
      <c r="AI1391" s="68"/>
      <c r="AJ1391" s="68"/>
      <c r="AK1391" s="68"/>
      <c r="AL1391" s="68"/>
      <c r="AM1391" s="68"/>
      <c r="AN1391" s="68"/>
      <c r="AO1391" s="68"/>
      <c r="AP1391" s="68"/>
      <c r="AQ1391" s="68"/>
      <c r="AR1391" s="68"/>
      <c r="AS1391" s="68"/>
      <c r="AT1391" s="68"/>
      <c r="AU1391" s="68"/>
      <c r="AV1391" s="68"/>
      <c r="AW1391" s="68"/>
      <c r="AX1391" s="68"/>
      <c r="AY1391" s="68"/>
      <c r="AZ1391" s="68"/>
      <c r="BA1391" s="68"/>
      <c r="BB1391" s="68"/>
      <c r="BC1391" s="68"/>
      <c r="BD1391" s="68"/>
      <c r="BE1391" s="68"/>
      <c r="BF1391" s="68"/>
      <c r="BG1391" s="68"/>
      <c r="BH1391" s="68"/>
      <c r="BI1391" s="68"/>
      <c r="BJ1391" s="68"/>
      <c r="BK1391" s="68"/>
      <c r="BL1391" s="68"/>
      <c r="BM1391" s="68"/>
      <c r="BN1391" s="68"/>
      <c r="BO1391" s="68"/>
      <c r="BP1391" s="68"/>
      <c r="BQ1391" s="68"/>
      <c r="BR1391" s="68"/>
      <c r="BS1391" s="46"/>
    </row>
    <row r="1392" spans="4:71" s="47" customFormat="1" ht="9.75" customHeight="1" x14ac:dyDescent="0.3">
      <c r="D1392" s="68"/>
      <c r="E1392" s="68"/>
      <c r="F1392" s="68"/>
      <c r="G1392" s="68"/>
      <c r="H1392" s="68"/>
      <c r="I1392" s="68"/>
      <c r="J1392" s="68"/>
      <c r="K1392" s="68"/>
      <c r="L1392" s="68"/>
      <c r="M1392" s="68"/>
      <c r="N1392" s="68"/>
      <c r="O1392" s="68"/>
      <c r="P1392" s="68"/>
      <c r="Q1392" s="68"/>
      <c r="R1392" s="68"/>
      <c r="S1392" s="68"/>
      <c r="T1392" s="68"/>
      <c r="U1392" s="68"/>
      <c r="V1392" s="68"/>
      <c r="W1392" s="68"/>
      <c r="X1392" s="68"/>
      <c r="Y1392" s="68"/>
      <c r="Z1392" s="68"/>
      <c r="AA1392" s="68"/>
      <c r="AB1392" s="68"/>
      <c r="AC1392" s="68"/>
      <c r="AD1392" s="68"/>
      <c r="AE1392" s="68"/>
      <c r="AF1392" s="68"/>
      <c r="AG1392" s="68"/>
      <c r="AH1392" s="68"/>
      <c r="AI1392" s="68"/>
      <c r="AJ1392" s="68"/>
      <c r="AK1392" s="68"/>
      <c r="AL1392" s="68"/>
      <c r="AM1392" s="68"/>
      <c r="AN1392" s="68"/>
      <c r="AO1392" s="68"/>
      <c r="AP1392" s="68"/>
      <c r="AQ1392" s="68"/>
      <c r="AR1392" s="68"/>
      <c r="AS1392" s="68"/>
      <c r="AT1392" s="68"/>
      <c r="AU1392" s="68"/>
      <c r="AV1392" s="68"/>
      <c r="AW1392" s="68"/>
      <c r="AX1392" s="68"/>
      <c r="AY1392" s="68"/>
      <c r="AZ1392" s="68"/>
      <c r="BA1392" s="68"/>
      <c r="BB1392" s="68"/>
      <c r="BC1392" s="68"/>
      <c r="BD1392" s="68"/>
      <c r="BE1392" s="68"/>
      <c r="BF1392" s="68"/>
      <c r="BG1392" s="68"/>
      <c r="BH1392" s="68"/>
      <c r="BI1392" s="68"/>
      <c r="BJ1392" s="68"/>
      <c r="BK1392" s="68"/>
      <c r="BL1392" s="68"/>
      <c r="BM1392" s="68"/>
      <c r="BN1392" s="68"/>
      <c r="BO1392" s="68"/>
      <c r="BP1392" s="68"/>
      <c r="BQ1392" s="68"/>
      <c r="BR1392" s="68"/>
      <c r="BS1392" s="46"/>
    </row>
    <row r="1393" spans="4:71" s="47" customFormat="1" ht="9.75" customHeight="1" x14ac:dyDescent="0.3">
      <c r="D1393" s="68"/>
      <c r="E1393" s="68"/>
      <c r="F1393" s="68"/>
      <c r="G1393" s="68"/>
      <c r="H1393" s="68"/>
      <c r="I1393" s="68"/>
      <c r="J1393" s="68"/>
      <c r="K1393" s="68"/>
      <c r="L1393" s="68"/>
      <c r="M1393" s="68"/>
      <c r="N1393" s="68"/>
      <c r="O1393" s="68"/>
      <c r="P1393" s="68"/>
      <c r="Q1393" s="68"/>
      <c r="R1393" s="68"/>
      <c r="S1393" s="68"/>
      <c r="T1393" s="68"/>
      <c r="U1393" s="68"/>
      <c r="V1393" s="68"/>
      <c r="W1393" s="68"/>
      <c r="X1393" s="68"/>
      <c r="Y1393" s="68"/>
      <c r="Z1393" s="68"/>
      <c r="AA1393" s="68"/>
      <c r="AB1393" s="68"/>
      <c r="AC1393" s="68"/>
      <c r="AD1393" s="68"/>
      <c r="AE1393" s="68"/>
      <c r="AF1393" s="68"/>
      <c r="AG1393" s="68"/>
      <c r="AH1393" s="68"/>
      <c r="AI1393" s="68"/>
      <c r="AJ1393" s="68"/>
      <c r="AK1393" s="68"/>
      <c r="AL1393" s="68"/>
      <c r="AM1393" s="68"/>
      <c r="AN1393" s="68"/>
      <c r="AO1393" s="68"/>
      <c r="AP1393" s="68"/>
      <c r="AQ1393" s="68"/>
      <c r="AR1393" s="68"/>
      <c r="AS1393" s="68"/>
      <c r="AT1393" s="68"/>
      <c r="AU1393" s="68"/>
      <c r="AV1393" s="68"/>
      <c r="AW1393" s="68"/>
      <c r="AX1393" s="68"/>
      <c r="AY1393" s="68"/>
      <c r="AZ1393" s="68"/>
      <c r="BA1393" s="68"/>
      <c r="BB1393" s="68"/>
      <c r="BC1393" s="68"/>
      <c r="BD1393" s="68"/>
      <c r="BE1393" s="68"/>
      <c r="BF1393" s="68"/>
      <c r="BG1393" s="68"/>
      <c r="BH1393" s="68"/>
      <c r="BI1393" s="68"/>
      <c r="BJ1393" s="68"/>
      <c r="BK1393" s="68"/>
      <c r="BL1393" s="68"/>
      <c r="BM1393" s="68"/>
      <c r="BN1393" s="68"/>
      <c r="BO1393" s="68"/>
      <c r="BP1393" s="68"/>
      <c r="BQ1393" s="68"/>
      <c r="BR1393" s="68"/>
      <c r="BS1393" s="46"/>
    </row>
    <row r="1394" spans="4:71" s="47" customFormat="1" ht="9.75" customHeight="1" x14ac:dyDescent="0.3">
      <c r="D1394" s="68"/>
      <c r="E1394" s="68"/>
      <c r="F1394" s="68"/>
      <c r="G1394" s="68"/>
      <c r="H1394" s="68"/>
      <c r="I1394" s="68"/>
      <c r="J1394" s="68"/>
      <c r="K1394" s="68"/>
      <c r="L1394" s="68"/>
      <c r="M1394" s="68"/>
      <c r="N1394" s="68"/>
      <c r="O1394" s="68"/>
      <c r="P1394" s="68"/>
      <c r="Q1394" s="68"/>
      <c r="R1394" s="68"/>
      <c r="S1394" s="68"/>
      <c r="T1394" s="68"/>
      <c r="U1394" s="68"/>
      <c r="V1394" s="68"/>
      <c r="W1394" s="68"/>
      <c r="X1394" s="68"/>
      <c r="Y1394" s="68"/>
      <c r="Z1394" s="68"/>
      <c r="AA1394" s="68"/>
      <c r="AB1394" s="68"/>
      <c r="AC1394" s="68"/>
      <c r="AD1394" s="68"/>
      <c r="AE1394" s="68"/>
      <c r="AF1394" s="68"/>
      <c r="AG1394" s="68"/>
      <c r="AH1394" s="68"/>
      <c r="AI1394" s="68"/>
      <c r="AJ1394" s="68"/>
      <c r="AK1394" s="68"/>
      <c r="AL1394" s="68"/>
      <c r="AM1394" s="68"/>
      <c r="AN1394" s="68"/>
      <c r="AO1394" s="68"/>
      <c r="AP1394" s="68"/>
      <c r="AQ1394" s="68"/>
      <c r="AR1394" s="68"/>
      <c r="AS1394" s="68"/>
      <c r="AT1394" s="68"/>
      <c r="AU1394" s="68"/>
      <c r="AV1394" s="68"/>
      <c r="AW1394" s="68"/>
      <c r="AX1394" s="68"/>
      <c r="AY1394" s="68"/>
      <c r="AZ1394" s="68"/>
      <c r="BA1394" s="68"/>
      <c r="BB1394" s="68"/>
      <c r="BC1394" s="68"/>
      <c r="BD1394" s="68"/>
      <c r="BE1394" s="68"/>
      <c r="BF1394" s="68"/>
      <c r="BG1394" s="68"/>
      <c r="BH1394" s="68"/>
      <c r="BI1394" s="68"/>
      <c r="BJ1394" s="68"/>
      <c r="BK1394" s="68"/>
      <c r="BL1394" s="68"/>
      <c r="BM1394" s="68"/>
      <c r="BN1394" s="68"/>
      <c r="BO1394" s="68"/>
      <c r="BP1394" s="68"/>
      <c r="BQ1394" s="68"/>
      <c r="BR1394" s="68"/>
      <c r="BS1394" s="46"/>
    </row>
    <row r="1395" spans="4:71" s="47" customFormat="1" ht="9.75" customHeight="1" x14ac:dyDescent="0.3">
      <c r="D1395" s="68"/>
      <c r="E1395" s="68"/>
      <c r="F1395" s="68"/>
      <c r="G1395" s="68"/>
      <c r="H1395" s="68"/>
      <c r="I1395" s="68"/>
      <c r="J1395" s="68"/>
      <c r="K1395" s="68"/>
      <c r="L1395" s="68"/>
      <c r="M1395" s="68"/>
      <c r="N1395" s="68"/>
      <c r="O1395" s="68"/>
      <c r="P1395" s="68"/>
      <c r="Q1395" s="68"/>
      <c r="R1395" s="68"/>
      <c r="S1395" s="68"/>
      <c r="T1395" s="68"/>
      <c r="U1395" s="68"/>
      <c r="V1395" s="68"/>
      <c r="W1395" s="68"/>
      <c r="X1395" s="68"/>
      <c r="Y1395" s="68"/>
      <c r="Z1395" s="68"/>
      <c r="AA1395" s="68"/>
      <c r="AB1395" s="68"/>
      <c r="AC1395" s="68"/>
      <c r="AD1395" s="68"/>
      <c r="AE1395" s="68"/>
      <c r="AF1395" s="68"/>
      <c r="AG1395" s="68"/>
      <c r="AH1395" s="68"/>
      <c r="AI1395" s="68"/>
      <c r="AJ1395" s="68"/>
      <c r="AK1395" s="68"/>
      <c r="AL1395" s="68"/>
      <c r="AM1395" s="68"/>
      <c r="AN1395" s="68"/>
      <c r="AO1395" s="68"/>
      <c r="AP1395" s="68"/>
      <c r="AQ1395" s="68"/>
      <c r="AR1395" s="68"/>
      <c r="AS1395" s="68"/>
      <c r="AT1395" s="68"/>
      <c r="AU1395" s="68"/>
      <c r="AV1395" s="68"/>
      <c r="AW1395" s="68"/>
      <c r="AX1395" s="68"/>
      <c r="AY1395" s="68"/>
      <c r="AZ1395" s="68"/>
      <c r="BA1395" s="68"/>
      <c r="BB1395" s="68"/>
      <c r="BC1395" s="68"/>
      <c r="BD1395" s="68"/>
      <c r="BE1395" s="68"/>
      <c r="BF1395" s="68"/>
      <c r="BG1395" s="68"/>
      <c r="BH1395" s="68"/>
      <c r="BI1395" s="68"/>
      <c r="BJ1395" s="68"/>
      <c r="BK1395" s="68"/>
      <c r="BL1395" s="68"/>
      <c r="BM1395" s="68"/>
      <c r="BN1395" s="68"/>
      <c r="BO1395" s="68"/>
      <c r="BP1395" s="68"/>
      <c r="BQ1395" s="68"/>
      <c r="BR1395" s="68"/>
      <c r="BS1395" s="46"/>
    </row>
    <row r="1396" spans="4:71" s="47" customFormat="1" ht="9.75" customHeight="1" x14ac:dyDescent="0.3">
      <c r="D1396" s="68"/>
      <c r="E1396" s="68"/>
      <c r="F1396" s="68"/>
      <c r="G1396" s="68"/>
      <c r="H1396" s="68"/>
      <c r="I1396" s="68"/>
      <c r="J1396" s="68"/>
      <c r="K1396" s="68"/>
      <c r="L1396" s="68"/>
      <c r="M1396" s="68"/>
      <c r="N1396" s="68"/>
      <c r="O1396" s="68"/>
      <c r="P1396" s="68"/>
      <c r="Q1396" s="68"/>
      <c r="R1396" s="68"/>
      <c r="S1396" s="68"/>
      <c r="T1396" s="68"/>
      <c r="U1396" s="68"/>
      <c r="V1396" s="68"/>
      <c r="W1396" s="68"/>
      <c r="X1396" s="68"/>
      <c r="Y1396" s="68"/>
      <c r="Z1396" s="68"/>
      <c r="AA1396" s="68"/>
      <c r="AB1396" s="68"/>
      <c r="AC1396" s="68"/>
      <c r="AD1396" s="68"/>
      <c r="AE1396" s="68"/>
      <c r="AF1396" s="68"/>
      <c r="AG1396" s="68"/>
      <c r="AH1396" s="68"/>
      <c r="AI1396" s="68"/>
      <c r="AJ1396" s="68"/>
      <c r="AK1396" s="68"/>
      <c r="AL1396" s="68"/>
      <c r="AM1396" s="68"/>
      <c r="AN1396" s="68"/>
      <c r="AO1396" s="68"/>
      <c r="AP1396" s="68"/>
      <c r="AQ1396" s="68"/>
      <c r="AR1396" s="68"/>
      <c r="AS1396" s="68"/>
      <c r="AT1396" s="68"/>
      <c r="AU1396" s="68"/>
      <c r="AV1396" s="68"/>
      <c r="AW1396" s="68"/>
      <c r="AX1396" s="68"/>
      <c r="AY1396" s="68"/>
      <c r="AZ1396" s="68"/>
      <c r="BA1396" s="68"/>
      <c r="BB1396" s="68"/>
      <c r="BC1396" s="68"/>
      <c r="BD1396" s="68"/>
      <c r="BE1396" s="68"/>
      <c r="BF1396" s="68"/>
      <c r="BG1396" s="68"/>
      <c r="BH1396" s="68"/>
      <c r="BI1396" s="68"/>
      <c r="BJ1396" s="68"/>
      <c r="BK1396" s="68"/>
      <c r="BL1396" s="68"/>
      <c r="BM1396" s="68"/>
      <c r="BN1396" s="68"/>
      <c r="BO1396" s="68"/>
      <c r="BP1396" s="68"/>
      <c r="BQ1396" s="68"/>
      <c r="BR1396" s="68"/>
      <c r="BS1396" s="46"/>
    </row>
    <row r="1397" spans="4:71" s="47" customFormat="1" ht="9.75" customHeight="1" x14ac:dyDescent="0.3">
      <c r="D1397" s="68"/>
      <c r="E1397" s="68"/>
      <c r="F1397" s="68"/>
      <c r="G1397" s="68"/>
      <c r="H1397" s="68"/>
      <c r="I1397" s="68"/>
      <c r="J1397" s="68"/>
      <c r="K1397" s="68"/>
      <c r="L1397" s="68"/>
      <c r="M1397" s="68"/>
      <c r="N1397" s="68"/>
      <c r="O1397" s="68"/>
      <c r="P1397" s="68"/>
      <c r="Q1397" s="68"/>
      <c r="R1397" s="68"/>
      <c r="S1397" s="68"/>
      <c r="T1397" s="68"/>
      <c r="U1397" s="68"/>
      <c r="V1397" s="68"/>
      <c r="W1397" s="68"/>
      <c r="X1397" s="68"/>
      <c r="Y1397" s="68"/>
      <c r="Z1397" s="68"/>
      <c r="AA1397" s="68"/>
      <c r="AB1397" s="68"/>
      <c r="AC1397" s="68"/>
      <c r="AD1397" s="68"/>
      <c r="AE1397" s="68"/>
      <c r="AF1397" s="68"/>
      <c r="AG1397" s="68"/>
      <c r="AH1397" s="68"/>
      <c r="AI1397" s="68"/>
      <c r="AJ1397" s="68"/>
      <c r="AK1397" s="68"/>
      <c r="AL1397" s="68"/>
      <c r="AM1397" s="68"/>
      <c r="AN1397" s="68"/>
      <c r="AO1397" s="68"/>
      <c r="AP1397" s="68"/>
      <c r="AQ1397" s="68"/>
      <c r="AR1397" s="68"/>
      <c r="AS1397" s="68"/>
      <c r="AT1397" s="68"/>
      <c r="AU1397" s="68"/>
      <c r="AV1397" s="68"/>
      <c r="AW1397" s="68"/>
      <c r="AX1397" s="68"/>
      <c r="AY1397" s="68"/>
      <c r="AZ1397" s="68"/>
      <c r="BA1397" s="68"/>
      <c r="BB1397" s="68"/>
      <c r="BC1397" s="68"/>
      <c r="BD1397" s="68"/>
      <c r="BE1397" s="68"/>
      <c r="BF1397" s="68"/>
      <c r="BG1397" s="68"/>
      <c r="BH1397" s="68"/>
      <c r="BI1397" s="68"/>
      <c r="BJ1397" s="68"/>
      <c r="BK1397" s="68"/>
      <c r="BL1397" s="68"/>
      <c r="BM1397" s="68"/>
      <c r="BN1397" s="68"/>
      <c r="BO1397" s="68"/>
      <c r="BP1397" s="68"/>
      <c r="BQ1397" s="68"/>
      <c r="BR1397" s="68"/>
      <c r="BS1397" s="46"/>
    </row>
    <row r="1398" spans="4:71" s="47" customFormat="1" ht="9.75" customHeight="1" x14ac:dyDescent="0.3">
      <c r="D1398" s="68"/>
      <c r="E1398" s="68"/>
      <c r="F1398" s="68"/>
      <c r="G1398" s="68"/>
      <c r="H1398" s="68"/>
      <c r="I1398" s="68"/>
      <c r="J1398" s="68"/>
      <c r="K1398" s="68"/>
      <c r="L1398" s="68"/>
      <c r="M1398" s="68"/>
      <c r="N1398" s="68"/>
      <c r="O1398" s="68"/>
      <c r="P1398" s="68"/>
      <c r="Q1398" s="68"/>
      <c r="R1398" s="68"/>
      <c r="S1398" s="68"/>
      <c r="T1398" s="68"/>
      <c r="U1398" s="68"/>
      <c r="V1398" s="68"/>
      <c r="W1398" s="68"/>
      <c r="X1398" s="68"/>
      <c r="Y1398" s="68"/>
      <c r="Z1398" s="68"/>
      <c r="AA1398" s="68"/>
      <c r="AB1398" s="68"/>
      <c r="AC1398" s="68"/>
      <c r="AD1398" s="68"/>
      <c r="AE1398" s="68"/>
      <c r="AF1398" s="68"/>
      <c r="AG1398" s="68"/>
      <c r="AH1398" s="68"/>
      <c r="AI1398" s="68"/>
      <c r="AJ1398" s="68"/>
      <c r="AK1398" s="68"/>
      <c r="AL1398" s="68"/>
      <c r="AM1398" s="68"/>
      <c r="AN1398" s="68"/>
      <c r="AO1398" s="68"/>
      <c r="AP1398" s="68"/>
      <c r="AQ1398" s="68"/>
      <c r="AR1398" s="68"/>
      <c r="AS1398" s="68"/>
      <c r="AT1398" s="68"/>
      <c r="AU1398" s="68"/>
      <c r="AV1398" s="68"/>
      <c r="AW1398" s="68"/>
      <c r="AX1398" s="68"/>
      <c r="AY1398" s="68"/>
      <c r="AZ1398" s="68"/>
      <c r="BA1398" s="68"/>
      <c r="BB1398" s="68"/>
      <c r="BC1398" s="68"/>
      <c r="BD1398" s="68"/>
      <c r="BE1398" s="68"/>
      <c r="BF1398" s="68"/>
      <c r="BG1398" s="68"/>
      <c r="BH1398" s="68"/>
      <c r="BI1398" s="68"/>
      <c r="BJ1398" s="68"/>
      <c r="BK1398" s="68"/>
      <c r="BL1398" s="68"/>
      <c r="BM1398" s="68"/>
      <c r="BN1398" s="68"/>
      <c r="BO1398" s="68"/>
      <c r="BP1398" s="68"/>
      <c r="BQ1398" s="68"/>
      <c r="BR1398" s="68"/>
      <c r="BS1398" s="46"/>
    </row>
    <row r="1399" spans="4:71" s="47" customFormat="1" ht="9.75" customHeight="1" x14ac:dyDescent="0.3">
      <c r="D1399" s="68"/>
      <c r="E1399" s="68"/>
      <c r="F1399" s="68"/>
      <c r="G1399" s="68"/>
      <c r="H1399" s="68"/>
      <c r="I1399" s="68"/>
      <c r="J1399" s="68"/>
      <c r="K1399" s="68"/>
      <c r="L1399" s="68"/>
      <c r="M1399" s="68"/>
      <c r="N1399" s="68"/>
      <c r="O1399" s="68"/>
      <c r="P1399" s="68"/>
      <c r="Q1399" s="68"/>
      <c r="R1399" s="68"/>
      <c r="S1399" s="68"/>
      <c r="T1399" s="68"/>
      <c r="U1399" s="68"/>
      <c r="V1399" s="68"/>
      <c r="W1399" s="68"/>
      <c r="X1399" s="68"/>
      <c r="Y1399" s="68"/>
      <c r="Z1399" s="68"/>
      <c r="AA1399" s="68"/>
      <c r="AB1399" s="68"/>
      <c r="AC1399" s="68"/>
      <c r="AD1399" s="68"/>
      <c r="AE1399" s="68"/>
      <c r="AF1399" s="68"/>
      <c r="AG1399" s="68"/>
      <c r="AH1399" s="68"/>
      <c r="AI1399" s="68"/>
      <c r="AJ1399" s="68"/>
      <c r="AK1399" s="68"/>
      <c r="AL1399" s="68"/>
      <c r="AM1399" s="68"/>
      <c r="AN1399" s="68"/>
      <c r="AO1399" s="68"/>
      <c r="AP1399" s="68"/>
      <c r="AQ1399" s="68"/>
      <c r="AR1399" s="68"/>
      <c r="AS1399" s="68"/>
      <c r="AT1399" s="68"/>
      <c r="AU1399" s="68"/>
      <c r="AV1399" s="68"/>
      <c r="AW1399" s="68"/>
      <c r="AX1399" s="68"/>
      <c r="AY1399" s="68"/>
      <c r="AZ1399" s="68"/>
      <c r="BA1399" s="68"/>
      <c r="BB1399" s="68"/>
      <c r="BC1399" s="68"/>
      <c r="BD1399" s="68"/>
      <c r="BE1399" s="68"/>
      <c r="BF1399" s="68"/>
      <c r="BG1399" s="68"/>
      <c r="BH1399" s="68"/>
      <c r="BI1399" s="68"/>
      <c r="BJ1399" s="68"/>
      <c r="BK1399" s="68"/>
      <c r="BL1399" s="68"/>
      <c r="BM1399" s="68"/>
      <c r="BN1399" s="68"/>
      <c r="BO1399" s="68"/>
      <c r="BP1399" s="68"/>
      <c r="BQ1399" s="68"/>
      <c r="BR1399" s="68"/>
      <c r="BS1399" s="46"/>
    </row>
    <row r="1400" spans="4:71" s="47" customFormat="1" ht="9.75" customHeight="1" x14ac:dyDescent="0.3">
      <c r="D1400" s="68"/>
      <c r="E1400" s="68"/>
      <c r="F1400" s="68"/>
      <c r="G1400" s="68"/>
      <c r="H1400" s="68"/>
      <c r="I1400" s="68"/>
      <c r="J1400" s="68"/>
      <c r="K1400" s="68"/>
      <c r="L1400" s="68"/>
      <c r="M1400" s="68"/>
      <c r="N1400" s="68"/>
      <c r="O1400" s="68"/>
      <c r="P1400" s="68"/>
      <c r="Q1400" s="68"/>
      <c r="R1400" s="68"/>
      <c r="S1400" s="68"/>
      <c r="T1400" s="68"/>
      <c r="U1400" s="68"/>
      <c r="V1400" s="68"/>
      <c r="W1400" s="68"/>
      <c r="X1400" s="68"/>
      <c r="Y1400" s="68"/>
      <c r="Z1400" s="68"/>
      <c r="AA1400" s="68"/>
      <c r="AB1400" s="68"/>
      <c r="AC1400" s="68"/>
      <c r="AD1400" s="68"/>
      <c r="AE1400" s="68"/>
      <c r="AF1400" s="68"/>
      <c r="AG1400" s="68"/>
      <c r="AH1400" s="68"/>
      <c r="AI1400" s="68"/>
      <c r="AJ1400" s="68"/>
      <c r="AK1400" s="68"/>
      <c r="AL1400" s="68"/>
      <c r="AM1400" s="68"/>
      <c r="AN1400" s="68"/>
      <c r="AO1400" s="68"/>
      <c r="AP1400" s="68"/>
      <c r="AQ1400" s="68"/>
      <c r="AR1400" s="68"/>
      <c r="AS1400" s="68"/>
      <c r="AT1400" s="68"/>
      <c r="AU1400" s="68"/>
      <c r="AV1400" s="68"/>
      <c r="AW1400" s="68"/>
      <c r="AX1400" s="68"/>
      <c r="AY1400" s="68"/>
      <c r="AZ1400" s="68"/>
      <c r="BA1400" s="68"/>
      <c r="BB1400" s="68"/>
      <c r="BC1400" s="68"/>
      <c r="BD1400" s="68"/>
      <c r="BE1400" s="68"/>
      <c r="BF1400" s="68"/>
      <c r="BG1400" s="68"/>
      <c r="BH1400" s="68"/>
      <c r="BI1400" s="68"/>
      <c r="BJ1400" s="68"/>
      <c r="BK1400" s="68"/>
      <c r="BL1400" s="68"/>
      <c r="BM1400" s="68"/>
      <c r="BN1400" s="68"/>
      <c r="BO1400" s="68"/>
      <c r="BP1400" s="68"/>
      <c r="BQ1400" s="68"/>
      <c r="BR1400" s="68"/>
      <c r="BS1400" s="46"/>
    </row>
    <row r="1401" spans="4:71" s="47" customFormat="1" ht="9.75" customHeight="1" x14ac:dyDescent="0.3">
      <c r="D1401" s="68"/>
      <c r="E1401" s="68"/>
      <c r="F1401" s="68"/>
      <c r="G1401" s="68"/>
      <c r="H1401" s="68"/>
      <c r="I1401" s="68"/>
      <c r="J1401" s="68"/>
      <c r="K1401" s="68"/>
      <c r="L1401" s="68"/>
      <c r="M1401" s="68"/>
      <c r="N1401" s="68"/>
      <c r="O1401" s="68"/>
      <c r="P1401" s="68"/>
      <c r="Q1401" s="68"/>
      <c r="R1401" s="68"/>
      <c r="S1401" s="68"/>
      <c r="T1401" s="68"/>
      <c r="U1401" s="68"/>
      <c r="V1401" s="68"/>
      <c r="W1401" s="68"/>
      <c r="X1401" s="68"/>
      <c r="Y1401" s="68"/>
      <c r="Z1401" s="68"/>
      <c r="AA1401" s="68"/>
      <c r="AB1401" s="68"/>
      <c r="AC1401" s="68"/>
      <c r="AD1401" s="68"/>
      <c r="AE1401" s="68"/>
      <c r="AF1401" s="68"/>
      <c r="AG1401" s="68"/>
      <c r="AH1401" s="68"/>
      <c r="AI1401" s="68"/>
      <c r="AJ1401" s="68"/>
      <c r="AK1401" s="68"/>
      <c r="AL1401" s="68"/>
      <c r="AM1401" s="68"/>
      <c r="AN1401" s="68"/>
      <c r="AO1401" s="68"/>
      <c r="AP1401" s="68"/>
      <c r="AQ1401" s="68"/>
      <c r="AR1401" s="68"/>
      <c r="AS1401" s="68"/>
      <c r="AT1401" s="68"/>
      <c r="AU1401" s="68"/>
      <c r="AV1401" s="68"/>
      <c r="AW1401" s="68"/>
      <c r="AX1401" s="68"/>
      <c r="AY1401" s="68"/>
      <c r="AZ1401" s="68"/>
      <c r="BA1401" s="68"/>
      <c r="BB1401" s="68"/>
      <c r="BC1401" s="68"/>
      <c r="BD1401" s="68"/>
      <c r="BE1401" s="68"/>
      <c r="BF1401" s="68"/>
      <c r="BG1401" s="68"/>
      <c r="BH1401" s="68"/>
      <c r="BI1401" s="68"/>
      <c r="BJ1401" s="68"/>
      <c r="BK1401" s="68"/>
      <c r="BL1401" s="68"/>
      <c r="BM1401" s="68"/>
      <c r="BN1401" s="68"/>
      <c r="BO1401" s="68"/>
      <c r="BP1401" s="68"/>
      <c r="BQ1401" s="68"/>
      <c r="BR1401" s="68"/>
      <c r="BS1401" s="46"/>
    </row>
    <row r="1402" spans="4:71" s="47" customFormat="1" ht="9.75" customHeight="1" x14ac:dyDescent="0.3">
      <c r="D1402" s="68"/>
      <c r="E1402" s="68"/>
      <c r="F1402" s="68"/>
      <c r="G1402" s="68"/>
      <c r="H1402" s="68"/>
      <c r="I1402" s="68"/>
      <c r="J1402" s="68"/>
      <c r="K1402" s="68"/>
      <c r="L1402" s="68"/>
      <c r="M1402" s="68"/>
      <c r="N1402" s="68"/>
      <c r="O1402" s="68"/>
      <c r="P1402" s="68"/>
      <c r="Q1402" s="68"/>
      <c r="R1402" s="68"/>
      <c r="S1402" s="68"/>
      <c r="T1402" s="68"/>
      <c r="U1402" s="68"/>
      <c r="V1402" s="68"/>
      <c r="W1402" s="68"/>
      <c r="X1402" s="68"/>
      <c r="Y1402" s="68"/>
      <c r="Z1402" s="68"/>
      <c r="AA1402" s="68"/>
      <c r="AB1402" s="68"/>
      <c r="AC1402" s="68"/>
      <c r="AD1402" s="68"/>
      <c r="AE1402" s="68"/>
      <c r="AF1402" s="68"/>
      <c r="AG1402" s="68"/>
      <c r="AH1402" s="68"/>
      <c r="AI1402" s="68"/>
      <c r="AJ1402" s="68"/>
      <c r="AK1402" s="68"/>
      <c r="AL1402" s="68"/>
      <c r="AM1402" s="68"/>
      <c r="AN1402" s="68"/>
      <c r="AO1402" s="68"/>
      <c r="AP1402" s="68"/>
      <c r="AQ1402" s="68"/>
      <c r="AR1402" s="68"/>
      <c r="AS1402" s="68"/>
      <c r="AT1402" s="68"/>
      <c r="AU1402" s="68"/>
      <c r="AV1402" s="68"/>
      <c r="AW1402" s="68"/>
      <c r="AX1402" s="68"/>
      <c r="AY1402" s="68"/>
      <c r="AZ1402" s="68"/>
      <c r="BA1402" s="68"/>
      <c r="BB1402" s="68"/>
      <c r="BC1402" s="68"/>
      <c r="BD1402" s="68"/>
      <c r="BE1402" s="68"/>
      <c r="BF1402" s="68"/>
      <c r="BG1402" s="68"/>
      <c r="BH1402" s="68"/>
      <c r="BI1402" s="68"/>
      <c r="BJ1402" s="68"/>
      <c r="BK1402" s="68"/>
      <c r="BL1402" s="68"/>
      <c r="BM1402" s="68"/>
      <c r="BN1402" s="68"/>
      <c r="BO1402" s="68"/>
      <c r="BP1402" s="68"/>
      <c r="BQ1402" s="68"/>
      <c r="BR1402" s="68"/>
      <c r="BS1402" s="46"/>
    </row>
    <row r="1403" spans="4:71" s="47" customFormat="1" ht="9.75" customHeight="1" x14ac:dyDescent="0.3">
      <c r="D1403" s="68"/>
      <c r="E1403" s="68"/>
      <c r="F1403" s="68"/>
      <c r="G1403" s="68"/>
      <c r="H1403" s="68"/>
      <c r="I1403" s="68"/>
      <c r="J1403" s="68"/>
      <c r="K1403" s="68"/>
      <c r="L1403" s="68"/>
      <c r="M1403" s="68"/>
      <c r="N1403" s="68"/>
      <c r="O1403" s="68"/>
      <c r="P1403" s="68"/>
      <c r="Q1403" s="68"/>
      <c r="R1403" s="68"/>
      <c r="S1403" s="68"/>
      <c r="T1403" s="68"/>
      <c r="U1403" s="68"/>
      <c r="V1403" s="68"/>
      <c r="W1403" s="68"/>
      <c r="X1403" s="68"/>
      <c r="Y1403" s="68"/>
      <c r="Z1403" s="68"/>
      <c r="AA1403" s="68"/>
      <c r="AB1403" s="68"/>
      <c r="AC1403" s="68"/>
      <c r="AD1403" s="68"/>
      <c r="AE1403" s="68"/>
      <c r="AF1403" s="68"/>
      <c r="AG1403" s="68"/>
      <c r="AH1403" s="68"/>
      <c r="AI1403" s="68"/>
      <c r="AJ1403" s="68"/>
      <c r="AK1403" s="68"/>
      <c r="AL1403" s="68"/>
      <c r="AM1403" s="68"/>
      <c r="AN1403" s="68"/>
      <c r="AO1403" s="68"/>
      <c r="AP1403" s="68"/>
      <c r="AQ1403" s="68"/>
      <c r="AR1403" s="68"/>
      <c r="AS1403" s="68"/>
      <c r="AT1403" s="68"/>
      <c r="AU1403" s="68"/>
      <c r="AV1403" s="68"/>
      <c r="AW1403" s="68"/>
      <c r="AX1403" s="68"/>
      <c r="AY1403" s="68"/>
      <c r="AZ1403" s="68"/>
      <c r="BA1403" s="68"/>
      <c r="BB1403" s="68"/>
      <c r="BC1403" s="68"/>
      <c r="BD1403" s="68"/>
      <c r="BE1403" s="68"/>
      <c r="BF1403" s="68"/>
      <c r="BG1403" s="68"/>
      <c r="BH1403" s="68"/>
      <c r="BI1403" s="68"/>
      <c r="BJ1403" s="68"/>
      <c r="BK1403" s="68"/>
      <c r="BL1403" s="68"/>
      <c r="BM1403" s="68"/>
      <c r="BN1403" s="68"/>
      <c r="BO1403" s="68"/>
      <c r="BP1403" s="68"/>
      <c r="BQ1403" s="68"/>
      <c r="BR1403" s="68"/>
      <c r="BS1403" s="46"/>
    </row>
    <row r="1404" spans="4:71" s="47" customFormat="1" ht="9.75" customHeight="1" x14ac:dyDescent="0.3">
      <c r="D1404" s="68"/>
      <c r="E1404" s="68"/>
      <c r="F1404" s="68"/>
      <c r="G1404" s="68"/>
      <c r="H1404" s="68"/>
      <c r="I1404" s="68"/>
      <c r="J1404" s="68"/>
      <c r="K1404" s="68"/>
      <c r="L1404" s="68"/>
      <c r="M1404" s="68"/>
      <c r="N1404" s="68"/>
      <c r="O1404" s="68"/>
      <c r="P1404" s="68"/>
      <c r="Q1404" s="68"/>
      <c r="R1404" s="68"/>
      <c r="S1404" s="68"/>
      <c r="T1404" s="68"/>
      <c r="U1404" s="68"/>
      <c r="V1404" s="68"/>
      <c r="W1404" s="68"/>
      <c r="X1404" s="68"/>
      <c r="Y1404" s="68"/>
      <c r="Z1404" s="68"/>
      <c r="AA1404" s="68"/>
      <c r="AB1404" s="68"/>
      <c r="AC1404" s="68"/>
      <c r="AD1404" s="68"/>
      <c r="AE1404" s="68"/>
      <c r="AF1404" s="68"/>
      <c r="AG1404" s="68"/>
      <c r="AH1404" s="68"/>
      <c r="AI1404" s="68"/>
      <c r="AJ1404" s="68"/>
      <c r="AK1404" s="68"/>
      <c r="AL1404" s="68"/>
      <c r="AM1404" s="68"/>
      <c r="AN1404" s="68"/>
      <c r="AO1404" s="68"/>
      <c r="AP1404" s="68"/>
      <c r="AQ1404" s="68"/>
      <c r="AR1404" s="68"/>
      <c r="AS1404" s="68"/>
      <c r="AT1404" s="68"/>
      <c r="AU1404" s="68"/>
      <c r="AV1404" s="68"/>
      <c r="AW1404" s="68"/>
      <c r="AX1404" s="68"/>
      <c r="AY1404" s="68"/>
      <c r="AZ1404" s="68"/>
      <c r="BA1404" s="68"/>
      <c r="BB1404" s="68"/>
      <c r="BC1404" s="68"/>
      <c r="BD1404" s="68"/>
      <c r="BE1404" s="68"/>
      <c r="BF1404" s="68"/>
      <c r="BG1404" s="68"/>
      <c r="BH1404" s="68"/>
      <c r="BI1404" s="68"/>
      <c r="BJ1404" s="68"/>
      <c r="BK1404" s="68"/>
      <c r="BL1404" s="68"/>
      <c r="BM1404" s="68"/>
      <c r="BN1404" s="68"/>
      <c r="BO1404" s="68"/>
      <c r="BP1404" s="68"/>
      <c r="BQ1404" s="68"/>
      <c r="BR1404" s="68"/>
      <c r="BS1404" s="46"/>
    </row>
    <row r="1405" spans="4:71" s="47" customFormat="1" ht="9.75" customHeight="1" x14ac:dyDescent="0.3">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68"/>
      <c r="AY1405" s="68"/>
      <c r="AZ1405" s="68"/>
      <c r="BA1405" s="68"/>
      <c r="BB1405" s="68"/>
      <c r="BC1405" s="68"/>
      <c r="BD1405" s="68"/>
      <c r="BE1405" s="68"/>
      <c r="BF1405" s="68"/>
      <c r="BG1405" s="68"/>
      <c r="BH1405" s="68"/>
      <c r="BI1405" s="68"/>
      <c r="BJ1405" s="68"/>
      <c r="BK1405" s="68"/>
      <c r="BL1405" s="68"/>
      <c r="BM1405" s="68"/>
      <c r="BN1405" s="68"/>
      <c r="BO1405" s="68"/>
      <c r="BP1405" s="68"/>
      <c r="BQ1405" s="68"/>
      <c r="BR1405" s="68"/>
      <c r="BS1405" s="46"/>
    </row>
    <row r="1406" spans="4:71" s="47" customFormat="1" ht="9.75" customHeight="1" x14ac:dyDescent="0.3">
      <c r="D1406" s="68"/>
      <c r="E1406" s="68"/>
      <c r="F1406" s="68"/>
      <c r="G1406" s="68"/>
      <c r="H1406" s="68"/>
      <c r="I1406" s="68"/>
      <c r="J1406" s="68"/>
      <c r="K1406" s="68"/>
      <c r="L1406" s="68"/>
      <c r="M1406" s="68"/>
      <c r="N1406" s="68"/>
      <c r="O1406" s="68"/>
      <c r="P1406" s="68"/>
      <c r="Q1406" s="68"/>
      <c r="R1406" s="68"/>
      <c r="S1406" s="68"/>
      <c r="T1406" s="68"/>
      <c r="U1406" s="68"/>
      <c r="V1406" s="68"/>
      <c r="W1406" s="68"/>
      <c r="X1406" s="68"/>
      <c r="Y1406" s="68"/>
      <c r="Z1406" s="68"/>
      <c r="AA1406" s="68"/>
      <c r="AB1406" s="68"/>
      <c r="AC1406" s="68"/>
      <c r="AD1406" s="68"/>
      <c r="AE1406" s="68"/>
      <c r="AF1406" s="68"/>
      <c r="AG1406" s="68"/>
      <c r="AH1406" s="68"/>
      <c r="AI1406" s="68"/>
      <c r="AJ1406" s="68"/>
      <c r="AK1406" s="68"/>
      <c r="AL1406" s="68"/>
      <c r="AM1406" s="68"/>
      <c r="AN1406" s="68"/>
      <c r="AO1406" s="68"/>
      <c r="AP1406" s="68"/>
      <c r="AQ1406" s="68"/>
      <c r="AR1406" s="68"/>
      <c r="AS1406" s="68"/>
      <c r="AT1406" s="68"/>
      <c r="AU1406" s="68"/>
      <c r="AV1406" s="68"/>
      <c r="AW1406" s="68"/>
      <c r="AX1406" s="68"/>
      <c r="AY1406" s="68"/>
      <c r="AZ1406" s="68"/>
      <c r="BA1406" s="68"/>
      <c r="BB1406" s="68"/>
      <c r="BC1406" s="68"/>
      <c r="BD1406" s="68"/>
      <c r="BE1406" s="68"/>
      <c r="BF1406" s="68"/>
      <c r="BG1406" s="68"/>
      <c r="BH1406" s="68"/>
      <c r="BI1406" s="68"/>
      <c r="BJ1406" s="68"/>
      <c r="BK1406" s="68"/>
      <c r="BL1406" s="68"/>
      <c r="BM1406" s="68"/>
      <c r="BN1406" s="68"/>
      <c r="BO1406" s="68"/>
      <c r="BP1406" s="68"/>
      <c r="BQ1406" s="68"/>
      <c r="BR1406" s="68"/>
      <c r="BS1406" s="46"/>
    </row>
    <row r="1407" spans="4:71" s="47" customFormat="1" ht="9.75" customHeight="1" x14ac:dyDescent="0.3">
      <c r="D1407" s="68"/>
      <c r="E1407" s="68"/>
      <c r="F1407" s="68"/>
      <c r="G1407" s="68"/>
      <c r="H1407" s="68"/>
      <c r="I1407" s="68"/>
      <c r="J1407" s="68"/>
      <c r="K1407" s="68"/>
      <c r="L1407" s="68"/>
      <c r="M1407" s="68"/>
      <c r="N1407" s="68"/>
      <c r="O1407" s="68"/>
      <c r="P1407" s="68"/>
      <c r="Q1407" s="68"/>
      <c r="R1407" s="68"/>
      <c r="S1407" s="68"/>
      <c r="T1407" s="68"/>
      <c r="U1407" s="68"/>
      <c r="V1407" s="68"/>
      <c r="W1407" s="68"/>
      <c r="X1407" s="68"/>
      <c r="Y1407" s="68"/>
      <c r="Z1407" s="68"/>
      <c r="AA1407" s="68"/>
      <c r="AB1407" s="68"/>
      <c r="AC1407" s="68"/>
      <c r="AD1407" s="68"/>
      <c r="AE1407" s="68"/>
      <c r="AF1407" s="68"/>
      <c r="AG1407" s="68"/>
      <c r="AH1407" s="68"/>
      <c r="AI1407" s="68"/>
      <c r="AJ1407" s="68"/>
      <c r="AK1407" s="68"/>
      <c r="AL1407" s="68"/>
      <c r="AM1407" s="68"/>
      <c r="AN1407" s="68"/>
      <c r="AO1407" s="68"/>
      <c r="AP1407" s="68"/>
      <c r="AQ1407" s="68"/>
      <c r="AR1407" s="68"/>
      <c r="AS1407" s="68"/>
      <c r="AT1407" s="68"/>
      <c r="AU1407" s="68"/>
      <c r="AV1407" s="68"/>
      <c r="AW1407" s="68"/>
      <c r="AX1407" s="68"/>
      <c r="AY1407" s="68"/>
      <c r="AZ1407" s="68"/>
      <c r="BA1407" s="68"/>
      <c r="BB1407" s="68"/>
      <c r="BC1407" s="68"/>
      <c r="BD1407" s="68"/>
      <c r="BE1407" s="68"/>
      <c r="BF1407" s="68"/>
      <c r="BG1407" s="68"/>
      <c r="BH1407" s="68"/>
      <c r="BI1407" s="68"/>
      <c r="BJ1407" s="68"/>
      <c r="BK1407" s="68"/>
      <c r="BL1407" s="68"/>
      <c r="BM1407" s="68"/>
      <c r="BN1407" s="68"/>
      <c r="BO1407" s="68"/>
      <c r="BP1407" s="68"/>
      <c r="BQ1407" s="68"/>
      <c r="BR1407" s="68"/>
      <c r="BS1407" s="46"/>
    </row>
    <row r="1408" spans="4:71" s="47" customFormat="1" ht="9.75" customHeight="1" x14ac:dyDescent="0.3">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c r="AG1408" s="68"/>
      <c r="AH1408" s="68"/>
      <c r="AI1408" s="68"/>
      <c r="AJ1408" s="68"/>
      <c r="AK1408" s="68"/>
      <c r="AL1408" s="68"/>
      <c r="AM1408" s="68"/>
      <c r="AN1408" s="68"/>
      <c r="AO1408" s="68"/>
      <c r="AP1408" s="68"/>
      <c r="AQ1408" s="68"/>
      <c r="AR1408" s="68"/>
      <c r="AS1408" s="68"/>
      <c r="AT1408" s="68"/>
      <c r="AU1408" s="68"/>
      <c r="AV1408" s="68"/>
      <c r="AW1408" s="68"/>
      <c r="AX1408" s="68"/>
      <c r="AY1408" s="68"/>
      <c r="AZ1408" s="68"/>
      <c r="BA1408" s="68"/>
      <c r="BB1408" s="68"/>
      <c r="BC1408" s="68"/>
      <c r="BD1408" s="68"/>
      <c r="BE1408" s="68"/>
      <c r="BF1408" s="68"/>
      <c r="BG1408" s="68"/>
      <c r="BH1408" s="68"/>
      <c r="BI1408" s="68"/>
      <c r="BJ1408" s="68"/>
      <c r="BK1408" s="68"/>
      <c r="BL1408" s="68"/>
      <c r="BM1408" s="68"/>
      <c r="BN1408" s="68"/>
      <c r="BO1408" s="68"/>
      <c r="BP1408" s="68"/>
      <c r="BQ1408" s="68"/>
      <c r="BR1408" s="68"/>
      <c r="BS1408" s="46"/>
    </row>
    <row r="1409" spans="4:71" s="47" customFormat="1" ht="9.75" customHeight="1" x14ac:dyDescent="0.3">
      <c r="D1409" s="68"/>
      <c r="E1409" s="68"/>
      <c r="F1409" s="68"/>
      <c r="G1409" s="68"/>
      <c r="H1409" s="68"/>
      <c r="I1409" s="68"/>
      <c r="J1409" s="68"/>
      <c r="K1409" s="68"/>
      <c r="L1409" s="68"/>
      <c r="M1409" s="68"/>
      <c r="N1409" s="68"/>
      <c r="O1409" s="68"/>
      <c r="P1409" s="68"/>
      <c r="Q1409" s="68"/>
      <c r="R1409" s="68"/>
      <c r="S1409" s="68"/>
      <c r="T1409" s="68"/>
      <c r="U1409" s="68"/>
      <c r="V1409" s="68"/>
      <c r="W1409" s="68"/>
      <c r="X1409" s="68"/>
      <c r="Y1409" s="68"/>
      <c r="Z1409" s="68"/>
      <c r="AA1409" s="68"/>
      <c r="AB1409" s="68"/>
      <c r="AC1409" s="68"/>
      <c r="AD1409" s="68"/>
      <c r="AE1409" s="68"/>
      <c r="AF1409" s="68"/>
      <c r="AG1409" s="68"/>
      <c r="AH1409" s="68"/>
      <c r="AI1409" s="68"/>
      <c r="AJ1409" s="68"/>
      <c r="AK1409" s="68"/>
      <c r="AL1409" s="68"/>
      <c r="AM1409" s="68"/>
      <c r="AN1409" s="68"/>
      <c r="AO1409" s="68"/>
      <c r="AP1409" s="68"/>
      <c r="AQ1409" s="68"/>
      <c r="AR1409" s="68"/>
      <c r="AS1409" s="68"/>
      <c r="AT1409" s="68"/>
      <c r="AU1409" s="68"/>
      <c r="AV1409" s="68"/>
      <c r="AW1409" s="68"/>
      <c r="AX1409" s="68"/>
      <c r="AY1409" s="68"/>
      <c r="AZ1409" s="68"/>
      <c r="BA1409" s="68"/>
      <c r="BB1409" s="68"/>
      <c r="BC1409" s="68"/>
      <c r="BD1409" s="68"/>
      <c r="BE1409" s="68"/>
      <c r="BF1409" s="68"/>
      <c r="BG1409" s="68"/>
      <c r="BH1409" s="68"/>
      <c r="BI1409" s="68"/>
      <c r="BJ1409" s="68"/>
      <c r="BK1409" s="68"/>
      <c r="BL1409" s="68"/>
      <c r="BM1409" s="68"/>
      <c r="BN1409" s="68"/>
      <c r="BO1409" s="68"/>
      <c r="BP1409" s="68"/>
      <c r="BQ1409" s="68"/>
      <c r="BR1409" s="68"/>
      <c r="BS1409" s="46"/>
    </row>
    <row r="1410" spans="4:71" s="47" customFormat="1" ht="9.75" customHeight="1" x14ac:dyDescent="0.3">
      <c r="D1410" s="68"/>
      <c r="E1410" s="68"/>
      <c r="F1410" s="68"/>
      <c r="G1410" s="68"/>
      <c r="H1410" s="68"/>
      <c r="I1410" s="68"/>
      <c r="J1410" s="68"/>
      <c r="K1410" s="68"/>
      <c r="L1410" s="68"/>
      <c r="M1410" s="68"/>
      <c r="N1410" s="68"/>
      <c r="O1410" s="68"/>
      <c r="P1410" s="68"/>
      <c r="Q1410" s="68"/>
      <c r="R1410" s="68"/>
      <c r="S1410" s="68"/>
      <c r="T1410" s="68"/>
      <c r="U1410" s="68"/>
      <c r="V1410" s="68"/>
      <c r="W1410" s="68"/>
      <c r="X1410" s="68"/>
      <c r="Y1410" s="68"/>
      <c r="Z1410" s="68"/>
      <c r="AA1410" s="68"/>
      <c r="AB1410" s="68"/>
      <c r="AC1410" s="68"/>
      <c r="AD1410" s="68"/>
      <c r="AE1410" s="68"/>
      <c r="AF1410" s="68"/>
      <c r="AG1410" s="68"/>
      <c r="AH1410" s="68"/>
      <c r="AI1410" s="68"/>
      <c r="AJ1410" s="68"/>
      <c r="AK1410" s="68"/>
      <c r="AL1410" s="68"/>
      <c r="AM1410" s="68"/>
      <c r="AN1410" s="68"/>
      <c r="AO1410" s="68"/>
      <c r="AP1410" s="68"/>
      <c r="AQ1410" s="68"/>
      <c r="AR1410" s="68"/>
      <c r="AS1410" s="68"/>
      <c r="AT1410" s="68"/>
      <c r="AU1410" s="68"/>
      <c r="AV1410" s="68"/>
      <c r="AW1410" s="68"/>
      <c r="AX1410" s="68"/>
      <c r="AY1410" s="68"/>
      <c r="AZ1410" s="68"/>
      <c r="BA1410" s="68"/>
      <c r="BB1410" s="68"/>
      <c r="BC1410" s="68"/>
      <c r="BD1410" s="68"/>
      <c r="BE1410" s="68"/>
      <c r="BF1410" s="68"/>
      <c r="BG1410" s="68"/>
      <c r="BH1410" s="68"/>
      <c r="BI1410" s="68"/>
      <c r="BJ1410" s="68"/>
      <c r="BK1410" s="68"/>
      <c r="BL1410" s="68"/>
      <c r="BM1410" s="68"/>
      <c r="BN1410" s="68"/>
      <c r="BO1410" s="68"/>
      <c r="BP1410" s="68"/>
      <c r="BQ1410" s="68"/>
      <c r="BR1410" s="68"/>
      <c r="BS1410" s="46"/>
    </row>
    <row r="1411" spans="4:71" s="47" customFormat="1" ht="9.75" customHeight="1" x14ac:dyDescent="0.3">
      <c r="D1411" s="68"/>
      <c r="E1411" s="68"/>
      <c r="F1411" s="68"/>
      <c r="G1411" s="68"/>
      <c r="H1411" s="68"/>
      <c r="I1411" s="68"/>
      <c r="J1411" s="68"/>
      <c r="K1411" s="68"/>
      <c r="L1411" s="68"/>
      <c r="M1411" s="68"/>
      <c r="N1411" s="68"/>
      <c r="O1411" s="68"/>
      <c r="P1411" s="68"/>
      <c r="Q1411" s="68"/>
      <c r="R1411" s="68"/>
      <c r="S1411" s="68"/>
      <c r="T1411" s="68"/>
      <c r="U1411" s="68"/>
      <c r="V1411" s="68"/>
      <c r="W1411" s="68"/>
      <c r="X1411" s="68"/>
      <c r="Y1411" s="68"/>
      <c r="Z1411" s="68"/>
      <c r="AA1411" s="68"/>
      <c r="AB1411" s="68"/>
      <c r="AC1411" s="68"/>
      <c r="AD1411" s="68"/>
      <c r="AE1411" s="68"/>
      <c r="AF1411" s="68"/>
      <c r="AG1411" s="68"/>
      <c r="AH1411" s="68"/>
      <c r="AI1411" s="68"/>
      <c r="AJ1411" s="68"/>
      <c r="AK1411" s="68"/>
      <c r="AL1411" s="68"/>
      <c r="AM1411" s="68"/>
      <c r="AN1411" s="68"/>
      <c r="AO1411" s="68"/>
      <c r="AP1411" s="68"/>
      <c r="AQ1411" s="68"/>
      <c r="AR1411" s="68"/>
      <c r="AS1411" s="68"/>
      <c r="AT1411" s="68"/>
      <c r="AU1411" s="68"/>
      <c r="AV1411" s="68"/>
      <c r="AW1411" s="68"/>
      <c r="AX1411" s="68"/>
      <c r="AY1411" s="68"/>
      <c r="AZ1411" s="68"/>
      <c r="BA1411" s="68"/>
      <c r="BB1411" s="68"/>
      <c r="BC1411" s="68"/>
      <c r="BD1411" s="68"/>
      <c r="BE1411" s="68"/>
      <c r="BF1411" s="68"/>
      <c r="BG1411" s="68"/>
      <c r="BH1411" s="68"/>
      <c r="BI1411" s="68"/>
      <c r="BJ1411" s="68"/>
      <c r="BK1411" s="68"/>
      <c r="BL1411" s="68"/>
      <c r="BM1411" s="68"/>
      <c r="BN1411" s="68"/>
      <c r="BO1411" s="68"/>
      <c r="BP1411" s="68"/>
      <c r="BQ1411" s="68"/>
      <c r="BR1411" s="68"/>
      <c r="BS1411" s="46"/>
    </row>
    <row r="1412" spans="4:71" s="47" customFormat="1" ht="9.75" customHeight="1" x14ac:dyDescent="0.3">
      <c r="D1412" s="68"/>
      <c r="E1412" s="68"/>
      <c r="F1412" s="68"/>
      <c r="G1412" s="68"/>
      <c r="H1412" s="68"/>
      <c r="I1412" s="68"/>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68"/>
      <c r="AY1412" s="68"/>
      <c r="AZ1412" s="68"/>
      <c r="BA1412" s="68"/>
      <c r="BB1412" s="68"/>
      <c r="BC1412" s="68"/>
      <c r="BD1412" s="68"/>
      <c r="BE1412" s="68"/>
      <c r="BF1412" s="68"/>
      <c r="BG1412" s="68"/>
      <c r="BH1412" s="68"/>
      <c r="BI1412" s="68"/>
      <c r="BJ1412" s="68"/>
      <c r="BK1412" s="68"/>
      <c r="BL1412" s="68"/>
      <c r="BM1412" s="68"/>
      <c r="BN1412" s="68"/>
      <c r="BO1412" s="68"/>
      <c r="BP1412" s="68"/>
      <c r="BQ1412" s="68"/>
      <c r="BR1412" s="68"/>
      <c r="BS1412" s="46"/>
    </row>
    <row r="1413" spans="4:71" s="47" customFormat="1" ht="9.75" customHeight="1" x14ac:dyDescent="0.3">
      <c r="D1413" s="68"/>
      <c r="E1413" s="68"/>
      <c r="F1413" s="68"/>
      <c r="G1413" s="68"/>
      <c r="H1413" s="68"/>
      <c r="I1413" s="68"/>
      <c r="J1413" s="68"/>
      <c r="K1413" s="68"/>
      <c r="L1413" s="68"/>
      <c r="M1413" s="68"/>
      <c r="N1413" s="68"/>
      <c r="O1413" s="68"/>
      <c r="P1413" s="68"/>
      <c r="Q1413" s="68"/>
      <c r="R1413" s="68"/>
      <c r="S1413" s="68"/>
      <c r="T1413" s="68"/>
      <c r="U1413" s="68"/>
      <c r="V1413" s="68"/>
      <c r="W1413" s="68"/>
      <c r="X1413" s="68"/>
      <c r="Y1413" s="68"/>
      <c r="Z1413" s="68"/>
      <c r="AA1413" s="68"/>
      <c r="AB1413" s="68"/>
      <c r="AC1413" s="68"/>
      <c r="AD1413" s="68"/>
      <c r="AE1413" s="68"/>
      <c r="AF1413" s="68"/>
      <c r="AG1413" s="68"/>
      <c r="AH1413" s="68"/>
      <c r="AI1413" s="68"/>
      <c r="AJ1413" s="68"/>
      <c r="AK1413" s="68"/>
      <c r="AL1413" s="68"/>
      <c r="AM1413" s="68"/>
      <c r="AN1413" s="68"/>
      <c r="AO1413" s="68"/>
      <c r="AP1413" s="68"/>
      <c r="AQ1413" s="68"/>
      <c r="AR1413" s="68"/>
      <c r="AS1413" s="68"/>
      <c r="AT1413" s="68"/>
      <c r="AU1413" s="68"/>
      <c r="AV1413" s="68"/>
      <c r="AW1413" s="68"/>
      <c r="AX1413" s="68"/>
      <c r="AY1413" s="68"/>
      <c r="AZ1413" s="68"/>
      <c r="BA1413" s="68"/>
      <c r="BB1413" s="68"/>
      <c r="BC1413" s="68"/>
      <c r="BD1413" s="68"/>
      <c r="BE1413" s="68"/>
      <c r="BF1413" s="68"/>
      <c r="BG1413" s="68"/>
      <c r="BH1413" s="68"/>
      <c r="BI1413" s="68"/>
      <c r="BJ1413" s="68"/>
      <c r="BK1413" s="68"/>
      <c r="BL1413" s="68"/>
      <c r="BM1413" s="68"/>
      <c r="BN1413" s="68"/>
      <c r="BO1413" s="68"/>
      <c r="BP1413" s="68"/>
      <c r="BQ1413" s="68"/>
      <c r="BR1413" s="68"/>
      <c r="BS1413" s="46"/>
    </row>
    <row r="1414" spans="4:71" s="47" customFormat="1" ht="9.75" customHeight="1" x14ac:dyDescent="0.3">
      <c r="D1414" s="68"/>
      <c r="E1414" s="68"/>
      <c r="F1414" s="68"/>
      <c r="G1414" s="68"/>
      <c r="H1414" s="68"/>
      <c r="I1414" s="68"/>
      <c r="J1414" s="68"/>
      <c r="K1414" s="68"/>
      <c r="L1414" s="68"/>
      <c r="M1414" s="68"/>
      <c r="N1414" s="68"/>
      <c r="O1414" s="68"/>
      <c r="P1414" s="68"/>
      <c r="Q1414" s="68"/>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68"/>
      <c r="AY1414" s="68"/>
      <c r="AZ1414" s="68"/>
      <c r="BA1414" s="68"/>
      <c r="BB1414" s="68"/>
      <c r="BC1414" s="68"/>
      <c r="BD1414" s="68"/>
      <c r="BE1414" s="68"/>
      <c r="BF1414" s="68"/>
      <c r="BG1414" s="68"/>
      <c r="BH1414" s="68"/>
      <c r="BI1414" s="68"/>
      <c r="BJ1414" s="68"/>
      <c r="BK1414" s="68"/>
      <c r="BL1414" s="68"/>
      <c r="BM1414" s="68"/>
      <c r="BN1414" s="68"/>
      <c r="BO1414" s="68"/>
      <c r="BP1414" s="68"/>
      <c r="BQ1414" s="68"/>
      <c r="BR1414" s="68"/>
      <c r="BS1414" s="46"/>
    </row>
    <row r="1415" spans="4:71" s="47" customFormat="1" ht="9.75" customHeight="1" x14ac:dyDescent="0.3">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c r="AG1415" s="68"/>
      <c r="AH1415" s="68"/>
      <c r="AI1415" s="68"/>
      <c r="AJ1415" s="68"/>
      <c r="AK1415" s="68"/>
      <c r="AL1415" s="68"/>
      <c r="AM1415" s="68"/>
      <c r="AN1415" s="68"/>
      <c r="AO1415" s="68"/>
      <c r="AP1415" s="68"/>
      <c r="AQ1415" s="68"/>
      <c r="AR1415" s="68"/>
      <c r="AS1415" s="68"/>
      <c r="AT1415" s="68"/>
      <c r="AU1415" s="68"/>
      <c r="AV1415" s="68"/>
      <c r="AW1415" s="68"/>
      <c r="AX1415" s="68"/>
      <c r="AY1415" s="68"/>
      <c r="AZ1415" s="68"/>
      <c r="BA1415" s="68"/>
      <c r="BB1415" s="68"/>
      <c r="BC1415" s="68"/>
      <c r="BD1415" s="68"/>
      <c r="BE1415" s="68"/>
      <c r="BF1415" s="68"/>
      <c r="BG1415" s="68"/>
      <c r="BH1415" s="68"/>
      <c r="BI1415" s="68"/>
      <c r="BJ1415" s="68"/>
      <c r="BK1415" s="68"/>
      <c r="BL1415" s="68"/>
      <c r="BM1415" s="68"/>
      <c r="BN1415" s="68"/>
      <c r="BO1415" s="68"/>
      <c r="BP1415" s="68"/>
      <c r="BQ1415" s="68"/>
      <c r="BR1415" s="68"/>
      <c r="BS1415" s="46"/>
    </row>
    <row r="1416" spans="4:71" s="47" customFormat="1" ht="9.75" customHeight="1" x14ac:dyDescent="0.3">
      <c r="D1416" s="68"/>
      <c r="E1416" s="68"/>
      <c r="F1416" s="68"/>
      <c r="G1416" s="68"/>
      <c r="H1416" s="68"/>
      <c r="I1416" s="68"/>
      <c r="J1416" s="68"/>
      <c r="K1416" s="68"/>
      <c r="L1416" s="68"/>
      <c r="M1416" s="68"/>
      <c r="N1416" s="68"/>
      <c r="O1416" s="68"/>
      <c r="P1416" s="68"/>
      <c r="Q1416" s="68"/>
      <c r="R1416" s="68"/>
      <c r="S1416" s="68"/>
      <c r="T1416" s="68"/>
      <c r="U1416" s="68"/>
      <c r="V1416" s="68"/>
      <c r="W1416" s="68"/>
      <c r="X1416" s="68"/>
      <c r="Y1416" s="68"/>
      <c r="Z1416" s="68"/>
      <c r="AA1416" s="68"/>
      <c r="AB1416" s="68"/>
      <c r="AC1416" s="68"/>
      <c r="AD1416" s="68"/>
      <c r="AE1416" s="68"/>
      <c r="AF1416" s="68"/>
      <c r="AG1416" s="68"/>
      <c r="AH1416" s="68"/>
      <c r="AI1416" s="68"/>
      <c r="AJ1416" s="68"/>
      <c r="AK1416" s="68"/>
      <c r="AL1416" s="68"/>
      <c r="AM1416" s="68"/>
      <c r="AN1416" s="68"/>
      <c r="AO1416" s="68"/>
      <c r="AP1416" s="68"/>
      <c r="AQ1416" s="68"/>
      <c r="AR1416" s="68"/>
      <c r="AS1416" s="68"/>
      <c r="AT1416" s="68"/>
      <c r="AU1416" s="68"/>
      <c r="AV1416" s="68"/>
      <c r="AW1416" s="68"/>
      <c r="AX1416" s="68"/>
      <c r="AY1416" s="68"/>
      <c r="AZ1416" s="68"/>
      <c r="BA1416" s="68"/>
      <c r="BB1416" s="68"/>
      <c r="BC1416" s="68"/>
      <c r="BD1416" s="68"/>
      <c r="BE1416" s="68"/>
      <c r="BF1416" s="68"/>
      <c r="BG1416" s="68"/>
      <c r="BH1416" s="68"/>
      <c r="BI1416" s="68"/>
      <c r="BJ1416" s="68"/>
      <c r="BK1416" s="68"/>
      <c r="BL1416" s="68"/>
      <c r="BM1416" s="68"/>
      <c r="BN1416" s="68"/>
      <c r="BO1416" s="68"/>
      <c r="BP1416" s="68"/>
      <c r="BQ1416" s="68"/>
      <c r="BR1416" s="68"/>
      <c r="BS1416" s="46"/>
    </row>
    <row r="1417" spans="4:71" s="47" customFormat="1" ht="9.75" customHeight="1" x14ac:dyDescent="0.3">
      <c r="D1417" s="68"/>
      <c r="E1417" s="68"/>
      <c r="F1417" s="68"/>
      <c r="G1417" s="68"/>
      <c r="H1417" s="68"/>
      <c r="I1417" s="68"/>
      <c r="J1417" s="68"/>
      <c r="K1417" s="68"/>
      <c r="L1417" s="68"/>
      <c r="M1417" s="68"/>
      <c r="N1417" s="68"/>
      <c r="O1417" s="68"/>
      <c r="P1417" s="68"/>
      <c r="Q1417" s="68"/>
      <c r="R1417" s="68"/>
      <c r="S1417" s="68"/>
      <c r="T1417" s="68"/>
      <c r="U1417" s="68"/>
      <c r="V1417" s="68"/>
      <c r="W1417" s="68"/>
      <c r="X1417" s="68"/>
      <c r="Y1417" s="68"/>
      <c r="Z1417" s="68"/>
      <c r="AA1417" s="68"/>
      <c r="AB1417" s="68"/>
      <c r="AC1417" s="68"/>
      <c r="AD1417" s="68"/>
      <c r="AE1417" s="68"/>
      <c r="AF1417" s="68"/>
      <c r="AG1417" s="68"/>
      <c r="AH1417" s="68"/>
      <c r="AI1417" s="68"/>
      <c r="AJ1417" s="68"/>
      <c r="AK1417" s="68"/>
      <c r="AL1417" s="68"/>
      <c r="AM1417" s="68"/>
      <c r="AN1417" s="68"/>
      <c r="AO1417" s="68"/>
      <c r="AP1417" s="68"/>
      <c r="AQ1417" s="68"/>
      <c r="AR1417" s="68"/>
      <c r="AS1417" s="68"/>
      <c r="AT1417" s="68"/>
      <c r="AU1417" s="68"/>
      <c r="AV1417" s="68"/>
      <c r="AW1417" s="68"/>
      <c r="AX1417" s="68"/>
      <c r="AY1417" s="68"/>
      <c r="AZ1417" s="68"/>
      <c r="BA1417" s="68"/>
      <c r="BB1417" s="68"/>
      <c r="BC1417" s="68"/>
      <c r="BD1417" s="68"/>
      <c r="BE1417" s="68"/>
      <c r="BF1417" s="68"/>
      <c r="BG1417" s="68"/>
      <c r="BH1417" s="68"/>
      <c r="BI1417" s="68"/>
      <c r="BJ1417" s="68"/>
      <c r="BK1417" s="68"/>
      <c r="BL1417" s="68"/>
      <c r="BM1417" s="68"/>
      <c r="BN1417" s="68"/>
      <c r="BO1417" s="68"/>
      <c r="BP1417" s="68"/>
      <c r="BQ1417" s="68"/>
      <c r="BR1417" s="68"/>
      <c r="BS1417" s="46"/>
    </row>
    <row r="1418" spans="4:71" s="47" customFormat="1" ht="9.75" customHeight="1" x14ac:dyDescent="0.3">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46"/>
    </row>
    <row r="1419" spans="4:71" s="47" customFormat="1" ht="9.75" customHeight="1" x14ac:dyDescent="0.3">
      <c r="D1419" s="68"/>
      <c r="E1419" s="68"/>
      <c r="F1419" s="68"/>
      <c r="G1419" s="68"/>
      <c r="H1419" s="68"/>
      <c r="I1419" s="68"/>
      <c r="J1419" s="68"/>
      <c r="K1419" s="68"/>
      <c r="L1419" s="68"/>
      <c r="M1419" s="68"/>
      <c r="N1419" s="68"/>
      <c r="O1419" s="68"/>
      <c r="P1419" s="68"/>
      <c r="Q1419" s="68"/>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1419" s="68"/>
      <c r="AN1419" s="68"/>
      <c r="AO1419" s="68"/>
      <c r="AP1419" s="68"/>
      <c r="AQ1419" s="68"/>
      <c r="AR1419" s="68"/>
      <c r="AS1419" s="68"/>
      <c r="AT1419" s="68"/>
      <c r="AU1419" s="68"/>
      <c r="AV1419" s="68"/>
      <c r="AW1419" s="68"/>
      <c r="AX1419" s="68"/>
      <c r="AY1419" s="68"/>
      <c r="AZ1419" s="68"/>
      <c r="BA1419" s="68"/>
      <c r="BB1419" s="68"/>
      <c r="BC1419" s="68"/>
      <c r="BD1419" s="68"/>
      <c r="BE1419" s="68"/>
      <c r="BF1419" s="68"/>
      <c r="BG1419" s="68"/>
      <c r="BH1419" s="68"/>
      <c r="BI1419" s="68"/>
      <c r="BJ1419" s="68"/>
      <c r="BK1419" s="68"/>
      <c r="BL1419" s="68"/>
      <c r="BM1419" s="68"/>
      <c r="BN1419" s="68"/>
      <c r="BO1419" s="68"/>
      <c r="BP1419" s="68"/>
      <c r="BQ1419" s="68"/>
      <c r="BR1419" s="68"/>
      <c r="BS1419" s="46"/>
    </row>
    <row r="1420" spans="4:71" s="47" customFormat="1" ht="9.75" customHeight="1" x14ac:dyDescent="0.3">
      <c r="D1420" s="68"/>
      <c r="E1420" s="68"/>
      <c r="F1420" s="68"/>
      <c r="G1420" s="68"/>
      <c r="H1420" s="68"/>
      <c r="I1420" s="68"/>
      <c r="J1420" s="68"/>
      <c r="K1420" s="68"/>
      <c r="L1420" s="68"/>
      <c r="M1420" s="68"/>
      <c r="N1420" s="68"/>
      <c r="O1420" s="68"/>
      <c r="P1420" s="68"/>
      <c r="Q1420" s="68"/>
      <c r="R1420" s="68"/>
      <c r="S1420" s="68"/>
      <c r="T1420" s="68"/>
      <c r="U1420" s="68"/>
      <c r="V1420" s="68"/>
      <c r="W1420" s="68"/>
      <c r="X1420" s="68"/>
      <c r="Y1420" s="68"/>
      <c r="Z1420" s="68"/>
      <c r="AA1420" s="68"/>
      <c r="AB1420" s="68"/>
      <c r="AC1420" s="68"/>
      <c r="AD1420" s="68"/>
      <c r="AE1420" s="68"/>
      <c r="AF1420" s="68"/>
      <c r="AG1420" s="68"/>
      <c r="AH1420" s="68"/>
      <c r="AI1420" s="68"/>
      <c r="AJ1420" s="68"/>
      <c r="AK1420" s="68"/>
      <c r="AL1420" s="68"/>
      <c r="AM1420" s="68"/>
      <c r="AN1420" s="68"/>
      <c r="AO1420" s="68"/>
      <c r="AP1420" s="68"/>
      <c r="AQ1420" s="68"/>
      <c r="AR1420" s="68"/>
      <c r="AS1420" s="68"/>
      <c r="AT1420" s="68"/>
      <c r="AU1420" s="68"/>
      <c r="AV1420" s="68"/>
      <c r="AW1420" s="68"/>
      <c r="AX1420" s="68"/>
      <c r="AY1420" s="68"/>
      <c r="AZ1420" s="68"/>
      <c r="BA1420" s="68"/>
      <c r="BB1420" s="68"/>
      <c r="BC1420" s="68"/>
      <c r="BD1420" s="68"/>
      <c r="BE1420" s="68"/>
      <c r="BF1420" s="68"/>
      <c r="BG1420" s="68"/>
      <c r="BH1420" s="68"/>
      <c r="BI1420" s="68"/>
      <c r="BJ1420" s="68"/>
      <c r="BK1420" s="68"/>
      <c r="BL1420" s="68"/>
      <c r="BM1420" s="68"/>
      <c r="BN1420" s="68"/>
      <c r="BO1420" s="68"/>
      <c r="BP1420" s="68"/>
      <c r="BQ1420" s="68"/>
      <c r="BR1420" s="68"/>
      <c r="BS1420" s="46"/>
    </row>
    <row r="1421" spans="4:71" s="47" customFormat="1" ht="9.75" customHeight="1" x14ac:dyDescent="0.3">
      <c r="D1421" s="68"/>
      <c r="E1421" s="68"/>
      <c r="F1421" s="68"/>
      <c r="G1421" s="68"/>
      <c r="H1421" s="68"/>
      <c r="I1421" s="68"/>
      <c r="J1421" s="68"/>
      <c r="K1421" s="68"/>
      <c r="L1421" s="68"/>
      <c r="M1421" s="68"/>
      <c r="N1421" s="68"/>
      <c r="O1421" s="68"/>
      <c r="P1421" s="68"/>
      <c r="Q1421" s="68"/>
      <c r="R1421" s="68"/>
      <c r="S1421" s="68"/>
      <c r="T1421" s="68"/>
      <c r="U1421" s="68"/>
      <c r="V1421" s="68"/>
      <c r="W1421" s="68"/>
      <c r="X1421" s="68"/>
      <c r="Y1421" s="68"/>
      <c r="Z1421" s="68"/>
      <c r="AA1421" s="68"/>
      <c r="AB1421" s="68"/>
      <c r="AC1421" s="68"/>
      <c r="AD1421" s="68"/>
      <c r="AE1421" s="68"/>
      <c r="AF1421" s="68"/>
      <c r="AG1421" s="68"/>
      <c r="AH1421" s="68"/>
      <c r="AI1421" s="68"/>
      <c r="AJ1421" s="68"/>
      <c r="AK1421" s="68"/>
      <c r="AL1421" s="68"/>
      <c r="AM1421" s="68"/>
      <c r="AN1421" s="68"/>
      <c r="AO1421" s="68"/>
      <c r="AP1421" s="68"/>
      <c r="AQ1421" s="68"/>
      <c r="AR1421" s="68"/>
      <c r="AS1421" s="68"/>
      <c r="AT1421" s="68"/>
      <c r="AU1421" s="68"/>
      <c r="AV1421" s="68"/>
      <c r="AW1421" s="68"/>
      <c r="AX1421" s="68"/>
      <c r="AY1421" s="68"/>
      <c r="AZ1421" s="68"/>
      <c r="BA1421" s="68"/>
      <c r="BB1421" s="68"/>
      <c r="BC1421" s="68"/>
      <c r="BD1421" s="68"/>
      <c r="BE1421" s="68"/>
      <c r="BF1421" s="68"/>
      <c r="BG1421" s="68"/>
      <c r="BH1421" s="68"/>
      <c r="BI1421" s="68"/>
      <c r="BJ1421" s="68"/>
      <c r="BK1421" s="68"/>
      <c r="BL1421" s="68"/>
      <c r="BM1421" s="68"/>
      <c r="BN1421" s="68"/>
      <c r="BO1421" s="68"/>
      <c r="BP1421" s="68"/>
      <c r="BQ1421" s="68"/>
      <c r="BR1421" s="68"/>
      <c r="BS1421" s="46"/>
    </row>
    <row r="1422" spans="4:71" s="47" customFormat="1" ht="9.75" customHeight="1" x14ac:dyDescent="0.3">
      <c r="D1422" s="68"/>
      <c r="E1422" s="68"/>
      <c r="F1422" s="68"/>
      <c r="G1422" s="68"/>
      <c r="H1422" s="68"/>
      <c r="I1422" s="68"/>
      <c r="J1422" s="68"/>
      <c r="K1422" s="68"/>
      <c r="L1422" s="68"/>
      <c r="M1422" s="68"/>
      <c r="N1422" s="68"/>
      <c r="O1422" s="68"/>
      <c r="P1422" s="68"/>
      <c r="Q1422" s="68"/>
      <c r="R1422" s="68"/>
      <c r="S1422" s="68"/>
      <c r="T1422" s="68"/>
      <c r="U1422" s="68"/>
      <c r="V1422" s="68"/>
      <c r="W1422" s="68"/>
      <c r="X1422" s="68"/>
      <c r="Y1422" s="68"/>
      <c r="Z1422" s="68"/>
      <c r="AA1422" s="68"/>
      <c r="AB1422" s="68"/>
      <c r="AC1422" s="68"/>
      <c r="AD1422" s="68"/>
      <c r="AE1422" s="68"/>
      <c r="AF1422" s="68"/>
      <c r="AG1422" s="68"/>
      <c r="AH1422" s="68"/>
      <c r="AI1422" s="68"/>
      <c r="AJ1422" s="68"/>
      <c r="AK1422" s="68"/>
      <c r="AL1422" s="68"/>
      <c r="AM1422" s="68"/>
      <c r="AN1422" s="68"/>
      <c r="AO1422" s="68"/>
      <c r="AP1422" s="68"/>
      <c r="AQ1422" s="68"/>
      <c r="AR1422" s="68"/>
      <c r="AS1422" s="68"/>
      <c r="AT1422" s="68"/>
      <c r="AU1422" s="68"/>
      <c r="AV1422" s="68"/>
      <c r="AW1422" s="68"/>
      <c r="AX1422" s="68"/>
      <c r="AY1422" s="68"/>
      <c r="AZ1422" s="68"/>
      <c r="BA1422" s="68"/>
      <c r="BB1422" s="68"/>
      <c r="BC1422" s="68"/>
      <c r="BD1422" s="68"/>
      <c r="BE1422" s="68"/>
      <c r="BF1422" s="68"/>
      <c r="BG1422" s="68"/>
      <c r="BH1422" s="68"/>
      <c r="BI1422" s="68"/>
      <c r="BJ1422" s="68"/>
      <c r="BK1422" s="68"/>
      <c r="BL1422" s="68"/>
      <c r="BM1422" s="68"/>
      <c r="BN1422" s="68"/>
      <c r="BO1422" s="68"/>
      <c r="BP1422" s="68"/>
      <c r="BQ1422" s="68"/>
      <c r="BR1422" s="68"/>
      <c r="BS1422" s="46"/>
    </row>
    <row r="1423" spans="4:71" s="47" customFormat="1" ht="9.75" customHeight="1" x14ac:dyDescent="0.3">
      <c r="D1423" s="68"/>
      <c r="E1423" s="68"/>
      <c r="F1423" s="68"/>
      <c r="G1423" s="68"/>
      <c r="H1423" s="68"/>
      <c r="I1423" s="68"/>
      <c r="J1423" s="68"/>
      <c r="K1423" s="68"/>
      <c r="L1423" s="68"/>
      <c r="M1423" s="68"/>
      <c r="N1423" s="68"/>
      <c r="O1423" s="68"/>
      <c r="P1423" s="68"/>
      <c r="Q1423" s="68"/>
      <c r="R1423" s="68"/>
      <c r="S1423" s="68"/>
      <c r="T1423" s="68"/>
      <c r="U1423" s="68"/>
      <c r="V1423" s="68"/>
      <c r="W1423" s="68"/>
      <c r="X1423" s="68"/>
      <c r="Y1423" s="68"/>
      <c r="Z1423" s="68"/>
      <c r="AA1423" s="68"/>
      <c r="AB1423" s="68"/>
      <c r="AC1423" s="68"/>
      <c r="AD1423" s="68"/>
      <c r="AE1423" s="68"/>
      <c r="AF1423" s="68"/>
      <c r="AG1423" s="68"/>
      <c r="AH1423" s="68"/>
      <c r="AI1423" s="68"/>
      <c r="AJ1423" s="68"/>
      <c r="AK1423" s="68"/>
      <c r="AL1423" s="68"/>
      <c r="AM1423" s="68"/>
      <c r="AN1423" s="68"/>
      <c r="AO1423" s="68"/>
      <c r="AP1423" s="68"/>
      <c r="AQ1423" s="68"/>
      <c r="AR1423" s="68"/>
      <c r="AS1423" s="68"/>
      <c r="AT1423" s="68"/>
      <c r="AU1423" s="68"/>
      <c r="AV1423" s="68"/>
      <c r="AW1423" s="68"/>
      <c r="AX1423" s="68"/>
      <c r="AY1423" s="68"/>
      <c r="AZ1423" s="68"/>
      <c r="BA1423" s="68"/>
      <c r="BB1423" s="68"/>
      <c r="BC1423" s="68"/>
      <c r="BD1423" s="68"/>
      <c r="BE1423" s="68"/>
      <c r="BF1423" s="68"/>
      <c r="BG1423" s="68"/>
      <c r="BH1423" s="68"/>
      <c r="BI1423" s="68"/>
      <c r="BJ1423" s="68"/>
      <c r="BK1423" s="68"/>
      <c r="BL1423" s="68"/>
      <c r="BM1423" s="68"/>
      <c r="BN1423" s="68"/>
      <c r="BO1423" s="68"/>
      <c r="BP1423" s="68"/>
      <c r="BQ1423" s="68"/>
      <c r="BR1423" s="68"/>
      <c r="BS1423" s="46"/>
    </row>
    <row r="1424" spans="4:71" s="47" customFormat="1" ht="9.75" customHeight="1" x14ac:dyDescent="0.3">
      <c r="D1424" s="68"/>
      <c r="E1424" s="68"/>
      <c r="F1424" s="68"/>
      <c r="G1424" s="68"/>
      <c r="H1424" s="68"/>
      <c r="I1424" s="68"/>
      <c r="J1424" s="68"/>
      <c r="K1424" s="68"/>
      <c r="L1424" s="68"/>
      <c r="M1424" s="68"/>
      <c r="N1424" s="68"/>
      <c r="O1424" s="68"/>
      <c r="P1424" s="68"/>
      <c r="Q1424" s="68"/>
      <c r="R1424" s="68"/>
      <c r="S1424" s="68"/>
      <c r="T1424" s="68"/>
      <c r="U1424" s="68"/>
      <c r="V1424" s="68"/>
      <c r="W1424" s="68"/>
      <c r="X1424" s="68"/>
      <c r="Y1424" s="68"/>
      <c r="Z1424" s="68"/>
      <c r="AA1424" s="68"/>
      <c r="AB1424" s="68"/>
      <c r="AC1424" s="68"/>
      <c r="AD1424" s="68"/>
      <c r="AE1424" s="68"/>
      <c r="AF1424" s="68"/>
      <c r="AG1424" s="68"/>
      <c r="AH1424" s="68"/>
      <c r="AI1424" s="68"/>
      <c r="AJ1424" s="68"/>
      <c r="AK1424" s="68"/>
      <c r="AL1424" s="68"/>
      <c r="AM1424" s="68"/>
      <c r="AN1424" s="68"/>
      <c r="AO1424" s="68"/>
      <c r="AP1424" s="68"/>
      <c r="AQ1424" s="68"/>
      <c r="AR1424" s="68"/>
      <c r="AS1424" s="68"/>
      <c r="AT1424" s="68"/>
      <c r="AU1424" s="68"/>
      <c r="AV1424" s="68"/>
      <c r="AW1424" s="68"/>
      <c r="AX1424" s="68"/>
      <c r="AY1424" s="68"/>
      <c r="AZ1424" s="68"/>
      <c r="BA1424" s="68"/>
      <c r="BB1424" s="68"/>
      <c r="BC1424" s="68"/>
      <c r="BD1424" s="68"/>
      <c r="BE1424" s="68"/>
      <c r="BF1424" s="68"/>
      <c r="BG1424" s="68"/>
      <c r="BH1424" s="68"/>
      <c r="BI1424" s="68"/>
      <c r="BJ1424" s="68"/>
      <c r="BK1424" s="68"/>
      <c r="BL1424" s="68"/>
      <c r="BM1424" s="68"/>
      <c r="BN1424" s="68"/>
      <c r="BO1424" s="68"/>
      <c r="BP1424" s="68"/>
      <c r="BQ1424" s="68"/>
      <c r="BR1424" s="68"/>
      <c r="BS1424" s="46"/>
    </row>
    <row r="1425" spans="4:71" s="47" customFormat="1" ht="9.75" customHeight="1" x14ac:dyDescent="0.3">
      <c r="D1425" s="68"/>
      <c r="E1425" s="68"/>
      <c r="F1425" s="68"/>
      <c r="G1425" s="68"/>
      <c r="H1425" s="68"/>
      <c r="I1425" s="68"/>
      <c r="J1425" s="68"/>
      <c r="K1425" s="68"/>
      <c r="L1425" s="68"/>
      <c r="M1425" s="68"/>
      <c r="N1425" s="68"/>
      <c r="O1425" s="68"/>
      <c r="P1425" s="68"/>
      <c r="Q1425" s="68"/>
      <c r="R1425" s="68"/>
      <c r="S1425" s="68"/>
      <c r="T1425" s="68"/>
      <c r="U1425" s="68"/>
      <c r="V1425" s="68"/>
      <c r="W1425" s="68"/>
      <c r="X1425" s="68"/>
      <c r="Y1425" s="68"/>
      <c r="Z1425" s="68"/>
      <c r="AA1425" s="68"/>
      <c r="AB1425" s="68"/>
      <c r="AC1425" s="68"/>
      <c r="AD1425" s="68"/>
      <c r="AE1425" s="68"/>
      <c r="AF1425" s="68"/>
      <c r="AG1425" s="68"/>
      <c r="AH1425" s="68"/>
      <c r="AI1425" s="68"/>
      <c r="AJ1425" s="68"/>
      <c r="AK1425" s="68"/>
      <c r="AL1425" s="68"/>
      <c r="AM1425" s="68"/>
      <c r="AN1425" s="68"/>
      <c r="AO1425" s="68"/>
      <c r="AP1425" s="68"/>
      <c r="AQ1425" s="68"/>
      <c r="AR1425" s="68"/>
      <c r="AS1425" s="68"/>
      <c r="AT1425" s="68"/>
      <c r="AU1425" s="68"/>
      <c r="AV1425" s="68"/>
      <c r="AW1425" s="68"/>
      <c r="AX1425" s="68"/>
      <c r="AY1425" s="68"/>
      <c r="AZ1425" s="68"/>
      <c r="BA1425" s="68"/>
      <c r="BB1425" s="68"/>
      <c r="BC1425" s="68"/>
      <c r="BD1425" s="68"/>
      <c r="BE1425" s="68"/>
      <c r="BF1425" s="68"/>
      <c r="BG1425" s="68"/>
      <c r="BH1425" s="68"/>
      <c r="BI1425" s="68"/>
      <c r="BJ1425" s="68"/>
      <c r="BK1425" s="68"/>
      <c r="BL1425" s="68"/>
      <c r="BM1425" s="68"/>
      <c r="BN1425" s="68"/>
      <c r="BO1425" s="68"/>
      <c r="BP1425" s="68"/>
      <c r="BQ1425" s="68"/>
      <c r="BR1425" s="68"/>
      <c r="BS1425" s="46"/>
    </row>
    <row r="1426" spans="4:71" s="47" customFormat="1" ht="9.75" customHeight="1" x14ac:dyDescent="0.3">
      <c r="D1426" s="68"/>
      <c r="E1426" s="68"/>
      <c r="F1426" s="68"/>
      <c r="G1426" s="68"/>
      <c r="H1426" s="68"/>
      <c r="I1426" s="68"/>
      <c r="J1426" s="68"/>
      <c r="K1426" s="68"/>
      <c r="L1426" s="68"/>
      <c r="M1426" s="68"/>
      <c r="N1426" s="68"/>
      <c r="O1426" s="68"/>
      <c r="P1426" s="68"/>
      <c r="Q1426" s="68"/>
      <c r="R1426" s="68"/>
      <c r="S1426" s="68"/>
      <c r="T1426" s="68"/>
      <c r="U1426" s="68"/>
      <c r="V1426" s="68"/>
      <c r="W1426" s="68"/>
      <c r="X1426" s="68"/>
      <c r="Y1426" s="68"/>
      <c r="Z1426" s="68"/>
      <c r="AA1426" s="68"/>
      <c r="AB1426" s="68"/>
      <c r="AC1426" s="68"/>
      <c r="AD1426" s="68"/>
      <c r="AE1426" s="68"/>
      <c r="AF1426" s="68"/>
      <c r="AG1426" s="68"/>
      <c r="AH1426" s="68"/>
      <c r="AI1426" s="68"/>
      <c r="AJ1426" s="68"/>
      <c r="AK1426" s="68"/>
      <c r="AL1426" s="68"/>
      <c r="AM1426" s="68"/>
      <c r="AN1426" s="68"/>
      <c r="AO1426" s="68"/>
      <c r="AP1426" s="68"/>
      <c r="AQ1426" s="68"/>
      <c r="AR1426" s="68"/>
      <c r="AS1426" s="68"/>
      <c r="AT1426" s="68"/>
      <c r="AU1426" s="68"/>
      <c r="AV1426" s="68"/>
      <c r="AW1426" s="68"/>
      <c r="AX1426" s="68"/>
      <c r="AY1426" s="68"/>
      <c r="AZ1426" s="68"/>
      <c r="BA1426" s="68"/>
      <c r="BB1426" s="68"/>
      <c r="BC1426" s="68"/>
      <c r="BD1426" s="68"/>
      <c r="BE1426" s="68"/>
      <c r="BF1426" s="68"/>
      <c r="BG1426" s="68"/>
      <c r="BH1426" s="68"/>
      <c r="BI1426" s="68"/>
      <c r="BJ1426" s="68"/>
      <c r="BK1426" s="68"/>
      <c r="BL1426" s="68"/>
      <c r="BM1426" s="68"/>
      <c r="BN1426" s="68"/>
      <c r="BO1426" s="68"/>
      <c r="BP1426" s="68"/>
      <c r="BQ1426" s="68"/>
      <c r="BR1426" s="68"/>
      <c r="BS1426" s="46"/>
    </row>
    <row r="1427" spans="4:71" s="47" customFormat="1" ht="9.75" customHeight="1" x14ac:dyDescent="0.3">
      <c r="D1427" s="68"/>
      <c r="E1427" s="68"/>
      <c r="F1427" s="68"/>
      <c r="G1427" s="68"/>
      <c r="H1427" s="68"/>
      <c r="I1427" s="68"/>
      <c r="J1427" s="68"/>
      <c r="K1427" s="68"/>
      <c r="L1427" s="68"/>
      <c r="M1427" s="68"/>
      <c r="N1427" s="68"/>
      <c r="O1427" s="68"/>
      <c r="P1427" s="68"/>
      <c r="Q1427" s="68"/>
      <c r="R1427" s="68"/>
      <c r="S1427" s="68"/>
      <c r="T1427" s="68"/>
      <c r="U1427" s="68"/>
      <c r="V1427" s="68"/>
      <c r="W1427" s="68"/>
      <c r="X1427" s="68"/>
      <c r="Y1427" s="68"/>
      <c r="Z1427" s="68"/>
      <c r="AA1427" s="68"/>
      <c r="AB1427" s="68"/>
      <c r="AC1427" s="68"/>
      <c r="AD1427" s="68"/>
      <c r="AE1427" s="68"/>
      <c r="AF1427" s="68"/>
      <c r="AG1427" s="68"/>
      <c r="AH1427" s="68"/>
      <c r="AI1427" s="68"/>
      <c r="AJ1427" s="68"/>
      <c r="AK1427" s="68"/>
      <c r="AL1427" s="68"/>
      <c r="AM1427" s="68"/>
      <c r="AN1427" s="68"/>
      <c r="AO1427" s="68"/>
      <c r="AP1427" s="68"/>
      <c r="AQ1427" s="68"/>
      <c r="AR1427" s="68"/>
      <c r="AS1427" s="68"/>
      <c r="AT1427" s="68"/>
      <c r="AU1427" s="68"/>
      <c r="AV1427" s="68"/>
      <c r="AW1427" s="68"/>
      <c r="AX1427" s="68"/>
      <c r="AY1427" s="68"/>
      <c r="AZ1427" s="68"/>
      <c r="BA1427" s="68"/>
      <c r="BB1427" s="68"/>
      <c r="BC1427" s="68"/>
      <c r="BD1427" s="68"/>
      <c r="BE1427" s="68"/>
      <c r="BF1427" s="68"/>
      <c r="BG1427" s="68"/>
      <c r="BH1427" s="68"/>
      <c r="BI1427" s="68"/>
      <c r="BJ1427" s="68"/>
      <c r="BK1427" s="68"/>
      <c r="BL1427" s="68"/>
      <c r="BM1427" s="68"/>
      <c r="BN1427" s="68"/>
      <c r="BO1427" s="68"/>
      <c r="BP1427" s="68"/>
      <c r="BQ1427" s="68"/>
      <c r="BR1427" s="68"/>
      <c r="BS1427" s="46"/>
    </row>
    <row r="1428" spans="4:71" s="47" customFormat="1" ht="9.75" customHeight="1" x14ac:dyDescent="0.3">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G1428" s="68"/>
      <c r="AH1428" s="68"/>
      <c r="AI1428" s="68"/>
      <c r="AJ1428" s="68"/>
      <c r="AK1428" s="68"/>
      <c r="AL1428" s="68"/>
      <c r="AM1428" s="68"/>
      <c r="AN1428" s="68"/>
      <c r="AO1428" s="68"/>
      <c r="AP1428" s="68"/>
      <c r="AQ1428" s="68"/>
      <c r="AR1428" s="68"/>
      <c r="AS1428" s="68"/>
      <c r="AT1428" s="68"/>
      <c r="AU1428" s="68"/>
      <c r="AV1428" s="68"/>
      <c r="AW1428" s="68"/>
      <c r="AX1428" s="68"/>
      <c r="AY1428" s="68"/>
      <c r="AZ1428" s="68"/>
      <c r="BA1428" s="68"/>
      <c r="BB1428" s="68"/>
      <c r="BC1428" s="68"/>
      <c r="BD1428" s="68"/>
      <c r="BE1428" s="68"/>
      <c r="BF1428" s="68"/>
      <c r="BG1428" s="68"/>
      <c r="BH1428" s="68"/>
      <c r="BI1428" s="68"/>
      <c r="BJ1428" s="68"/>
      <c r="BK1428" s="68"/>
      <c r="BL1428" s="68"/>
      <c r="BM1428" s="68"/>
      <c r="BN1428" s="68"/>
      <c r="BO1428" s="68"/>
      <c r="BP1428" s="68"/>
      <c r="BQ1428" s="68"/>
      <c r="BR1428" s="68"/>
      <c r="BS1428" s="46"/>
    </row>
    <row r="1429" spans="4:71" s="47" customFormat="1" ht="9.75" customHeight="1" x14ac:dyDescent="0.3">
      <c r="D1429" s="68"/>
      <c r="E1429" s="68"/>
      <c r="F1429" s="68"/>
      <c r="G1429" s="68"/>
      <c r="H1429" s="68"/>
      <c r="I1429" s="68"/>
      <c r="J1429" s="68"/>
      <c r="K1429" s="68"/>
      <c r="L1429" s="68"/>
      <c r="M1429" s="68"/>
      <c r="N1429" s="68"/>
      <c r="O1429" s="68"/>
      <c r="P1429" s="68"/>
      <c r="Q1429" s="68"/>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1429" s="68"/>
      <c r="AN1429" s="68"/>
      <c r="AO1429" s="68"/>
      <c r="AP1429" s="68"/>
      <c r="AQ1429" s="68"/>
      <c r="AR1429" s="68"/>
      <c r="AS1429" s="68"/>
      <c r="AT1429" s="68"/>
      <c r="AU1429" s="68"/>
      <c r="AV1429" s="68"/>
      <c r="AW1429" s="68"/>
      <c r="AX1429" s="68"/>
      <c r="AY1429" s="68"/>
      <c r="AZ1429" s="68"/>
      <c r="BA1429" s="68"/>
      <c r="BB1429" s="68"/>
      <c r="BC1429" s="68"/>
      <c r="BD1429" s="68"/>
      <c r="BE1429" s="68"/>
      <c r="BF1429" s="68"/>
      <c r="BG1429" s="68"/>
      <c r="BH1429" s="68"/>
      <c r="BI1429" s="68"/>
      <c r="BJ1429" s="68"/>
      <c r="BK1429" s="68"/>
      <c r="BL1429" s="68"/>
      <c r="BM1429" s="68"/>
      <c r="BN1429" s="68"/>
      <c r="BO1429" s="68"/>
      <c r="BP1429" s="68"/>
      <c r="BQ1429" s="68"/>
      <c r="BR1429" s="68"/>
      <c r="BS1429" s="46"/>
    </row>
    <row r="1430" spans="4:71" s="47" customFormat="1" ht="9.75" customHeight="1" x14ac:dyDescent="0.3">
      <c r="D1430" s="68"/>
      <c r="E1430" s="68"/>
      <c r="F1430" s="68"/>
      <c r="G1430" s="68"/>
      <c r="H1430" s="68"/>
      <c r="I1430" s="68"/>
      <c r="J1430" s="68"/>
      <c r="K1430" s="68"/>
      <c r="L1430" s="68"/>
      <c r="M1430" s="68"/>
      <c r="N1430" s="68"/>
      <c r="O1430" s="68"/>
      <c r="P1430" s="68"/>
      <c r="Q1430" s="68"/>
      <c r="R1430" s="68"/>
      <c r="S1430" s="68"/>
      <c r="T1430" s="68"/>
      <c r="U1430" s="68"/>
      <c r="V1430" s="68"/>
      <c r="W1430" s="68"/>
      <c r="X1430" s="68"/>
      <c r="Y1430" s="68"/>
      <c r="Z1430" s="68"/>
      <c r="AA1430" s="68"/>
      <c r="AB1430" s="68"/>
      <c r="AC1430" s="68"/>
      <c r="AD1430" s="68"/>
      <c r="AE1430" s="68"/>
      <c r="AF1430" s="68"/>
      <c r="AG1430" s="68"/>
      <c r="AH1430" s="68"/>
      <c r="AI1430" s="68"/>
      <c r="AJ1430" s="68"/>
      <c r="AK1430" s="68"/>
      <c r="AL1430" s="68"/>
      <c r="AM1430" s="68"/>
      <c r="AN1430" s="68"/>
      <c r="AO1430" s="68"/>
      <c r="AP1430" s="68"/>
      <c r="AQ1430" s="68"/>
      <c r="AR1430" s="68"/>
      <c r="AS1430" s="68"/>
      <c r="AT1430" s="68"/>
      <c r="AU1430" s="68"/>
      <c r="AV1430" s="68"/>
      <c r="AW1430" s="68"/>
      <c r="AX1430" s="68"/>
      <c r="AY1430" s="68"/>
      <c r="AZ1430" s="68"/>
      <c r="BA1430" s="68"/>
      <c r="BB1430" s="68"/>
      <c r="BC1430" s="68"/>
      <c r="BD1430" s="68"/>
      <c r="BE1430" s="68"/>
      <c r="BF1430" s="68"/>
      <c r="BG1430" s="68"/>
      <c r="BH1430" s="68"/>
      <c r="BI1430" s="68"/>
      <c r="BJ1430" s="68"/>
      <c r="BK1430" s="68"/>
      <c r="BL1430" s="68"/>
      <c r="BM1430" s="68"/>
      <c r="BN1430" s="68"/>
      <c r="BO1430" s="68"/>
      <c r="BP1430" s="68"/>
      <c r="BQ1430" s="68"/>
      <c r="BR1430" s="68"/>
      <c r="BS1430" s="46"/>
    </row>
    <row r="1431" spans="4:71" s="47" customFormat="1" ht="9.75" customHeight="1" x14ac:dyDescent="0.3">
      <c r="D1431" s="68"/>
      <c r="E1431" s="68"/>
      <c r="F1431" s="68"/>
      <c r="G1431" s="68"/>
      <c r="H1431" s="68"/>
      <c r="I1431" s="68"/>
      <c r="J1431" s="68"/>
      <c r="K1431" s="68"/>
      <c r="L1431" s="68"/>
      <c r="M1431" s="68"/>
      <c r="N1431" s="68"/>
      <c r="O1431" s="68"/>
      <c r="P1431" s="68"/>
      <c r="Q1431" s="68"/>
      <c r="R1431" s="68"/>
      <c r="S1431" s="68"/>
      <c r="T1431" s="68"/>
      <c r="U1431" s="68"/>
      <c r="V1431" s="68"/>
      <c r="W1431" s="68"/>
      <c r="X1431" s="68"/>
      <c r="Y1431" s="68"/>
      <c r="Z1431" s="68"/>
      <c r="AA1431" s="68"/>
      <c r="AB1431" s="68"/>
      <c r="AC1431" s="68"/>
      <c r="AD1431" s="68"/>
      <c r="AE1431" s="68"/>
      <c r="AF1431" s="68"/>
      <c r="AG1431" s="68"/>
      <c r="AH1431" s="68"/>
      <c r="AI1431" s="68"/>
      <c r="AJ1431" s="68"/>
      <c r="AK1431" s="68"/>
      <c r="AL1431" s="68"/>
      <c r="AM1431" s="68"/>
      <c r="AN1431" s="68"/>
      <c r="AO1431" s="68"/>
      <c r="AP1431" s="68"/>
      <c r="AQ1431" s="68"/>
      <c r="AR1431" s="68"/>
      <c r="AS1431" s="68"/>
      <c r="AT1431" s="68"/>
      <c r="AU1431" s="68"/>
      <c r="AV1431" s="68"/>
      <c r="AW1431" s="68"/>
      <c r="AX1431" s="68"/>
      <c r="AY1431" s="68"/>
      <c r="AZ1431" s="68"/>
      <c r="BA1431" s="68"/>
      <c r="BB1431" s="68"/>
      <c r="BC1431" s="68"/>
      <c r="BD1431" s="68"/>
      <c r="BE1431" s="68"/>
      <c r="BF1431" s="68"/>
      <c r="BG1431" s="68"/>
      <c r="BH1431" s="68"/>
      <c r="BI1431" s="68"/>
      <c r="BJ1431" s="68"/>
      <c r="BK1431" s="68"/>
      <c r="BL1431" s="68"/>
      <c r="BM1431" s="68"/>
      <c r="BN1431" s="68"/>
      <c r="BO1431" s="68"/>
      <c r="BP1431" s="68"/>
      <c r="BQ1431" s="68"/>
      <c r="BR1431" s="68"/>
      <c r="BS1431" s="46"/>
    </row>
    <row r="1432" spans="4:71" s="47" customFormat="1" ht="9.75" customHeight="1" x14ac:dyDescent="0.3">
      <c r="D1432" s="68"/>
      <c r="E1432" s="68"/>
      <c r="F1432" s="68"/>
      <c r="G1432" s="68"/>
      <c r="H1432" s="68"/>
      <c r="I1432" s="68"/>
      <c r="J1432" s="68"/>
      <c r="K1432" s="68"/>
      <c r="L1432" s="68"/>
      <c r="M1432" s="68"/>
      <c r="N1432" s="68"/>
      <c r="O1432" s="68"/>
      <c r="P1432" s="68"/>
      <c r="Q1432" s="68"/>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1432" s="68"/>
      <c r="AN1432" s="68"/>
      <c r="AO1432" s="68"/>
      <c r="AP1432" s="68"/>
      <c r="AQ1432" s="68"/>
      <c r="AR1432" s="68"/>
      <c r="AS1432" s="68"/>
      <c r="AT1432" s="68"/>
      <c r="AU1432" s="68"/>
      <c r="AV1432" s="68"/>
      <c r="AW1432" s="68"/>
      <c r="AX1432" s="68"/>
      <c r="AY1432" s="68"/>
      <c r="AZ1432" s="68"/>
      <c r="BA1432" s="68"/>
      <c r="BB1432" s="68"/>
      <c r="BC1432" s="68"/>
      <c r="BD1432" s="68"/>
      <c r="BE1432" s="68"/>
      <c r="BF1432" s="68"/>
      <c r="BG1432" s="68"/>
      <c r="BH1432" s="68"/>
      <c r="BI1432" s="68"/>
      <c r="BJ1432" s="68"/>
      <c r="BK1432" s="68"/>
      <c r="BL1432" s="68"/>
      <c r="BM1432" s="68"/>
      <c r="BN1432" s="68"/>
      <c r="BO1432" s="68"/>
      <c r="BP1432" s="68"/>
      <c r="BQ1432" s="68"/>
      <c r="BR1432" s="68"/>
      <c r="BS1432" s="46"/>
    </row>
    <row r="1433" spans="4:71" s="47" customFormat="1" ht="9.75" customHeight="1" x14ac:dyDescent="0.3">
      <c r="D1433" s="68"/>
      <c r="E1433" s="68"/>
      <c r="F1433" s="68"/>
      <c r="G1433" s="68"/>
      <c r="H1433" s="68"/>
      <c r="I1433" s="68"/>
      <c r="J1433" s="68"/>
      <c r="K1433" s="68"/>
      <c r="L1433" s="68"/>
      <c r="M1433" s="68"/>
      <c r="N1433" s="68"/>
      <c r="O1433" s="68"/>
      <c r="P1433" s="68"/>
      <c r="Q1433" s="68"/>
      <c r="R1433" s="68"/>
      <c r="S1433" s="68"/>
      <c r="T1433" s="68"/>
      <c r="U1433" s="68"/>
      <c r="V1433" s="68"/>
      <c r="W1433" s="68"/>
      <c r="X1433" s="68"/>
      <c r="Y1433" s="68"/>
      <c r="Z1433" s="68"/>
      <c r="AA1433" s="68"/>
      <c r="AB1433" s="68"/>
      <c r="AC1433" s="68"/>
      <c r="AD1433" s="68"/>
      <c r="AE1433" s="68"/>
      <c r="AF1433" s="68"/>
      <c r="AG1433" s="68"/>
      <c r="AH1433" s="68"/>
      <c r="AI1433" s="68"/>
      <c r="AJ1433" s="68"/>
      <c r="AK1433" s="68"/>
      <c r="AL1433" s="68"/>
      <c r="AM1433" s="68"/>
      <c r="AN1433" s="68"/>
      <c r="AO1433" s="68"/>
      <c r="AP1433" s="68"/>
      <c r="AQ1433" s="68"/>
      <c r="AR1433" s="68"/>
      <c r="AS1433" s="68"/>
      <c r="AT1433" s="68"/>
      <c r="AU1433" s="68"/>
      <c r="AV1433" s="68"/>
      <c r="AW1433" s="68"/>
      <c r="AX1433" s="68"/>
      <c r="AY1433" s="68"/>
      <c r="AZ1433" s="68"/>
      <c r="BA1433" s="68"/>
      <c r="BB1433" s="68"/>
      <c r="BC1433" s="68"/>
      <c r="BD1433" s="68"/>
      <c r="BE1433" s="68"/>
      <c r="BF1433" s="68"/>
      <c r="BG1433" s="68"/>
      <c r="BH1433" s="68"/>
      <c r="BI1433" s="68"/>
      <c r="BJ1433" s="68"/>
      <c r="BK1433" s="68"/>
      <c r="BL1433" s="68"/>
      <c r="BM1433" s="68"/>
      <c r="BN1433" s="68"/>
      <c r="BO1433" s="68"/>
      <c r="BP1433" s="68"/>
      <c r="BQ1433" s="68"/>
      <c r="BR1433" s="68"/>
      <c r="BS1433" s="46"/>
    </row>
    <row r="1434" spans="4:71" s="47" customFormat="1" ht="9.75" customHeight="1" x14ac:dyDescent="0.3">
      <c r="D1434" s="68"/>
      <c r="E1434" s="68"/>
      <c r="F1434" s="68"/>
      <c r="G1434" s="68"/>
      <c r="H1434" s="68"/>
      <c r="I1434" s="68"/>
      <c r="J1434" s="68"/>
      <c r="K1434" s="68"/>
      <c r="L1434" s="68"/>
      <c r="M1434" s="68"/>
      <c r="N1434" s="68"/>
      <c r="O1434" s="68"/>
      <c r="P1434" s="68"/>
      <c r="Q1434" s="68"/>
      <c r="R1434" s="68"/>
      <c r="S1434" s="68"/>
      <c r="T1434" s="68"/>
      <c r="U1434" s="68"/>
      <c r="V1434" s="68"/>
      <c r="W1434" s="68"/>
      <c r="X1434" s="68"/>
      <c r="Y1434" s="68"/>
      <c r="Z1434" s="68"/>
      <c r="AA1434" s="68"/>
      <c r="AB1434" s="68"/>
      <c r="AC1434" s="68"/>
      <c r="AD1434" s="68"/>
      <c r="AE1434" s="68"/>
      <c r="AF1434" s="68"/>
      <c r="AG1434" s="68"/>
      <c r="AH1434" s="68"/>
      <c r="AI1434" s="68"/>
      <c r="AJ1434" s="68"/>
      <c r="AK1434" s="68"/>
      <c r="AL1434" s="68"/>
      <c r="AM1434" s="68"/>
      <c r="AN1434" s="68"/>
      <c r="AO1434" s="68"/>
      <c r="AP1434" s="68"/>
      <c r="AQ1434" s="68"/>
      <c r="AR1434" s="68"/>
      <c r="AS1434" s="68"/>
      <c r="AT1434" s="68"/>
      <c r="AU1434" s="68"/>
      <c r="AV1434" s="68"/>
      <c r="AW1434" s="68"/>
      <c r="AX1434" s="68"/>
      <c r="AY1434" s="68"/>
      <c r="AZ1434" s="68"/>
      <c r="BA1434" s="68"/>
      <c r="BB1434" s="68"/>
      <c r="BC1434" s="68"/>
      <c r="BD1434" s="68"/>
      <c r="BE1434" s="68"/>
      <c r="BF1434" s="68"/>
      <c r="BG1434" s="68"/>
      <c r="BH1434" s="68"/>
      <c r="BI1434" s="68"/>
      <c r="BJ1434" s="68"/>
      <c r="BK1434" s="68"/>
      <c r="BL1434" s="68"/>
      <c r="BM1434" s="68"/>
      <c r="BN1434" s="68"/>
      <c r="BO1434" s="68"/>
      <c r="BP1434" s="68"/>
      <c r="BQ1434" s="68"/>
      <c r="BR1434" s="68"/>
      <c r="BS1434" s="46"/>
    </row>
    <row r="1435" spans="4:71" s="47" customFormat="1" ht="9.75" customHeight="1" x14ac:dyDescent="0.3">
      <c r="D1435" s="68"/>
      <c r="E1435" s="68"/>
      <c r="F1435" s="68"/>
      <c r="G1435" s="68"/>
      <c r="H1435" s="68"/>
      <c r="I1435" s="68"/>
      <c r="J1435" s="68"/>
      <c r="K1435" s="68"/>
      <c r="L1435" s="68"/>
      <c r="M1435" s="68"/>
      <c r="N1435" s="68"/>
      <c r="O1435" s="68"/>
      <c r="P1435" s="68"/>
      <c r="Q1435" s="68"/>
      <c r="R1435" s="68"/>
      <c r="S1435" s="68"/>
      <c r="T1435" s="68"/>
      <c r="U1435" s="68"/>
      <c r="V1435" s="68"/>
      <c r="W1435" s="68"/>
      <c r="X1435" s="68"/>
      <c r="Y1435" s="68"/>
      <c r="Z1435" s="68"/>
      <c r="AA1435" s="68"/>
      <c r="AB1435" s="68"/>
      <c r="AC1435" s="68"/>
      <c r="AD1435" s="68"/>
      <c r="AE1435" s="68"/>
      <c r="AF1435" s="68"/>
      <c r="AG1435" s="68"/>
      <c r="AH1435" s="68"/>
      <c r="AI1435" s="68"/>
      <c r="AJ1435" s="68"/>
      <c r="AK1435" s="68"/>
      <c r="AL1435" s="68"/>
      <c r="AM1435" s="68"/>
      <c r="AN1435" s="68"/>
      <c r="AO1435" s="68"/>
      <c r="AP1435" s="68"/>
      <c r="AQ1435" s="68"/>
      <c r="AR1435" s="68"/>
      <c r="AS1435" s="68"/>
      <c r="AT1435" s="68"/>
      <c r="AU1435" s="68"/>
      <c r="AV1435" s="68"/>
      <c r="AW1435" s="68"/>
      <c r="AX1435" s="68"/>
      <c r="AY1435" s="68"/>
      <c r="AZ1435" s="68"/>
      <c r="BA1435" s="68"/>
      <c r="BB1435" s="68"/>
      <c r="BC1435" s="68"/>
      <c r="BD1435" s="68"/>
      <c r="BE1435" s="68"/>
      <c r="BF1435" s="68"/>
      <c r="BG1435" s="68"/>
      <c r="BH1435" s="68"/>
      <c r="BI1435" s="68"/>
      <c r="BJ1435" s="68"/>
      <c r="BK1435" s="68"/>
      <c r="BL1435" s="68"/>
      <c r="BM1435" s="68"/>
      <c r="BN1435" s="68"/>
      <c r="BO1435" s="68"/>
      <c r="BP1435" s="68"/>
      <c r="BQ1435" s="68"/>
      <c r="BR1435" s="68"/>
      <c r="BS1435" s="46"/>
    </row>
    <row r="1436" spans="4:71" s="47" customFormat="1" ht="9.75" customHeight="1" x14ac:dyDescent="0.3">
      <c r="D1436" s="68"/>
      <c r="E1436" s="68"/>
      <c r="F1436" s="68"/>
      <c r="G1436" s="68"/>
      <c r="H1436" s="68"/>
      <c r="I1436" s="68"/>
      <c r="J1436" s="68"/>
      <c r="K1436" s="68"/>
      <c r="L1436" s="68"/>
      <c r="M1436" s="68"/>
      <c r="N1436" s="68"/>
      <c r="O1436" s="68"/>
      <c r="P1436" s="68"/>
      <c r="Q1436" s="68"/>
      <c r="R1436" s="68"/>
      <c r="S1436" s="68"/>
      <c r="T1436" s="68"/>
      <c r="U1436" s="68"/>
      <c r="V1436" s="68"/>
      <c r="W1436" s="68"/>
      <c r="X1436" s="68"/>
      <c r="Y1436" s="68"/>
      <c r="Z1436" s="68"/>
      <c r="AA1436" s="68"/>
      <c r="AB1436" s="68"/>
      <c r="AC1436" s="68"/>
      <c r="AD1436" s="68"/>
      <c r="AE1436" s="68"/>
      <c r="AF1436" s="68"/>
      <c r="AG1436" s="68"/>
      <c r="AH1436" s="68"/>
      <c r="AI1436" s="68"/>
      <c r="AJ1436" s="68"/>
      <c r="AK1436" s="68"/>
      <c r="AL1436" s="68"/>
      <c r="AM1436" s="68"/>
      <c r="AN1436" s="68"/>
      <c r="AO1436" s="68"/>
      <c r="AP1436" s="68"/>
      <c r="AQ1436" s="68"/>
      <c r="AR1436" s="68"/>
      <c r="AS1436" s="68"/>
      <c r="AT1436" s="68"/>
      <c r="AU1436" s="68"/>
      <c r="AV1436" s="68"/>
      <c r="AW1436" s="68"/>
      <c r="AX1436" s="68"/>
      <c r="AY1436" s="68"/>
      <c r="AZ1436" s="68"/>
      <c r="BA1436" s="68"/>
      <c r="BB1436" s="68"/>
      <c r="BC1436" s="68"/>
      <c r="BD1436" s="68"/>
      <c r="BE1436" s="68"/>
      <c r="BF1436" s="68"/>
      <c r="BG1436" s="68"/>
      <c r="BH1436" s="68"/>
      <c r="BI1436" s="68"/>
      <c r="BJ1436" s="68"/>
      <c r="BK1436" s="68"/>
      <c r="BL1436" s="68"/>
      <c r="BM1436" s="68"/>
      <c r="BN1436" s="68"/>
      <c r="BO1436" s="68"/>
      <c r="BP1436" s="68"/>
      <c r="BQ1436" s="68"/>
      <c r="BR1436" s="68"/>
      <c r="BS1436" s="46"/>
    </row>
    <row r="1437" spans="4:71" s="47" customFormat="1" ht="9.75" customHeight="1" x14ac:dyDescent="0.3">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G1437" s="68"/>
      <c r="AH1437" s="68"/>
      <c r="AI1437" s="68"/>
      <c r="AJ1437" s="68"/>
      <c r="AK1437" s="68"/>
      <c r="AL1437" s="68"/>
      <c r="AM1437" s="68"/>
      <c r="AN1437" s="68"/>
      <c r="AO1437" s="68"/>
      <c r="AP1437" s="68"/>
      <c r="AQ1437" s="68"/>
      <c r="AR1437" s="68"/>
      <c r="AS1437" s="68"/>
      <c r="AT1437" s="68"/>
      <c r="AU1437" s="68"/>
      <c r="AV1437" s="68"/>
      <c r="AW1437" s="68"/>
      <c r="AX1437" s="68"/>
      <c r="AY1437" s="68"/>
      <c r="AZ1437" s="68"/>
      <c r="BA1437" s="68"/>
      <c r="BB1437" s="68"/>
      <c r="BC1437" s="68"/>
      <c r="BD1437" s="68"/>
      <c r="BE1437" s="68"/>
      <c r="BF1437" s="68"/>
      <c r="BG1437" s="68"/>
      <c r="BH1437" s="68"/>
      <c r="BI1437" s="68"/>
      <c r="BJ1437" s="68"/>
      <c r="BK1437" s="68"/>
      <c r="BL1437" s="68"/>
      <c r="BM1437" s="68"/>
      <c r="BN1437" s="68"/>
      <c r="BO1437" s="68"/>
      <c r="BP1437" s="68"/>
      <c r="BQ1437" s="68"/>
      <c r="BR1437" s="68"/>
      <c r="BS1437" s="46"/>
    </row>
    <row r="1438" spans="4:71" s="47" customFormat="1" ht="9.75" customHeight="1" x14ac:dyDescent="0.3">
      <c r="D1438" s="68"/>
      <c r="E1438" s="68"/>
      <c r="F1438" s="68"/>
      <c r="G1438" s="68"/>
      <c r="H1438" s="68"/>
      <c r="I1438" s="68"/>
      <c r="J1438" s="68"/>
      <c r="K1438" s="68"/>
      <c r="L1438" s="68"/>
      <c r="M1438" s="68"/>
      <c r="N1438" s="68"/>
      <c r="O1438" s="68"/>
      <c r="P1438" s="68"/>
      <c r="Q1438" s="68"/>
      <c r="R1438" s="68"/>
      <c r="S1438" s="68"/>
      <c r="T1438" s="68"/>
      <c r="U1438" s="68"/>
      <c r="V1438" s="68"/>
      <c r="W1438" s="68"/>
      <c r="X1438" s="68"/>
      <c r="Y1438" s="68"/>
      <c r="Z1438" s="68"/>
      <c r="AA1438" s="68"/>
      <c r="AB1438" s="68"/>
      <c r="AC1438" s="68"/>
      <c r="AD1438" s="68"/>
      <c r="AE1438" s="68"/>
      <c r="AF1438" s="68"/>
      <c r="AG1438" s="68"/>
      <c r="AH1438" s="68"/>
      <c r="AI1438" s="68"/>
      <c r="AJ1438" s="68"/>
      <c r="AK1438" s="68"/>
      <c r="AL1438" s="68"/>
      <c r="AM1438" s="68"/>
      <c r="AN1438" s="68"/>
      <c r="AO1438" s="68"/>
      <c r="AP1438" s="68"/>
      <c r="AQ1438" s="68"/>
      <c r="AR1438" s="68"/>
      <c r="AS1438" s="68"/>
      <c r="AT1438" s="68"/>
      <c r="AU1438" s="68"/>
      <c r="AV1438" s="68"/>
      <c r="AW1438" s="68"/>
      <c r="AX1438" s="68"/>
      <c r="AY1438" s="68"/>
      <c r="AZ1438" s="68"/>
      <c r="BA1438" s="68"/>
      <c r="BB1438" s="68"/>
      <c r="BC1438" s="68"/>
      <c r="BD1438" s="68"/>
      <c r="BE1438" s="68"/>
      <c r="BF1438" s="68"/>
      <c r="BG1438" s="68"/>
      <c r="BH1438" s="68"/>
      <c r="BI1438" s="68"/>
      <c r="BJ1438" s="68"/>
      <c r="BK1438" s="68"/>
      <c r="BL1438" s="68"/>
      <c r="BM1438" s="68"/>
      <c r="BN1438" s="68"/>
      <c r="BO1438" s="68"/>
      <c r="BP1438" s="68"/>
      <c r="BQ1438" s="68"/>
      <c r="BR1438" s="68"/>
      <c r="BS1438" s="46"/>
    </row>
    <row r="1439" spans="4:71" s="47" customFormat="1" ht="9.75" customHeight="1" x14ac:dyDescent="0.3">
      <c r="D1439" s="68"/>
      <c r="E1439" s="68"/>
      <c r="F1439" s="68"/>
      <c r="G1439" s="68"/>
      <c r="H1439" s="68"/>
      <c r="I1439" s="68"/>
      <c r="J1439" s="68"/>
      <c r="K1439" s="68"/>
      <c r="L1439" s="68"/>
      <c r="M1439" s="68"/>
      <c r="N1439" s="68"/>
      <c r="O1439" s="68"/>
      <c r="P1439" s="68"/>
      <c r="Q1439" s="68"/>
      <c r="R1439" s="68"/>
      <c r="S1439" s="68"/>
      <c r="T1439" s="68"/>
      <c r="U1439" s="68"/>
      <c r="V1439" s="68"/>
      <c r="W1439" s="68"/>
      <c r="X1439" s="68"/>
      <c r="Y1439" s="68"/>
      <c r="Z1439" s="68"/>
      <c r="AA1439" s="68"/>
      <c r="AB1439" s="68"/>
      <c r="AC1439" s="68"/>
      <c r="AD1439" s="68"/>
      <c r="AE1439" s="68"/>
      <c r="AF1439" s="68"/>
      <c r="AG1439" s="68"/>
      <c r="AH1439" s="68"/>
      <c r="AI1439" s="68"/>
      <c r="AJ1439" s="68"/>
      <c r="AK1439" s="68"/>
      <c r="AL1439" s="68"/>
      <c r="AM1439" s="68"/>
      <c r="AN1439" s="68"/>
      <c r="AO1439" s="68"/>
      <c r="AP1439" s="68"/>
      <c r="AQ1439" s="68"/>
      <c r="AR1439" s="68"/>
      <c r="AS1439" s="68"/>
      <c r="AT1439" s="68"/>
      <c r="AU1439" s="68"/>
      <c r="AV1439" s="68"/>
      <c r="AW1439" s="68"/>
      <c r="AX1439" s="68"/>
      <c r="AY1439" s="68"/>
      <c r="AZ1439" s="68"/>
      <c r="BA1439" s="68"/>
      <c r="BB1439" s="68"/>
      <c r="BC1439" s="68"/>
      <c r="BD1439" s="68"/>
      <c r="BE1439" s="68"/>
      <c r="BF1439" s="68"/>
      <c r="BG1439" s="68"/>
      <c r="BH1439" s="68"/>
      <c r="BI1439" s="68"/>
      <c r="BJ1439" s="68"/>
      <c r="BK1439" s="68"/>
      <c r="BL1439" s="68"/>
      <c r="BM1439" s="68"/>
      <c r="BN1439" s="68"/>
      <c r="BO1439" s="68"/>
      <c r="BP1439" s="68"/>
      <c r="BQ1439" s="68"/>
      <c r="BR1439" s="68"/>
      <c r="BS1439" s="46"/>
    </row>
    <row r="1440" spans="4:71" s="47" customFormat="1" ht="9.75" customHeight="1" x14ac:dyDescent="0.3">
      <c r="D1440" s="68"/>
      <c r="E1440" s="68"/>
      <c r="F1440" s="68"/>
      <c r="G1440" s="68"/>
      <c r="H1440" s="68"/>
      <c r="I1440" s="68"/>
      <c r="J1440" s="68"/>
      <c r="K1440" s="68"/>
      <c r="L1440" s="68"/>
      <c r="M1440" s="68"/>
      <c r="N1440" s="68"/>
      <c r="O1440" s="68"/>
      <c r="P1440" s="68"/>
      <c r="Q1440" s="68"/>
      <c r="R1440" s="68"/>
      <c r="S1440" s="68"/>
      <c r="T1440" s="68"/>
      <c r="U1440" s="68"/>
      <c r="V1440" s="68"/>
      <c r="W1440" s="68"/>
      <c r="X1440" s="68"/>
      <c r="Y1440" s="68"/>
      <c r="Z1440" s="68"/>
      <c r="AA1440" s="68"/>
      <c r="AB1440" s="68"/>
      <c r="AC1440" s="68"/>
      <c r="AD1440" s="68"/>
      <c r="AE1440" s="68"/>
      <c r="AF1440" s="68"/>
      <c r="AG1440" s="68"/>
      <c r="AH1440" s="68"/>
      <c r="AI1440" s="68"/>
      <c r="AJ1440" s="68"/>
      <c r="AK1440" s="68"/>
      <c r="AL1440" s="68"/>
      <c r="AM1440" s="68"/>
      <c r="AN1440" s="68"/>
      <c r="AO1440" s="68"/>
      <c r="AP1440" s="68"/>
      <c r="AQ1440" s="68"/>
      <c r="AR1440" s="68"/>
      <c r="AS1440" s="68"/>
      <c r="AT1440" s="68"/>
      <c r="AU1440" s="68"/>
      <c r="AV1440" s="68"/>
      <c r="AW1440" s="68"/>
      <c r="AX1440" s="68"/>
      <c r="AY1440" s="68"/>
      <c r="AZ1440" s="68"/>
      <c r="BA1440" s="68"/>
      <c r="BB1440" s="68"/>
      <c r="BC1440" s="68"/>
      <c r="BD1440" s="68"/>
      <c r="BE1440" s="68"/>
      <c r="BF1440" s="68"/>
      <c r="BG1440" s="68"/>
      <c r="BH1440" s="68"/>
      <c r="BI1440" s="68"/>
      <c r="BJ1440" s="68"/>
      <c r="BK1440" s="68"/>
      <c r="BL1440" s="68"/>
      <c r="BM1440" s="68"/>
      <c r="BN1440" s="68"/>
      <c r="BO1440" s="68"/>
      <c r="BP1440" s="68"/>
      <c r="BQ1440" s="68"/>
      <c r="BR1440" s="68"/>
      <c r="BS1440" s="46"/>
    </row>
    <row r="1441" spans="4:71" s="47" customFormat="1" ht="9.75" customHeight="1" x14ac:dyDescent="0.3">
      <c r="D1441" s="68"/>
      <c r="E1441" s="68"/>
      <c r="F1441" s="68"/>
      <c r="G1441" s="68"/>
      <c r="H1441" s="68"/>
      <c r="I1441" s="68"/>
      <c r="J1441" s="68"/>
      <c r="K1441" s="68"/>
      <c r="L1441" s="68"/>
      <c r="M1441" s="68"/>
      <c r="N1441" s="68"/>
      <c r="O1441" s="68"/>
      <c r="P1441" s="68"/>
      <c r="Q1441" s="68"/>
      <c r="R1441" s="68"/>
      <c r="S1441" s="68"/>
      <c r="T1441" s="68"/>
      <c r="U1441" s="68"/>
      <c r="V1441" s="68"/>
      <c r="W1441" s="68"/>
      <c r="X1441" s="68"/>
      <c r="Y1441" s="68"/>
      <c r="Z1441" s="68"/>
      <c r="AA1441" s="68"/>
      <c r="AB1441" s="68"/>
      <c r="AC1441" s="68"/>
      <c r="AD1441" s="68"/>
      <c r="AE1441" s="68"/>
      <c r="AF1441" s="68"/>
      <c r="AG1441" s="68"/>
      <c r="AH1441" s="68"/>
      <c r="AI1441" s="68"/>
      <c r="AJ1441" s="68"/>
      <c r="AK1441" s="68"/>
      <c r="AL1441" s="68"/>
      <c r="AM1441" s="68"/>
      <c r="AN1441" s="68"/>
      <c r="AO1441" s="68"/>
      <c r="AP1441" s="68"/>
      <c r="AQ1441" s="68"/>
      <c r="AR1441" s="68"/>
      <c r="AS1441" s="68"/>
      <c r="AT1441" s="68"/>
      <c r="AU1441" s="68"/>
      <c r="AV1441" s="68"/>
      <c r="AW1441" s="68"/>
      <c r="AX1441" s="68"/>
      <c r="AY1441" s="68"/>
      <c r="AZ1441" s="68"/>
      <c r="BA1441" s="68"/>
      <c r="BB1441" s="68"/>
      <c r="BC1441" s="68"/>
      <c r="BD1441" s="68"/>
      <c r="BE1441" s="68"/>
      <c r="BF1441" s="68"/>
      <c r="BG1441" s="68"/>
      <c r="BH1441" s="68"/>
      <c r="BI1441" s="68"/>
      <c r="BJ1441" s="68"/>
      <c r="BK1441" s="68"/>
      <c r="BL1441" s="68"/>
      <c r="BM1441" s="68"/>
      <c r="BN1441" s="68"/>
      <c r="BO1441" s="68"/>
      <c r="BP1441" s="68"/>
      <c r="BQ1441" s="68"/>
      <c r="BR1441" s="68"/>
      <c r="BS1441" s="46"/>
    </row>
    <row r="1442" spans="4:71" s="47" customFormat="1" ht="9.75" customHeight="1" x14ac:dyDescent="0.3">
      <c r="D1442" s="68"/>
      <c r="E1442" s="68"/>
      <c r="F1442" s="68"/>
      <c r="G1442" s="68"/>
      <c r="H1442" s="68"/>
      <c r="I1442" s="68"/>
      <c r="J1442" s="68"/>
      <c r="K1442" s="68"/>
      <c r="L1442" s="68"/>
      <c r="M1442" s="68"/>
      <c r="N1442" s="68"/>
      <c r="O1442" s="68"/>
      <c r="P1442" s="68"/>
      <c r="Q1442" s="68"/>
      <c r="R1442" s="68"/>
      <c r="S1442" s="68"/>
      <c r="T1442" s="68"/>
      <c r="U1442" s="68"/>
      <c r="V1442" s="68"/>
      <c r="W1442" s="68"/>
      <c r="X1442" s="68"/>
      <c r="Y1442" s="68"/>
      <c r="Z1442" s="68"/>
      <c r="AA1442" s="68"/>
      <c r="AB1442" s="68"/>
      <c r="AC1442" s="68"/>
      <c r="AD1442" s="68"/>
      <c r="AE1442" s="68"/>
      <c r="AF1442" s="68"/>
      <c r="AG1442" s="68"/>
      <c r="AH1442" s="68"/>
      <c r="AI1442" s="68"/>
      <c r="AJ1442" s="68"/>
      <c r="AK1442" s="68"/>
      <c r="AL1442" s="68"/>
      <c r="AM1442" s="68"/>
      <c r="AN1442" s="68"/>
      <c r="AO1442" s="68"/>
      <c r="AP1442" s="68"/>
      <c r="AQ1442" s="68"/>
      <c r="AR1442" s="68"/>
      <c r="AS1442" s="68"/>
      <c r="AT1442" s="68"/>
      <c r="AU1442" s="68"/>
      <c r="AV1442" s="68"/>
      <c r="AW1442" s="68"/>
      <c r="AX1442" s="68"/>
      <c r="AY1442" s="68"/>
      <c r="AZ1442" s="68"/>
      <c r="BA1442" s="68"/>
      <c r="BB1442" s="68"/>
      <c r="BC1442" s="68"/>
      <c r="BD1442" s="68"/>
      <c r="BE1442" s="68"/>
      <c r="BF1442" s="68"/>
      <c r="BG1442" s="68"/>
      <c r="BH1442" s="68"/>
      <c r="BI1442" s="68"/>
      <c r="BJ1442" s="68"/>
      <c r="BK1442" s="68"/>
      <c r="BL1442" s="68"/>
      <c r="BM1442" s="68"/>
      <c r="BN1442" s="68"/>
      <c r="BO1442" s="68"/>
      <c r="BP1442" s="68"/>
      <c r="BQ1442" s="68"/>
      <c r="BR1442" s="68"/>
      <c r="BS1442" s="46"/>
    </row>
    <row r="1443" spans="4:71" s="47" customFormat="1" ht="9.75" customHeight="1" x14ac:dyDescent="0.3">
      <c r="D1443" s="68"/>
      <c r="E1443" s="68"/>
      <c r="F1443" s="68"/>
      <c r="G1443" s="68"/>
      <c r="H1443" s="68"/>
      <c r="I1443" s="68"/>
      <c r="J1443" s="68"/>
      <c r="K1443" s="68"/>
      <c r="L1443" s="68"/>
      <c r="M1443" s="68"/>
      <c r="N1443" s="68"/>
      <c r="O1443" s="68"/>
      <c r="P1443" s="68"/>
      <c r="Q1443" s="68"/>
      <c r="R1443" s="68"/>
      <c r="S1443" s="68"/>
      <c r="T1443" s="68"/>
      <c r="U1443" s="68"/>
      <c r="V1443" s="68"/>
      <c r="W1443" s="68"/>
      <c r="X1443" s="68"/>
      <c r="Y1443" s="68"/>
      <c r="Z1443" s="68"/>
      <c r="AA1443" s="68"/>
      <c r="AB1443" s="68"/>
      <c r="AC1443" s="68"/>
      <c r="AD1443" s="68"/>
      <c r="AE1443" s="68"/>
      <c r="AF1443" s="68"/>
      <c r="AG1443" s="68"/>
      <c r="AH1443" s="68"/>
      <c r="AI1443" s="68"/>
      <c r="AJ1443" s="68"/>
      <c r="AK1443" s="68"/>
      <c r="AL1443" s="68"/>
      <c r="AM1443" s="68"/>
      <c r="AN1443" s="68"/>
      <c r="AO1443" s="68"/>
      <c r="AP1443" s="68"/>
      <c r="AQ1443" s="68"/>
      <c r="AR1443" s="68"/>
      <c r="AS1443" s="68"/>
      <c r="AT1443" s="68"/>
      <c r="AU1443" s="68"/>
      <c r="AV1443" s="68"/>
      <c r="AW1443" s="68"/>
      <c r="AX1443" s="68"/>
      <c r="AY1443" s="68"/>
      <c r="AZ1443" s="68"/>
      <c r="BA1443" s="68"/>
      <c r="BB1443" s="68"/>
      <c r="BC1443" s="68"/>
      <c r="BD1443" s="68"/>
      <c r="BE1443" s="68"/>
      <c r="BF1443" s="68"/>
      <c r="BG1443" s="68"/>
      <c r="BH1443" s="68"/>
      <c r="BI1443" s="68"/>
      <c r="BJ1443" s="68"/>
      <c r="BK1443" s="68"/>
      <c r="BL1443" s="68"/>
      <c r="BM1443" s="68"/>
      <c r="BN1443" s="68"/>
      <c r="BO1443" s="68"/>
      <c r="BP1443" s="68"/>
      <c r="BQ1443" s="68"/>
      <c r="BR1443" s="68"/>
      <c r="BS1443" s="46"/>
    </row>
    <row r="1444" spans="4:71" s="47" customFormat="1" ht="9.75" customHeight="1" x14ac:dyDescent="0.3">
      <c r="D1444" s="68"/>
      <c r="E1444" s="68"/>
      <c r="F1444" s="68"/>
      <c r="G1444" s="68"/>
      <c r="H1444" s="68"/>
      <c r="I1444" s="68"/>
      <c r="J1444" s="68"/>
      <c r="K1444" s="68"/>
      <c r="L1444" s="68"/>
      <c r="M1444" s="68"/>
      <c r="N1444" s="68"/>
      <c r="O1444" s="68"/>
      <c r="P1444" s="68"/>
      <c r="Q1444" s="68"/>
      <c r="R1444" s="68"/>
      <c r="S1444" s="68"/>
      <c r="T1444" s="68"/>
      <c r="U1444" s="68"/>
      <c r="V1444" s="68"/>
      <c r="W1444" s="68"/>
      <c r="X1444" s="68"/>
      <c r="Y1444" s="68"/>
      <c r="Z1444" s="68"/>
      <c r="AA1444" s="68"/>
      <c r="AB1444" s="68"/>
      <c r="AC1444" s="68"/>
      <c r="AD1444" s="68"/>
      <c r="AE1444" s="68"/>
      <c r="AF1444" s="68"/>
      <c r="AG1444" s="68"/>
      <c r="AH1444" s="68"/>
      <c r="AI1444" s="68"/>
      <c r="AJ1444" s="68"/>
      <c r="AK1444" s="68"/>
      <c r="AL1444" s="68"/>
      <c r="AM1444" s="68"/>
      <c r="AN1444" s="68"/>
      <c r="AO1444" s="68"/>
      <c r="AP1444" s="68"/>
      <c r="AQ1444" s="68"/>
      <c r="AR1444" s="68"/>
      <c r="AS1444" s="68"/>
      <c r="AT1444" s="68"/>
      <c r="AU1444" s="68"/>
      <c r="AV1444" s="68"/>
      <c r="AW1444" s="68"/>
      <c r="AX1444" s="68"/>
      <c r="AY1444" s="68"/>
      <c r="AZ1444" s="68"/>
      <c r="BA1444" s="68"/>
      <c r="BB1444" s="68"/>
      <c r="BC1444" s="68"/>
      <c r="BD1444" s="68"/>
      <c r="BE1444" s="68"/>
      <c r="BF1444" s="68"/>
      <c r="BG1444" s="68"/>
      <c r="BH1444" s="68"/>
      <c r="BI1444" s="68"/>
      <c r="BJ1444" s="68"/>
      <c r="BK1444" s="68"/>
      <c r="BL1444" s="68"/>
      <c r="BM1444" s="68"/>
      <c r="BN1444" s="68"/>
      <c r="BO1444" s="68"/>
      <c r="BP1444" s="68"/>
      <c r="BQ1444" s="68"/>
      <c r="BR1444" s="68"/>
      <c r="BS1444" s="46"/>
    </row>
    <row r="1445" spans="4:71" s="47" customFormat="1" ht="9.75" customHeight="1" x14ac:dyDescent="0.3">
      <c r="D1445" s="68"/>
      <c r="E1445" s="68"/>
      <c r="F1445" s="68"/>
      <c r="G1445" s="68"/>
      <c r="H1445" s="68"/>
      <c r="I1445" s="68"/>
      <c r="J1445" s="68"/>
      <c r="K1445" s="68"/>
      <c r="L1445" s="68"/>
      <c r="M1445" s="68"/>
      <c r="N1445" s="68"/>
      <c r="O1445" s="68"/>
      <c r="P1445" s="68"/>
      <c r="Q1445" s="68"/>
      <c r="R1445" s="68"/>
      <c r="S1445" s="68"/>
      <c r="T1445" s="68"/>
      <c r="U1445" s="68"/>
      <c r="V1445" s="68"/>
      <c r="W1445" s="68"/>
      <c r="X1445" s="68"/>
      <c r="Y1445" s="68"/>
      <c r="Z1445" s="68"/>
      <c r="AA1445" s="68"/>
      <c r="AB1445" s="68"/>
      <c r="AC1445" s="68"/>
      <c r="AD1445" s="68"/>
      <c r="AE1445" s="68"/>
      <c r="AF1445" s="68"/>
      <c r="AG1445" s="68"/>
      <c r="AH1445" s="68"/>
      <c r="AI1445" s="68"/>
      <c r="AJ1445" s="68"/>
      <c r="AK1445" s="68"/>
      <c r="AL1445" s="68"/>
      <c r="AM1445" s="68"/>
      <c r="AN1445" s="68"/>
      <c r="AO1445" s="68"/>
      <c r="AP1445" s="68"/>
      <c r="AQ1445" s="68"/>
      <c r="AR1445" s="68"/>
      <c r="AS1445" s="68"/>
      <c r="AT1445" s="68"/>
      <c r="AU1445" s="68"/>
      <c r="AV1445" s="68"/>
      <c r="AW1445" s="68"/>
      <c r="AX1445" s="68"/>
      <c r="AY1445" s="68"/>
      <c r="AZ1445" s="68"/>
      <c r="BA1445" s="68"/>
      <c r="BB1445" s="68"/>
      <c r="BC1445" s="68"/>
      <c r="BD1445" s="68"/>
      <c r="BE1445" s="68"/>
      <c r="BF1445" s="68"/>
      <c r="BG1445" s="68"/>
      <c r="BH1445" s="68"/>
      <c r="BI1445" s="68"/>
      <c r="BJ1445" s="68"/>
      <c r="BK1445" s="68"/>
      <c r="BL1445" s="68"/>
      <c r="BM1445" s="68"/>
      <c r="BN1445" s="68"/>
      <c r="BO1445" s="68"/>
      <c r="BP1445" s="68"/>
      <c r="BQ1445" s="68"/>
      <c r="BR1445" s="68"/>
      <c r="BS1445" s="46"/>
    </row>
    <row r="1446" spans="4:71" s="47" customFormat="1" ht="9.75" customHeight="1" x14ac:dyDescent="0.3">
      <c r="D1446" s="68"/>
      <c r="E1446" s="68"/>
      <c r="F1446" s="68"/>
      <c r="G1446" s="68"/>
      <c r="H1446" s="68"/>
      <c r="I1446" s="68"/>
      <c r="J1446" s="68"/>
      <c r="K1446" s="68"/>
      <c r="L1446" s="68"/>
      <c r="M1446" s="68"/>
      <c r="N1446" s="68"/>
      <c r="O1446" s="68"/>
      <c r="P1446" s="68"/>
      <c r="Q1446" s="68"/>
      <c r="R1446" s="68"/>
      <c r="S1446" s="68"/>
      <c r="T1446" s="68"/>
      <c r="U1446" s="68"/>
      <c r="V1446" s="68"/>
      <c r="W1446" s="68"/>
      <c r="X1446" s="68"/>
      <c r="Y1446" s="68"/>
      <c r="Z1446" s="68"/>
      <c r="AA1446" s="68"/>
      <c r="AB1446" s="68"/>
      <c r="AC1446" s="68"/>
      <c r="AD1446" s="68"/>
      <c r="AE1446" s="68"/>
      <c r="AF1446" s="68"/>
      <c r="AG1446" s="68"/>
      <c r="AH1446" s="68"/>
      <c r="AI1446" s="68"/>
      <c r="AJ1446" s="68"/>
      <c r="AK1446" s="68"/>
      <c r="AL1446" s="68"/>
      <c r="AM1446" s="68"/>
      <c r="AN1446" s="68"/>
      <c r="AO1446" s="68"/>
      <c r="AP1446" s="68"/>
      <c r="AQ1446" s="68"/>
      <c r="AR1446" s="68"/>
      <c r="AS1446" s="68"/>
      <c r="AT1446" s="68"/>
      <c r="AU1446" s="68"/>
      <c r="AV1446" s="68"/>
      <c r="AW1446" s="68"/>
      <c r="AX1446" s="68"/>
      <c r="AY1446" s="68"/>
      <c r="AZ1446" s="68"/>
      <c r="BA1446" s="68"/>
      <c r="BB1446" s="68"/>
      <c r="BC1446" s="68"/>
      <c r="BD1446" s="68"/>
      <c r="BE1446" s="68"/>
      <c r="BF1446" s="68"/>
      <c r="BG1446" s="68"/>
      <c r="BH1446" s="68"/>
      <c r="BI1446" s="68"/>
      <c r="BJ1446" s="68"/>
      <c r="BK1446" s="68"/>
      <c r="BL1446" s="68"/>
      <c r="BM1446" s="68"/>
      <c r="BN1446" s="68"/>
      <c r="BO1446" s="68"/>
      <c r="BP1446" s="68"/>
      <c r="BQ1446" s="68"/>
      <c r="BR1446" s="68"/>
      <c r="BS1446" s="46"/>
    </row>
    <row r="1447" spans="4:71" s="47" customFormat="1" ht="9.75" customHeight="1" x14ac:dyDescent="0.3">
      <c r="D1447" s="68"/>
      <c r="E1447" s="68"/>
      <c r="F1447" s="68"/>
      <c r="G1447" s="68"/>
      <c r="H1447" s="68"/>
      <c r="I1447" s="68"/>
      <c r="J1447" s="68"/>
      <c r="K1447" s="68"/>
      <c r="L1447" s="68"/>
      <c r="M1447" s="68"/>
      <c r="N1447" s="68"/>
      <c r="O1447" s="68"/>
      <c r="P1447" s="68"/>
      <c r="Q1447" s="68"/>
      <c r="R1447" s="68"/>
      <c r="S1447" s="68"/>
      <c r="T1447" s="68"/>
      <c r="U1447" s="68"/>
      <c r="V1447" s="68"/>
      <c r="W1447" s="68"/>
      <c r="X1447" s="68"/>
      <c r="Y1447" s="68"/>
      <c r="Z1447" s="68"/>
      <c r="AA1447" s="68"/>
      <c r="AB1447" s="68"/>
      <c r="AC1447" s="68"/>
      <c r="AD1447" s="68"/>
      <c r="AE1447" s="68"/>
      <c r="AF1447" s="68"/>
      <c r="AG1447" s="68"/>
      <c r="AH1447" s="68"/>
      <c r="AI1447" s="68"/>
      <c r="AJ1447" s="68"/>
      <c r="AK1447" s="68"/>
      <c r="AL1447" s="68"/>
      <c r="AM1447" s="68"/>
      <c r="AN1447" s="68"/>
      <c r="AO1447" s="68"/>
      <c r="AP1447" s="68"/>
      <c r="AQ1447" s="68"/>
      <c r="AR1447" s="68"/>
      <c r="AS1447" s="68"/>
      <c r="AT1447" s="68"/>
      <c r="AU1447" s="68"/>
      <c r="AV1447" s="68"/>
      <c r="AW1447" s="68"/>
      <c r="AX1447" s="68"/>
      <c r="AY1447" s="68"/>
      <c r="AZ1447" s="68"/>
      <c r="BA1447" s="68"/>
      <c r="BB1447" s="68"/>
      <c r="BC1447" s="68"/>
      <c r="BD1447" s="68"/>
      <c r="BE1447" s="68"/>
      <c r="BF1447" s="68"/>
      <c r="BG1447" s="68"/>
      <c r="BH1447" s="68"/>
      <c r="BI1447" s="68"/>
      <c r="BJ1447" s="68"/>
      <c r="BK1447" s="68"/>
      <c r="BL1447" s="68"/>
      <c r="BM1447" s="68"/>
      <c r="BN1447" s="68"/>
      <c r="BO1447" s="68"/>
      <c r="BP1447" s="68"/>
      <c r="BQ1447" s="68"/>
      <c r="BR1447" s="68"/>
      <c r="BS1447" s="46"/>
    </row>
    <row r="1448" spans="4:71" s="47" customFormat="1" ht="9.75" customHeight="1" x14ac:dyDescent="0.3">
      <c r="D1448" s="68"/>
      <c r="E1448" s="68"/>
      <c r="F1448" s="68"/>
      <c r="G1448" s="68"/>
      <c r="H1448" s="68"/>
      <c r="I1448" s="68"/>
      <c r="J1448" s="68"/>
      <c r="K1448" s="68"/>
      <c r="L1448" s="68"/>
      <c r="M1448" s="68"/>
      <c r="N1448" s="68"/>
      <c r="O1448" s="68"/>
      <c r="P1448" s="68"/>
      <c r="Q1448" s="68"/>
      <c r="R1448" s="68"/>
      <c r="S1448" s="68"/>
      <c r="T1448" s="68"/>
      <c r="U1448" s="68"/>
      <c r="V1448" s="68"/>
      <c r="W1448" s="68"/>
      <c r="X1448" s="68"/>
      <c r="Y1448" s="68"/>
      <c r="Z1448" s="68"/>
      <c r="AA1448" s="68"/>
      <c r="AB1448" s="68"/>
      <c r="AC1448" s="68"/>
      <c r="AD1448" s="68"/>
      <c r="AE1448" s="68"/>
      <c r="AF1448" s="68"/>
      <c r="AG1448" s="68"/>
      <c r="AH1448" s="68"/>
      <c r="AI1448" s="68"/>
      <c r="AJ1448" s="68"/>
      <c r="AK1448" s="68"/>
      <c r="AL1448" s="68"/>
      <c r="AM1448" s="68"/>
      <c r="AN1448" s="68"/>
      <c r="AO1448" s="68"/>
      <c r="AP1448" s="68"/>
      <c r="AQ1448" s="68"/>
      <c r="AR1448" s="68"/>
      <c r="AS1448" s="68"/>
      <c r="AT1448" s="68"/>
      <c r="AU1448" s="68"/>
      <c r="AV1448" s="68"/>
      <c r="AW1448" s="68"/>
      <c r="AX1448" s="68"/>
      <c r="AY1448" s="68"/>
      <c r="AZ1448" s="68"/>
      <c r="BA1448" s="68"/>
      <c r="BB1448" s="68"/>
      <c r="BC1448" s="68"/>
      <c r="BD1448" s="68"/>
      <c r="BE1448" s="68"/>
      <c r="BF1448" s="68"/>
      <c r="BG1448" s="68"/>
      <c r="BH1448" s="68"/>
      <c r="BI1448" s="68"/>
      <c r="BJ1448" s="68"/>
      <c r="BK1448" s="68"/>
      <c r="BL1448" s="68"/>
      <c r="BM1448" s="68"/>
      <c r="BN1448" s="68"/>
      <c r="BO1448" s="68"/>
      <c r="BP1448" s="68"/>
      <c r="BQ1448" s="68"/>
      <c r="BR1448" s="68"/>
      <c r="BS1448" s="46"/>
    </row>
    <row r="1449" spans="4:71" s="47" customFormat="1" ht="9.75" customHeight="1" x14ac:dyDescent="0.3">
      <c r="D1449" s="68"/>
      <c r="E1449" s="68"/>
      <c r="F1449" s="68"/>
      <c r="G1449" s="68"/>
      <c r="H1449" s="68"/>
      <c r="I1449" s="68"/>
      <c r="J1449" s="68"/>
      <c r="K1449" s="68"/>
      <c r="L1449" s="68"/>
      <c r="M1449" s="68"/>
      <c r="N1449" s="68"/>
      <c r="O1449" s="68"/>
      <c r="P1449" s="68"/>
      <c r="Q1449" s="68"/>
      <c r="R1449" s="68"/>
      <c r="S1449" s="68"/>
      <c r="T1449" s="68"/>
      <c r="U1449" s="68"/>
      <c r="V1449" s="68"/>
      <c r="W1449" s="68"/>
      <c r="X1449" s="68"/>
      <c r="Y1449" s="68"/>
      <c r="Z1449" s="68"/>
      <c r="AA1449" s="68"/>
      <c r="AB1449" s="68"/>
      <c r="AC1449" s="68"/>
      <c r="AD1449" s="68"/>
      <c r="AE1449" s="68"/>
      <c r="AF1449" s="68"/>
      <c r="AG1449" s="68"/>
      <c r="AH1449" s="68"/>
      <c r="AI1449" s="68"/>
      <c r="AJ1449" s="68"/>
      <c r="AK1449" s="68"/>
      <c r="AL1449" s="68"/>
      <c r="AM1449" s="68"/>
      <c r="AN1449" s="68"/>
      <c r="AO1449" s="68"/>
      <c r="AP1449" s="68"/>
      <c r="AQ1449" s="68"/>
      <c r="AR1449" s="68"/>
      <c r="AS1449" s="68"/>
      <c r="AT1449" s="68"/>
      <c r="AU1449" s="68"/>
      <c r="AV1449" s="68"/>
      <c r="AW1449" s="68"/>
      <c r="AX1449" s="68"/>
      <c r="AY1449" s="68"/>
      <c r="AZ1449" s="68"/>
      <c r="BA1449" s="68"/>
      <c r="BB1449" s="68"/>
      <c r="BC1449" s="68"/>
      <c r="BD1449" s="68"/>
      <c r="BE1449" s="68"/>
      <c r="BF1449" s="68"/>
      <c r="BG1449" s="68"/>
      <c r="BH1449" s="68"/>
      <c r="BI1449" s="68"/>
      <c r="BJ1449" s="68"/>
      <c r="BK1449" s="68"/>
      <c r="BL1449" s="68"/>
      <c r="BM1449" s="68"/>
      <c r="BN1449" s="68"/>
      <c r="BO1449" s="68"/>
      <c r="BP1449" s="68"/>
      <c r="BQ1449" s="68"/>
      <c r="BR1449" s="68"/>
      <c r="BS1449" s="46"/>
    </row>
    <row r="1450" spans="4:71" s="47" customFormat="1" ht="9.75" customHeight="1" x14ac:dyDescent="0.3">
      <c r="D1450" s="68"/>
      <c r="E1450" s="68"/>
      <c r="F1450" s="68"/>
      <c r="G1450" s="68"/>
      <c r="H1450" s="68"/>
      <c r="I1450" s="68"/>
      <c r="J1450" s="68"/>
      <c r="K1450" s="68"/>
      <c r="L1450" s="68"/>
      <c r="M1450" s="68"/>
      <c r="N1450" s="68"/>
      <c r="O1450" s="68"/>
      <c r="P1450" s="68"/>
      <c r="Q1450" s="68"/>
      <c r="R1450" s="68"/>
      <c r="S1450" s="68"/>
      <c r="T1450" s="68"/>
      <c r="U1450" s="68"/>
      <c r="V1450" s="68"/>
      <c r="W1450" s="68"/>
      <c r="X1450" s="68"/>
      <c r="Y1450" s="68"/>
      <c r="Z1450" s="68"/>
      <c r="AA1450" s="68"/>
      <c r="AB1450" s="68"/>
      <c r="AC1450" s="68"/>
      <c r="AD1450" s="68"/>
      <c r="AE1450" s="68"/>
      <c r="AF1450" s="68"/>
      <c r="AG1450" s="68"/>
      <c r="AH1450" s="68"/>
      <c r="AI1450" s="68"/>
      <c r="AJ1450" s="68"/>
      <c r="AK1450" s="68"/>
      <c r="AL1450" s="68"/>
      <c r="AM1450" s="68"/>
      <c r="AN1450" s="68"/>
      <c r="AO1450" s="68"/>
      <c r="AP1450" s="68"/>
      <c r="AQ1450" s="68"/>
      <c r="AR1450" s="68"/>
      <c r="AS1450" s="68"/>
      <c r="AT1450" s="68"/>
      <c r="AU1450" s="68"/>
      <c r="AV1450" s="68"/>
      <c r="AW1450" s="68"/>
      <c r="AX1450" s="68"/>
      <c r="AY1450" s="68"/>
      <c r="AZ1450" s="68"/>
      <c r="BA1450" s="68"/>
      <c r="BB1450" s="68"/>
      <c r="BC1450" s="68"/>
      <c r="BD1450" s="68"/>
      <c r="BE1450" s="68"/>
      <c r="BF1450" s="68"/>
      <c r="BG1450" s="68"/>
      <c r="BH1450" s="68"/>
      <c r="BI1450" s="68"/>
      <c r="BJ1450" s="68"/>
      <c r="BK1450" s="68"/>
      <c r="BL1450" s="68"/>
      <c r="BM1450" s="68"/>
      <c r="BN1450" s="68"/>
      <c r="BO1450" s="68"/>
      <c r="BP1450" s="68"/>
      <c r="BQ1450" s="68"/>
      <c r="BR1450" s="68"/>
      <c r="BS1450" s="46"/>
    </row>
    <row r="1451" spans="4:71" s="47" customFormat="1" ht="9.75" customHeight="1" x14ac:dyDescent="0.3">
      <c r="D1451" s="68"/>
      <c r="E1451" s="68"/>
      <c r="F1451" s="68"/>
      <c r="G1451" s="68"/>
      <c r="H1451" s="68"/>
      <c r="I1451" s="68"/>
      <c r="J1451" s="68"/>
      <c r="K1451" s="68"/>
      <c r="L1451" s="68"/>
      <c r="M1451" s="68"/>
      <c r="N1451" s="68"/>
      <c r="O1451" s="68"/>
      <c r="P1451" s="68"/>
      <c r="Q1451" s="68"/>
      <c r="R1451" s="68"/>
      <c r="S1451" s="68"/>
      <c r="T1451" s="68"/>
      <c r="U1451" s="68"/>
      <c r="V1451" s="68"/>
      <c r="W1451" s="68"/>
      <c r="X1451" s="68"/>
      <c r="Y1451" s="68"/>
      <c r="Z1451" s="68"/>
      <c r="AA1451" s="68"/>
      <c r="AB1451" s="68"/>
      <c r="AC1451" s="68"/>
      <c r="AD1451" s="68"/>
      <c r="AE1451" s="68"/>
      <c r="AF1451" s="68"/>
      <c r="AG1451" s="68"/>
      <c r="AH1451" s="68"/>
      <c r="AI1451" s="68"/>
      <c r="AJ1451" s="68"/>
      <c r="AK1451" s="68"/>
      <c r="AL1451" s="68"/>
      <c r="AM1451" s="68"/>
      <c r="AN1451" s="68"/>
      <c r="AO1451" s="68"/>
      <c r="AP1451" s="68"/>
      <c r="AQ1451" s="68"/>
      <c r="AR1451" s="68"/>
      <c r="AS1451" s="68"/>
      <c r="AT1451" s="68"/>
      <c r="AU1451" s="68"/>
      <c r="AV1451" s="68"/>
      <c r="AW1451" s="68"/>
      <c r="AX1451" s="68"/>
      <c r="AY1451" s="68"/>
      <c r="AZ1451" s="68"/>
      <c r="BA1451" s="68"/>
      <c r="BB1451" s="68"/>
      <c r="BC1451" s="68"/>
      <c r="BD1451" s="68"/>
      <c r="BE1451" s="68"/>
      <c r="BF1451" s="68"/>
      <c r="BG1451" s="68"/>
      <c r="BH1451" s="68"/>
      <c r="BI1451" s="68"/>
      <c r="BJ1451" s="68"/>
      <c r="BK1451" s="68"/>
      <c r="BL1451" s="68"/>
      <c r="BM1451" s="68"/>
      <c r="BN1451" s="68"/>
      <c r="BO1451" s="68"/>
      <c r="BP1451" s="68"/>
      <c r="BQ1451" s="68"/>
      <c r="BR1451" s="68"/>
      <c r="BS1451" s="46"/>
    </row>
    <row r="1452" spans="4:71" s="47" customFormat="1" ht="9.75" customHeight="1" x14ac:dyDescent="0.3">
      <c r="D1452" s="68"/>
      <c r="E1452" s="68"/>
      <c r="F1452" s="68"/>
      <c r="G1452" s="68"/>
      <c r="H1452" s="68"/>
      <c r="I1452" s="68"/>
      <c r="J1452" s="68"/>
      <c r="K1452" s="68"/>
      <c r="L1452" s="68"/>
      <c r="M1452" s="68"/>
      <c r="N1452" s="68"/>
      <c r="O1452" s="68"/>
      <c r="P1452" s="68"/>
      <c r="Q1452" s="68"/>
      <c r="R1452" s="68"/>
      <c r="S1452" s="68"/>
      <c r="T1452" s="68"/>
      <c r="U1452" s="68"/>
      <c r="V1452" s="68"/>
      <c r="W1452" s="68"/>
      <c r="X1452" s="68"/>
      <c r="Y1452" s="68"/>
      <c r="Z1452" s="68"/>
      <c r="AA1452" s="68"/>
      <c r="AB1452" s="68"/>
      <c r="AC1452" s="68"/>
      <c r="AD1452" s="68"/>
      <c r="AE1452" s="68"/>
      <c r="AF1452" s="68"/>
      <c r="AG1452" s="68"/>
      <c r="AH1452" s="68"/>
      <c r="AI1452" s="68"/>
      <c r="AJ1452" s="68"/>
      <c r="AK1452" s="68"/>
      <c r="AL1452" s="68"/>
      <c r="AM1452" s="68"/>
      <c r="AN1452" s="68"/>
      <c r="AO1452" s="68"/>
      <c r="AP1452" s="68"/>
      <c r="AQ1452" s="68"/>
      <c r="AR1452" s="68"/>
      <c r="AS1452" s="68"/>
      <c r="AT1452" s="68"/>
      <c r="AU1452" s="68"/>
      <c r="AV1452" s="68"/>
      <c r="AW1452" s="68"/>
      <c r="AX1452" s="68"/>
      <c r="AY1452" s="68"/>
      <c r="AZ1452" s="68"/>
      <c r="BA1452" s="68"/>
      <c r="BB1452" s="68"/>
      <c r="BC1452" s="68"/>
      <c r="BD1452" s="68"/>
      <c r="BE1452" s="68"/>
      <c r="BF1452" s="68"/>
      <c r="BG1452" s="68"/>
      <c r="BH1452" s="68"/>
      <c r="BI1452" s="68"/>
      <c r="BJ1452" s="68"/>
      <c r="BK1452" s="68"/>
      <c r="BL1452" s="68"/>
      <c r="BM1452" s="68"/>
      <c r="BN1452" s="68"/>
      <c r="BO1452" s="68"/>
      <c r="BP1452" s="68"/>
      <c r="BQ1452" s="68"/>
      <c r="BR1452" s="68"/>
      <c r="BS1452" s="46"/>
    </row>
    <row r="1453" spans="4:71" s="47" customFormat="1" ht="9.75" customHeight="1" x14ac:dyDescent="0.3">
      <c r="D1453" s="68"/>
      <c r="E1453" s="68"/>
      <c r="F1453" s="68"/>
      <c r="G1453" s="68"/>
      <c r="H1453" s="68"/>
      <c r="I1453" s="68"/>
      <c r="J1453" s="68"/>
      <c r="K1453" s="68"/>
      <c r="L1453" s="68"/>
      <c r="M1453" s="68"/>
      <c r="N1453" s="68"/>
      <c r="O1453" s="68"/>
      <c r="P1453" s="68"/>
      <c r="Q1453" s="68"/>
      <c r="R1453" s="68"/>
      <c r="S1453" s="68"/>
      <c r="T1453" s="68"/>
      <c r="U1453" s="68"/>
      <c r="V1453" s="68"/>
      <c r="W1453" s="68"/>
      <c r="X1453" s="68"/>
      <c r="Y1453" s="68"/>
      <c r="Z1453" s="68"/>
      <c r="AA1453" s="68"/>
      <c r="AB1453" s="68"/>
      <c r="AC1453" s="68"/>
      <c r="AD1453" s="68"/>
      <c r="AE1453" s="68"/>
      <c r="AF1453" s="68"/>
      <c r="AG1453" s="68"/>
      <c r="AH1453" s="68"/>
      <c r="AI1453" s="68"/>
      <c r="AJ1453" s="68"/>
      <c r="AK1453" s="68"/>
      <c r="AL1453" s="68"/>
      <c r="AM1453" s="68"/>
      <c r="AN1453" s="68"/>
      <c r="AO1453" s="68"/>
      <c r="AP1453" s="68"/>
      <c r="AQ1453" s="68"/>
      <c r="AR1453" s="68"/>
      <c r="AS1453" s="68"/>
      <c r="AT1453" s="68"/>
      <c r="AU1453" s="68"/>
      <c r="AV1453" s="68"/>
      <c r="AW1453" s="68"/>
      <c r="AX1453" s="68"/>
      <c r="AY1453" s="68"/>
      <c r="AZ1453" s="68"/>
      <c r="BA1453" s="68"/>
      <c r="BB1453" s="68"/>
      <c r="BC1453" s="68"/>
      <c r="BD1453" s="68"/>
      <c r="BE1453" s="68"/>
      <c r="BF1453" s="68"/>
      <c r="BG1453" s="68"/>
      <c r="BH1453" s="68"/>
      <c r="BI1453" s="68"/>
      <c r="BJ1453" s="68"/>
      <c r="BK1453" s="68"/>
      <c r="BL1453" s="68"/>
      <c r="BM1453" s="68"/>
      <c r="BN1453" s="68"/>
      <c r="BO1453" s="68"/>
      <c r="BP1453" s="68"/>
      <c r="BQ1453" s="68"/>
      <c r="BR1453" s="68"/>
      <c r="BS1453" s="46"/>
    </row>
    <row r="1454" spans="4:71" s="47" customFormat="1" ht="9.75" customHeight="1" x14ac:dyDescent="0.3">
      <c r="D1454" s="68"/>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G1454" s="68"/>
      <c r="AH1454" s="68"/>
      <c r="AI1454" s="68"/>
      <c r="AJ1454" s="68"/>
      <c r="AK1454" s="68"/>
      <c r="AL1454" s="68"/>
      <c r="AM1454" s="68"/>
      <c r="AN1454" s="68"/>
      <c r="AO1454" s="68"/>
      <c r="AP1454" s="68"/>
      <c r="AQ1454" s="68"/>
      <c r="AR1454" s="68"/>
      <c r="AS1454" s="68"/>
      <c r="AT1454" s="68"/>
      <c r="AU1454" s="68"/>
      <c r="AV1454" s="68"/>
      <c r="AW1454" s="68"/>
      <c r="AX1454" s="68"/>
      <c r="AY1454" s="68"/>
      <c r="AZ1454" s="68"/>
      <c r="BA1454" s="68"/>
      <c r="BB1454" s="68"/>
      <c r="BC1454" s="68"/>
      <c r="BD1454" s="68"/>
      <c r="BE1454" s="68"/>
      <c r="BF1454" s="68"/>
      <c r="BG1454" s="68"/>
      <c r="BH1454" s="68"/>
      <c r="BI1454" s="68"/>
      <c r="BJ1454" s="68"/>
      <c r="BK1454" s="68"/>
      <c r="BL1454" s="68"/>
      <c r="BM1454" s="68"/>
      <c r="BN1454" s="68"/>
      <c r="BO1454" s="68"/>
      <c r="BP1454" s="68"/>
      <c r="BQ1454" s="68"/>
      <c r="BR1454" s="68"/>
      <c r="BS1454" s="46"/>
    </row>
    <row r="1455" spans="4:71" s="47" customFormat="1" ht="9.75" customHeight="1" x14ac:dyDescent="0.3">
      <c r="D1455" s="68"/>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G1455" s="68"/>
      <c r="AH1455" s="68"/>
      <c r="AI1455" s="68"/>
      <c r="AJ1455" s="68"/>
      <c r="AK1455" s="68"/>
      <c r="AL1455" s="68"/>
      <c r="AM1455" s="68"/>
      <c r="AN1455" s="68"/>
      <c r="AO1455" s="68"/>
      <c r="AP1455" s="68"/>
      <c r="AQ1455" s="68"/>
      <c r="AR1455" s="68"/>
      <c r="AS1455" s="68"/>
      <c r="AT1455" s="68"/>
      <c r="AU1455" s="68"/>
      <c r="AV1455" s="68"/>
      <c r="AW1455" s="68"/>
      <c r="AX1455" s="68"/>
      <c r="AY1455" s="68"/>
      <c r="AZ1455" s="68"/>
      <c r="BA1455" s="68"/>
      <c r="BB1455" s="68"/>
      <c r="BC1455" s="68"/>
      <c r="BD1455" s="68"/>
      <c r="BE1455" s="68"/>
      <c r="BF1455" s="68"/>
      <c r="BG1455" s="68"/>
      <c r="BH1455" s="68"/>
      <c r="BI1455" s="68"/>
      <c r="BJ1455" s="68"/>
      <c r="BK1455" s="68"/>
      <c r="BL1455" s="68"/>
      <c r="BM1455" s="68"/>
      <c r="BN1455" s="68"/>
      <c r="BO1455" s="68"/>
      <c r="BP1455" s="68"/>
      <c r="BQ1455" s="68"/>
      <c r="BR1455" s="68"/>
      <c r="BS1455" s="46"/>
    </row>
    <row r="1456" spans="4:71" s="47" customFormat="1" ht="9.75" customHeight="1" x14ac:dyDescent="0.3">
      <c r="D1456" s="68"/>
      <c r="E1456" s="68"/>
      <c r="F1456" s="68"/>
      <c r="G1456" s="68"/>
      <c r="H1456" s="68"/>
      <c r="I1456" s="68"/>
      <c r="J1456" s="68"/>
      <c r="K1456" s="68"/>
      <c r="L1456" s="68"/>
      <c r="M1456" s="68"/>
      <c r="N1456" s="68"/>
      <c r="O1456" s="68"/>
      <c r="P1456" s="68"/>
      <c r="Q1456" s="68"/>
      <c r="R1456" s="68"/>
      <c r="S1456" s="68"/>
      <c r="T1456" s="68"/>
      <c r="U1456" s="68"/>
      <c r="V1456" s="68"/>
      <c r="W1456" s="68"/>
      <c r="X1456" s="68"/>
      <c r="Y1456" s="68"/>
      <c r="Z1456" s="68"/>
      <c r="AA1456" s="68"/>
      <c r="AB1456" s="68"/>
      <c r="AC1456" s="68"/>
      <c r="AD1456" s="68"/>
      <c r="AE1456" s="68"/>
      <c r="AF1456" s="68"/>
      <c r="AG1456" s="68"/>
      <c r="AH1456" s="68"/>
      <c r="AI1456" s="68"/>
      <c r="AJ1456" s="68"/>
      <c r="AK1456" s="68"/>
      <c r="AL1456" s="68"/>
      <c r="AM1456" s="68"/>
      <c r="AN1456" s="68"/>
      <c r="AO1456" s="68"/>
      <c r="AP1456" s="68"/>
      <c r="AQ1456" s="68"/>
      <c r="AR1456" s="68"/>
      <c r="AS1456" s="68"/>
      <c r="AT1456" s="68"/>
      <c r="AU1456" s="68"/>
      <c r="AV1456" s="68"/>
      <c r="AW1456" s="68"/>
      <c r="AX1456" s="68"/>
      <c r="AY1456" s="68"/>
      <c r="AZ1456" s="68"/>
      <c r="BA1456" s="68"/>
      <c r="BB1456" s="68"/>
      <c r="BC1456" s="68"/>
      <c r="BD1456" s="68"/>
      <c r="BE1456" s="68"/>
      <c r="BF1456" s="68"/>
      <c r="BG1456" s="68"/>
      <c r="BH1456" s="68"/>
      <c r="BI1456" s="68"/>
      <c r="BJ1456" s="68"/>
      <c r="BK1456" s="68"/>
      <c r="BL1456" s="68"/>
      <c r="BM1456" s="68"/>
      <c r="BN1456" s="68"/>
      <c r="BO1456" s="68"/>
      <c r="BP1456" s="68"/>
      <c r="BQ1456" s="68"/>
      <c r="BR1456" s="68"/>
      <c r="BS1456" s="46"/>
    </row>
    <row r="1457" spans="4:71" s="47" customFormat="1" ht="9.75" customHeight="1" x14ac:dyDescent="0.3">
      <c r="D1457" s="68"/>
      <c r="E1457" s="68"/>
      <c r="F1457" s="68"/>
      <c r="G1457" s="68"/>
      <c r="H1457" s="68"/>
      <c r="I1457" s="68"/>
      <c r="J1457" s="68"/>
      <c r="K1457" s="68"/>
      <c r="L1457" s="68"/>
      <c r="M1457" s="68"/>
      <c r="N1457" s="68"/>
      <c r="O1457" s="68"/>
      <c r="P1457" s="68"/>
      <c r="Q1457" s="68"/>
      <c r="R1457" s="68"/>
      <c r="S1457" s="68"/>
      <c r="T1457" s="68"/>
      <c r="U1457" s="68"/>
      <c r="V1457" s="68"/>
      <c r="W1457" s="68"/>
      <c r="X1457" s="68"/>
      <c r="Y1457" s="68"/>
      <c r="Z1457" s="68"/>
      <c r="AA1457" s="68"/>
      <c r="AB1457" s="68"/>
      <c r="AC1457" s="68"/>
      <c r="AD1457" s="68"/>
      <c r="AE1457" s="68"/>
      <c r="AF1457" s="68"/>
      <c r="AG1457" s="68"/>
      <c r="AH1457" s="68"/>
      <c r="AI1457" s="68"/>
      <c r="AJ1457" s="68"/>
      <c r="AK1457" s="68"/>
      <c r="AL1457" s="68"/>
      <c r="AM1457" s="68"/>
      <c r="AN1457" s="68"/>
      <c r="AO1457" s="68"/>
      <c r="AP1457" s="68"/>
      <c r="AQ1457" s="68"/>
      <c r="AR1457" s="68"/>
      <c r="AS1457" s="68"/>
      <c r="AT1457" s="68"/>
      <c r="AU1457" s="68"/>
      <c r="AV1457" s="68"/>
      <c r="AW1457" s="68"/>
      <c r="AX1457" s="68"/>
      <c r="AY1457" s="68"/>
      <c r="AZ1457" s="68"/>
      <c r="BA1457" s="68"/>
      <c r="BB1457" s="68"/>
      <c r="BC1457" s="68"/>
      <c r="BD1457" s="68"/>
      <c r="BE1457" s="68"/>
      <c r="BF1457" s="68"/>
      <c r="BG1457" s="68"/>
      <c r="BH1457" s="68"/>
      <c r="BI1457" s="68"/>
      <c r="BJ1457" s="68"/>
      <c r="BK1457" s="68"/>
      <c r="BL1457" s="68"/>
      <c r="BM1457" s="68"/>
      <c r="BN1457" s="68"/>
      <c r="BO1457" s="68"/>
      <c r="BP1457" s="68"/>
      <c r="BQ1457" s="68"/>
      <c r="BR1457" s="68"/>
      <c r="BS1457" s="46"/>
    </row>
    <row r="1458" spans="4:71" s="47" customFormat="1" ht="9.75" customHeight="1" x14ac:dyDescent="0.3">
      <c r="D1458" s="68"/>
      <c r="E1458" s="68"/>
      <c r="F1458" s="68"/>
      <c r="G1458" s="68"/>
      <c r="H1458" s="68"/>
      <c r="I1458" s="68"/>
      <c r="J1458" s="68"/>
      <c r="K1458" s="68"/>
      <c r="L1458" s="68"/>
      <c r="M1458" s="68"/>
      <c r="N1458" s="68"/>
      <c r="O1458" s="68"/>
      <c r="P1458" s="68"/>
      <c r="Q1458" s="68"/>
      <c r="R1458" s="68"/>
      <c r="S1458" s="68"/>
      <c r="T1458" s="68"/>
      <c r="U1458" s="68"/>
      <c r="V1458" s="68"/>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68"/>
      <c r="AY1458" s="68"/>
      <c r="AZ1458" s="68"/>
      <c r="BA1458" s="68"/>
      <c r="BB1458" s="68"/>
      <c r="BC1458" s="68"/>
      <c r="BD1458" s="68"/>
      <c r="BE1458" s="68"/>
      <c r="BF1458" s="68"/>
      <c r="BG1458" s="68"/>
      <c r="BH1458" s="68"/>
      <c r="BI1458" s="68"/>
      <c r="BJ1458" s="68"/>
      <c r="BK1458" s="68"/>
      <c r="BL1458" s="68"/>
      <c r="BM1458" s="68"/>
      <c r="BN1458" s="68"/>
      <c r="BO1458" s="68"/>
      <c r="BP1458" s="68"/>
      <c r="BQ1458" s="68"/>
      <c r="BR1458" s="68"/>
      <c r="BS1458" s="46"/>
    </row>
    <row r="1459" spans="4:71" s="47" customFormat="1" ht="9.75" customHeight="1" x14ac:dyDescent="0.3">
      <c r="D1459" s="68"/>
      <c r="E1459" s="68"/>
      <c r="F1459" s="68"/>
      <c r="G1459" s="68"/>
      <c r="H1459" s="68"/>
      <c r="I1459" s="68"/>
      <c r="J1459" s="68"/>
      <c r="K1459" s="68"/>
      <c r="L1459" s="68"/>
      <c r="M1459" s="68"/>
      <c r="N1459" s="68"/>
      <c r="O1459" s="68"/>
      <c r="P1459" s="68"/>
      <c r="Q1459" s="68"/>
      <c r="R1459" s="68"/>
      <c r="S1459" s="68"/>
      <c r="T1459" s="68"/>
      <c r="U1459" s="68"/>
      <c r="V1459" s="68"/>
      <c r="W1459" s="68"/>
      <c r="X1459" s="68"/>
      <c r="Y1459" s="68"/>
      <c r="Z1459" s="68"/>
      <c r="AA1459" s="68"/>
      <c r="AB1459" s="68"/>
      <c r="AC1459" s="68"/>
      <c r="AD1459" s="68"/>
      <c r="AE1459" s="68"/>
      <c r="AF1459" s="68"/>
      <c r="AG1459" s="68"/>
      <c r="AH1459" s="68"/>
      <c r="AI1459" s="68"/>
      <c r="AJ1459" s="68"/>
      <c r="AK1459" s="68"/>
      <c r="AL1459" s="68"/>
      <c r="AM1459" s="68"/>
      <c r="AN1459" s="68"/>
      <c r="AO1459" s="68"/>
      <c r="AP1459" s="68"/>
      <c r="AQ1459" s="68"/>
      <c r="AR1459" s="68"/>
      <c r="AS1459" s="68"/>
      <c r="AT1459" s="68"/>
      <c r="AU1459" s="68"/>
      <c r="AV1459" s="68"/>
      <c r="AW1459" s="68"/>
      <c r="AX1459" s="68"/>
      <c r="AY1459" s="68"/>
      <c r="AZ1459" s="68"/>
      <c r="BA1459" s="68"/>
      <c r="BB1459" s="68"/>
      <c r="BC1459" s="68"/>
      <c r="BD1459" s="68"/>
      <c r="BE1459" s="68"/>
      <c r="BF1459" s="68"/>
      <c r="BG1459" s="68"/>
      <c r="BH1459" s="68"/>
      <c r="BI1459" s="68"/>
      <c r="BJ1459" s="68"/>
      <c r="BK1459" s="68"/>
      <c r="BL1459" s="68"/>
      <c r="BM1459" s="68"/>
      <c r="BN1459" s="68"/>
      <c r="BO1459" s="68"/>
      <c r="BP1459" s="68"/>
      <c r="BQ1459" s="68"/>
      <c r="BR1459" s="68"/>
      <c r="BS1459" s="46"/>
    </row>
    <row r="1460" spans="4:71" s="47" customFormat="1" ht="9.75" customHeight="1" x14ac:dyDescent="0.3">
      <c r="D1460" s="68"/>
      <c r="E1460" s="68"/>
      <c r="F1460" s="68"/>
      <c r="G1460" s="68"/>
      <c r="H1460" s="68"/>
      <c r="I1460" s="68"/>
      <c r="J1460" s="68"/>
      <c r="K1460" s="68"/>
      <c r="L1460" s="68"/>
      <c r="M1460" s="68"/>
      <c r="N1460" s="68"/>
      <c r="O1460" s="68"/>
      <c r="P1460" s="68"/>
      <c r="Q1460" s="68"/>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1460" s="68"/>
      <c r="AN1460" s="68"/>
      <c r="AO1460" s="68"/>
      <c r="AP1460" s="68"/>
      <c r="AQ1460" s="68"/>
      <c r="AR1460" s="68"/>
      <c r="AS1460" s="68"/>
      <c r="AT1460" s="68"/>
      <c r="AU1460" s="68"/>
      <c r="AV1460" s="68"/>
      <c r="AW1460" s="68"/>
      <c r="AX1460" s="68"/>
      <c r="AY1460" s="68"/>
      <c r="AZ1460" s="68"/>
      <c r="BA1460" s="68"/>
      <c r="BB1460" s="68"/>
      <c r="BC1460" s="68"/>
      <c r="BD1460" s="68"/>
      <c r="BE1460" s="68"/>
      <c r="BF1460" s="68"/>
      <c r="BG1460" s="68"/>
      <c r="BH1460" s="68"/>
      <c r="BI1460" s="68"/>
      <c r="BJ1460" s="68"/>
      <c r="BK1460" s="68"/>
      <c r="BL1460" s="68"/>
      <c r="BM1460" s="68"/>
      <c r="BN1460" s="68"/>
      <c r="BO1460" s="68"/>
      <c r="BP1460" s="68"/>
      <c r="BQ1460" s="68"/>
      <c r="BR1460" s="68"/>
      <c r="BS1460" s="46"/>
    </row>
    <row r="1461" spans="4:71" s="47" customFormat="1" ht="9.75" customHeight="1" x14ac:dyDescent="0.3">
      <c r="D1461" s="68"/>
      <c r="E1461" s="68"/>
      <c r="F1461" s="68"/>
      <c r="G1461" s="68"/>
      <c r="H1461" s="68"/>
      <c r="I1461" s="68"/>
      <c r="J1461" s="68"/>
      <c r="K1461" s="68"/>
      <c r="L1461" s="68"/>
      <c r="M1461" s="68"/>
      <c r="N1461" s="68"/>
      <c r="O1461" s="68"/>
      <c r="P1461" s="68"/>
      <c r="Q1461" s="68"/>
      <c r="R1461" s="68"/>
      <c r="S1461" s="68"/>
      <c r="T1461" s="68"/>
      <c r="U1461" s="68"/>
      <c r="V1461" s="68"/>
      <c r="W1461" s="68"/>
      <c r="X1461" s="68"/>
      <c r="Y1461" s="68"/>
      <c r="Z1461" s="68"/>
      <c r="AA1461" s="68"/>
      <c r="AB1461" s="68"/>
      <c r="AC1461" s="68"/>
      <c r="AD1461" s="68"/>
      <c r="AE1461" s="68"/>
      <c r="AF1461" s="68"/>
      <c r="AG1461" s="68"/>
      <c r="AH1461" s="68"/>
      <c r="AI1461" s="68"/>
      <c r="AJ1461" s="68"/>
      <c r="AK1461" s="68"/>
      <c r="AL1461" s="68"/>
      <c r="AM1461" s="68"/>
      <c r="AN1461" s="68"/>
      <c r="AO1461" s="68"/>
      <c r="AP1461" s="68"/>
      <c r="AQ1461" s="68"/>
      <c r="AR1461" s="68"/>
      <c r="AS1461" s="68"/>
      <c r="AT1461" s="68"/>
      <c r="AU1461" s="68"/>
      <c r="AV1461" s="68"/>
      <c r="AW1461" s="68"/>
      <c r="AX1461" s="68"/>
      <c r="AY1461" s="68"/>
      <c r="AZ1461" s="68"/>
      <c r="BA1461" s="68"/>
      <c r="BB1461" s="68"/>
      <c r="BC1461" s="68"/>
      <c r="BD1461" s="68"/>
      <c r="BE1461" s="68"/>
      <c r="BF1461" s="68"/>
      <c r="BG1461" s="68"/>
      <c r="BH1461" s="68"/>
      <c r="BI1461" s="68"/>
      <c r="BJ1461" s="68"/>
      <c r="BK1461" s="68"/>
      <c r="BL1461" s="68"/>
      <c r="BM1461" s="68"/>
      <c r="BN1461" s="68"/>
      <c r="BO1461" s="68"/>
      <c r="BP1461" s="68"/>
      <c r="BQ1461" s="68"/>
      <c r="BR1461" s="68"/>
      <c r="BS1461" s="46"/>
    </row>
    <row r="1462" spans="4:71" s="47" customFormat="1" ht="9.75" customHeight="1" x14ac:dyDescent="0.3">
      <c r="D1462" s="68"/>
      <c r="E1462" s="68"/>
      <c r="F1462" s="68"/>
      <c r="G1462" s="68"/>
      <c r="H1462" s="68"/>
      <c r="I1462" s="68"/>
      <c r="J1462" s="68"/>
      <c r="K1462" s="68"/>
      <c r="L1462" s="68"/>
      <c r="M1462" s="68"/>
      <c r="N1462" s="68"/>
      <c r="O1462" s="68"/>
      <c r="P1462" s="68"/>
      <c r="Q1462" s="68"/>
      <c r="R1462" s="68"/>
      <c r="S1462" s="68"/>
      <c r="T1462" s="68"/>
      <c r="U1462" s="68"/>
      <c r="V1462" s="68"/>
      <c r="W1462" s="68"/>
      <c r="X1462" s="68"/>
      <c r="Y1462" s="68"/>
      <c r="Z1462" s="68"/>
      <c r="AA1462" s="68"/>
      <c r="AB1462" s="68"/>
      <c r="AC1462" s="68"/>
      <c r="AD1462" s="68"/>
      <c r="AE1462" s="68"/>
      <c r="AF1462" s="68"/>
      <c r="AG1462" s="68"/>
      <c r="AH1462" s="68"/>
      <c r="AI1462" s="68"/>
      <c r="AJ1462" s="68"/>
      <c r="AK1462" s="68"/>
      <c r="AL1462" s="68"/>
      <c r="AM1462" s="68"/>
      <c r="AN1462" s="68"/>
      <c r="AO1462" s="68"/>
      <c r="AP1462" s="68"/>
      <c r="AQ1462" s="68"/>
      <c r="AR1462" s="68"/>
      <c r="AS1462" s="68"/>
      <c r="AT1462" s="68"/>
      <c r="AU1462" s="68"/>
      <c r="AV1462" s="68"/>
      <c r="AW1462" s="68"/>
      <c r="AX1462" s="68"/>
      <c r="AY1462" s="68"/>
      <c r="AZ1462" s="68"/>
      <c r="BA1462" s="68"/>
      <c r="BB1462" s="68"/>
      <c r="BC1462" s="68"/>
      <c r="BD1462" s="68"/>
      <c r="BE1462" s="68"/>
      <c r="BF1462" s="68"/>
      <c r="BG1462" s="68"/>
      <c r="BH1462" s="68"/>
      <c r="BI1462" s="68"/>
      <c r="BJ1462" s="68"/>
      <c r="BK1462" s="68"/>
      <c r="BL1462" s="68"/>
      <c r="BM1462" s="68"/>
      <c r="BN1462" s="68"/>
      <c r="BO1462" s="68"/>
      <c r="BP1462" s="68"/>
      <c r="BQ1462" s="68"/>
      <c r="BR1462" s="68"/>
      <c r="BS1462" s="46"/>
    </row>
    <row r="1463" spans="4:71" s="47" customFormat="1" ht="9.75" customHeight="1" x14ac:dyDescent="0.3">
      <c r="D1463" s="68"/>
      <c r="E1463" s="68"/>
      <c r="F1463" s="68"/>
      <c r="G1463" s="68"/>
      <c r="H1463" s="68"/>
      <c r="I1463" s="68"/>
      <c r="J1463" s="68"/>
      <c r="K1463" s="68"/>
      <c r="L1463" s="68"/>
      <c r="M1463" s="68"/>
      <c r="N1463" s="68"/>
      <c r="O1463" s="68"/>
      <c r="P1463" s="68"/>
      <c r="Q1463" s="68"/>
      <c r="R1463" s="68"/>
      <c r="S1463" s="68"/>
      <c r="T1463" s="68"/>
      <c r="U1463" s="68"/>
      <c r="V1463" s="68"/>
      <c r="W1463" s="68"/>
      <c r="X1463" s="68"/>
      <c r="Y1463" s="68"/>
      <c r="Z1463" s="68"/>
      <c r="AA1463" s="68"/>
      <c r="AB1463" s="68"/>
      <c r="AC1463" s="68"/>
      <c r="AD1463" s="68"/>
      <c r="AE1463" s="68"/>
      <c r="AF1463" s="68"/>
      <c r="AG1463" s="68"/>
      <c r="AH1463" s="68"/>
      <c r="AI1463" s="68"/>
      <c r="AJ1463" s="68"/>
      <c r="AK1463" s="68"/>
      <c r="AL1463" s="68"/>
      <c r="AM1463" s="68"/>
      <c r="AN1463" s="68"/>
      <c r="AO1463" s="68"/>
      <c r="AP1463" s="68"/>
      <c r="AQ1463" s="68"/>
      <c r="AR1463" s="68"/>
      <c r="AS1463" s="68"/>
      <c r="AT1463" s="68"/>
      <c r="AU1463" s="68"/>
      <c r="AV1463" s="68"/>
      <c r="AW1463" s="68"/>
      <c r="AX1463" s="68"/>
      <c r="AY1463" s="68"/>
      <c r="AZ1463" s="68"/>
      <c r="BA1463" s="68"/>
      <c r="BB1463" s="68"/>
      <c r="BC1463" s="68"/>
      <c r="BD1463" s="68"/>
      <c r="BE1463" s="68"/>
      <c r="BF1463" s="68"/>
      <c r="BG1463" s="68"/>
      <c r="BH1463" s="68"/>
      <c r="BI1463" s="68"/>
      <c r="BJ1463" s="68"/>
      <c r="BK1463" s="68"/>
      <c r="BL1463" s="68"/>
      <c r="BM1463" s="68"/>
      <c r="BN1463" s="68"/>
      <c r="BO1463" s="68"/>
      <c r="BP1463" s="68"/>
      <c r="BQ1463" s="68"/>
      <c r="BR1463" s="68"/>
      <c r="BS1463" s="46"/>
    </row>
    <row r="1464" spans="4:71" s="47" customFormat="1" ht="9.75" customHeight="1" x14ac:dyDescent="0.3">
      <c r="D1464" s="68"/>
      <c r="E1464" s="68"/>
      <c r="F1464" s="68"/>
      <c r="G1464" s="68"/>
      <c r="H1464" s="68"/>
      <c r="I1464" s="68"/>
      <c r="J1464" s="68"/>
      <c r="K1464" s="68"/>
      <c r="L1464" s="68"/>
      <c r="M1464" s="68"/>
      <c r="N1464" s="68"/>
      <c r="O1464" s="68"/>
      <c r="P1464" s="68"/>
      <c r="Q1464" s="68"/>
      <c r="R1464" s="68"/>
      <c r="S1464" s="68"/>
      <c r="T1464" s="68"/>
      <c r="U1464" s="68"/>
      <c r="V1464" s="68"/>
      <c r="W1464" s="68"/>
      <c r="X1464" s="68"/>
      <c r="Y1464" s="68"/>
      <c r="Z1464" s="68"/>
      <c r="AA1464" s="68"/>
      <c r="AB1464" s="68"/>
      <c r="AC1464" s="68"/>
      <c r="AD1464" s="68"/>
      <c r="AE1464" s="68"/>
      <c r="AF1464" s="68"/>
      <c r="AG1464" s="68"/>
      <c r="AH1464" s="68"/>
      <c r="AI1464" s="68"/>
      <c r="AJ1464" s="68"/>
      <c r="AK1464" s="68"/>
      <c r="AL1464" s="68"/>
      <c r="AM1464" s="68"/>
      <c r="AN1464" s="68"/>
      <c r="AO1464" s="68"/>
      <c r="AP1464" s="68"/>
      <c r="AQ1464" s="68"/>
      <c r="AR1464" s="68"/>
      <c r="AS1464" s="68"/>
      <c r="AT1464" s="68"/>
      <c r="AU1464" s="68"/>
      <c r="AV1464" s="68"/>
      <c r="AW1464" s="68"/>
      <c r="AX1464" s="68"/>
      <c r="AY1464" s="68"/>
      <c r="AZ1464" s="68"/>
      <c r="BA1464" s="68"/>
      <c r="BB1464" s="68"/>
      <c r="BC1464" s="68"/>
      <c r="BD1464" s="68"/>
      <c r="BE1464" s="68"/>
      <c r="BF1464" s="68"/>
      <c r="BG1464" s="68"/>
      <c r="BH1464" s="68"/>
      <c r="BI1464" s="68"/>
      <c r="BJ1464" s="68"/>
      <c r="BK1464" s="68"/>
      <c r="BL1464" s="68"/>
      <c r="BM1464" s="68"/>
      <c r="BN1464" s="68"/>
      <c r="BO1464" s="68"/>
      <c r="BP1464" s="68"/>
      <c r="BQ1464" s="68"/>
      <c r="BR1464" s="68"/>
      <c r="BS1464" s="46"/>
    </row>
    <row r="1465" spans="4:71" s="47" customFormat="1" ht="9.75" customHeight="1" x14ac:dyDescent="0.3">
      <c r="D1465" s="68"/>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1465" s="68"/>
      <c r="AN1465" s="68"/>
      <c r="AO1465" s="68"/>
      <c r="AP1465" s="68"/>
      <c r="AQ1465" s="68"/>
      <c r="AR1465" s="68"/>
      <c r="AS1465" s="68"/>
      <c r="AT1465" s="68"/>
      <c r="AU1465" s="68"/>
      <c r="AV1465" s="68"/>
      <c r="AW1465" s="68"/>
      <c r="AX1465" s="68"/>
      <c r="AY1465" s="68"/>
      <c r="AZ1465" s="68"/>
      <c r="BA1465" s="68"/>
      <c r="BB1465" s="68"/>
      <c r="BC1465" s="68"/>
      <c r="BD1465" s="68"/>
      <c r="BE1465" s="68"/>
      <c r="BF1465" s="68"/>
      <c r="BG1465" s="68"/>
      <c r="BH1465" s="68"/>
      <c r="BI1465" s="68"/>
      <c r="BJ1465" s="68"/>
      <c r="BK1465" s="68"/>
      <c r="BL1465" s="68"/>
      <c r="BM1465" s="68"/>
      <c r="BN1465" s="68"/>
      <c r="BO1465" s="68"/>
      <c r="BP1465" s="68"/>
      <c r="BQ1465" s="68"/>
      <c r="BR1465" s="68"/>
      <c r="BS1465" s="46"/>
    </row>
    <row r="1466" spans="4:71" s="47" customFormat="1" ht="9.75" customHeight="1" x14ac:dyDescent="0.3">
      <c r="D1466" s="68"/>
      <c r="E1466" s="68"/>
      <c r="F1466" s="68"/>
      <c r="G1466" s="68"/>
      <c r="H1466" s="68"/>
      <c r="I1466" s="68"/>
      <c r="J1466" s="68"/>
      <c r="K1466" s="68"/>
      <c r="L1466" s="68"/>
      <c r="M1466" s="68"/>
      <c r="N1466" s="68"/>
      <c r="O1466" s="68"/>
      <c r="P1466" s="68"/>
      <c r="Q1466" s="68"/>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1466" s="68"/>
      <c r="AN1466" s="68"/>
      <c r="AO1466" s="68"/>
      <c r="AP1466" s="68"/>
      <c r="AQ1466" s="68"/>
      <c r="AR1466" s="68"/>
      <c r="AS1466" s="68"/>
      <c r="AT1466" s="68"/>
      <c r="AU1466" s="68"/>
      <c r="AV1466" s="68"/>
      <c r="AW1466" s="68"/>
      <c r="AX1466" s="68"/>
      <c r="AY1466" s="68"/>
      <c r="AZ1466" s="68"/>
      <c r="BA1466" s="68"/>
      <c r="BB1466" s="68"/>
      <c r="BC1466" s="68"/>
      <c r="BD1466" s="68"/>
      <c r="BE1466" s="68"/>
      <c r="BF1466" s="68"/>
      <c r="BG1466" s="68"/>
      <c r="BH1466" s="68"/>
      <c r="BI1466" s="68"/>
      <c r="BJ1466" s="68"/>
      <c r="BK1466" s="68"/>
      <c r="BL1466" s="68"/>
      <c r="BM1466" s="68"/>
      <c r="BN1466" s="68"/>
      <c r="BO1466" s="68"/>
      <c r="BP1466" s="68"/>
      <c r="BQ1466" s="68"/>
      <c r="BR1466" s="68"/>
      <c r="BS1466" s="46"/>
    </row>
    <row r="1467" spans="4:71" s="47" customFormat="1" ht="9.75" customHeight="1" x14ac:dyDescent="0.3">
      <c r="D1467" s="68"/>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G1467" s="68"/>
      <c r="AH1467" s="68"/>
      <c r="AI1467" s="68"/>
      <c r="AJ1467" s="68"/>
      <c r="AK1467" s="68"/>
      <c r="AL1467" s="68"/>
      <c r="AM1467" s="68"/>
      <c r="AN1467" s="68"/>
      <c r="AO1467" s="68"/>
      <c r="AP1467" s="68"/>
      <c r="AQ1467" s="68"/>
      <c r="AR1467" s="68"/>
      <c r="AS1467" s="68"/>
      <c r="AT1467" s="68"/>
      <c r="AU1467" s="68"/>
      <c r="AV1467" s="68"/>
      <c r="AW1467" s="68"/>
      <c r="AX1467" s="68"/>
      <c r="AY1467" s="68"/>
      <c r="AZ1467" s="68"/>
      <c r="BA1467" s="68"/>
      <c r="BB1467" s="68"/>
      <c r="BC1467" s="68"/>
      <c r="BD1467" s="68"/>
      <c r="BE1467" s="68"/>
      <c r="BF1467" s="68"/>
      <c r="BG1467" s="68"/>
      <c r="BH1467" s="68"/>
      <c r="BI1467" s="68"/>
      <c r="BJ1467" s="68"/>
      <c r="BK1467" s="68"/>
      <c r="BL1467" s="68"/>
      <c r="BM1467" s="68"/>
      <c r="BN1467" s="68"/>
      <c r="BO1467" s="68"/>
      <c r="BP1467" s="68"/>
      <c r="BQ1467" s="68"/>
      <c r="BR1467" s="68"/>
      <c r="BS1467" s="46"/>
    </row>
    <row r="1468" spans="4:71" s="47" customFormat="1" ht="9.75" customHeight="1" x14ac:dyDescent="0.3">
      <c r="D1468" s="68"/>
      <c r="E1468" s="68"/>
      <c r="F1468" s="68"/>
      <c r="G1468" s="68"/>
      <c r="H1468" s="68"/>
      <c r="I1468" s="68"/>
      <c r="J1468" s="68"/>
      <c r="K1468" s="68"/>
      <c r="L1468" s="68"/>
      <c r="M1468" s="68"/>
      <c r="N1468" s="68"/>
      <c r="O1468" s="68"/>
      <c r="P1468" s="68"/>
      <c r="Q1468" s="68"/>
      <c r="R1468" s="68"/>
      <c r="S1468" s="68"/>
      <c r="T1468" s="68"/>
      <c r="U1468" s="68"/>
      <c r="V1468" s="68"/>
      <c r="W1468" s="68"/>
      <c r="X1468" s="68"/>
      <c r="Y1468" s="68"/>
      <c r="Z1468" s="68"/>
      <c r="AA1468" s="68"/>
      <c r="AB1468" s="68"/>
      <c r="AC1468" s="68"/>
      <c r="AD1468" s="68"/>
      <c r="AE1468" s="68"/>
      <c r="AF1468" s="68"/>
      <c r="AG1468" s="68"/>
      <c r="AH1468" s="68"/>
      <c r="AI1468" s="68"/>
      <c r="AJ1468" s="68"/>
      <c r="AK1468" s="68"/>
      <c r="AL1468" s="68"/>
      <c r="AM1468" s="68"/>
      <c r="AN1468" s="68"/>
      <c r="AO1468" s="68"/>
      <c r="AP1468" s="68"/>
      <c r="AQ1468" s="68"/>
      <c r="AR1468" s="68"/>
      <c r="AS1468" s="68"/>
      <c r="AT1468" s="68"/>
      <c r="AU1468" s="68"/>
      <c r="AV1468" s="68"/>
      <c r="AW1468" s="68"/>
      <c r="AX1468" s="68"/>
      <c r="AY1468" s="68"/>
      <c r="AZ1468" s="68"/>
      <c r="BA1468" s="68"/>
      <c r="BB1468" s="68"/>
      <c r="BC1468" s="68"/>
      <c r="BD1468" s="68"/>
      <c r="BE1468" s="68"/>
      <c r="BF1468" s="68"/>
      <c r="BG1468" s="68"/>
      <c r="BH1468" s="68"/>
      <c r="BI1468" s="68"/>
      <c r="BJ1468" s="68"/>
      <c r="BK1468" s="68"/>
      <c r="BL1468" s="68"/>
      <c r="BM1468" s="68"/>
      <c r="BN1468" s="68"/>
      <c r="BO1468" s="68"/>
      <c r="BP1468" s="68"/>
      <c r="BQ1468" s="68"/>
      <c r="BR1468" s="68"/>
      <c r="BS1468" s="46"/>
    </row>
    <row r="1469" spans="4:71" s="47" customFormat="1" ht="9.75" customHeight="1" x14ac:dyDescent="0.3">
      <c r="D1469" s="68"/>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G1469" s="68"/>
      <c r="AH1469" s="68"/>
      <c r="AI1469" s="68"/>
      <c r="AJ1469" s="68"/>
      <c r="AK1469" s="68"/>
      <c r="AL1469" s="68"/>
      <c r="AM1469" s="68"/>
      <c r="AN1469" s="68"/>
      <c r="AO1469" s="68"/>
      <c r="AP1469" s="68"/>
      <c r="AQ1469" s="68"/>
      <c r="AR1469" s="68"/>
      <c r="AS1469" s="68"/>
      <c r="AT1469" s="68"/>
      <c r="AU1469" s="68"/>
      <c r="AV1469" s="68"/>
      <c r="AW1469" s="68"/>
      <c r="AX1469" s="68"/>
      <c r="AY1469" s="68"/>
      <c r="AZ1469" s="68"/>
      <c r="BA1469" s="68"/>
      <c r="BB1469" s="68"/>
      <c r="BC1469" s="68"/>
      <c r="BD1469" s="68"/>
      <c r="BE1469" s="68"/>
      <c r="BF1469" s="68"/>
      <c r="BG1469" s="68"/>
      <c r="BH1469" s="68"/>
      <c r="BI1469" s="68"/>
      <c r="BJ1469" s="68"/>
      <c r="BK1469" s="68"/>
      <c r="BL1469" s="68"/>
      <c r="BM1469" s="68"/>
      <c r="BN1469" s="68"/>
      <c r="BO1469" s="68"/>
      <c r="BP1469" s="68"/>
      <c r="BQ1469" s="68"/>
      <c r="BR1469" s="68"/>
      <c r="BS1469" s="46"/>
    </row>
    <row r="1470" spans="4:71" s="47" customFormat="1" ht="9.75" customHeight="1" x14ac:dyDescent="0.3">
      <c r="D1470" s="68"/>
      <c r="E1470" s="68"/>
      <c r="F1470" s="68"/>
      <c r="G1470" s="68"/>
      <c r="H1470" s="68"/>
      <c r="I1470" s="68"/>
      <c r="J1470" s="68"/>
      <c r="K1470" s="68"/>
      <c r="L1470" s="68"/>
      <c r="M1470" s="68"/>
      <c r="N1470" s="68"/>
      <c r="O1470" s="68"/>
      <c r="P1470" s="68"/>
      <c r="Q1470" s="68"/>
      <c r="R1470" s="68"/>
      <c r="S1470" s="68"/>
      <c r="T1470" s="68"/>
      <c r="U1470" s="68"/>
      <c r="V1470" s="68"/>
      <c r="W1470" s="68"/>
      <c r="X1470" s="68"/>
      <c r="Y1470" s="68"/>
      <c r="Z1470" s="68"/>
      <c r="AA1470" s="68"/>
      <c r="AB1470" s="68"/>
      <c r="AC1470" s="68"/>
      <c r="AD1470" s="68"/>
      <c r="AE1470" s="68"/>
      <c r="AF1470" s="68"/>
      <c r="AG1470" s="68"/>
      <c r="AH1470" s="68"/>
      <c r="AI1470" s="68"/>
      <c r="AJ1470" s="68"/>
      <c r="AK1470" s="68"/>
      <c r="AL1470" s="68"/>
      <c r="AM1470" s="68"/>
      <c r="AN1470" s="68"/>
      <c r="AO1470" s="68"/>
      <c r="AP1470" s="68"/>
      <c r="AQ1470" s="68"/>
      <c r="AR1470" s="68"/>
      <c r="AS1470" s="68"/>
      <c r="AT1470" s="68"/>
      <c r="AU1470" s="68"/>
      <c r="AV1470" s="68"/>
      <c r="AW1470" s="68"/>
      <c r="AX1470" s="68"/>
      <c r="AY1470" s="68"/>
      <c r="AZ1470" s="68"/>
      <c r="BA1470" s="68"/>
      <c r="BB1470" s="68"/>
      <c r="BC1470" s="68"/>
      <c r="BD1470" s="68"/>
      <c r="BE1470" s="68"/>
      <c r="BF1470" s="68"/>
      <c r="BG1470" s="68"/>
      <c r="BH1470" s="68"/>
      <c r="BI1470" s="68"/>
      <c r="BJ1470" s="68"/>
      <c r="BK1470" s="68"/>
      <c r="BL1470" s="68"/>
      <c r="BM1470" s="68"/>
      <c r="BN1470" s="68"/>
      <c r="BO1470" s="68"/>
      <c r="BP1470" s="68"/>
      <c r="BQ1470" s="68"/>
      <c r="BR1470" s="68"/>
      <c r="BS1470" s="46"/>
    </row>
    <row r="1471" spans="4:71" s="47" customFormat="1" ht="9.75" customHeight="1" x14ac:dyDescent="0.3">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1471" s="68"/>
      <c r="AN1471" s="68"/>
      <c r="AO1471" s="68"/>
      <c r="AP1471" s="68"/>
      <c r="AQ1471" s="68"/>
      <c r="AR1471" s="68"/>
      <c r="AS1471" s="68"/>
      <c r="AT1471" s="68"/>
      <c r="AU1471" s="68"/>
      <c r="AV1471" s="68"/>
      <c r="AW1471" s="68"/>
      <c r="AX1471" s="68"/>
      <c r="AY1471" s="68"/>
      <c r="AZ1471" s="68"/>
      <c r="BA1471" s="68"/>
      <c r="BB1471" s="68"/>
      <c r="BC1471" s="68"/>
      <c r="BD1471" s="68"/>
      <c r="BE1471" s="68"/>
      <c r="BF1471" s="68"/>
      <c r="BG1471" s="68"/>
      <c r="BH1471" s="68"/>
      <c r="BI1471" s="68"/>
      <c r="BJ1471" s="68"/>
      <c r="BK1471" s="68"/>
      <c r="BL1471" s="68"/>
      <c r="BM1471" s="68"/>
      <c r="BN1471" s="68"/>
      <c r="BO1471" s="68"/>
      <c r="BP1471" s="68"/>
      <c r="BQ1471" s="68"/>
      <c r="BR1471" s="68"/>
      <c r="BS1471" s="46"/>
    </row>
    <row r="1472" spans="4:71" s="47" customFormat="1" ht="9.75" customHeight="1" x14ac:dyDescent="0.3">
      <c r="D1472" s="68"/>
      <c r="E1472" s="68"/>
      <c r="F1472" s="68"/>
      <c r="G1472" s="68"/>
      <c r="H1472" s="68"/>
      <c r="I1472" s="68"/>
      <c r="J1472" s="68"/>
      <c r="K1472" s="68"/>
      <c r="L1472" s="68"/>
      <c r="M1472" s="68"/>
      <c r="N1472" s="68"/>
      <c r="O1472" s="68"/>
      <c r="P1472" s="68"/>
      <c r="Q1472" s="68"/>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1472" s="68"/>
      <c r="AN1472" s="68"/>
      <c r="AO1472" s="68"/>
      <c r="AP1472" s="68"/>
      <c r="AQ1472" s="68"/>
      <c r="AR1472" s="68"/>
      <c r="AS1472" s="68"/>
      <c r="AT1472" s="68"/>
      <c r="AU1472" s="68"/>
      <c r="AV1472" s="68"/>
      <c r="AW1472" s="68"/>
      <c r="AX1472" s="68"/>
      <c r="AY1472" s="68"/>
      <c r="AZ1472" s="68"/>
      <c r="BA1472" s="68"/>
      <c r="BB1472" s="68"/>
      <c r="BC1472" s="68"/>
      <c r="BD1472" s="68"/>
      <c r="BE1472" s="68"/>
      <c r="BF1472" s="68"/>
      <c r="BG1472" s="68"/>
      <c r="BH1472" s="68"/>
      <c r="BI1472" s="68"/>
      <c r="BJ1472" s="68"/>
      <c r="BK1472" s="68"/>
      <c r="BL1472" s="68"/>
      <c r="BM1472" s="68"/>
      <c r="BN1472" s="68"/>
      <c r="BO1472" s="68"/>
      <c r="BP1472" s="68"/>
      <c r="BQ1472" s="68"/>
      <c r="BR1472" s="68"/>
      <c r="BS1472" s="46"/>
    </row>
    <row r="1473" spans="4:71" s="47" customFormat="1" ht="9.75" customHeight="1" x14ac:dyDescent="0.3">
      <c r="D1473" s="68"/>
      <c r="E1473" s="68"/>
      <c r="F1473" s="68"/>
      <c r="G1473" s="68"/>
      <c r="H1473" s="68"/>
      <c r="I1473" s="68"/>
      <c r="J1473" s="68"/>
      <c r="K1473" s="68"/>
      <c r="L1473" s="68"/>
      <c r="M1473" s="68"/>
      <c r="N1473" s="68"/>
      <c r="O1473" s="68"/>
      <c r="P1473" s="68"/>
      <c r="Q1473" s="68"/>
      <c r="R1473" s="68"/>
      <c r="S1473" s="68"/>
      <c r="T1473" s="68"/>
      <c r="U1473" s="68"/>
      <c r="V1473" s="68"/>
      <c r="W1473" s="68"/>
      <c r="X1473" s="68"/>
      <c r="Y1473" s="68"/>
      <c r="Z1473" s="68"/>
      <c r="AA1473" s="68"/>
      <c r="AB1473" s="68"/>
      <c r="AC1473" s="68"/>
      <c r="AD1473" s="68"/>
      <c r="AE1473" s="68"/>
      <c r="AF1473" s="68"/>
      <c r="AG1473" s="68"/>
      <c r="AH1473" s="68"/>
      <c r="AI1473" s="68"/>
      <c r="AJ1473" s="68"/>
      <c r="AK1473" s="68"/>
      <c r="AL1473" s="68"/>
      <c r="AM1473" s="68"/>
      <c r="AN1473" s="68"/>
      <c r="AO1473" s="68"/>
      <c r="AP1473" s="68"/>
      <c r="AQ1473" s="68"/>
      <c r="AR1473" s="68"/>
      <c r="AS1473" s="68"/>
      <c r="AT1473" s="68"/>
      <c r="AU1473" s="68"/>
      <c r="AV1473" s="68"/>
      <c r="AW1473" s="68"/>
      <c r="AX1473" s="68"/>
      <c r="AY1473" s="68"/>
      <c r="AZ1473" s="68"/>
      <c r="BA1473" s="68"/>
      <c r="BB1473" s="68"/>
      <c r="BC1473" s="68"/>
      <c r="BD1473" s="68"/>
      <c r="BE1473" s="68"/>
      <c r="BF1473" s="68"/>
      <c r="BG1473" s="68"/>
      <c r="BH1473" s="68"/>
      <c r="BI1473" s="68"/>
      <c r="BJ1473" s="68"/>
      <c r="BK1473" s="68"/>
      <c r="BL1473" s="68"/>
      <c r="BM1473" s="68"/>
      <c r="BN1473" s="68"/>
      <c r="BO1473" s="68"/>
      <c r="BP1473" s="68"/>
      <c r="BQ1473" s="68"/>
      <c r="BR1473" s="68"/>
      <c r="BS1473" s="46"/>
    </row>
    <row r="1474" spans="4:71" s="47" customFormat="1" ht="9.75" customHeight="1" x14ac:dyDescent="0.3">
      <c r="D1474" s="68"/>
      <c r="E1474" s="68"/>
      <c r="F1474" s="68"/>
      <c r="G1474" s="68"/>
      <c r="H1474" s="68"/>
      <c r="I1474" s="68"/>
      <c r="J1474" s="68"/>
      <c r="K1474" s="68"/>
      <c r="L1474" s="68"/>
      <c r="M1474" s="68"/>
      <c r="N1474" s="68"/>
      <c r="O1474" s="68"/>
      <c r="P1474" s="68"/>
      <c r="Q1474" s="68"/>
      <c r="R1474" s="68"/>
      <c r="S1474" s="68"/>
      <c r="T1474" s="68"/>
      <c r="U1474" s="68"/>
      <c r="V1474" s="68"/>
      <c r="W1474" s="68"/>
      <c r="X1474" s="68"/>
      <c r="Y1474" s="68"/>
      <c r="Z1474" s="68"/>
      <c r="AA1474" s="68"/>
      <c r="AB1474" s="68"/>
      <c r="AC1474" s="68"/>
      <c r="AD1474" s="68"/>
      <c r="AE1474" s="68"/>
      <c r="AF1474" s="68"/>
      <c r="AG1474" s="68"/>
      <c r="AH1474" s="68"/>
      <c r="AI1474" s="68"/>
      <c r="AJ1474" s="68"/>
      <c r="AK1474" s="68"/>
      <c r="AL1474" s="68"/>
      <c r="AM1474" s="68"/>
      <c r="AN1474" s="68"/>
      <c r="AO1474" s="68"/>
      <c r="AP1474" s="68"/>
      <c r="AQ1474" s="68"/>
      <c r="AR1474" s="68"/>
      <c r="AS1474" s="68"/>
      <c r="AT1474" s="68"/>
      <c r="AU1474" s="68"/>
      <c r="AV1474" s="68"/>
      <c r="AW1474" s="68"/>
      <c r="AX1474" s="68"/>
      <c r="AY1474" s="68"/>
      <c r="AZ1474" s="68"/>
      <c r="BA1474" s="68"/>
      <c r="BB1474" s="68"/>
      <c r="BC1474" s="68"/>
      <c r="BD1474" s="68"/>
      <c r="BE1474" s="68"/>
      <c r="BF1474" s="68"/>
      <c r="BG1474" s="68"/>
      <c r="BH1474" s="68"/>
      <c r="BI1474" s="68"/>
      <c r="BJ1474" s="68"/>
      <c r="BK1474" s="68"/>
      <c r="BL1474" s="68"/>
      <c r="BM1474" s="68"/>
      <c r="BN1474" s="68"/>
      <c r="BO1474" s="68"/>
      <c r="BP1474" s="68"/>
      <c r="BQ1474" s="68"/>
      <c r="BR1474" s="68"/>
      <c r="BS1474" s="46"/>
    </row>
    <row r="1475" spans="4:71" s="47" customFormat="1" ht="9.75" customHeight="1" x14ac:dyDescent="0.3">
      <c r="D1475" s="68"/>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G1475" s="68"/>
      <c r="AH1475" s="68"/>
      <c r="AI1475" s="68"/>
      <c r="AJ1475" s="68"/>
      <c r="AK1475" s="68"/>
      <c r="AL1475" s="68"/>
      <c r="AM1475" s="68"/>
      <c r="AN1475" s="68"/>
      <c r="AO1475" s="68"/>
      <c r="AP1475" s="68"/>
      <c r="AQ1475" s="68"/>
      <c r="AR1475" s="68"/>
      <c r="AS1475" s="68"/>
      <c r="AT1475" s="68"/>
      <c r="AU1475" s="68"/>
      <c r="AV1475" s="68"/>
      <c r="AW1475" s="68"/>
      <c r="AX1475" s="68"/>
      <c r="AY1475" s="68"/>
      <c r="AZ1475" s="68"/>
      <c r="BA1475" s="68"/>
      <c r="BB1475" s="68"/>
      <c r="BC1475" s="68"/>
      <c r="BD1475" s="68"/>
      <c r="BE1475" s="68"/>
      <c r="BF1475" s="68"/>
      <c r="BG1475" s="68"/>
      <c r="BH1475" s="68"/>
      <c r="BI1475" s="68"/>
      <c r="BJ1475" s="68"/>
      <c r="BK1475" s="68"/>
      <c r="BL1475" s="68"/>
      <c r="BM1475" s="68"/>
      <c r="BN1475" s="68"/>
      <c r="BO1475" s="68"/>
      <c r="BP1475" s="68"/>
      <c r="BQ1475" s="68"/>
      <c r="BR1475" s="68"/>
      <c r="BS1475" s="46"/>
    </row>
    <row r="1476" spans="4:71" s="47" customFormat="1" ht="9.75" customHeight="1" x14ac:dyDescent="0.3">
      <c r="D1476" s="68"/>
      <c r="E1476" s="68"/>
      <c r="F1476" s="68"/>
      <c r="G1476" s="68"/>
      <c r="H1476" s="68"/>
      <c r="I1476" s="68"/>
      <c r="J1476" s="68"/>
      <c r="K1476" s="68"/>
      <c r="L1476" s="68"/>
      <c r="M1476" s="68"/>
      <c r="N1476" s="68"/>
      <c r="O1476" s="68"/>
      <c r="P1476" s="68"/>
      <c r="Q1476" s="68"/>
      <c r="R1476" s="68"/>
      <c r="S1476" s="68"/>
      <c r="T1476" s="68"/>
      <c r="U1476" s="68"/>
      <c r="V1476" s="68"/>
      <c r="W1476" s="68"/>
      <c r="X1476" s="68"/>
      <c r="Y1476" s="68"/>
      <c r="Z1476" s="68"/>
      <c r="AA1476" s="68"/>
      <c r="AB1476" s="68"/>
      <c r="AC1476" s="68"/>
      <c r="AD1476" s="68"/>
      <c r="AE1476" s="68"/>
      <c r="AF1476" s="68"/>
      <c r="AG1476" s="68"/>
      <c r="AH1476" s="68"/>
      <c r="AI1476" s="68"/>
      <c r="AJ1476" s="68"/>
      <c r="AK1476" s="68"/>
      <c r="AL1476" s="68"/>
      <c r="AM1476" s="68"/>
      <c r="AN1476" s="68"/>
      <c r="AO1476" s="68"/>
      <c r="AP1476" s="68"/>
      <c r="AQ1476" s="68"/>
      <c r="AR1476" s="68"/>
      <c r="AS1476" s="68"/>
      <c r="AT1476" s="68"/>
      <c r="AU1476" s="68"/>
      <c r="AV1476" s="68"/>
      <c r="AW1476" s="68"/>
      <c r="AX1476" s="68"/>
      <c r="AY1476" s="68"/>
      <c r="AZ1476" s="68"/>
      <c r="BA1476" s="68"/>
      <c r="BB1476" s="68"/>
      <c r="BC1476" s="68"/>
      <c r="BD1476" s="68"/>
      <c r="BE1476" s="68"/>
      <c r="BF1476" s="68"/>
      <c r="BG1476" s="68"/>
      <c r="BH1476" s="68"/>
      <c r="BI1476" s="68"/>
      <c r="BJ1476" s="68"/>
      <c r="BK1476" s="68"/>
      <c r="BL1476" s="68"/>
      <c r="BM1476" s="68"/>
      <c r="BN1476" s="68"/>
      <c r="BO1476" s="68"/>
      <c r="BP1476" s="68"/>
      <c r="BQ1476" s="68"/>
      <c r="BR1476" s="68"/>
      <c r="BS1476" s="46"/>
    </row>
    <row r="1477" spans="4:71" s="47" customFormat="1" ht="9.75" customHeight="1" x14ac:dyDescent="0.3">
      <c r="D1477" s="68"/>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1477" s="68"/>
      <c r="AN1477" s="68"/>
      <c r="AO1477" s="68"/>
      <c r="AP1477" s="68"/>
      <c r="AQ1477" s="68"/>
      <c r="AR1477" s="68"/>
      <c r="AS1477" s="68"/>
      <c r="AT1477" s="68"/>
      <c r="AU1477" s="68"/>
      <c r="AV1477" s="68"/>
      <c r="AW1477" s="68"/>
      <c r="AX1477" s="68"/>
      <c r="AY1477" s="68"/>
      <c r="AZ1477" s="68"/>
      <c r="BA1477" s="68"/>
      <c r="BB1477" s="68"/>
      <c r="BC1477" s="68"/>
      <c r="BD1477" s="68"/>
      <c r="BE1477" s="68"/>
      <c r="BF1477" s="68"/>
      <c r="BG1477" s="68"/>
      <c r="BH1477" s="68"/>
      <c r="BI1477" s="68"/>
      <c r="BJ1477" s="68"/>
      <c r="BK1477" s="68"/>
      <c r="BL1477" s="68"/>
      <c r="BM1477" s="68"/>
      <c r="BN1477" s="68"/>
      <c r="BO1477" s="68"/>
      <c r="BP1477" s="68"/>
      <c r="BQ1477" s="68"/>
      <c r="BR1477" s="68"/>
      <c r="BS1477" s="46"/>
    </row>
    <row r="1478" spans="4:71" s="47" customFormat="1" ht="9.75" customHeight="1" x14ac:dyDescent="0.3">
      <c r="D1478" s="68"/>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G1478" s="68"/>
      <c r="AH1478" s="68"/>
      <c r="AI1478" s="68"/>
      <c r="AJ1478" s="68"/>
      <c r="AK1478" s="68"/>
      <c r="AL1478" s="68"/>
      <c r="AM1478" s="68"/>
      <c r="AN1478" s="68"/>
      <c r="AO1478" s="68"/>
      <c r="AP1478" s="68"/>
      <c r="AQ1478" s="68"/>
      <c r="AR1478" s="68"/>
      <c r="AS1478" s="68"/>
      <c r="AT1478" s="68"/>
      <c r="AU1478" s="68"/>
      <c r="AV1478" s="68"/>
      <c r="AW1478" s="68"/>
      <c r="AX1478" s="68"/>
      <c r="AY1478" s="68"/>
      <c r="AZ1478" s="68"/>
      <c r="BA1478" s="68"/>
      <c r="BB1478" s="68"/>
      <c r="BC1478" s="68"/>
      <c r="BD1478" s="68"/>
      <c r="BE1478" s="68"/>
      <c r="BF1478" s="68"/>
      <c r="BG1478" s="68"/>
      <c r="BH1478" s="68"/>
      <c r="BI1478" s="68"/>
      <c r="BJ1478" s="68"/>
      <c r="BK1478" s="68"/>
      <c r="BL1478" s="68"/>
      <c r="BM1478" s="68"/>
      <c r="BN1478" s="68"/>
      <c r="BO1478" s="68"/>
      <c r="BP1478" s="68"/>
      <c r="BQ1478" s="68"/>
      <c r="BR1478" s="68"/>
      <c r="BS1478" s="46"/>
    </row>
    <row r="1479" spans="4:71" s="47" customFormat="1" ht="9.75" customHeight="1" x14ac:dyDescent="0.3">
      <c r="D1479" s="68"/>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G1479" s="68"/>
      <c r="AH1479" s="68"/>
      <c r="AI1479" s="68"/>
      <c r="AJ1479" s="68"/>
      <c r="AK1479" s="68"/>
      <c r="AL1479" s="68"/>
      <c r="AM1479" s="68"/>
      <c r="AN1479" s="68"/>
      <c r="AO1479" s="68"/>
      <c r="AP1479" s="68"/>
      <c r="AQ1479" s="68"/>
      <c r="AR1479" s="68"/>
      <c r="AS1479" s="68"/>
      <c r="AT1479" s="68"/>
      <c r="AU1479" s="68"/>
      <c r="AV1479" s="68"/>
      <c r="AW1479" s="68"/>
      <c r="AX1479" s="68"/>
      <c r="AY1479" s="68"/>
      <c r="AZ1479" s="68"/>
      <c r="BA1479" s="68"/>
      <c r="BB1479" s="68"/>
      <c r="BC1479" s="68"/>
      <c r="BD1479" s="68"/>
      <c r="BE1479" s="68"/>
      <c r="BF1479" s="68"/>
      <c r="BG1479" s="68"/>
      <c r="BH1479" s="68"/>
      <c r="BI1479" s="68"/>
      <c r="BJ1479" s="68"/>
      <c r="BK1479" s="68"/>
      <c r="BL1479" s="68"/>
      <c r="BM1479" s="68"/>
      <c r="BN1479" s="68"/>
      <c r="BO1479" s="68"/>
      <c r="BP1479" s="68"/>
      <c r="BQ1479" s="68"/>
      <c r="BR1479" s="68"/>
      <c r="BS1479" s="46"/>
    </row>
    <row r="1480" spans="4:71" s="47" customFormat="1" ht="9.75" customHeight="1" x14ac:dyDescent="0.3">
      <c r="D1480" s="68"/>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G1480" s="68"/>
      <c r="AH1480" s="68"/>
      <c r="AI1480" s="68"/>
      <c r="AJ1480" s="68"/>
      <c r="AK1480" s="68"/>
      <c r="AL1480" s="68"/>
      <c r="AM1480" s="68"/>
      <c r="AN1480" s="68"/>
      <c r="AO1480" s="68"/>
      <c r="AP1480" s="68"/>
      <c r="AQ1480" s="68"/>
      <c r="AR1480" s="68"/>
      <c r="AS1480" s="68"/>
      <c r="AT1480" s="68"/>
      <c r="AU1480" s="68"/>
      <c r="AV1480" s="68"/>
      <c r="AW1480" s="68"/>
      <c r="AX1480" s="68"/>
      <c r="AY1480" s="68"/>
      <c r="AZ1480" s="68"/>
      <c r="BA1480" s="68"/>
      <c r="BB1480" s="68"/>
      <c r="BC1480" s="68"/>
      <c r="BD1480" s="68"/>
      <c r="BE1480" s="68"/>
      <c r="BF1480" s="68"/>
      <c r="BG1480" s="68"/>
      <c r="BH1480" s="68"/>
      <c r="BI1480" s="68"/>
      <c r="BJ1480" s="68"/>
      <c r="BK1480" s="68"/>
      <c r="BL1480" s="68"/>
      <c r="BM1480" s="68"/>
      <c r="BN1480" s="68"/>
      <c r="BO1480" s="68"/>
      <c r="BP1480" s="68"/>
      <c r="BQ1480" s="68"/>
      <c r="BR1480" s="68"/>
      <c r="BS1480" s="46"/>
    </row>
    <row r="1481" spans="4:71" s="47" customFormat="1" ht="9.75" customHeight="1" x14ac:dyDescent="0.3">
      <c r="D1481" s="68"/>
      <c r="E1481" s="68"/>
      <c r="F1481" s="68"/>
      <c r="G1481" s="68"/>
      <c r="H1481" s="68"/>
      <c r="I1481" s="68"/>
      <c r="J1481" s="68"/>
      <c r="K1481" s="68"/>
      <c r="L1481" s="68"/>
      <c r="M1481" s="68"/>
      <c r="N1481" s="68"/>
      <c r="O1481" s="68"/>
      <c r="P1481" s="68"/>
      <c r="Q1481" s="68"/>
      <c r="R1481" s="68"/>
      <c r="S1481" s="68"/>
      <c r="T1481" s="68"/>
      <c r="U1481" s="68"/>
      <c r="V1481" s="68"/>
      <c r="W1481" s="68"/>
      <c r="X1481" s="68"/>
      <c r="Y1481" s="68"/>
      <c r="Z1481" s="68"/>
      <c r="AA1481" s="68"/>
      <c r="AB1481" s="68"/>
      <c r="AC1481" s="68"/>
      <c r="AD1481" s="68"/>
      <c r="AE1481" s="68"/>
      <c r="AF1481" s="68"/>
      <c r="AG1481" s="68"/>
      <c r="AH1481" s="68"/>
      <c r="AI1481" s="68"/>
      <c r="AJ1481" s="68"/>
      <c r="AK1481" s="68"/>
      <c r="AL1481" s="68"/>
      <c r="AM1481" s="68"/>
      <c r="AN1481" s="68"/>
      <c r="AO1481" s="68"/>
      <c r="AP1481" s="68"/>
      <c r="AQ1481" s="68"/>
      <c r="AR1481" s="68"/>
      <c r="AS1481" s="68"/>
      <c r="AT1481" s="68"/>
      <c r="AU1481" s="68"/>
      <c r="AV1481" s="68"/>
      <c r="AW1481" s="68"/>
      <c r="AX1481" s="68"/>
      <c r="AY1481" s="68"/>
      <c r="AZ1481" s="68"/>
      <c r="BA1481" s="68"/>
      <c r="BB1481" s="68"/>
      <c r="BC1481" s="68"/>
      <c r="BD1481" s="68"/>
      <c r="BE1481" s="68"/>
      <c r="BF1481" s="68"/>
      <c r="BG1481" s="68"/>
      <c r="BH1481" s="68"/>
      <c r="BI1481" s="68"/>
      <c r="BJ1481" s="68"/>
      <c r="BK1481" s="68"/>
      <c r="BL1481" s="68"/>
      <c r="BM1481" s="68"/>
      <c r="BN1481" s="68"/>
      <c r="BO1481" s="68"/>
      <c r="BP1481" s="68"/>
      <c r="BQ1481" s="68"/>
      <c r="BR1481" s="68"/>
      <c r="BS1481" s="46"/>
    </row>
    <row r="1482" spans="4:71" s="47" customFormat="1" ht="9.75" customHeight="1" x14ac:dyDescent="0.3">
      <c r="D1482" s="68"/>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G1482" s="68"/>
      <c r="AH1482" s="68"/>
      <c r="AI1482" s="68"/>
      <c r="AJ1482" s="68"/>
      <c r="AK1482" s="68"/>
      <c r="AL1482" s="68"/>
      <c r="AM1482" s="68"/>
      <c r="AN1482" s="68"/>
      <c r="AO1482" s="68"/>
      <c r="AP1482" s="68"/>
      <c r="AQ1482" s="68"/>
      <c r="AR1482" s="68"/>
      <c r="AS1482" s="68"/>
      <c r="AT1482" s="68"/>
      <c r="AU1482" s="68"/>
      <c r="AV1482" s="68"/>
      <c r="AW1482" s="68"/>
      <c r="AX1482" s="68"/>
      <c r="AY1482" s="68"/>
      <c r="AZ1482" s="68"/>
      <c r="BA1482" s="68"/>
      <c r="BB1482" s="68"/>
      <c r="BC1482" s="68"/>
      <c r="BD1482" s="68"/>
      <c r="BE1482" s="68"/>
      <c r="BF1482" s="68"/>
      <c r="BG1482" s="68"/>
      <c r="BH1482" s="68"/>
      <c r="BI1482" s="68"/>
      <c r="BJ1482" s="68"/>
      <c r="BK1482" s="68"/>
      <c r="BL1482" s="68"/>
      <c r="BM1482" s="68"/>
      <c r="BN1482" s="68"/>
      <c r="BO1482" s="68"/>
      <c r="BP1482" s="68"/>
      <c r="BQ1482" s="68"/>
      <c r="BR1482" s="68"/>
      <c r="BS1482" s="46"/>
    </row>
    <row r="1483" spans="4:71" s="47" customFormat="1" ht="9.75" customHeight="1" x14ac:dyDescent="0.3">
      <c r="D1483" s="68"/>
      <c r="E1483" s="68"/>
      <c r="F1483" s="68"/>
      <c r="G1483" s="68"/>
      <c r="H1483" s="68"/>
      <c r="I1483" s="68"/>
      <c r="J1483" s="68"/>
      <c r="K1483" s="68"/>
      <c r="L1483" s="68"/>
      <c r="M1483" s="68"/>
      <c r="N1483" s="68"/>
      <c r="O1483" s="68"/>
      <c r="P1483" s="68"/>
      <c r="Q1483" s="68"/>
      <c r="R1483" s="68"/>
      <c r="S1483" s="68"/>
      <c r="T1483" s="68"/>
      <c r="U1483" s="68"/>
      <c r="V1483" s="68"/>
      <c r="W1483" s="68"/>
      <c r="X1483" s="68"/>
      <c r="Y1483" s="68"/>
      <c r="Z1483" s="68"/>
      <c r="AA1483" s="68"/>
      <c r="AB1483" s="68"/>
      <c r="AC1483" s="68"/>
      <c r="AD1483" s="68"/>
      <c r="AE1483" s="68"/>
      <c r="AF1483" s="68"/>
      <c r="AG1483" s="68"/>
      <c r="AH1483" s="68"/>
      <c r="AI1483" s="68"/>
      <c r="AJ1483" s="68"/>
      <c r="AK1483" s="68"/>
      <c r="AL1483" s="68"/>
      <c r="AM1483" s="68"/>
      <c r="AN1483" s="68"/>
      <c r="AO1483" s="68"/>
      <c r="AP1483" s="68"/>
      <c r="AQ1483" s="68"/>
      <c r="AR1483" s="68"/>
      <c r="AS1483" s="68"/>
      <c r="AT1483" s="68"/>
      <c r="AU1483" s="68"/>
      <c r="AV1483" s="68"/>
      <c r="AW1483" s="68"/>
      <c r="AX1483" s="68"/>
      <c r="AY1483" s="68"/>
      <c r="AZ1483" s="68"/>
      <c r="BA1483" s="68"/>
      <c r="BB1483" s="68"/>
      <c r="BC1483" s="68"/>
      <c r="BD1483" s="68"/>
      <c r="BE1483" s="68"/>
      <c r="BF1483" s="68"/>
      <c r="BG1483" s="68"/>
      <c r="BH1483" s="68"/>
      <c r="BI1483" s="68"/>
      <c r="BJ1483" s="68"/>
      <c r="BK1483" s="68"/>
      <c r="BL1483" s="68"/>
      <c r="BM1483" s="68"/>
      <c r="BN1483" s="68"/>
      <c r="BO1483" s="68"/>
      <c r="BP1483" s="68"/>
      <c r="BQ1483" s="68"/>
      <c r="BR1483" s="68"/>
      <c r="BS1483" s="46"/>
    </row>
    <row r="1484" spans="4:71" s="47" customFormat="1" ht="9.75" customHeight="1" x14ac:dyDescent="0.3">
      <c r="D1484" s="68"/>
      <c r="E1484" s="68"/>
      <c r="F1484" s="68"/>
      <c r="G1484" s="68"/>
      <c r="H1484" s="68"/>
      <c r="I1484" s="68"/>
      <c r="J1484" s="68"/>
      <c r="K1484" s="68"/>
      <c r="L1484" s="68"/>
      <c r="M1484" s="68"/>
      <c r="N1484" s="68"/>
      <c r="O1484" s="68"/>
      <c r="P1484" s="68"/>
      <c r="Q1484" s="68"/>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1484" s="68"/>
      <c r="AN1484" s="68"/>
      <c r="AO1484" s="68"/>
      <c r="AP1484" s="68"/>
      <c r="AQ1484" s="68"/>
      <c r="AR1484" s="68"/>
      <c r="AS1484" s="68"/>
      <c r="AT1484" s="68"/>
      <c r="AU1484" s="68"/>
      <c r="AV1484" s="68"/>
      <c r="AW1484" s="68"/>
      <c r="AX1484" s="68"/>
      <c r="AY1484" s="68"/>
      <c r="AZ1484" s="68"/>
      <c r="BA1484" s="68"/>
      <c r="BB1484" s="68"/>
      <c r="BC1484" s="68"/>
      <c r="BD1484" s="68"/>
      <c r="BE1484" s="68"/>
      <c r="BF1484" s="68"/>
      <c r="BG1484" s="68"/>
      <c r="BH1484" s="68"/>
      <c r="BI1484" s="68"/>
      <c r="BJ1484" s="68"/>
      <c r="BK1484" s="68"/>
      <c r="BL1484" s="68"/>
      <c r="BM1484" s="68"/>
      <c r="BN1484" s="68"/>
      <c r="BO1484" s="68"/>
      <c r="BP1484" s="68"/>
      <c r="BQ1484" s="68"/>
      <c r="BR1484" s="68"/>
      <c r="BS1484" s="46"/>
    </row>
    <row r="1485" spans="4:71" s="47" customFormat="1" ht="9.75" customHeight="1" x14ac:dyDescent="0.3">
      <c r="D1485" s="68"/>
      <c r="E1485" s="68"/>
      <c r="F1485" s="68"/>
      <c r="G1485" s="68"/>
      <c r="H1485" s="68"/>
      <c r="I1485" s="68"/>
      <c r="J1485" s="68"/>
      <c r="K1485" s="68"/>
      <c r="L1485" s="68"/>
      <c r="M1485" s="68"/>
      <c r="N1485" s="68"/>
      <c r="O1485" s="68"/>
      <c r="P1485" s="68"/>
      <c r="Q1485" s="68"/>
      <c r="R1485" s="68"/>
      <c r="S1485" s="68"/>
      <c r="T1485" s="68"/>
      <c r="U1485" s="68"/>
      <c r="V1485" s="68"/>
      <c r="W1485" s="68"/>
      <c r="X1485" s="68"/>
      <c r="Y1485" s="68"/>
      <c r="Z1485" s="68"/>
      <c r="AA1485" s="68"/>
      <c r="AB1485" s="68"/>
      <c r="AC1485" s="68"/>
      <c r="AD1485" s="68"/>
      <c r="AE1485" s="68"/>
      <c r="AF1485" s="68"/>
      <c r="AG1485" s="68"/>
      <c r="AH1485" s="68"/>
      <c r="AI1485" s="68"/>
      <c r="AJ1485" s="68"/>
      <c r="AK1485" s="68"/>
      <c r="AL1485" s="68"/>
      <c r="AM1485" s="68"/>
      <c r="AN1485" s="68"/>
      <c r="AO1485" s="68"/>
      <c r="AP1485" s="68"/>
      <c r="AQ1485" s="68"/>
      <c r="AR1485" s="68"/>
      <c r="AS1485" s="68"/>
      <c r="AT1485" s="68"/>
      <c r="AU1485" s="68"/>
      <c r="AV1485" s="68"/>
      <c r="AW1485" s="68"/>
      <c r="AX1485" s="68"/>
      <c r="AY1485" s="68"/>
      <c r="AZ1485" s="68"/>
      <c r="BA1485" s="68"/>
      <c r="BB1485" s="68"/>
      <c r="BC1485" s="68"/>
      <c r="BD1485" s="68"/>
      <c r="BE1485" s="68"/>
      <c r="BF1485" s="68"/>
      <c r="BG1485" s="68"/>
      <c r="BH1485" s="68"/>
      <c r="BI1485" s="68"/>
      <c r="BJ1485" s="68"/>
      <c r="BK1485" s="68"/>
      <c r="BL1485" s="68"/>
      <c r="BM1485" s="68"/>
      <c r="BN1485" s="68"/>
      <c r="BO1485" s="68"/>
      <c r="BP1485" s="68"/>
      <c r="BQ1485" s="68"/>
      <c r="BR1485" s="68"/>
      <c r="BS1485" s="46"/>
    </row>
    <row r="1486" spans="4:71" s="47" customFormat="1" ht="9.75" customHeight="1" x14ac:dyDescent="0.3">
      <c r="D1486" s="68"/>
      <c r="E1486" s="68"/>
      <c r="F1486" s="68"/>
      <c r="G1486" s="68"/>
      <c r="H1486" s="68"/>
      <c r="I1486" s="68"/>
      <c r="J1486" s="68"/>
      <c r="K1486" s="68"/>
      <c r="L1486" s="68"/>
      <c r="M1486" s="68"/>
      <c r="N1486" s="68"/>
      <c r="O1486" s="68"/>
      <c r="P1486" s="68"/>
      <c r="Q1486" s="68"/>
      <c r="R1486" s="68"/>
      <c r="S1486" s="68"/>
      <c r="T1486" s="68"/>
      <c r="U1486" s="68"/>
      <c r="V1486" s="68"/>
      <c r="W1486" s="68"/>
      <c r="X1486" s="68"/>
      <c r="Y1486" s="68"/>
      <c r="Z1486" s="68"/>
      <c r="AA1486" s="68"/>
      <c r="AB1486" s="68"/>
      <c r="AC1486" s="68"/>
      <c r="AD1486" s="68"/>
      <c r="AE1486" s="68"/>
      <c r="AF1486" s="68"/>
      <c r="AG1486" s="68"/>
      <c r="AH1486" s="68"/>
      <c r="AI1486" s="68"/>
      <c r="AJ1486" s="68"/>
      <c r="AK1486" s="68"/>
      <c r="AL1486" s="68"/>
      <c r="AM1486" s="68"/>
      <c r="AN1486" s="68"/>
      <c r="AO1486" s="68"/>
      <c r="AP1486" s="68"/>
      <c r="AQ1486" s="68"/>
      <c r="AR1486" s="68"/>
      <c r="AS1486" s="68"/>
      <c r="AT1486" s="68"/>
      <c r="AU1486" s="68"/>
      <c r="AV1486" s="68"/>
      <c r="AW1486" s="68"/>
      <c r="AX1486" s="68"/>
      <c r="AY1486" s="68"/>
      <c r="AZ1486" s="68"/>
      <c r="BA1486" s="68"/>
      <c r="BB1486" s="68"/>
      <c r="BC1486" s="68"/>
      <c r="BD1486" s="68"/>
      <c r="BE1486" s="68"/>
      <c r="BF1486" s="68"/>
      <c r="BG1486" s="68"/>
      <c r="BH1486" s="68"/>
      <c r="BI1486" s="68"/>
      <c r="BJ1486" s="68"/>
      <c r="BK1486" s="68"/>
      <c r="BL1486" s="68"/>
      <c r="BM1486" s="68"/>
      <c r="BN1486" s="68"/>
      <c r="BO1486" s="68"/>
      <c r="BP1486" s="68"/>
      <c r="BQ1486" s="68"/>
      <c r="BR1486" s="68"/>
      <c r="BS1486" s="46"/>
    </row>
    <row r="1487" spans="4:71" s="47" customFormat="1" ht="9.75" customHeight="1" x14ac:dyDescent="0.3">
      <c r="D1487" s="68"/>
      <c r="E1487" s="68"/>
      <c r="F1487" s="68"/>
      <c r="G1487" s="68"/>
      <c r="H1487" s="68"/>
      <c r="I1487" s="68"/>
      <c r="J1487" s="68"/>
      <c r="K1487" s="68"/>
      <c r="L1487" s="68"/>
      <c r="M1487" s="68"/>
      <c r="N1487" s="68"/>
      <c r="O1487" s="68"/>
      <c r="P1487" s="68"/>
      <c r="Q1487" s="68"/>
      <c r="R1487" s="68"/>
      <c r="S1487" s="68"/>
      <c r="T1487" s="68"/>
      <c r="U1487" s="68"/>
      <c r="V1487" s="68"/>
      <c r="W1487" s="68"/>
      <c r="X1487" s="68"/>
      <c r="Y1487" s="68"/>
      <c r="Z1487" s="68"/>
      <c r="AA1487" s="68"/>
      <c r="AB1487" s="68"/>
      <c r="AC1487" s="68"/>
      <c r="AD1487" s="68"/>
      <c r="AE1487" s="68"/>
      <c r="AF1487" s="68"/>
      <c r="AG1487" s="68"/>
      <c r="AH1487" s="68"/>
      <c r="AI1487" s="68"/>
      <c r="AJ1487" s="68"/>
      <c r="AK1487" s="68"/>
      <c r="AL1487" s="68"/>
      <c r="AM1487" s="68"/>
      <c r="AN1487" s="68"/>
      <c r="AO1487" s="68"/>
      <c r="AP1487" s="68"/>
      <c r="AQ1487" s="68"/>
      <c r="AR1487" s="68"/>
      <c r="AS1487" s="68"/>
      <c r="AT1487" s="68"/>
      <c r="AU1487" s="68"/>
      <c r="AV1487" s="68"/>
      <c r="AW1487" s="68"/>
      <c r="AX1487" s="68"/>
      <c r="AY1487" s="68"/>
      <c r="AZ1487" s="68"/>
      <c r="BA1487" s="68"/>
      <c r="BB1487" s="68"/>
      <c r="BC1487" s="68"/>
      <c r="BD1487" s="68"/>
      <c r="BE1487" s="68"/>
      <c r="BF1487" s="68"/>
      <c r="BG1487" s="68"/>
      <c r="BH1487" s="68"/>
      <c r="BI1487" s="68"/>
      <c r="BJ1487" s="68"/>
      <c r="BK1487" s="68"/>
      <c r="BL1487" s="68"/>
      <c r="BM1487" s="68"/>
      <c r="BN1487" s="68"/>
      <c r="BO1487" s="68"/>
      <c r="BP1487" s="68"/>
      <c r="BQ1487" s="68"/>
      <c r="BR1487" s="68"/>
      <c r="BS1487" s="46"/>
    </row>
    <row r="1488" spans="4:71" s="47" customFormat="1" ht="9.75" customHeight="1" x14ac:dyDescent="0.3">
      <c r="D1488" s="68"/>
      <c r="E1488" s="68"/>
      <c r="F1488" s="68"/>
      <c r="G1488" s="68"/>
      <c r="H1488" s="68"/>
      <c r="I1488" s="68"/>
      <c r="J1488" s="68"/>
      <c r="K1488" s="68"/>
      <c r="L1488" s="68"/>
      <c r="M1488" s="68"/>
      <c r="N1488" s="68"/>
      <c r="O1488" s="68"/>
      <c r="P1488" s="68"/>
      <c r="Q1488" s="68"/>
      <c r="R1488" s="68"/>
      <c r="S1488" s="68"/>
      <c r="T1488" s="68"/>
      <c r="U1488" s="68"/>
      <c r="V1488" s="68"/>
      <c r="W1488" s="68"/>
      <c r="X1488" s="68"/>
      <c r="Y1488" s="68"/>
      <c r="Z1488" s="68"/>
      <c r="AA1488" s="68"/>
      <c r="AB1488" s="68"/>
      <c r="AC1488" s="68"/>
      <c r="AD1488" s="68"/>
      <c r="AE1488" s="68"/>
      <c r="AF1488" s="68"/>
      <c r="AG1488" s="68"/>
      <c r="AH1488" s="68"/>
      <c r="AI1488" s="68"/>
      <c r="AJ1488" s="68"/>
      <c r="AK1488" s="68"/>
      <c r="AL1488" s="68"/>
      <c r="AM1488" s="68"/>
      <c r="AN1488" s="68"/>
      <c r="AO1488" s="68"/>
      <c r="AP1488" s="68"/>
      <c r="AQ1488" s="68"/>
      <c r="AR1488" s="68"/>
      <c r="AS1488" s="68"/>
      <c r="AT1488" s="68"/>
      <c r="AU1488" s="68"/>
      <c r="AV1488" s="68"/>
      <c r="AW1488" s="68"/>
      <c r="AX1488" s="68"/>
      <c r="AY1488" s="68"/>
      <c r="AZ1488" s="68"/>
      <c r="BA1488" s="68"/>
      <c r="BB1488" s="68"/>
      <c r="BC1488" s="68"/>
      <c r="BD1488" s="68"/>
      <c r="BE1488" s="68"/>
      <c r="BF1488" s="68"/>
      <c r="BG1488" s="68"/>
      <c r="BH1488" s="68"/>
      <c r="BI1488" s="68"/>
      <c r="BJ1488" s="68"/>
      <c r="BK1488" s="68"/>
      <c r="BL1488" s="68"/>
      <c r="BM1488" s="68"/>
      <c r="BN1488" s="68"/>
      <c r="BO1488" s="68"/>
      <c r="BP1488" s="68"/>
      <c r="BQ1488" s="68"/>
      <c r="BR1488" s="68"/>
      <c r="BS1488" s="46"/>
    </row>
    <row r="1489" spans="4:71" s="47" customFormat="1" ht="9.75" customHeight="1" x14ac:dyDescent="0.3">
      <c r="D1489" s="68"/>
      <c r="E1489" s="68"/>
      <c r="F1489" s="68"/>
      <c r="G1489" s="68"/>
      <c r="H1489" s="68"/>
      <c r="I1489" s="68"/>
      <c r="J1489" s="68"/>
      <c r="K1489" s="68"/>
      <c r="L1489" s="68"/>
      <c r="M1489" s="68"/>
      <c r="N1489" s="68"/>
      <c r="O1489" s="68"/>
      <c r="P1489" s="68"/>
      <c r="Q1489" s="68"/>
      <c r="R1489" s="68"/>
      <c r="S1489" s="68"/>
      <c r="T1489" s="68"/>
      <c r="U1489" s="68"/>
      <c r="V1489" s="68"/>
      <c r="W1489" s="68"/>
      <c r="X1489" s="68"/>
      <c r="Y1489" s="68"/>
      <c r="Z1489" s="68"/>
      <c r="AA1489" s="68"/>
      <c r="AB1489" s="68"/>
      <c r="AC1489" s="68"/>
      <c r="AD1489" s="68"/>
      <c r="AE1489" s="68"/>
      <c r="AF1489" s="68"/>
      <c r="AG1489" s="68"/>
      <c r="AH1489" s="68"/>
      <c r="AI1489" s="68"/>
      <c r="AJ1489" s="68"/>
      <c r="AK1489" s="68"/>
      <c r="AL1489" s="68"/>
      <c r="AM1489" s="68"/>
      <c r="AN1489" s="68"/>
      <c r="AO1489" s="68"/>
      <c r="AP1489" s="68"/>
      <c r="AQ1489" s="68"/>
      <c r="AR1489" s="68"/>
      <c r="AS1489" s="68"/>
      <c r="AT1489" s="68"/>
      <c r="AU1489" s="68"/>
      <c r="AV1489" s="68"/>
      <c r="AW1489" s="68"/>
      <c r="AX1489" s="68"/>
      <c r="AY1489" s="68"/>
      <c r="AZ1489" s="68"/>
      <c r="BA1489" s="68"/>
      <c r="BB1489" s="68"/>
      <c r="BC1489" s="68"/>
      <c r="BD1489" s="68"/>
      <c r="BE1489" s="68"/>
      <c r="BF1489" s="68"/>
      <c r="BG1489" s="68"/>
      <c r="BH1489" s="68"/>
      <c r="BI1489" s="68"/>
      <c r="BJ1489" s="68"/>
      <c r="BK1489" s="68"/>
      <c r="BL1489" s="68"/>
      <c r="BM1489" s="68"/>
      <c r="BN1489" s="68"/>
      <c r="BO1489" s="68"/>
      <c r="BP1489" s="68"/>
      <c r="BQ1489" s="68"/>
      <c r="BR1489" s="68"/>
      <c r="BS1489" s="46"/>
    </row>
    <row r="1490" spans="4:71" s="47" customFormat="1" ht="9.75" customHeight="1" x14ac:dyDescent="0.3">
      <c r="D1490" s="68"/>
      <c r="E1490" s="68"/>
      <c r="F1490" s="68"/>
      <c r="G1490" s="68"/>
      <c r="H1490" s="68"/>
      <c r="I1490" s="68"/>
      <c r="J1490" s="68"/>
      <c r="K1490" s="68"/>
      <c r="L1490" s="68"/>
      <c r="M1490" s="68"/>
      <c r="N1490" s="68"/>
      <c r="O1490" s="68"/>
      <c r="P1490" s="68"/>
      <c r="Q1490" s="68"/>
      <c r="R1490" s="68"/>
      <c r="S1490" s="68"/>
      <c r="T1490" s="68"/>
      <c r="U1490" s="68"/>
      <c r="V1490" s="68"/>
      <c r="W1490" s="68"/>
      <c r="X1490" s="68"/>
      <c r="Y1490" s="68"/>
      <c r="Z1490" s="68"/>
      <c r="AA1490" s="68"/>
      <c r="AB1490" s="68"/>
      <c r="AC1490" s="68"/>
      <c r="AD1490" s="68"/>
      <c r="AE1490" s="68"/>
      <c r="AF1490" s="68"/>
      <c r="AG1490" s="68"/>
      <c r="AH1490" s="68"/>
      <c r="AI1490" s="68"/>
      <c r="AJ1490" s="68"/>
      <c r="AK1490" s="68"/>
      <c r="AL1490" s="68"/>
      <c r="AM1490" s="68"/>
      <c r="AN1490" s="68"/>
      <c r="AO1490" s="68"/>
      <c r="AP1490" s="68"/>
      <c r="AQ1490" s="68"/>
      <c r="AR1490" s="68"/>
      <c r="AS1490" s="68"/>
      <c r="AT1490" s="68"/>
      <c r="AU1490" s="68"/>
      <c r="AV1490" s="68"/>
      <c r="AW1490" s="68"/>
      <c r="AX1490" s="68"/>
      <c r="AY1490" s="68"/>
      <c r="AZ1490" s="68"/>
      <c r="BA1490" s="68"/>
      <c r="BB1490" s="68"/>
      <c r="BC1490" s="68"/>
      <c r="BD1490" s="68"/>
      <c r="BE1490" s="68"/>
      <c r="BF1490" s="68"/>
      <c r="BG1490" s="68"/>
      <c r="BH1490" s="68"/>
      <c r="BI1490" s="68"/>
      <c r="BJ1490" s="68"/>
      <c r="BK1490" s="68"/>
      <c r="BL1490" s="68"/>
      <c r="BM1490" s="68"/>
      <c r="BN1490" s="68"/>
      <c r="BO1490" s="68"/>
      <c r="BP1490" s="68"/>
      <c r="BQ1490" s="68"/>
      <c r="BR1490" s="68"/>
      <c r="BS1490" s="46"/>
    </row>
    <row r="1491" spans="4:71" s="47" customFormat="1" ht="9.75" customHeight="1" x14ac:dyDescent="0.3">
      <c r="D1491" s="68"/>
      <c r="E1491" s="68"/>
      <c r="F1491" s="68"/>
      <c r="G1491" s="68"/>
      <c r="H1491" s="68"/>
      <c r="I1491" s="68"/>
      <c r="J1491" s="68"/>
      <c r="K1491" s="68"/>
      <c r="L1491" s="68"/>
      <c r="M1491" s="68"/>
      <c r="N1491" s="68"/>
      <c r="O1491" s="68"/>
      <c r="P1491" s="68"/>
      <c r="Q1491" s="68"/>
      <c r="R1491" s="68"/>
      <c r="S1491" s="68"/>
      <c r="T1491" s="68"/>
      <c r="U1491" s="68"/>
      <c r="V1491" s="68"/>
      <c r="W1491" s="68"/>
      <c r="X1491" s="68"/>
      <c r="Y1491" s="68"/>
      <c r="Z1491" s="68"/>
      <c r="AA1491" s="68"/>
      <c r="AB1491" s="68"/>
      <c r="AC1491" s="68"/>
      <c r="AD1491" s="68"/>
      <c r="AE1491" s="68"/>
      <c r="AF1491" s="68"/>
      <c r="AG1491" s="68"/>
      <c r="AH1491" s="68"/>
      <c r="AI1491" s="68"/>
      <c r="AJ1491" s="68"/>
      <c r="AK1491" s="68"/>
      <c r="AL1491" s="68"/>
      <c r="AM1491" s="68"/>
      <c r="AN1491" s="68"/>
      <c r="AO1491" s="68"/>
      <c r="AP1491" s="68"/>
      <c r="AQ1491" s="68"/>
      <c r="AR1491" s="68"/>
      <c r="AS1491" s="68"/>
      <c r="AT1491" s="68"/>
      <c r="AU1491" s="68"/>
      <c r="AV1491" s="68"/>
      <c r="AW1491" s="68"/>
      <c r="AX1491" s="68"/>
      <c r="AY1491" s="68"/>
      <c r="AZ1491" s="68"/>
      <c r="BA1491" s="68"/>
      <c r="BB1491" s="68"/>
      <c r="BC1491" s="68"/>
      <c r="BD1491" s="68"/>
      <c r="BE1491" s="68"/>
      <c r="BF1491" s="68"/>
      <c r="BG1491" s="68"/>
      <c r="BH1491" s="68"/>
      <c r="BI1491" s="68"/>
      <c r="BJ1491" s="68"/>
      <c r="BK1491" s="68"/>
      <c r="BL1491" s="68"/>
      <c r="BM1491" s="68"/>
      <c r="BN1491" s="68"/>
      <c r="BO1491" s="68"/>
      <c r="BP1491" s="68"/>
      <c r="BQ1491" s="68"/>
      <c r="BR1491" s="68"/>
      <c r="BS1491" s="46"/>
    </row>
    <row r="1492" spans="4:71" s="47" customFormat="1" ht="9.75" customHeight="1" x14ac:dyDescent="0.3">
      <c r="D1492" s="68"/>
      <c r="E1492" s="68"/>
      <c r="F1492" s="68"/>
      <c r="G1492" s="68"/>
      <c r="H1492" s="68"/>
      <c r="I1492" s="68"/>
      <c r="J1492" s="68"/>
      <c r="K1492" s="68"/>
      <c r="L1492" s="68"/>
      <c r="M1492" s="68"/>
      <c r="N1492" s="68"/>
      <c r="O1492" s="68"/>
      <c r="P1492" s="68"/>
      <c r="Q1492" s="68"/>
      <c r="R1492" s="68"/>
      <c r="S1492" s="68"/>
      <c r="T1492" s="68"/>
      <c r="U1492" s="68"/>
      <c r="V1492" s="68"/>
      <c r="W1492" s="68"/>
      <c r="X1492" s="68"/>
      <c r="Y1492" s="68"/>
      <c r="Z1492" s="68"/>
      <c r="AA1492" s="68"/>
      <c r="AB1492" s="68"/>
      <c r="AC1492" s="68"/>
      <c r="AD1492" s="68"/>
      <c r="AE1492" s="68"/>
      <c r="AF1492" s="68"/>
      <c r="AG1492" s="68"/>
      <c r="AH1492" s="68"/>
      <c r="AI1492" s="68"/>
      <c r="AJ1492" s="68"/>
      <c r="AK1492" s="68"/>
      <c r="AL1492" s="68"/>
      <c r="AM1492" s="68"/>
      <c r="AN1492" s="68"/>
      <c r="AO1492" s="68"/>
      <c r="AP1492" s="68"/>
      <c r="AQ1492" s="68"/>
      <c r="AR1492" s="68"/>
      <c r="AS1492" s="68"/>
      <c r="AT1492" s="68"/>
      <c r="AU1492" s="68"/>
      <c r="AV1492" s="68"/>
      <c r="AW1492" s="68"/>
      <c r="AX1492" s="68"/>
      <c r="AY1492" s="68"/>
      <c r="AZ1492" s="68"/>
      <c r="BA1492" s="68"/>
      <c r="BB1492" s="68"/>
      <c r="BC1492" s="68"/>
      <c r="BD1492" s="68"/>
      <c r="BE1492" s="68"/>
      <c r="BF1492" s="68"/>
      <c r="BG1492" s="68"/>
      <c r="BH1492" s="68"/>
      <c r="BI1492" s="68"/>
      <c r="BJ1492" s="68"/>
      <c r="BK1492" s="68"/>
      <c r="BL1492" s="68"/>
      <c r="BM1492" s="68"/>
      <c r="BN1492" s="68"/>
      <c r="BO1492" s="68"/>
      <c r="BP1492" s="68"/>
      <c r="BQ1492" s="68"/>
      <c r="BR1492" s="68"/>
      <c r="BS1492" s="46"/>
    </row>
    <row r="1493" spans="4:71" s="47" customFormat="1" ht="9.75" customHeight="1" x14ac:dyDescent="0.3">
      <c r="D1493" s="68"/>
      <c r="E1493" s="68"/>
      <c r="F1493" s="68"/>
      <c r="G1493" s="68"/>
      <c r="H1493" s="68"/>
      <c r="I1493" s="68"/>
      <c r="J1493" s="68"/>
      <c r="K1493" s="68"/>
      <c r="L1493" s="68"/>
      <c r="M1493" s="68"/>
      <c r="N1493" s="68"/>
      <c r="O1493" s="68"/>
      <c r="P1493" s="68"/>
      <c r="Q1493" s="68"/>
      <c r="R1493" s="68"/>
      <c r="S1493" s="68"/>
      <c r="T1493" s="68"/>
      <c r="U1493" s="68"/>
      <c r="V1493" s="68"/>
      <c r="W1493" s="68"/>
      <c r="X1493" s="68"/>
      <c r="Y1493" s="68"/>
      <c r="Z1493" s="68"/>
      <c r="AA1493" s="68"/>
      <c r="AB1493" s="68"/>
      <c r="AC1493" s="68"/>
      <c r="AD1493" s="68"/>
      <c r="AE1493" s="68"/>
      <c r="AF1493" s="68"/>
      <c r="AG1493" s="68"/>
      <c r="AH1493" s="68"/>
      <c r="AI1493" s="68"/>
      <c r="AJ1493" s="68"/>
      <c r="AK1493" s="68"/>
      <c r="AL1493" s="68"/>
      <c r="AM1493" s="68"/>
      <c r="AN1493" s="68"/>
      <c r="AO1493" s="68"/>
      <c r="AP1493" s="68"/>
      <c r="AQ1493" s="68"/>
      <c r="AR1493" s="68"/>
      <c r="AS1493" s="68"/>
      <c r="AT1493" s="68"/>
      <c r="AU1493" s="68"/>
      <c r="AV1493" s="68"/>
      <c r="AW1493" s="68"/>
      <c r="AX1493" s="68"/>
      <c r="AY1493" s="68"/>
      <c r="AZ1493" s="68"/>
      <c r="BA1493" s="68"/>
      <c r="BB1493" s="68"/>
      <c r="BC1493" s="68"/>
      <c r="BD1493" s="68"/>
      <c r="BE1493" s="68"/>
      <c r="BF1493" s="68"/>
      <c r="BG1493" s="68"/>
      <c r="BH1493" s="68"/>
      <c r="BI1493" s="68"/>
      <c r="BJ1493" s="68"/>
      <c r="BK1493" s="68"/>
      <c r="BL1493" s="68"/>
      <c r="BM1493" s="68"/>
      <c r="BN1493" s="68"/>
      <c r="BO1493" s="68"/>
      <c r="BP1493" s="68"/>
      <c r="BQ1493" s="68"/>
      <c r="BR1493" s="68"/>
      <c r="BS1493" s="46"/>
    </row>
    <row r="1494" spans="4:71" s="47" customFormat="1" ht="9.75" customHeight="1" x14ac:dyDescent="0.3">
      <c r="D1494" s="68"/>
      <c r="E1494" s="68"/>
      <c r="F1494" s="68"/>
      <c r="G1494" s="68"/>
      <c r="H1494" s="68"/>
      <c r="I1494" s="68"/>
      <c r="J1494" s="68"/>
      <c r="K1494" s="68"/>
      <c r="L1494" s="68"/>
      <c r="M1494" s="68"/>
      <c r="N1494" s="68"/>
      <c r="O1494" s="68"/>
      <c r="P1494" s="68"/>
      <c r="Q1494" s="68"/>
      <c r="R1494" s="68"/>
      <c r="S1494" s="68"/>
      <c r="T1494" s="68"/>
      <c r="U1494" s="68"/>
      <c r="V1494" s="68"/>
      <c r="W1494" s="68"/>
      <c r="X1494" s="68"/>
      <c r="Y1494" s="68"/>
      <c r="Z1494" s="68"/>
      <c r="AA1494" s="68"/>
      <c r="AB1494" s="68"/>
      <c r="AC1494" s="68"/>
      <c r="AD1494" s="68"/>
      <c r="AE1494" s="68"/>
      <c r="AF1494" s="68"/>
      <c r="AG1494" s="68"/>
      <c r="AH1494" s="68"/>
      <c r="AI1494" s="68"/>
      <c r="AJ1494" s="68"/>
      <c r="AK1494" s="68"/>
      <c r="AL1494" s="68"/>
      <c r="AM1494" s="68"/>
      <c r="AN1494" s="68"/>
      <c r="AO1494" s="68"/>
      <c r="AP1494" s="68"/>
      <c r="AQ1494" s="68"/>
      <c r="AR1494" s="68"/>
      <c r="AS1494" s="68"/>
      <c r="AT1494" s="68"/>
      <c r="AU1494" s="68"/>
      <c r="AV1494" s="68"/>
      <c r="AW1494" s="68"/>
      <c r="AX1494" s="68"/>
      <c r="AY1494" s="68"/>
      <c r="AZ1494" s="68"/>
      <c r="BA1494" s="68"/>
      <c r="BB1494" s="68"/>
      <c r="BC1494" s="68"/>
      <c r="BD1494" s="68"/>
      <c r="BE1494" s="68"/>
      <c r="BF1494" s="68"/>
      <c r="BG1494" s="68"/>
      <c r="BH1494" s="68"/>
      <c r="BI1494" s="68"/>
      <c r="BJ1494" s="68"/>
      <c r="BK1494" s="68"/>
      <c r="BL1494" s="68"/>
      <c r="BM1494" s="68"/>
      <c r="BN1494" s="68"/>
      <c r="BO1494" s="68"/>
      <c r="BP1494" s="68"/>
      <c r="BQ1494" s="68"/>
      <c r="BR1494" s="68"/>
      <c r="BS1494" s="46"/>
    </row>
    <row r="1495" spans="4:71" s="47" customFormat="1" ht="9.75" customHeight="1" x14ac:dyDescent="0.3">
      <c r="D1495" s="68"/>
      <c r="E1495" s="68"/>
      <c r="F1495" s="68"/>
      <c r="G1495" s="68"/>
      <c r="H1495" s="68"/>
      <c r="I1495" s="68"/>
      <c r="J1495" s="68"/>
      <c r="K1495" s="68"/>
      <c r="L1495" s="68"/>
      <c r="M1495" s="68"/>
      <c r="N1495" s="68"/>
      <c r="O1495" s="68"/>
      <c r="P1495" s="68"/>
      <c r="Q1495" s="68"/>
      <c r="R1495" s="68"/>
      <c r="S1495" s="68"/>
      <c r="T1495" s="68"/>
      <c r="U1495" s="68"/>
      <c r="V1495" s="68"/>
      <c r="W1495" s="68"/>
      <c r="X1495" s="68"/>
      <c r="Y1495" s="68"/>
      <c r="Z1495" s="68"/>
      <c r="AA1495" s="68"/>
      <c r="AB1495" s="68"/>
      <c r="AC1495" s="68"/>
      <c r="AD1495" s="68"/>
      <c r="AE1495" s="68"/>
      <c r="AF1495" s="68"/>
      <c r="AG1495" s="68"/>
      <c r="AH1495" s="68"/>
      <c r="AI1495" s="68"/>
      <c r="AJ1495" s="68"/>
      <c r="AK1495" s="68"/>
      <c r="AL1495" s="68"/>
      <c r="AM1495" s="68"/>
      <c r="AN1495" s="68"/>
      <c r="AO1495" s="68"/>
      <c r="AP1495" s="68"/>
      <c r="AQ1495" s="68"/>
      <c r="AR1495" s="68"/>
      <c r="AS1495" s="68"/>
      <c r="AT1495" s="68"/>
      <c r="AU1495" s="68"/>
      <c r="AV1495" s="68"/>
      <c r="AW1495" s="68"/>
      <c r="AX1495" s="68"/>
      <c r="AY1495" s="68"/>
      <c r="AZ1495" s="68"/>
      <c r="BA1495" s="68"/>
      <c r="BB1495" s="68"/>
      <c r="BC1495" s="68"/>
      <c r="BD1495" s="68"/>
      <c r="BE1495" s="68"/>
      <c r="BF1495" s="68"/>
      <c r="BG1495" s="68"/>
      <c r="BH1495" s="68"/>
      <c r="BI1495" s="68"/>
      <c r="BJ1495" s="68"/>
      <c r="BK1495" s="68"/>
      <c r="BL1495" s="68"/>
      <c r="BM1495" s="68"/>
      <c r="BN1495" s="68"/>
      <c r="BO1495" s="68"/>
      <c r="BP1495" s="68"/>
      <c r="BQ1495" s="68"/>
      <c r="BR1495" s="68"/>
      <c r="BS1495" s="46"/>
    </row>
    <row r="1496" spans="4:71" s="47" customFormat="1" ht="9.75" customHeight="1" x14ac:dyDescent="0.3">
      <c r="D1496" s="68"/>
      <c r="E1496" s="68"/>
      <c r="F1496" s="68"/>
      <c r="G1496" s="68"/>
      <c r="H1496" s="68"/>
      <c r="I1496" s="68"/>
      <c r="J1496" s="68"/>
      <c r="K1496" s="68"/>
      <c r="L1496" s="68"/>
      <c r="M1496" s="68"/>
      <c r="N1496" s="68"/>
      <c r="O1496" s="68"/>
      <c r="P1496" s="68"/>
      <c r="Q1496" s="68"/>
      <c r="R1496" s="68"/>
      <c r="S1496" s="68"/>
      <c r="T1496" s="68"/>
      <c r="U1496" s="68"/>
      <c r="V1496" s="68"/>
      <c r="W1496" s="68"/>
      <c r="X1496" s="68"/>
      <c r="Y1496" s="68"/>
      <c r="Z1496" s="68"/>
      <c r="AA1496" s="68"/>
      <c r="AB1496" s="68"/>
      <c r="AC1496" s="68"/>
      <c r="AD1496" s="68"/>
      <c r="AE1496" s="68"/>
      <c r="AF1496" s="68"/>
      <c r="AG1496" s="68"/>
      <c r="AH1496" s="68"/>
      <c r="AI1496" s="68"/>
      <c r="AJ1496" s="68"/>
      <c r="AK1496" s="68"/>
      <c r="AL1496" s="68"/>
      <c r="AM1496" s="68"/>
      <c r="AN1496" s="68"/>
      <c r="AO1496" s="68"/>
      <c r="AP1496" s="68"/>
      <c r="AQ1496" s="68"/>
      <c r="AR1496" s="68"/>
      <c r="AS1496" s="68"/>
      <c r="AT1496" s="68"/>
      <c r="AU1496" s="68"/>
      <c r="AV1496" s="68"/>
      <c r="AW1496" s="68"/>
      <c r="AX1496" s="68"/>
      <c r="AY1496" s="68"/>
      <c r="AZ1496" s="68"/>
      <c r="BA1496" s="68"/>
      <c r="BB1496" s="68"/>
      <c r="BC1496" s="68"/>
      <c r="BD1496" s="68"/>
      <c r="BE1496" s="68"/>
      <c r="BF1496" s="68"/>
      <c r="BG1496" s="68"/>
      <c r="BH1496" s="68"/>
      <c r="BI1496" s="68"/>
      <c r="BJ1496" s="68"/>
      <c r="BK1496" s="68"/>
      <c r="BL1496" s="68"/>
      <c r="BM1496" s="68"/>
      <c r="BN1496" s="68"/>
      <c r="BO1496" s="68"/>
      <c r="BP1496" s="68"/>
      <c r="BQ1496" s="68"/>
      <c r="BR1496" s="68"/>
      <c r="BS1496" s="46"/>
    </row>
    <row r="1497" spans="4:71" s="47" customFormat="1" ht="9.75" customHeight="1" x14ac:dyDescent="0.3">
      <c r="D1497" s="68"/>
      <c r="E1497" s="68"/>
      <c r="F1497" s="68"/>
      <c r="G1497" s="68"/>
      <c r="H1497" s="68"/>
      <c r="I1497" s="68"/>
      <c r="J1497" s="68"/>
      <c r="K1497" s="68"/>
      <c r="L1497" s="68"/>
      <c r="M1497" s="68"/>
      <c r="N1497" s="68"/>
      <c r="O1497" s="68"/>
      <c r="P1497" s="68"/>
      <c r="Q1497" s="68"/>
      <c r="R1497" s="68"/>
      <c r="S1497" s="68"/>
      <c r="T1497" s="68"/>
      <c r="U1497" s="68"/>
      <c r="V1497" s="68"/>
      <c r="W1497" s="68"/>
      <c r="X1497" s="68"/>
      <c r="Y1497" s="68"/>
      <c r="Z1497" s="68"/>
      <c r="AA1497" s="68"/>
      <c r="AB1497" s="68"/>
      <c r="AC1497" s="68"/>
      <c r="AD1497" s="68"/>
      <c r="AE1497" s="68"/>
      <c r="AF1497" s="68"/>
      <c r="AG1497" s="68"/>
      <c r="AH1497" s="68"/>
      <c r="AI1497" s="68"/>
      <c r="AJ1497" s="68"/>
      <c r="AK1497" s="68"/>
      <c r="AL1497" s="68"/>
      <c r="AM1497" s="68"/>
      <c r="AN1497" s="68"/>
      <c r="AO1497" s="68"/>
      <c r="AP1497" s="68"/>
      <c r="AQ1497" s="68"/>
      <c r="AR1497" s="68"/>
      <c r="AS1497" s="68"/>
      <c r="AT1497" s="68"/>
      <c r="AU1497" s="68"/>
      <c r="AV1497" s="68"/>
      <c r="AW1497" s="68"/>
      <c r="AX1497" s="68"/>
      <c r="AY1497" s="68"/>
      <c r="AZ1497" s="68"/>
      <c r="BA1497" s="68"/>
      <c r="BB1497" s="68"/>
      <c r="BC1497" s="68"/>
      <c r="BD1497" s="68"/>
      <c r="BE1497" s="68"/>
      <c r="BF1497" s="68"/>
      <c r="BG1497" s="68"/>
      <c r="BH1497" s="68"/>
      <c r="BI1497" s="68"/>
      <c r="BJ1497" s="68"/>
      <c r="BK1497" s="68"/>
      <c r="BL1497" s="68"/>
      <c r="BM1497" s="68"/>
      <c r="BN1497" s="68"/>
      <c r="BO1497" s="68"/>
      <c r="BP1497" s="68"/>
      <c r="BQ1497" s="68"/>
      <c r="BR1497" s="68"/>
      <c r="BS1497" s="46"/>
    </row>
    <row r="1498" spans="4:71" s="47" customFormat="1" ht="9.75" customHeight="1" x14ac:dyDescent="0.3">
      <c r="D1498" s="68"/>
      <c r="E1498" s="68"/>
      <c r="F1498" s="68"/>
      <c r="G1498" s="68"/>
      <c r="H1498" s="68"/>
      <c r="I1498" s="68"/>
      <c r="J1498" s="68"/>
      <c r="K1498" s="68"/>
      <c r="L1498" s="68"/>
      <c r="M1498" s="68"/>
      <c r="N1498" s="68"/>
      <c r="O1498" s="68"/>
      <c r="P1498" s="68"/>
      <c r="Q1498" s="68"/>
      <c r="R1498" s="68"/>
      <c r="S1498" s="68"/>
      <c r="T1498" s="68"/>
      <c r="U1498" s="68"/>
      <c r="V1498" s="68"/>
      <c r="W1498" s="68"/>
      <c r="X1498" s="68"/>
      <c r="Y1498" s="68"/>
      <c r="Z1498" s="68"/>
      <c r="AA1498" s="68"/>
      <c r="AB1498" s="68"/>
      <c r="AC1498" s="68"/>
      <c r="AD1498" s="68"/>
      <c r="AE1498" s="68"/>
      <c r="AF1498" s="68"/>
      <c r="AG1498" s="68"/>
      <c r="AH1498" s="68"/>
      <c r="AI1498" s="68"/>
      <c r="AJ1498" s="68"/>
      <c r="AK1498" s="68"/>
      <c r="AL1498" s="68"/>
      <c r="AM1498" s="68"/>
      <c r="AN1498" s="68"/>
      <c r="AO1498" s="68"/>
      <c r="AP1498" s="68"/>
      <c r="AQ1498" s="68"/>
      <c r="AR1498" s="68"/>
      <c r="AS1498" s="68"/>
      <c r="AT1498" s="68"/>
      <c r="AU1498" s="68"/>
      <c r="AV1498" s="68"/>
      <c r="AW1498" s="68"/>
      <c r="AX1498" s="68"/>
      <c r="AY1498" s="68"/>
      <c r="AZ1498" s="68"/>
      <c r="BA1498" s="68"/>
      <c r="BB1498" s="68"/>
      <c r="BC1498" s="68"/>
      <c r="BD1498" s="68"/>
      <c r="BE1498" s="68"/>
      <c r="BF1498" s="68"/>
      <c r="BG1498" s="68"/>
      <c r="BH1498" s="68"/>
      <c r="BI1498" s="68"/>
      <c r="BJ1498" s="68"/>
      <c r="BK1498" s="68"/>
      <c r="BL1498" s="68"/>
      <c r="BM1498" s="68"/>
      <c r="BN1498" s="68"/>
      <c r="BO1498" s="68"/>
      <c r="BP1498" s="68"/>
      <c r="BQ1498" s="68"/>
      <c r="BR1498" s="68"/>
      <c r="BS1498" s="46"/>
    </row>
    <row r="1499" spans="4:71" s="47" customFormat="1" ht="9.75" customHeight="1" x14ac:dyDescent="0.3">
      <c r="D1499" s="68"/>
      <c r="E1499" s="68"/>
      <c r="F1499" s="68"/>
      <c r="G1499" s="68"/>
      <c r="H1499" s="68"/>
      <c r="I1499" s="68"/>
      <c r="J1499" s="68"/>
      <c r="K1499" s="68"/>
      <c r="L1499" s="68"/>
      <c r="M1499" s="68"/>
      <c r="N1499" s="68"/>
      <c r="O1499" s="68"/>
      <c r="P1499" s="68"/>
      <c r="Q1499" s="68"/>
      <c r="R1499" s="68"/>
      <c r="S1499" s="68"/>
      <c r="T1499" s="68"/>
      <c r="U1499" s="68"/>
      <c r="V1499" s="68"/>
      <c r="W1499" s="68"/>
      <c r="X1499" s="68"/>
      <c r="Y1499" s="68"/>
      <c r="Z1499" s="68"/>
      <c r="AA1499" s="68"/>
      <c r="AB1499" s="68"/>
      <c r="AC1499" s="68"/>
      <c r="AD1499" s="68"/>
      <c r="AE1499" s="68"/>
      <c r="AF1499" s="68"/>
      <c r="AG1499" s="68"/>
      <c r="AH1499" s="68"/>
      <c r="AI1499" s="68"/>
      <c r="AJ1499" s="68"/>
      <c r="AK1499" s="68"/>
      <c r="AL1499" s="68"/>
      <c r="AM1499" s="68"/>
      <c r="AN1499" s="68"/>
      <c r="AO1499" s="68"/>
      <c r="AP1499" s="68"/>
      <c r="AQ1499" s="68"/>
      <c r="AR1499" s="68"/>
      <c r="AS1499" s="68"/>
      <c r="AT1499" s="68"/>
      <c r="AU1499" s="68"/>
      <c r="AV1499" s="68"/>
      <c r="AW1499" s="68"/>
      <c r="AX1499" s="68"/>
      <c r="AY1499" s="68"/>
      <c r="AZ1499" s="68"/>
      <c r="BA1499" s="68"/>
      <c r="BB1499" s="68"/>
      <c r="BC1499" s="68"/>
      <c r="BD1499" s="68"/>
      <c r="BE1499" s="68"/>
      <c r="BF1499" s="68"/>
      <c r="BG1499" s="68"/>
      <c r="BH1499" s="68"/>
      <c r="BI1499" s="68"/>
      <c r="BJ1499" s="68"/>
      <c r="BK1499" s="68"/>
      <c r="BL1499" s="68"/>
      <c r="BM1499" s="68"/>
      <c r="BN1499" s="68"/>
      <c r="BO1499" s="68"/>
      <c r="BP1499" s="68"/>
      <c r="BQ1499" s="68"/>
      <c r="BR1499" s="68"/>
      <c r="BS1499" s="46"/>
    </row>
    <row r="1500" spans="4:71" s="47" customFormat="1" ht="9.75" customHeight="1" x14ac:dyDescent="0.3">
      <c r="D1500" s="68"/>
      <c r="E1500" s="68"/>
      <c r="F1500" s="68"/>
      <c r="G1500" s="68"/>
      <c r="H1500" s="68"/>
      <c r="I1500" s="68"/>
      <c r="J1500" s="68"/>
      <c r="K1500" s="68"/>
      <c r="L1500" s="68"/>
      <c r="M1500" s="68"/>
      <c r="N1500" s="68"/>
      <c r="O1500" s="68"/>
      <c r="P1500" s="68"/>
      <c r="Q1500" s="68"/>
      <c r="R1500" s="68"/>
      <c r="S1500" s="68"/>
      <c r="T1500" s="68"/>
      <c r="U1500" s="68"/>
      <c r="V1500" s="68"/>
      <c r="W1500" s="68"/>
      <c r="X1500" s="68"/>
      <c r="Y1500" s="68"/>
      <c r="Z1500" s="68"/>
      <c r="AA1500" s="68"/>
      <c r="AB1500" s="68"/>
      <c r="AC1500" s="68"/>
      <c r="AD1500" s="68"/>
      <c r="AE1500" s="68"/>
      <c r="AF1500" s="68"/>
      <c r="AG1500" s="68"/>
      <c r="AH1500" s="68"/>
      <c r="AI1500" s="68"/>
      <c r="AJ1500" s="68"/>
      <c r="AK1500" s="68"/>
      <c r="AL1500" s="68"/>
      <c r="AM1500" s="68"/>
      <c r="AN1500" s="68"/>
      <c r="AO1500" s="68"/>
      <c r="AP1500" s="68"/>
      <c r="AQ1500" s="68"/>
      <c r="AR1500" s="68"/>
      <c r="AS1500" s="68"/>
      <c r="AT1500" s="68"/>
      <c r="AU1500" s="68"/>
      <c r="AV1500" s="68"/>
      <c r="AW1500" s="68"/>
      <c r="AX1500" s="68"/>
      <c r="AY1500" s="68"/>
      <c r="AZ1500" s="68"/>
      <c r="BA1500" s="68"/>
      <c r="BB1500" s="68"/>
      <c r="BC1500" s="68"/>
      <c r="BD1500" s="68"/>
      <c r="BE1500" s="68"/>
      <c r="BF1500" s="68"/>
      <c r="BG1500" s="68"/>
      <c r="BH1500" s="68"/>
      <c r="BI1500" s="68"/>
      <c r="BJ1500" s="68"/>
      <c r="BK1500" s="68"/>
      <c r="BL1500" s="68"/>
      <c r="BM1500" s="68"/>
      <c r="BN1500" s="68"/>
      <c r="BO1500" s="68"/>
      <c r="BP1500" s="68"/>
      <c r="BQ1500" s="68"/>
      <c r="BR1500" s="68"/>
      <c r="BS1500" s="46"/>
    </row>
    <row r="1501" spans="4:71" s="47" customFormat="1" ht="9.75" customHeight="1" x14ac:dyDescent="0.3">
      <c r="D1501" s="68"/>
      <c r="E1501" s="68"/>
      <c r="F1501" s="68"/>
      <c r="G1501" s="68"/>
      <c r="H1501" s="68"/>
      <c r="I1501" s="68"/>
      <c r="J1501" s="68"/>
      <c r="K1501" s="68"/>
      <c r="L1501" s="68"/>
      <c r="M1501" s="68"/>
      <c r="N1501" s="68"/>
      <c r="O1501" s="68"/>
      <c r="P1501" s="68"/>
      <c r="Q1501" s="68"/>
      <c r="R1501" s="68"/>
      <c r="S1501" s="68"/>
      <c r="T1501" s="68"/>
      <c r="U1501" s="68"/>
      <c r="V1501" s="68"/>
      <c r="W1501" s="68"/>
      <c r="X1501" s="68"/>
      <c r="Y1501" s="68"/>
      <c r="Z1501" s="68"/>
      <c r="AA1501" s="68"/>
      <c r="AB1501" s="68"/>
      <c r="AC1501" s="68"/>
      <c r="AD1501" s="68"/>
      <c r="AE1501" s="68"/>
      <c r="AF1501" s="68"/>
      <c r="AG1501" s="68"/>
      <c r="AH1501" s="68"/>
      <c r="AI1501" s="68"/>
      <c r="AJ1501" s="68"/>
      <c r="AK1501" s="68"/>
      <c r="AL1501" s="68"/>
      <c r="AM1501" s="68"/>
      <c r="AN1501" s="68"/>
      <c r="AO1501" s="68"/>
      <c r="AP1501" s="68"/>
      <c r="AQ1501" s="68"/>
      <c r="AR1501" s="68"/>
      <c r="AS1501" s="68"/>
      <c r="AT1501" s="68"/>
      <c r="AU1501" s="68"/>
      <c r="AV1501" s="68"/>
      <c r="AW1501" s="68"/>
      <c r="AX1501" s="68"/>
      <c r="AY1501" s="68"/>
      <c r="AZ1501" s="68"/>
      <c r="BA1501" s="68"/>
      <c r="BB1501" s="68"/>
      <c r="BC1501" s="68"/>
      <c r="BD1501" s="68"/>
      <c r="BE1501" s="68"/>
      <c r="BF1501" s="68"/>
      <c r="BG1501" s="68"/>
      <c r="BH1501" s="68"/>
      <c r="BI1501" s="68"/>
      <c r="BJ1501" s="68"/>
      <c r="BK1501" s="68"/>
      <c r="BL1501" s="68"/>
      <c r="BM1501" s="68"/>
      <c r="BN1501" s="68"/>
      <c r="BO1501" s="68"/>
      <c r="BP1501" s="68"/>
      <c r="BQ1501" s="68"/>
      <c r="BR1501" s="68"/>
      <c r="BS1501" s="46"/>
    </row>
    <row r="1502" spans="4:71" s="47" customFormat="1" ht="9.75" customHeight="1" x14ac:dyDescent="0.3">
      <c r="D1502" s="68"/>
      <c r="E1502" s="68"/>
      <c r="F1502" s="68"/>
      <c r="G1502" s="68"/>
      <c r="H1502" s="68"/>
      <c r="I1502" s="68"/>
      <c r="J1502" s="68"/>
      <c r="K1502" s="68"/>
      <c r="L1502" s="68"/>
      <c r="M1502" s="68"/>
      <c r="N1502" s="68"/>
      <c r="O1502" s="68"/>
      <c r="P1502" s="68"/>
      <c r="Q1502" s="68"/>
      <c r="R1502" s="68"/>
      <c r="S1502" s="68"/>
      <c r="T1502" s="68"/>
      <c r="U1502" s="68"/>
      <c r="V1502" s="68"/>
      <c r="W1502" s="68"/>
      <c r="X1502" s="68"/>
      <c r="Y1502" s="68"/>
      <c r="Z1502" s="68"/>
      <c r="AA1502" s="68"/>
      <c r="AB1502" s="68"/>
      <c r="AC1502" s="68"/>
      <c r="AD1502" s="68"/>
      <c r="AE1502" s="68"/>
      <c r="AF1502" s="68"/>
      <c r="AG1502" s="68"/>
      <c r="AH1502" s="68"/>
      <c r="AI1502" s="68"/>
      <c r="AJ1502" s="68"/>
      <c r="AK1502" s="68"/>
      <c r="AL1502" s="68"/>
      <c r="AM1502" s="68"/>
      <c r="AN1502" s="68"/>
      <c r="AO1502" s="68"/>
      <c r="AP1502" s="68"/>
      <c r="AQ1502" s="68"/>
      <c r="AR1502" s="68"/>
      <c r="AS1502" s="68"/>
      <c r="AT1502" s="68"/>
      <c r="AU1502" s="68"/>
      <c r="AV1502" s="68"/>
      <c r="AW1502" s="68"/>
      <c r="AX1502" s="68"/>
      <c r="AY1502" s="68"/>
      <c r="AZ1502" s="68"/>
      <c r="BA1502" s="68"/>
      <c r="BB1502" s="68"/>
      <c r="BC1502" s="68"/>
      <c r="BD1502" s="68"/>
      <c r="BE1502" s="68"/>
      <c r="BF1502" s="68"/>
      <c r="BG1502" s="68"/>
      <c r="BH1502" s="68"/>
      <c r="BI1502" s="68"/>
      <c r="BJ1502" s="68"/>
      <c r="BK1502" s="68"/>
      <c r="BL1502" s="68"/>
      <c r="BM1502" s="68"/>
      <c r="BN1502" s="68"/>
      <c r="BO1502" s="68"/>
      <c r="BP1502" s="68"/>
      <c r="BQ1502" s="68"/>
      <c r="BR1502" s="68"/>
      <c r="BS1502" s="46"/>
    </row>
    <row r="1503" spans="4:71" s="47" customFormat="1" ht="9.75" customHeight="1" x14ac:dyDescent="0.3">
      <c r="D1503" s="68"/>
      <c r="E1503" s="68"/>
      <c r="F1503" s="68"/>
      <c r="G1503" s="68"/>
      <c r="H1503" s="68"/>
      <c r="I1503" s="68"/>
      <c r="J1503" s="68"/>
      <c r="K1503" s="68"/>
      <c r="L1503" s="68"/>
      <c r="M1503" s="68"/>
      <c r="N1503" s="68"/>
      <c r="O1503" s="68"/>
      <c r="P1503" s="68"/>
      <c r="Q1503" s="68"/>
      <c r="R1503" s="68"/>
      <c r="S1503" s="68"/>
      <c r="T1503" s="68"/>
      <c r="U1503" s="68"/>
      <c r="V1503" s="68"/>
      <c r="W1503" s="68"/>
      <c r="X1503" s="68"/>
      <c r="Y1503" s="68"/>
      <c r="Z1503" s="68"/>
      <c r="AA1503" s="68"/>
      <c r="AB1503" s="68"/>
      <c r="AC1503" s="68"/>
      <c r="AD1503" s="68"/>
      <c r="AE1503" s="68"/>
      <c r="AF1503" s="68"/>
      <c r="AG1503" s="68"/>
      <c r="AH1503" s="68"/>
      <c r="AI1503" s="68"/>
      <c r="AJ1503" s="68"/>
      <c r="AK1503" s="68"/>
      <c r="AL1503" s="68"/>
      <c r="AM1503" s="68"/>
      <c r="AN1503" s="68"/>
      <c r="AO1503" s="68"/>
      <c r="AP1503" s="68"/>
      <c r="AQ1503" s="68"/>
      <c r="AR1503" s="68"/>
      <c r="AS1503" s="68"/>
      <c r="AT1503" s="68"/>
      <c r="AU1503" s="68"/>
      <c r="AV1503" s="68"/>
      <c r="AW1503" s="68"/>
      <c r="AX1503" s="68"/>
      <c r="AY1503" s="68"/>
      <c r="AZ1503" s="68"/>
      <c r="BA1503" s="68"/>
      <c r="BB1503" s="68"/>
      <c r="BC1503" s="68"/>
      <c r="BD1503" s="68"/>
      <c r="BE1503" s="68"/>
      <c r="BF1503" s="68"/>
      <c r="BG1503" s="68"/>
      <c r="BH1503" s="68"/>
      <c r="BI1503" s="68"/>
      <c r="BJ1503" s="68"/>
      <c r="BK1503" s="68"/>
      <c r="BL1503" s="68"/>
      <c r="BM1503" s="68"/>
      <c r="BN1503" s="68"/>
      <c r="BO1503" s="68"/>
      <c r="BP1503" s="68"/>
      <c r="BQ1503" s="68"/>
      <c r="BR1503" s="68"/>
      <c r="BS1503" s="46"/>
    </row>
    <row r="1504" spans="4:71" s="47" customFormat="1" ht="9.75" customHeight="1" x14ac:dyDescent="0.3">
      <c r="D1504" s="68"/>
      <c r="E1504" s="68"/>
      <c r="F1504" s="68"/>
      <c r="G1504" s="68"/>
      <c r="H1504" s="68"/>
      <c r="I1504" s="68"/>
      <c r="J1504" s="68"/>
      <c r="K1504" s="68"/>
      <c r="L1504" s="68"/>
      <c r="M1504" s="68"/>
      <c r="N1504" s="68"/>
      <c r="O1504" s="68"/>
      <c r="P1504" s="68"/>
      <c r="Q1504" s="68"/>
      <c r="R1504" s="68"/>
      <c r="S1504" s="68"/>
      <c r="T1504" s="68"/>
      <c r="U1504" s="68"/>
      <c r="V1504" s="68"/>
      <c r="W1504" s="68"/>
      <c r="X1504" s="68"/>
      <c r="Y1504" s="68"/>
      <c r="Z1504" s="68"/>
      <c r="AA1504" s="68"/>
      <c r="AB1504" s="68"/>
      <c r="AC1504" s="68"/>
      <c r="AD1504" s="68"/>
      <c r="AE1504" s="68"/>
      <c r="AF1504" s="68"/>
      <c r="AG1504" s="68"/>
      <c r="AH1504" s="68"/>
      <c r="AI1504" s="68"/>
      <c r="AJ1504" s="68"/>
      <c r="AK1504" s="68"/>
      <c r="AL1504" s="68"/>
      <c r="AM1504" s="68"/>
      <c r="AN1504" s="68"/>
      <c r="AO1504" s="68"/>
      <c r="AP1504" s="68"/>
      <c r="AQ1504" s="68"/>
      <c r="AR1504" s="68"/>
      <c r="AS1504" s="68"/>
      <c r="AT1504" s="68"/>
      <c r="AU1504" s="68"/>
      <c r="AV1504" s="68"/>
      <c r="AW1504" s="68"/>
      <c r="AX1504" s="68"/>
      <c r="AY1504" s="68"/>
      <c r="AZ1504" s="68"/>
      <c r="BA1504" s="68"/>
      <c r="BB1504" s="68"/>
      <c r="BC1504" s="68"/>
      <c r="BD1504" s="68"/>
      <c r="BE1504" s="68"/>
      <c r="BF1504" s="68"/>
      <c r="BG1504" s="68"/>
      <c r="BH1504" s="68"/>
      <c r="BI1504" s="68"/>
      <c r="BJ1504" s="68"/>
      <c r="BK1504" s="68"/>
      <c r="BL1504" s="68"/>
      <c r="BM1504" s="68"/>
      <c r="BN1504" s="68"/>
      <c r="BO1504" s="68"/>
      <c r="BP1504" s="68"/>
      <c r="BQ1504" s="68"/>
      <c r="BR1504" s="68"/>
      <c r="BS1504" s="46"/>
    </row>
    <row r="1505" spans="4:71" s="47" customFormat="1" ht="9.75" customHeight="1" x14ac:dyDescent="0.3">
      <c r="D1505" s="68"/>
      <c r="E1505" s="68"/>
      <c r="F1505" s="68"/>
      <c r="G1505" s="68"/>
      <c r="H1505" s="68"/>
      <c r="I1505" s="68"/>
      <c r="J1505" s="68"/>
      <c r="K1505" s="68"/>
      <c r="L1505" s="68"/>
      <c r="M1505" s="68"/>
      <c r="N1505" s="68"/>
      <c r="O1505" s="68"/>
      <c r="P1505" s="68"/>
      <c r="Q1505" s="68"/>
      <c r="R1505" s="68"/>
      <c r="S1505" s="68"/>
      <c r="T1505" s="68"/>
      <c r="U1505" s="68"/>
      <c r="V1505" s="68"/>
      <c r="W1505" s="68"/>
      <c r="X1505" s="68"/>
      <c r="Y1505" s="68"/>
      <c r="Z1505" s="68"/>
      <c r="AA1505" s="68"/>
      <c r="AB1505" s="68"/>
      <c r="AC1505" s="68"/>
      <c r="AD1505" s="68"/>
      <c r="AE1505" s="68"/>
      <c r="AF1505" s="68"/>
      <c r="AG1505" s="68"/>
      <c r="AH1505" s="68"/>
      <c r="AI1505" s="68"/>
      <c r="AJ1505" s="68"/>
      <c r="AK1505" s="68"/>
      <c r="AL1505" s="68"/>
      <c r="AM1505" s="68"/>
      <c r="AN1505" s="68"/>
      <c r="AO1505" s="68"/>
      <c r="AP1505" s="68"/>
      <c r="AQ1505" s="68"/>
      <c r="AR1505" s="68"/>
      <c r="AS1505" s="68"/>
      <c r="AT1505" s="68"/>
      <c r="AU1505" s="68"/>
      <c r="AV1505" s="68"/>
      <c r="AW1505" s="68"/>
      <c r="AX1505" s="68"/>
      <c r="AY1505" s="68"/>
      <c r="AZ1505" s="68"/>
      <c r="BA1505" s="68"/>
      <c r="BB1505" s="68"/>
      <c r="BC1505" s="68"/>
      <c r="BD1505" s="68"/>
      <c r="BE1505" s="68"/>
      <c r="BF1505" s="68"/>
      <c r="BG1505" s="68"/>
      <c r="BH1505" s="68"/>
      <c r="BI1505" s="68"/>
      <c r="BJ1505" s="68"/>
      <c r="BK1505" s="68"/>
      <c r="BL1505" s="68"/>
      <c r="BM1505" s="68"/>
      <c r="BN1505" s="68"/>
      <c r="BO1505" s="68"/>
      <c r="BP1505" s="68"/>
      <c r="BQ1505" s="68"/>
      <c r="BR1505" s="68"/>
      <c r="BS1505" s="46"/>
    </row>
    <row r="1506" spans="4:71" s="47" customFormat="1" ht="9.75" customHeight="1" x14ac:dyDescent="0.3">
      <c r="D1506" s="68"/>
      <c r="E1506" s="68"/>
      <c r="F1506" s="68"/>
      <c r="G1506" s="68"/>
      <c r="H1506" s="68"/>
      <c r="I1506" s="68"/>
      <c r="J1506" s="68"/>
      <c r="K1506" s="68"/>
      <c r="L1506" s="68"/>
      <c r="M1506" s="68"/>
      <c r="N1506" s="68"/>
      <c r="O1506" s="68"/>
      <c r="P1506" s="68"/>
      <c r="Q1506" s="68"/>
      <c r="R1506" s="68"/>
      <c r="S1506" s="68"/>
      <c r="T1506" s="68"/>
      <c r="U1506" s="68"/>
      <c r="V1506" s="68"/>
      <c r="W1506" s="68"/>
      <c r="X1506" s="68"/>
      <c r="Y1506" s="68"/>
      <c r="Z1506" s="68"/>
      <c r="AA1506" s="68"/>
      <c r="AB1506" s="68"/>
      <c r="AC1506" s="68"/>
      <c r="AD1506" s="68"/>
      <c r="AE1506" s="68"/>
      <c r="AF1506" s="68"/>
      <c r="AG1506" s="68"/>
      <c r="AH1506" s="68"/>
      <c r="AI1506" s="68"/>
      <c r="AJ1506" s="68"/>
      <c r="AK1506" s="68"/>
      <c r="AL1506" s="68"/>
      <c r="AM1506" s="68"/>
      <c r="AN1506" s="68"/>
      <c r="AO1506" s="68"/>
      <c r="AP1506" s="68"/>
      <c r="AQ1506" s="68"/>
      <c r="AR1506" s="68"/>
      <c r="AS1506" s="68"/>
      <c r="AT1506" s="68"/>
      <c r="AU1506" s="68"/>
      <c r="AV1506" s="68"/>
      <c r="AW1506" s="68"/>
      <c r="AX1506" s="68"/>
      <c r="AY1506" s="68"/>
      <c r="AZ1506" s="68"/>
      <c r="BA1506" s="68"/>
      <c r="BB1506" s="68"/>
      <c r="BC1506" s="68"/>
      <c r="BD1506" s="68"/>
      <c r="BE1506" s="68"/>
      <c r="BF1506" s="68"/>
      <c r="BG1506" s="68"/>
      <c r="BH1506" s="68"/>
      <c r="BI1506" s="68"/>
      <c r="BJ1506" s="68"/>
      <c r="BK1506" s="68"/>
      <c r="BL1506" s="68"/>
      <c r="BM1506" s="68"/>
      <c r="BN1506" s="68"/>
      <c r="BO1506" s="68"/>
      <c r="BP1506" s="68"/>
      <c r="BQ1506" s="68"/>
      <c r="BR1506" s="68"/>
      <c r="BS1506" s="46"/>
    </row>
    <row r="1507" spans="4:71" s="47" customFormat="1" ht="9.75" customHeight="1" x14ac:dyDescent="0.3">
      <c r="D1507" s="68"/>
      <c r="E1507" s="68"/>
      <c r="F1507" s="68"/>
      <c r="G1507" s="68"/>
      <c r="H1507" s="68"/>
      <c r="I1507" s="68"/>
      <c r="J1507" s="68"/>
      <c r="K1507" s="68"/>
      <c r="L1507" s="68"/>
      <c r="M1507" s="68"/>
      <c r="N1507" s="68"/>
      <c r="O1507" s="68"/>
      <c r="P1507" s="68"/>
      <c r="Q1507" s="68"/>
      <c r="R1507" s="68"/>
      <c r="S1507" s="68"/>
      <c r="T1507" s="68"/>
      <c r="U1507" s="68"/>
      <c r="V1507" s="68"/>
      <c r="W1507" s="68"/>
      <c r="X1507" s="68"/>
      <c r="Y1507" s="68"/>
      <c r="Z1507" s="68"/>
      <c r="AA1507" s="68"/>
      <c r="AB1507" s="68"/>
      <c r="AC1507" s="68"/>
      <c r="AD1507" s="68"/>
      <c r="AE1507" s="68"/>
      <c r="AF1507" s="68"/>
      <c r="AG1507" s="68"/>
      <c r="AH1507" s="68"/>
      <c r="AI1507" s="68"/>
      <c r="AJ1507" s="68"/>
      <c r="AK1507" s="68"/>
      <c r="AL1507" s="68"/>
      <c r="AM1507" s="68"/>
      <c r="AN1507" s="68"/>
      <c r="AO1507" s="68"/>
      <c r="AP1507" s="68"/>
      <c r="AQ1507" s="68"/>
      <c r="AR1507" s="68"/>
      <c r="AS1507" s="68"/>
      <c r="AT1507" s="68"/>
      <c r="AU1507" s="68"/>
      <c r="AV1507" s="68"/>
      <c r="AW1507" s="68"/>
      <c r="AX1507" s="68"/>
      <c r="AY1507" s="68"/>
      <c r="AZ1507" s="68"/>
      <c r="BA1507" s="68"/>
      <c r="BB1507" s="68"/>
      <c r="BC1507" s="68"/>
      <c r="BD1507" s="68"/>
      <c r="BE1507" s="68"/>
      <c r="BF1507" s="68"/>
      <c r="BG1507" s="68"/>
      <c r="BH1507" s="68"/>
      <c r="BI1507" s="68"/>
      <c r="BJ1507" s="68"/>
      <c r="BK1507" s="68"/>
      <c r="BL1507" s="68"/>
      <c r="BM1507" s="68"/>
      <c r="BN1507" s="68"/>
      <c r="BO1507" s="68"/>
      <c r="BP1507" s="68"/>
      <c r="BQ1507" s="68"/>
      <c r="BR1507" s="68"/>
      <c r="BS1507" s="46"/>
    </row>
    <row r="1508" spans="4:71" s="47" customFormat="1" ht="9.75" customHeight="1" x14ac:dyDescent="0.3">
      <c r="D1508" s="68"/>
      <c r="E1508" s="68"/>
      <c r="F1508" s="68"/>
      <c r="G1508" s="68"/>
      <c r="H1508" s="68"/>
      <c r="I1508" s="68"/>
      <c r="J1508" s="68"/>
      <c r="K1508" s="68"/>
      <c r="L1508" s="68"/>
      <c r="M1508" s="68"/>
      <c r="N1508" s="68"/>
      <c r="O1508" s="68"/>
      <c r="P1508" s="68"/>
      <c r="Q1508" s="68"/>
      <c r="R1508" s="68"/>
      <c r="S1508" s="68"/>
      <c r="T1508" s="68"/>
      <c r="U1508" s="68"/>
      <c r="V1508" s="68"/>
      <c r="W1508" s="68"/>
      <c r="X1508" s="68"/>
      <c r="Y1508" s="68"/>
      <c r="Z1508" s="68"/>
      <c r="AA1508" s="68"/>
      <c r="AB1508" s="68"/>
      <c r="AC1508" s="68"/>
      <c r="AD1508" s="68"/>
      <c r="AE1508" s="68"/>
      <c r="AF1508" s="68"/>
      <c r="AG1508" s="68"/>
      <c r="AH1508" s="68"/>
      <c r="AI1508" s="68"/>
      <c r="AJ1508" s="68"/>
      <c r="AK1508" s="68"/>
      <c r="AL1508" s="68"/>
      <c r="AM1508" s="68"/>
      <c r="AN1508" s="68"/>
      <c r="AO1508" s="68"/>
      <c r="AP1508" s="68"/>
      <c r="AQ1508" s="68"/>
      <c r="AR1508" s="68"/>
      <c r="AS1508" s="68"/>
      <c r="AT1508" s="68"/>
      <c r="AU1508" s="68"/>
      <c r="AV1508" s="68"/>
      <c r="AW1508" s="68"/>
      <c r="AX1508" s="68"/>
      <c r="AY1508" s="68"/>
      <c r="AZ1508" s="68"/>
      <c r="BA1508" s="68"/>
      <c r="BB1508" s="68"/>
      <c r="BC1508" s="68"/>
      <c r="BD1508" s="68"/>
      <c r="BE1508" s="68"/>
      <c r="BF1508" s="68"/>
      <c r="BG1508" s="68"/>
      <c r="BH1508" s="68"/>
      <c r="BI1508" s="68"/>
      <c r="BJ1508" s="68"/>
      <c r="BK1508" s="68"/>
      <c r="BL1508" s="68"/>
      <c r="BM1508" s="68"/>
      <c r="BN1508" s="68"/>
      <c r="BO1508" s="68"/>
      <c r="BP1508" s="68"/>
      <c r="BQ1508" s="68"/>
      <c r="BR1508" s="68"/>
      <c r="BS1508" s="46"/>
    </row>
    <row r="1509" spans="4:71" s="47" customFormat="1" ht="9.75" customHeight="1" x14ac:dyDescent="0.3">
      <c r="D1509" s="68"/>
      <c r="E1509" s="68"/>
      <c r="F1509" s="68"/>
      <c r="G1509" s="68"/>
      <c r="H1509" s="68"/>
      <c r="I1509" s="68"/>
      <c r="J1509" s="68"/>
      <c r="K1509" s="68"/>
      <c r="L1509" s="68"/>
      <c r="M1509" s="68"/>
      <c r="N1509" s="68"/>
      <c r="O1509" s="68"/>
      <c r="P1509" s="68"/>
      <c r="Q1509" s="68"/>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1509" s="68"/>
      <c r="AN1509" s="68"/>
      <c r="AO1509" s="68"/>
      <c r="AP1509" s="68"/>
      <c r="AQ1509" s="68"/>
      <c r="AR1509" s="68"/>
      <c r="AS1509" s="68"/>
      <c r="AT1509" s="68"/>
      <c r="AU1509" s="68"/>
      <c r="AV1509" s="68"/>
      <c r="AW1509" s="68"/>
      <c r="AX1509" s="68"/>
      <c r="AY1509" s="68"/>
      <c r="AZ1509" s="68"/>
      <c r="BA1509" s="68"/>
      <c r="BB1509" s="68"/>
      <c r="BC1509" s="68"/>
      <c r="BD1509" s="68"/>
      <c r="BE1509" s="68"/>
      <c r="BF1509" s="68"/>
      <c r="BG1509" s="68"/>
      <c r="BH1509" s="68"/>
      <c r="BI1509" s="68"/>
      <c r="BJ1509" s="68"/>
      <c r="BK1509" s="68"/>
      <c r="BL1509" s="68"/>
      <c r="BM1509" s="68"/>
      <c r="BN1509" s="68"/>
      <c r="BO1509" s="68"/>
      <c r="BP1509" s="68"/>
      <c r="BQ1509" s="68"/>
      <c r="BR1509" s="68"/>
      <c r="BS1509" s="46"/>
    </row>
    <row r="1510" spans="4:71" s="47" customFormat="1" ht="9.75" customHeight="1" x14ac:dyDescent="0.3">
      <c r="D1510" s="68"/>
      <c r="E1510" s="68"/>
      <c r="F1510" s="68"/>
      <c r="G1510" s="68"/>
      <c r="H1510" s="68"/>
      <c r="I1510" s="68"/>
      <c r="J1510" s="68"/>
      <c r="K1510" s="68"/>
      <c r="L1510" s="68"/>
      <c r="M1510" s="68"/>
      <c r="N1510" s="68"/>
      <c r="O1510" s="68"/>
      <c r="P1510" s="68"/>
      <c r="Q1510" s="68"/>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1510" s="68"/>
      <c r="AN1510" s="68"/>
      <c r="AO1510" s="68"/>
      <c r="AP1510" s="68"/>
      <c r="AQ1510" s="68"/>
      <c r="AR1510" s="68"/>
      <c r="AS1510" s="68"/>
      <c r="AT1510" s="68"/>
      <c r="AU1510" s="68"/>
      <c r="AV1510" s="68"/>
      <c r="AW1510" s="68"/>
      <c r="AX1510" s="68"/>
      <c r="AY1510" s="68"/>
      <c r="AZ1510" s="68"/>
      <c r="BA1510" s="68"/>
      <c r="BB1510" s="68"/>
      <c r="BC1510" s="68"/>
      <c r="BD1510" s="68"/>
      <c r="BE1510" s="68"/>
      <c r="BF1510" s="68"/>
      <c r="BG1510" s="68"/>
      <c r="BH1510" s="68"/>
      <c r="BI1510" s="68"/>
      <c r="BJ1510" s="68"/>
      <c r="BK1510" s="68"/>
      <c r="BL1510" s="68"/>
      <c r="BM1510" s="68"/>
      <c r="BN1510" s="68"/>
      <c r="BO1510" s="68"/>
      <c r="BP1510" s="68"/>
      <c r="BQ1510" s="68"/>
      <c r="BR1510" s="68"/>
      <c r="BS1510" s="46"/>
    </row>
    <row r="1511" spans="4:71" s="47" customFormat="1" ht="9.75" customHeight="1" x14ac:dyDescent="0.3">
      <c r="D1511" s="68"/>
      <c r="E1511" s="68"/>
      <c r="F1511" s="68"/>
      <c r="G1511" s="68"/>
      <c r="H1511" s="68"/>
      <c r="I1511" s="68"/>
      <c r="J1511" s="68"/>
      <c r="K1511" s="68"/>
      <c r="L1511" s="68"/>
      <c r="M1511" s="68"/>
      <c r="N1511" s="68"/>
      <c r="O1511" s="68"/>
      <c r="P1511" s="68"/>
      <c r="Q1511" s="68"/>
      <c r="R1511" s="68"/>
      <c r="S1511" s="68"/>
      <c r="T1511" s="68"/>
      <c r="U1511" s="68"/>
      <c r="V1511" s="68"/>
      <c r="W1511" s="68"/>
      <c r="X1511" s="68"/>
      <c r="Y1511" s="68"/>
      <c r="Z1511" s="68"/>
      <c r="AA1511" s="68"/>
      <c r="AB1511" s="68"/>
      <c r="AC1511" s="68"/>
      <c r="AD1511" s="68"/>
      <c r="AE1511" s="68"/>
      <c r="AF1511" s="68"/>
      <c r="AG1511" s="68"/>
      <c r="AH1511" s="68"/>
      <c r="AI1511" s="68"/>
      <c r="AJ1511" s="68"/>
      <c r="AK1511" s="68"/>
      <c r="AL1511" s="68"/>
      <c r="AM1511" s="68"/>
      <c r="AN1511" s="68"/>
      <c r="AO1511" s="68"/>
      <c r="AP1511" s="68"/>
      <c r="AQ1511" s="68"/>
      <c r="AR1511" s="68"/>
      <c r="AS1511" s="68"/>
      <c r="AT1511" s="68"/>
      <c r="AU1511" s="68"/>
      <c r="AV1511" s="68"/>
      <c r="AW1511" s="68"/>
      <c r="AX1511" s="68"/>
      <c r="AY1511" s="68"/>
      <c r="AZ1511" s="68"/>
      <c r="BA1511" s="68"/>
      <c r="BB1511" s="68"/>
      <c r="BC1511" s="68"/>
      <c r="BD1511" s="68"/>
      <c r="BE1511" s="68"/>
      <c r="BF1511" s="68"/>
      <c r="BG1511" s="68"/>
      <c r="BH1511" s="68"/>
      <c r="BI1511" s="68"/>
      <c r="BJ1511" s="68"/>
      <c r="BK1511" s="68"/>
      <c r="BL1511" s="68"/>
      <c r="BM1511" s="68"/>
      <c r="BN1511" s="68"/>
      <c r="BO1511" s="68"/>
      <c r="BP1511" s="68"/>
      <c r="BQ1511" s="68"/>
      <c r="BR1511" s="68"/>
      <c r="BS1511" s="46"/>
    </row>
    <row r="1512" spans="4:71" s="47" customFormat="1" ht="9.75" customHeight="1" x14ac:dyDescent="0.3">
      <c r="D1512" s="68"/>
      <c r="E1512" s="68"/>
      <c r="F1512" s="68"/>
      <c r="G1512" s="68"/>
      <c r="H1512" s="68"/>
      <c r="I1512" s="68"/>
      <c r="J1512" s="68"/>
      <c r="K1512" s="68"/>
      <c r="L1512" s="68"/>
      <c r="M1512" s="68"/>
      <c r="N1512" s="68"/>
      <c r="O1512" s="68"/>
      <c r="P1512" s="68"/>
      <c r="Q1512" s="68"/>
      <c r="R1512" s="68"/>
      <c r="S1512" s="68"/>
      <c r="T1512" s="68"/>
      <c r="U1512" s="68"/>
      <c r="V1512" s="68"/>
      <c r="W1512" s="68"/>
      <c r="X1512" s="68"/>
      <c r="Y1512" s="68"/>
      <c r="Z1512" s="68"/>
      <c r="AA1512" s="68"/>
      <c r="AB1512" s="68"/>
      <c r="AC1512" s="68"/>
      <c r="AD1512" s="68"/>
      <c r="AE1512" s="68"/>
      <c r="AF1512" s="68"/>
      <c r="AG1512" s="68"/>
      <c r="AH1512" s="68"/>
      <c r="AI1512" s="68"/>
      <c r="AJ1512" s="68"/>
      <c r="AK1512" s="68"/>
      <c r="AL1512" s="68"/>
      <c r="AM1512" s="68"/>
      <c r="AN1512" s="68"/>
      <c r="AO1512" s="68"/>
      <c r="AP1512" s="68"/>
      <c r="AQ1512" s="68"/>
      <c r="AR1512" s="68"/>
      <c r="AS1512" s="68"/>
      <c r="AT1512" s="68"/>
      <c r="AU1512" s="68"/>
      <c r="AV1512" s="68"/>
      <c r="AW1512" s="68"/>
      <c r="AX1512" s="68"/>
      <c r="AY1512" s="68"/>
      <c r="AZ1512" s="68"/>
      <c r="BA1512" s="68"/>
      <c r="BB1512" s="68"/>
      <c r="BC1512" s="68"/>
      <c r="BD1512" s="68"/>
      <c r="BE1512" s="68"/>
      <c r="BF1512" s="68"/>
      <c r="BG1512" s="68"/>
      <c r="BH1512" s="68"/>
      <c r="BI1512" s="68"/>
      <c r="BJ1512" s="68"/>
      <c r="BK1512" s="68"/>
      <c r="BL1512" s="68"/>
      <c r="BM1512" s="68"/>
      <c r="BN1512" s="68"/>
      <c r="BO1512" s="68"/>
      <c r="BP1512" s="68"/>
      <c r="BQ1512" s="68"/>
      <c r="BR1512" s="68"/>
      <c r="BS1512" s="46"/>
    </row>
    <row r="1513" spans="4:71" s="47" customFormat="1" ht="9.75" customHeight="1" x14ac:dyDescent="0.3">
      <c r="D1513" s="68"/>
      <c r="E1513" s="68"/>
      <c r="F1513" s="68"/>
      <c r="G1513" s="68"/>
      <c r="H1513" s="68"/>
      <c r="I1513" s="68"/>
      <c r="J1513" s="68"/>
      <c r="K1513" s="68"/>
      <c r="L1513" s="68"/>
      <c r="M1513" s="68"/>
      <c r="N1513" s="68"/>
      <c r="O1513" s="68"/>
      <c r="P1513" s="68"/>
      <c r="Q1513" s="68"/>
      <c r="R1513" s="68"/>
      <c r="S1513" s="68"/>
      <c r="T1513" s="68"/>
      <c r="U1513" s="68"/>
      <c r="V1513" s="68"/>
      <c r="W1513" s="68"/>
      <c r="X1513" s="68"/>
      <c r="Y1513" s="68"/>
      <c r="Z1513" s="68"/>
      <c r="AA1513" s="68"/>
      <c r="AB1513" s="68"/>
      <c r="AC1513" s="68"/>
      <c r="AD1513" s="68"/>
      <c r="AE1513" s="68"/>
      <c r="AF1513" s="68"/>
      <c r="AG1513" s="68"/>
      <c r="AH1513" s="68"/>
      <c r="AI1513" s="68"/>
      <c r="AJ1513" s="68"/>
      <c r="AK1513" s="68"/>
      <c r="AL1513" s="68"/>
      <c r="AM1513" s="68"/>
      <c r="AN1513" s="68"/>
      <c r="AO1513" s="68"/>
      <c r="AP1513" s="68"/>
      <c r="AQ1513" s="68"/>
      <c r="AR1513" s="68"/>
      <c r="AS1513" s="68"/>
      <c r="AT1513" s="68"/>
      <c r="AU1513" s="68"/>
      <c r="AV1513" s="68"/>
      <c r="AW1513" s="68"/>
      <c r="AX1513" s="68"/>
      <c r="AY1513" s="68"/>
      <c r="AZ1513" s="68"/>
      <c r="BA1513" s="68"/>
      <c r="BB1513" s="68"/>
      <c r="BC1513" s="68"/>
      <c r="BD1513" s="68"/>
      <c r="BE1513" s="68"/>
      <c r="BF1513" s="68"/>
      <c r="BG1513" s="68"/>
      <c r="BH1513" s="68"/>
      <c r="BI1513" s="68"/>
      <c r="BJ1513" s="68"/>
      <c r="BK1513" s="68"/>
      <c r="BL1513" s="68"/>
      <c r="BM1513" s="68"/>
      <c r="BN1513" s="68"/>
      <c r="BO1513" s="68"/>
      <c r="BP1513" s="68"/>
      <c r="BQ1513" s="68"/>
      <c r="BR1513" s="68"/>
      <c r="BS1513" s="46"/>
    </row>
    <row r="1514" spans="4:71" s="47" customFormat="1" ht="9.75" customHeight="1" x14ac:dyDescent="0.3">
      <c r="D1514" s="68"/>
      <c r="E1514" s="68"/>
      <c r="F1514" s="68"/>
      <c r="G1514" s="68"/>
      <c r="H1514" s="68"/>
      <c r="I1514" s="68"/>
      <c r="J1514" s="68"/>
      <c r="K1514" s="68"/>
      <c r="L1514" s="68"/>
      <c r="M1514" s="68"/>
      <c r="N1514" s="68"/>
      <c r="O1514" s="68"/>
      <c r="P1514" s="68"/>
      <c r="Q1514" s="68"/>
      <c r="R1514" s="68"/>
      <c r="S1514" s="68"/>
      <c r="T1514" s="68"/>
      <c r="U1514" s="68"/>
      <c r="V1514" s="68"/>
      <c r="W1514" s="68"/>
      <c r="X1514" s="68"/>
      <c r="Y1514" s="68"/>
      <c r="Z1514" s="68"/>
      <c r="AA1514" s="68"/>
      <c r="AB1514" s="68"/>
      <c r="AC1514" s="68"/>
      <c r="AD1514" s="68"/>
      <c r="AE1514" s="68"/>
      <c r="AF1514" s="68"/>
      <c r="AG1514" s="68"/>
      <c r="AH1514" s="68"/>
      <c r="AI1514" s="68"/>
      <c r="AJ1514" s="68"/>
      <c r="AK1514" s="68"/>
      <c r="AL1514" s="68"/>
      <c r="AM1514" s="68"/>
      <c r="AN1514" s="68"/>
      <c r="AO1514" s="68"/>
      <c r="AP1514" s="68"/>
      <c r="AQ1514" s="68"/>
      <c r="AR1514" s="68"/>
      <c r="AS1514" s="68"/>
      <c r="AT1514" s="68"/>
      <c r="AU1514" s="68"/>
      <c r="AV1514" s="68"/>
      <c r="AW1514" s="68"/>
      <c r="AX1514" s="68"/>
      <c r="AY1514" s="68"/>
      <c r="AZ1514" s="68"/>
      <c r="BA1514" s="68"/>
      <c r="BB1514" s="68"/>
      <c r="BC1514" s="68"/>
      <c r="BD1514" s="68"/>
      <c r="BE1514" s="68"/>
      <c r="BF1514" s="68"/>
      <c r="BG1514" s="68"/>
      <c r="BH1514" s="68"/>
      <c r="BI1514" s="68"/>
      <c r="BJ1514" s="68"/>
      <c r="BK1514" s="68"/>
      <c r="BL1514" s="68"/>
      <c r="BM1514" s="68"/>
      <c r="BN1514" s="68"/>
      <c r="BO1514" s="68"/>
      <c r="BP1514" s="68"/>
      <c r="BQ1514" s="68"/>
      <c r="BR1514" s="68"/>
      <c r="BS1514" s="46"/>
    </row>
    <row r="1515" spans="4:71" s="47" customFormat="1" ht="9.75" customHeight="1" x14ac:dyDescent="0.3">
      <c r="D1515" s="68"/>
      <c r="E1515" s="68"/>
      <c r="F1515" s="68"/>
      <c r="G1515" s="68"/>
      <c r="H1515" s="68"/>
      <c r="I1515" s="68"/>
      <c r="J1515" s="68"/>
      <c r="K1515" s="68"/>
      <c r="L1515" s="68"/>
      <c r="M1515" s="68"/>
      <c r="N1515" s="68"/>
      <c r="O1515" s="68"/>
      <c r="P1515" s="68"/>
      <c r="Q1515" s="68"/>
      <c r="R1515" s="68"/>
      <c r="S1515" s="68"/>
      <c r="T1515" s="68"/>
      <c r="U1515" s="68"/>
      <c r="V1515" s="68"/>
      <c r="W1515" s="68"/>
      <c r="X1515" s="68"/>
      <c r="Y1515" s="68"/>
      <c r="Z1515" s="68"/>
      <c r="AA1515" s="68"/>
      <c r="AB1515" s="68"/>
      <c r="AC1515" s="68"/>
      <c r="AD1515" s="68"/>
      <c r="AE1515" s="68"/>
      <c r="AF1515" s="68"/>
      <c r="AG1515" s="68"/>
      <c r="AH1515" s="68"/>
      <c r="AI1515" s="68"/>
      <c r="AJ1515" s="68"/>
      <c r="AK1515" s="68"/>
      <c r="AL1515" s="68"/>
      <c r="AM1515" s="68"/>
      <c r="AN1515" s="68"/>
      <c r="AO1515" s="68"/>
      <c r="AP1515" s="68"/>
      <c r="AQ1515" s="68"/>
      <c r="AR1515" s="68"/>
      <c r="AS1515" s="68"/>
      <c r="AT1515" s="68"/>
      <c r="AU1515" s="68"/>
      <c r="AV1515" s="68"/>
      <c r="AW1515" s="68"/>
      <c r="AX1515" s="68"/>
      <c r="AY1515" s="68"/>
      <c r="AZ1515" s="68"/>
      <c r="BA1515" s="68"/>
      <c r="BB1515" s="68"/>
      <c r="BC1515" s="68"/>
      <c r="BD1515" s="68"/>
      <c r="BE1515" s="68"/>
      <c r="BF1515" s="68"/>
      <c r="BG1515" s="68"/>
      <c r="BH1515" s="68"/>
      <c r="BI1515" s="68"/>
      <c r="BJ1515" s="68"/>
      <c r="BK1515" s="68"/>
      <c r="BL1515" s="68"/>
      <c r="BM1515" s="68"/>
      <c r="BN1515" s="68"/>
      <c r="BO1515" s="68"/>
      <c r="BP1515" s="68"/>
      <c r="BQ1515" s="68"/>
      <c r="BR1515" s="68"/>
      <c r="BS1515" s="46"/>
    </row>
    <row r="1516" spans="4:71" s="47" customFormat="1" ht="9.75" customHeight="1" x14ac:dyDescent="0.3">
      <c r="D1516" s="68"/>
      <c r="E1516" s="68"/>
      <c r="F1516" s="68"/>
      <c r="G1516" s="68"/>
      <c r="H1516" s="68"/>
      <c r="I1516" s="68"/>
      <c r="J1516" s="68"/>
      <c r="K1516" s="68"/>
      <c r="L1516" s="68"/>
      <c r="M1516" s="68"/>
      <c r="N1516" s="68"/>
      <c r="O1516" s="68"/>
      <c r="P1516" s="68"/>
      <c r="Q1516" s="68"/>
      <c r="R1516" s="68"/>
      <c r="S1516" s="68"/>
      <c r="T1516" s="68"/>
      <c r="U1516" s="68"/>
      <c r="V1516" s="68"/>
      <c r="W1516" s="68"/>
      <c r="X1516" s="68"/>
      <c r="Y1516" s="68"/>
      <c r="Z1516" s="68"/>
      <c r="AA1516" s="68"/>
      <c r="AB1516" s="68"/>
      <c r="AC1516" s="68"/>
      <c r="AD1516" s="68"/>
      <c r="AE1516" s="68"/>
      <c r="AF1516" s="68"/>
      <c r="AG1516" s="68"/>
      <c r="AH1516" s="68"/>
      <c r="AI1516" s="68"/>
      <c r="AJ1516" s="68"/>
      <c r="AK1516" s="68"/>
      <c r="AL1516" s="68"/>
      <c r="AM1516" s="68"/>
      <c r="AN1516" s="68"/>
      <c r="AO1516" s="68"/>
      <c r="AP1516" s="68"/>
      <c r="AQ1516" s="68"/>
      <c r="AR1516" s="68"/>
      <c r="AS1516" s="68"/>
      <c r="AT1516" s="68"/>
      <c r="AU1516" s="68"/>
      <c r="AV1516" s="68"/>
      <c r="AW1516" s="68"/>
      <c r="AX1516" s="68"/>
      <c r="AY1516" s="68"/>
      <c r="AZ1516" s="68"/>
      <c r="BA1516" s="68"/>
      <c r="BB1516" s="68"/>
      <c r="BC1516" s="68"/>
      <c r="BD1516" s="68"/>
      <c r="BE1516" s="68"/>
      <c r="BF1516" s="68"/>
      <c r="BG1516" s="68"/>
      <c r="BH1516" s="68"/>
      <c r="BI1516" s="68"/>
      <c r="BJ1516" s="68"/>
      <c r="BK1516" s="68"/>
      <c r="BL1516" s="68"/>
      <c r="BM1516" s="68"/>
      <c r="BN1516" s="68"/>
      <c r="BO1516" s="68"/>
      <c r="BP1516" s="68"/>
      <c r="BQ1516" s="68"/>
      <c r="BR1516" s="68"/>
      <c r="BS1516" s="46"/>
    </row>
    <row r="1517" spans="4:71" s="47" customFormat="1" ht="9.75" customHeight="1" x14ac:dyDescent="0.3">
      <c r="D1517" s="68"/>
      <c r="E1517" s="68"/>
      <c r="F1517" s="68"/>
      <c r="G1517" s="68"/>
      <c r="H1517" s="68"/>
      <c r="I1517" s="68"/>
      <c r="J1517" s="68"/>
      <c r="K1517" s="68"/>
      <c r="L1517" s="68"/>
      <c r="M1517" s="68"/>
      <c r="N1517" s="68"/>
      <c r="O1517" s="68"/>
      <c r="P1517" s="68"/>
      <c r="Q1517" s="68"/>
      <c r="R1517" s="68"/>
      <c r="S1517" s="68"/>
      <c r="T1517" s="68"/>
      <c r="U1517" s="68"/>
      <c r="V1517" s="68"/>
      <c r="W1517" s="68"/>
      <c r="X1517" s="68"/>
      <c r="Y1517" s="68"/>
      <c r="Z1517" s="68"/>
      <c r="AA1517" s="68"/>
      <c r="AB1517" s="68"/>
      <c r="AC1517" s="68"/>
      <c r="AD1517" s="68"/>
      <c r="AE1517" s="68"/>
      <c r="AF1517" s="68"/>
      <c r="AG1517" s="68"/>
      <c r="AH1517" s="68"/>
      <c r="AI1517" s="68"/>
      <c r="AJ1517" s="68"/>
      <c r="AK1517" s="68"/>
      <c r="AL1517" s="68"/>
      <c r="AM1517" s="68"/>
      <c r="AN1517" s="68"/>
      <c r="AO1517" s="68"/>
      <c r="AP1517" s="68"/>
      <c r="AQ1517" s="68"/>
      <c r="AR1517" s="68"/>
      <c r="AS1517" s="68"/>
      <c r="AT1517" s="68"/>
      <c r="AU1517" s="68"/>
      <c r="AV1517" s="68"/>
      <c r="AW1517" s="68"/>
      <c r="AX1517" s="68"/>
      <c r="AY1517" s="68"/>
      <c r="AZ1517" s="68"/>
      <c r="BA1517" s="68"/>
      <c r="BB1517" s="68"/>
      <c r="BC1517" s="68"/>
      <c r="BD1517" s="68"/>
      <c r="BE1517" s="68"/>
      <c r="BF1517" s="68"/>
      <c r="BG1517" s="68"/>
      <c r="BH1517" s="68"/>
      <c r="BI1517" s="68"/>
      <c r="BJ1517" s="68"/>
      <c r="BK1517" s="68"/>
      <c r="BL1517" s="68"/>
      <c r="BM1517" s="68"/>
      <c r="BN1517" s="68"/>
      <c r="BO1517" s="68"/>
      <c r="BP1517" s="68"/>
      <c r="BQ1517" s="68"/>
      <c r="BR1517" s="68"/>
      <c r="BS1517" s="46"/>
    </row>
    <row r="1518" spans="4:71" s="47" customFormat="1" ht="9.75" customHeight="1" x14ac:dyDescent="0.3">
      <c r="D1518" s="68"/>
      <c r="E1518" s="68"/>
      <c r="F1518" s="68"/>
      <c r="G1518" s="68"/>
      <c r="H1518" s="68"/>
      <c r="I1518" s="68"/>
      <c r="J1518" s="68"/>
      <c r="K1518" s="68"/>
      <c r="L1518" s="68"/>
      <c r="M1518" s="68"/>
      <c r="N1518" s="68"/>
      <c r="O1518" s="68"/>
      <c r="P1518" s="68"/>
      <c r="Q1518" s="68"/>
      <c r="R1518" s="68"/>
      <c r="S1518" s="68"/>
      <c r="T1518" s="68"/>
      <c r="U1518" s="68"/>
      <c r="V1518" s="68"/>
      <c r="W1518" s="68"/>
      <c r="X1518" s="68"/>
      <c r="Y1518" s="68"/>
      <c r="Z1518" s="68"/>
      <c r="AA1518" s="68"/>
      <c r="AB1518" s="68"/>
      <c r="AC1518" s="68"/>
      <c r="AD1518" s="68"/>
      <c r="AE1518" s="68"/>
      <c r="AF1518" s="68"/>
      <c r="AG1518" s="68"/>
      <c r="AH1518" s="68"/>
      <c r="AI1518" s="68"/>
      <c r="AJ1518" s="68"/>
      <c r="AK1518" s="68"/>
      <c r="AL1518" s="68"/>
      <c r="AM1518" s="68"/>
      <c r="AN1518" s="68"/>
      <c r="AO1518" s="68"/>
      <c r="AP1518" s="68"/>
      <c r="AQ1518" s="68"/>
      <c r="AR1518" s="68"/>
      <c r="AS1518" s="68"/>
      <c r="AT1518" s="68"/>
      <c r="AU1518" s="68"/>
      <c r="AV1518" s="68"/>
      <c r="AW1518" s="68"/>
      <c r="AX1518" s="68"/>
      <c r="AY1518" s="68"/>
      <c r="AZ1518" s="68"/>
      <c r="BA1518" s="68"/>
      <c r="BB1518" s="68"/>
      <c r="BC1518" s="68"/>
      <c r="BD1518" s="68"/>
      <c r="BE1518" s="68"/>
      <c r="BF1518" s="68"/>
      <c r="BG1518" s="68"/>
      <c r="BH1518" s="68"/>
      <c r="BI1518" s="68"/>
      <c r="BJ1518" s="68"/>
      <c r="BK1518" s="68"/>
      <c r="BL1518" s="68"/>
      <c r="BM1518" s="68"/>
      <c r="BN1518" s="68"/>
      <c r="BO1518" s="68"/>
      <c r="BP1518" s="68"/>
      <c r="BQ1518" s="68"/>
      <c r="BR1518" s="68"/>
      <c r="BS1518" s="46"/>
    </row>
    <row r="1519" spans="4:71" s="47" customFormat="1" ht="9.75" customHeight="1" x14ac:dyDescent="0.3">
      <c r="D1519" s="68"/>
      <c r="E1519" s="68"/>
      <c r="F1519" s="68"/>
      <c r="G1519" s="68"/>
      <c r="H1519" s="68"/>
      <c r="I1519" s="68"/>
      <c r="J1519" s="68"/>
      <c r="K1519" s="68"/>
      <c r="L1519" s="68"/>
      <c r="M1519" s="68"/>
      <c r="N1519" s="68"/>
      <c r="O1519" s="68"/>
      <c r="P1519" s="68"/>
      <c r="Q1519" s="68"/>
      <c r="R1519" s="68"/>
      <c r="S1519" s="68"/>
      <c r="T1519" s="68"/>
      <c r="U1519" s="68"/>
      <c r="V1519" s="68"/>
      <c r="W1519" s="68"/>
      <c r="X1519" s="68"/>
      <c r="Y1519" s="68"/>
      <c r="Z1519" s="68"/>
      <c r="AA1519" s="68"/>
      <c r="AB1519" s="68"/>
      <c r="AC1519" s="68"/>
      <c r="AD1519" s="68"/>
      <c r="AE1519" s="68"/>
      <c r="AF1519" s="68"/>
      <c r="AG1519" s="68"/>
      <c r="AH1519" s="68"/>
      <c r="AI1519" s="68"/>
      <c r="AJ1519" s="68"/>
      <c r="AK1519" s="68"/>
      <c r="AL1519" s="68"/>
      <c r="AM1519" s="68"/>
      <c r="AN1519" s="68"/>
      <c r="AO1519" s="68"/>
      <c r="AP1519" s="68"/>
      <c r="AQ1519" s="68"/>
      <c r="AR1519" s="68"/>
      <c r="AS1519" s="68"/>
      <c r="AT1519" s="68"/>
      <c r="AU1519" s="68"/>
      <c r="AV1519" s="68"/>
      <c r="AW1519" s="68"/>
      <c r="AX1519" s="68"/>
      <c r="AY1519" s="68"/>
      <c r="AZ1519" s="68"/>
      <c r="BA1519" s="68"/>
      <c r="BB1519" s="68"/>
      <c r="BC1519" s="68"/>
      <c r="BD1519" s="68"/>
      <c r="BE1519" s="68"/>
      <c r="BF1519" s="68"/>
      <c r="BG1519" s="68"/>
      <c r="BH1519" s="68"/>
      <c r="BI1519" s="68"/>
      <c r="BJ1519" s="68"/>
      <c r="BK1519" s="68"/>
      <c r="BL1519" s="68"/>
      <c r="BM1519" s="68"/>
      <c r="BN1519" s="68"/>
      <c r="BO1519" s="68"/>
      <c r="BP1519" s="68"/>
      <c r="BQ1519" s="68"/>
      <c r="BR1519" s="68"/>
      <c r="BS1519" s="46"/>
    </row>
    <row r="1520" spans="4:71" s="47" customFormat="1" ht="9.75" customHeight="1" x14ac:dyDescent="0.3">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8"/>
      <c r="AB1520" s="68"/>
      <c r="AC1520" s="68"/>
      <c r="AD1520" s="68"/>
      <c r="AE1520" s="68"/>
      <c r="AF1520" s="68"/>
      <c r="AG1520" s="68"/>
      <c r="AH1520" s="68"/>
      <c r="AI1520" s="68"/>
      <c r="AJ1520" s="68"/>
      <c r="AK1520" s="68"/>
      <c r="AL1520" s="68"/>
      <c r="AM1520" s="68"/>
      <c r="AN1520" s="68"/>
      <c r="AO1520" s="68"/>
      <c r="AP1520" s="68"/>
      <c r="AQ1520" s="68"/>
      <c r="AR1520" s="68"/>
      <c r="AS1520" s="68"/>
      <c r="AT1520" s="68"/>
      <c r="AU1520" s="68"/>
      <c r="AV1520" s="68"/>
      <c r="AW1520" s="68"/>
      <c r="AX1520" s="68"/>
      <c r="AY1520" s="68"/>
      <c r="AZ1520" s="68"/>
      <c r="BA1520" s="68"/>
      <c r="BB1520" s="68"/>
      <c r="BC1520" s="68"/>
      <c r="BD1520" s="68"/>
      <c r="BE1520" s="68"/>
      <c r="BF1520" s="68"/>
      <c r="BG1520" s="68"/>
      <c r="BH1520" s="68"/>
      <c r="BI1520" s="68"/>
      <c r="BJ1520" s="68"/>
      <c r="BK1520" s="68"/>
      <c r="BL1520" s="68"/>
      <c r="BM1520" s="68"/>
      <c r="BN1520" s="68"/>
      <c r="BO1520" s="68"/>
      <c r="BP1520" s="68"/>
      <c r="BQ1520" s="68"/>
      <c r="BR1520" s="68"/>
      <c r="BS1520" s="46"/>
    </row>
    <row r="1521" spans="4:71" s="47" customFormat="1" ht="9.75" customHeight="1" x14ac:dyDescent="0.3">
      <c r="D1521" s="68"/>
      <c r="E1521" s="68"/>
      <c r="F1521" s="68"/>
      <c r="G1521" s="68"/>
      <c r="H1521" s="68"/>
      <c r="I1521" s="68"/>
      <c r="J1521" s="68"/>
      <c r="K1521" s="68"/>
      <c r="L1521" s="68"/>
      <c r="M1521" s="68"/>
      <c r="N1521" s="68"/>
      <c r="O1521" s="68"/>
      <c r="P1521" s="68"/>
      <c r="Q1521" s="68"/>
      <c r="R1521" s="68"/>
      <c r="S1521" s="68"/>
      <c r="T1521" s="68"/>
      <c r="U1521" s="68"/>
      <c r="V1521" s="68"/>
      <c r="W1521" s="68"/>
      <c r="X1521" s="68"/>
      <c r="Y1521" s="68"/>
      <c r="Z1521" s="68"/>
      <c r="AA1521" s="68"/>
      <c r="AB1521" s="68"/>
      <c r="AC1521" s="68"/>
      <c r="AD1521" s="68"/>
      <c r="AE1521" s="68"/>
      <c r="AF1521" s="68"/>
      <c r="AG1521" s="68"/>
      <c r="AH1521" s="68"/>
      <c r="AI1521" s="68"/>
      <c r="AJ1521" s="68"/>
      <c r="AK1521" s="68"/>
      <c r="AL1521" s="68"/>
      <c r="AM1521" s="68"/>
      <c r="AN1521" s="68"/>
      <c r="AO1521" s="68"/>
      <c r="AP1521" s="68"/>
      <c r="AQ1521" s="68"/>
      <c r="AR1521" s="68"/>
      <c r="AS1521" s="68"/>
      <c r="AT1521" s="68"/>
      <c r="AU1521" s="68"/>
      <c r="AV1521" s="68"/>
      <c r="AW1521" s="68"/>
      <c r="AX1521" s="68"/>
      <c r="AY1521" s="68"/>
      <c r="AZ1521" s="68"/>
      <c r="BA1521" s="68"/>
      <c r="BB1521" s="68"/>
      <c r="BC1521" s="68"/>
      <c r="BD1521" s="68"/>
      <c r="BE1521" s="68"/>
      <c r="BF1521" s="68"/>
      <c r="BG1521" s="68"/>
      <c r="BH1521" s="68"/>
      <c r="BI1521" s="68"/>
      <c r="BJ1521" s="68"/>
      <c r="BK1521" s="68"/>
      <c r="BL1521" s="68"/>
      <c r="BM1521" s="68"/>
      <c r="BN1521" s="68"/>
      <c r="BO1521" s="68"/>
      <c r="BP1521" s="68"/>
      <c r="BQ1521" s="68"/>
      <c r="BR1521" s="68"/>
      <c r="BS1521" s="46"/>
    </row>
    <row r="1522" spans="4:71" s="47" customFormat="1" ht="9.75" customHeight="1" x14ac:dyDescent="0.3">
      <c r="D1522" s="68"/>
      <c r="E1522" s="68"/>
      <c r="F1522" s="68"/>
      <c r="G1522" s="68"/>
      <c r="H1522" s="68"/>
      <c r="I1522" s="68"/>
      <c r="J1522" s="68"/>
      <c r="K1522" s="68"/>
      <c r="L1522" s="68"/>
      <c r="M1522" s="68"/>
      <c r="N1522" s="68"/>
      <c r="O1522" s="68"/>
      <c r="P1522" s="68"/>
      <c r="Q1522" s="68"/>
      <c r="R1522" s="68"/>
      <c r="S1522" s="68"/>
      <c r="T1522" s="68"/>
      <c r="U1522" s="68"/>
      <c r="V1522" s="68"/>
      <c r="W1522" s="68"/>
      <c r="X1522" s="68"/>
      <c r="Y1522" s="68"/>
      <c r="Z1522" s="68"/>
      <c r="AA1522" s="68"/>
      <c r="AB1522" s="68"/>
      <c r="AC1522" s="68"/>
      <c r="AD1522" s="68"/>
      <c r="AE1522" s="68"/>
      <c r="AF1522" s="68"/>
      <c r="AG1522" s="68"/>
      <c r="AH1522" s="68"/>
      <c r="AI1522" s="68"/>
      <c r="AJ1522" s="68"/>
      <c r="AK1522" s="68"/>
      <c r="AL1522" s="68"/>
      <c r="AM1522" s="68"/>
      <c r="AN1522" s="68"/>
      <c r="AO1522" s="68"/>
      <c r="AP1522" s="68"/>
      <c r="AQ1522" s="68"/>
      <c r="AR1522" s="68"/>
      <c r="AS1522" s="68"/>
      <c r="AT1522" s="68"/>
      <c r="AU1522" s="68"/>
      <c r="AV1522" s="68"/>
      <c r="AW1522" s="68"/>
      <c r="AX1522" s="68"/>
      <c r="AY1522" s="68"/>
      <c r="AZ1522" s="68"/>
      <c r="BA1522" s="68"/>
      <c r="BB1522" s="68"/>
      <c r="BC1522" s="68"/>
      <c r="BD1522" s="68"/>
      <c r="BE1522" s="68"/>
      <c r="BF1522" s="68"/>
      <c r="BG1522" s="68"/>
      <c r="BH1522" s="68"/>
      <c r="BI1522" s="68"/>
      <c r="BJ1522" s="68"/>
      <c r="BK1522" s="68"/>
      <c r="BL1522" s="68"/>
      <c r="BM1522" s="68"/>
      <c r="BN1522" s="68"/>
      <c r="BO1522" s="68"/>
      <c r="BP1522" s="68"/>
      <c r="BQ1522" s="68"/>
      <c r="BR1522" s="68"/>
      <c r="BS1522" s="46"/>
    </row>
    <row r="1523" spans="4:71" s="47" customFormat="1" ht="9.75" customHeight="1" x14ac:dyDescent="0.3">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8"/>
      <c r="AB1523" s="68"/>
      <c r="AC1523" s="68"/>
      <c r="AD1523" s="68"/>
      <c r="AE1523" s="68"/>
      <c r="AF1523" s="68"/>
      <c r="AG1523" s="68"/>
      <c r="AH1523" s="68"/>
      <c r="AI1523" s="68"/>
      <c r="AJ1523" s="68"/>
      <c r="AK1523" s="68"/>
      <c r="AL1523" s="68"/>
      <c r="AM1523" s="68"/>
      <c r="AN1523" s="68"/>
      <c r="AO1523" s="68"/>
      <c r="AP1523" s="68"/>
      <c r="AQ1523" s="68"/>
      <c r="AR1523" s="68"/>
      <c r="AS1523" s="68"/>
      <c r="AT1523" s="68"/>
      <c r="AU1523" s="68"/>
      <c r="AV1523" s="68"/>
      <c r="AW1523" s="68"/>
      <c r="AX1523" s="68"/>
      <c r="AY1523" s="68"/>
      <c r="AZ1523" s="68"/>
      <c r="BA1523" s="68"/>
      <c r="BB1523" s="68"/>
      <c r="BC1523" s="68"/>
      <c r="BD1523" s="68"/>
      <c r="BE1523" s="68"/>
      <c r="BF1523" s="68"/>
      <c r="BG1523" s="68"/>
      <c r="BH1523" s="68"/>
      <c r="BI1523" s="68"/>
      <c r="BJ1523" s="68"/>
      <c r="BK1523" s="68"/>
      <c r="BL1523" s="68"/>
      <c r="BM1523" s="68"/>
      <c r="BN1523" s="68"/>
      <c r="BO1523" s="68"/>
      <c r="BP1523" s="68"/>
      <c r="BQ1523" s="68"/>
      <c r="BR1523" s="68"/>
      <c r="BS1523" s="46"/>
    </row>
    <row r="1524" spans="4:71" s="47" customFormat="1" ht="9.75" customHeight="1" x14ac:dyDescent="0.3">
      <c r="D1524" s="68"/>
      <c r="E1524" s="68"/>
      <c r="F1524" s="68"/>
      <c r="G1524" s="68"/>
      <c r="H1524" s="68"/>
      <c r="I1524" s="68"/>
      <c r="J1524" s="68"/>
      <c r="K1524" s="68"/>
      <c r="L1524" s="68"/>
      <c r="M1524" s="68"/>
      <c r="N1524" s="68"/>
      <c r="O1524" s="68"/>
      <c r="P1524" s="68"/>
      <c r="Q1524" s="68"/>
      <c r="R1524" s="68"/>
      <c r="S1524" s="68"/>
      <c r="T1524" s="68"/>
      <c r="U1524" s="68"/>
      <c r="V1524" s="68"/>
      <c r="W1524" s="68"/>
      <c r="X1524" s="68"/>
      <c r="Y1524" s="68"/>
      <c r="Z1524" s="68"/>
      <c r="AA1524" s="68"/>
      <c r="AB1524" s="68"/>
      <c r="AC1524" s="68"/>
      <c r="AD1524" s="68"/>
      <c r="AE1524" s="68"/>
      <c r="AF1524" s="68"/>
      <c r="AG1524" s="68"/>
      <c r="AH1524" s="68"/>
      <c r="AI1524" s="68"/>
      <c r="AJ1524" s="68"/>
      <c r="AK1524" s="68"/>
      <c r="AL1524" s="68"/>
      <c r="AM1524" s="68"/>
      <c r="AN1524" s="68"/>
      <c r="AO1524" s="68"/>
      <c r="AP1524" s="68"/>
      <c r="AQ1524" s="68"/>
      <c r="AR1524" s="68"/>
      <c r="AS1524" s="68"/>
      <c r="AT1524" s="68"/>
      <c r="AU1524" s="68"/>
      <c r="AV1524" s="68"/>
      <c r="AW1524" s="68"/>
      <c r="AX1524" s="68"/>
      <c r="AY1524" s="68"/>
      <c r="AZ1524" s="68"/>
      <c r="BA1524" s="68"/>
      <c r="BB1524" s="68"/>
      <c r="BC1524" s="68"/>
      <c r="BD1524" s="68"/>
      <c r="BE1524" s="68"/>
      <c r="BF1524" s="68"/>
      <c r="BG1524" s="68"/>
      <c r="BH1524" s="68"/>
      <c r="BI1524" s="68"/>
      <c r="BJ1524" s="68"/>
      <c r="BK1524" s="68"/>
      <c r="BL1524" s="68"/>
      <c r="BM1524" s="68"/>
      <c r="BN1524" s="68"/>
      <c r="BO1524" s="68"/>
      <c r="BP1524" s="68"/>
      <c r="BQ1524" s="68"/>
      <c r="BR1524" s="68"/>
      <c r="BS1524" s="46"/>
    </row>
    <row r="1525" spans="4:71" s="47" customFormat="1" ht="9.75" customHeight="1" x14ac:dyDescent="0.3">
      <c r="D1525" s="68"/>
      <c r="E1525" s="68"/>
      <c r="F1525" s="68"/>
      <c r="G1525" s="68"/>
      <c r="H1525" s="68"/>
      <c r="I1525" s="68"/>
      <c r="J1525" s="68"/>
      <c r="K1525" s="68"/>
      <c r="L1525" s="68"/>
      <c r="M1525" s="68"/>
      <c r="N1525" s="68"/>
      <c r="O1525" s="68"/>
      <c r="P1525" s="68"/>
      <c r="Q1525" s="68"/>
      <c r="R1525" s="68"/>
      <c r="S1525" s="68"/>
      <c r="T1525" s="68"/>
      <c r="U1525" s="68"/>
      <c r="V1525" s="68"/>
      <c r="W1525" s="68"/>
      <c r="X1525" s="68"/>
      <c r="Y1525" s="68"/>
      <c r="Z1525" s="68"/>
      <c r="AA1525" s="68"/>
      <c r="AB1525" s="68"/>
      <c r="AC1525" s="68"/>
      <c r="AD1525" s="68"/>
      <c r="AE1525" s="68"/>
      <c r="AF1525" s="68"/>
      <c r="AG1525" s="68"/>
      <c r="AH1525" s="68"/>
      <c r="AI1525" s="68"/>
      <c r="AJ1525" s="68"/>
      <c r="AK1525" s="68"/>
      <c r="AL1525" s="68"/>
      <c r="AM1525" s="68"/>
      <c r="AN1525" s="68"/>
      <c r="AO1525" s="68"/>
      <c r="AP1525" s="68"/>
      <c r="AQ1525" s="68"/>
      <c r="AR1525" s="68"/>
      <c r="AS1525" s="68"/>
      <c r="AT1525" s="68"/>
      <c r="AU1525" s="68"/>
      <c r="AV1525" s="68"/>
      <c r="AW1525" s="68"/>
      <c r="AX1525" s="68"/>
      <c r="AY1525" s="68"/>
      <c r="AZ1525" s="68"/>
      <c r="BA1525" s="68"/>
      <c r="BB1525" s="68"/>
      <c r="BC1525" s="68"/>
      <c r="BD1525" s="68"/>
      <c r="BE1525" s="68"/>
      <c r="BF1525" s="68"/>
      <c r="BG1525" s="68"/>
      <c r="BH1525" s="68"/>
      <c r="BI1525" s="68"/>
      <c r="BJ1525" s="68"/>
      <c r="BK1525" s="68"/>
      <c r="BL1525" s="68"/>
      <c r="BM1525" s="68"/>
      <c r="BN1525" s="68"/>
      <c r="BO1525" s="68"/>
      <c r="BP1525" s="68"/>
      <c r="BQ1525" s="68"/>
      <c r="BR1525" s="68"/>
      <c r="BS1525" s="46"/>
    </row>
    <row r="1526" spans="4:71" s="47" customFormat="1" ht="9.75" customHeight="1" x14ac:dyDescent="0.3">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8"/>
      <c r="AA1526" s="68"/>
      <c r="AB1526" s="68"/>
      <c r="AC1526" s="68"/>
      <c r="AD1526" s="68"/>
      <c r="AE1526" s="68"/>
      <c r="AF1526" s="68"/>
      <c r="AG1526" s="68"/>
      <c r="AH1526" s="68"/>
      <c r="AI1526" s="68"/>
      <c r="AJ1526" s="68"/>
      <c r="AK1526" s="68"/>
      <c r="AL1526" s="68"/>
      <c r="AM1526" s="68"/>
      <c r="AN1526" s="68"/>
      <c r="AO1526" s="68"/>
      <c r="AP1526" s="68"/>
      <c r="AQ1526" s="68"/>
      <c r="AR1526" s="68"/>
      <c r="AS1526" s="68"/>
      <c r="AT1526" s="68"/>
      <c r="AU1526" s="68"/>
      <c r="AV1526" s="68"/>
      <c r="AW1526" s="68"/>
      <c r="AX1526" s="68"/>
      <c r="AY1526" s="68"/>
      <c r="AZ1526" s="68"/>
      <c r="BA1526" s="68"/>
      <c r="BB1526" s="68"/>
      <c r="BC1526" s="68"/>
      <c r="BD1526" s="68"/>
      <c r="BE1526" s="68"/>
      <c r="BF1526" s="68"/>
      <c r="BG1526" s="68"/>
      <c r="BH1526" s="68"/>
      <c r="BI1526" s="68"/>
      <c r="BJ1526" s="68"/>
      <c r="BK1526" s="68"/>
      <c r="BL1526" s="68"/>
      <c r="BM1526" s="68"/>
      <c r="BN1526" s="68"/>
      <c r="BO1526" s="68"/>
      <c r="BP1526" s="68"/>
      <c r="BQ1526" s="68"/>
      <c r="BR1526" s="68"/>
      <c r="BS1526" s="46"/>
    </row>
    <row r="1527" spans="4:71" s="47" customFormat="1" ht="9.75" customHeight="1" x14ac:dyDescent="0.3">
      <c r="D1527" s="68"/>
      <c r="E1527" s="68"/>
      <c r="F1527" s="68"/>
      <c r="G1527" s="68"/>
      <c r="H1527" s="68"/>
      <c r="I1527" s="68"/>
      <c r="J1527" s="68"/>
      <c r="K1527" s="68"/>
      <c r="L1527" s="68"/>
      <c r="M1527" s="68"/>
      <c r="N1527" s="68"/>
      <c r="O1527" s="68"/>
      <c r="P1527" s="68"/>
      <c r="Q1527" s="68"/>
      <c r="R1527" s="68"/>
      <c r="S1527" s="68"/>
      <c r="T1527" s="68"/>
      <c r="U1527" s="68"/>
      <c r="V1527" s="68"/>
      <c r="W1527" s="68"/>
      <c r="X1527" s="68"/>
      <c r="Y1527" s="68"/>
      <c r="Z1527" s="68"/>
      <c r="AA1527" s="68"/>
      <c r="AB1527" s="68"/>
      <c r="AC1527" s="68"/>
      <c r="AD1527" s="68"/>
      <c r="AE1527" s="68"/>
      <c r="AF1527" s="68"/>
      <c r="AG1527" s="68"/>
      <c r="AH1527" s="68"/>
      <c r="AI1527" s="68"/>
      <c r="AJ1527" s="68"/>
      <c r="AK1527" s="68"/>
      <c r="AL1527" s="68"/>
      <c r="AM1527" s="68"/>
      <c r="AN1527" s="68"/>
      <c r="AO1527" s="68"/>
      <c r="AP1527" s="68"/>
      <c r="AQ1527" s="68"/>
      <c r="AR1527" s="68"/>
      <c r="AS1527" s="68"/>
      <c r="AT1527" s="68"/>
      <c r="AU1527" s="68"/>
      <c r="AV1527" s="68"/>
      <c r="AW1527" s="68"/>
      <c r="AX1527" s="68"/>
      <c r="AY1527" s="68"/>
      <c r="AZ1527" s="68"/>
      <c r="BA1527" s="68"/>
      <c r="BB1527" s="68"/>
      <c r="BC1527" s="68"/>
      <c r="BD1527" s="68"/>
      <c r="BE1527" s="68"/>
      <c r="BF1527" s="68"/>
      <c r="BG1527" s="68"/>
      <c r="BH1527" s="68"/>
      <c r="BI1527" s="68"/>
      <c r="BJ1527" s="68"/>
      <c r="BK1527" s="68"/>
      <c r="BL1527" s="68"/>
      <c r="BM1527" s="68"/>
      <c r="BN1527" s="68"/>
      <c r="BO1527" s="68"/>
      <c r="BP1527" s="68"/>
      <c r="BQ1527" s="68"/>
      <c r="BR1527" s="68"/>
      <c r="BS1527" s="46"/>
    </row>
    <row r="1528" spans="4:71" s="47" customFormat="1" ht="9.75" customHeight="1" x14ac:dyDescent="0.3">
      <c r="D1528" s="68"/>
      <c r="E1528" s="68"/>
      <c r="F1528" s="68"/>
      <c r="G1528" s="68"/>
      <c r="H1528" s="68"/>
      <c r="I1528" s="68"/>
      <c r="J1528" s="68"/>
      <c r="K1528" s="68"/>
      <c r="L1528" s="68"/>
      <c r="M1528" s="68"/>
      <c r="N1528" s="68"/>
      <c r="O1528" s="68"/>
      <c r="P1528" s="68"/>
      <c r="Q1528" s="68"/>
      <c r="R1528" s="68"/>
      <c r="S1528" s="68"/>
      <c r="T1528" s="68"/>
      <c r="U1528" s="68"/>
      <c r="V1528" s="68"/>
      <c r="W1528" s="68"/>
      <c r="X1528" s="68"/>
      <c r="Y1528" s="68"/>
      <c r="Z1528" s="68"/>
      <c r="AA1528" s="68"/>
      <c r="AB1528" s="68"/>
      <c r="AC1528" s="68"/>
      <c r="AD1528" s="68"/>
      <c r="AE1528" s="68"/>
      <c r="AF1528" s="68"/>
      <c r="AG1528" s="68"/>
      <c r="AH1528" s="68"/>
      <c r="AI1528" s="68"/>
      <c r="AJ1528" s="68"/>
      <c r="AK1528" s="68"/>
      <c r="AL1528" s="68"/>
      <c r="AM1528" s="68"/>
      <c r="AN1528" s="68"/>
      <c r="AO1528" s="68"/>
      <c r="AP1528" s="68"/>
      <c r="AQ1528" s="68"/>
      <c r="AR1528" s="68"/>
      <c r="AS1528" s="68"/>
      <c r="AT1528" s="68"/>
      <c r="AU1528" s="68"/>
      <c r="AV1528" s="68"/>
      <c r="AW1528" s="68"/>
      <c r="AX1528" s="68"/>
      <c r="AY1528" s="68"/>
      <c r="AZ1528" s="68"/>
      <c r="BA1528" s="68"/>
      <c r="BB1528" s="68"/>
      <c r="BC1528" s="68"/>
      <c r="BD1528" s="68"/>
      <c r="BE1528" s="68"/>
      <c r="BF1528" s="68"/>
      <c r="BG1528" s="68"/>
      <c r="BH1528" s="68"/>
      <c r="BI1528" s="68"/>
      <c r="BJ1528" s="68"/>
      <c r="BK1528" s="68"/>
      <c r="BL1528" s="68"/>
      <c r="BM1528" s="68"/>
      <c r="BN1528" s="68"/>
      <c r="BO1528" s="68"/>
      <c r="BP1528" s="68"/>
      <c r="BQ1528" s="68"/>
      <c r="BR1528" s="68"/>
      <c r="BS1528" s="46"/>
    </row>
    <row r="1529" spans="4:71" s="47" customFormat="1" ht="9.75" customHeight="1" x14ac:dyDescent="0.3">
      <c r="D1529" s="68"/>
      <c r="E1529" s="68"/>
      <c r="F1529" s="68"/>
      <c r="G1529" s="68"/>
      <c r="H1529" s="68"/>
      <c r="I1529" s="68"/>
      <c r="J1529" s="68"/>
      <c r="K1529" s="68"/>
      <c r="L1529" s="68"/>
      <c r="M1529" s="68"/>
      <c r="N1529" s="68"/>
      <c r="O1529" s="68"/>
      <c r="P1529" s="68"/>
      <c r="Q1529" s="68"/>
      <c r="R1529" s="68"/>
      <c r="S1529" s="68"/>
      <c r="T1529" s="68"/>
      <c r="U1529" s="68"/>
      <c r="V1529" s="68"/>
      <c r="W1529" s="68"/>
      <c r="X1529" s="68"/>
      <c r="Y1529" s="68"/>
      <c r="Z1529" s="68"/>
      <c r="AA1529" s="68"/>
      <c r="AB1529" s="68"/>
      <c r="AC1529" s="68"/>
      <c r="AD1529" s="68"/>
      <c r="AE1529" s="68"/>
      <c r="AF1529" s="68"/>
      <c r="AG1529" s="68"/>
      <c r="AH1529" s="68"/>
      <c r="AI1529" s="68"/>
      <c r="AJ1529" s="68"/>
      <c r="AK1529" s="68"/>
      <c r="AL1529" s="68"/>
      <c r="AM1529" s="68"/>
      <c r="AN1529" s="68"/>
      <c r="AO1529" s="68"/>
      <c r="AP1529" s="68"/>
      <c r="AQ1529" s="68"/>
      <c r="AR1529" s="68"/>
      <c r="AS1529" s="68"/>
      <c r="AT1529" s="68"/>
      <c r="AU1529" s="68"/>
      <c r="AV1529" s="68"/>
      <c r="AW1529" s="68"/>
      <c r="AX1529" s="68"/>
      <c r="AY1529" s="68"/>
      <c r="AZ1529" s="68"/>
      <c r="BA1529" s="68"/>
      <c r="BB1529" s="68"/>
      <c r="BC1529" s="68"/>
      <c r="BD1529" s="68"/>
      <c r="BE1529" s="68"/>
      <c r="BF1529" s="68"/>
      <c r="BG1529" s="68"/>
      <c r="BH1529" s="68"/>
      <c r="BI1529" s="68"/>
      <c r="BJ1529" s="68"/>
      <c r="BK1529" s="68"/>
      <c r="BL1529" s="68"/>
      <c r="BM1529" s="68"/>
      <c r="BN1529" s="68"/>
      <c r="BO1529" s="68"/>
      <c r="BP1529" s="68"/>
      <c r="BQ1529" s="68"/>
      <c r="BR1529" s="68"/>
      <c r="BS1529" s="46"/>
    </row>
    <row r="1530" spans="4:71" s="47" customFormat="1" ht="9.75" customHeight="1" x14ac:dyDescent="0.3">
      <c r="D1530" s="68"/>
      <c r="E1530" s="68"/>
      <c r="F1530" s="68"/>
      <c r="G1530" s="68"/>
      <c r="H1530" s="68"/>
      <c r="I1530" s="68"/>
      <c r="J1530" s="68"/>
      <c r="K1530" s="68"/>
      <c r="L1530" s="68"/>
      <c r="M1530" s="68"/>
      <c r="N1530" s="68"/>
      <c r="O1530" s="68"/>
      <c r="P1530" s="68"/>
      <c r="Q1530" s="68"/>
      <c r="R1530" s="68"/>
      <c r="S1530" s="68"/>
      <c r="T1530" s="68"/>
      <c r="U1530" s="68"/>
      <c r="V1530" s="68"/>
      <c r="W1530" s="68"/>
      <c r="X1530" s="68"/>
      <c r="Y1530" s="68"/>
      <c r="Z1530" s="68"/>
      <c r="AA1530" s="68"/>
      <c r="AB1530" s="68"/>
      <c r="AC1530" s="68"/>
      <c r="AD1530" s="68"/>
      <c r="AE1530" s="68"/>
      <c r="AF1530" s="68"/>
      <c r="AG1530" s="68"/>
      <c r="AH1530" s="68"/>
      <c r="AI1530" s="68"/>
      <c r="AJ1530" s="68"/>
      <c r="AK1530" s="68"/>
      <c r="AL1530" s="68"/>
      <c r="AM1530" s="68"/>
      <c r="AN1530" s="68"/>
      <c r="AO1530" s="68"/>
      <c r="AP1530" s="68"/>
      <c r="AQ1530" s="68"/>
      <c r="AR1530" s="68"/>
      <c r="AS1530" s="68"/>
      <c r="AT1530" s="68"/>
      <c r="AU1530" s="68"/>
      <c r="AV1530" s="68"/>
      <c r="AW1530" s="68"/>
      <c r="AX1530" s="68"/>
      <c r="AY1530" s="68"/>
      <c r="AZ1530" s="68"/>
      <c r="BA1530" s="68"/>
      <c r="BB1530" s="68"/>
      <c r="BC1530" s="68"/>
      <c r="BD1530" s="68"/>
      <c r="BE1530" s="68"/>
      <c r="BF1530" s="68"/>
      <c r="BG1530" s="68"/>
      <c r="BH1530" s="68"/>
      <c r="BI1530" s="68"/>
      <c r="BJ1530" s="68"/>
      <c r="BK1530" s="68"/>
      <c r="BL1530" s="68"/>
      <c r="BM1530" s="68"/>
      <c r="BN1530" s="68"/>
      <c r="BO1530" s="68"/>
      <c r="BP1530" s="68"/>
      <c r="BQ1530" s="68"/>
      <c r="BR1530" s="68"/>
      <c r="BS1530" s="46"/>
    </row>
    <row r="1531" spans="4:71" s="47" customFormat="1" ht="9.75" customHeight="1" x14ac:dyDescent="0.3">
      <c r="D1531" s="68"/>
      <c r="E1531" s="68"/>
      <c r="F1531" s="68"/>
      <c r="G1531" s="68"/>
      <c r="H1531" s="68"/>
      <c r="I1531" s="68"/>
      <c r="J1531" s="68"/>
      <c r="K1531" s="68"/>
      <c r="L1531" s="68"/>
      <c r="M1531" s="68"/>
      <c r="N1531" s="68"/>
      <c r="O1531" s="68"/>
      <c r="P1531" s="68"/>
      <c r="Q1531" s="68"/>
      <c r="R1531" s="68"/>
      <c r="S1531" s="68"/>
      <c r="T1531" s="68"/>
      <c r="U1531" s="68"/>
      <c r="V1531" s="68"/>
      <c r="W1531" s="68"/>
      <c r="X1531" s="68"/>
      <c r="Y1531" s="68"/>
      <c r="Z1531" s="68"/>
      <c r="AA1531" s="68"/>
      <c r="AB1531" s="68"/>
      <c r="AC1531" s="68"/>
      <c r="AD1531" s="68"/>
      <c r="AE1531" s="68"/>
      <c r="AF1531" s="68"/>
      <c r="AG1531" s="68"/>
      <c r="AH1531" s="68"/>
      <c r="AI1531" s="68"/>
      <c r="AJ1531" s="68"/>
      <c r="AK1531" s="68"/>
      <c r="AL1531" s="68"/>
      <c r="AM1531" s="68"/>
      <c r="AN1531" s="68"/>
      <c r="AO1531" s="68"/>
      <c r="AP1531" s="68"/>
      <c r="AQ1531" s="68"/>
      <c r="AR1531" s="68"/>
      <c r="AS1531" s="68"/>
      <c r="AT1531" s="68"/>
      <c r="AU1531" s="68"/>
      <c r="AV1531" s="68"/>
      <c r="AW1531" s="68"/>
      <c r="AX1531" s="68"/>
      <c r="AY1531" s="68"/>
      <c r="AZ1531" s="68"/>
      <c r="BA1531" s="68"/>
      <c r="BB1531" s="68"/>
      <c r="BC1531" s="68"/>
      <c r="BD1531" s="68"/>
      <c r="BE1531" s="68"/>
      <c r="BF1531" s="68"/>
      <c r="BG1531" s="68"/>
      <c r="BH1531" s="68"/>
      <c r="BI1531" s="68"/>
      <c r="BJ1531" s="68"/>
      <c r="BK1531" s="68"/>
      <c r="BL1531" s="68"/>
      <c r="BM1531" s="68"/>
      <c r="BN1531" s="68"/>
      <c r="BO1531" s="68"/>
      <c r="BP1531" s="68"/>
      <c r="BQ1531" s="68"/>
      <c r="BR1531" s="68"/>
      <c r="BS1531" s="46"/>
    </row>
    <row r="1532" spans="4:71" s="47" customFormat="1" ht="9.75" customHeight="1" x14ac:dyDescent="0.3">
      <c r="D1532" s="68"/>
      <c r="E1532" s="68"/>
      <c r="F1532" s="68"/>
      <c r="G1532" s="68"/>
      <c r="H1532" s="68"/>
      <c r="I1532" s="68"/>
      <c r="J1532" s="68"/>
      <c r="K1532" s="68"/>
      <c r="L1532" s="68"/>
      <c r="M1532" s="68"/>
      <c r="N1532" s="68"/>
      <c r="O1532" s="68"/>
      <c r="P1532" s="68"/>
      <c r="Q1532" s="68"/>
      <c r="R1532" s="68"/>
      <c r="S1532" s="68"/>
      <c r="T1532" s="68"/>
      <c r="U1532" s="68"/>
      <c r="V1532" s="68"/>
      <c r="W1532" s="68"/>
      <c r="X1532" s="68"/>
      <c r="Y1532" s="68"/>
      <c r="Z1532" s="68"/>
      <c r="AA1532" s="68"/>
      <c r="AB1532" s="68"/>
      <c r="AC1532" s="68"/>
      <c r="AD1532" s="68"/>
      <c r="AE1532" s="68"/>
      <c r="AF1532" s="68"/>
      <c r="AG1532" s="68"/>
      <c r="AH1532" s="68"/>
      <c r="AI1532" s="68"/>
      <c r="AJ1532" s="68"/>
      <c r="AK1532" s="68"/>
      <c r="AL1532" s="68"/>
      <c r="AM1532" s="68"/>
      <c r="AN1532" s="68"/>
      <c r="AO1532" s="68"/>
      <c r="AP1532" s="68"/>
      <c r="AQ1532" s="68"/>
      <c r="AR1532" s="68"/>
      <c r="AS1532" s="68"/>
      <c r="AT1532" s="68"/>
      <c r="AU1532" s="68"/>
      <c r="AV1532" s="68"/>
      <c r="AW1532" s="68"/>
      <c r="AX1532" s="68"/>
      <c r="AY1532" s="68"/>
      <c r="AZ1532" s="68"/>
      <c r="BA1532" s="68"/>
      <c r="BB1532" s="68"/>
      <c r="BC1532" s="68"/>
      <c r="BD1532" s="68"/>
      <c r="BE1532" s="68"/>
      <c r="BF1532" s="68"/>
      <c r="BG1532" s="68"/>
      <c r="BH1532" s="68"/>
      <c r="BI1532" s="68"/>
      <c r="BJ1532" s="68"/>
      <c r="BK1532" s="68"/>
      <c r="BL1532" s="68"/>
      <c r="BM1532" s="68"/>
      <c r="BN1532" s="68"/>
      <c r="BO1532" s="68"/>
      <c r="BP1532" s="68"/>
      <c r="BQ1532" s="68"/>
      <c r="BR1532" s="68"/>
      <c r="BS1532" s="46"/>
    </row>
    <row r="1533" spans="4:71" s="47" customFormat="1" ht="9.75" customHeight="1" x14ac:dyDescent="0.3">
      <c r="D1533" s="68"/>
      <c r="E1533" s="68"/>
      <c r="F1533" s="68"/>
      <c r="G1533" s="68"/>
      <c r="H1533" s="68"/>
      <c r="I1533" s="68"/>
      <c r="J1533" s="68"/>
      <c r="K1533" s="68"/>
      <c r="L1533" s="68"/>
      <c r="M1533" s="68"/>
      <c r="N1533" s="68"/>
      <c r="O1533" s="68"/>
      <c r="P1533" s="68"/>
      <c r="Q1533" s="68"/>
      <c r="R1533" s="68"/>
      <c r="S1533" s="68"/>
      <c r="T1533" s="68"/>
      <c r="U1533" s="68"/>
      <c r="V1533" s="68"/>
      <c r="W1533" s="68"/>
      <c r="X1533" s="68"/>
      <c r="Y1533" s="68"/>
      <c r="Z1533" s="68"/>
      <c r="AA1533" s="68"/>
      <c r="AB1533" s="68"/>
      <c r="AC1533" s="68"/>
      <c r="AD1533" s="68"/>
      <c r="AE1533" s="68"/>
      <c r="AF1533" s="68"/>
      <c r="AG1533" s="68"/>
      <c r="AH1533" s="68"/>
      <c r="AI1533" s="68"/>
      <c r="AJ1533" s="68"/>
      <c r="AK1533" s="68"/>
      <c r="AL1533" s="68"/>
      <c r="AM1533" s="68"/>
      <c r="AN1533" s="68"/>
      <c r="AO1533" s="68"/>
      <c r="AP1533" s="68"/>
      <c r="AQ1533" s="68"/>
      <c r="AR1533" s="68"/>
      <c r="AS1533" s="68"/>
      <c r="AT1533" s="68"/>
      <c r="AU1533" s="68"/>
      <c r="AV1533" s="68"/>
      <c r="AW1533" s="68"/>
      <c r="AX1533" s="68"/>
      <c r="AY1533" s="68"/>
      <c r="AZ1533" s="68"/>
      <c r="BA1533" s="68"/>
      <c r="BB1533" s="68"/>
      <c r="BC1533" s="68"/>
      <c r="BD1533" s="68"/>
      <c r="BE1533" s="68"/>
      <c r="BF1533" s="68"/>
      <c r="BG1533" s="68"/>
      <c r="BH1533" s="68"/>
      <c r="BI1533" s="68"/>
      <c r="BJ1533" s="68"/>
      <c r="BK1533" s="68"/>
      <c r="BL1533" s="68"/>
      <c r="BM1533" s="68"/>
      <c r="BN1533" s="68"/>
      <c r="BO1533" s="68"/>
      <c r="BP1533" s="68"/>
      <c r="BQ1533" s="68"/>
      <c r="BR1533" s="68"/>
      <c r="BS1533" s="46"/>
    </row>
    <row r="1534" spans="4:71" s="47" customFormat="1" ht="9.75" customHeight="1" x14ac:dyDescent="0.3">
      <c r="D1534" s="68"/>
      <c r="E1534" s="68"/>
      <c r="F1534" s="68"/>
      <c r="G1534" s="68"/>
      <c r="H1534" s="68"/>
      <c r="I1534" s="68"/>
      <c r="J1534" s="68"/>
      <c r="K1534" s="68"/>
      <c r="L1534" s="68"/>
      <c r="M1534" s="68"/>
      <c r="N1534" s="68"/>
      <c r="O1534" s="68"/>
      <c r="P1534" s="68"/>
      <c r="Q1534" s="68"/>
      <c r="R1534" s="68"/>
      <c r="S1534" s="68"/>
      <c r="T1534" s="68"/>
      <c r="U1534" s="68"/>
      <c r="V1534" s="68"/>
      <c r="W1534" s="68"/>
      <c r="X1534" s="68"/>
      <c r="Y1534" s="68"/>
      <c r="Z1534" s="68"/>
      <c r="AA1534" s="68"/>
      <c r="AB1534" s="68"/>
      <c r="AC1534" s="68"/>
      <c r="AD1534" s="68"/>
      <c r="AE1534" s="68"/>
      <c r="AF1534" s="68"/>
      <c r="AG1534" s="68"/>
      <c r="AH1534" s="68"/>
      <c r="AI1534" s="68"/>
      <c r="AJ1534" s="68"/>
      <c r="AK1534" s="68"/>
      <c r="AL1534" s="68"/>
      <c r="AM1534" s="68"/>
      <c r="AN1534" s="68"/>
      <c r="AO1534" s="68"/>
      <c r="AP1534" s="68"/>
      <c r="AQ1534" s="68"/>
      <c r="AR1534" s="68"/>
      <c r="AS1534" s="68"/>
      <c r="AT1534" s="68"/>
      <c r="AU1534" s="68"/>
      <c r="AV1534" s="68"/>
      <c r="AW1534" s="68"/>
      <c r="AX1534" s="68"/>
      <c r="AY1534" s="68"/>
      <c r="AZ1534" s="68"/>
      <c r="BA1534" s="68"/>
      <c r="BB1534" s="68"/>
      <c r="BC1534" s="68"/>
      <c r="BD1534" s="68"/>
      <c r="BE1534" s="68"/>
      <c r="BF1534" s="68"/>
      <c r="BG1534" s="68"/>
      <c r="BH1534" s="68"/>
      <c r="BI1534" s="68"/>
      <c r="BJ1534" s="68"/>
      <c r="BK1534" s="68"/>
      <c r="BL1534" s="68"/>
      <c r="BM1534" s="68"/>
      <c r="BN1534" s="68"/>
      <c r="BO1534" s="68"/>
      <c r="BP1534" s="68"/>
      <c r="BQ1534" s="68"/>
      <c r="BR1534" s="68"/>
      <c r="BS1534" s="46"/>
    </row>
    <row r="1535" spans="4:71" s="47" customFormat="1" ht="9.75" customHeight="1" x14ac:dyDescent="0.3">
      <c r="D1535" s="68"/>
      <c r="E1535" s="68"/>
      <c r="F1535" s="68"/>
      <c r="G1535" s="68"/>
      <c r="H1535" s="68"/>
      <c r="I1535" s="68"/>
      <c r="J1535" s="68"/>
      <c r="K1535" s="68"/>
      <c r="L1535" s="68"/>
      <c r="M1535" s="68"/>
      <c r="N1535" s="68"/>
      <c r="O1535" s="68"/>
      <c r="P1535" s="68"/>
      <c r="Q1535" s="68"/>
      <c r="R1535" s="68"/>
      <c r="S1535" s="68"/>
      <c r="T1535" s="68"/>
      <c r="U1535" s="68"/>
      <c r="V1535" s="68"/>
      <c r="W1535" s="68"/>
      <c r="X1535" s="68"/>
      <c r="Y1535" s="68"/>
      <c r="Z1535" s="68"/>
      <c r="AA1535" s="68"/>
      <c r="AB1535" s="68"/>
      <c r="AC1535" s="68"/>
      <c r="AD1535" s="68"/>
      <c r="AE1535" s="68"/>
      <c r="AF1535" s="68"/>
      <c r="AG1535" s="68"/>
      <c r="AH1535" s="68"/>
      <c r="AI1535" s="68"/>
      <c r="AJ1535" s="68"/>
      <c r="AK1535" s="68"/>
      <c r="AL1535" s="68"/>
      <c r="AM1535" s="68"/>
      <c r="AN1535" s="68"/>
      <c r="AO1535" s="68"/>
      <c r="AP1535" s="68"/>
      <c r="AQ1535" s="68"/>
      <c r="AR1535" s="68"/>
      <c r="AS1535" s="68"/>
      <c r="AT1535" s="68"/>
      <c r="AU1535" s="68"/>
      <c r="AV1535" s="68"/>
      <c r="AW1535" s="68"/>
      <c r="AX1535" s="68"/>
      <c r="AY1535" s="68"/>
      <c r="AZ1535" s="68"/>
      <c r="BA1535" s="68"/>
      <c r="BB1535" s="68"/>
      <c r="BC1535" s="68"/>
      <c r="BD1535" s="68"/>
      <c r="BE1535" s="68"/>
      <c r="BF1535" s="68"/>
      <c r="BG1535" s="68"/>
      <c r="BH1535" s="68"/>
      <c r="BI1535" s="68"/>
      <c r="BJ1535" s="68"/>
      <c r="BK1535" s="68"/>
      <c r="BL1535" s="68"/>
      <c r="BM1535" s="68"/>
      <c r="BN1535" s="68"/>
      <c r="BO1535" s="68"/>
      <c r="BP1535" s="68"/>
      <c r="BQ1535" s="68"/>
      <c r="BR1535" s="68"/>
      <c r="BS1535" s="46"/>
    </row>
    <row r="1536" spans="4:71" s="47" customFormat="1" ht="9.75" customHeight="1" x14ac:dyDescent="0.3">
      <c r="D1536" s="68"/>
      <c r="E1536" s="68"/>
      <c r="F1536" s="68"/>
      <c r="G1536" s="68"/>
      <c r="H1536" s="68"/>
      <c r="I1536" s="68"/>
      <c r="J1536" s="68"/>
      <c r="K1536" s="68"/>
      <c r="L1536" s="68"/>
      <c r="M1536" s="68"/>
      <c r="N1536" s="68"/>
      <c r="O1536" s="68"/>
      <c r="P1536" s="68"/>
      <c r="Q1536" s="68"/>
      <c r="R1536" s="68"/>
      <c r="S1536" s="68"/>
      <c r="T1536" s="68"/>
      <c r="U1536" s="68"/>
      <c r="V1536" s="68"/>
      <c r="W1536" s="68"/>
      <c r="X1536" s="68"/>
      <c r="Y1536" s="68"/>
      <c r="Z1536" s="68"/>
      <c r="AA1536" s="68"/>
      <c r="AB1536" s="68"/>
      <c r="AC1536" s="68"/>
      <c r="AD1536" s="68"/>
      <c r="AE1536" s="68"/>
      <c r="AF1536" s="68"/>
      <c r="AG1536" s="68"/>
      <c r="AH1536" s="68"/>
      <c r="AI1536" s="68"/>
      <c r="AJ1536" s="68"/>
      <c r="AK1536" s="68"/>
      <c r="AL1536" s="68"/>
      <c r="AM1536" s="68"/>
      <c r="AN1536" s="68"/>
      <c r="AO1536" s="68"/>
      <c r="AP1536" s="68"/>
      <c r="AQ1536" s="68"/>
      <c r="AR1536" s="68"/>
      <c r="AS1536" s="68"/>
      <c r="AT1536" s="68"/>
      <c r="AU1536" s="68"/>
      <c r="AV1536" s="68"/>
      <c r="AW1536" s="68"/>
      <c r="AX1536" s="68"/>
      <c r="AY1536" s="68"/>
      <c r="AZ1536" s="68"/>
      <c r="BA1536" s="68"/>
      <c r="BB1536" s="68"/>
      <c r="BC1536" s="68"/>
      <c r="BD1536" s="68"/>
      <c r="BE1536" s="68"/>
      <c r="BF1536" s="68"/>
      <c r="BG1536" s="68"/>
      <c r="BH1536" s="68"/>
      <c r="BI1536" s="68"/>
      <c r="BJ1536" s="68"/>
      <c r="BK1536" s="68"/>
      <c r="BL1536" s="68"/>
      <c r="BM1536" s="68"/>
      <c r="BN1536" s="68"/>
      <c r="BO1536" s="68"/>
      <c r="BP1536" s="68"/>
      <c r="BQ1536" s="68"/>
      <c r="BR1536" s="68"/>
      <c r="BS1536" s="46"/>
    </row>
    <row r="1537" spans="4:71" s="47" customFormat="1" ht="9.75" customHeight="1" x14ac:dyDescent="0.3">
      <c r="D1537" s="68"/>
      <c r="E1537" s="68"/>
      <c r="F1537" s="68"/>
      <c r="G1537" s="68"/>
      <c r="H1537" s="68"/>
      <c r="I1537" s="68"/>
      <c r="J1537" s="68"/>
      <c r="K1537" s="68"/>
      <c r="L1537" s="68"/>
      <c r="M1537" s="68"/>
      <c r="N1537" s="68"/>
      <c r="O1537" s="68"/>
      <c r="P1537" s="68"/>
      <c r="Q1537" s="68"/>
      <c r="R1537" s="68"/>
      <c r="S1537" s="68"/>
      <c r="T1537" s="68"/>
      <c r="U1537" s="68"/>
      <c r="V1537" s="68"/>
      <c r="W1537" s="68"/>
      <c r="X1537" s="68"/>
      <c r="Y1537" s="68"/>
      <c r="Z1537" s="68"/>
      <c r="AA1537" s="68"/>
      <c r="AB1537" s="68"/>
      <c r="AC1537" s="68"/>
      <c r="AD1537" s="68"/>
      <c r="AE1537" s="68"/>
      <c r="AF1537" s="68"/>
      <c r="AG1537" s="68"/>
      <c r="AH1537" s="68"/>
      <c r="AI1537" s="68"/>
      <c r="AJ1537" s="68"/>
      <c r="AK1537" s="68"/>
      <c r="AL1537" s="68"/>
      <c r="AM1537" s="68"/>
      <c r="AN1537" s="68"/>
      <c r="AO1537" s="68"/>
      <c r="AP1537" s="68"/>
      <c r="AQ1537" s="68"/>
      <c r="AR1537" s="68"/>
      <c r="AS1537" s="68"/>
      <c r="AT1537" s="68"/>
      <c r="AU1537" s="68"/>
      <c r="AV1537" s="68"/>
      <c r="AW1537" s="68"/>
      <c r="AX1537" s="68"/>
      <c r="AY1537" s="68"/>
      <c r="AZ1537" s="68"/>
      <c r="BA1537" s="68"/>
      <c r="BB1537" s="68"/>
      <c r="BC1537" s="68"/>
      <c r="BD1537" s="68"/>
      <c r="BE1537" s="68"/>
      <c r="BF1537" s="68"/>
      <c r="BG1537" s="68"/>
      <c r="BH1537" s="68"/>
      <c r="BI1537" s="68"/>
      <c r="BJ1537" s="68"/>
      <c r="BK1537" s="68"/>
      <c r="BL1537" s="68"/>
      <c r="BM1537" s="68"/>
      <c r="BN1537" s="68"/>
      <c r="BO1537" s="68"/>
      <c r="BP1537" s="68"/>
      <c r="BQ1537" s="68"/>
      <c r="BR1537" s="68"/>
      <c r="BS1537" s="46"/>
    </row>
    <row r="1538" spans="4:71" s="47" customFormat="1" ht="9.75" customHeight="1" x14ac:dyDescent="0.3">
      <c r="D1538" s="68"/>
      <c r="E1538" s="68"/>
      <c r="F1538" s="68"/>
      <c r="G1538" s="68"/>
      <c r="H1538" s="68"/>
      <c r="I1538" s="68"/>
      <c r="J1538" s="68"/>
      <c r="K1538" s="68"/>
      <c r="L1538" s="68"/>
      <c r="M1538" s="68"/>
      <c r="N1538" s="68"/>
      <c r="O1538" s="68"/>
      <c r="P1538" s="68"/>
      <c r="Q1538" s="68"/>
      <c r="R1538" s="68"/>
      <c r="S1538" s="68"/>
      <c r="T1538" s="68"/>
      <c r="U1538" s="68"/>
      <c r="V1538" s="68"/>
      <c r="W1538" s="68"/>
      <c r="X1538" s="68"/>
      <c r="Y1538" s="68"/>
      <c r="Z1538" s="68"/>
      <c r="AA1538" s="68"/>
      <c r="AB1538" s="68"/>
      <c r="AC1538" s="68"/>
      <c r="AD1538" s="68"/>
      <c r="AE1538" s="68"/>
      <c r="AF1538" s="68"/>
      <c r="AG1538" s="68"/>
      <c r="AH1538" s="68"/>
      <c r="AI1538" s="68"/>
      <c r="AJ1538" s="68"/>
      <c r="AK1538" s="68"/>
      <c r="AL1538" s="68"/>
      <c r="AM1538" s="68"/>
      <c r="AN1538" s="68"/>
      <c r="AO1538" s="68"/>
      <c r="AP1538" s="68"/>
      <c r="AQ1538" s="68"/>
      <c r="AR1538" s="68"/>
      <c r="AS1538" s="68"/>
      <c r="AT1538" s="68"/>
      <c r="AU1538" s="68"/>
      <c r="AV1538" s="68"/>
      <c r="AW1538" s="68"/>
      <c r="AX1538" s="68"/>
      <c r="AY1538" s="68"/>
      <c r="AZ1538" s="68"/>
      <c r="BA1538" s="68"/>
      <c r="BB1538" s="68"/>
      <c r="BC1538" s="68"/>
      <c r="BD1538" s="68"/>
      <c r="BE1538" s="68"/>
      <c r="BF1538" s="68"/>
      <c r="BG1538" s="68"/>
      <c r="BH1538" s="68"/>
      <c r="BI1538" s="68"/>
      <c r="BJ1538" s="68"/>
      <c r="BK1538" s="68"/>
      <c r="BL1538" s="68"/>
      <c r="BM1538" s="68"/>
      <c r="BN1538" s="68"/>
      <c r="BO1538" s="68"/>
      <c r="BP1538" s="68"/>
      <c r="BQ1538" s="68"/>
      <c r="BR1538" s="68"/>
      <c r="BS1538" s="46"/>
    </row>
    <row r="1539" spans="4:71" s="47" customFormat="1" ht="9.75" customHeight="1" x14ac:dyDescent="0.3">
      <c r="D1539" s="68"/>
      <c r="E1539" s="68"/>
      <c r="F1539" s="68"/>
      <c r="G1539" s="68"/>
      <c r="H1539" s="68"/>
      <c r="I1539" s="68"/>
      <c r="J1539" s="68"/>
      <c r="K1539" s="68"/>
      <c r="L1539" s="68"/>
      <c r="M1539" s="68"/>
      <c r="N1539" s="68"/>
      <c r="O1539" s="68"/>
      <c r="P1539" s="68"/>
      <c r="Q1539" s="68"/>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1539" s="68"/>
      <c r="AN1539" s="68"/>
      <c r="AO1539" s="68"/>
      <c r="AP1539" s="68"/>
      <c r="AQ1539" s="68"/>
      <c r="AR1539" s="68"/>
      <c r="AS1539" s="68"/>
      <c r="AT1539" s="68"/>
      <c r="AU1539" s="68"/>
      <c r="AV1539" s="68"/>
      <c r="AW1539" s="68"/>
      <c r="AX1539" s="68"/>
      <c r="AY1539" s="68"/>
      <c r="AZ1539" s="68"/>
      <c r="BA1539" s="68"/>
      <c r="BB1539" s="68"/>
      <c r="BC1539" s="68"/>
      <c r="BD1539" s="68"/>
      <c r="BE1539" s="68"/>
      <c r="BF1539" s="68"/>
      <c r="BG1539" s="68"/>
      <c r="BH1539" s="68"/>
      <c r="BI1539" s="68"/>
      <c r="BJ1539" s="68"/>
      <c r="BK1539" s="68"/>
      <c r="BL1539" s="68"/>
      <c r="BM1539" s="68"/>
      <c r="BN1539" s="68"/>
      <c r="BO1539" s="68"/>
      <c r="BP1539" s="68"/>
      <c r="BQ1539" s="68"/>
      <c r="BR1539" s="68"/>
      <c r="BS1539" s="46"/>
    </row>
    <row r="1540" spans="4:71" s="47" customFormat="1" ht="9.75" customHeight="1" x14ac:dyDescent="0.3">
      <c r="D1540" s="68"/>
      <c r="E1540" s="68"/>
      <c r="F1540" s="68"/>
      <c r="G1540" s="68"/>
      <c r="H1540" s="68"/>
      <c r="I1540" s="68"/>
      <c r="J1540" s="68"/>
      <c r="K1540" s="68"/>
      <c r="L1540" s="68"/>
      <c r="M1540" s="68"/>
      <c r="N1540" s="68"/>
      <c r="O1540" s="68"/>
      <c r="P1540" s="68"/>
      <c r="Q1540" s="68"/>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1540" s="68"/>
      <c r="AN1540" s="68"/>
      <c r="AO1540" s="68"/>
      <c r="AP1540" s="68"/>
      <c r="AQ1540" s="68"/>
      <c r="AR1540" s="68"/>
      <c r="AS1540" s="68"/>
      <c r="AT1540" s="68"/>
      <c r="AU1540" s="68"/>
      <c r="AV1540" s="68"/>
      <c r="AW1540" s="68"/>
      <c r="AX1540" s="68"/>
      <c r="AY1540" s="68"/>
      <c r="AZ1540" s="68"/>
      <c r="BA1540" s="68"/>
      <c r="BB1540" s="68"/>
      <c r="BC1540" s="68"/>
      <c r="BD1540" s="68"/>
      <c r="BE1540" s="68"/>
      <c r="BF1540" s="68"/>
      <c r="BG1540" s="68"/>
      <c r="BH1540" s="68"/>
      <c r="BI1540" s="68"/>
      <c r="BJ1540" s="68"/>
      <c r="BK1540" s="68"/>
      <c r="BL1540" s="68"/>
      <c r="BM1540" s="68"/>
      <c r="BN1540" s="68"/>
      <c r="BO1540" s="68"/>
      <c r="BP1540" s="68"/>
      <c r="BQ1540" s="68"/>
      <c r="BR1540" s="68"/>
      <c r="BS1540" s="46"/>
    </row>
    <row r="1541" spans="4:71" s="47" customFormat="1" ht="9.75" customHeight="1" x14ac:dyDescent="0.3">
      <c r="D1541" s="68"/>
      <c r="E1541" s="68"/>
      <c r="F1541" s="68"/>
      <c r="G1541" s="68"/>
      <c r="H1541" s="68"/>
      <c r="I1541" s="68"/>
      <c r="J1541" s="68"/>
      <c r="K1541" s="68"/>
      <c r="L1541" s="68"/>
      <c r="M1541" s="68"/>
      <c r="N1541" s="68"/>
      <c r="O1541" s="68"/>
      <c r="P1541" s="68"/>
      <c r="Q1541" s="68"/>
      <c r="R1541" s="68"/>
      <c r="S1541" s="68"/>
      <c r="T1541" s="68"/>
      <c r="U1541" s="68"/>
      <c r="V1541" s="68"/>
      <c r="W1541" s="68"/>
      <c r="X1541" s="68"/>
      <c r="Y1541" s="68"/>
      <c r="Z1541" s="68"/>
      <c r="AA1541" s="68"/>
      <c r="AB1541" s="68"/>
      <c r="AC1541" s="68"/>
      <c r="AD1541" s="68"/>
      <c r="AE1541" s="68"/>
      <c r="AF1541" s="68"/>
      <c r="AG1541" s="68"/>
      <c r="AH1541" s="68"/>
      <c r="AI1541" s="68"/>
      <c r="AJ1541" s="68"/>
      <c r="AK1541" s="68"/>
      <c r="AL1541" s="68"/>
      <c r="AM1541" s="68"/>
      <c r="AN1541" s="68"/>
      <c r="AO1541" s="68"/>
      <c r="AP1541" s="68"/>
      <c r="AQ1541" s="68"/>
      <c r="AR1541" s="68"/>
      <c r="AS1541" s="68"/>
      <c r="AT1541" s="68"/>
      <c r="AU1541" s="68"/>
      <c r="AV1541" s="68"/>
      <c r="AW1541" s="68"/>
      <c r="AX1541" s="68"/>
      <c r="AY1541" s="68"/>
      <c r="AZ1541" s="68"/>
      <c r="BA1541" s="68"/>
      <c r="BB1541" s="68"/>
      <c r="BC1541" s="68"/>
      <c r="BD1541" s="68"/>
      <c r="BE1541" s="68"/>
      <c r="BF1541" s="68"/>
      <c r="BG1541" s="68"/>
      <c r="BH1541" s="68"/>
      <c r="BI1541" s="68"/>
      <c r="BJ1541" s="68"/>
      <c r="BK1541" s="68"/>
      <c r="BL1541" s="68"/>
      <c r="BM1541" s="68"/>
      <c r="BN1541" s="68"/>
      <c r="BO1541" s="68"/>
      <c r="BP1541" s="68"/>
      <c r="BQ1541" s="68"/>
      <c r="BR1541" s="68"/>
      <c r="BS1541" s="46"/>
    </row>
    <row r="1542" spans="4:71" s="47" customFormat="1" ht="9.75" customHeight="1" x14ac:dyDescent="0.3">
      <c r="D1542" s="68"/>
      <c r="E1542" s="68"/>
      <c r="F1542" s="68"/>
      <c r="G1542" s="68"/>
      <c r="H1542" s="68"/>
      <c r="I1542" s="68"/>
      <c r="J1542" s="68"/>
      <c r="K1542" s="68"/>
      <c r="L1542" s="68"/>
      <c r="M1542" s="68"/>
      <c r="N1542" s="68"/>
      <c r="O1542" s="68"/>
      <c r="P1542" s="68"/>
      <c r="Q1542" s="68"/>
      <c r="R1542" s="68"/>
      <c r="S1542" s="68"/>
      <c r="T1542" s="68"/>
      <c r="U1542" s="68"/>
      <c r="V1542" s="68"/>
      <c r="W1542" s="68"/>
      <c r="X1542" s="68"/>
      <c r="Y1542" s="68"/>
      <c r="Z1542" s="68"/>
      <c r="AA1542" s="68"/>
      <c r="AB1542" s="68"/>
      <c r="AC1542" s="68"/>
      <c r="AD1542" s="68"/>
      <c r="AE1542" s="68"/>
      <c r="AF1542" s="68"/>
      <c r="AG1542" s="68"/>
      <c r="AH1542" s="68"/>
      <c r="AI1542" s="68"/>
      <c r="AJ1542" s="68"/>
      <c r="AK1542" s="68"/>
      <c r="AL1542" s="68"/>
      <c r="AM1542" s="68"/>
      <c r="AN1542" s="68"/>
      <c r="AO1542" s="68"/>
      <c r="AP1542" s="68"/>
      <c r="AQ1542" s="68"/>
      <c r="AR1542" s="68"/>
      <c r="AS1542" s="68"/>
      <c r="AT1542" s="68"/>
      <c r="AU1542" s="68"/>
      <c r="AV1542" s="68"/>
      <c r="AW1542" s="68"/>
      <c r="AX1542" s="68"/>
      <c r="AY1542" s="68"/>
      <c r="AZ1542" s="68"/>
      <c r="BA1542" s="68"/>
      <c r="BB1542" s="68"/>
      <c r="BC1542" s="68"/>
      <c r="BD1542" s="68"/>
      <c r="BE1542" s="68"/>
      <c r="BF1542" s="68"/>
      <c r="BG1542" s="68"/>
      <c r="BH1542" s="68"/>
      <c r="BI1542" s="68"/>
      <c r="BJ1542" s="68"/>
      <c r="BK1542" s="68"/>
      <c r="BL1542" s="68"/>
      <c r="BM1542" s="68"/>
      <c r="BN1542" s="68"/>
      <c r="BO1542" s="68"/>
      <c r="BP1542" s="68"/>
      <c r="BQ1542" s="68"/>
      <c r="BR1542" s="68"/>
      <c r="BS1542" s="46"/>
    </row>
    <row r="1543" spans="4:71" s="47" customFormat="1" ht="9.75" customHeight="1" x14ac:dyDescent="0.3">
      <c r="D1543" s="68"/>
      <c r="E1543" s="68"/>
      <c r="F1543" s="68"/>
      <c r="G1543" s="68"/>
      <c r="H1543" s="68"/>
      <c r="I1543" s="68"/>
      <c r="J1543" s="68"/>
      <c r="K1543" s="68"/>
      <c r="L1543" s="68"/>
      <c r="M1543" s="68"/>
      <c r="N1543" s="68"/>
      <c r="O1543" s="68"/>
      <c r="P1543" s="68"/>
      <c r="Q1543" s="68"/>
      <c r="R1543" s="68"/>
      <c r="S1543" s="68"/>
      <c r="T1543" s="68"/>
      <c r="U1543" s="68"/>
      <c r="V1543" s="68"/>
      <c r="W1543" s="68"/>
      <c r="X1543" s="68"/>
      <c r="Y1543" s="68"/>
      <c r="Z1543" s="68"/>
      <c r="AA1543" s="68"/>
      <c r="AB1543" s="68"/>
      <c r="AC1543" s="68"/>
      <c r="AD1543" s="68"/>
      <c r="AE1543" s="68"/>
      <c r="AF1543" s="68"/>
      <c r="AG1543" s="68"/>
      <c r="AH1543" s="68"/>
      <c r="AI1543" s="68"/>
      <c r="AJ1543" s="68"/>
      <c r="AK1543" s="68"/>
      <c r="AL1543" s="68"/>
      <c r="AM1543" s="68"/>
      <c r="AN1543" s="68"/>
      <c r="AO1543" s="68"/>
      <c r="AP1543" s="68"/>
      <c r="AQ1543" s="68"/>
      <c r="AR1543" s="68"/>
      <c r="AS1543" s="68"/>
      <c r="AT1543" s="68"/>
      <c r="AU1543" s="68"/>
      <c r="AV1543" s="68"/>
      <c r="AW1543" s="68"/>
      <c r="AX1543" s="68"/>
      <c r="AY1543" s="68"/>
      <c r="AZ1543" s="68"/>
      <c r="BA1543" s="68"/>
      <c r="BB1543" s="68"/>
      <c r="BC1543" s="68"/>
      <c r="BD1543" s="68"/>
      <c r="BE1543" s="68"/>
      <c r="BF1543" s="68"/>
      <c r="BG1543" s="68"/>
      <c r="BH1543" s="68"/>
      <c r="BI1543" s="68"/>
      <c r="BJ1543" s="68"/>
      <c r="BK1543" s="68"/>
      <c r="BL1543" s="68"/>
      <c r="BM1543" s="68"/>
      <c r="BN1543" s="68"/>
      <c r="BO1543" s="68"/>
      <c r="BP1543" s="68"/>
      <c r="BQ1543" s="68"/>
      <c r="BR1543" s="68"/>
      <c r="BS1543" s="46"/>
    </row>
    <row r="1544" spans="4:71" s="47" customFormat="1" ht="9.75" customHeight="1" x14ac:dyDescent="0.3">
      <c r="D1544" s="68"/>
      <c r="E1544" s="68"/>
      <c r="F1544" s="68"/>
      <c r="G1544" s="68"/>
      <c r="H1544" s="68"/>
      <c r="I1544" s="68"/>
      <c r="J1544" s="68"/>
      <c r="K1544" s="68"/>
      <c r="L1544" s="68"/>
      <c r="M1544" s="68"/>
      <c r="N1544" s="68"/>
      <c r="O1544" s="68"/>
      <c r="P1544" s="68"/>
      <c r="Q1544" s="68"/>
      <c r="R1544" s="68"/>
      <c r="S1544" s="68"/>
      <c r="T1544" s="68"/>
      <c r="U1544" s="68"/>
      <c r="V1544" s="68"/>
      <c r="W1544" s="68"/>
      <c r="X1544" s="68"/>
      <c r="Y1544" s="68"/>
      <c r="Z1544" s="68"/>
      <c r="AA1544" s="68"/>
      <c r="AB1544" s="68"/>
      <c r="AC1544" s="68"/>
      <c r="AD1544" s="68"/>
      <c r="AE1544" s="68"/>
      <c r="AF1544" s="68"/>
      <c r="AG1544" s="68"/>
      <c r="AH1544" s="68"/>
      <c r="AI1544" s="68"/>
      <c r="AJ1544" s="68"/>
      <c r="AK1544" s="68"/>
      <c r="AL1544" s="68"/>
      <c r="AM1544" s="68"/>
      <c r="AN1544" s="68"/>
      <c r="AO1544" s="68"/>
      <c r="AP1544" s="68"/>
      <c r="AQ1544" s="68"/>
      <c r="AR1544" s="68"/>
      <c r="AS1544" s="68"/>
      <c r="AT1544" s="68"/>
      <c r="AU1544" s="68"/>
      <c r="AV1544" s="68"/>
      <c r="AW1544" s="68"/>
      <c r="AX1544" s="68"/>
      <c r="AY1544" s="68"/>
      <c r="AZ1544" s="68"/>
      <c r="BA1544" s="68"/>
      <c r="BB1544" s="68"/>
      <c r="BC1544" s="68"/>
      <c r="BD1544" s="68"/>
      <c r="BE1544" s="68"/>
      <c r="BF1544" s="68"/>
      <c r="BG1544" s="68"/>
      <c r="BH1544" s="68"/>
      <c r="BI1544" s="68"/>
      <c r="BJ1544" s="68"/>
      <c r="BK1544" s="68"/>
      <c r="BL1544" s="68"/>
      <c r="BM1544" s="68"/>
      <c r="BN1544" s="68"/>
      <c r="BO1544" s="68"/>
      <c r="BP1544" s="68"/>
      <c r="BQ1544" s="68"/>
      <c r="BR1544" s="68"/>
      <c r="BS1544" s="46"/>
    </row>
    <row r="1545" spans="4:71" s="47" customFormat="1" ht="9.75" customHeight="1" x14ac:dyDescent="0.3">
      <c r="D1545" s="68"/>
      <c r="E1545" s="68"/>
      <c r="F1545" s="68"/>
      <c r="G1545" s="68"/>
      <c r="H1545" s="68"/>
      <c r="I1545" s="68"/>
      <c r="J1545" s="68"/>
      <c r="K1545" s="68"/>
      <c r="L1545" s="68"/>
      <c r="M1545" s="68"/>
      <c r="N1545" s="68"/>
      <c r="O1545" s="68"/>
      <c r="P1545" s="68"/>
      <c r="Q1545" s="68"/>
      <c r="R1545" s="68"/>
      <c r="S1545" s="68"/>
      <c r="T1545" s="68"/>
      <c r="U1545" s="68"/>
      <c r="V1545" s="68"/>
      <c r="W1545" s="68"/>
      <c r="X1545" s="68"/>
      <c r="Y1545" s="68"/>
      <c r="Z1545" s="68"/>
      <c r="AA1545" s="68"/>
      <c r="AB1545" s="68"/>
      <c r="AC1545" s="68"/>
      <c r="AD1545" s="68"/>
      <c r="AE1545" s="68"/>
      <c r="AF1545" s="68"/>
      <c r="AG1545" s="68"/>
      <c r="AH1545" s="68"/>
      <c r="AI1545" s="68"/>
      <c r="AJ1545" s="68"/>
      <c r="AK1545" s="68"/>
      <c r="AL1545" s="68"/>
      <c r="AM1545" s="68"/>
      <c r="AN1545" s="68"/>
      <c r="AO1545" s="68"/>
      <c r="AP1545" s="68"/>
      <c r="AQ1545" s="68"/>
      <c r="AR1545" s="68"/>
      <c r="AS1545" s="68"/>
      <c r="AT1545" s="68"/>
      <c r="AU1545" s="68"/>
      <c r="AV1545" s="68"/>
      <c r="AW1545" s="68"/>
      <c r="AX1545" s="68"/>
      <c r="AY1545" s="68"/>
      <c r="AZ1545" s="68"/>
      <c r="BA1545" s="68"/>
      <c r="BB1545" s="68"/>
      <c r="BC1545" s="68"/>
      <c r="BD1545" s="68"/>
      <c r="BE1545" s="68"/>
      <c r="BF1545" s="68"/>
      <c r="BG1545" s="68"/>
      <c r="BH1545" s="68"/>
      <c r="BI1545" s="68"/>
      <c r="BJ1545" s="68"/>
      <c r="BK1545" s="68"/>
      <c r="BL1545" s="68"/>
      <c r="BM1545" s="68"/>
      <c r="BN1545" s="68"/>
      <c r="BO1545" s="68"/>
      <c r="BP1545" s="68"/>
      <c r="BQ1545" s="68"/>
      <c r="BR1545" s="68"/>
      <c r="BS1545" s="46"/>
    </row>
    <row r="1546" spans="4:71" s="47" customFormat="1" ht="9.75" customHeight="1" x14ac:dyDescent="0.3">
      <c r="D1546" s="68"/>
      <c r="E1546" s="68"/>
      <c r="F1546" s="68"/>
      <c r="G1546" s="68"/>
      <c r="H1546" s="68"/>
      <c r="I1546" s="68"/>
      <c r="J1546" s="68"/>
      <c r="K1546" s="68"/>
      <c r="L1546" s="68"/>
      <c r="M1546" s="68"/>
      <c r="N1546" s="68"/>
      <c r="O1546" s="68"/>
      <c r="P1546" s="68"/>
      <c r="Q1546" s="68"/>
      <c r="R1546" s="68"/>
      <c r="S1546" s="68"/>
      <c r="T1546" s="68"/>
      <c r="U1546" s="68"/>
      <c r="V1546" s="68"/>
      <c r="W1546" s="68"/>
      <c r="X1546" s="68"/>
      <c r="Y1546" s="68"/>
      <c r="Z1546" s="68"/>
      <c r="AA1546" s="68"/>
      <c r="AB1546" s="68"/>
      <c r="AC1546" s="68"/>
      <c r="AD1546" s="68"/>
      <c r="AE1546" s="68"/>
      <c r="AF1546" s="68"/>
      <c r="AG1546" s="68"/>
      <c r="AH1546" s="68"/>
      <c r="AI1546" s="68"/>
      <c r="AJ1546" s="68"/>
      <c r="AK1546" s="68"/>
      <c r="AL1546" s="68"/>
      <c r="AM1546" s="68"/>
      <c r="AN1546" s="68"/>
      <c r="AO1546" s="68"/>
      <c r="AP1546" s="68"/>
      <c r="AQ1546" s="68"/>
      <c r="AR1546" s="68"/>
      <c r="AS1546" s="68"/>
      <c r="AT1546" s="68"/>
      <c r="AU1546" s="68"/>
      <c r="AV1546" s="68"/>
      <c r="AW1546" s="68"/>
      <c r="AX1546" s="68"/>
      <c r="AY1546" s="68"/>
      <c r="AZ1546" s="68"/>
      <c r="BA1546" s="68"/>
      <c r="BB1546" s="68"/>
      <c r="BC1546" s="68"/>
      <c r="BD1546" s="68"/>
      <c r="BE1546" s="68"/>
      <c r="BF1546" s="68"/>
      <c r="BG1546" s="68"/>
      <c r="BH1546" s="68"/>
      <c r="BI1546" s="68"/>
      <c r="BJ1546" s="68"/>
      <c r="BK1546" s="68"/>
      <c r="BL1546" s="68"/>
      <c r="BM1546" s="68"/>
      <c r="BN1546" s="68"/>
      <c r="BO1546" s="68"/>
      <c r="BP1546" s="68"/>
      <c r="BQ1546" s="68"/>
      <c r="BR1546" s="68"/>
      <c r="BS1546" s="46"/>
    </row>
    <row r="1547" spans="4:71" s="47" customFormat="1" ht="9.75" customHeight="1" x14ac:dyDescent="0.3">
      <c r="D1547" s="68"/>
      <c r="E1547" s="68"/>
      <c r="F1547" s="68"/>
      <c r="G1547" s="68"/>
      <c r="H1547" s="68"/>
      <c r="I1547" s="68"/>
      <c r="J1547" s="68"/>
      <c r="K1547" s="68"/>
      <c r="L1547" s="68"/>
      <c r="M1547" s="68"/>
      <c r="N1547" s="68"/>
      <c r="O1547" s="68"/>
      <c r="P1547" s="68"/>
      <c r="Q1547" s="68"/>
      <c r="R1547" s="68"/>
      <c r="S1547" s="68"/>
      <c r="T1547" s="68"/>
      <c r="U1547" s="68"/>
      <c r="V1547" s="68"/>
      <c r="W1547" s="68"/>
      <c r="X1547" s="68"/>
      <c r="Y1547" s="68"/>
      <c r="Z1547" s="68"/>
      <c r="AA1547" s="68"/>
      <c r="AB1547" s="68"/>
      <c r="AC1547" s="68"/>
      <c r="AD1547" s="68"/>
      <c r="AE1547" s="68"/>
      <c r="AF1547" s="68"/>
      <c r="AG1547" s="68"/>
      <c r="AH1547" s="68"/>
      <c r="AI1547" s="68"/>
      <c r="AJ1547" s="68"/>
      <c r="AK1547" s="68"/>
      <c r="AL1547" s="68"/>
      <c r="AM1547" s="68"/>
      <c r="AN1547" s="68"/>
      <c r="AO1547" s="68"/>
      <c r="AP1547" s="68"/>
      <c r="AQ1547" s="68"/>
      <c r="AR1547" s="68"/>
      <c r="AS1547" s="68"/>
      <c r="AT1547" s="68"/>
      <c r="AU1547" s="68"/>
      <c r="AV1547" s="68"/>
      <c r="AW1547" s="68"/>
      <c r="AX1547" s="68"/>
      <c r="AY1547" s="68"/>
      <c r="AZ1547" s="68"/>
      <c r="BA1547" s="68"/>
      <c r="BB1547" s="68"/>
      <c r="BC1547" s="68"/>
      <c r="BD1547" s="68"/>
      <c r="BE1547" s="68"/>
      <c r="BF1547" s="68"/>
      <c r="BG1547" s="68"/>
      <c r="BH1547" s="68"/>
      <c r="BI1547" s="68"/>
      <c r="BJ1547" s="68"/>
      <c r="BK1547" s="68"/>
      <c r="BL1547" s="68"/>
      <c r="BM1547" s="68"/>
      <c r="BN1547" s="68"/>
      <c r="BO1547" s="68"/>
      <c r="BP1547" s="68"/>
      <c r="BQ1547" s="68"/>
      <c r="BR1547" s="68"/>
      <c r="BS1547" s="46"/>
    </row>
    <row r="1548" spans="4:71" s="47" customFormat="1" ht="9.75" customHeight="1" x14ac:dyDescent="0.3">
      <c r="D1548" s="68"/>
      <c r="E1548" s="68"/>
      <c r="F1548" s="68"/>
      <c r="G1548" s="68"/>
      <c r="H1548" s="68"/>
      <c r="I1548" s="68"/>
      <c r="J1548" s="68"/>
      <c r="K1548" s="68"/>
      <c r="L1548" s="68"/>
      <c r="M1548" s="68"/>
      <c r="N1548" s="68"/>
      <c r="O1548" s="68"/>
      <c r="P1548" s="68"/>
      <c r="Q1548" s="68"/>
      <c r="R1548" s="68"/>
      <c r="S1548" s="68"/>
      <c r="T1548" s="68"/>
      <c r="U1548" s="68"/>
      <c r="V1548" s="68"/>
      <c r="W1548" s="68"/>
      <c r="X1548" s="68"/>
      <c r="Y1548" s="68"/>
      <c r="Z1548" s="68"/>
      <c r="AA1548" s="68"/>
      <c r="AB1548" s="68"/>
      <c r="AC1548" s="68"/>
      <c r="AD1548" s="68"/>
      <c r="AE1548" s="68"/>
      <c r="AF1548" s="68"/>
      <c r="AG1548" s="68"/>
      <c r="AH1548" s="68"/>
      <c r="AI1548" s="68"/>
      <c r="AJ1548" s="68"/>
      <c r="AK1548" s="68"/>
      <c r="AL1548" s="68"/>
      <c r="AM1548" s="68"/>
      <c r="AN1548" s="68"/>
      <c r="AO1548" s="68"/>
      <c r="AP1548" s="68"/>
      <c r="AQ1548" s="68"/>
      <c r="AR1548" s="68"/>
      <c r="AS1548" s="68"/>
      <c r="AT1548" s="68"/>
      <c r="AU1548" s="68"/>
      <c r="AV1548" s="68"/>
      <c r="AW1548" s="68"/>
      <c r="AX1548" s="68"/>
      <c r="AY1548" s="68"/>
      <c r="AZ1548" s="68"/>
      <c r="BA1548" s="68"/>
      <c r="BB1548" s="68"/>
      <c r="BC1548" s="68"/>
      <c r="BD1548" s="68"/>
      <c r="BE1548" s="68"/>
      <c r="BF1548" s="68"/>
      <c r="BG1548" s="68"/>
      <c r="BH1548" s="68"/>
      <c r="BI1548" s="68"/>
      <c r="BJ1548" s="68"/>
      <c r="BK1548" s="68"/>
      <c r="BL1548" s="68"/>
      <c r="BM1548" s="68"/>
      <c r="BN1548" s="68"/>
      <c r="BO1548" s="68"/>
      <c r="BP1548" s="68"/>
      <c r="BQ1548" s="68"/>
      <c r="BR1548" s="68"/>
      <c r="BS1548" s="46"/>
    </row>
    <row r="1549" spans="4:71" s="47" customFormat="1" ht="9.75" customHeight="1" x14ac:dyDescent="0.3">
      <c r="D1549" s="68"/>
      <c r="E1549" s="68"/>
      <c r="F1549" s="68"/>
      <c r="G1549" s="68"/>
      <c r="H1549" s="68"/>
      <c r="I1549" s="68"/>
      <c r="J1549" s="68"/>
      <c r="K1549" s="68"/>
      <c r="L1549" s="68"/>
      <c r="M1549" s="68"/>
      <c r="N1549" s="68"/>
      <c r="O1549" s="68"/>
      <c r="P1549" s="68"/>
      <c r="Q1549" s="68"/>
      <c r="R1549" s="68"/>
      <c r="S1549" s="68"/>
      <c r="T1549" s="68"/>
      <c r="U1549" s="68"/>
      <c r="V1549" s="68"/>
      <c r="W1549" s="68"/>
      <c r="X1549" s="68"/>
      <c r="Y1549" s="68"/>
      <c r="Z1549" s="68"/>
      <c r="AA1549" s="68"/>
      <c r="AB1549" s="68"/>
      <c r="AC1549" s="68"/>
      <c r="AD1549" s="68"/>
      <c r="AE1549" s="68"/>
      <c r="AF1549" s="68"/>
      <c r="AG1549" s="68"/>
      <c r="AH1549" s="68"/>
      <c r="AI1549" s="68"/>
      <c r="AJ1549" s="68"/>
      <c r="AK1549" s="68"/>
      <c r="AL1549" s="68"/>
      <c r="AM1549" s="68"/>
      <c r="AN1549" s="68"/>
      <c r="AO1549" s="68"/>
      <c r="AP1549" s="68"/>
      <c r="AQ1549" s="68"/>
      <c r="AR1549" s="68"/>
      <c r="AS1549" s="68"/>
      <c r="AT1549" s="68"/>
      <c r="AU1549" s="68"/>
      <c r="AV1549" s="68"/>
      <c r="AW1549" s="68"/>
      <c r="AX1549" s="68"/>
      <c r="AY1549" s="68"/>
      <c r="AZ1549" s="68"/>
      <c r="BA1549" s="68"/>
      <c r="BB1549" s="68"/>
      <c r="BC1549" s="68"/>
      <c r="BD1549" s="68"/>
      <c r="BE1549" s="68"/>
      <c r="BF1549" s="68"/>
      <c r="BG1549" s="68"/>
      <c r="BH1549" s="68"/>
      <c r="BI1549" s="68"/>
      <c r="BJ1549" s="68"/>
      <c r="BK1549" s="68"/>
      <c r="BL1549" s="68"/>
      <c r="BM1549" s="68"/>
      <c r="BN1549" s="68"/>
      <c r="BO1549" s="68"/>
      <c r="BP1549" s="68"/>
      <c r="BQ1549" s="68"/>
      <c r="BR1549" s="68"/>
      <c r="BS1549" s="46"/>
    </row>
    <row r="1550" spans="4:71" s="47" customFormat="1" ht="9.75" customHeight="1" x14ac:dyDescent="0.3">
      <c r="D1550" s="68"/>
      <c r="E1550" s="68"/>
      <c r="F1550" s="68"/>
      <c r="G1550" s="68"/>
      <c r="H1550" s="68"/>
      <c r="I1550" s="68"/>
      <c r="J1550" s="68"/>
      <c r="K1550" s="68"/>
      <c r="L1550" s="68"/>
      <c r="M1550" s="68"/>
      <c r="N1550" s="68"/>
      <c r="O1550" s="68"/>
      <c r="P1550" s="68"/>
      <c r="Q1550" s="68"/>
      <c r="R1550" s="68"/>
      <c r="S1550" s="68"/>
      <c r="T1550" s="68"/>
      <c r="U1550" s="68"/>
      <c r="V1550" s="68"/>
      <c r="W1550" s="68"/>
      <c r="X1550" s="68"/>
      <c r="Y1550" s="68"/>
      <c r="Z1550" s="68"/>
      <c r="AA1550" s="68"/>
      <c r="AB1550" s="68"/>
      <c r="AC1550" s="68"/>
      <c r="AD1550" s="68"/>
      <c r="AE1550" s="68"/>
      <c r="AF1550" s="68"/>
      <c r="AG1550" s="68"/>
      <c r="AH1550" s="68"/>
      <c r="AI1550" s="68"/>
      <c r="AJ1550" s="68"/>
      <c r="AK1550" s="68"/>
      <c r="AL1550" s="68"/>
      <c r="AM1550" s="68"/>
      <c r="AN1550" s="68"/>
      <c r="AO1550" s="68"/>
      <c r="AP1550" s="68"/>
      <c r="AQ1550" s="68"/>
      <c r="AR1550" s="68"/>
      <c r="AS1550" s="68"/>
      <c r="AT1550" s="68"/>
      <c r="AU1550" s="68"/>
      <c r="AV1550" s="68"/>
      <c r="AW1550" s="68"/>
      <c r="AX1550" s="68"/>
      <c r="AY1550" s="68"/>
      <c r="AZ1550" s="68"/>
      <c r="BA1550" s="68"/>
      <c r="BB1550" s="68"/>
      <c r="BC1550" s="68"/>
      <c r="BD1550" s="68"/>
      <c r="BE1550" s="68"/>
      <c r="BF1550" s="68"/>
      <c r="BG1550" s="68"/>
      <c r="BH1550" s="68"/>
      <c r="BI1550" s="68"/>
      <c r="BJ1550" s="68"/>
      <c r="BK1550" s="68"/>
      <c r="BL1550" s="68"/>
      <c r="BM1550" s="68"/>
      <c r="BN1550" s="68"/>
      <c r="BO1550" s="68"/>
      <c r="BP1550" s="68"/>
      <c r="BQ1550" s="68"/>
      <c r="BR1550" s="68"/>
      <c r="BS1550" s="46"/>
    </row>
    <row r="1551" spans="4:71" s="47" customFormat="1" ht="9.75" customHeight="1" x14ac:dyDescent="0.3">
      <c r="D1551" s="68"/>
      <c r="E1551" s="68"/>
      <c r="F1551" s="68"/>
      <c r="G1551" s="68"/>
      <c r="H1551" s="68"/>
      <c r="I1551" s="68"/>
      <c r="J1551" s="68"/>
      <c r="K1551" s="68"/>
      <c r="L1551" s="68"/>
      <c r="M1551" s="68"/>
      <c r="N1551" s="68"/>
      <c r="O1551" s="68"/>
      <c r="P1551" s="68"/>
      <c r="Q1551" s="68"/>
      <c r="R1551" s="68"/>
      <c r="S1551" s="68"/>
      <c r="T1551" s="68"/>
      <c r="U1551" s="68"/>
      <c r="V1551" s="68"/>
      <c r="W1551" s="68"/>
      <c r="X1551" s="68"/>
      <c r="Y1551" s="68"/>
      <c r="Z1551" s="68"/>
      <c r="AA1551" s="68"/>
      <c r="AB1551" s="68"/>
      <c r="AC1551" s="68"/>
      <c r="AD1551" s="68"/>
      <c r="AE1551" s="68"/>
      <c r="AF1551" s="68"/>
      <c r="AG1551" s="68"/>
      <c r="AH1551" s="68"/>
      <c r="AI1551" s="68"/>
      <c r="AJ1551" s="68"/>
      <c r="AK1551" s="68"/>
      <c r="AL1551" s="68"/>
      <c r="AM1551" s="68"/>
      <c r="AN1551" s="68"/>
      <c r="AO1551" s="68"/>
      <c r="AP1551" s="68"/>
      <c r="AQ1551" s="68"/>
      <c r="AR1551" s="68"/>
      <c r="AS1551" s="68"/>
      <c r="AT1551" s="68"/>
      <c r="AU1551" s="68"/>
      <c r="AV1551" s="68"/>
      <c r="AW1551" s="68"/>
      <c r="AX1551" s="68"/>
      <c r="AY1551" s="68"/>
      <c r="AZ1551" s="68"/>
      <c r="BA1551" s="68"/>
      <c r="BB1551" s="68"/>
      <c r="BC1551" s="68"/>
      <c r="BD1551" s="68"/>
      <c r="BE1551" s="68"/>
      <c r="BF1551" s="68"/>
      <c r="BG1551" s="68"/>
      <c r="BH1551" s="68"/>
      <c r="BI1551" s="68"/>
      <c r="BJ1551" s="68"/>
      <c r="BK1551" s="68"/>
      <c r="BL1551" s="68"/>
      <c r="BM1551" s="68"/>
      <c r="BN1551" s="68"/>
      <c r="BO1551" s="68"/>
      <c r="BP1551" s="68"/>
      <c r="BQ1551" s="68"/>
      <c r="BR1551" s="68"/>
      <c r="BS1551" s="46"/>
    </row>
    <row r="1552" spans="4:71" s="47" customFormat="1" ht="9.75" customHeight="1" x14ac:dyDescent="0.3">
      <c r="D1552" s="68"/>
      <c r="E1552" s="68"/>
      <c r="F1552" s="68"/>
      <c r="G1552" s="68"/>
      <c r="H1552" s="68"/>
      <c r="I1552" s="68"/>
      <c r="J1552" s="68"/>
      <c r="K1552" s="68"/>
      <c r="L1552" s="68"/>
      <c r="M1552" s="68"/>
      <c r="N1552" s="68"/>
      <c r="O1552" s="68"/>
      <c r="P1552" s="68"/>
      <c r="Q1552" s="68"/>
      <c r="R1552" s="68"/>
      <c r="S1552" s="68"/>
      <c r="T1552" s="68"/>
      <c r="U1552" s="68"/>
      <c r="V1552" s="68"/>
      <c r="W1552" s="68"/>
      <c r="X1552" s="68"/>
      <c r="Y1552" s="68"/>
      <c r="Z1552" s="68"/>
      <c r="AA1552" s="68"/>
      <c r="AB1552" s="68"/>
      <c r="AC1552" s="68"/>
      <c r="AD1552" s="68"/>
      <c r="AE1552" s="68"/>
      <c r="AF1552" s="68"/>
      <c r="AG1552" s="68"/>
      <c r="AH1552" s="68"/>
      <c r="AI1552" s="68"/>
      <c r="AJ1552" s="68"/>
      <c r="AK1552" s="68"/>
      <c r="AL1552" s="68"/>
      <c r="AM1552" s="68"/>
      <c r="AN1552" s="68"/>
      <c r="AO1552" s="68"/>
      <c r="AP1552" s="68"/>
      <c r="AQ1552" s="68"/>
      <c r="AR1552" s="68"/>
      <c r="AS1552" s="68"/>
      <c r="AT1552" s="68"/>
      <c r="AU1552" s="68"/>
      <c r="AV1552" s="68"/>
      <c r="AW1552" s="68"/>
      <c r="AX1552" s="68"/>
      <c r="AY1552" s="68"/>
      <c r="AZ1552" s="68"/>
      <c r="BA1552" s="68"/>
      <c r="BB1552" s="68"/>
      <c r="BC1552" s="68"/>
      <c r="BD1552" s="68"/>
      <c r="BE1552" s="68"/>
      <c r="BF1552" s="68"/>
      <c r="BG1552" s="68"/>
      <c r="BH1552" s="68"/>
      <c r="BI1552" s="68"/>
      <c r="BJ1552" s="68"/>
      <c r="BK1552" s="68"/>
      <c r="BL1552" s="68"/>
      <c r="BM1552" s="68"/>
      <c r="BN1552" s="68"/>
      <c r="BO1552" s="68"/>
      <c r="BP1552" s="68"/>
      <c r="BQ1552" s="68"/>
      <c r="BR1552" s="68"/>
      <c r="BS1552" s="46"/>
    </row>
    <row r="1553" spans="4:71" s="47" customFormat="1" ht="9.75" customHeight="1" x14ac:dyDescent="0.3">
      <c r="D1553" s="68"/>
      <c r="E1553" s="68"/>
      <c r="F1553" s="68"/>
      <c r="G1553" s="68"/>
      <c r="H1553" s="68"/>
      <c r="I1553" s="68"/>
      <c r="J1553" s="68"/>
      <c r="K1553" s="68"/>
      <c r="L1553" s="68"/>
      <c r="M1553" s="68"/>
      <c r="N1553" s="68"/>
      <c r="O1553" s="68"/>
      <c r="P1553" s="68"/>
      <c r="Q1553" s="68"/>
      <c r="R1553" s="68"/>
      <c r="S1553" s="68"/>
      <c r="T1553" s="68"/>
      <c r="U1553" s="68"/>
      <c r="V1553" s="68"/>
      <c r="W1553" s="68"/>
      <c r="X1553" s="68"/>
      <c r="Y1553" s="68"/>
      <c r="Z1553" s="68"/>
      <c r="AA1553" s="68"/>
      <c r="AB1553" s="68"/>
      <c r="AC1553" s="68"/>
      <c r="AD1553" s="68"/>
      <c r="AE1553" s="68"/>
      <c r="AF1553" s="68"/>
      <c r="AG1553" s="68"/>
      <c r="AH1553" s="68"/>
      <c r="AI1553" s="68"/>
      <c r="AJ1553" s="68"/>
      <c r="AK1553" s="68"/>
      <c r="AL1553" s="68"/>
      <c r="AM1553" s="68"/>
      <c r="AN1553" s="68"/>
      <c r="AO1553" s="68"/>
      <c r="AP1553" s="68"/>
      <c r="AQ1553" s="68"/>
      <c r="AR1553" s="68"/>
      <c r="AS1553" s="68"/>
      <c r="AT1553" s="68"/>
      <c r="AU1553" s="68"/>
      <c r="AV1553" s="68"/>
      <c r="AW1553" s="68"/>
      <c r="AX1553" s="68"/>
      <c r="AY1553" s="68"/>
      <c r="AZ1553" s="68"/>
      <c r="BA1553" s="68"/>
      <c r="BB1553" s="68"/>
      <c r="BC1553" s="68"/>
      <c r="BD1553" s="68"/>
      <c r="BE1553" s="68"/>
      <c r="BF1553" s="68"/>
      <c r="BG1553" s="68"/>
      <c r="BH1553" s="68"/>
      <c r="BI1553" s="68"/>
      <c r="BJ1553" s="68"/>
      <c r="BK1553" s="68"/>
      <c r="BL1553" s="68"/>
      <c r="BM1553" s="68"/>
      <c r="BN1553" s="68"/>
      <c r="BO1553" s="68"/>
      <c r="BP1553" s="68"/>
      <c r="BQ1553" s="68"/>
      <c r="BR1553" s="68"/>
      <c r="BS1553" s="46"/>
    </row>
    <row r="1554" spans="4:71" s="47" customFormat="1" ht="9.75" customHeight="1" x14ac:dyDescent="0.3">
      <c r="D1554" s="68"/>
      <c r="E1554" s="68"/>
      <c r="F1554" s="68"/>
      <c r="G1554" s="68"/>
      <c r="H1554" s="68"/>
      <c r="I1554" s="68"/>
      <c r="J1554" s="68"/>
      <c r="K1554" s="68"/>
      <c r="L1554" s="68"/>
      <c r="M1554" s="68"/>
      <c r="N1554" s="68"/>
      <c r="O1554" s="68"/>
      <c r="P1554" s="68"/>
      <c r="Q1554" s="68"/>
      <c r="R1554" s="68"/>
      <c r="S1554" s="68"/>
      <c r="T1554" s="68"/>
      <c r="U1554" s="68"/>
      <c r="V1554" s="68"/>
      <c r="W1554" s="68"/>
      <c r="X1554" s="68"/>
      <c r="Y1554" s="68"/>
      <c r="Z1554" s="68"/>
      <c r="AA1554" s="68"/>
      <c r="AB1554" s="68"/>
      <c r="AC1554" s="68"/>
      <c r="AD1554" s="68"/>
      <c r="AE1554" s="68"/>
      <c r="AF1554" s="68"/>
      <c r="AG1554" s="68"/>
      <c r="AH1554" s="68"/>
      <c r="AI1554" s="68"/>
      <c r="AJ1554" s="68"/>
      <c r="AK1554" s="68"/>
      <c r="AL1554" s="68"/>
      <c r="AM1554" s="68"/>
      <c r="AN1554" s="68"/>
      <c r="AO1554" s="68"/>
      <c r="AP1554" s="68"/>
      <c r="AQ1554" s="68"/>
      <c r="AR1554" s="68"/>
      <c r="AS1554" s="68"/>
      <c r="AT1554" s="68"/>
      <c r="AU1554" s="68"/>
      <c r="AV1554" s="68"/>
      <c r="AW1554" s="68"/>
      <c r="AX1554" s="68"/>
      <c r="AY1554" s="68"/>
      <c r="AZ1554" s="68"/>
      <c r="BA1554" s="68"/>
      <c r="BB1554" s="68"/>
      <c r="BC1554" s="68"/>
      <c r="BD1554" s="68"/>
      <c r="BE1554" s="68"/>
      <c r="BF1554" s="68"/>
      <c r="BG1554" s="68"/>
      <c r="BH1554" s="68"/>
      <c r="BI1554" s="68"/>
      <c r="BJ1554" s="68"/>
      <c r="BK1554" s="68"/>
      <c r="BL1554" s="68"/>
      <c r="BM1554" s="68"/>
      <c r="BN1554" s="68"/>
      <c r="BO1554" s="68"/>
      <c r="BP1554" s="68"/>
      <c r="BQ1554" s="68"/>
      <c r="BR1554" s="68"/>
      <c r="BS1554" s="46"/>
    </row>
    <row r="1555" spans="4:71" s="47" customFormat="1" ht="9.75" customHeight="1" x14ac:dyDescent="0.3">
      <c r="D1555" s="68"/>
      <c r="E1555" s="68"/>
      <c r="F1555" s="68"/>
      <c r="G1555" s="68"/>
      <c r="H1555" s="68"/>
      <c r="I1555" s="68"/>
      <c r="J1555" s="68"/>
      <c r="K1555" s="68"/>
      <c r="L1555" s="68"/>
      <c r="M1555" s="68"/>
      <c r="N1555" s="68"/>
      <c r="O1555" s="68"/>
      <c r="P1555" s="68"/>
      <c r="Q1555" s="68"/>
      <c r="R1555" s="68"/>
      <c r="S1555" s="68"/>
      <c r="T1555" s="68"/>
      <c r="U1555" s="68"/>
      <c r="V1555" s="68"/>
      <c r="W1555" s="68"/>
      <c r="X1555" s="68"/>
      <c r="Y1555" s="68"/>
      <c r="Z1555" s="68"/>
      <c r="AA1555" s="68"/>
      <c r="AB1555" s="68"/>
      <c r="AC1555" s="68"/>
      <c r="AD1555" s="68"/>
      <c r="AE1555" s="68"/>
      <c r="AF1555" s="68"/>
      <c r="AG1555" s="68"/>
      <c r="AH1555" s="68"/>
      <c r="AI1555" s="68"/>
      <c r="AJ1555" s="68"/>
      <c r="AK1555" s="68"/>
      <c r="AL1555" s="68"/>
      <c r="AM1555" s="68"/>
      <c r="AN1555" s="68"/>
      <c r="AO1555" s="68"/>
      <c r="AP1555" s="68"/>
      <c r="AQ1555" s="68"/>
      <c r="AR1555" s="68"/>
      <c r="AS1555" s="68"/>
      <c r="AT1555" s="68"/>
      <c r="AU1555" s="68"/>
      <c r="AV1555" s="68"/>
      <c r="AW1555" s="68"/>
      <c r="AX1555" s="68"/>
      <c r="AY1555" s="68"/>
      <c r="AZ1555" s="68"/>
      <c r="BA1555" s="68"/>
      <c r="BB1555" s="68"/>
      <c r="BC1555" s="68"/>
      <c r="BD1555" s="68"/>
      <c r="BE1555" s="68"/>
      <c r="BF1555" s="68"/>
      <c r="BG1555" s="68"/>
      <c r="BH1555" s="68"/>
      <c r="BI1555" s="68"/>
      <c r="BJ1555" s="68"/>
      <c r="BK1555" s="68"/>
      <c r="BL1555" s="68"/>
      <c r="BM1555" s="68"/>
      <c r="BN1555" s="68"/>
      <c r="BO1555" s="68"/>
      <c r="BP1555" s="68"/>
      <c r="BQ1555" s="68"/>
      <c r="BR1555" s="68"/>
      <c r="BS1555" s="46"/>
    </row>
    <row r="1556" spans="4:71" s="47" customFormat="1" ht="9.75" customHeight="1" x14ac:dyDescent="0.3">
      <c r="D1556" s="68"/>
      <c r="E1556" s="68"/>
      <c r="F1556" s="68"/>
      <c r="G1556" s="68"/>
      <c r="H1556" s="68"/>
      <c r="I1556" s="68"/>
      <c r="J1556" s="68"/>
      <c r="K1556" s="68"/>
      <c r="L1556" s="68"/>
      <c r="M1556" s="68"/>
      <c r="N1556" s="68"/>
      <c r="O1556" s="68"/>
      <c r="P1556" s="68"/>
      <c r="Q1556" s="68"/>
      <c r="R1556" s="68"/>
      <c r="S1556" s="68"/>
      <c r="T1556" s="68"/>
      <c r="U1556" s="68"/>
      <c r="V1556" s="68"/>
      <c r="W1556" s="68"/>
      <c r="X1556" s="68"/>
      <c r="Y1556" s="68"/>
      <c r="Z1556" s="68"/>
      <c r="AA1556" s="68"/>
      <c r="AB1556" s="68"/>
      <c r="AC1556" s="68"/>
      <c r="AD1556" s="68"/>
      <c r="AE1556" s="68"/>
      <c r="AF1556" s="68"/>
      <c r="AG1556" s="68"/>
      <c r="AH1556" s="68"/>
      <c r="AI1556" s="68"/>
      <c r="AJ1556" s="68"/>
      <c r="AK1556" s="68"/>
      <c r="AL1556" s="68"/>
      <c r="AM1556" s="68"/>
      <c r="AN1556" s="68"/>
      <c r="AO1556" s="68"/>
      <c r="AP1556" s="68"/>
      <c r="AQ1556" s="68"/>
      <c r="AR1556" s="68"/>
      <c r="AS1556" s="68"/>
      <c r="AT1556" s="68"/>
      <c r="AU1556" s="68"/>
      <c r="AV1556" s="68"/>
      <c r="AW1556" s="68"/>
      <c r="AX1556" s="68"/>
      <c r="AY1556" s="68"/>
      <c r="AZ1556" s="68"/>
      <c r="BA1556" s="68"/>
      <c r="BB1556" s="68"/>
      <c r="BC1556" s="68"/>
      <c r="BD1556" s="68"/>
      <c r="BE1556" s="68"/>
      <c r="BF1556" s="68"/>
      <c r="BG1556" s="68"/>
      <c r="BH1556" s="68"/>
      <c r="BI1556" s="68"/>
      <c r="BJ1556" s="68"/>
      <c r="BK1556" s="68"/>
      <c r="BL1556" s="68"/>
      <c r="BM1556" s="68"/>
      <c r="BN1556" s="68"/>
      <c r="BO1556" s="68"/>
      <c r="BP1556" s="68"/>
      <c r="BQ1556" s="68"/>
      <c r="BR1556" s="68"/>
      <c r="BS1556" s="46"/>
    </row>
    <row r="1557" spans="4:71" s="47" customFormat="1" ht="9.75" customHeight="1" x14ac:dyDescent="0.3">
      <c r="D1557" s="68"/>
      <c r="E1557" s="68"/>
      <c r="F1557" s="68"/>
      <c r="G1557" s="68"/>
      <c r="H1557" s="68"/>
      <c r="I1557" s="68"/>
      <c r="J1557" s="68"/>
      <c r="K1557" s="68"/>
      <c r="L1557" s="68"/>
      <c r="M1557" s="68"/>
      <c r="N1557" s="68"/>
      <c r="O1557" s="68"/>
      <c r="P1557" s="68"/>
      <c r="Q1557" s="68"/>
      <c r="R1557" s="68"/>
      <c r="S1557" s="68"/>
      <c r="T1557" s="68"/>
      <c r="U1557" s="68"/>
      <c r="V1557" s="68"/>
      <c r="W1557" s="68"/>
      <c r="X1557" s="68"/>
      <c r="Y1557" s="68"/>
      <c r="Z1557" s="68"/>
      <c r="AA1557" s="68"/>
      <c r="AB1557" s="68"/>
      <c r="AC1557" s="68"/>
      <c r="AD1557" s="68"/>
      <c r="AE1557" s="68"/>
      <c r="AF1557" s="68"/>
      <c r="AG1557" s="68"/>
      <c r="AH1557" s="68"/>
      <c r="AI1557" s="68"/>
      <c r="AJ1557" s="68"/>
      <c r="AK1557" s="68"/>
      <c r="AL1557" s="68"/>
      <c r="AM1557" s="68"/>
      <c r="AN1557" s="68"/>
      <c r="AO1557" s="68"/>
      <c r="AP1557" s="68"/>
      <c r="AQ1557" s="68"/>
      <c r="AR1557" s="68"/>
      <c r="AS1557" s="68"/>
      <c r="AT1557" s="68"/>
      <c r="AU1557" s="68"/>
      <c r="AV1557" s="68"/>
      <c r="AW1557" s="68"/>
      <c r="AX1557" s="68"/>
      <c r="AY1557" s="68"/>
      <c r="AZ1557" s="68"/>
      <c r="BA1557" s="68"/>
      <c r="BB1557" s="68"/>
      <c r="BC1557" s="68"/>
      <c r="BD1557" s="68"/>
      <c r="BE1557" s="68"/>
      <c r="BF1557" s="68"/>
      <c r="BG1557" s="68"/>
      <c r="BH1557" s="68"/>
      <c r="BI1557" s="68"/>
      <c r="BJ1557" s="68"/>
      <c r="BK1557" s="68"/>
      <c r="BL1557" s="68"/>
      <c r="BM1557" s="68"/>
      <c r="BN1557" s="68"/>
      <c r="BO1557" s="68"/>
      <c r="BP1557" s="68"/>
      <c r="BQ1557" s="68"/>
      <c r="BR1557" s="68"/>
      <c r="BS1557" s="46"/>
    </row>
    <row r="1558" spans="4:71" s="47" customFormat="1" ht="9.75" customHeight="1" x14ac:dyDescent="0.3">
      <c r="D1558" s="68"/>
      <c r="E1558" s="68"/>
      <c r="F1558" s="68"/>
      <c r="G1558" s="68"/>
      <c r="H1558" s="68"/>
      <c r="I1558" s="68"/>
      <c r="J1558" s="68"/>
      <c r="K1558" s="68"/>
      <c r="L1558" s="68"/>
      <c r="M1558" s="68"/>
      <c r="N1558" s="68"/>
      <c r="O1558" s="68"/>
      <c r="P1558" s="68"/>
      <c r="Q1558" s="68"/>
      <c r="R1558" s="68"/>
      <c r="S1558" s="68"/>
      <c r="T1558" s="68"/>
      <c r="U1558" s="68"/>
      <c r="V1558" s="68"/>
      <c r="W1558" s="68"/>
      <c r="X1558" s="68"/>
      <c r="Y1558" s="68"/>
      <c r="Z1558" s="68"/>
      <c r="AA1558" s="68"/>
      <c r="AB1558" s="68"/>
      <c r="AC1558" s="68"/>
      <c r="AD1558" s="68"/>
      <c r="AE1558" s="68"/>
      <c r="AF1558" s="68"/>
      <c r="AG1558" s="68"/>
      <c r="AH1558" s="68"/>
      <c r="AI1558" s="68"/>
      <c r="AJ1558" s="68"/>
      <c r="AK1558" s="68"/>
      <c r="AL1558" s="68"/>
      <c r="AM1558" s="68"/>
      <c r="AN1558" s="68"/>
      <c r="AO1558" s="68"/>
      <c r="AP1558" s="68"/>
      <c r="AQ1558" s="68"/>
      <c r="AR1558" s="68"/>
      <c r="AS1558" s="68"/>
      <c r="AT1558" s="68"/>
      <c r="AU1558" s="68"/>
      <c r="AV1558" s="68"/>
      <c r="AW1558" s="68"/>
      <c r="AX1558" s="68"/>
      <c r="AY1558" s="68"/>
      <c r="AZ1558" s="68"/>
      <c r="BA1558" s="68"/>
      <c r="BB1558" s="68"/>
      <c r="BC1558" s="68"/>
      <c r="BD1558" s="68"/>
      <c r="BE1558" s="68"/>
      <c r="BF1558" s="68"/>
      <c r="BG1558" s="68"/>
      <c r="BH1558" s="68"/>
      <c r="BI1558" s="68"/>
      <c r="BJ1558" s="68"/>
      <c r="BK1558" s="68"/>
      <c r="BL1558" s="68"/>
      <c r="BM1558" s="68"/>
      <c r="BN1558" s="68"/>
      <c r="BO1558" s="68"/>
      <c r="BP1558" s="68"/>
      <c r="BQ1558" s="68"/>
      <c r="BR1558" s="68"/>
      <c r="BS1558" s="46"/>
    </row>
    <row r="1559" spans="4:71" s="47" customFormat="1" ht="9.75" customHeight="1" x14ac:dyDescent="0.3">
      <c r="D1559" s="68"/>
      <c r="E1559" s="68"/>
      <c r="F1559" s="68"/>
      <c r="G1559" s="68"/>
      <c r="H1559" s="68"/>
      <c r="I1559" s="68"/>
      <c r="J1559" s="68"/>
      <c r="K1559" s="68"/>
      <c r="L1559" s="68"/>
      <c r="M1559" s="68"/>
      <c r="N1559" s="68"/>
      <c r="O1559" s="68"/>
      <c r="P1559" s="68"/>
      <c r="Q1559" s="68"/>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1559" s="68"/>
      <c r="AN1559" s="68"/>
      <c r="AO1559" s="68"/>
      <c r="AP1559" s="68"/>
      <c r="AQ1559" s="68"/>
      <c r="AR1559" s="68"/>
      <c r="AS1559" s="68"/>
      <c r="AT1559" s="68"/>
      <c r="AU1559" s="68"/>
      <c r="AV1559" s="68"/>
      <c r="AW1559" s="68"/>
      <c r="AX1559" s="68"/>
      <c r="AY1559" s="68"/>
      <c r="AZ1559" s="68"/>
      <c r="BA1559" s="68"/>
      <c r="BB1559" s="68"/>
      <c r="BC1559" s="68"/>
      <c r="BD1559" s="68"/>
      <c r="BE1559" s="68"/>
      <c r="BF1559" s="68"/>
      <c r="BG1559" s="68"/>
      <c r="BH1559" s="68"/>
      <c r="BI1559" s="68"/>
      <c r="BJ1559" s="68"/>
      <c r="BK1559" s="68"/>
      <c r="BL1559" s="68"/>
      <c r="BM1559" s="68"/>
      <c r="BN1559" s="68"/>
      <c r="BO1559" s="68"/>
      <c r="BP1559" s="68"/>
      <c r="BQ1559" s="68"/>
      <c r="BR1559" s="68"/>
      <c r="BS1559" s="46"/>
    </row>
    <row r="1560" spans="4:71" s="47" customFormat="1" ht="9.75" customHeight="1" x14ac:dyDescent="0.3">
      <c r="D1560" s="68"/>
      <c r="E1560" s="68"/>
      <c r="F1560" s="68"/>
      <c r="G1560" s="68"/>
      <c r="H1560" s="68"/>
      <c r="I1560" s="68"/>
      <c r="J1560" s="68"/>
      <c r="K1560" s="68"/>
      <c r="L1560" s="68"/>
      <c r="M1560" s="68"/>
      <c r="N1560" s="68"/>
      <c r="O1560" s="68"/>
      <c r="P1560" s="68"/>
      <c r="Q1560" s="68"/>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1560" s="68"/>
      <c r="AN1560" s="68"/>
      <c r="AO1560" s="68"/>
      <c r="AP1560" s="68"/>
      <c r="AQ1560" s="68"/>
      <c r="AR1560" s="68"/>
      <c r="AS1560" s="68"/>
      <c r="AT1560" s="68"/>
      <c r="AU1560" s="68"/>
      <c r="AV1560" s="68"/>
      <c r="AW1560" s="68"/>
      <c r="AX1560" s="68"/>
      <c r="AY1560" s="68"/>
      <c r="AZ1560" s="68"/>
      <c r="BA1560" s="68"/>
      <c r="BB1560" s="68"/>
      <c r="BC1560" s="68"/>
      <c r="BD1560" s="68"/>
      <c r="BE1560" s="68"/>
      <c r="BF1560" s="68"/>
      <c r="BG1560" s="68"/>
      <c r="BH1560" s="68"/>
      <c r="BI1560" s="68"/>
      <c r="BJ1560" s="68"/>
      <c r="BK1560" s="68"/>
      <c r="BL1560" s="68"/>
      <c r="BM1560" s="68"/>
      <c r="BN1560" s="68"/>
      <c r="BO1560" s="68"/>
      <c r="BP1560" s="68"/>
      <c r="BQ1560" s="68"/>
      <c r="BR1560" s="68"/>
      <c r="BS1560" s="46"/>
    </row>
    <row r="1561" spans="4:71" s="47" customFormat="1" ht="9.75" customHeight="1" x14ac:dyDescent="0.3">
      <c r="D1561" s="68"/>
      <c r="E1561" s="68"/>
      <c r="F1561" s="68"/>
      <c r="G1561" s="68"/>
      <c r="H1561" s="68"/>
      <c r="I1561" s="68"/>
      <c r="J1561" s="68"/>
      <c r="K1561" s="68"/>
      <c r="L1561" s="68"/>
      <c r="M1561" s="68"/>
      <c r="N1561" s="68"/>
      <c r="O1561" s="68"/>
      <c r="P1561" s="68"/>
      <c r="Q1561" s="68"/>
      <c r="R1561" s="68"/>
      <c r="S1561" s="68"/>
      <c r="T1561" s="68"/>
      <c r="U1561" s="68"/>
      <c r="V1561" s="68"/>
      <c r="W1561" s="68"/>
      <c r="X1561" s="68"/>
      <c r="Y1561" s="68"/>
      <c r="Z1561" s="68"/>
      <c r="AA1561" s="68"/>
      <c r="AB1561" s="68"/>
      <c r="AC1561" s="68"/>
      <c r="AD1561" s="68"/>
      <c r="AE1561" s="68"/>
      <c r="AF1561" s="68"/>
      <c r="AG1561" s="68"/>
      <c r="AH1561" s="68"/>
      <c r="AI1561" s="68"/>
      <c r="AJ1561" s="68"/>
      <c r="AK1561" s="68"/>
      <c r="AL1561" s="68"/>
      <c r="AM1561" s="68"/>
      <c r="AN1561" s="68"/>
      <c r="AO1561" s="68"/>
      <c r="AP1561" s="68"/>
      <c r="AQ1561" s="68"/>
      <c r="AR1561" s="68"/>
      <c r="AS1561" s="68"/>
      <c r="AT1561" s="68"/>
      <c r="AU1561" s="68"/>
      <c r="AV1561" s="68"/>
      <c r="AW1561" s="68"/>
      <c r="AX1561" s="68"/>
      <c r="AY1561" s="68"/>
      <c r="AZ1561" s="68"/>
      <c r="BA1561" s="68"/>
      <c r="BB1561" s="68"/>
      <c r="BC1561" s="68"/>
      <c r="BD1561" s="68"/>
      <c r="BE1561" s="68"/>
      <c r="BF1561" s="68"/>
      <c r="BG1561" s="68"/>
      <c r="BH1561" s="68"/>
      <c r="BI1561" s="68"/>
      <c r="BJ1561" s="68"/>
      <c r="BK1561" s="68"/>
      <c r="BL1561" s="68"/>
      <c r="BM1561" s="68"/>
      <c r="BN1561" s="68"/>
      <c r="BO1561" s="68"/>
      <c r="BP1561" s="68"/>
      <c r="BQ1561" s="68"/>
      <c r="BR1561" s="68"/>
      <c r="BS1561" s="46"/>
    </row>
    <row r="1562" spans="4:71" s="47" customFormat="1" ht="9.75" customHeight="1" x14ac:dyDescent="0.3">
      <c r="D1562" s="68"/>
      <c r="E1562" s="68"/>
      <c r="F1562" s="68"/>
      <c r="G1562" s="68"/>
      <c r="H1562" s="68"/>
      <c r="I1562" s="68"/>
      <c r="J1562" s="68"/>
      <c r="K1562" s="68"/>
      <c r="L1562" s="68"/>
      <c r="M1562" s="68"/>
      <c r="N1562" s="68"/>
      <c r="O1562" s="68"/>
      <c r="P1562" s="68"/>
      <c r="Q1562" s="68"/>
      <c r="R1562" s="68"/>
      <c r="S1562" s="68"/>
      <c r="T1562" s="68"/>
      <c r="U1562" s="68"/>
      <c r="V1562" s="68"/>
      <c r="W1562" s="68"/>
      <c r="X1562" s="68"/>
      <c r="Y1562" s="68"/>
      <c r="Z1562" s="68"/>
      <c r="AA1562" s="68"/>
      <c r="AB1562" s="68"/>
      <c r="AC1562" s="68"/>
      <c r="AD1562" s="68"/>
      <c r="AE1562" s="68"/>
      <c r="AF1562" s="68"/>
      <c r="AG1562" s="68"/>
      <c r="AH1562" s="68"/>
      <c r="AI1562" s="68"/>
      <c r="AJ1562" s="68"/>
      <c r="AK1562" s="68"/>
      <c r="AL1562" s="68"/>
      <c r="AM1562" s="68"/>
      <c r="AN1562" s="68"/>
      <c r="AO1562" s="68"/>
      <c r="AP1562" s="68"/>
      <c r="AQ1562" s="68"/>
      <c r="AR1562" s="68"/>
      <c r="AS1562" s="68"/>
      <c r="AT1562" s="68"/>
      <c r="AU1562" s="68"/>
      <c r="AV1562" s="68"/>
      <c r="AW1562" s="68"/>
      <c r="AX1562" s="68"/>
      <c r="AY1562" s="68"/>
      <c r="AZ1562" s="68"/>
      <c r="BA1562" s="68"/>
      <c r="BB1562" s="68"/>
      <c r="BC1562" s="68"/>
      <c r="BD1562" s="68"/>
      <c r="BE1562" s="68"/>
      <c r="BF1562" s="68"/>
      <c r="BG1562" s="68"/>
      <c r="BH1562" s="68"/>
      <c r="BI1562" s="68"/>
      <c r="BJ1562" s="68"/>
      <c r="BK1562" s="68"/>
      <c r="BL1562" s="68"/>
      <c r="BM1562" s="68"/>
      <c r="BN1562" s="68"/>
      <c r="BO1562" s="68"/>
      <c r="BP1562" s="68"/>
      <c r="BQ1562" s="68"/>
      <c r="BR1562" s="68"/>
      <c r="BS1562" s="46"/>
    </row>
    <row r="1563" spans="4:71" s="47" customFormat="1" ht="9.75" customHeight="1" x14ac:dyDescent="0.3">
      <c r="D1563" s="68"/>
      <c r="E1563" s="68"/>
      <c r="F1563" s="68"/>
      <c r="G1563" s="68"/>
      <c r="H1563" s="68"/>
      <c r="I1563" s="68"/>
      <c r="J1563" s="68"/>
      <c r="K1563" s="68"/>
      <c r="L1563" s="68"/>
      <c r="M1563" s="68"/>
      <c r="N1563" s="68"/>
      <c r="O1563" s="68"/>
      <c r="P1563" s="68"/>
      <c r="Q1563" s="68"/>
      <c r="R1563" s="68"/>
      <c r="S1563" s="68"/>
      <c r="T1563" s="68"/>
      <c r="U1563" s="68"/>
      <c r="V1563" s="68"/>
      <c r="W1563" s="68"/>
      <c r="X1563" s="68"/>
      <c r="Y1563" s="68"/>
      <c r="Z1563" s="68"/>
      <c r="AA1563" s="68"/>
      <c r="AB1563" s="68"/>
      <c r="AC1563" s="68"/>
      <c r="AD1563" s="68"/>
      <c r="AE1563" s="68"/>
      <c r="AF1563" s="68"/>
      <c r="AG1563" s="68"/>
      <c r="AH1563" s="68"/>
      <c r="AI1563" s="68"/>
      <c r="AJ1563" s="68"/>
      <c r="AK1563" s="68"/>
      <c r="AL1563" s="68"/>
      <c r="AM1563" s="68"/>
      <c r="AN1563" s="68"/>
      <c r="AO1563" s="68"/>
      <c r="AP1563" s="68"/>
      <c r="AQ1563" s="68"/>
      <c r="AR1563" s="68"/>
      <c r="AS1563" s="68"/>
      <c r="AT1563" s="68"/>
      <c r="AU1563" s="68"/>
      <c r="AV1563" s="68"/>
      <c r="AW1563" s="68"/>
      <c r="AX1563" s="68"/>
      <c r="AY1563" s="68"/>
      <c r="AZ1563" s="68"/>
      <c r="BA1563" s="68"/>
      <c r="BB1563" s="68"/>
      <c r="BC1563" s="68"/>
      <c r="BD1563" s="68"/>
      <c r="BE1563" s="68"/>
      <c r="BF1563" s="68"/>
      <c r="BG1563" s="68"/>
      <c r="BH1563" s="68"/>
      <c r="BI1563" s="68"/>
      <c r="BJ1563" s="68"/>
      <c r="BK1563" s="68"/>
      <c r="BL1563" s="68"/>
      <c r="BM1563" s="68"/>
      <c r="BN1563" s="68"/>
      <c r="BO1563" s="68"/>
      <c r="BP1563" s="68"/>
      <c r="BQ1563" s="68"/>
      <c r="BR1563" s="68"/>
      <c r="BS1563" s="46"/>
    </row>
    <row r="1564" spans="4:71" s="47" customFormat="1" ht="9.75" customHeight="1" x14ac:dyDescent="0.3">
      <c r="D1564" s="68"/>
      <c r="E1564" s="68"/>
      <c r="F1564" s="68"/>
      <c r="G1564" s="68"/>
      <c r="H1564" s="68"/>
      <c r="I1564" s="68"/>
      <c r="J1564" s="68"/>
      <c r="K1564" s="68"/>
      <c r="L1564" s="68"/>
      <c r="M1564" s="68"/>
      <c r="N1564" s="68"/>
      <c r="O1564" s="68"/>
      <c r="P1564" s="68"/>
      <c r="Q1564" s="68"/>
      <c r="R1564" s="68"/>
      <c r="S1564" s="68"/>
      <c r="T1564" s="68"/>
      <c r="U1564" s="68"/>
      <c r="V1564" s="68"/>
      <c r="W1564" s="68"/>
      <c r="X1564" s="68"/>
      <c r="Y1564" s="68"/>
      <c r="Z1564" s="68"/>
      <c r="AA1564" s="68"/>
      <c r="AB1564" s="68"/>
      <c r="AC1564" s="68"/>
      <c r="AD1564" s="68"/>
      <c r="AE1564" s="68"/>
      <c r="AF1564" s="68"/>
      <c r="AG1564" s="68"/>
      <c r="AH1564" s="68"/>
      <c r="AI1564" s="68"/>
      <c r="AJ1564" s="68"/>
      <c r="AK1564" s="68"/>
      <c r="AL1564" s="68"/>
      <c r="AM1564" s="68"/>
      <c r="AN1564" s="68"/>
      <c r="AO1564" s="68"/>
      <c r="AP1564" s="68"/>
      <c r="AQ1564" s="68"/>
      <c r="AR1564" s="68"/>
      <c r="AS1564" s="68"/>
      <c r="AT1564" s="68"/>
      <c r="AU1564" s="68"/>
      <c r="AV1564" s="68"/>
      <c r="AW1564" s="68"/>
      <c r="AX1564" s="68"/>
      <c r="AY1564" s="68"/>
      <c r="AZ1564" s="68"/>
      <c r="BA1564" s="68"/>
      <c r="BB1564" s="68"/>
      <c r="BC1564" s="68"/>
      <c r="BD1564" s="68"/>
      <c r="BE1564" s="68"/>
      <c r="BF1564" s="68"/>
      <c r="BG1564" s="68"/>
      <c r="BH1564" s="68"/>
      <c r="BI1564" s="68"/>
      <c r="BJ1564" s="68"/>
      <c r="BK1564" s="68"/>
      <c r="BL1564" s="68"/>
      <c r="BM1564" s="68"/>
      <c r="BN1564" s="68"/>
      <c r="BO1564" s="68"/>
      <c r="BP1564" s="68"/>
      <c r="BQ1564" s="68"/>
      <c r="BR1564" s="68"/>
      <c r="BS1564" s="46"/>
    </row>
    <row r="1565" spans="4:71" s="47" customFormat="1" ht="9.75" customHeight="1" x14ac:dyDescent="0.3">
      <c r="D1565" s="68"/>
      <c r="E1565" s="68"/>
      <c r="F1565" s="68"/>
      <c r="G1565" s="68"/>
      <c r="H1565" s="68"/>
      <c r="I1565" s="68"/>
      <c r="J1565" s="68"/>
      <c r="K1565" s="68"/>
      <c r="L1565" s="68"/>
      <c r="M1565" s="68"/>
      <c r="N1565" s="68"/>
      <c r="O1565" s="68"/>
      <c r="P1565" s="68"/>
      <c r="Q1565" s="68"/>
      <c r="R1565" s="68"/>
      <c r="S1565" s="68"/>
      <c r="T1565" s="68"/>
      <c r="U1565" s="68"/>
      <c r="V1565" s="68"/>
      <c r="W1565" s="68"/>
      <c r="X1565" s="68"/>
      <c r="Y1565" s="68"/>
      <c r="Z1565" s="68"/>
      <c r="AA1565" s="68"/>
      <c r="AB1565" s="68"/>
      <c r="AC1565" s="68"/>
      <c r="AD1565" s="68"/>
      <c r="AE1565" s="68"/>
      <c r="AF1565" s="68"/>
      <c r="AG1565" s="68"/>
      <c r="AH1565" s="68"/>
      <c r="AI1565" s="68"/>
      <c r="AJ1565" s="68"/>
      <c r="AK1565" s="68"/>
      <c r="AL1565" s="68"/>
      <c r="AM1565" s="68"/>
      <c r="AN1565" s="68"/>
      <c r="AO1565" s="68"/>
      <c r="AP1565" s="68"/>
      <c r="AQ1565" s="68"/>
      <c r="AR1565" s="68"/>
      <c r="AS1565" s="68"/>
      <c r="AT1565" s="68"/>
      <c r="AU1565" s="68"/>
      <c r="AV1565" s="68"/>
      <c r="AW1565" s="68"/>
      <c r="AX1565" s="68"/>
      <c r="AY1565" s="68"/>
      <c r="AZ1565" s="68"/>
      <c r="BA1565" s="68"/>
      <c r="BB1565" s="68"/>
      <c r="BC1565" s="68"/>
      <c r="BD1565" s="68"/>
      <c r="BE1565" s="68"/>
      <c r="BF1565" s="68"/>
      <c r="BG1565" s="68"/>
      <c r="BH1565" s="68"/>
      <c r="BI1565" s="68"/>
      <c r="BJ1565" s="68"/>
      <c r="BK1565" s="68"/>
      <c r="BL1565" s="68"/>
      <c r="BM1565" s="68"/>
      <c r="BN1565" s="68"/>
      <c r="BO1565" s="68"/>
      <c r="BP1565" s="68"/>
      <c r="BQ1565" s="68"/>
      <c r="BR1565" s="68"/>
      <c r="BS1565" s="46"/>
    </row>
    <row r="1566" spans="4:71" s="47" customFormat="1" ht="9.75" customHeight="1" x14ac:dyDescent="0.3">
      <c r="D1566" s="68"/>
      <c r="E1566" s="68"/>
      <c r="F1566" s="68"/>
      <c r="G1566" s="68"/>
      <c r="H1566" s="68"/>
      <c r="I1566" s="68"/>
      <c r="J1566" s="68"/>
      <c r="K1566" s="68"/>
      <c r="L1566" s="68"/>
      <c r="M1566" s="68"/>
      <c r="N1566" s="68"/>
      <c r="O1566" s="68"/>
      <c r="P1566" s="68"/>
      <c r="Q1566" s="68"/>
      <c r="R1566" s="68"/>
      <c r="S1566" s="68"/>
      <c r="T1566" s="68"/>
      <c r="U1566" s="68"/>
      <c r="V1566" s="68"/>
      <c r="W1566" s="68"/>
      <c r="X1566" s="68"/>
      <c r="Y1566" s="68"/>
      <c r="Z1566" s="68"/>
      <c r="AA1566" s="68"/>
      <c r="AB1566" s="68"/>
      <c r="AC1566" s="68"/>
      <c r="AD1566" s="68"/>
      <c r="AE1566" s="68"/>
      <c r="AF1566" s="68"/>
      <c r="AG1566" s="68"/>
      <c r="AH1566" s="68"/>
      <c r="AI1566" s="68"/>
      <c r="AJ1566" s="68"/>
      <c r="AK1566" s="68"/>
      <c r="AL1566" s="68"/>
      <c r="AM1566" s="68"/>
      <c r="AN1566" s="68"/>
      <c r="AO1566" s="68"/>
      <c r="AP1566" s="68"/>
      <c r="AQ1566" s="68"/>
      <c r="AR1566" s="68"/>
      <c r="AS1566" s="68"/>
      <c r="AT1566" s="68"/>
      <c r="AU1566" s="68"/>
      <c r="AV1566" s="68"/>
      <c r="AW1566" s="68"/>
      <c r="AX1566" s="68"/>
      <c r="AY1566" s="68"/>
      <c r="AZ1566" s="68"/>
      <c r="BA1566" s="68"/>
      <c r="BB1566" s="68"/>
      <c r="BC1566" s="68"/>
      <c r="BD1566" s="68"/>
      <c r="BE1566" s="68"/>
      <c r="BF1566" s="68"/>
      <c r="BG1566" s="68"/>
      <c r="BH1566" s="68"/>
      <c r="BI1566" s="68"/>
      <c r="BJ1566" s="68"/>
      <c r="BK1566" s="68"/>
      <c r="BL1566" s="68"/>
      <c r="BM1566" s="68"/>
      <c r="BN1566" s="68"/>
      <c r="BO1566" s="68"/>
      <c r="BP1566" s="68"/>
      <c r="BQ1566" s="68"/>
      <c r="BR1566" s="68"/>
      <c r="BS1566" s="46"/>
    </row>
    <row r="1567" spans="4:71" s="47" customFormat="1" ht="9.75" customHeight="1" x14ac:dyDescent="0.3">
      <c r="D1567" s="68"/>
      <c r="E1567" s="68"/>
      <c r="F1567" s="68"/>
      <c r="G1567" s="68"/>
      <c r="H1567" s="68"/>
      <c r="I1567" s="68"/>
      <c r="J1567" s="68"/>
      <c r="K1567" s="68"/>
      <c r="L1567" s="68"/>
      <c r="M1567" s="68"/>
      <c r="N1567" s="68"/>
      <c r="O1567" s="68"/>
      <c r="P1567" s="68"/>
      <c r="Q1567" s="68"/>
      <c r="R1567" s="68"/>
      <c r="S1567" s="68"/>
      <c r="T1567" s="68"/>
      <c r="U1567" s="68"/>
      <c r="V1567" s="68"/>
      <c r="W1567" s="68"/>
      <c r="X1567" s="68"/>
      <c r="Y1567" s="68"/>
      <c r="Z1567" s="68"/>
      <c r="AA1567" s="68"/>
      <c r="AB1567" s="68"/>
      <c r="AC1567" s="68"/>
      <c r="AD1567" s="68"/>
      <c r="AE1567" s="68"/>
      <c r="AF1567" s="68"/>
      <c r="AG1567" s="68"/>
      <c r="AH1567" s="68"/>
      <c r="AI1567" s="68"/>
      <c r="AJ1567" s="68"/>
      <c r="AK1567" s="68"/>
      <c r="AL1567" s="68"/>
      <c r="AM1567" s="68"/>
      <c r="AN1567" s="68"/>
      <c r="AO1567" s="68"/>
      <c r="AP1567" s="68"/>
      <c r="AQ1567" s="68"/>
      <c r="AR1567" s="68"/>
      <c r="AS1567" s="68"/>
      <c r="AT1567" s="68"/>
      <c r="AU1567" s="68"/>
      <c r="AV1567" s="68"/>
      <c r="AW1567" s="68"/>
      <c r="AX1567" s="68"/>
      <c r="AY1567" s="68"/>
      <c r="AZ1567" s="68"/>
      <c r="BA1567" s="68"/>
      <c r="BB1567" s="68"/>
      <c r="BC1567" s="68"/>
      <c r="BD1567" s="68"/>
      <c r="BE1567" s="68"/>
      <c r="BF1567" s="68"/>
      <c r="BG1567" s="68"/>
      <c r="BH1567" s="68"/>
      <c r="BI1567" s="68"/>
      <c r="BJ1567" s="68"/>
      <c r="BK1567" s="68"/>
      <c r="BL1567" s="68"/>
      <c r="BM1567" s="68"/>
      <c r="BN1567" s="68"/>
      <c r="BO1567" s="68"/>
      <c r="BP1567" s="68"/>
      <c r="BQ1567" s="68"/>
      <c r="BR1567" s="68"/>
      <c r="BS1567" s="46"/>
    </row>
    <row r="1568" spans="4:71" s="47" customFormat="1" ht="9.75" customHeight="1" x14ac:dyDescent="0.3">
      <c r="D1568" s="68"/>
      <c r="E1568" s="68"/>
      <c r="F1568" s="68"/>
      <c r="G1568" s="68"/>
      <c r="H1568" s="68"/>
      <c r="I1568" s="68"/>
      <c r="J1568" s="68"/>
      <c r="K1568" s="68"/>
      <c r="L1568" s="68"/>
      <c r="M1568" s="68"/>
      <c r="N1568" s="68"/>
      <c r="O1568" s="68"/>
      <c r="P1568" s="68"/>
      <c r="Q1568" s="68"/>
      <c r="R1568" s="68"/>
      <c r="S1568" s="68"/>
      <c r="T1568" s="68"/>
      <c r="U1568" s="68"/>
      <c r="V1568" s="68"/>
      <c r="W1568" s="68"/>
      <c r="X1568" s="68"/>
      <c r="Y1568" s="68"/>
      <c r="Z1568" s="68"/>
      <c r="AA1568" s="68"/>
      <c r="AB1568" s="68"/>
      <c r="AC1568" s="68"/>
      <c r="AD1568" s="68"/>
      <c r="AE1568" s="68"/>
      <c r="AF1568" s="68"/>
      <c r="AG1568" s="68"/>
      <c r="AH1568" s="68"/>
      <c r="AI1568" s="68"/>
      <c r="AJ1568" s="68"/>
      <c r="AK1568" s="68"/>
      <c r="AL1568" s="68"/>
      <c r="AM1568" s="68"/>
      <c r="AN1568" s="68"/>
      <c r="AO1568" s="68"/>
      <c r="AP1568" s="68"/>
      <c r="AQ1568" s="68"/>
      <c r="AR1568" s="68"/>
      <c r="AS1568" s="68"/>
      <c r="AT1568" s="68"/>
      <c r="AU1568" s="68"/>
      <c r="AV1568" s="68"/>
      <c r="AW1568" s="68"/>
      <c r="AX1568" s="68"/>
      <c r="AY1568" s="68"/>
      <c r="AZ1568" s="68"/>
      <c r="BA1568" s="68"/>
      <c r="BB1568" s="68"/>
      <c r="BC1568" s="68"/>
      <c r="BD1568" s="68"/>
      <c r="BE1568" s="68"/>
      <c r="BF1568" s="68"/>
      <c r="BG1568" s="68"/>
      <c r="BH1568" s="68"/>
      <c r="BI1568" s="68"/>
      <c r="BJ1568" s="68"/>
      <c r="BK1568" s="68"/>
      <c r="BL1568" s="68"/>
      <c r="BM1568" s="68"/>
      <c r="BN1568" s="68"/>
      <c r="BO1568" s="68"/>
      <c r="BP1568" s="68"/>
      <c r="BQ1568" s="68"/>
      <c r="BR1568" s="68"/>
      <c r="BS1568" s="46"/>
    </row>
    <row r="1569" spans="4:71" s="47" customFormat="1" ht="9.75" customHeight="1" x14ac:dyDescent="0.3">
      <c r="D1569" s="68"/>
      <c r="E1569" s="68"/>
      <c r="F1569" s="68"/>
      <c r="G1569" s="68"/>
      <c r="H1569" s="68"/>
      <c r="I1569" s="68"/>
      <c r="J1569" s="68"/>
      <c r="K1569" s="68"/>
      <c r="L1569" s="68"/>
      <c r="M1569" s="68"/>
      <c r="N1569" s="68"/>
      <c r="O1569" s="68"/>
      <c r="P1569" s="68"/>
      <c r="Q1569" s="68"/>
      <c r="R1569" s="68"/>
      <c r="S1569" s="68"/>
      <c r="T1569" s="68"/>
      <c r="U1569" s="68"/>
      <c r="V1569" s="68"/>
      <c r="W1569" s="68"/>
      <c r="X1569" s="68"/>
      <c r="Y1569" s="68"/>
      <c r="Z1569" s="68"/>
      <c r="AA1569" s="68"/>
      <c r="AB1569" s="68"/>
      <c r="AC1569" s="68"/>
      <c r="AD1569" s="68"/>
      <c r="AE1569" s="68"/>
      <c r="AF1569" s="68"/>
      <c r="AG1569" s="68"/>
      <c r="AH1569" s="68"/>
      <c r="AI1569" s="68"/>
      <c r="AJ1569" s="68"/>
      <c r="AK1569" s="68"/>
      <c r="AL1569" s="68"/>
      <c r="AM1569" s="68"/>
      <c r="AN1569" s="68"/>
      <c r="AO1569" s="68"/>
      <c r="AP1569" s="68"/>
      <c r="AQ1569" s="68"/>
      <c r="AR1569" s="68"/>
      <c r="AS1569" s="68"/>
      <c r="AT1569" s="68"/>
      <c r="AU1569" s="68"/>
      <c r="AV1569" s="68"/>
      <c r="AW1569" s="68"/>
      <c r="AX1569" s="68"/>
      <c r="AY1569" s="68"/>
      <c r="AZ1569" s="68"/>
      <c r="BA1569" s="68"/>
      <c r="BB1569" s="68"/>
      <c r="BC1569" s="68"/>
      <c r="BD1569" s="68"/>
      <c r="BE1569" s="68"/>
      <c r="BF1569" s="68"/>
      <c r="BG1569" s="68"/>
      <c r="BH1569" s="68"/>
      <c r="BI1569" s="68"/>
      <c r="BJ1569" s="68"/>
      <c r="BK1569" s="68"/>
      <c r="BL1569" s="68"/>
      <c r="BM1569" s="68"/>
      <c r="BN1569" s="68"/>
      <c r="BO1569" s="68"/>
      <c r="BP1569" s="68"/>
      <c r="BQ1569" s="68"/>
      <c r="BR1569" s="68"/>
      <c r="BS1569" s="46"/>
    </row>
    <row r="1570" spans="4:71" s="47" customFormat="1" ht="9.75" customHeight="1" x14ac:dyDescent="0.3">
      <c r="D1570" s="68"/>
      <c r="E1570" s="68"/>
      <c r="F1570" s="68"/>
      <c r="G1570" s="68"/>
      <c r="H1570" s="68"/>
      <c r="I1570" s="68"/>
      <c r="J1570" s="68"/>
      <c r="K1570" s="68"/>
      <c r="L1570" s="68"/>
      <c r="M1570" s="68"/>
      <c r="N1570" s="68"/>
      <c r="O1570" s="68"/>
      <c r="P1570" s="68"/>
      <c r="Q1570" s="68"/>
      <c r="R1570" s="68"/>
      <c r="S1570" s="68"/>
      <c r="T1570" s="68"/>
      <c r="U1570" s="68"/>
      <c r="V1570" s="68"/>
      <c r="W1570" s="68"/>
      <c r="X1570" s="68"/>
      <c r="Y1570" s="68"/>
      <c r="Z1570" s="68"/>
      <c r="AA1570" s="68"/>
      <c r="AB1570" s="68"/>
      <c r="AC1570" s="68"/>
      <c r="AD1570" s="68"/>
      <c r="AE1570" s="68"/>
      <c r="AF1570" s="68"/>
      <c r="AG1570" s="68"/>
      <c r="AH1570" s="68"/>
      <c r="AI1570" s="68"/>
      <c r="AJ1570" s="68"/>
      <c r="AK1570" s="68"/>
      <c r="AL1570" s="68"/>
      <c r="AM1570" s="68"/>
      <c r="AN1570" s="68"/>
      <c r="AO1570" s="68"/>
      <c r="AP1570" s="68"/>
      <c r="AQ1570" s="68"/>
      <c r="AR1570" s="68"/>
      <c r="AS1570" s="68"/>
      <c r="AT1570" s="68"/>
      <c r="AU1570" s="68"/>
      <c r="AV1570" s="68"/>
      <c r="AW1570" s="68"/>
      <c r="AX1570" s="68"/>
      <c r="AY1570" s="68"/>
      <c r="AZ1570" s="68"/>
      <c r="BA1570" s="68"/>
      <c r="BB1570" s="68"/>
      <c r="BC1570" s="68"/>
      <c r="BD1570" s="68"/>
      <c r="BE1570" s="68"/>
      <c r="BF1570" s="68"/>
      <c r="BG1570" s="68"/>
      <c r="BH1570" s="68"/>
      <c r="BI1570" s="68"/>
      <c r="BJ1570" s="68"/>
      <c r="BK1570" s="68"/>
      <c r="BL1570" s="68"/>
      <c r="BM1570" s="68"/>
      <c r="BN1570" s="68"/>
      <c r="BO1570" s="68"/>
      <c r="BP1570" s="68"/>
      <c r="BQ1570" s="68"/>
      <c r="BR1570" s="68"/>
      <c r="BS1570" s="46"/>
    </row>
    <row r="1571" spans="4:71" s="47" customFormat="1" ht="9.75" customHeight="1" x14ac:dyDescent="0.3">
      <c r="D1571" s="68"/>
      <c r="E1571" s="68"/>
      <c r="F1571" s="68"/>
      <c r="G1571" s="68"/>
      <c r="H1571" s="68"/>
      <c r="I1571" s="68"/>
      <c r="J1571" s="68"/>
      <c r="K1571" s="68"/>
      <c r="L1571" s="68"/>
      <c r="M1571" s="68"/>
      <c r="N1571" s="68"/>
      <c r="O1571" s="68"/>
      <c r="P1571" s="68"/>
      <c r="Q1571" s="68"/>
      <c r="R1571" s="68"/>
      <c r="S1571" s="68"/>
      <c r="T1571" s="68"/>
      <c r="U1571" s="68"/>
      <c r="V1571" s="68"/>
      <c r="W1571" s="68"/>
      <c r="X1571" s="68"/>
      <c r="Y1571" s="68"/>
      <c r="Z1571" s="68"/>
      <c r="AA1571" s="68"/>
      <c r="AB1571" s="68"/>
      <c r="AC1571" s="68"/>
      <c r="AD1571" s="68"/>
      <c r="AE1571" s="68"/>
      <c r="AF1571" s="68"/>
      <c r="AG1571" s="68"/>
      <c r="AH1571" s="68"/>
      <c r="AI1571" s="68"/>
      <c r="AJ1571" s="68"/>
      <c r="AK1571" s="68"/>
      <c r="AL1571" s="68"/>
      <c r="AM1571" s="68"/>
      <c r="AN1571" s="68"/>
      <c r="AO1571" s="68"/>
      <c r="AP1571" s="68"/>
      <c r="AQ1571" s="68"/>
      <c r="AR1571" s="68"/>
      <c r="AS1571" s="68"/>
      <c r="AT1571" s="68"/>
      <c r="AU1571" s="68"/>
      <c r="AV1571" s="68"/>
      <c r="AW1571" s="68"/>
      <c r="AX1571" s="68"/>
      <c r="AY1571" s="68"/>
      <c r="AZ1571" s="68"/>
      <c r="BA1571" s="68"/>
      <c r="BB1571" s="68"/>
      <c r="BC1571" s="68"/>
      <c r="BD1571" s="68"/>
      <c r="BE1571" s="68"/>
      <c r="BF1571" s="68"/>
      <c r="BG1571" s="68"/>
      <c r="BH1571" s="68"/>
      <c r="BI1571" s="68"/>
      <c r="BJ1571" s="68"/>
      <c r="BK1571" s="68"/>
      <c r="BL1571" s="68"/>
      <c r="BM1571" s="68"/>
      <c r="BN1571" s="68"/>
      <c r="BO1571" s="68"/>
      <c r="BP1571" s="68"/>
      <c r="BQ1571" s="68"/>
      <c r="BR1571" s="68"/>
      <c r="BS1571" s="46"/>
    </row>
    <row r="1572" spans="4:71" s="47" customFormat="1" ht="9.75" customHeight="1" x14ac:dyDescent="0.3">
      <c r="D1572" s="68"/>
      <c r="E1572" s="68"/>
      <c r="F1572" s="68"/>
      <c r="G1572" s="68"/>
      <c r="H1572" s="68"/>
      <c r="I1572" s="68"/>
      <c r="J1572" s="68"/>
      <c r="K1572" s="68"/>
      <c r="L1572" s="68"/>
      <c r="M1572" s="68"/>
      <c r="N1572" s="68"/>
      <c r="O1572" s="68"/>
      <c r="P1572" s="68"/>
      <c r="Q1572" s="68"/>
      <c r="R1572" s="68"/>
      <c r="S1572" s="68"/>
      <c r="T1572" s="68"/>
      <c r="U1572" s="68"/>
      <c r="V1572" s="68"/>
      <c r="W1572" s="68"/>
      <c r="X1572" s="68"/>
      <c r="Y1572" s="68"/>
      <c r="Z1572" s="68"/>
      <c r="AA1572" s="68"/>
      <c r="AB1572" s="68"/>
      <c r="AC1572" s="68"/>
      <c r="AD1572" s="68"/>
      <c r="AE1572" s="68"/>
      <c r="AF1572" s="68"/>
      <c r="AG1572" s="68"/>
      <c r="AH1572" s="68"/>
      <c r="AI1572" s="68"/>
      <c r="AJ1572" s="68"/>
      <c r="AK1572" s="68"/>
      <c r="AL1572" s="68"/>
      <c r="AM1572" s="68"/>
      <c r="AN1572" s="68"/>
      <c r="AO1572" s="68"/>
      <c r="AP1572" s="68"/>
      <c r="AQ1572" s="68"/>
      <c r="AR1572" s="68"/>
      <c r="AS1572" s="68"/>
      <c r="AT1572" s="68"/>
      <c r="AU1572" s="68"/>
      <c r="AV1572" s="68"/>
      <c r="AW1572" s="68"/>
      <c r="AX1572" s="68"/>
      <c r="AY1572" s="68"/>
      <c r="AZ1572" s="68"/>
      <c r="BA1572" s="68"/>
      <c r="BB1572" s="68"/>
      <c r="BC1572" s="68"/>
      <c r="BD1572" s="68"/>
      <c r="BE1572" s="68"/>
      <c r="BF1572" s="68"/>
      <c r="BG1572" s="68"/>
      <c r="BH1572" s="68"/>
      <c r="BI1572" s="68"/>
      <c r="BJ1572" s="68"/>
      <c r="BK1572" s="68"/>
      <c r="BL1572" s="68"/>
      <c r="BM1572" s="68"/>
      <c r="BN1572" s="68"/>
      <c r="BO1572" s="68"/>
      <c r="BP1572" s="68"/>
      <c r="BQ1572" s="68"/>
      <c r="BR1572" s="68"/>
      <c r="BS1572" s="46"/>
    </row>
    <row r="1573" spans="4:71" s="47" customFormat="1" ht="9.75" customHeight="1" x14ac:dyDescent="0.3">
      <c r="D1573" s="68"/>
      <c r="E1573" s="68"/>
      <c r="F1573" s="68"/>
      <c r="G1573" s="68"/>
      <c r="H1573" s="68"/>
      <c r="I1573" s="68"/>
      <c r="J1573" s="68"/>
      <c r="K1573" s="68"/>
      <c r="L1573" s="68"/>
      <c r="M1573" s="68"/>
      <c r="N1573" s="68"/>
      <c r="O1573" s="68"/>
      <c r="P1573" s="68"/>
      <c r="Q1573" s="68"/>
      <c r="R1573" s="68"/>
      <c r="S1573" s="68"/>
      <c r="T1573" s="68"/>
      <c r="U1573" s="68"/>
      <c r="V1573" s="68"/>
      <c r="W1573" s="68"/>
      <c r="X1573" s="68"/>
      <c r="Y1573" s="68"/>
      <c r="Z1573" s="68"/>
      <c r="AA1573" s="68"/>
      <c r="AB1573" s="68"/>
      <c r="AC1573" s="68"/>
      <c r="AD1573" s="68"/>
      <c r="AE1573" s="68"/>
      <c r="AF1573" s="68"/>
      <c r="AG1573" s="68"/>
      <c r="AH1573" s="68"/>
      <c r="AI1573" s="68"/>
      <c r="AJ1573" s="68"/>
      <c r="AK1573" s="68"/>
      <c r="AL1573" s="68"/>
      <c r="AM1573" s="68"/>
      <c r="AN1573" s="68"/>
      <c r="AO1573" s="68"/>
      <c r="AP1573" s="68"/>
      <c r="AQ1573" s="68"/>
      <c r="AR1573" s="68"/>
      <c r="AS1573" s="68"/>
      <c r="AT1573" s="68"/>
      <c r="AU1573" s="68"/>
      <c r="AV1573" s="68"/>
      <c r="AW1573" s="68"/>
      <c r="AX1573" s="68"/>
      <c r="AY1573" s="68"/>
      <c r="AZ1573" s="68"/>
      <c r="BA1573" s="68"/>
      <c r="BB1573" s="68"/>
      <c r="BC1573" s="68"/>
      <c r="BD1573" s="68"/>
      <c r="BE1573" s="68"/>
      <c r="BF1573" s="68"/>
      <c r="BG1573" s="68"/>
      <c r="BH1573" s="68"/>
      <c r="BI1573" s="68"/>
      <c r="BJ1573" s="68"/>
      <c r="BK1573" s="68"/>
      <c r="BL1573" s="68"/>
      <c r="BM1573" s="68"/>
      <c r="BN1573" s="68"/>
      <c r="BO1573" s="68"/>
      <c r="BP1573" s="68"/>
      <c r="BQ1573" s="68"/>
      <c r="BR1573" s="68"/>
      <c r="BS1573" s="46"/>
    </row>
    <row r="1574" spans="4:71" s="47" customFormat="1" ht="9.75" customHeight="1" x14ac:dyDescent="0.3">
      <c r="D1574" s="68"/>
      <c r="E1574" s="68"/>
      <c r="F1574" s="68"/>
      <c r="G1574" s="68"/>
      <c r="H1574" s="68"/>
      <c r="I1574" s="68"/>
      <c r="J1574" s="68"/>
      <c r="K1574" s="68"/>
      <c r="L1574" s="68"/>
      <c r="M1574" s="68"/>
      <c r="N1574" s="68"/>
      <c r="O1574" s="68"/>
      <c r="P1574" s="68"/>
      <c r="Q1574" s="68"/>
      <c r="R1574" s="68"/>
      <c r="S1574" s="68"/>
      <c r="T1574" s="68"/>
      <c r="U1574" s="68"/>
      <c r="V1574" s="68"/>
      <c r="W1574" s="68"/>
      <c r="X1574" s="68"/>
      <c r="Y1574" s="68"/>
      <c r="Z1574" s="68"/>
      <c r="AA1574" s="68"/>
      <c r="AB1574" s="68"/>
      <c r="AC1574" s="68"/>
      <c r="AD1574" s="68"/>
      <c r="AE1574" s="68"/>
      <c r="AF1574" s="68"/>
      <c r="AG1574" s="68"/>
      <c r="AH1574" s="68"/>
      <c r="AI1574" s="68"/>
      <c r="AJ1574" s="68"/>
      <c r="AK1574" s="68"/>
      <c r="AL1574" s="68"/>
      <c r="AM1574" s="68"/>
      <c r="AN1574" s="68"/>
      <c r="AO1574" s="68"/>
      <c r="AP1574" s="68"/>
      <c r="AQ1574" s="68"/>
      <c r="AR1574" s="68"/>
      <c r="AS1574" s="68"/>
      <c r="AT1574" s="68"/>
      <c r="AU1574" s="68"/>
      <c r="AV1574" s="68"/>
      <c r="AW1574" s="68"/>
      <c r="AX1574" s="68"/>
      <c r="AY1574" s="68"/>
      <c r="AZ1574" s="68"/>
      <c r="BA1574" s="68"/>
      <c r="BB1574" s="68"/>
      <c r="BC1574" s="68"/>
      <c r="BD1574" s="68"/>
      <c r="BE1574" s="68"/>
      <c r="BF1574" s="68"/>
      <c r="BG1574" s="68"/>
      <c r="BH1574" s="68"/>
      <c r="BI1574" s="68"/>
      <c r="BJ1574" s="68"/>
      <c r="BK1574" s="68"/>
      <c r="BL1574" s="68"/>
      <c r="BM1574" s="68"/>
      <c r="BN1574" s="68"/>
      <c r="BO1574" s="68"/>
      <c r="BP1574" s="68"/>
      <c r="BQ1574" s="68"/>
      <c r="BR1574" s="68"/>
      <c r="BS1574" s="46"/>
    </row>
    <row r="1575" spans="4:71" s="47" customFormat="1" ht="9.75" customHeight="1" x14ac:dyDescent="0.3">
      <c r="D1575" s="68"/>
      <c r="E1575" s="68"/>
      <c r="F1575" s="68"/>
      <c r="G1575" s="68"/>
      <c r="H1575" s="68"/>
      <c r="I1575" s="68"/>
      <c r="J1575" s="68"/>
      <c r="K1575" s="68"/>
      <c r="L1575" s="68"/>
      <c r="M1575" s="68"/>
      <c r="N1575" s="68"/>
      <c r="O1575" s="68"/>
      <c r="P1575" s="68"/>
      <c r="Q1575" s="68"/>
      <c r="R1575" s="68"/>
      <c r="S1575" s="68"/>
      <c r="T1575" s="68"/>
      <c r="U1575" s="68"/>
      <c r="V1575" s="68"/>
      <c r="W1575" s="68"/>
      <c r="X1575" s="68"/>
      <c r="Y1575" s="68"/>
      <c r="Z1575" s="68"/>
      <c r="AA1575" s="68"/>
      <c r="AB1575" s="68"/>
      <c r="AC1575" s="68"/>
      <c r="AD1575" s="68"/>
      <c r="AE1575" s="68"/>
      <c r="AF1575" s="68"/>
      <c r="AG1575" s="68"/>
      <c r="AH1575" s="68"/>
      <c r="AI1575" s="68"/>
      <c r="AJ1575" s="68"/>
      <c r="AK1575" s="68"/>
      <c r="AL1575" s="68"/>
      <c r="AM1575" s="68"/>
      <c r="AN1575" s="68"/>
      <c r="AO1575" s="68"/>
      <c r="AP1575" s="68"/>
      <c r="AQ1575" s="68"/>
      <c r="AR1575" s="68"/>
      <c r="AS1575" s="68"/>
      <c r="AT1575" s="68"/>
      <c r="AU1575" s="68"/>
      <c r="AV1575" s="68"/>
      <c r="AW1575" s="68"/>
      <c r="AX1575" s="68"/>
      <c r="AY1575" s="68"/>
      <c r="AZ1575" s="68"/>
      <c r="BA1575" s="68"/>
      <c r="BB1575" s="68"/>
      <c r="BC1575" s="68"/>
      <c r="BD1575" s="68"/>
      <c r="BE1575" s="68"/>
      <c r="BF1575" s="68"/>
      <c r="BG1575" s="68"/>
      <c r="BH1575" s="68"/>
      <c r="BI1575" s="68"/>
      <c r="BJ1575" s="68"/>
      <c r="BK1575" s="68"/>
      <c r="BL1575" s="68"/>
      <c r="BM1575" s="68"/>
      <c r="BN1575" s="68"/>
      <c r="BO1575" s="68"/>
      <c r="BP1575" s="68"/>
      <c r="BQ1575" s="68"/>
      <c r="BR1575" s="68"/>
      <c r="BS1575" s="46"/>
    </row>
    <row r="1576" spans="4:71" s="47" customFormat="1" ht="9.75" customHeight="1" x14ac:dyDescent="0.3">
      <c r="D1576" s="68"/>
      <c r="E1576" s="68"/>
      <c r="F1576" s="68"/>
      <c r="G1576" s="68"/>
      <c r="H1576" s="68"/>
      <c r="I1576" s="68"/>
      <c r="J1576" s="68"/>
      <c r="K1576" s="68"/>
      <c r="L1576" s="68"/>
      <c r="M1576" s="68"/>
      <c r="N1576" s="68"/>
      <c r="O1576" s="68"/>
      <c r="P1576" s="68"/>
      <c r="Q1576" s="68"/>
      <c r="R1576" s="68"/>
      <c r="S1576" s="68"/>
      <c r="T1576" s="68"/>
      <c r="U1576" s="68"/>
      <c r="V1576" s="68"/>
      <c r="W1576" s="68"/>
      <c r="X1576" s="68"/>
      <c r="Y1576" s="68"/>
      <c r="Z1576" s="68"/>
      <c r="AA1576" s="68"/>
      <c r="AB1576" s="68"/>
      <c r="AC1576" s="68"/>
      <c r="AD1576" s="68"/>
      <c r="AE1576" s="68"/>
      <c r="AF1576" s="68"/>
      <c r="AG1576" s="68"/>
      <c r="AH1576" s="68"/>
      <c r="AI1576" s="68"/>
      <c r="AJ1576" s="68"/>
      <c r="AK1576" s="68"/>
      <c r="AL1576" s="68"/>
      <c r="AM1576" s="68"/>
      <c r="AN1576" s="68"/>
      <c r="AO1576" s="68"/>
      <c r="AP1576" s="68"/>
      <c r="AQ1576" s="68"/>
      <c r="AR1576" s="68"/>
      <c r="AS1576" s="68"/>
      <c r="AT1576" s="68"/>
      <c r="AU1576" s="68"/>
      <c r="AV1576" s="68"/>
      <c r="AW1576" s="68"/>
      <c r="AX1576" s="68"/>
      <c r="AY1576" s="68"/>
      <c r="AZ1576" s="68"/>
      <c r="BA1576" s="68"/>
      <c r="BB1576" s="68"/>
      <c r="BC1576" s="68"/>
      <c r="BD1576" s="68"/>
      <c r="BE1576" s="68"/>
      <c r="BF1576" s="68"/>
      <c r="BG1576" s="68"/>
      <c r="BH1576" s="68"/>
      <c r="BI1576" s="68"/>
      <c r="BJ1576" s="68"/>
      <c r="BK1576" s="68"/>
      <c r="BL1576" s="68"/>
      <c r="BM1576" s="68"/>
      <c r="BN1576" s="68"/>
      <c r="BO1576" s="68"/>
      <c r="BP1576" s="68"/>
      <c r="BQ1576" s="68"/>
      <c r="BR1576" s="68"/>
      <c r="BS1576" s="46"/>
    </row>
    <row r="1577" spans="4:71" s="47" customFormat="1" ht="9.75" customHeight="1" x14ac:dyDescent="0.3">
      <c r="D1577" s="68"/>
      <c r="E1577" s="68"/>
      <c r="F1577" s="68"/>
      <c r="G1577" s="68"/>
      <c r="H1577" s="68"/>
      <c r="I1577" s="68"/>
      <c r="J1577" s="68"/>
      <c r="K1577" s="68"/>
      <c r="L1577" s="68"/>
      <c r="M1577" s="68"/>
      <c r="N1577" s="68"/>
      <c r="O1577" s="68"/>
      <c r="P1577" s="68"/>
      <c r="Q1577" s="68"/>
      <c r="R1577" s="68"/>
      <c r="S1577" s="68"/>
      <c r="T1577" s="68"/>
      <c r="U1577" s="68"/>
      <c r="V1577" s="68"/>
      <c r="W1577" s="68"/>
      <c r="X1577" s="68"/>
      <c r="Y1577" s="68"/>
      <c r="Z1577" s="68"/>
      <c r="AA1577" s="68"/>
      <c r="AB1577" s="68"/>
      <c r="AC1577" s="68"/>
      <c r="AD1577" s="68"/>
      <c r="AE1577" s="68"/>
      <c r="AF1577" s="68"/>
      <c r="AG1577" s="68"/>
      <c r="AH1577" s="68"/>
      <c r="AI1577" s="68"/>
      <c r="AJ1577" s="68"/>
      <c r="AK1577" s="68"/>
      <c r="AL1577" s="68"/>
      <c r="AM1577" s="68"/>
      <c r="AN1577" s="68"/>
      <c r="AO1577" s="68"/>
      <c r="AP1577" s="68"/>
      <c r="AQ1577" s="68"/>
      <c r="AR1577" s="68"/>
      <c r="AS1577" s="68"/>
      <c r="AT1577" s="68"/>
      <c r="AU1577" s="68"/>
      <c r="AV1577" s="68"/>
      <c r="AW1577" s="68"/>
      <c r="AX1577" s="68"/>
      <c r="AY1577" s="68"/>
      <c r="AZ1577" s="68"/>
      <c r="BA1577" s="68"/>
      <c r="BB1577" s="68"/>
      <c r="BC1577" s="68"/>
      <c r="BD1577" s="68"/>
      <c r="BE1577" s="68"/>
      <c r="BF1577" s="68"/>
      <c r="BG1577" s="68"/>
      <c r="BH1577" s="68"/>
      <c r="BI1577" s="68"/>
      <c r="BJ1577" s="68"/>
      <c r="BK1577" s="68"/>
      <c r="BL1577" s="68"/>
      <c r="BM1577" s="68"/>
      <c r="BN1577" s="68"/>
      <c r="BO1577" s="68"/>
      <c r="BP1577" s="68"/>
      <c r="BQ1577" s="68"/>
      <c r="BR1577" s="68"/>
      <c r="BS1577" s="46"/>
    </row>
    <row r="1578" spans="4:71" s="47" customFormat="1" ht="9.75" customHeight="1" x14ac:dyDescent="0.3">
      <c r="D1578" s="68"/>
      <c r="E1578" s="68"/>
      <c r="F1578" s="68"/>
      <c r="G1578" s="68"/>
      <c r="H1578" s="68"/>
      <c r="I1578" s="68"/>
      <c r="J1578" s="68"/>
      <c r="K1578" s="68"/>
      <c r="L1578" s="68"/>
      <c r="M1578" s="68"/>
      <c r="N1578" s="68"/>
      <c r="O1578" s="68"/>
      <c r="P1578" s="68"/>
      <c r="Q1578" s="68"/>
      <c r="R1578" s="68"/>
      <c r="S1578" s="68"/>
      <c r="T1578" s="68"/>
      <c r="U1578" s="68"/>
      <c r="V1578" s="68"/>
      <c r="W1578" s="68"/>
      <c r="X1578" s="68"/>
      <c r="Y1578" s="68"/>
      <c r="Z1578" s="68"/>
      <c r="AA1578" s="68"/>
      <c r="AB1578" s="68"/>
      <c r="AC1578" s="68"/>
      <c r="AD1578" s="68"/>
      <c r="AE1578" s="68"/>
      <c r="AF1578" s="68"/>
      <c r="AG1578" s="68"/>
      <c r="AH1578" s="68"/>
      <c r="AI1578" s="68"/>
      <c r="AJ1578" s="68"/>
      <c r="AK1578" s="68"/>
      <c r="AL1578" s="68"/>
      <c r="AM1578" s="68"/>
      <c r="AN1578" s="68"/>
      <c r="AO1578" s="68"/>
      <c r="AP1578" s="68"/>
      <c r="AQ1578" s="68"/>
      <c r="AR1578" s="68"/>
      <c r="AS1578" s="68"/>
      <c r="AT1578" s="68"/>
      <c r="AU1578" s="68"/>
      <c r="AV1578" s="68"/>
      <c r="AW1578" s="68"/>
      <c r="AX1578" s="68"/>
      <c r="AY1578" s="68"/>
      <c r="AZ1578" s="68"/>
      <c r="BA1578" s="68"/>
      <c r="BB1578" s="68"/>
      <c r="BC1578" s="68"/>
      <c r="BD1578" s="68"/>
      <c r="BE1578" s="68"/>
      <c r="BF1578" s="68"/>
      <c r="BG1578" s="68"/>
      <c r="BH1578" s="68"/>
      <c r="BI1578" s="68"/>
      <c r="BJ1578" s="68"/>
      <c r="BK1578" s="68"/>
      <c r="BL1578" s="68"/>
      <c r="BM1578" s="68"/>
      <c r="BN1578" s="68"/>
      <c r="BO1578" s="68"/>
      <c r="BP1578" s="68"/>
      <c r="BQ1578" s="68"/>
      <c r="BR1578" s="68"/>
      <c r="BS1578" s="46"/>
    </row>
    <row r="1579" spans="4:71" s="47" customFormat="1" ht="9.75" customHeight="1" x14ac:dyDescent="0.3">
      <c r="D1579" s="68"/>
      <c r="E1579" s="68"/>
      <c r="F1579" s="68"/>
      <c r="G1579" s="68"/>
      <c r="H1579" s="68"/>
      <c r="I1579" s="68"/>
      <c r="J1579" s="68"/>
      <c r="K1579" s="68"/>
      <c r="L1579" s="68"/>
      <c r="M1579" s="68"/>
      <c r="N1579" s="68"/>
      <c r="O1579" s="68"/>
      <c r="P1579" s="68"/>
      <c r="Q1579" s="68"/>
      <c r="R1579" s="68"/>
      <c r="S1579" s="68"/>
      <c r="T1579" s="68"/>
      <c r="U1579" s="68"/>
      <c r="V1579" s="68"/>
      <c r="W1579" s="68"/>
      <c r="X1579" s="68"/>
      <c r="Y1579" s="68"/>
      <c r="Z1579" s="68"/>
      <c r="AA1579" s="68"/>
      <c r="AB1579" s="68"/>
      <c r="AC1579" s="68"/>
      <c r="AD1579" s="68"/>
      <c r="AE1579" s="68"/>
      <c r="AF1579" s="68"/>
      <c r="AG1579" s="68"/>
      <c r="AH1579" s="68"/>
      <c r="AI1579" s="68"/>
      <c r="AJ1579" s="68"/>
      <c r="AK1579" s="68"/>
      <c r="AL1579" s="68"/>
      <c r="AM1579" s="68"/>
      <c r="AN1579" s="68"/>
      <c r="AO1579" s="68"/>
      <c r="AP1579" s="68"/>
      <c r="AQ1579" s="68"/>
      <c r="AR1579" s="68"/>
      <c r="AS1579" s="68"/>
      <c r="AT1579" s="68"/>
      <c r="AU1579" s="68"/>
      <c r="AV1579" s="68"/>
      <c r="AW1579" s="68"/>
      <c r="AX1579" s="68"/>
      <c r="AY1579" s="68"/>
      <c r="AZ1579" s="68"/>
      <c r="BA1579" s="68"/>
      <c r="BB1579" s="68"/>
      <c r="BC1579" s="68"/>
      <c r="BD1579" s="68"/>
      <c r="BE1579" s="68"/>
      <c r="BF1579" s="68"/>
      <c r="BG1579" s="68"/>
      <c r="BH1579" s="68"/>
      <c r="BI1579" s="68"/>
      <c r="BJ1579" s="68"/>
      <c r="BK1579" s="68"/>
      <c r="BL1579" s="68"/>
      <c r="BM1579" s="68"/>
      <c r="BN1579" s="68"/>
      <c r="BO1579" s="68"/>
      <c r="BP1579" s="68"/>
      <c r="BQ1579" s="68"/>
      <c r="BR1579" s="68"/>
      <c r="BS1579" s="46"/>
    </row>
    <row r="1580" spans="4:71" s="47" customFormat="1" ht="9.75" customHeight="1" x14ac:dyDescent="0.3">
      <c r="D1580" s="68"/>
      <c r="E1580" s="68"/>
      <c r="F1580" s="68"/>
      <c r="G1580" s="68"/>
      <c r="H1580" s="68"/>
      <c r="I1580" s="68"/>
      <c r="J1580" s="68"/>
      <c r="K1580" s="68"/>
      <c r="L1580" s="68"/>
      <c r="M1580" s="68"/>
      <c r="N1580" s="68"/>
      <c r="O1580" s="68"/>
      <c r="P1580" s="68"/>
      <c r="Q1580" s="68"/>
      <c r="R1580" s="68"/>
      <c r="S1580" s="68"/>
      <c r="T1580" s="68"/>
      <c r="U1580" s="68"/>
      <c r="V1580" s="68"/>
      <c r="W1580" s="68"/>
      <c r="X1580" s="68"/>
      <c r="Y1580" s="68"/>
      <c r="Z1580" s="68"/>
      <c r="AA1580" s="68"/>
      <c r="AB1580" s="68"/>
      <c r="AC1580" s="68"/>
      <c r="AD1580" s="68"/>
      <c r="AE1580" s="68"/>
      <c r="AF1580" s="68"/>
      <c r="AG1580" s="68"/>
      <c r="AH1580" s="68"/>
      <c r="AI1580" s="68"/>
      <c r="AJ1580" s="68"/>
      <c r="AK1580" s="68"/>
      <c r="AL1580" s="68"/>
      <c r="AM1580" s="68"/>
      <c r="AN1580" s="68"/>
      <c r="AO1580" s="68"/>
      <c r="AP1580" s="68"/>
      <c r="AQ1580" s="68"/>
      <c r="AR1580" s="68"/>
      <c r="AS1580" s="68"/>
      <c r="AT1580" s="68"/>
      <c r="AU1580" s="68"/>
      <c r="AV1580" s="68"/>
      <c r="AW1580" s="68"/>
      <c r="AX1580" s="68"/>
      <c r="AY1580" s="68"/>
      <c r="AZ1580" s="68"/>
      <c r="BA1580" s="68"/>
      <c r="BB1580" s="68"/>
      <c r="BC1580" s="68"/>
      <c r="BD1580" s="68"/>
      <c r="BE1580" s="68"/>
      <c r="BF1580" s="68"/>
      <c r="BG1580" s="68"/>
      <c r="BH1580" s="68"/>
      <c r="BI1580" s="68"/>
      <c r="BJ1580" s="68"/>
      <c r="BK1580" s="68"/>
      <c r="BL1580" s="68"/>
      <c r="BM1580" s="68"/>
      <c r="BN1580" s="68"/>
      <c r="BO1580" s="68"/>
      <c r="BP1580" s="68"/>
      <c r="BQ1580" s="68"/>
      <c r="BR1580" s="68"/>
      <c r="BS1580" s="46"/>
    </row>
    <row r="1581" spans="4:71" s="47" customFormat="1" ht="9.75" customHeight="1" x14ac:dyDescent="0.3">
      <c r="D1581" s="68"/>
      <c r="E1581" s="68"/>
      <c r="F1581" s="68"/>
      <c r="G1581" s="68"/>
      <c r="H1581" s="68"/>
      <c r="I1581" s="68"/>
      <c r="J1581" s="68"/>
      <c r="K1581" s="68"/>
      <c r="L1581" s="68"/>
      <c r="M1581" s="68"/>
      <c r="N1581" s="68"/>
      <c r="O1581" s="68"/>
      <c r="P1581" s="68"/>
      <c r="Q1581" s="68"/>
      <c r="R1581" s="68"/>
      <c r="S1581" s="68"/>
      <c r="T1581" s="68"/>
      <c r="U1581" s="68"/>
      <c r="V1581" s="68"/>
      <c r="W1581" s="68"/>
      <c r="X1581" s="68"/>
      <c r="Y1581" s="68"/>
      <c r="Z1581" s="68"/>
      <c r="AA1581" s="68"/>
      <c r="AB1581" s="68"/>
      <c r="AC1581" s="68"/>
      <c r="AD1581" s="68"/>
      <c r="AE1581" s="68"/>
      <c r="AF1581" s="68"/>
      <c r="AG1581" s="68"/>
      <c r="AH1581" s="68"/>
      <c r="AI1581" s="68"/>
      <c r="AJ1581" s="68"/>
      <c r="AK1581" s="68"/>
      <c r="AL1581" s="68"/>
      <c r="AM1581" s="68"/>
      <c r="AN1581" s="68"/>
      <c r="AO1581" s="68"/>
      <c r="AP1581" s="68"/>
      <c r="AQ1581" s="68"/>
      <c r="AR1581" s="68"/>
      <c r="AS1581" s="68"/>
      <c r="AT1581" s="68"/>
      <c r="AU1581" s="68"/>
      <c r="AV1581" s="68"/>
      <c r="AW1581" s="68"/>
      <c r="AX1581" s="68"/>
      <c r="AY1581" s="68"/>
      <c r="AZ1581" s="68"/>
      <c r="BA1581" s="68"/>
      <c r="BB1581" s="68"/>
      <c r="BC1581" s="68"/>
      <c r="BD1581" s="68"/>
      <c r="BE1581" s="68"/>
      <c r="BF1581" s="68"/>
      <c r="BG1581" s="68"/>
      <c r="BH1581" s="68"/>
      <c r="BI1581" s="68"/>
      <c r="BJ1581" s="68"/>
      <c r="BK1581" s="68"/>
      <c r="BL1581" s="68"/>
      <c r="BM1581" s="68"/>
      <c r="BN1581" s="68"/>
      <c r="BO1581" s="68"/>
      <c r="BP1581" s="68"/>
      <c r="BQ1581" s="68"/>
      <c r="BR1581" s="68"/>
      <c r="BS1581" s="46"/>
    </row>
    <row r="1582" spans="4:71" s="47" customFormat="1" ht="9.75" customHeight="1" x14ac:dyDescent="0.3">
      <c r="D1582" s="68"/>
      <c r="E1582" s="68"/>
      <c r="F1582" s="68"/>
      <c r="G1582" s="68"/>
      <c r="H1582" s="68"/>
      <c r="I1582" s="68"/>
      <c r="J1582" s="68"/>
      <c r="K1582" s="68"/>
      <c r="L1582" s="68"/>
      <c r="M1582" s="68"/>
      <c r="N1582" s="68"/>
      <c r="O1582" s="68"/>
      <c r="P1582" s="68"/>
      <c r="Q1582" s="68"/>
      <c r="R1582" s="68"/>
      <c r="S1582" s="68"/>
      <c r="T1582" s="68"/>
      <c r="U1582" s="68"/>
      <c r="V1582" s="68"/>
      <c r="W1582" s="68"/>
      <c r="X1582" s="68"/>
      <c r="Y1582" s="68"/>
      <c r="Z1582" s="68"/>
      <c r="AA1582" s="68"/>
      <c r="AB1582" s="68"/>
      <c r="AC1582" s="68"/>
      <c r="AD1582" s="68"/>
      <c r="AE1582" s="68"/>
      <c r="AF1582" s="68"/>
      <c r="AG1582" s="68"/>
      <c r="AH1582" s="68"/>
      <c r="AI1582" s="68"/>
      <c r="AJ1582" s="68"/>
      <c r="AK1582" s="68"/>
      <c r="AL1582" s="68"/>
      <c r="AM1582" s="68"/>
      <c r="AN1582" s="68"/>
      <c r="AO1582" s="68"/>
      <c r="AP1582" s="68"/>
      <c r="AQ1582" s="68"/>
      <c r="AR1582" s="68"/>
      <c r="AS1582" s="68"/>
      <c r="AT1582" s="68"/>
      <c r="AU1582" s="68"/>
      <c r="AV1582" s="68"/>
      <c r="AW1582" s="68"/>
      <c r="AX1582" s="68"/>
      <c r="AY1582" s="68"/>
      <c r="AZ1582" s="68"/>
      <c r="BA1582" s="68"/>
      <c r="BB1582" s="68"/>
      <c r="BC1582" s="68"/>
      <c r="BD1582" s="68"/>
      <c r="BE1582" s="68"/>
      <c r="BF1582" s="68"/>
      <c r="BG1582" s="68"/>
      <c r="BH1582" s="68"/>
      <c r="BI1582" s="68"/>
      <c r="BJ1582" s="68"/>
      <c r="BK1582" s="68"/>
      <c r="BL1582" s="68"/>
      <c r="BM1582" s="68"/>
      <c r="BN1582" s="68"/>
      <c r="BO1582" s="68"/>
      <c r="BP1582" s="68"/>
      <c r="BQ1582" s="68"/>
      <c r="BR1582" s="68"/>
      <c r="BS1582" s="46"/>
    </row>
    <row r="1583" spans="4:71" s="47" customFormat="1" ht="9.75" customHeight="1" x14ac:dyDescent="0.3">
      <c r="D1583" s="68"/>
      <c r="E1583" s="68"/>
      <c r="F1583" s="68"/>
      <c r="G1583" s="68"/>
      <c r="H1583" s="68"/>
      <c r="I1583" s="68"/>
      <c r="J1583" s="68"/>
      <c r="K1583" s="68"/>
      <c r="L1583" s="68"/>
      <c r="M1583" s="68"/>
      <c r="N1583" s="68"/>
      <c r="O1583" s="68"/>
      <c r="P1583" s="68"/>
      <c r="Q1583" s="68"/>
      <c r="R1583" s="68"/>
      <c r="S1583" s="68"/>
      <c r="T1583" s="68"/>
      <c r="U1583" s="68"/>
      <c r="V1583" s="68"/>
      <c r="W1583" s="68"/>
      <c r="X1583" s="68"/>
      <c r="Y1583" s="68"/>
      <c r="Z1583" s="68"/>
      <c r="AA1583" s="68"/>
      <c r="AB1583" s="68"/>
      <c r="AC1583" s="68"/>
      <c r="AD1583" s="68"/>
      <c r="AE1583" s="68"/>
      <c r="AF1583" s="68"/>
      <c r="AG1583" s="68"/>
      <c r="AH1583" s="68"/>
      <c r="AI1583" s="68"/>
      <c r="AJ1583" s="68"/>
      <c r="AK1583" s="68"/>
      <c r="AL1583" s="68"/>
      <c r="AM1583" s="68"/>
      <c r="AN1583" s="68"/>
      <c r="AO1583" s="68"/>
      <c r="AP1583" s="68"/>
      <c r="AQ1583" s="68"/>
      <c r="AR1583" s="68"/>
      <c r="AS1583" s="68"/>
      <c r="AT1583" s="68"/>
      <c r="AU1583" s="68"/>
      <c r="AV1583" s="68"/>
      <c r="AW1583" s="68"/>
      <c r="AX1583" s="68"/>
      <c r="AY1583" s="68"/>
      <c r="AZ1583" s="68"/>
      <c r="BA1583" s="68"/>
      <c r="BB1583" s="68"/>
      <c r="BC1583" s="68"/>
      <c r="BD1583" s="68"/>
      <c r="BE1583" s="68"/>
      <c r="BF1583" s="68"/>
      <c r="BG1583" s="68"/>
      <c r="BH1583" s="68"/>
      <c r="BI1583" s="68"/>
      <c r="BJ1583" s="68"/>
      <c r="BK1583" s="68"/>
      <c r="BL1583" s="68"/>
      <c r="BM1583" s="68"/>
      <c r="BN1583" s="68"/>
      <c r="BO1583" s="68"/>
      <c r="BP1583" s="68"/>
      <c r="BQ1583" s="68"/>
      <c r="BR1583" s="68"/>
      <c r="BS1583" s="46"/>
    </row>
    <row r="1584" spans="4:71" s="47" customFormat="1" ht="9.75" customHeight="1" x14ac:dyDescent="0.3">
      <c r="D1584" s="68"/>
      <c r="E1584" s="68"/>
      <c r="F1584" s="68"/>
      <c r="G1584" s="68"/>
      <c r="H1584" s="68"/>
      <c r="I1584" s="68"/>
      <c r="J1584" s="68"/>
      <c r="K1584" s="68"/>
      <c r="L1584" s="68"/>
      <c r="M1584" s="68"/>
      <c r="N1584" s="68"/>
      <c r="O1584" s="68"/>
      <c r="P1584" s="68"/>
      <c r="Q1584" s="68"/>
      <c r="R1584" s="68"/>
      <c r="S1584" s="68"/>
      <c r="T1584" s="68"/>
      <c r="U1584" s="68"/>
      <c r="V1584" s="68"/>
      <c r="W1584" s="68"/>
      <c r="X1584" s="68"/>
      <c r="Y1584" s="68"/>
      <c r="Z1584" s="68"/>
      <c r="AA1584" s="68"/>
      <c r="AB1584" s="68"/>
      <c r="AC1584" s="68"/>
      <c r="AD1584" s="68"/>
      <c r="AE1584" s="68"/>
      <c r="AF1584" s="68"/>
      <c r="AG1584" s="68"/>
      <c r="AH1584" s="68"/>
      <c r="AI1584" s="68"/>
      <c r="AJ1584" s="68"/>
      <c r="AK1584" s="68"/>
      <c r="AL1584" s="68"/>
      <c r="AM1584" s="68"/>
      <c r="AN1584" s="68"/>
      <c r="AO1584" s="68"/>
      <c r="AP1584" s="68"/>
      <c r="AQ1584" s="68"/>
      <c r="AR1584" s="68"/>
      <c r="AS1584" s="68"/>
      <c r="AT1584" s="68"/>
      <c r="AU1584" s="68"/>
      <c r="AV1584" s="68"/>
      <c r="AW1584" s="68"/>
      <c r="AX1584" s="68"/>
      <c r="AY1584" s="68"/>
      <c r="AZ1584" s="68"/>
      <c r="BA1584" s="68"/>
      <c r="BB1584" s="68"/>
      <c r="BC1584" s="68"/>
      <c r="BD1584" s="68"/>
      <c r="BE1584" s="68"/>
      <c r="BF1584" s="68"/>
      <c r="BG1584" s="68"/>
      <c r="BH1584" s="68"/>
      <c r="BI1584" s="68"/>
      <c r="BJ1584" s="68"/>
      <c r="BK1584" s="68"/>
      <c r="BL1584" s="68"/>
      <c r="BM1584" s="68"/>
      <c r="BN1584" s="68"/>
      <c r="BO1584" s="68"/>
      <c r="BP1584" s="68"/>
      <c r="BQ1584" s="68"/>
      <c r="BR1584" s="68"/>
      <c r="BS1584" s="46"/>
    </row>
    <row r="1585" spans="4:71" s="47" customFormat="1" ht="9.75" customHeight="1" x14ac:dyDescent="0.3">
      <c r="D1585" s="68"/>
      <c r="E1585" s="68"/>
      <c r="F1585" s="68"/>
      <c r="G1585" s="68"/>
      <c r="H1585" s="68"/>
      <c r="I1585" s="68"/>
      <c r="J1585" s="68"/>
      <c r="K1585" s="68"/>
      <c r="L1585" s="68"/>
      <c r="M1585" s="68"/>
      <c r="N1585" s="68"/>
      <c r="O1585" s="68"/>
      <c r="P1585" s="68"/>
      <c r="Q1585" s="68"/>
      <c r="R1585" s="68"/>
      <c r="S1585" s="68"/>
      <c r="T1585" s="68"/>
      <c r="U1585" s="68"/>
      <c r="V1585" s="68"/>
      <c r="W1585" s="68"/>
      <c r="X1585" s="68"/>
      <c r="Y1585" s="68"/>
      <c r="Z1585" s="68"/>
      <c r="AA1585" s="68"/>
      <c r="AB1585" s="68"/>
      <c r="AC1585" s="68"/>
      <c r="AD1585" s="68"/>
      <c r="AE1585" s="68"/>
      <c r="AF1585" s="68"/>
      <c r="AG1585" s="68"/>
      <c r="AH1585" s="68"/>
      <c r="AI1585" s="68"/>
      <c r="AJ1585" s="68"/>
      <c r="AK1585" s="68"/>
      <c r="AL1585" s="68"/>
      <c r="AM1585" s="68"/>
      <c r="AN1585" s="68"/>
      <c r="AO1585" s="68"/>
      <c r="AP1585" s="68"/>
      <c r="AQ1585" s="68"/>
      <c r="AR1585" s="68"/>
      <c r="AS1585" s="68"/>
      <c r="AT1585" s="68"/>
      <c r="AU1585" s="68"/>
      <c r="AV1585" s="68"/>
      <c r="AW1585" s="68"/>
      <c r="AX1585" s="68"/>
      <c r="AY1585" s="68"/>
      <c r="AZ1585" s="68"/>
      <c r="BA1585" s="68"/>
      <c r="BB1585" s="68"/>
      <c r="BC1585" s="68"/>
      <c r="BD1585" s="68"/>
      <c r="BE1585" s="68"/>
      <c r="BF1585" s="68"/>
      <c r="BG1585" s="68"/>
      <c r="BH1585" s="68"/>
      <c r="BI1585" s="68"/>
      <c r="BJ1585" s="68"/>
      <c r="BK1585" s="68"/>
      <c r="BL1585" s="68"/>
      <c r="BM1585" s="68"/>
      <c r="BN1585" s="68"/>
      <c r="BO1585" s="68"/>
      <c r="BP1585" s="68"/>
      <c r="BQ1585" s="68"/>
      <c r="BR1585" s="68"/>
      <c r="BS1585" s="46"/>
    </row>
    <row r="1586" spans="4:71" s="47" customFormat="1" ht="9.75" customHeight="1" x14ac:dyDescent="0.3">
      <c r="D1586" s="68"/>
      <c r="E1586" s="68"/>
      <c r="F1586" s="68"/>
      <c r="G1586" s="68"/>
      <c r="H1586" s="68"/>
      <c r="I1586" s="68"/>
      <c r="J1586" s="68"/>
      <c r="K1586" s="68"/>
      <c r="L1586" s="68"/>
      <c r="M1586" s="68"/>
      <c r="N1586" s="68"/>
      <c r="O1586" s="68"/>
      <c r="P1586" s="68"/>
      <c r="Q1586" s="68"/>
      <c r="R1586" s="68"/>
      <c r="S1586" s="68"/>
      <c r="T1586" s="68"/>
      <c r="U1586" s="68"/>
      <c r="V1586" s="68"/>
      <c r="W1586" s="68"/>
      <c r="X1586" s="68"/>
      <c r="Y1586" s="68"/>
      <c r="Z1586" s="68"/>
      <c r="AA1586" s="68"/>
      <c r="AB1586" s="68"/>
      <c r="AC1586" s="68"/>
      <c r="AD1586" s="68"/>
      <c r="AE1586" s="68"/>
      <c r="AF1586" s="68"/>
      <c r="AG1586" s="68"/>
      <c r="AH1586" s="68"/>
      <c r="AI1586" s="68"/>
      <c r="AJ1586" s="68"/>
      <c r="AK1586" s="68"/>
      <c r="AL1586" s="68"/>
      <c r="AM1586" s="68"/>
      <c r="AN1586" s="68"/>
      <c r="AO1586" s="68"/>
      <c r="AP1586" s="68"/>
      <c r="AQ1586" s="68"/>
      <c r="AR1586" s="68"/>
      <c r="AS1586" s="68"/>
      <c r="AT1586" s="68"/>
      <c r="AU1586" s="68"/>
      <c r="AV1586" s="68"/>
      <c r="AW1586" s="68"/>
      <c r="AX1586" s="68"/>
      <c r="AY1586" s="68"/>
      <c r="AZ1586" s="68"/>
      <c r="BA1586" s="68"/>
      <c r="BB1586" s="68"/>
      <c r="BC1586" s="68"/>
      <c r="BD1586" s="68"/>
      <c r="BE1586" s="68"/>
      <c r="BF1586" s="68"/>
      <c r="BG1586" s="68"/>
      <c r="BH1586" s="68"/>
      <c r="BI1586" s="68"/>
      <c r="BJ1586" s="68"/>
      <c r="BK1586" s="68"/>
      <c r="BL1586" s="68"/>
      <c r="BM1586" s="68"/>
      <c r="BN1586" s="68"/>
      <c r="BO1586" s="68"/>
      <c r="BP1586" s="68"/>
      <c r="BQ1586" s="68"/>
      <c r="BR1586" s="68"/>
      <c r="BS1586" s="46"/>
    </row>
    <row r="1587" spans="4:71" s="47" customFormat="1" ht="9.75" customHeight="1" x14ac:dyDescent="0.3">
      <c r="D1587" s="68"/>
      <c r="E1587" s="68"/>
      <c r="F1587" s="68"/>
      <c r="G1587" s="68"/>
      <c r="H1587" s="68"/>
      <c r="I1587" s="68"/>
      <c r="J1587" s="68"/>
      <c r="K1587" s="68"/>
      <c r="L1587" s="68"/>
      <c r="M1587" s="68"/>
      <c r="N1587" s="68"/>
      <c r="O1587" s="68"/>
      <c r="P1587" s="68"/>
      <c r="Q1587" s="68"/>
      <c r="R1587" s="68"/>
      <c r="S1587" s="68"/>
      <c r="T1587" s="68"/>
      <c r="U1587" s="68"/>
      <c r="V1587" s="68"/>
      <c r="W1587" s="68"/>
      <c r="X1587" s="68"/>
      <c r="Y1587" s="68"/>
      <c r="Z1587" s="68"/>
      <c r="AA1587" s="68"/>
      <c r="AB1587" s="68"/>
      <c r="AC1587" s="68"/>
      <c r="AD1587" s="68"/>
      <c r="AE1587" s="68"/>
      <c r="AF1587" s="68"/>
      <c r="AG1587" s="68"/>
      <c r="AH1587" s="68"/>
      <c r="AI1587" s="68"/>
      <c r="AJ1587" s="68"/>
      <c r="AK1587" s="68"/>
      <c r="AL1587" s="68"/>
      <c r="AM1587" s="68"/>
      <c r="AN1587" s="68"/>
      <c r="AO1587" s="68"/>
      <c r="AP1587" s="68"/>
      <c r="AQ1587" s="68"/>
      <c r="AR1587" s="68"/>
      <c r="AS1587" s="68"/>
      <c r="AT1587" s="68"/>
      <c r="AU1587" s="68"/>
      <c r="AV1587" s="68"/>
      <c r="AW1587" s="68"/>
      <c r="AX1587" s="68"/>
      <c r="AY1587" s="68"/>
      <c r="AZ1587" s="68"/>
      <c r="BA1587" s="68"/>
      <c r="BB1587" s="68"/>
      <c r="BC1587" s="68"/>
      <c r="BD1587" s="68"/>
      <c r="BE1587" s="68"/>
      <c r="BF1587" s="68"/>
      <c r="BG1587" s="68"/>
      <c r="BH1587" s="68"/>
      <c r="BI1587" s="68"/>
      <c r="BJ1587" s="68"/>
      <c r="BK1587" s="68"/>
      <c r="BL1587" s="68"/>
      <c r="BM1587" s="68"/>
      <c r="BN1587" s="68"/>
      <c r="BO1587" s="68"/>
      <c r="BP1587" s="68"/>
      <c r="BQ1587" s="68"/>
      <c r="BR1587" s="68"/>
      <c r="BS1587" s="46"/>
    </row>
    <row r="1588" spans="4:71" s="47" customFormat="1" ht="9.75" customHeight="1" x14ac:dyDescent="0.3">
      <c r="D1588" s="68"/>
      <c r="E1588" s="68"/>
      <c r="F1588" s="68"/>
      <c r="G1588" s="68"/>
      <c r="H1588" s="68"/>
      <c r="I1588" s="68"/>
      <c r="J1588" s="68"/>
      <c r="K1588" s="68"/>
      <c r="L1588" s="68"/>
      <c r="M1588" s="68"/>
      <c r="N1588" s="68"/>
      <c r="O1588" s="68"/>
      <c r="P1588" s="68"/>
      <c r="Q1588" s="68"/>
      <c r="R1588" s="68"/>
      <c r="S1588" s="68"/>
      <c r="T1588" s="68"/>
      <c r="U1588" s="68"/>
      <c r="V1588" s="68"/>
      <c r="W1588" s="68"/>
      <c r="X1588" s="68"/>
      <c r="Y1588" s="68"/>
      <c r="Z1588" s="68"/>
      <c r="AA1588" s="68"/>
      <c r="AB1588" s="68"/>
      <c r="AC1588" s="68"/>
      <c r="AD1588" s="68"/>
      <c r="AE1588" s="68"/>
      <c r="AF1588" s="68"/>
      <c r="AG1588" s="68"/>
      <c r="AH1588" s="68"/>
      <c r="AI1588" s="68"/>
      <c r="AJ1588" s="68"/>
      <c r="AK1588" s="68"/>
      <c r="AL1588" s="68"/>
      <c r="AM1588" s="68"/>
      <c r="AN1588" s="68"/>
      <c r="AO1588" s="68"/>
      <c r="AP1588" s="68"/>
      <c r="AQ1588" s="68"/>
      <c r="AR1588" s="68"/>
      <c r="AS1588" s="68"/>
      <c r="AT1588" s="68"/>
      <c r="AU1588" s="68"/>
      <c r="AV1588" s="68"/>
      <c r="AW1588" s="68"/>
      <c r="AX1588" s="68"/>
      <c r="AY1588" s="68"/>
      <c r="AZ1588" s="68"/>
      <c r="BA1588" s="68"/>
      <c r="BB1588" s="68"/>
      <c r="BC1588" s="68"/>
      <c r="BD1588" s="68"/>
      <c r="BE1588" s="68"/>
      <c r="BF1588" s="68"/>
      <c r="BG1588" s="68"/>
      <c r="BH1588" s="68"/>
      <c r="BI1588" s="68"/>
      <c r="BJ1588" s="68"/>
      <c r="BK1588" s="68"/>
      <c r="BL1588" s="68"/>
      <c r="BM1588" s="68"/>
      <c r="BN1588" s="68"/>
      <c r="BO1588" s="68"/>
      <c r="BP1588" s="68"/>
      <c r="BQ1588" s="68"/>
      <c r="BR1588" s="68"/>
      <c r="BS1588" s="46"/>
    </row>
    <row r="1589" spans="4:71" s="47" customFormat="1" ht="9.75" customHeight="1" x14ac:dyDescent="0.3">
      <c r="D1589" s="68"/>
      <c r="E1589" s="68"/>
      <c r="F1589" s="68"/>
      <c r="G1589" s="68"/>
      <c r="H1589" s="68"/>
      <c r="I1589" s="68"/>
      <c r="J1589" s="68"/>
      <c r="K1589" s="68"/>
      <c r="L1589" s="68"/>
      <c r="M1589" s="68"/>
      <c r="N1589" s="68"/>
      <c r="O1589" s="68"/>
      <c r="P1589" s="68"/>
      <c r="Q1589" s="68"/>
      <c r="R1589" s="68"/>
      <c r="S1589" s="68"/>
      <c r="T1589" s="68"/>
      <c r="U1589" s="68"/>
      <c r="V1589" s="68"/>
      <c r="W1589" s="68"/>
      <c r="X1589" s="68"/>
      <c r="Y1589" s="68"/>
      <c r="Z1589" s="68"/>
      <c r="AA1589" s="68"/>
      <c r="AB1589" s="68"/>
      <c r="AC1589" s="68"/>
      <c r="AD1589" s="68"/>
      <c r="AE1589" s="68"/>
      <c r="AF1589" s="68"/>
      <c r="AG1589" s="68"/>
      <c r="AH1589" s="68"/>
      <c r="AI1589" s="68"/>
      <c r="AJ1589" s="68"/>
      <c r="AK1589" s="68"/>
      <c r="AL1589" s="68"/>
      <c r="AM1589" s="68"/>
      <c r="AN1589" s="68"/>
      <c r="AO1589" s="68"/>
      <c r="AP1589" s="68"/>
      <c r="AQ1589" s="68"/>
      <c r="AR1589" s="68"/>
      <c r="AS1589" s="68"/>
      <c r="AT1589" s="68"/>
      <c r="AU1589" s="68"/>
      <c r="AV1589" s="68"/>
      <c r="AW1589" s="68"/>
      <c r="AX1589" s="68"/>
      <c r="AY1589" s="68"/>
      <c r="AZ1589" s="68"/>
      <c r="BA1589" s="68"/>
      <c r="BB1589" s="68"/>
      <c r="BC1589" s="68"/>
      <c r="BD1589" s="68"/>
      <c r="BE1589" s="68"/>
      <c r="BF1589" s="68"/>
      <c r="BG1589" s="68"/>
      <c r="BH1589" s="68"/>
      <c r="BI1589" s="68"/>
      <c r="BJ1589" s="68"/>
      <c r="BK1589" s="68"/>
      <c r="BL1589" s="68"/>
      <c r="BM1589" s="68"/>
      <c r="BN1589" s="68"/>
      <c r="BO1589" s="68"/>
      <c r="BP1589" s="68"/>
      <c r="BQ1589" s="68"/>
      <c r="BR1589" s="68"/>
      <c r="BS1589" s="46"/>
    </row>
    <row r="1590" spans="4:71" s="47" customFormat="1" ht="9.75" customHeight="1" x14ac:dyDescent="0.3">
      <c r="D1590" s="68"/>
      <c r="E1590" s="68"/>
      <c r="F1590" s="68"/>
      <c r="G1590" s="68"/>
      <c r="H1590" s="68"/>
      <c r="I1590" s="68"/>
      <c r="J1590" s="68"/>
      <c r="K1590" s="68"/>
      <c r="L1590" s="68"/>
      <c r="M1590" s="68"/>
      <c r="N1590" s="68"/>
      <c r="O1590" s="68"/>
      <c r="P1590" s="68"/>
      <c r="Q1590" s="68"/>
      <c r="R1590" s="68"/>
      <c r="S1590" s="68"/>
      <c r="T1590" s="68"/>
      <c r="U1590" s="68"/>
      <c r="V1590" s="68"/>
      <c r="W1590" s="68"/>
      <c r="X1590" s="68"/>
      <c r="Y1590" s="68"/>
      <c r="Z1590" s="68"/>
      <c r="AA1590" s="68"/>
      <c r="AB1590" s="68"/>
      <c r="AC1590" s="68"/>
      <c r="AD1590" s="68"/>
      <c r="AE1590" s="68"/>
      <c r="AF1590" s="68"/>
      <c r="AG1590" s="68"/>
      <c r="AH1590" s="68"/>
      <c r="AI1590" s="68"/>
      <c r="AJ1590" s="68"/>
      <c r="AK1590" s="68"/>
      <c r="AL1590" s="68"/>
      <c r="AM1590" s="68"/>
      <c r="AN1590" s="68"/>
      <c r="AO1590" s="68"/>
      <c r="AP1590" s="68"/>
      <c r="AQ1590" s="68"/>
      <c r="AR1590" s="68"/>
      <c r="AS1590" s="68"/>
      <c r="AT1590" s="68"/>
      <c r="AU1590" s="68"/>
      <c r="AV1590" s="68"/>
      <c r="AW1590" s="68"/>
      <c r="AX1590" s="68"/>
      <c r="AY1590" s="68"/>
      <c r="AZ1590" s="68"/>
      <c r="BA1590" s="68"/>
      <c r="BB1590" s="68"/>
      <c r="BC1590" s="68"/>
      <c r="BD1590" s="68"/>
      <c r="BE1590" s="68"/>
      <c r="BF1590" s="68"/>
      <c r="BG1590" s="68"/>
      <c r="BH1590" s="68"/>
      <c r="BI1590" s="68"/>
      <c r="BJ1590" s="68"/>
      <c r="BK1590" s="68"/>
      <c r="BL1590" s="68"/>
      <c r="BM1590" s="68"/>
      <c r="BN1590" s="68"/>
      <c r="BO1590" s="68"/>
      <c r="BP1590" s="68"/>
      <c r="BQ1590" s="68"/>
      <c r="BR1590" s="68"/>
      <c r="BS1590" s="46"/>
    </row>
    <row r="1591" spans="4:71" s="47" customFormat="1" ht="9.75" customHeight="1" x14ac:dyDescent="0.3">
      <c r="D1591" s="68"/>
      <c r="E1591" s="68"/>
      <c r="F1591" s="68"/>
      <c r="G1591" s="68"/>
      <c r="H1591" s="68"/>
      <c r="I1591" s="68"/>
      <c r="J1591" s="68"/>
      <c r="K1591" s="68"/>
      <c r="L1591" s="68"/>
      <c r="M1591" s="68"/>
      <c r="N1591" s="68"/>
      <c r="O1591" s="68"/>
      <c r="P1591" s="68"/>
      <c r="Q1591" s="68"/>
      <c r="R1591" s="68"/>
      <c r="S1591" s="68"/>
      <c r="T1591" s="68"/>
      <c r="U1591" s="68"/>
      <c r="V1591" s="68"/>
      <c r="W1591" s="68"/>
      <c r="X1591" s="68"/>
      <c r="Y1591" s="68"/>
      <c r="Z1591" s="68"/>
      <c r="AA1591" s="68"/>
      <c r="AB1591" s="68"/>
      <c r="AC1591" s="68"/>
      <c r="AD1591" s="68"/>
      <c r="AE1591" s="68"/>
      <c r="AF1591" s="68"/>
      <c r="AG1591" s="68"/>
      <c r="AH1591" s="68"/>
      <c r="AI1591" s="68"/>
      <c r="AJ1591" s="68"/>
      <c r="AK1591" s="68"/>
      <c r="AL1591" s="68"/>
      <c r="AM1591" s="68"/>
      <c r="AN1591" s="68"/>
      <c r="AO1591" s="68"/>
      <c r="AP1591" s="68"/>
      <c r="AQ1591" s="68"/>
      <c r="AR1591" s="68"/>
      <c r="AS1591" s="68"/>
      <c r="AT1591" s="68"/>
      <c r="AU1591" s="68"/>
      <c r="AV1591" s="68"/>
      <c r="AW1591" s="68"/>
      <c r="AX1591" s="68"/>
      <c r="AY1591" s="68"/>
      <c r="AZ1591" s="68"/>
      <c r="BA1591" s="68"/>
      <c r="BB1591" s="68"/>
      <c r="BC1591" s="68"/>
      <c r="BD1591" s="68"/>
      <c r="BE1591" s="68"/>
      <c r="BF1591" s="68"/>
      <c r="BG1591" s="68"/>
      <c r="BH1591" s="68"/>
      <c r="BI1591" s="68"/>
      <c r="BJ1591" s="68"/>
      <c r="BK1591" s="68"/>
      <c r="BL1591" s="68"/>
      <c r="BM1591" s="68"/>
      <c r="BN1591" s="68"/>
      <c r="BO1591" s="68"/>
      <c r="BP1591" s="68"/>
      <c r="BQ1591" s="68"/>
      <c r="BR1591" s="68"/>
      <c r="BS1591" s="46"/>
    </row>
    <row r="1592" spans="4:71" s="47" customFormat="1" ht="9.75" customHeight="1" x14ac:dyDescent="0.3">
      <c r="D1592" s="68"/>
      <c r="E1592" s="68"/>
      <c r="F1592" s="68"/>
      <c r="G1592" s="68"/>
      <c r="H1592" s="68"/>
      <c r="I1592" s="68"/>
      <c r="J1592" s="68"/>
      <c r="K1592" s="68"/>
      <c r="L1592" s="68"/>
      <c r="M1592" s="68"/>
      <c r="N1592" s="68"/>
      <c r="O1592" s="68"/>
      <c r="P1592" s="68"/>
      <c r="Q1592" s="68"/>
      <c r="R1592" s="68"/>
      <c r="S1592" s="68"/>
      <c r="T1592" s="68"/>
      <c r="U1592" s="68"/>
      <c r="V1592" s="68"/>
      <c r="W1592" s="68"/>
      <c r="X1592" s="68"/>
      <c r="Y1592" s="68"/>
      <c r="Z1592" s="68"/>
      <c r="AA1592" s="68"/>
      <c r="AB1592" s="68"/>
      <c r="AC1592" s="68"/>
      <c r="AD1592" s="68"/>
      <c r="AE1592" s="68"/>
      <c r="AF1592" s="68"/>
      <c r="AG1592" s="68"/>
      <c r="AH1592" s="68"/>
      <c r="AI1592" s="68"/>
      <c r="AJ1592" s="68"/>
      <c r="AK1592" s="68"/>
      <c r="AL1592" s="68"/>
      <c r="AM1592" s="68"/>
      <c r="AN1592" s="68"/>
      <c r="AO1592" s="68"/>
      <c r="AP1592" s="68"/>
      <c r="AQ1592" s="68"/>
      <c r="AR1592" s="68"/>
      <c r="AS1592" s="68"/>
      <c r="AT1592" s="68"/>
      <c r="AU1592" s="68"/>
      <c r="AV1592" s="68"/>
      <c r="AW1592" s="68"/>
      <c r="AX1592" s="68"/>
      <c r="AY1592" s="68"/>
      <c r="AZ1592" s="68"/>
      <c r="BA1592" s="68"/>
      <c r="BB1592" s="68"/>
      <c r="BC1592" s="68"/>
      <c r="BD1592" s="68"/>
      <c r="BE1592" s="68"/>
      <c r="BF1592" s="68"/>
      <c r="BG1592" s="68"/>
      <c r="BH1592" s="68"/>
      <c r="BI1592" s="68"/>
      <c r="BJ1592" s="68"/>
      <c r="BK1592" s="68"/>
      <c r="BL1592" s="68"/>
      <c r="BM1592" s="68"/>
      <c r="BN1592" s="68"/>
      <c r="BO1592" s="68"/>
      <c r="BP1592" s="68"/>
      <c r="BQ1592" s="68"/>
      <c r="BR1592" s="68"/>
      <c r="BS1592" s="46"/>
    </row>
    <row r="1593" spans="4:71" s="47" customFormat="1" ht="9.75" customHeight="1" x14ac:dyDescent="0.3">
      <c r="D1593" s="68"/>
      <c r="E1593" s="68"/>
      <c r="F1593" s="68"/>
      <c r="G1593" s="68"/>
      <c r="H1593" s="68"/>
      <c r="I1593" s="68"/>
      <c r="J1593" s="68"/>
      <c r="K1593" s="68"/>
      <c r="L1593" s="68"/>
      <c r="M1593" s="68"/>
      <c r="N1593" s="68"/>
      <c r="O1593" s="68"/>
      <c r="P1593" s="68"/>
      <c r="Q1593" s="68"/>
      <c r="R1593" s="68"/>
      <c r="S1593" s="68"/>
      <c r="T1593" s="68"/>
      <c r="U1593" s="68"/>
      <c r="V1593" s="68"/>
      <c r="W1593" s="68"/>
      <c r="X1593" s="68"/>
      <c r="Y1593" s="68"/>
      <c r="Z1593" s="68"/>
      <c r="AA1593" s="68"/>
      <c r="AB1593" s="68"/>
      <c r="AC1593" s="68"/>
      <c r="AD1593" s="68"/>
      <c r="AE1593" s="68"/>
      <c r="AF1593" s="68"/>
      <c r="AG1593" s="68"/>
      <c r="AH1593" s="68"/>
      <c r="AI1593" s="68"/>
      <c r="AJ1593" s="68"/>
      <c r="AK1593" s="68"/>
      <c r="AL1593" s="68"/>
      <c r="AM1593" s="68"/>
      <c r="AN1593" s="68"/>
      <c r="AO1593" s="68"/>
      <c r="AP1593" s="68"/>
      <c r="AQ1593" s="68"/>
      <c r="AR1593" s="68"/>
      <c r="AS1593" s="68"/>
      <c r="AT1593" s="68"/>
      <c r="AU1593" s="68"/>
      <c r="AV1593" s="68"/>
      <c r="AW1593" s="68"/>
      <c r="AX1593" s="68"/>
      <c r="AY1593" s="68"/>
      <c r="AZ1593" s="68"/>
      <c r="BA1593" s="68"/>
      <c r="BB1593" s="68"/>
      <c r="BC1593" s="68"/>
      <c r="BD1593" s="68"/>
      <c r="BE1593" s="68"/>
      <c r="BF1593" s="68"/>
      <c r="BG1593" s="68"/>
      <c r="BH1593" s="68"/>
      <c r="BI1593" s="68"/>
      <c r="BJ1593" s="68"/>
      <c r="BK1593" s="68"/>
      <c r="BL1593" s="68"/>
      <c r="BM1593" s="68"/>
      <c r="BN1593" s="68"/>
      <c r="BO1593" s="68"/>
      <c r="BP1593" s="68"/>
      <c r="BQ1593" s="68"/>
      <c r="BR1593" s="68"/>
      <c r="BS1593" s="46"/>
    </row>
    <row r="1594" spans="4:71" s="47" customFormat="1" ht="9.75" customHeight="1" x14ac:dyDescent="0.3">
      <c r="D1594" s="68"/>
      <c r="E1594" s="68"/>
      <c r="F1594" s="68"/>
      <c r="G1594" s="68"/>
      <c r="H1594" s="68"/>
      <c r="I1594" s="68"/>
      <c r="J1594" s="68"/>
      <c r="K1594" s="68"/>
      <c r="L1594" s="68"/>
      <c r="M1594" s="68"/>
      <c r="N1594" s="68"/>
      <c r="O1594" s="68"/>
      <c r="P1594" s="68"/>
      <c r="Q1594" s="68"/>
      <c r="R1594" s="68"/>
      <c r="S1594" s="68"/>
      <c r="T1594" s="68"/>
      <c r="U1594" s="68"/>
      <c r="V1594" s="68"/>
      <c r="W1594" s="68"/>
      <c r="X1594" s="68"/>
      <c r="Y1594" s="68"/>
      <c r="Z1594" s="68"/>
      <c r="AA1594" s="68"/>
      <c r="AB1594" s="68"/>
      <c r="AC1594" s="68"/>
      <c r="AD1594" s="68"/>
      <c r="AE1594" s="68"/>
      <c r="AF1594" s="68"/>
      <c r="AG1594" s="68"/>
      <c r="AH1594" s="68"/>
      <c r="AI1594" s="68"/>
      <c r="AJ1594" s="68"/>
      <c r="AK1594" s="68"/>
      <c r="AL1594" s="68"/>
      <c r="AM1594" s="68"/>
      <c r="AN1594" s="68"/>
      <c r="AO1594" s="68"/>
      <c r="AP1594" s="68"/>
      <c r="AQ1594" s="68"/>
      <c r="AR1594" s="68"/>
      <c r="AS1594" s="68"/>
      <c r="AT1594" s="68"/>
      <c r="AU1594" s="68"/>
      <c r="AV1594" s="68"/>
      <c r="AW1594" s="68"/>
      <c r="AX1594" s="68"/>
      <c r="AY1594" s="68"/>
      <c r="AZ1594" s="68"/>
      <c r="BA1594" s="68"/>
      <c r="BB1594" s="68"/>
      <c r="BC1594" s="68"/>
      <c r="BD1594" s="68"/>
      <c r="BE1594" s="68"/>
      <c r="BF1594" s="68"/>
      <c r="BG1594" s="68"/>
      <c r="BH1594" s="68"/>
      <c r="BI1594" s="68"/>
      <c r="BJ1594" s="68"/>
      <c r="BK1594" s="68"/>
      <c r="BL1594" s="68"/>
      <c r="BM1594" s="68"/>
      <c r="BN1594" s="68"/>
      <c r="BO1594" s="68"/>
      <c r="BP1594" s="68"/>
      <c r="BQ1594" s="68"/>
      <c r="BR1594" s="68"/>
      <c r="BS1594" s="46"/>
    </row>
    <row r="1595" spans="4:71" s="47" customFormat="1" ht="9.75" customHeight="1" x14ac:dyDescent="0.3">
      <c r="D1595" s="68"/>
      <c r="E1595" s="68"/>
      <c r="F1595" s="68"/>
      <c r="G1595" s="68"/>
      <c r="H1595" s="68"/>
      <c r="I1595" s="68"/>
      <c r="J1595" s="68"/>
      <c r="K1595" s="68"/>
      <c r="L1595" s="68"/>
      <c r="M1595" s="68"/>
      <c r="N1595" s="68"/>
      <c r="O1595" s="68"/>
      <c r="P1595" s="68"/>
      <c r="Q1595" s="68"/>
      <c r="R1595" s="68"/>
      <c r="S1595" s="68"/>
      <c r="T1595" s="68"/>
      <c r="U1595" s="68"/>
      <c r="V1595" s="68"/>
      <c r="W1595" s="68"/>
      <c r="X1595" s="68"/>
      <c r="Y1595" s="68"/>
      <c r="Z1595" s="68"/>
      <c r="AA1595" s="68"/>
      <c r="AB1595" s="68"/>
      <c r="AC1595" s="68"/>
      <c r="AD1595" s="68"/>
      <c r="AE1595" s="68"/>
      <c r="AF1595" s="68"/>
      <c r="AG1595" s="68"/>
      <c r="AH1595" s="68"/>
      <c r="AI1595" s="68"/>
      <c r="AJ1595" s="68"/>
      <c r="AK1595" s="68"/>
      <c r="AL1595" s="68"/>
      <c r="AM1595" s="68"/>
      <c r="AN1595" s="68"/>
      <c r="AO1595" s="68"/>
      <c r="AP1595" s="68"/>
      <c r="AQ1595" s="68"/>
      <c r="AR1595" s="68"/>
      <c r="AS1595" s="68"/>
      <c r="AT1595" s="68"/>
      <c r="AU1595" s="68"/>
      <c r="AV1595" s="68"/>
      <c r="AW1595" s="68"/>
      <c r="AX1595" s="68"/>
      <c r="AY1595" s="68"/>
      <c r="AZ1595" s="68"/>
      <c r="BA1595" s="68"/>
      <c r="BB1595" s="68"/>
      <c r="BC1595" s="68"/>
      <c r="BD1595" s="68"/>
      <c r="BE1595" s="68"/>
      <c r="BF1595" s="68"/>
      <c r="BG1595" s="68"/>
      <c r="BH1595" s="68"/>
      <c r="BI1595" s="68"/>
      <c r="BJ1595" s="68"/>
      <c r="BK1595" s="68"/>
      <c r="BL1595" s="68"/>
      <c r="BM1595" s="68"/>
      <c r="BN1595" s="68"/>
      <c r="BO1595" s="68"/>
      <c r="BP1595" s="68"/>
      <c r="BQ1595" s="68"/>
      <c r="BR1595" s="68"/>
      <c r="BS1595" s="46"/>
    </row>
    <row r="1596" spans="4:71" s="47" customFormat="1" ht="9.75" customHeight="1" x14ac:dyDescent="0.3">
      <c r="D1596" s="68"/>
      <c r="E1596" s="68"/>
      <c r="F1596" s="68"/>
      <c r="G1596" s="68"/>
      <c r="H1596" s="68"/>
      <c r="I1596" s="68"/>
      <c r="J1596" s="68"/>
      <c r="K1596" s="68"/>
      <c r="L1596" s="68"/>
      <c r="M1596" s="68"/>
      <c r="N1596" s="68"/>
      <c r="O1596" s="68"/>
      <c r="P1596" s="68"/>
      <c r="Q1596" s="68"/>
      <c r="R1596" s="68"/>
      <c r="S1596" s="68"/>
      <c r="T1596" s="68"/>
      <c r="U1596" s="68"/>
      <c r="V1596" s="68"/>
      <c r="W1596" s="68"/>
      <c r="X1596" s="68"/>
      <c r="Y1596" s="68"/>
      <c r="Z1596" s="68"/>
      <c r="AA1596" s="68"/>
      <c r="AB1596" s="68"/>
      <c r="AC1596" s="68"/>
      <c r="AD1596" s="68"/>
      <c r="AE1596" s="68"/>
      <c r="AF1596" s="68"/>
      <c r="AG1596" s="68"/>
      <c r="AH1596" s="68"/>
      <c r="AI1596" s="68"/>
      <c r="AJ1596" s="68"/>
      <c r="AK1596" s="68"/>
      <c r="AL1596" s="68"/>
      <c r="AM1596" s="68"/>
      <c r="AN1596" s="68"/>
      <c r="AO1596" s="68"/>
      <c r="AP1596" s="68"/>
      <c r="AQ1596" s="68"/>
      <c r="AR1596" s="68"/>
      <c r="AS1596" s="68"/>
      <c r="AT1596" s="68"/>
      <c r="AU1596" s="68"/>
      <c r="AV1596" s="68"/>
      <c r="AW1596" s="68"/>
      <c r="AX1596" s="68"/>
      <c r="AY1596" s="68"/>
      <c r="AZ1596" s="68"/>
      <c r="BA1596" s="68"/>
      <c r="BB1596" s="68"/>
      <c r="BC1596" s="68"/>
      <c r="BD1596" s="68"/>
      <c r="BE1596" s="68"/>
      <c r="BF1596" s="68"/>
      <c r="BG1596" s="68"/>
      <c r="BH1596" s="68"/>
      <c r="BI1596" s="68"/>
      <c r="BJ1596" s="68"/>
      <c r="BK1596" s="68"/>
      <c r="BL1596" s="68"/>
      <c r="BM1596" s="68"/>
      <c r="BN1596" s="68"/>
      <c r="BO1596" s="68"/>
      <c r="BP1596" s="68"/>
      <c r="BQ1596" s="68"/>
      <c r="BR1596" s="68"/>
      <c r="BS1596" s="46"/>
    </row>
    <row r="1597" spans="4:71" s="47" customFormat="1" ht="9.75" customHeight="1" x14ac:dyDescent="0.3">
      <c r="D1597" s="68"/>
      <c r="E1597" s="68"/>
      <c r="F1597" s="68"/>
      <c r="G1597" s="68"/>
      <c r="H1597" s="68"/>
      <c r="I1597" s="68"/>
      <c r="J1597" s="68"/>
      <c r="K1597" s="68"/>
      <c r="L1597" s="68"/>
      <c r="M1597" s="68"/>
      <c r="N1597" s="68"/>
      <c r="O1597" s="68"/>
      <c r="P1597" s="68"/>
      <c r="Q1597" s="68"/>
      <c r="R1597" s="68"/>
      <c r="S1597" s="68"/>
      <c r="T1597" s="68"/>
      <c r="U1597" s="68"/>
      <c r="V1597" s="68"/>
      <c r="W1597" s="68"/>
      <c r="X1597" s="68"/>
      <c r="Y1597" s="68"/>
      <c r="Z1597" s="68"/>
      <c r="AA1597" s="68"/>
      <c r="AB1597" s="68"/>
      <c r="AC1597" s="68"/>
      <c r="AD1597" s="68"/>
      <c r="AE1597" s="68"/>
      <c r="AF1597" s="68"/>
      <c r="AG1597" s="68"/>
      <c r="AH1597" s="68"/>
      <c r="AI1597" s="68"/>
      <c r="AJ1597" s="68"/>
      <c r="AK1597" s="68"/>
      <c r="AL1597" s="68"/>
      <c r="AM1597" s="68"/>
      <c r="AN1597" s="68"/>
      <c r="AO1597" s="68"/>
      <c r="AP1597" s="68"/>
      <c r="AQ1597" s="68"/>
      <c r="AR1597" s="68"/>
      <c r="AS1597" s="68"/>
      <c r="AT1597" s="68"/>
      <c r="AU1597" s="68"/>
      <c r="AV1597" s="68"/>
      <c r="AW1597" s="68"/>
      <c r="AX1597" s="68"/>
      <c r="AY1597" s="68"/>
      <c r="AZ1597" s="68"/>
      <c r="BA1597" s="68"/>
      <c r="BB1597" s="68"/>
      <c r="BC1597" s="68"/>
      <c r="BD1597" s="68"/>
      <c r="BE1597" s="68"/>
      <c r="BF1597" s="68"/>
      <c r="BG1597" s="68"/>
      <c r="BH1597" s="68"/>
      <c r="BI1597" s="68"/>
      <c r="BJ1597" s="68"/>
      <c r="BK1597" s="68"/>
      <c r="BL1597" s="68"/>
      <c r="BM1597" s="68"/>
      <c r="BN1597" s="68"/>
      <c r="BO1597" s="68"/>
      <c r="BP1597" s="68"/>
      <c r="BQ1597" s="68"/>
      <c r="BR1597" s="68"/>
      <c r="BS1597" s="46"/>
    </row>
    <row r="1598" spans="4:71" s="47" customFormat="1" ht="9.75" customHeight="1" x14ac:dyDescent="0.3">
      <c r="D1598" s="68"/>
      <c r="E1598" s="68"/>
      <c r="F1598" s="68"/>
      <c r="G1598" s="68"/>
      <c r="H1598" s="68"/>
      <c r="I1598" s="68"/>
      <c r="J1598" s="68"/>
      <c r="K1598" s="68"/>
      <c r="L1598" s="68"/>
      <c r="M1598" s="68"/>
      <c r="N1598" s="68"/>
      <c r="O1598" s="68"/>
      <c r="P1598" s="68"/>
      <c r="Q1598" s="68"/>
      <c r="R1598" s="68"/>
      <c r="S1598" s="68"/>
      <c r="T1598" s="68"/>
      <c r="U1598" s="68"/>
      <c r="V1598" s="68"/>
      <c r="W1598" s="68"/>
      <c r="X1598" s="68"/>
      <c r="Y1598" s="68"/>
      <c r="Z1598" s="68"/>
      <c r="AA1598" s="68"/>
      <c r="AB1598" s="68"/>
      <c r="AC1598" s="68"/>
      <c r="AD1598" s="68"/>
      <c r="AE1598" s="68"/>
      <c r="AF1598" s="68"/>
      <c r="AG1598" s="68"/>
      <c r="AH1598" s="68"/>
      <c r="AI1598" s="68"/>
      <c r="AJ1598" s="68"/>
      <c r="AK1598" s="68"/>
      <c r="AL1598" s="68"/>
      <c r="AM1598" s="68"/>
      <c r="AN1598" s="68"/>
      <c r="AO1598" s="68"/>
      <c r="AP1598" s="68"/>
      <c r="AQ1598" s="68"/>
      <c r="AR1598" s="68"/>
      <c r="AS1598" s="68"/>
      <c r="AT1598" s="68"/>
      <c r="AU1598" s="68"/>
      <c r="AV1598" s="68"/>
      <c r="AW1598" s="68"/>
      <c r="AX1598" s="68"/>
      <c r="AY1598" s="68"/>
      <c r="AZ1598" s="68"/>
      <c r="BA1598" s="68"/>
      <c r="BB1598" s="68"/>
      <c r="BC1598" s="68"/>
      <c r="BD1598" s="68"/>
      <c r="BE1598" s="68"/>
      <c r="BF1598" s="68"/>
      <c r="BG1598" s="68"/>
      <c r="BH1598" s="68"/>
      <c r="BI1598" s="68"/>
      <c r="BJ1598" s="68"/>
      <c r="BK1598" s="68"/>
      <c r="BL1598" s="68"/>
      <c r="BM1598" s="68"/>
      <c r="BN1598" s="68"/>
      <c r="BO1598" s="68"/>
      <c r="BP1598" s="68"/>
      <c r="BQ1598" s="68"/>
      <c r="BR1598" s="68"/>
      <c r="BS1598" s="46"/>
    </row>
    <row r="1599" spans="4:71" s="47" customFormat="1" ht="9.75" customHeight="1" x14ac:dyDescent="0.3">
      <c r="D1599" s="68"/>
      <c r="E1599" s="68"/>
      <c r="F1599" s="68"/>
      <c r="G1599" s="68"/>
      <c r="H1599" s="68"/>
      <c r="I1599" s="68"/>
      <c r="J1599" s="68"/>
      <c r="K1599" s="68"/>
      <c r="L1599" s="68"/>
      <c r="M1599" s="68"/>
      <c r="N1599" s="68"/>
      <c r="O1599" s="68"/>
      <c r="P1599" s="68"/>
      <c r="Q1599" s="68"/>
      <c r="R1599" s="68"/>
      <c r="S1599" s="68"/>
      <c r="T1599" s="68"/>
      <c r="U1599" s="68"/>
      <c r="V1599" s="68"/>
      <c r="W1599" s="68"/>
      <c r="X1599" s="68"/>
      <c r="Y1599" s="68"/>
      <c r="Z1599" s="68"/>
      <c r="AA1599" s="68"/>
      <c r="AB1599" s="68"/>
      <c r="AC1599" s="68"/>
      <c r="AD1599" s="68"/>
      <c r="AE1599" s="68"/>
      <c r="AF1599" s="68"/>
      <c r="AG1599" s="68"/>
      <c r="AH1599" s="68"/>
      <c r="AI1599" s="68"/>
      <c r="AJ1599" s="68"/>
      <c r="AK1599" s="68"/>
      <c r="AL1599" s="68"/>
      <c r="AM1599" s="68"/>
      <c r="AN1599" s="68"/>
      <c r="AO1599" s="68"/>
      <c r="AP1599" s="68"/>
      <c r="AQ1599" s="68"/>
      <c r="AR1599" s="68"/>
      <c r="AS1599" s="68"/>
      <c r="AT1599" s="68"/>
      <c r="AU1599" s="68"/>
      <c r="AV1599" s="68"/>
      <c r="AW1599" s="68"/>
      <c r="AX1599" s="68"/>
      <c r="AY1599" s="68"/>
      <c r="AZ1599" s="68"/>
      <c r="BA1599" s="68"/>
      <c r="BB1599" s="68"/>
      <c r="BC1599" s="68"/>
      <c r="BD1599" s="68"/>
      <c r="BE1599" s="68"/>
      <c r="BF1599" s="68"/>
      <c r="BG1599" s="68"/>
      <c r="BH1599" s="68"/>
      <c r="BI1599" s="68"/>
      <c r="BJ1599" s="68"/>
      <c r="BK1599" s="68"/>
      <c r="BL1599" s="68"/>
      <c r="BM1599" s="68"/>
      <c r="BN1599" s="68"/>
      <c r="BO1599" s="68"/>
      <c r="BP1599" s="68"/>
      <c r="BQ1599" s="68"/>
      <c r="BR1599" s="68"/>
      <c r="BS1599" s="46"/>
    </row>
    <row r="1600" spans="4:71" s="47" customFormat="1" ht="9.75" customHeight="1" x14ac:dyDescent="0.3">
      <c r="D1600" s="68"/>
      <c r="E1600" s="68"/>
      <c r="F1600" s="68"/>
      <c r="G1600" s="68"/>
      <c r="H1600" s="68"/>
      <c r="I1600" s="68"/>
      <c r="J1600" s="68"/>
      <c r="K1600" s="68"/>
      <c r="L1600" s="68"/>
      <c r="M1600" s="68"/>
      <c r="N1600" s="68"/>
      <c r="O1600" s="68"/>
      <c r="P1600" s="68"/>
      <c r="Q1600" s="68"/>
      <c r="R1600" s="68"/>
      <c r="S1600" s="68"/>
      <c r="T1600" s="68"/>
      <c r="U1600" s="68"/>
      <c r="V1600" s="68"/>
      <c r="W1600" s="68"/>
      <c r="X1600" s="68"/>
      <c r="Y1600" s="68"/>
      <c r="Z1600" s="68"/>
      <c r="AA1600" s="68"/>
      <c r="AB1600" s="68"/>
      <c r="AC1600" s="68"/>
      <c r="AD1600" s="68"/>
      <c r="AE1600" s="68"/>
      <c r="AF1600" s="68"/>
      <c r="AG1600" s="68"/>
      <c r="AH1600" s="68"/>
      <c r="AI1600" s="68"/>
      <c r="AJ1600" s="68"/>
      <c r="AK1600" s="68"/>
      <c r="AL1600" s="68"/>
      <c r="AM1600" s="68"/>
      <c r="AN1600" s="68"/>
      <c r="AO1600" s="68"/>
      <c r="AP1600" s="68"/>
      <c r="AQ1600" s="68"/>
      <c r="AR1600" s="68"/>
      <c r="AS1600" s="68"/>
      <c r="AT1600" s="68"/>
      <c r="AU1600" s="68"/>
      <c r="AV1600" s="68"/>
      <c r="AW1600" s="68"/>
      <c r="AX1600" s="68"/>
      <c r="AY1600" s="68"/>
      <c r="AZ1600" s="68"/>
      <c r="BA1600" s="68"/>
      <c r="BB1600" s="68"/>
      <c r="BC1600" s="68"/>
      <c r="BD1600" s="68"/>
      <c r="BE1600" s="68"/>
      <c r="BF1600" s="68"/>
      <c r="BG1600" s="68"/>
      <c r="BH1600" s="68"/>
      <c r="BI1600" s="68"/>
      <c r="BJ1600" s="68"/>
      <c r="BK1600" s="68"/>
      <c r="BL1600" s="68"/>
      <c r="BM1600" s="68"/>
      <c r="BN1600" s="68"/>
      <c r="BO1600" s="68"/>
      <c r="BP1600" s="68"/>
      <c r="BQ1600" s="68"/>
      <c r="BR1600" s="68"/>
      <c r="BS1600" s="46"/>
    </row>
    <row r="1601" spans="4:71" s="47" customFormat="1" ht="9.75" customHeight="1" x14ac:dyDescent="0.3">
      <c r="D1601" s="68"/>
      <c r="E1601" s="68"/>
      <c r="F1601" s="68"/>
      <c r="G1601" s="68"/>
      <c r="H1601" s="68"/>
      <c r="I1601" s="68"/>
      <c r="J1601" s="68"/>
      <c r="K1601" s="68"/>
      <c r="L1601" s="68"/>
      <c r="M1601" s="68"/>
      <c r="N1601" s="68"/>
      <c r="O1601" s="68"/>
      <c r="P1601" s="68"/>
      <c r="Q1601" s="68"/>
      <c r="R1601" s="68"/>
      <c r="S1601" s="68"/>
      <c r="T1601" s="68"/>
      <c r="U1601" s="68"/>
      <c r="V1601" s="68"/>
      <c r="W1601" s="68"/>
      <c r="X1601" s="68"/>
      <c r="Y1601" s="68"/>
      <c r="Z1601" s="68"/>
      <c r="AA1601" s="68"/>
      <c r="AB1601" s="68"/>
      <c r="AC1601" s="68"/>
      <c r="AD1601" s="68"/>
      <c r="AE1601" s="68"/>
      <c r="AF1601" s="68"/>
      <c r="AG1601" s="68"/>
      <c r="AH1601" s="68"/>
      <c r="AI1601" s="68"/>
      <c r="AJ1601" s="68"/>
      <c r="AK1601" s="68"/>
      <c r="AL1601" s="68"/>
      <c r="AM1601" s="68"/>
      <c r="AN1601" s="68"/>
      <c r="AO1601" s="68"/>
      <c r="AP1601" s="68"/>
      <c r="AQ1601" s="68"/>
      <c r="AR1601" s="68"/>
      <c r="AS1601" s="68"/>
      <c r="AT1601" s="68"/>
      <c r="AU1601" s="68"/>
      <c r="AV1601" s="68"/>
      <c r="AW1601" s="68"/>
      <c r="AX1601" s="68"/>
      <c r="AY1601" s="68"/>
      <c r="AZ1601" s="68"/>
      <c r="BA1601" s="68"/>
      <c r="BB1601" s="68"/>
      <c r="BC1601" s="68"/>
      <c r="BD1601" s="68"/>
      <c r="BE1601" s="68"/>
      <c r="BF1601" s="68"/>
      <c r="BG1601" s="68"/>
      <c r="BH1601" s="68"/>
      <c r="BI1601" s="68"/>
      <c r="BJ1601" s="68"/>
      <c r="BK1601" s="68"/>
      <c r="BL1601" s="68"/>
      <c r="BM1601" s="68"/>
      <c r="BN1601" s="68"/>
      <c r="BO1601" s="68"/>
      <c r="BP1601" s="68"/>
      <c r="BQ1601" s="68"/>
      <c r="BR1601" s="68"/>
      <c r="BS1601" s="46"/>
    </row>
    <row r="1602" spans="4:71" s="47" customFormat="1" ht="9.75" customHeight="1" x14ac:dyDescent="0.3">
      <c r="D1602" s="68"/>
      <c r="E1602" s="68"/>
      <c r="F1602" s="68"/>
      <c r="G1602" s="68"/>
      <c r="H1602" s="68"/>
      <c r="I1602" s="68"/>
      <c r="J1602" s="68"/>
      <c r="K1602" s="68"/>
      <c r="L1602" s="68"/>
      <c r="M1602" s="68"/>
      <c r="N1602" s="68"/>
      <c r="O1602" s="68"/>
      <c r="P1602" s="68"/>
      <c r="Q1602" s="68"/>
      <c r="R1602" s="68"/>
      <c r="S1602" s="68"/>
      <c r="T1602" s="68"/>
      <c r="U1602" s="68"/>
      <c r="V1602" s="68"/>
      <c r="W1602" s="68"/>
      <c r="X1602" s="68"/>
      <c r="Y1602" s="68"/>
      <c r="Z1602" s="68"/>
      <c r="AA1602" s="68"/>
      <c r="AB1602" s="68"/>
      <c r="AC1602" s="68"/>
      <c r="AD1602" s="68"/>
      <c r="AE1602" s="68"/>
      <c r="AF1602" s="68"/>
      <c r="AG1602" s="68"/>
      <c r="AH1602" s="68"/>
      <c r="AI1602" s="68"/>
      <c r="AJ1602" s="68"/>
      <c r="AK1602" s="68"/>
      <c r="AL1602" s="68"/>
      <c r="AM1602" s="68"/>
      <c r="AN1602" s="68"/>
      <c r="AO1602" s="68"/>
      <c r="AP1602" s="68"/>
      <c r="AQ1602" s="68"/>
      <c r="AR1602" s="68"/>
      <c r="AS1602" s="68"/>
      <c r="AT1602" s="68"/>
      <c r="AU1602" s="68"/>
      <c r="AV1602" s="68"/>
      <c r="AW1602" s="68"/>
      <c r="AX1602" s="68"/>
      <c r="AY1602" s="68"/>
      <c r="AZ1602" s="68"/>
      <c r="BA1602" s="68"/>
      <c r="BB1602" s="68"/>
      <c r="BC1602" s="68"/>
      <c r="BD1602" s="68"/>
      <c r="BE1602" s="68"/>
      <c r="BF1602" s="68"/>
      <c r="BG1602" s="68"/>
      <c r="BH1602" s="68"/>
      <c r="BI1602" s="68"/>
      <c r="BJ1602" s="68"/>
      <c r="BK1602" s="68"/>
      <c r="BL1602" s="68"/>
      <c r="BM1602" s="68"/>
      <c r="BN1602" s="68"/>
      <c r="BO1602" s="68"/>
      <c r="BP1602" s="68"/>
      <c r="BQ1602" s="68"/>
      <c r="BR1602" s="68"/>
      <c r="BS1602" s="46"/>
    </row>
    <row r="1603" spans="4:71" s="47" customFormat="1" ht="9.75" customHeight="1" x14ac:dyDescent="0.3">
      <c r="D1603" s="68"/>
      <c r="E1603" s="68"/>
      <c r="F1603" s="68"/>
      <c r="G1603" s="68"/>
      <c r="H1603" s="68"/>
      <c r="I1603" s="68"/>
      <c r="J1603" s="68"/>
      <c r="K1603" s="68"/>
      <c r="L1603" s="68"/>
      <c r="M1603" s="68"/>
      <c r="N1603" s="68"/>
      <c r="O1603" s="68"/>
      <c r="P1603" s="68"/>
      <c r="Q1603" s="68"/>
      <c r="R1603" s="68"/>
      <c r="S1603" s="68"/>
      <c r="T1603" s="68"/>
      <c r="U1603" s="68"/>
      <c r="V1603" s="68"/>
      <c r="W1603" s="68"/>
      <c r="X1603" s="68"/>
      <c r="Y1603" s="68"/>
      <c r="Z1603" s="68"/>
      <c r="AA1603" s="68"/>
      <c r="AB1603" s="68"/>
      <c r="AC1603" s="68"/>
      <c r="AD1603" s="68"/>
      <c r="AE1603" s="68"/>
      <c r="AF1603" s="68"/>
      <c r="AG1603" s="68"/>
      <c r="AH1603" s="68"/>
      <c r="AI1603" s="68"/>
      <c r="AJ1603" s="68"/>
      <c r="AK1603" s="68"/>
      <c r="AL1603" s="68"/>
      <c r="AM1603" s="68"/>
      <c r="AN1603" s="68"/>
      <c r="AO1603" s="68"/>
      <c r="AP1603" s="68"/>
      <c r="AQ1603" s="68"/>
      <c r="AR1603" s="68"/>
      <c r="AS1603" s="68"/>
      <c r="AT1603" s="68"/>
      <c r="AU1603" s="68"/>
      <c r="AV1603" s="68"/>
      <c r="AW1603" s="68"/>
      <c r="AX1603" s="68"/>
      <c r="AY1603" s="68"/>
      <c r="AZ1603" s="68"/>
      <c r="BA1603" s="68"/>
      <c r="BB1603" s="68"/>
      <c r="BC1603" s="68"/>
      <c r="BD1603" s="68"/>
      <c r="BE1603" s="68"/>
      <c r="BF1603" s="68"/>
      <c r="BG1603" s="68"/>
      <c r="BH1603" s="68"/>
      <c r="BI1603" s="68"/>
      <c r="BJ1603" s="68"/>
      <c r="BK1603" s="68"/>
      <c r="BL1603" s="68"/>
      <c r="BM1603" s="68"/>
      <c r="BN1603" s="68"/>
      <c r="BO1603" s="68"/>
      <c r="BP1603" s="68"/>
      <c r="BQ1603" s="68"/>
      <c r="BR1603" s="68"/>
      <c r="BS1603" s="46"/>
    </row>
    <row r="1604" spans="4:71" s="47" customFormat="1" ht="9.75" customHeight="1" x14ac:dyDescent="0.3">
      <c r="D1604" s="68"/>
      <c r="E1604" s="68"/>
      <c r="F1604" s="68"/>
      <c r="G1604" s="68"/>
      <c r="H1604" s="68"/>
      <c r="I1604" s="68"/>
      <c r="J1604" s="68"/>
      <c r="K1604" s="68"/>
      <c r="L1604" s="68"/>
      <c r="M1604" s="68"/>
      <c r="N1604" s="68"/>
      <c r="O1604" s="68"/>
      <c r="P1604" s="68"/>
      <c r="Q1604" s="68"/>
      <c r="R1604" s="68"/>
      <c r="S1604" s="68"/>
      <c r="T1604" s="68"/>
      <c r="U1604" s="68"/>
      <c r="V1604" s="68"/>
      <c r="W1604" s="68"/>
      <c r="X1604" s="68"/>
      <c r="Y1604" s="68"/>
      <c r="Z1604" s="68"/>
      <c r="AA1604" s="68"/>
      <c r="AB1604" s="68"/>
      <c r="AC1604" s="68"/>
      <c r="AD1604" s="68"/>
      <c r="AE1604" s="68"/>
      <c r="AF1604" s="68"/>
      <c r="AG1604" s="68"/>
      <c r="AH1604" s="68"/>
      <c r="AI1604" s="68"/>
      <c r="AJ1604" s="68"/>
      <c r="AK1604" s="68"/>
      <c r="AL1604" s="68"/>
      <c r="AM1604" s="68"/>
      <c r="AN1604" s="68"/>
      <c r="AO1604" s="68"/>
      <c r="AP1604" s="68"/>
      <c r="AQ1604" s="68"/>
      <c r="AR1604" s="68"/>
      <c r="AS1604" s="68"/>
      <c r="AT1604" s="68"/>
      <c r="AU1604" s="68"/>
      <c r="AV1604" s="68"/>
      <c r="AW1604" s="68"/>
      <c r="AX1604" s="68"/>
      <c r="AY1604" s="68"/>
      <c r="AZ1604" s="68"/>
      <c r="BA1604" s="68"/>
      <c r="BB1604" s="68"/>
      <c r="BC1604" s="68"/>
      <c r="BD1604" s="68"/>
      <c r="BE1604" s="68"/>
      <c r="BF1604" s="68"/>
      <c r="BG1604" s="68"/>
      <c r="BH1604" s="68"/>
      <c r="BI1604" s="68"/>
      <c r="BJ1604" s="68"/>
      <c r="BK1604" s="68"/>
      <c r="BL1604" s="68"/>
      <c r="BM1604" s="68"/>
      <c r="BN1604" s="68"/>
      <c r="BO1604" s="68"/>
      <c r="BP1604" s="68"/>
      <c r="BQ1604" s="68"/>
      <c r="BR1604" s="68"/>
      <c r="BS1604" s="46"/>
    </row>
    <row r="1605" spans="4:71" s="47" customFormat="1" ht="9.75" customHeight="1" x14ac:dyDescent="0.3">
      <c r="D1605" s="68"/>
      <c r="E1605" s="68"/>
      <c r="F1605" s="68"/>
      <c r="G1605" s="68"/>
      <c r="H1605" s="68"/>
      <c r="I1605" s="68"/>
      <c r="J1605" s="68"/>
      <c r="K1605" s="68"/>
      <c r="L1605" s="68"/>
      <c r="M1605" s="68"/>
      <c r="N1605" s="68"/>
      <c r="O1605" s="68"/>
      <c r="P1605" s="68"/>
      <c r="Q1605" s="68"/>
      <c r="R1605" s="68"/>
      <c r="S1605" s="68"/>
      <c r="T1605" s="68"/>
      <c r="U1605" s="68"/>
      <c r="V1605" s="68"/>
      <c r="W1605" s="68"/>
      <c r="X1605" s="68"/>
      <c r="Y1605" s="68"/>
      <c r="Z1605" s="68"/>
      <c r="AA1605" s="68"/>
      <c r="AB1605" s="68"/>
      <c r="AC1605" s="68"/>
      <c r="AD1605" s="68"/>
      <c r="AE1605" s="68"/>
      <c r="AF1605" s="68"/>
      <c r="AG1605" s="68"/>
      <c r="AH1605" s="68"/>
      <c r="AI1605" s="68"/>
      <c r="AJ1605" s="68"/>
      <c r="AK1605" s="68"/>
      <c r="AL1605" s="68"/>
      <c r="AM1605" s="68"/>
      <c r="AN1605" s="68"/>
      <c r="AO1605" s="68"/>
      <c r="AP1605" s="68"/>
      <c r="AQ1605" s="68"/>
      <c r="AR1605" s="68"/>
      <c r="AS1605" s="68"/>
      <c r="AT1605" s="68"/>
      <c r="AU1605" s="68"/>
      <c r="AV1605" s="68"/>
      <c r="AW1605" s="68"/>
      <c r="AX1605" s="68"/>
      <c r="AY1605" s="68"/>
      <c r="AZ1605" s="68"/>
      <c r="BA1605" s="68"/>
      <c r="BB1605" s="68"/>
      <c r="BC1605" s="68"/>
      <c r="BD1605" s="68"/>
      <c r="BE1605" s="68"/>
      <c r="BF1605" s="68"/>
      <c r="BG1605" s="68"/>
      <c r="BH1605" s="68"/>
      <c r="BI1605" s="68"/>
      <c r="BJ1605" s="68"/>
      <c r="BK1605" s="68"/>
      <c r="BL1605" s="68"/>
      <c r="BM1605" s="68"/>
      <c r="BN1605" s="68"/>
      <c r="BO1605" s="68"/>
      <c r="BP1605" s="68"/>
      <c r="BQ1605" s="68"/>
      <c r="BR1605" s="68"/>
      <c r="BS1605" s="46"/>
    </row>
    <row r="1606" spans="4:71" s="47" customFormat="1" ht="9.75" customHeight="1" x14ac:dyDescent="0.3">
      <c r="D1606" s="68"/>
      <c r="E1606" s="68"/>
      <c r="F1606" s="68"/>
      <c r="G1606" s="68"/>
      <c r="H1606" s="68"/>
      <c r="I1606" s="68"/>
      <c r="J1606" s="68"/>
      <c r="K1606" s="68"/>
      <c r="L1606" s="68"/>
      <c r="M1606" s="68"/>
      <c r="N1606" s="68"/>
      <c r="O1606" s="68"/>
      <c r="P1606" s="68"/>
      <c r="Q1606" s="68"/>
      <c r="R1606" s="68"/>
      <c r="S1606" s="68"/>
      <c r="T1606" s="68"/>
      <c r="U1606" s="68"/>
      <c r="V1606" s="68"/>
      <c r="W1606" s="68"/>
      <c r="X1606" s="68"/>
      <c r="Y1606" s="68"/>
      <c r="Z1606" s="68"/>
      <c r="AA1606" s="68"/>
      <c r="AB1606" s="68"/>
      <c r="AC1606" s="68"/>
      <c r="AD1606" s="68"/>
      <c r="AE1606" s="68"/>
      <c r="AF1606" s="68"/>
      <c r="AG1606" s="68"/>
      <c r="AH1606" s="68"/>
      <c r="AI1606" s="68"/>
      <c r="AJ1606" s="68"/>
      <c r="AK1606" s="68"/>
      <c r="AL1606" s="68"/>
      <c r="AM1606" s="68"/>
      <c r="AN1606" s="68"/>
      <c r="AO1606" s="68"/>
      <c r="AP1606" s="68"/>
      <c r="AQ1606" s="68"/>
      <c r="AR1606" s="68"/>
      <c r="AS1606" s="68"/>
      <c r="AT1606" s="68"/>
      <c r="AU1606" s="68"/>
      <c r="AV1606" s="68"/>
      <c r="AW1606" s="68"/>
      <c r="AX1606" s="68"/>
      <c r="AY1606" s="68"/>
      <c r="AZ1606" s="68"/>
      <c r="BA1606" s="68"/>
      <c r="BB1606" s="68"/>
      <c r="BC1606" s="68"/>
      <c r="BD1606" s="68"/>
      <c r="BE1606" s="68"/>
      <c r="BF1606" s="68"/>
      <c r="BG1606" s="68"/>
      <c r="BH1606" s="68"/>
      <c r="BI1606" s="68"/>
      <c r="BJ1606" s="68"/>
      <c r="BK1606" s="68"/>
      <c r="BL1606" s="68"/>
      <c r="BM1606" s="68"/>
      <c r="BN1606" s="68"/>
      <c r="BO1606" s="68"/>
      <c r="BP1606" s="68"/>
      <c r="BQ1606" s="68"/>
      <c r="BR1606" s="68"/>
      <c r="BS1606" s="46"/>
    </row>
    <row r="1607" spans="4:71" s="47" customFormat="1" ht="9.75" customHeight="1" x14ac:dyDescent="0.3">
      <c r="D1607" s="68"/>
      <c r="E1607" s="68"/>
      <c r="F1607" s="68"/>
      <c r="G1607" s="68"/>
      <c r="H1607" s="68"/>
      <c r="I1607" s="68"/>
      <c r="J1607" s="68"/>
      <c r="K1607" s="68"/>
      <c r="L1607" s="68"/>
      <c r="M1607" s="68"/>
      <c r="N1607" s="68"/>
      <c r="O1607" s="68"/>
      <c r="P1607" s="68"/>
      <c r="Q1607" s="68"/>
      <c r="R1607" s="68"/>
      <c r="S1607" s="68"/>
      <c r="T1607" s="68"/>
      <c r="U1607" s="68"/>
      <c r="V1607" s="68"/>
      <c r="W1607" s="68"/>
      <c r="X1607" s="68"/>
      <c r="Y1607" s="68"/>
      <c r="Z1607" s="68"/>
      <c r="AA1607" s="68"/>
      <c r="AB1607" s="68"/>
      <c r="AC1607" s="68"/>
      <c r="AD1607" s="68"/>
      <c r="AE1607" s="68"/>
      <c r="AF1607" s="68"/>
      <c r="AG1607" s="68"/>
      <c r="AH1607" s="68"/>
      <c r="AI1607" s="68"/>
      <c r="AJ1607" s="68"/>
      <c r="AK1607" s="68"/>
      <c r="AL1607" s="68"/>
      <c r="AM1607" s="68"/>
      <c r="AN1607" s="68"/>
      <c r="AO1607" s="68"/>
      <c r="AP1607" s="68"/>
      <c r="AQ1607" s="68"/>
      <c r="AR1607" s="68"/>
      <c r="AS1607" s="68"/>
      <c r="AT1607" s="68"/>
      <c r="AU1607" s="68"/>
      <c r="AV1607" s="68"/>
      <c r="AW1607" s="68"/>
      <c r="AX1607" s="68"/>
      <c r="AY1607" s="68"/>
      <c r="AZ1607" s="68"/>
      <c r="BA1607" s="68"/>
      <c r="BB1607" s="68"/>
      <c r="BC1607" s="68"/>
      <c r="BD1607" s="68"/>
      <c r="BE1607" s="68"/>
      <c r="BF1607" s="68"/>
      <c r="BG1607" s="68"/>
      <c r="BH1607" s="68"/>
      <c r="BI1607" s="68"/>
      <c r="BJ1607" s="68"/>
      <c r="BK1607" s="68"/>
      <c r="BL1607" s="68"/>
      <c r="BM1607" s="68"/>
      <c r="BN1607" s="68"/>
      <c r="BO1607" s="68"/>
      <c r="BP1607" s="68"/>
      <c r="BQ1607" s="68"/>
      <c r="BR1607" s="68"/>
      <c r="BS1607" s="46"/>
    </row>
    <row r="1608" spans="4:71" s="47" customFormat="1" ht="9.75" customHeight="1" x14ac:dyDescent="0.3">
      <c r="D1608" s="68"/>
      <c r="E1608" s="68"/>
      <c r="F1608" s="68"/>
      <c r="G1608" s="68"/>
      <c r="H1608" s="68"/>
      <c r="I1608" s="68"/>
      <c r="J1608" s="68"/>
      <c r="K1608" s="68"/>
      <c r="L1608" s="68"/>
      <c r="M1608" s="68"/>
      <c r="N1608" s="68"/>
      <c r="O1608" s="68"/>
      <c r="P1608" s="68"/>
      <c r="Q1608" s="68"/>
      <c r="R1608" s="68"/>
      <c r="S1608" s="68"/>
      <c r="T1608" s="68"/>
      <c r="U1608" s="68"/>
      <c r="V1608" s="68"/>
      <c r="W1608" s="68"/>
      <c r="X1608" s="68"/>
      <c r="Y1608" s="68"/>
      <c r="Z1608" s="68"/>
      <c r="AA1608" s="68"/>
      <c r="AB1608" s="68"/>
      <c r="AC1608" s="68"/>
      <c r="AD1608" s="68"/>
      <c r="AE1608" s="68"/>
      <c r="AF1608" s="68"/>
      <c r="AG1608" s="68"/>
      <c r="AH1608" s="68"/>
      <c r="AI1608" s="68"/>
      <c r="AJ1608" s="68"/>
      <c r="AK1608" s="68"/>
      <c r="AL1608" s="68"/>
      <c r="AM1608" s="68"/>
      <c r="AN1608" s="68"/>
      <c r="AO1608" s="68"/>
      <c r="AP1608" s="68"/>
      <c r="AQ1608" s="68"/>
      <c r="AR1608" s="68"/>
      <c r="AS1608" s="68"/>
      <c r="AT1608" s="68"/>
      <c r="AU1608" s="68"/>
      <c r="AV1608" s="68"/>
      <c r="AW1608" s="68"/>
      <c r="AX1608" s="68"/>
      <c r="AY1608" s="68"/>
      <c r="AZ1608" s="68"/>
      <c r="BA1608" s="68"/>
      <c r="BB1608" s="68"/>
      <c r="BC1608" s="68"/>
      <c r="BD1608" s="68"/>
      <c r="BE1608" s="68"/>
      <c r="BF1608" s="68"/>
      <c r="BG1608" s="68"/>
      <c r="BH1608" s="68"/>
      <c r="BI1608" s="68"/>
      <c r="BJ1608" s="68"/>
      <c r="BK1608" s="68"/>
      <c r="BL1608" s="68"/>
      <c r="BM1608" s="68"/>
      <c r="BN1608" s="68"/>
      <c r="BO1608" s="68"/>
      <c r="BP1608" s="68"/>
      <c r="BQ1608" s="68"/>
      <c r="BR1608" s="68"/>
      <c r="BS1608" s="46"/>
    </row>
    <row r="1609" spans="4:71" s="47" customFormat="1" ht="9.75" customHeight="1" x14ac:dyDescent="0.3">
      <c r="D1609" s="68"/>
      <c r="E1609" s="68"/>
      <c r="F1609" s="68"/>
      <c r="G1609" s="68"/>
      <c r="H1609" s="68"/>
      <c r="I1609" s="68"/>
      <c r="J1609" s="68"/>
      <c r="K1609" s="68"/>
      <c r="L1609" s="68"/>
      <c r="M1609" s="68"/>
      <c r="N1609" s="68"/>
      <c r="O1609" s="68"/>
      <c r="P1609" s="68"/>
      <c r="Q1609" s="68"/>
      <c r="R1609" s="68"/>
      <c r="S1609" s="68"/>
      <c r="T1609" s="68"/>
      <c r="U1609" s="68"/>
      <c r="V1609" s="68"/>
      <c r="W1609" s="68"/>
      <c r="X1609" s="68"/>
      <c r="Y1609" s="68"/>
      <c r="Z1609" s="68"/>
      <c r="AA1609" s="68"/>
      <c r="AB1609" s="68"/>
      <c r="AC1609" s="68"/>
      <c r="AD1609" s="68"/>
      <c r="AE1609" s="68"/>
      <c r="AF1609" s="68"/>
      <c r="AG1609" s="68"/>
      <c r="AH1609" s="68"/>
      <c r="AI1609" s="68"/>
      <c r="AJ1609" s="68"/>
      <c r="AK1609" s="68"/>
      <c r="AL1609" s="68"/>
      <c r="AM1609" s="68"/>
      <c r="AN1609" s="68"/>
      <c r="AO1609" s="68"/>
      <c r="AP1609" s="68"/>
      <c r="AQ1609" s="68"/>
      <c r="AR1609" s="68"/>
      <c r="AS1609" s="68"/>
      <c r="AT1609" s="68"/>
      <c r="AU1609" s="68"/>
      <c r="AV1609" s="68"/>
      <c r="AW1609" s="68"/>
      <c r="AX1609" s="68"/>
      <c r="AY1609" s="68"/>
      <c r="AZ1609" s="68"/>
      <c r="BA1609" s="68"/>
      <c r="BB1609" s="68"/>
      <c r="BC1609" s="68"/>
      <c r="BD1609" s="68"/>
      <c r="BE1609" s="68"/>
      <c r="BF1609" s="68"/>
      <c r="BG1609" s="68"/>
      <c r="BH1609" s="68"/>
      <c r="BI1609" s="68"/>
      <c r="BJ1609" s="68"/>
      <c r="BK1609" s="68"/>
      <c r="BL1609" s="68"/>
      <c r="BM1609" s="68"/>
      <c r="BN1609" s="68"/>
      <c r="BO1609" s="68"/>
      <c r="BP1609" s="68"/>
      <c r="BQ1609" s="68"/>
      <c r="BR1609" s="68"/>
      <c r="BS1609" s="46"/>
    </row>
    <row r="1610" spans="4:71" s="47" customFormat="1" ht="9.75" customHeight="1" x14ac:dyDescent="0.3">
      <c r="D1610" s="68"/>
      <c r="E1610" s="68"/>
      <c r="F1610" s="68"/>
      <c r="G1610" s="68"/>
      <c r="H1610" s="68"/>
      <c r="I1610" s="68"/>
      <c r="J1610" s="68"/>
      <c r="K1610" s="68"/>
      <c r="L1610" s="68"/>
      <c r="M1610" s="68"/>
      <c r="N1610" s="68"/>
      <c r="O1610" s="68"/>
      <c r="P1610" s="68"/>
      <c r="Q1610" s="68"/>
      <c r="R1610" s="68"/>
      <c r="S1610" s="68"/>
      <c r="T1610" s="68"/>
      <c r="U1610" s="68"/>
      <c r="V1610" s="68"/>
      <c r="W1610" s="68"/>
      <c r="X1610" s="68"/>
      <c r="Y1610" s="68"/>
      <c r="Z1610" s="68"/>
      <c r="AA1610" s="68"/>
      <c r="AB1610" s="68"/>
      <c r="AC1610" s="68"/>
      <c r="AD1610" s="68"/>
      <c r="AE1610" s="68"/>
      <c r="AF1610" s="68"/>
      <c r="AG1610" s="68"/>
      <c r="AH1610" s="68"/>
      <c r="AI1610" s="68"/>
      <c r="AJ1610" s="68"/>
      <c r="AK1610" s="68"/>
      <c r="AL1610" s="68"/>
      <c r="AM1610" s="68"/>
      <c r="AN1610" s="68"/>
      <c r="AO1610" s="68"/>
      <c r="AP1610" s="68"/>
      <c r="AQ1610" s="68"/>
      <c r="AR1610" s="68"/>
      <c r="AS1610" s="68"/>
      <c r="AT1610" s="68"/>
      <c r="AU1610" s="68"/>
      <c r="AV1610" s="68"/>
      <c r="AW1610" s="68"/>
      <c r="AX1610" s="68"/>
      <c r="AY1610" s="68"/>
      <c r="AZ1610" s="68"/>
      <c r="BA1610" s="68"/>
      <c r="BB1610" s="68"/>
      <c r="BC1610" s="68"/>
      <c r="BD1610" s="68"/>
      <c r="BE1610" s="68"/>
      <c r="BF1610" s="68"/>
      <c r="BG1610" s="68"/>
      <c r="BH1610" s="68"/>
      <c r="BI1610" s="68"/>
      <c r="BJ1610" s="68"/>
      <c r="BK1610" s="68"/>
      <c r="BL1610" s="68"/>
      <c r="BM1610" s="68"/>
      <c r="BN1610" s="68"/>
      <c r="BO1610" s="68"/>
      <c r="BP1610" s="68"/>
      <c r="BQ1610" s="68"/>
      <c r="BR1610" s="68"/>
      <c r="BS1610" s="46"/>
    </row>
    <row r="1611" spans="4:71" s="47" customFormat="1" ht="9.75" customHeight="1" x14ac:dyDescent="0.3">
      <c r="D1611" s="68"/>
      <c r="E1611" s="68"/>
      <c r="F1611" s="68"/>
      <c r="G1611" s="68"/>
      <c r="H1611" s="68"/>
      <c r="I1611" s="68"/>
      <c r="J1611" s="68"/>
      <c r="K1611" s="68"/>
      <c r="L1611" s="68"/>
      <c r="M1611" s="68"/>
      <c r="N1611" s="68"/>
      <c r="O1611" s="68"/>
      <c r="P1611" s="68"/>
      <c r="Q1611" s="68"/>
      <c r="R1611" s="68"/>
      <c r="S1611" s="68"/>
      <c r="T1611" s="68"/>
      <c r="U1611" s="68"/>
      <c r="V1611" s="68"/>
      <c r="W1611" s="68"/>
      <c r="X1611" s="68"/>
      <c r="Y1611" s="68"/>
      <c r="Z1611" s="68"/>
      <c r="AA1611" s="68"/>
      <c r="AB1611" s="68"/>
      <c r="AC1611" s="68"/>
      <c r="AD1611" s="68"/>
      <c r="AE1611" s="68"/>
      <c r="AF1611" s="68"/>
      <c r="AG1611" s="68"/>
      <c r="AH1611" s="68"/>
      <c r="AI1611" s="68"/>
      <c r="AJ1611" s="68"/>
      <c r="AK1611" s="68"/>
      <c r="AL1611" s="68"/>
      <c r="AM1611" s="68"/>
      <c r="AN1611" s="68"/>
      <c r="AO1611" s="68"/>
      <c r="AP1611" s="68"/>
      <c r="AQ1611" s="68"/>
      <c r="AR1611" s="68"/>
      <c r="AS1611" s="68"/>
      <c r="AT1611" s="68"/>
      <c r="AU1611" s="68"/>
      <c r="AV1611" s="68"/>
      <c r="AW1611" s="68"/>
      <c r="AX1611" s="68"/>
      <c r="AY1611" s="68"/>
      <c r="AZ1611" s="68"/>
      <c r="BA1611" s="68"/>
      <c r="BB1611" s="68"/>
      <c r="BC1611" s="68"/>
      <c r="BD1611" s="68"/>
      <c r="BE1611" s="68"/>
      <c r="BF1611" s="68"/>
      <c r="BG1611" s="68"/>
      <c r="BH1611" s="68"/>
      <c r="BI1611" s="68"/>
      <c r="BJ1611" s="68"/>
      <c r="BK1611" s="68"/>
      <c r="BL1611" s="68"/>
      <c r="BM1611" s="68"/>
      <c r="BN1611" s="68"/>
      <c r="BO1611" s="68"/>
      <c r="BP1611" s="68"/>
      <c r="BQ1611" s="68"/>
      <c r="BR1611" s="68"/>
      <c r="BS1611" s="46"/>
    </row>
    <row r="1612" spans="4:71" s="47" customFormat="1" ht="9.75" customHeight="1" x14ac:dyDescent="0.3">
      <c r="D1612" s="68"/>
      <c r="E1612" s="68"/>
      <c r="F1612" s="68"/>
      <c r="G1612" s="68"/>
      <c r="H1612" s="68"/>
      <c r="I1612" s="68"/>
      <c r="J1612" s="68"/>
      <c r="K1612" s="68"/>
      <c r="L1612" s="68"/>
      <c r="M1612" s="68"/>
      <c r="N1612" s="68"/>
      <c r="O1612" s="68"/>
      <c r="P1612" s="68"/>
      <c r="Q1612" s="68"/>
      <c r="R1612" s="68"/>
      <c r="S1612" s="68"/>
      <c r="T1612" s="68"/>
      <c r="U1612" s="68"/>
      <c r="V1612" s="68"/>
      <c r="W1612" s="68"/>
      <c r="X1612" s="68"/>
      <c r="Y1612" s="68"/>
      <c r="Z1612" s="68"/>
      <c r="AA1612" s="68"/>
      <c r="AB1612" s="68"/>
      <c r="AC1612" s="68"/>
      <c r="AD1612" s="68"/>
      <c r="AE1612" s="68"/>
      <c r="AF1612" s="68"/>
      <c r="AG1612" s="68"/>
      <c r="AH1612" s="68"/>
      <c r="AI1612" s="68"/>
      <c r="AJ1612" s="68"/>
      <c r="AK1612" s="68"/>
      <c r="AL1612" s="68"/>
      <c r="AM1612" s="68"/>
      <c r="AN1612" s="68"/>
      <c r="AO1612" s="68"/>
      <c r="AP1612" s="68"/>
      <c r="AQ1612" s="68"/>
      <c r="AR1612" s="68"/>
      <c r="AS1612" s="68"/>
      <c r="AT1612" s="68"/>
      <c r="AU1612" s="68"/>
      <c r="AV1612" s="68"/>
      <c r="AW1612" s="68"/>
      <c r="AX1612" s="68"/>
      <c r="AY1612" s="68"/>
      <c r="AZ1612" s="68"/>
      <c r="BA1612" s="68"/>
      <c r="BB1612" s="68"/>
      <c r="BC1612" s="68"/>
      <c r="BD1612" s="68"/>
      <c r="BE1612" s="68"/>
      <c r="BF1612" s="68"/>
      <c r="BG1612" s="68"/>
      <c r="BH1612" s="68"/>
      <c r="BI1612" s="68"/>
      <c r="BJ1612" s="68"/>
      <c r="BK1612" s="68"/>
      <c r="BL1612" s="68"/>
      <c r="BM1612" s="68"/>
      <c r="BN1612" s="68"/>
      <c r="BO1612" s="68"/>
      <c r="BP1612" s="68"/>
      <c r="BQ1612" s="68"/>
      <c r="BR1612" s="68"/>
      <c r="BS1612" s="46"/>
    </row>
    <row r="1613" spans="4:71" s="47" customFormat="1" ht="9.75" customHeight="1" x14ac:dyDescent="0.3">
      <c r="D1613" s="68"/>
      <c r="E1613" s="68"/>
      <c r="F1613" s="68"/>
      <c r="G1613" s="68"/>
      <c r="H1613" s="68"/>
      <c r="I1613" s="68"/>
      <c r="J1613" s="68"/>
      <c r="K1613" s="68"/>
      <c r="L1613" s="68"/>
      <c r="M1613" s="68"/>
      <c r="N1613" s="68"/>
      <c r="O1613" s="68"/>
      <c r="P1613" s="68"/>
      <c r="Q1613" s="68"/>
      <c r="R1613" s="68"/>
      <c r="S1613" s="68"/>
      <c r="T1613" s="68"/>
      <c r="U1613" s="68"/>
      <c r="V1613" s="68"/>
      <c r="W1613" s="68"/>
      <c r="X1613" s="68"/>
      <c r="Y1613" s="68"/>
      <c r="Z1613" s="68"/>
      <c r="AA1613" s="68"/>
      <c r="AB1613" s="68"/>
      <c r="AC1613" s="68"/>
      <c r="AD1613" s="68"/>
      <c r="AE1613" s="68"/>
      <c r="AF1613" s="68"/>
      <c r="AG1613" s="68"/>
      <c r="AH1613" s="68"/>
      <c r="AI1613" s="68"/>
      <c r="AJ1613" s="68"/>
      <c r="AK1613" s="68"/>
      <c r="AL1613" s="68"/>
      <c r="AM1613" s="68"/>
      <c r="AN1613" s="68"/>
      <c r="AO1613" s="68"/>
      <c r="AP1613" s="68"/>
      <c r="AQ1613" s="68"/>
      <c r="AR1613" s="68"/>
      <c r="AS1613" s="68"/>
      <c r="AT1613" s="68"/>
      <c r="AU1613" s="68"/>
      <c r="AV1613" s="68"/>
      <c r="AW1613" s="68"/>
      <c r="AX1613" s="68"/>
      <c r="AY1613" s="68"/>
      <c r="AZ1613" s="68"/>
      <c r="BA1613" s="68"/>
      <c r="BB1613" s="68"/>
      <c r="BC1613" s="68"/>
      <c r="BD1613" s="68"/>
      <c r="BE1613" s="68"/>
      <c r="BF1613" s="68"/>
      <c r="BG1613" s="68"/>
      <c r="BH1613" s="68"/>
      <c r="BI1613" s="68"/>
      <c r="BJ1613" s="68"/>
      <c r="BK1613" s="68"/>
      <c r="BL1613" s="68"/>
      <c r="BM1613" s="68"/>
      <c r="BN1613" s="68"/>
      <c r="BO1613" s="68"/>
      <c r="BP1613" s="68"/>
      <c r="BQ1613" s="68"/>
      <c r="BR1613" s="68"/>
      <c r="BS1613" s="46"/>
    </row>
    <row r="1614" spans="4:71" s="47" customFormat="1" ht="9.75" customHeight="1" x14ac:dyDescent="0.3">
      <c r="D1614" s="68"/>
      <c r="E1614" s="68"/>
      <c r="F1614" s="68"/>
      <c r="G1614" s="68"/>
      <c r="H1614" s="68"/>
      <c r="I1614" s="68"/>
      <c r="J1614" s="68"/>
      <c r="K1614" s="68"/>
      <c r="L1614" s="68"/>
      <c r="M1614" s="68"/>
      <c r="N1614" s="68"/>
      <c r="O1614" s="68"/>
      <c r="P1614" s="68"/>
      <c r="Q1614" s="68"/>
      <c r="R1614" s="68"/>
      <c r="S1614" s="68"/>
      <c r="T1614" s="68"/>
      <c r="U1614" s="68"/>
      <c r="V1614" s="68"/>
      <c r="W1614" s="68"/>
      <c r="X1614" s="68"/>
      <c r="Y1614" s="68"/>
      <c r="Z1614" s="68"/>
      <c r="AA1614" s="68"/>
      <c r="AB1614" s="68"/>
      <c r="AC1614" s="68"/>
      <c r="AD1614" s="68"/>
      <c r="AE1614" s="68"/>
      <c r="AF1614" s="68"/>
      <c r="AG1614" s="68"/>
      <c r="AH1614" s="68"/>
      <c r="AI1614" s="68"/>
      <c r="AJ1614" s="68"/>
      <c r="AK1614" s="68"/>
      <c r="AL1614" s="68"/>
      <c r="AM1614" s="68"/>
      <c r="AN1614" s="68"/>
      <c r="AO1614" s="68"/>
      <c r="AP1614" s="68"/>
      <c r="AQ1614" s="68"/>
      <c r="AR1614" s="68"/>
      <c r="AS1614" s="68"/>
      <c r="AT1614" s="68"/>
      <c r="AU1614" s="68"/>
      <c r="AV1614" s="68"/>
      <c r="AW1614" s="68"/>
      <c r="AX1614" s="68"/>
      <c r="AY1614" s="68"/>
      <c r="AZ1614" s="68"/>
      <c r="BA1614" s="68"/>
      <c r="BB1614" s="68"/>
      <c r="BC1614" s="68"/>
      <c r="BD1614" s="68"/>
      <c r="BE1614" s="68"/>
      <c r="BF1614" s="68"/>
      <c r="BG1614" s="68"/>
      <c r="BH1614" s="68"/>
      <c r="BI1614" s="68"/>
      <c r="BJ1614" s="68"/>
      <c r="BK1614" s="68"/>
      <c r="BL1614" s="68"/>
      <c r="BM1614" s="68"/>
      <c r="BN1614" s="68"/>
      <c r="BO1614" s="68"/>
      <c r="BP1614" s="68"/>
      <c r="BQ1614" s="68"/>
      <c r="BR1614" s="68"/>
      <c r="BS1614" s="46"/>
    </row>
    <row r="1615" spans="4:71" s="47" customFormat="1" ht="9.75" customHeight="1" x14ac:dyDescent="0.3">
      <c r="D1615" s="68"/>
      <c r="E1615" s="68"/>
      <c r="F1615" s="68"/>
      <c r="G1615" s="68"/>
      <c r="H1615" s="68"/>
      <c r="I1615" s="68"/>
      <c r="J1615" s="68"/>
      <c r="K1615" s="68"/>
      <c r="L1615" s="68"/>
      <c r="M1615" s="68"/>
      <c r="N1615" s="68"/>
      <c r="O1615" s="68"/>
      <c r="P1615" s="68"/>
      <c r="Q1615" s="68"/>
      <c r="R1615" s="68"/>
      <c r="S1615" s="68"/>
      <c r="T1615" s="68"/>
      <c r="U1615" s="68"/>
      <c r="V1615" s="68"/>
      <c r="W1615" s="68"/>
      <c r="X1615" s="68"/>
      <c r="Y1615" s="68"/>
      <c r="Z1615" s="68"/>
      <c r="AA1615" s="68"/>
      <c r="AB1615" s="68"/>
      <c r="AC1615" s="68"/>
      <c r="AD1615" s="68"/>
      <c r="AE1615" s="68"/>
      <c r="AF1615" s="68"/>
      <c r="AG1615" s="68"/>
      <c r="AH1615" s="68"/>
      <c r="AI1615" s="68"/>
      <c r="AJ1615" s="68"/>
      <c r="AK1615" s="68"/>
      <c r="AL1615" s="68"/>
      <c r="AM1615" s="68"/>
      <c r="AN1615" s="68"/>
      <c r="AO1615" s="68"/>
      <c r="AP1615" s="68"/>
      <c r="AQ1615" s="68"/>
      <c r="AR1615" s="68"/>
      <c r="AS1615" s="68"/>
      <c r="AT1615" s="68"/>
      <c r="AU1615" s="68"/>
      <c r="AV1615" s="68"/>
      <c r="AW1615" s="68"/>
      <c r="AX1615" s="68"/>
      <c r="AY1615" s="68"/>
      <c r="AZ1615" s="68"/>
      <c r="BA1615" s="68"/>
      <c r="BB1615" s="68"/>
      <c r="BC1615" s="68"/>
      <c r="BD1615" s="68"/>
      <c r="BE1615" s="68"/>
      <c r="BF1615" s="68"/>
      <c r="BG1615" s="68"/>
      <c r="BH1615" s="68"/>
      <c r="BI1615" s="68"/>
      <c r="BJ1615" s="68"/>
      <c r="BK1615" s="68"/>
      <c r="BL1615" s="68"/>
      <c r="BM1615" s="68"/>
      <c r="BN1615" s="68"/>
      <c r="BO1615" s="68"/>
      <c r="BP1615" s="68"/>
      <c r="BQ1615" s="68"/>
      <c r="BR1615" s="68"/>
      <c r="BS1615" s="46"/>
    </row>
    <row r="1616" spans="4:71" s="47" customFormat="1" ht="9.75" customHeight="1" x14ac:dyDescent="0.3">
      <c r="D1616" s="68"/>
      <c r="E1616" s="68"/>
      <c r="F1616" s="68"/>
      <c r="G1616" s="68"/>
      <c r="H1616" s="68"/>
      <c r="I1616" s="68"/>
      <c r="J1616" s="68"/>
      <c r="K1616" s="68"/>
      <c r="L1616" s="68"/>
      <c r="M1616" s="68"/>
      <c r="N1616" s="68"/>
      <c r="O1616" s="68"/>
      <c r="P1616" s="68"/>
      <c r="Q1616" s="68"/>
      <c r="R1616" s="68"/>
      <c r="S1616" s="68"/>
      <c r="T1616" s="68"/>
      <c r="U1616" s="68"/>
      <c r="V1616" s="68"/>
      <c r="W1616" s="68"/>
      <c r="X1616" s="68"/>
      <c r="Y1616" s="68"/>
      <c r="Z1616" s="68"/>
      <c r="AA1616" s="68"/>
      <c r="AB1616" s="68"/>
      <c r="AC1616" s="68"/>
      <c r="AD1616" s="68"/>
      <c r="AE1616" s="68"/>
      <c r="AF1616" s="68"/>
      <c r="AG1616" s="68"/>
      <c r="AH1616" s="68"/>
      <c r="AI1616" s="68"/>
      <c r="AJ1616" s="68"/>
      <c r="AK1616" s="68"/>
      <c r="AL1616" s="68"/>
      <c r="AM1616" s="68"/>
      <c r="AN1616" s="68"/>
      <c r="AO1616" s="68"/>
      <c r="AP1616" s="68"/>
      <c r="AQ1616" s="68"/>
      <c r="AR1616" s="68"/>
      <c r="AS1616" s="68"/>
      <c r="AT1616" s="68"/>
      <c r="AU1616" s="68"/>
      <c r="AV1616" s="68"/>
      <c r="AW1616" s="68"/>
      <c r="AX1616" s="68"/>
      <c r="AY1616" s="68"/>
      <c r="AZ1616" s="68"/>
      <c r="BA1616" s="68"/>
      <c r="BB1616" s="68"/>
      <c r="BC1616" s="68"/>
      <c r="BD1616" s="68"/>
      <c r="BE1616" s="68"/>
      <c r="BF1616" s="68"/>
      <c r="BG1616" s="68"/>
      <c r="BH1616" s="68"/>
      <c r="BI1616" s="68"/>
      <c r="BJ1616" s="68"/>
      <c r="BK1616" s="68"/>
      <c r="BL1616" s="68"/>
      <c r="BM1616" s="68"/>
      <c r="BN1616" s="68"/>
      <c r="BO1616" s="68"/>
      <c r="BP1616" s="68"/>
      <c r="BQ1616" s="68"/>
      <c r="BR1616" s="68"/>
      <c r="BS1616" s="46"/>
    </row>
    <row r="1617" spans="4:71" s="47" customFormat="1" ht="9.75" customHeight="1" x14ac:dyDescent="0.3">
      <c r="D1617" s="68"/>
      <c r="E1617" s="68"/>
      <c r="F1617" s="68"/>
      <c r="G1617" s="68"/>
      <c r="H1617" s="68"/>
      <c r="I1617" s="68"/>
      <c r="J1617" s="68"/>
      <c r="K1617" s="68"/>
      <c r="L1617" s="68"/>
      <c r="M1617" s="68"/>
      <c r="N1617" s="68"/>
      <c r="O1617" s="68"/>
      <c r="P1617" s="68"/>
      <c r="Q1617" s="68"/>
      <c r="R1617" s="68"/>
      <c r="S1617" s="68"/>
      <c r="T1617" s="68"/>
      <c r="U1617" s="68"/>
      <c r="V1617" s="68"/>
      <c r="W1617" s="68"/>
      <c r="X1617" s="68"/>
      <c r="Y1617" s="68"/>
      <c r="Z1617" s="68"/>
      <c r="AA1617" s="68"/>
      <c r="AB1617" s="68"/>
      <c r="AC1617" s="68"/>
      <c r="AD1617" s="68"/>
      <c r="AE1617" s="68"/>
      <c r="AF1617" s="68"/>
      <c r="AG1617" s="68"/>
      <c r="AH1617" s="68"/>
      <c r="AI1617" s="68"/>
      <c r="AJ1617" s="68"/>
      <c r="AK1617" s="68"/>
      <c r="AL1617" s="68"/>
      <c r="AM1617" s="68"/>
      <c r="AN1617" s="68"/>
      <c r="AO1617" s="68"/>
      <c r="AP1617" s="68"/>
      <c r="AQ1617" s="68"/>
      <c r="AR1617" s="68"/>
      <c r="AS1617" s="68"/>
      <c r="AT1617" s="68"/>
      <c r="AU1617" s="68"/>
      <c r="AV1617" s="68"/>
      <c r="AW1617" s="68"/>
      <c r="AX1617" s="68"/>
      <c r="AY1617" s="68"/>
      <c r="AZ1617" s="68"/>
      <c r="BA1617" s="68"/>
      <c r="BB1617" s="68"/>
      <c r="BC1617" s="68"/>
      <c r="BD1617" s="68"/>
      <c r="BE1617" s="68"/>
      <c r="BF1617" s="68"/>
      <c r="BG1617" s="68"/>
      <c r="BH1617" s="68"/>
      <c r="BI1617" s="68"/>
      <c r="BJ1617" s="68"/>
      <c r="BK1617" s="68"/>
      <c r="BL1617" s="68"/>
      <c r="BM1617" s="68"/>
      <c r="BN1617" s="68"/>
      <c r="BO1617" s="68"/>
      <c r="BP1617" s="68"/>
      <c r="BQ1617" s="68"/>
      <c r="BR1617" s="68"/>
      <c r="BS1617" s="46"/>
    </row>
    <row r="1618" spans="4:71" s="47" customFormat="1" ht="9.75" customHeight="1" x14ac:dyDescent="0.3">
      <c r="D1618" s="68"/>
      <c r="E1618" s="68"/>
      <c r="F1618" s="68"/>
      <c r="G1618" s="68"/>
      <c r="H1618" s="68"/>
      <c r="I1618" s="68"/>
      <c r="J1618" s="68"/>
      <c r="K1618" s="68"/>
      <c r="L1618" s="68"/>
      <c r="M1618" s="68"/>
      <c r="N1618" s="68"/>
      <c r="O1618" s="68"/>
      <c r="P1618" s="68"/>
      <c r="Q1618" s="68"/>
      <c r="R1618" s="68"/>
      <c r="S1618" s="68"/>
      <c r="T1618" s="68"/>
      <c r="U1618" s="68"/>
      <c r="V1618" s="68"/>
      <c r="W1618" s="68"/>
      <c r="X1618" s="68"/>
      <c r="Y1618" s="68"/>
      <c r="Z1618" s="68"/>
      <c r="AA1618" s="68"/>
      <c r="AB1618" s="68"/>
      <c r="AC1618" s="68"/>
      <c r="AD1618" s="68"/>
      <c r="AE1618" s="68"/>
      <c r="AF1618" s="68"/>
      <c r="AG1618" s="68"/>
      <c r="AH1618" s="68"/>
      <c r="AI1618" s="68"/>
      <c r="AJ1618" s="68"/>
      <c r="AK1618" s="68"/>
      <c r="AL1618" s="68"/>
      <c r="AM1618" s="68"/>
      <c r="AN1618" s="68"/>
      <c r="AO1618" s="68"/>
      <c r="AP1618" s="68"/>
      <c r="AQ1618" s="68"/>
      <c r="AR1618" s="68"/>
      <c r="AS1618" s="68"/>
      <c r="AT1618" s="68"/>
      <c r="AU1618" s="68"/>
      <c r="AV1618" s="68"/>
      <c r="AW1618" s="68"/>
      <c r="AX1618" s="68"/>
      <c r="AY1618" s="68"/>
      <c r="AZ1618" s="68"/>
      <c r="BA1618" s="68"/>
      <c r="BB1618" s="68"/>
      <c r="BC1618" s="68"/>
      <c r="BD1618" s="68"/>
      <c r="BE1618" s="68"/>
      <c r="BF1618" s="68"/>
      <c r="BG1618" s="68"/>
      <c r="BH1618" s="68"/>
      <c r="BI1618" s="68"/>
      <c r="BJ1618" s="68"/>
      <c r="BK1618" s="68"/>
      <c r="BL1618" s="68"/>
      <c r="BM1618" s="68"/>
      <c r="BN1618" s="68"/>
      <c r="BO1618" s="68"/>
      <c r="BP1618" s="68"/>
      <c r="BQ1618" s="68"/>
      <c r="BR1618" s="68"/>
      <c r="BS1618" s="46"/>
    </row>
    <row r="1619" spans="4:71" s="47" customFormat="1" ht="9.75" customHeight="1" x14ac:dyDescent="0.3">
      <c r="D1619" s="68"/>
      <c r="E1619" s="68"/>
      <c r="F1619" s="68"/>
      <c r="G1619" s="68"/>
      <c r="H1619" s="68"/>
      <c r="I1619" s="68"/>
      <c r="J1619" s="68"/>
      <c r="K1619" s="68"/>
      <c r="L1619" s="68"/>
      <c r="M1619" s="68"/>
      <c r="N1619" s="68"/>
      <c r="O1619" s="68"/>
      <c r="P1619" s="68"/>
      <c r="Q1619" s="68"/>
      <c r="R1619" s="68"/>
      <c r="S1619" s="68"/>
      <c r="T1619" s="68"/>
      <c r="U1619" s="68"/>
      <c r="V1619" s="68"/>
      <c r="W1619" s="68"/>
      <c r="X1619" s="68"/>
      <c r="Y1619" s="68"/>
      <c r="Z1619" s="68"/>
      <c r="AA1619" s="68"/>
      <c r="AB1619" s="68"/>
      <c r="AC1619" s="68"/>
      <c r="AD1619" s="68"/>
      <c r="AE1619" s="68"/>
      <c r="AF1619" s="68"/>
      <c r="AG1619" s="68"/>
      <c r="AH1619" s="68"/>
      <c r="AI1619" s="68"/>
      <c r="AJ1619" s="68"/>
      <c r="AK1619" s="68"/>
      <c r="AL1619" s="68"/>
      <c r="AM1619" s="68"/>
      <c r="AN1619" s="68"/>
      <c r="AO1619" s="68"/>
      <c r="AP1619" s="68"/>
      <c r="AQ1619" s="68"/>
      <c r="AR1619" s="68"/>
      <c r="AS1619" s="68"/>
      <c r="AT1619" s="68"/>
      <c r="AU1619" s="68"/>
      <c r="AV1619" s="68"/>
      <c r="AW1619" s="68"/>
      <c r="AX1619" s="68"/>
      <c r="AY1619" s="68"/>
      <c r="AZ1619" s="68"/>
      <c r="BA1619" s="68"/>
      <c r="BB1619" s="68"/>
      <c r="BC1619" s="68"/>
      <c r="BD1619" s="68"/>
      <c r="BE1619" s="68"/>
      <c r="BF1619" s="68"/>
      <c r="BG1619" s="68"/>
      <c r="BH1619" s="68"/>
      <c r="BI1619" s="68"/>
      <c r="BJ1619" s="68"/>
      <c r="BK1619" s="68"/>
      <c r="BL1619" s="68"/>
      <c r="BM1619" s="68"/>
      <c r="BN1619" s="68"/>
      <c r="BO1619" s="68"/>
      <c r="BP1619" s="68"/>
      <c r="BQ1619" s="68"/>
      <c r="BR1619" s="68"/>
      <c r="BS1619" s="46"/>
    </row>
    <row r="1620" spans="4:71" s="47" customFormat="1" ht="9.75" customHeight="1" x14ac:dyDescent="0.3">
      <c r="D1620" s="68"/>
      <c r="E1620" s="68"/>
      <c r="F1620" s="68"/>
      <c r="G1620" s="68"/>
      <c r="H1620" s="68"/>
      <c r="I1620" s="68"/>
      <c r="J1620" s="68"/>
      <c r="K1620" s="68"/>
      <c r="L1620" s="68"/>
      <c r="M1620" s="68"/>
      <c r="N1620" s="68"/>
      <c r="O1620" s="68"/>
      <c r="P1620" s="68"/>
      <c r="Q1620" s="68"/>
      <c r="R1620" s="68"/>
      <c r="S1620" s="68"/>
      <c r="T1620" s="68"/>
      <c r="U1620" s="68"/>
      <c r="V1620" s="68"/>
      <c r="W1620" s="68"/>
      <c r="X1620" s="68"/>
      <c r="Y1620" s="68"/>
      <c r="Z1620" s="68"/>
      <c r="AA1620" s="68"/>
      <c r="AB1620" s="68"/>
      <c r="AC1620" s="68"/>
      <c r="AD1620" s="68"/>
      <c r="AE1620" s="68"/>
      <c r="AF1620" s="68"/>
      <c r="AG1620" s="68"/>
      <c r="AH1620" s="68"/>
      <c r="AI1620" s="68"/>
      <c r="AJ1620" s="68"/>
      <c r="AK1620" s="68"/>
      <c r="AL1620" s="68"/>
      <c r="AM1620" s="68"/>
      <c r="AN1620" s="68"/>
      <c r="AO1620" s="68"/>
      <c r="AP1620" s="68"/>
      <c r="AQ1620" s="68"/>
      <c r="AR1620" s="68"/>
      <c r="AS1620" s="68"/>
      <c r="AT1620" s="68"/>
      <c r="AU1620" s="68"/>
      <c r="AV1620" s="68"/>
      <c r="AW1620" s="68"/>
      <c r="AX1620" s="68"/>
      <c r="AY1620" s="68"/>
      <c r="AZ1620" s="68"/>
      <c r="BA1620" s="68"/>
      <c r="BB1620" s="68"/>
      <c r="BC1620" s="68"/>
      <c r="BD1620" s="68"/>
      <c r="BE1620" s="68"/>
      <c r="BF1620" s="68"/>
      <c r="BG1620" s="68"/>
      <c r="BH1620" s="68"/>
      <c r="BI1620" s="68"/>
      <c r="BJ1620" s="68"/>
      <c r="BK1620" s="68"/>
      <c r="BL1620" s="68"/>
      <c r="BM1620" s="68"/>
      <c r="BN1620" s="68"/>
      <c r="BO1620" s="68"/>
      <c r="BP1620" s="68"/>
      <c r="BQ1620" s="68"/>
      <c r="BR1620" s="68"/>
      <c r="BS1620" s="46"/>
    </row>
    <row r="1621" spans="4:71" s="47" customFormat="1" ht="9.75" customHeight="1" x14ac:dyDescent="0.3">
      <c r="D1621" s="68"/>
      <c r="E1621" s="68"/>
      <c r="F1621" s="68"/>
      <c r="G1621" s="68"/>
      <c r="H1621" s="68"/>
      <c r="I1621" s="68"/>
      <c r="J1621" s="68"/>
      <c r="K1621" s="68"/>
      <c r="L1621" s="68"/>
      <c r="M1621" s="68"/>
      <c r="N1621" s="68"/>
      <c r="O1621" s="68"/>
      <c r="P1621" s="68"/>
      <c r="Q1621" s="68"/>
      <c r="R1621" s="68"/>
      <c r="S1621" s="68"/>
      <c r="T1621" s="68"/>
      <c r="U1621" s="68"/>
      <c r="V1621" s="68"/>
      <c r="W1621" s="68"/>
      <c r="X1621" s="68"/>
      <c r="Y1621" s="68"/>
      <c r="Z1621" s="68"/>
      <c r="AA1621" s="68"/>
      <c r="AB1621" s="68"/>
      <c r="AC1621" s="68"/>
      <c r="AD1621" s="68"/>
      <c r="AE1621" s="68"/>
      <c r="AF1621" s="68"/>
      <c r="AG1621" s="68"/>
      <c r="AH1621" s="68"/>
      <c r="AI1621" s="68"/>
      <c r="AJ1621" s="68"/>
      <c r="AK1621" s="68"/>
      <c r="AL1621" s="68"/>
      <c r="AM1621" s="68"/>
      <c r="AN1621" s="68"/>
      <c r="AO1621" s="68"/>
      <c r="AP1621" s="68"/>
      <c r="AQ1621" s="68"/>
      <c r="AR1621" s="68"/>
      <c r="AS1621" s="68"/>
      <c r="AT1621" s="68"/>
      <c r="AU1621" s="68"/>
      <c r="AV1621" s="68"/>
      <c r="AW1621" s="68"/>
      <c r="AX1621" s="68"/>
      <c r="AY1621" s="68"/>
      <c r="AZ1621" s="68"/>
      <c r="BA1621" s="68"/>
      <c r="BB1621" s="68"/>
      <c r="BC1621" s="68"/>
      <c r="BD1621" s="68"/>
      <c r="BE1621" s="68"/>
      <c r="BF1621" s="68"/>
      <c r="BG1621" s="68"/>
      <c r="BH1621" s="68"/>
      <c r="BI1621" s="68"/>
      <c r="BJ1621" s="68"/>
      <c r="BK1621" s="68"/>
      <c r="BL1621" s="68"/>
      <c r="BM1621" s="68"/>
      <c r="BN1621" s="68"/>
      <c r="BO1621" s="68"/>
      <c r="BP1621" s="68"/>
      <c r="BQ1621" s="68"/>
      <c r="BR1621" s="68"/>
      <c r="BS1621" s="46"/>
    </row>
    <row r="1622" spans="4:71" s="47" customFormat="1" ht="9.75" customHeight="1" x14ac:dyDescent="0.3">
      <c r="D1622" s="68"/>
      <c r="E1622" s="68"/>
      <c r="F1622" s="68"/>
      <c r="G1622" s="68"/>
      <c r="H1622" s="68"/>
      <c r="I1622" s="68"/>
      <c r="J1622" s="68"/>
      <c r="K1622" s="68"/>
      <c r="L1622" s="68"/>
      <c r="M1622" s="68"/>
      <c r="N1622" s="68"/>
      <c r="O1622" s="68"/>
      <c r="P1622" s="68"/>
      <c r="Q1622" s="68"/>
      <c r="R1622" s="68"/>
      <c r="S1622" s="68"/>
      <c r="T1622" s="68"/>
      <c r="U1622" s="68"/>
      <c r="V1622" s="68"/>
      <c r="W1622" s="68"/>
      <c r="X1622" s="68"/>
      <c r="Y1622" s="68"/>
      <c r="Z1622" s="68"/>
      <c r="AA1622" s="68"/>
      <c r="AB1622" s="68"/>
      <c r="AC1622" s="68"/>
      <c r="AD1622" s="68"/>
      <c r="AE1622" s="68"/>
      <c r="AF1622" s="68"/>
      <c r="AG1622" s="68"/>
      <c r="AH1622" s="68"/>
      <c r="AI1622" s="68"/>
      <c r="AJ1622" s="68"/>
      <c r="AK1622" s="68"/>
      <c r="AL1622" s="68"/>
      <c r="AM1622" s="68"/>
      <c r="AN1622" s="68"/>
      <c r="AO1622" s="68"/>
      <c r="AP1622" s="68"/>
      <c r="AQ1622" s="68"/>
      <c r="AR1622" s="68"/>
      <c r="AS1622" s="68"/>
      <c r="AT1622" s="68"/>
      <c r="AU1622" s="68"/>
      <c r="AV1622" s="68"/>
      <c r="AW1622" s="68"/>
      <c r="AX1622" s="68"/>
      <c r="AY1622" s="68"/>
      <c r="AZ1622" s="68"/>
      <c r="BA1622" s="68"/>
      <c r="BB1622" s="68"/>
      <c r="BC1622" s="68"/>
      <c r="BD1622" s="68"/>
      <c r="BE1622" s="68"/>
      <c r="BF1622" s="68"/>
      <c r="BG1622" s="68"/>
      <c r="BH1622" s="68"/>
      <c r="BI1622" s="68"/>
      <c r="BJ1622" s="68"/>
      <c r="BK1622" s="68"/>
      <c r="BL1622" s="68"/>
      <c r="BM1622" s="68"/>
      <c r="BN1622" s="68"/>
      <c r="BO1622" s="68"/>
      <c r="BP1622" s="68"/>
      <c r="BQ1622" s="68"/>
      <c r="BR1622" s="68"/>
      <c r="BS1622" s="46"/>
    </row>
    <row r="1623" spans="4:71" s="47" customFormat="1" ht="9.75" customHeight="1" x14ac:dyDescent="0.3">
      <c r="D1623" s="68"/>
      <c r="E1623" s="68"/>
      <c r="F1623" s="68"/>
      <c r="G1623" s="68"/>
      <c r="H1623" s="68"/>
      <c r="I1623" s="68"/>
      <c r="J1623" s="68"/>
      <c r="K1623" s="68"/>
      <c r="L1623" s="68"/>
      <c r="M1623" s="68"/>
      <c r="N1623" s="68"/>
      <c r="O1623" s="68"/>
      <c r="P1623" s="68"/>
      <c r="Q1623" s="68"/>
      <c r="R1623" s="68"/>
      <c r="S1623" s="68"/>
      <c r="T1623" s="68"/>
      <c r="U1623" s="68"/>
      <c r="V1623" s="68"/>
      <c r="W1623" s="68"/>
      <c r="X1623" s="68"/>
      <c r="Y1623" s="68"/>
      <c r="Z1623" s="68"/>
      <c r="AA1623" s="68"/>
      <c r="AB1623" s="68"/>
      <c r="AC1623" s="68"/>
      <c r="AD1623" s="68"/>
      <c r="AE1623" s="68"/>
      <c r="AF1623" s="68"/>
      <c r="AG1623" s="68"/>
      <c r="AH1623" s="68"/>
      <c r="AI1623" s="68"/>
      <c r="AJ1623" s="68"/>
      <c r="AK1623" s="68"/>
      <c r="AL1623" s="68"/>
      <c r="AM1623" s="68"/>
      <c r="AN1623" s="68"/>
      <c r="AO1623" s="68"/>
      <c r="AP1623" s="68"/>
      <c r="AQ1623" s="68"/>
      <c r="AR1623" s="68"/>
      <c r="AS1623" s="68"/>
      <c r="AT1623" s="68"/>
      <c r="AU1623" s="68"/>
      <c r="AV1623" s="68"/>
      <c r="AW1623" s="68"/>
      <c r="AX1623" s="68"/>
      <c r="AY1623" s="68"/>
      <c r="AZ1623" s="68"/>
      <c r="BA1623" s="68"/>
      <c r="BB1623" s="68"/>
      <c r="BC1623" s="68"/>
      <c r="BD1623" s="68"/>
      <c r="BE1623" s="68"/>
      <c r="BF1623" s="68"/>
      <c r="BG1623" s="68"/>
      <c r="BH1623" s="68"/>
      <c r="BI1623" s="68"/>
      <c r="BJ1623" s="68"/>
      <c r="BK1623" s="68"/>
      <c r="BL1623" s="68"/>
      <c r="BM1623" s="68"/>
      <c r="BN1623" s="68"/>
      <c r="BO1623" s="68"/>
      <c r="BP1623" s="68"/>
      <c r="BQ1623" s="68"/>
      <c r="BR1623" s="68"/>
      <c r="BS1623" s="46"/>
    </row>
    <row r="1624" spans="4:71" s="47" customFormat="1" ht="9.75" customHeight="1" x14ac:dyDescent="0.3">
      <c r="D1624" s="68"/>
      <c r="E1624" s="68"/>
      <c r="F1624" s="68"/>
      <c r="G1624" s="68"/>
      <c r="H1624" s="68"/>
      <c r="I1624" s="68"/>
      <c r="J1624" s="68"/>
      <c r="K1624" s="68"/>
      <c r="L1624" s="68"/>
      <c r="M1624" s="68"/>
      <c r="N1624" s="68"/>
      <c r="O1624" s="68"/>
      <c r="P1624" s="68"/>
      <c r="Q1624" s="68"/>
      <c r="R1624" s="68"/>
      <c r="S1624" s="68"/>
      <c r="T1624" s="68"/>
      <c r="U1624" s="68"/>
      <c r="V1624" s="68"/>
      <c r="W1624" s="68"/>
      <c r="X1624" s="68"/>
      <c r="Y1624" s="68"/>
      <c r="Z1624" s="68"/>
      <c r="AA1624" s="68"/>
      <c r="AB1624" s="68"/>
      <c r="AC1624" s="68"/>
      <c r="AD1624" s="68"/>
      <c r="AE1624" s="68"/>
      <c r="AF1624" s="68"/>
      <c r="AG1624" s="68"/>
      <c r="AH1624" s="68"/>
      <c r="AI1624" s="68"/>
      <c r="AJ1624" s="68"/>
      <c r="AK1624" s="68"/>
      <c r="AL1624" s="68"/>
      <c r="AM1624" s="68"/>
      <c r="AN1624" s="68"/>
      <c r="AO1624" s="68"/>
      <c r="AP1624" s="68"/>
      <c r="AQ1624" s="68"/>
      <c r="AR1624" s="68"/>
      <c r="AS1624" s="68"/>
      <c r="AT1624" s="68"/>
      <c r="AU1624" s="68"/>
      <c r="AV1624" s="68"/>
      <c r="AW1624" s="68"/>
      <c r="AX1624" s="68"/>
      <c r="AY1624" s="68"/>
      <c r="AZ1624" s="68"/>
      <c r="BA1624" s="68"/>
      <c r="BB1624" s="68"/>
      <c r="BC1624" s="68"/>
      <c r="BD1624" s="68"/>
      <c r="BE1624" s="68"/>
      <c r="BF1624" s="68"/>
      <c r="BG1624" s="68"/>
      <c r="BH1624" s="68"/>
      <c r="BI1624" s="68"/>
      <c r="BJ1624" s="68"/>
      <c r="BK1624" s="68"/>
      <c r="BL1624" s="68"/>
      <c r="BM1624" s="68"/>
      <c r="BN1624" s="68"/>
      <c r="BO1624" s="68"/>
      <c r="BP1624" s="68"/>
      <c r="BQ1624" s="68"/>
      <c r="BR1624" s="68"/>
      <c r="BS1624" s="46"/>
    </row>
    <row r="1625" spans="4:71" s="47" customFormat="1" ht="9.75" customHeight="1" x14ac:dyDescent="0.3">
      <c r="D1625" s="68"/>
      <c r="E1625" s="68"/>
      <c r="F1625" s="68"/>
      <c r="G1625" s="68"/>
      <c r="H1625" s="68"/>
      <c r="I1625" s="68"/>
      <c r="J1625" s="68"/>
      <c r="K1625" s="68"/>
      <c r="L1625" s="68"/>
      <c r="M1625" s="68"/>
      <c r="N1625" s="68"/>
      <c r="O1625" s="68"/>
      <c r="P1625" s="68"/>
      <c r="Q1625" s="68"/>
      <c r="R1625" s="68"/>
      <c r="S1625" s="68"/>
      <c r="T1625" s="68"/>
      <c r="U1625" s="68"/>
      <c r="V1625" s="68"/>
      <c r="W1625" s="68"/>
      <c r="X1625" s="68"/>
      <c r="Y1625" s="68"/>
      <c r="Z1625" s="68"/>
      <c r="AA1625" s="68"/>
      <c r="AB1625" s="68"/>
      <c r="AC1625" s="68"/>
      <c r="AD1625" s="68"/>
      <c r="AE1625" s="68"/>
      <c r="AF1625" s="68"/>
      <c r="AG1625" s="68"/>
      <c r="AH1625" s="68"/>
      <c r="AI1625" s="68"/>
      <c r="AJ1625" s="68"/>
      <c r="AK1625" s="68"/>
      <c r="AL1625" s="68"/>
      <c r="AM1625" s="68"/>
      <c r="AN1625" s="68"/>
      <c r="AO1625" s="68"/>
      <c r="AP1625" s="68"/>
      <c r="AQ1625" s="68"/>
      <c r="AR1625" s="68"/>
      <c r="AS1625" s="68"/>
      <c r="AT1625" s="68"/>
      <c r="AU1625" s="68"/>
      <c r="AV1625" s="68"/>
      <c r="AW1625" s="68"/>
      <c r="AX1625" s="68"/>
      <c r="AY1625" s="68"/>
      <c r="AZ1625" s="68"/>
      <c r="BA1625" s="68"/>
      <c r="BB1625" s="68"/>
      <c r="BC1625" s="68"/>
      <c r="BD1625" s="68"/>
      <c r="BE1625" s="68"/>
      <c r="BF1625" s="68"/>
      <c r="BG1625" s="68"/>
      <c r="BH1625" s="68"/>
      <c r="BI1625" s="68"/>
      <c r="BJ1625" s="68"/>
      <c r="BK1625" s="68"/>
      <c r="BL1625" s="68"/>
      <c r="BM1625" s="68"/>
      <c r="BN1625" s="68"/>
      <c r="BO1625" s="68"/>
      <c r="BP1625" s="68"/>
      <c r="BQ1625" s="68"/>
      <c r="BR1625" s="68"/>
      <c r="BS1625" s="46"/>
    </row>
    <row r="1626" spans="4:71" s="47" customFormat="1" ht="9.75" customHeight="1" x14ac:dyDescent="0.3">
      <c r="D1626" s="68"/>
      <c r="E1626" s="68"/>
      <c r="F1626" s="68"/>
      <c r="G1626" s="68"/>
      <c r="H1626" s="68"/>
      <c r="I1626" s="68"/>
      <c r="J1626" s="68"/>
      <c r="K1626" s="68"/>
      <c r="L1626" s="68"/>
      <c r="M1626" s="68"/>
      <c r="N1626" s="68"/>
      <c r="O1626" s="68"/>
      <c r="P1626" s="68"/>
      <c r="Q1626" s="68"/>
      <c r="R1626" s="68"/>
      <c r="S1626" s="68"/>
      <c r="T1626" s="68"/>
      <c r="U1626" s="68"/>
      <c r="V1626" s="68"/>
      <c r="W1626" s="68"/>
      <c r="X1626" s="68"/>
      <c r="Y1626" s="68"/>
      <c r="Z1626" s="68"/>
      <c r="AA1626" s="68"/>
      <c r="AB1626" s="68"/>
      <c r="AC1626" s="68"/>
      <c r="AD1626" s="68"/>
      <c r="AE1626" s="68"/>
      <c r="AF1626" s="68"/>
      <c r="AG1626" s="68"/>
      <c r="AH1626" s="68"/>
      <c r="AI1626" s="68"/>
      <c r="AJ1626" s="68"/>
      <c r="AK1626" s="68"/>
      <c r="AL1626" s="68"/>
      <c r="AM1626" s="68"/>
      <c r="AN1626" s="68"/>
      <c r="AO1626" s="68"/>
      <c r="AP1626" s="68"/>
      <c r="AQ1626" s="68"/>
      <c r="AR1626" s="68"/>
      <c r="AS1626" s="68"/>
      <c r="AT1626" s="68"/>
      <c r="AU1626" s="68"/>
      <c r="AV1626" s="68"/>
      <c r="AW1626" s="68"/>
      <c r="AX1626" s="68"/>
      <c r="AY1626" s="68"/>
      <c r="AZ1626" s="68"/>
      <c r="BA1626" s="68"/>
      <c r="BB1626" s="68"/>
      <c r="BC1626" s="68"/>
      <c r="BD1626" s="68"/>
      <c r="BE1626" s="68"/>
      <c r="BF1626" s="68"/>
      <c r="BG1626" s="68"/>
      <c r="BH1626" s="68"/>
      <c r="BI1626" s="68"/>
      <c r="BJ1626" s="68"/>
      <c r="BK1626" s="68"/>
      <c r="BL1626" s="68"/>
      <c r="BM1626" s="68"/>
      <c r="BN1626" s="68"/>
      <c r="BO1626" s="68"/>
      <c r="BP1626" s="68"/>
      <c r="BQ1626" s="68"/>
      <c r="BR1626" s="68"/>
      <c r="BS1626" s="46"/>
    </row>
    <row r="1627" spans="4:71" s="47" customFormat="1" ht="9.75" customHeight="1" x14ac:dyDescent="0.3">
      <c r="D1627" s="68"/>
      <c r="E1627" s="68"/>
      <c r="F1627" s="68"/>
      <c r="G1627" s="68"/>
      <c r="H1627" s="68"/>
      <c r="I1627" s="68"/>
      <c r="J1627" s="68"/>
      <c r="K1627" s="68"/>
      <c r="L1627" s="68"/>
      <c r="M1627" s="68"/>
      <c r="N1627" s="68"/>
      <c r="O1627" s="68"/>
      <c r="P1627" s="68"/>
      <c r="Q1627" s="68"/>
      <c r="R1627" s="68"/>
      <c r="S1627" s="68"/>
      <c r="T1627" s="68"/>
      <c r="U1627" s="68"/>
      <c r="V1627" s="68"/>
      <c r="W1627" s="68"/>
      <c r="X1627" s="68"/>
      <c r="Y1627" s="68"/>
      <c r="Z1627" s="68"/>
      <c r="AA1627" s="68"/>
      <c r="AB1627" s="68"/>
      <c r="AC1627" s="68"/>
      <c r="AD1627" s="68"/>
      <c r="AE1627" s="68"/>
      <c r="AF1627" s="68"/>
      <c r="AG1627" s="68"/>
      <c r="AH1627" s="68"/>
      <c r="AI1627" s="68"/>
      <c r="AJ1627" s="68"/>
      <c r="AK1627" s="68"/>
      <c r="AL1627" s="68"/>
      <c r="AM1627" s="68"/>
      <c r="AN1627" s="68"/>
      <c r="AO1627" s="68"/>
      <c r="AP1627" s="68"/>
      <c r="AQ1627" s="68"/>
      <c r="AR1627" s="68"/>
      <c r="AS1627" s="68"/>
      <c r="AT1627" s="68"/>
      <c r="AU1627" s="68"/>
      <c r="AV1627" s="68"/>
      <c r="AW1627" s="68"/>
      <c r="AX1627" s="68"/>
      <c r="AY1627" s="68"/>
      <c r="AZ1627" s="68"/>
      <c r="BA1627" s="68"/>
      <c r="BB1627" s="68"/>
      <c r="BC1627" s="68"/>
      <c r="BD1627" s="68"/>
      <c r="BE1627" s="68"/>
      <c r="BF1627" s="68"/>
      <c r="BG1627" s="68"/>
      <c r="BH1627" s="68"/>
      <c r="BI1627" s="68"/>
      <c r="BJ1627" s="68"/>
      <c r="BK1627" s="68"/>
      <c r="BL1627" s="68"/>
      <c r="BM1627" s="68"/>
      <c r="BN1627" s="68"/>
      <c r="BO1627" s="68"/>
      <c r="BP1627" s="68"/>
      <c r="BQ1627" s="68"/>
      <c r="BR1627" s="68"/>
      <c r="BS1627" s="46"/>
    </row>
    <row r="1628" spans="4:71" s="47" customFormat="1" ht="9.75" customHeight="1" x14ac:dyDescent="0.3">
      <c r="D1628" s="68"/>
      <c r="E1628" s="68"/>
      <c r="F1628" s="68"/>
      <c r="G1628" s="68"/>
      <c r="H1628" s="68"/>
      <c r="I1628" s="68"/>
      <c r="J1628" s="68"/>
      <c r="K1628" s="68"/>
      <c r="L1628" s="68"/>
      <c r="M1628" s="68"/>
      <c r="N1628" s="68"/>
      <c r="O1628" s="68"/>
      <c r="P1628" s="68"/>
      <c r="Q1628" s="68"/>
      <c r="R1628" s="68"/>
      <c r="S1628" s="68"/>
      <c r="T1628" s="68"/>
      <c r="U1628" s="68"/>
      <c r="V1628" s="68"/>
      <c r="W1628" s="68"/>
      <c r="X1628" s="68"/>
      <c r="Y1628" s="68"/>
      <c r="Z1628" s="68"/>
      <c r="AA1628" s="68"/>
      <c r="AB1628" s="68"/>
      <c r="AC1628" s="68"/>
      <c r="AD1628" s="68"/>
      <c r="AE1628" s="68"/>
      <c r="AF1628" s="68"/>
      <c r="AG1628" s="68"/>
      <c r="AH1628" s="68"/>
      <c r="AI1628" s="68"/>
      <c r="AJ1628" s="68"/>
      <c r="AK1628" s="68"/>
      <c r="AL1628" s="68"/>
      <c r="AM1628" s="68"/>
      <c r="AN1628" s="68"/>
      <c r="AO1628" s="68"/>
      <c r="AP1628" s="68"/>
      <c r="AQ1628" s="68"/>
      <c r="AR1628" s="68"/>
      <c r="AS1628" s="68"/>
      <c r="AT1628" s="68"/>
      <c r="AU1628" s="68"/>
      <c r="AV1628" s="68"/>
      <c r="AW1628" s="68"/>
      <c r="AX1628" s="68"/>
      <c r="AY1628" s="68"/>
      <c r="AZ1628" s="68"/>
      <c r="BA1628" s="68"/>
      <c r="BB1628" s="68"/>
      <c r="BC1628" s="68"/>
      <c r="BD1628" s="68"/>
      <c r="BE1628" s="68"/>
      <c r="BF1628" s="68"/>
      <c r="BG1628" s="68"/>
      <c r="BH1628" s="68"/>
      <c r="BI1628" s="68"/>
      <c r="BJ1628" s="68"/>
      <c r="BK1628" s="68"/>
      <c r="BL1628" s="68"/>
      <c r="BM1628" s="68"/>
      <c r="BN1628" s="68"/>
      <c r="BO1628" s="68"/>
      <c r="BP1628" s="68"/>
      <c r="BQ1628" s="68"/>
      <c r="BR1628" s="68"/>
      <c r="BS1628" s="46"/>
    </row>
    <row r="1629" spans="4:71" s="47" customFormat="1" ht="9.75" customHeight="1" x14ac:dyDescent="0.3">
      <c r="D1629" s="68"/>
      <c r="E1629" s="68"/>
      <c r="F1629" s="68"/>
      <c r="G1629" s="68"/>
      <c r="H1629" s="68"/>
      <c r="I1629" s="68"/>
      <c r="J1629" s="68"/>
      <c r="K1629" s="68"/>
      <c r="L1629" s="68"/>
      <c r="M1629" s="68"/>
      <c r="N1629" s="68"/>
      <c r="O1629" s="68"/>
      <c r="P1629" s="68"/>
      <c r="Q1629" s="68"/>
      <c r="R1629" s="68"/>
      <c r="S1629" s="68"/>
      <c r="T1629" s="68"/>
      <c r="U1629" s="68"/>
      <c r="V1629" s="68"/>
      <c r="W1629" s="68"/>
      <c r="X1629" s="68"/>
      <c r="Y1629" s="68"/>
      <c r="Z1629" s="68"/>
      <c r="AA1629" s="68"/>
      <c r="AB1629" s="68"/>
      <c r="AC1629" s="68"/>
      <c r="AD1629" s="68"/>
      <c r="AE1629" s="68"/>
      <c r="AF1629" s="68"/>
      <c r="AG1629" s="68"/>
      <c r="AH1629" s="68"/>
      <c r="AI1629" s="68"/>
      <c r="AJ1629" s="68"/>
      <c r="AK1629" s="68"/>
      <c r="AL1629" s="68"/>
      <c r="AM1629" s="68"/>
      <c r="AN1629" s="68"/>
      <c r="AO1629" s="68"/>
      <c r="AP1629" s="68"/>
      <c r="AQ1629" s="68"/>
      <c r="AR1629" s="68"/>
      <c r="AS1629" s="68"/>
      <c r="AT1629" s="68"/>
      <c r="AU1629" s="68"/>
      <c r="AV1629" s="68"/>
      <c r="AW1629" s="68"/>
      <c r="AX1629" s="68"/>
      <c r="AY1629" s="68"/>
      <c r="AZ1629" s="68"/>
      <c r="BA1629" s="68"/>
      <c r="BB1629" s="68"/>
      <c r="BC1629" s="68"/>
      <c r="BD1629" s="68"/>
      <c r="BE1629" s="68"/>
      <c r="BF1629" s="68"/>
      <c r="BG1629" s="68"/>
      <c r="BH1629" s="68"/>
      <c r="BI1629" s="68"/>
      <c r="BJ1629" s="68"/>
      <c r="BK1629" s="68"/>
      <c r="BL1629" s="68"/>
      <c r="BM1629" s="68"/>
      <c r="BN1629" s="68"/>
      <c r="BO1629" s="68"/>
      <c r="BP1629" s="68"/>
      <c r="BQ1629" s="68"/>
      <c r="BR1629" s="68"/>
      <c r="BS1629" s="46"/>
    </row>
    <row r="1630" spans="4:71" s="47" customFormat="1" ht="9.75" customHeight="1" x14ac:dyDescent="0.3">
      <c r="D1630" s="68"/>
      <c r="E1630" s="68"/>
      <c r="F1630" s="68"/>
      <c r="G1630" s="68"/>
      <c r="H1630" s="68"/>
      <c r="I1630" s="68"/>
      <c r="J1630" s="68"/>
      <c r="K1630" s="68"/>
      <c r="L1630" s="68"/>
      <c r="M1630" s="68"/>
      <c r="N1630" s="68"/>
      <c r="O1630" s="68"/>
      <c r="P1630" s="68"/>
      <c r="Q1630" s="68"/>
      <c r="R1630" s="68"/>
      <c r="S1630" s="68"/>
      <c r="T1630" s="68"/>
      <c r="U1630" s="68"/>
      <c r="V1630" s="68"/>
      <c r="W1630" s="68"/>
      <c r="X1630" s="68"/>
      <c r="Y1630" s="68"/>
      <c r="Z1630" s="68"/>
      <c r="AA1630" s="68"/>
      <c r="AB1630" s="68"/>
      <c r="AC1630" s="68"/>
      <c r="AD1630" s="68"/>
      <c r="AE1630" s="68"/>
      <c r="AF1630" s="68"/>
      <c r="AG1630" s="68"/>
      <c r="AH1630" s="68"/>
      <c r="AI1630" s="68"/>
      <c r="AJ1630" s="68"/>
      <c r="AK1630" s="68"/>
      <c r="AL1630" s="68"/>
      <c r="AM1630" s="68"/>
      <c r="AN1630" s="68"/>
      <c r="AO1630" s="68"/>
      <c r="AP1630" s="68"/>
      <c r="AQ1630" s="68"/>
      <c r="AR1630" s="68"/>
      <c r="AS1630" s="68"/>
      <c r="AT1630" s="68"/>
      <c r="AU1630" s="68"/>
      <c r="AV1630" s="68"/>
      <c r="AW1630" s="68"/>
      <c r="AX1630" s="68"/>
      <c r="AY1630" s="68"/>
      <c r="AZ1630" s="68"/>
      <c r="BA1630" s="68"/>
      <c r="BB1630" s="68"/>
      <c r="BC1630" s="68"/>
      <c r="BD1630" s="68"/>
      <c r="BE1630" s="68"/>
      <c r="BF1630" s="68"/>
      <c r="BG1630" s="68"/>
      <c r="BH1630" s="68"/>
      <c r="BI1630" s="68"/>
      <c r="BJ1630" s="68"/>
      <c r="BK1630" s="68"/>
      <c r="BL1630" s="68"/>
      <c r="BM1630" s="68"/>
      <c r="BN1630" s="68"/>
      <c r="BO1630" s="68"/>
      <c r="BP1630" s="68"/>
      <c r="BQ1630" s="68"/>
      <c r="BR1630" s="68"/>
      <c r="BS1630" s="46"/>
    </row>
    <row r="1631" spans="4:71" s="47" customFormat="1" ht="9.75" customHeight="1" x14ac:dyDescent="0.3">
      <c r="D1631" s="68"/>
      <c r="E1631" s="68"/>
      <c r="F1631" s="68"/>
      <c r="G1631" s="68"/>
      <c r="H1631" s="68"/>
      <c r="I1631" s="68"/>
      <c r="J1631" s="68"/>
      <c r="K1631" s="68"/>
      <c r="L1631" s="68"/>
      <c r="M1631" s="68"/>
      <c r="N1631" s="68"/>
      <c r="O1631" s="68"/>
      <c r="P1631" s="68"/>
      <c r="Q1631" s="68"/>
      <c r="R1631" s="68"/>
      <c r="S1631" s="68"/>
      <c r="T1631" s="68"/>
      <c r="U1631" s="68"/>
      <c r="V1631" s="68"/>
      <c r="W1631" s="68"/>
      <c r="X1631" s="68"/>
      <c r="Y1631" s="68"/>
      <c r="Z1631" s="68"/>
      <c r="AA1631" s="68"/>
      <c r="AB1631" s="68"/>
      <c r="AC1631" s="68"/>
      <c r="AD1631" s="68"/>
      <c r="AE1631" s="68"/>
      <c r="AF1631" s="68"/>
      <c r="AG1631" s="68"/>
      <c r="AH1631" s="68"/>
      <c r="AI1631" s="68"/>
      <c r="AJ1631" s="68"/>
      <c r="AK1631" s="68"/>
      <c r="AL1631" s="68"/>
      <c r="AM1631" s="68"/>
      <c r="AN1631" s="68"/>
      <c r="AO1631" s="68"/>
      <c r="AP1631" s="68"/>
      <c r="AQ1631" s="68"/>
      <c r="AR1631" s="68"/>
      <c r="AS1631" s="68"/>
      <c r="AT1631" s="68"/>
      <c r="AU1631" s="68"/>
      <c r="AV1631" s="68"/>
      <c r="AW1631" s="68"/>
      <c r="AX1631" s="68"/>
      <c r="AY1631" s="68"/>
      <c r="AZ1631" s="68"/>
      <c r="BA1631" s="68"/>
      <c r="BB1631" s="68"/>
      <c r="BC1631" s="68"/>
      <c r="BD1631" s="68"/>
      <c r="BE1631" s="68"/>
      <c r="BF1631" s="68"/>
      <c r="BG1631" s="68"/>
      <c r="BH1631" s="68"/>
      <c r="BI1631" s="68"/>
      <c r="BJ1631" s="68"/>
      <c r="BK1631" s="68"/>
      <c r="BL1631" s="68"/>
      <c r="BM1631" s="68"/>
      <c r="BN1631" s="68"/>
      <c r="BO1631" s="68"/>
      <c r="BP1631" s="68"/>
      <c r="BQ1631" s="68"/>
      <c r="BR1631" s="68"/>
      <c r="BS1631" s="46"/>
    </row>
    <row r="1632" spans="4:71" s="47" customFormat="1" ht="9.75" customHeight="1" x14ac:dyDescent="0.3">
      <c r="D1632" s="68"/>
      <c r="E1632" s="68"/>
      <c r="F1632" s="68"/>
      <c r="G1632" s="68"/>
      <c r="H1632" s="68"/>
      <c r="I1632" s="68"/>
      <c r="J1632" s="68"/>
      <c r="K1632" s="68"/>
      <c r="L1632" s="68"/>
      <c r="M1632" s="68"/>
      <c r="N1632" s="68"/>
      <c r="O1632" s="68"/>
      <c r="P1632" s="68"/>
      <c r="Q1632" s="68"/>
      <c r="R1632" s="68"/>
      <c r="S1632" s="68"/>
      <c r="T1632" s="68"/>
      <c r="U1632" s="68"/>
      <c r="V1632" s="68"/>
      <c r="W1632" s="68"/>
      <c r="X1632" s="68"/>
      <c r="Y1632" s="68"/>
      <c r="Z1632" s="68"/>
      <c r="AA1632" s="68"/>
      <c r="AB1632" s="68"/>
      <c r="AC1632" s="68"/>
      <c r="AD1632" s="68"/>
      <c r="AE1632" s="68"/>
      <c r="AF1632" s="68"/>
      <c r="AG1632" s="68"/>
      <c r="AH1632" s="68"/>
      <c r="AI1632" s="68"/>
      <c r="AJ1632" s="68"/>
      <c r="AK1632" s="68"/>
      <c r="AL1632" s="68"/>
      <c r="AM1632" s="68"/>
      <c r="AN1632" s="68"/>
      <c r="AO1632" s="68"/>
      <c r="AP1632" s="68"/>
      <c r="AQ1632" s="68"/>
      <c r="AR1632" s="68"/>
      <c r="AS1632" s="68"/>
      <c r="AT1632" s="68"/>
      <c r="AU1632" s="68"/>
      <c r="AV1632" s="68"/>
      <c r="AW1632" s="68"/>
      <c r="AX1632" s="68"/>
      <c r="AY1632" s="68"/>
      <c r="AZ1632" s="68"/>
      <c r="BA1632" s="68"/>
      <c r="BB1632" s="68"/>
      <c r="BC1632" s="68"/>
      <c r="BD1632" s="68"/>
      <c r="BE1632" s="68"/>
      <c r="BF1632" s="68"/>
      <c r="BG1632" s="68"/>
      <c r="BH1632" s="68"/>
      <c r="BI1632" s="68"/>
      <c r="BJ1632" s="68"/>
      <c r="BK1632" s="68"/>
      <c r="BL1632" s="68"/>
      <c r="BM1632" s="68"/>
      <c r="BN1632" s="68"/>
      <c r="BO1632" s="68"/>
      <c r="BP1632" s="68"/>
      <c r="BQ1632" s="68"/>
      <c r="BR1632" s="68"/>
      <c r="BS1632" s="46"/>
    </row>
    <row r="1633" spans="4:71" s="47" customFormat="1" ht="9.75" customHeight="1" x14ac:dyDescent="0.3">
      <c r="D1633" s="68"/>
      <c r="E1633" s="68"/>
      <c r="F1633" s="68"/>
      <c r="G1633" s="68"/>
      <c r="H1633" s="68"/>
      <c r="I1633" s="68"/>
      <c r="J1633" s="68"/>
      <c r="K1633" s="68"/>
      <c r="L1633" s="68"/>
      <c r="M1633" s="68"/>
      <c r="N1633" s="68"/>
      <c r="O1633" s="68"/>
      <c r="P1633" s="68"/>
      <c r="Q1633" s="68"/>
      <c r="R1633" s="68"/>
      <c r="S1633" s="68"/>
      <c r="T1633" s="68"/>
      <c r="U1633" s="68"/>
      <c r="V1633" s="68"/>
      <c r="W1633" s="68"/>
      <c r="X1633" s="68"/>
      <c r="Y1633" s="68"/>
      <c r="Z1633" s="68"/>
      <c r="AA1633" s="68"/>
      <c r="AB1633" s="68"/>
      <c r="AC1633" s="68"/>
      <c r="AD1633" s="68"/>
      <c r="AE1633" s="68"/>
      <c r="AF1633" s="68"/>
      <c r="AG1633" s="68"/>
      <c r="AH1633" s="68"/>
      <c r="AI1633" s="68"/>
      <c r="AJ1633" s="68"/>
      <c r="AK1633" s="68"/>
      <c r="AL1633" s="68"/>
      <c r="AM1633" s="68"/>
      <c r="AN1633" s="68"/>
      <c r="AO1633" s="68"/>
      <c r="AP1633" s="68"/>
      <c r="AQ1633" s="68"/>
      <c r="AR1633" s="68"/>
      <c r="AS1633" s="68"/>
      <c r="AT1633" s="68"/>
      <c r="AU1633" s="68"/>
      <c r="AV1633" s="68"/>
      <c r="AW1633" s="68"/>
      <c r="AX1633" s="68"/>
      <c r="AY1633" s="68"/>
      <c r="AZ1633" s="68"/>
      <c r="BA1633" s="68"/>
      <c r="BB1633" s="68"/>
      <c r="BC1633" s="68"/>
      <c r="BD1633" s="68"/>
      <c r="BE1633" s="68"/>
      <c r="BF1633" s="68"/>
      <c r="BG1633" s="68"/>
      <c r="BH1633" s="68"/>
      <c r="BI1633" s="68"/>
      <c r="BJ1633" s="68"/>
      <c r="BK1633" s="68"/>
      <c r="BL1633" s="68"/>
      <c r="BM1633" s="68"/>
      <c r="BN1633" s="68"/>
      <c r="BO1633" s="68"/>
      <c r="BP1633" s="68"/>
      <c r="BQ1633" s="68"/>
      <c r="BR1633" s="68"/>
      <c r="BS1633" s="46"/>
    </row>
    <row r="1634" spans="4:71" s="47" customFormat="1" ht="9.75" customHeight="1" x14ac:dyDescent="0.3">
      <c r="D1634" s="68"/>
      <c r="E1634" s="68"/>
      <c r="F1634" s="68"/>
      <c r="G1634" s="68"/>
      <c r="H1634" s="68"/>
      <c r="I1634" s="68"/>
      <c r="J1634" s="68"/>
      <c r="K1634" s="68"/>
      <c r="L1634" s="68"/>
      <c r="M1634" s="68"/>
      <c r="N1634" s="68"/>
      <c r="O1634" s="68"/>
      <c r="P1634" s="68"/>
      <c r="Q1634" s="68"/>
      <c r="R1634" s="68"/>
      <c r="S1634" s="68"/>
      <c r="T1634" s="68"/>
      <c r="U1634" s="68"/>
      <c r="V1634" s="68"/>
      <c r="W1634" s="68"/>
      <c r="X1634" s="68"/>
      <c r="Y1634" s="68"/>
      <c r="Z1634" s="68"/>
      <c r="AA1634" s="68"/>
      <c r="AB1634" s="68"/>
      <c r="AC1634" s="68"/>
      <c r="AD1634" s="68"/>
      <c r="AE1634" s="68"/>
      <c r="AF1634" s="68"/>
      <c r="AG1634" s="68"/>
      <c r="AH1634" s="68"/>
      <c r="AI1634" s="68"/>
      <c r="AJ1634" s="68"/>
      <c r="AK1634" s="68"/>
      <c r="AL1634" s="68"/>
      <c r="AM1634" s="68"/>
      <c r="AN1634" s="68"/>
      <c r="AO1634" s="68"/>
      <c r="AP1634" s="68"/>
      <c r="AQ1634" s="68"/>
      <c r="AR1634" s="68"/>
      <c r="AS1634" s="68"/>
      <c r="AT1634" s="68"/>
      <c r="AU1634" s="68"/>
      <c r="AV1634" s="68"/>
      <c r="AW1634" s="68"/>
      <c r="AX1634" s="68"/>
      <c r="AY1634" s="68"/>
      <c r="AZ1634" s="68"/>
      <c r="BA1634" s="68"/>
      <c r="BB1634" s="68"/>
      <c r="BC1634" s="68"/>
      <c r="BD1634" s="68"/>
      <c r="BE1634" s="68"/>
      <c r="BF1634" s="68"/>
      <c r="BG1634" s="68"/>
      <c r="BH1634" s="68"/>
      <c r="BI1634" s="68"/>
      <c r="BJ1634" s="68"/>
      <c r="BK1634" s="68"/>
      <c r="BL1634" s="68"/>
      <c r="BM1634" s="68"/>
      <c r="BN1634" s="68"/>
      <c r="BO1634" s="68"/>
      <c r="BP1634" s="68"/>
      <c r="BQ1634" s="68"/>
      <c r="BR1634" s="68"/>
      <c r="BS1634" s="46"/>
    </row>
    <row r="1635" spans="4:71" s="47" customFormat="1" ht="9.75" customHeight="1" x14ac:dyDescent="0.3">
      <c r="D1635" s="68"/>
      <c r="E1635" s="68"/>
      <c r="F1635" s="68"/>
      <c r="G1635" s="68"/>
      <c r="H1635" s="68"/>
      <c r="I1635" s="68"/>
      <c r="J1635" s="68"/>
      <c r="K1635" s="68"/>
      <c r="L1635" s="68"/>
      <c r="M1635" s="68"/>
      <c r="N1635" s="68"/>
      <c r="O1635" s="68"/>
      <c r="P1635" s="68"/>
      <c r="Q1635" s="68"/>
      <c r="R1635" s="68"/>
      <c r="S1635" s="68"/>
      <c r="T1635" s="68"/>
      <c r="U1635" s="68"/>
      <c r="V1635" s="68"/>
      <c r="W1635" s="68"/>
      <c r="X1635" s="68"/>
      <c r="Y1635" s="68"/>
      <c r="Z1635" s="68"/>
      <c r="AA1635" s="68"/>
      <c r="AB1635" s="68"/>
      <c r="AC1635" s="68"/>
      <c r="AD1635" s="68"/>
      <c r="AE1635" s="68"/>
      <c r="AF1635" s="68"/>
      <c r="AG1635" s="68"/>
      <c r="AH1635" s="68"/>
      <c r="AI1635" s="68"/>
      <c r="AJ1635" s="68"/>
      <c r="AK1635" s="68"/>
      <c r="AL1635" s="68"/>
      <c r="AM1635" s="68"/>
      <c r="AN1635" s="68"/>
      <c r="AO1635" s="68"/>
      <c r="AP1635" s="68"/>
      <c r="AQ1635" s="68"/>
      <c r="AR1635" s="68"/>
      <c r="AS1635" s="68"/>
      <c r="AT1635" s="68"/>
      <c r="AU1635" s="68"/>
      <c r="AV1635" s="68"/>
      <c r="AW1635" s="68"/>
      <c r="AX1635" s="68"/>
      <c r="AY1635" s="68"/>
      <c r="AZ1635" s="68"/>
      <c r="BA1635" s="68"/>
      <c r="BB1635" s="68"/>
      <c r="BC1635" s="68"/>
      <c r="BD1635" s="68"/>
      <c r="BE1635" s="68"/>
      <c r="BF1635" s="68"/>
      <c r="BG1635" s="68"/>
      <c r="BH1635" s="68"/>
      <c r="BI1635" s="68"/>
      <c r="BJ1635" s="68"/>
      <c r="BK1635" s="68"/>
      <c r="BL1635" s="68"/>
      <c r="BM1635" s="68"/>
      <c r="BN1635" s="68"/>
      <c r="BO1635" s="68"/>
      <c r="BP1635" s="68"/>
      <c r="BQ1635" s="68"/>
      <c r="BR1635" s="68"/>
      <c r="BS1635" s="46"/>
    </row>
    <row r="1636" spans="4:71" s="47" customFormat="1" ht="9.75" customHeight="1" x14ac:dyDescent="0.3">
      <c r="D1636" s="68"/>
      <c r="E1636" s="68"/>
      <c r="F1636" s="68"/>
      <c r="G1636" s="68"/>
      <c r="H1636" s="68"/>
      <c r="I1636" s="68"/>
      <c r="J1636" s="68"/>
      <c r="K1636" s="68"/>
      <c r="L1636" s="68"/>
      <c r="M1636" s="68"/>
      <c r="N1636" s="68"/>
      <c r="O1636" s="68"/>
      <c r="P1636" s="68"/>
      <c r="Q1636" s="68"/>
      <c r="R1636" s="68"/>
      <c r="S1636" s="68"/>
      <c r="T1636" s="68"/>
      <c r="U1636" s="68"/>
      <c r="V1636" s="68"/>
      <c r="W1636" s="68"/>
      <c r="X1636" s="68"/>
      <c r="Y1636" s="68"/>
      <c r="Z1636" s="68"/>
      <c r="AA1636" s="68"/>
      <c r="AB1636" s="68"/>
      <c r="AC1636" s="68"/>
      <c r="AD1636" s="68"/>
      <c r="AE1636" s="68"/>
      <c r="AF1636" s="68"/>
      <c r="AG1636" s="68"/>
      <c r="AH1636" s="68"/>
      <c r="AI1636" s="68"/>
      <c r="AJ1636" s="68"/>
      <c r="AK1636" s="68"/>
      <c r="AL1636" s="68"/>
      <c r="AM1636" s="68"/>
      <c r="AN1636" s="68"/>
      <c r="AO1636" s="68"/>
      <c r="AP1636" s="68"/>
      <c r="AQ1636" s="68"/>
      <c r="AR1636" s="68"/>
      <c r="AS1636" s="68"/>
      <c r="AT1636" s="68"/>
      <c r="AU1636" s="68"/>
      <c r="AV1636" s="68"/>
      <c r="AW1636" s="68"/>
      <c r="AX1636" s="68"/>
      <c r="AY1636" s="68"/>
      <c r="AZ1636" s="68"/>
      <c r="BA1636" s="68"/>
      <c r="BB1636" s="68"/>
      <c r="BC1636" s="68"/>
      <c r="BD1636" s="68"/>
      <c r="BE1636" s="68"/>
      <c r="BF1636" s="68"/>
      <c r="BG1636" s="68"/>
      <c r="BH1636" s="68"/>
      <c r="BI1636" s="68"/>
      <c r="BJ1636" s="68"/>
      <c r="BK1636" s="68"/>
      <c r="BL1636" s="68"/>
      <c r="BM1636" s="68"/>
      <c r="BN1636" s="68"/>
      <c r="BO1636" s="68"/>
      <c r="BP1636" s="68"/>
      <c r="BQ1636" s="68"/>
      <c r="BR1636" s="68"/>
      <c r="BS1636" s="46"/>
    </row>
    <row r="1637" spans="4:71" s="47" customFormat="1" ht="9.75" customHeight="1" x14ac:dyDescent="0.3">
      <c r="D1637" s="68"/>
      <c r="E1637" s="68"/>
      <c r="F1637" s="68"/>
      <c r="G1637" s="68"/>
      <c r="H1637" s="68"/>
      <c r="I1637" s="68"/>
      <c r="J1637" s="68"/>
      <c r="K1637" s="68"/>
      <c r="L1637" s="68"/>
      <c r="M1637" s="68"/>
      <c r="N1637" s="68"/>
      <c r="O1637" s="68"/>
      <c r="P1637" s="68"/>
      <c r="Q1637" s="68"/>
      <c r="R1637" s="68"/>
      <c r="S1637" s="68"/>
      <c r="T1637" s="68"/>
      <c r="U1637" s="68"/>
      <c r="V1637" s="68"/>
      <c r="W1637" s="68"/>
      <c r="X1637" s="68"/>
      <c r="Y1637" s="68"/>
      <c r="Z1637" s="68"/>
      <c r="AA1637" s="68"/>
      <c r="AB1637" s="68"/>
      <c r="AC1637" s="68"/>
      <c r="AD1637" s="68"/>
      <c r="AE1637" s="68"/>
      <c r="AF1637" s="68"/>
      <c r="AG1637" s="68"/>
      <c r="AH1637" s="68"/>
      <c r="AI1637" s="68"/>
      <c r="AJ1637" s="68"/>
      <c r="AK1637" s="68"/>
      <c r="AL1637" s="68"/>
      <c r="AM1637" s="68"/>
      <c r="AN1637" s="68"/>
      <c r="AO1637" s="68"/>
      <c r="AP1637" s="68"/>
      <c r="AQ1637" s="68"/>
      <c r="AR1637" s="68"/>
      <c r="AS1637" s="68"/>
      <c r="AT1637" s="68"/>
      <c r="AU1637" s="68"/>
      <c r="AV1637" s="68"/>
      <c r="AW1637" s="68"/>
      <c r="AX1637" s="68"/>
      <c r="AY1637" s="68"/>
      <c r="AZ1637" s="68"/>
      <c r="BA1637" s="68"/>
      <c r="BB1637" s="68"/>
      <c r="BC1637" s="68"/>
      <c r="BD1637" s="68"/>
      <c r="BE1637" s="68"/>
      <c r="BF1637" s="68"/>
      <c r="BG1637" s="68"/>
      <c r="BH1637" s="68"/>
      <c r="BI1637" s="68"/>
      <c r="BJ1637" s="68"/>
      <c r="BK1637" s="68"/>
      <c r="BL1637" s="68"/>
      <c r="BM1637" s="68"/>
      <c r="BN1637" s="68"/>
      <c r="BO1637" s="68"/>
      <c r="BP1637" s="68"/>
      <c r="BQ1637" s="68"/>
      <c r="BR1637" s="68"/>
      <c r="BS1637" s="46"/>
    </row>
    <row r="1638" spans="4:71" s="47" customFormat="1" ht="9.75" customHeight="1" x14ac:dyDescent="0.3">
      <c r="D1638" s="68"/>
      <c r="E1638" s="68"/>
      <c r="F1638" s="68"/>
      <c r="G1638" s="68"/>
      <c r="H1638" s="68"/>
      <c r="I1638" s="68"/>
      <c r="J1638" s="68"/>
      <c r="K1638" s="68"/>
      <c r="L1638" s="68"/>
      <c r="M1638" s="68"/>
      <c r="N1638" s="68"/>
      <c r="O1638" s="68"/>
      <c r="P1638" s="68"/>
      <c r="Q1638" s="68"/>
      <c r="R1638" s="68"/>
      <c r="S1638" s="68"/>
      <c r="T1638" s="68"/>
      <c r="U1638" s="68"/>
      <c r="V1638" s="68"/>
      <c r="W1638" s="68"/>
      <c r="X1638" s="68"/>
      <c r="Y1638" s="68"/>
      <c r="Z1638" s="68"/>
      <c r="AA1638" s="68"/>
      <c r="AB1638" s="68"/>
      <c r="AC1638" s="68"/>
      <c r="AD1638" s="68"/>
      <c r="AE1638" s="68"/>
      <c r="AF1638" s="68"/>
      <c r="AG1638" s="68"/>
      <c r="AH1638" s="68"/>
      <c r="AI1638" s="68"/>
      <c r="AJ1638" s="68"/>
      <c r="AK1638" s="68"/>
      <c r="AL1638" s="68"/>
      <c r="AM1638" s="68"/>
      <c r="AN1638" s="68"/>
      <c r="AO1638" s="68"/>
      <c r="AP1638" s="68"/>
      <c r="AQ1638" s="68"/>
      <c r="AR1638" s="68"/>
      <c r="AS1638" s="68"/>
      <c r="AT1638" s="68"/>
      <c r="AU1638" s="68"/>
      <c r="AV1638" s="68"/>
      <c r="AW1638" s="68"/>
      <c r="AX1638" s="68"/>
      <c r="AY1638" s="68"/>
      <c r="AZ1638" s="68"/>
      <c r="BA1638" s="68"/>
      <c r="BB1638" s="68"/>
      <c r="BC1638" s="68"/>
      <c r="BD1638" s="68"/>
      <c r="BE1638" s="68"/>
      <c r="BF1638" s="68"/>
      <c r="BG1638" s="68"/>
      <c r="BH1638" s="68"/>
      <c r="BI1638" s="68"/>
      <c r="BJ1638" s="68"/>
      <c r="BK1638" s="68"/>
      <c r="BL1638" s="68"/>
      <c r="BM1638" s="68"/>
      <c r="BN1638" s="68"/>
      <c r="BO1638" s="68"/>
      <c r="BP1638" s="68"/>
      <c r="BQ1638" s="68"/>
      <c r="BR1638" s="68"/>
      <c r="BS1638" s="46"/>
    </row>
    <row r="1639" spans="4:71" s="47" customFormat="1" ht="9.75" customHeight="1" x14ac:dyDescent="0.3">
      <c r="D1639" s="68"/>
      <c r="E1639" s="68"/>
      <c r="F1639" s="68"/>
      <c r="G1639" s="68"/>
      <c r="H1639" s="68"/>
      <c r="I1639" s="68"/>
      <c r="J1639" s="68"/>
      <c r="K1639" s="68"/>
      <c r="L1639" s="68"/>
      <c r="M1639" s="68"/>
      <c r="N1639" s="68"/>
      <c r="O1639" s="68"/>
      <c r="P1639" s="68"/>
      <c r="Q1639" s="68"/>
      <c r="R1639" s="68"/>
      <c r="S1639" s="68"/>
      <c r="T1639" s="68"/>
      <c r="U1639" s="68"/>
      <c r="V1639" s="68"/>
      <c r="W1639" s="68"/>
      <c r="X1639" s="68"/>
      <c r="Y1639" s="68"/>
      <c r="Z1639" s="68"/>
      <c r="AA1639" s="68"/>
      <c r="AB1639" s="68"/>
      <c r="AC1639" s="68"/>
      <c r="AD1639" s="68"/>
      <c r="AE1639" s="68"/>
      <c r="AF1639" s="68"/>
      <c r="AG1639" s="68"/>
      <c r="AH1639" s="68"/>
      <c r="AI1639" s="68"/>
      <c r="AJ1639" s="68"/>
      <c r="AK1639" s="68"/>
      <c r="AL1639" s="68"/>
      <c r="AM1639" s="68"/>
      <c r="AN1639" s="68"/>
      <c r="AO1639" s="68"/>
      <c r="AP1639" s="68"/>
      <c r="AQ1639" s="68"/>
      <c r="AR1639" s="68"/>
      <c r="AS1639" s="68"/>
      <c r="AT1639" s="68"/>
      <c r="AU1639" s="68"/>
      <c r="AV1639" s="68"/>
      <c r="AW1639" s="68"/>
      <c r="AX1639" s="68"/>
      <c r="AY1639" s="68"/>
      <c r="AZ1639" s="68"/>
      <c r="BA1639" s="68"/>
      <c r="BB1639" s="68"/>
      <c r="BC1639" s="68"/>
      <c r="BD1639" s="68"/>
      <c r="BE1639" s="68"/>
      <c r="BF1639" s="68"/>
      <c r="BG1639" s="68"/>
      <c r="BH1639" s="68"/>
      <c r="BI1639" s="68"/>
      <c r="BJ1639" s="68"/>
      <c r="BK1639" s="68"/>
      <c r="BL1639" s="68"/>
      <c r="BM1639" s="68"/>
      <c r="BN1639" s="68"/>
      <c r="BO1639" s="68"/>
      <c r="BP1639" s="68"/>
      <c r="BQ1639" s="68"/>
      <c r="BR1639" s="68"/>
      <c r="BS1639" s="46"/>
    </row>
    <row r="1640" spans="4:71" s="47" customFormat="1" ht="9.75" customHeight="1" x14ac:dyDescent="0.3">
      <c r="D1640" s="68"/>
      <c r="E1640" s="68"/>
      <c r="F1640" s="68"/>
      <c r="G1640" s="68"/>
      <c r="H1640" s="68"/>
      <c r="I1640" s="68"/>
      <c r="J1640" s="68"/>
      <c r="K1640" s="68"/>
      <c r="L1640" s="68"/>
      <c r="M1640" s="68"/>
      <c r="N1640" s="68"/>
      <c r="O1640" s="68"/>
      <c r="P1640" s="68"/>
      <c r="Q1640" s="68"/>
      <c r="R1640" s="68"/>
      <c r="S1640" s="68"/>
      <c r="T1640" s="68"/>
      <c r="U1640" s="68"/>
      <c r="V1640" s="68"/>
      <c r="W1640" s="68"/>
      <c r="X1640" s="68"/>
      <c r="Y1640" s="68"/>
      <c r="Z1640" s="68"/>
      <c r="AA1640" s="68"/>
      <c r="AB1640" s="68"/>
      <c r="AC1640" s="68"/>
      <c r="AD1640" s="68"/>
      <c r="AE1640" s="68"/>
      <c r="AF1640" s="68"/>
      <c r="AG1640" s="68"/>
      <c r="AH1640" s="68"/>
      <c r="AI1640" s="68"/>
      <c r="AJ1640" s="68"/>
      <c r="AK1640" s="68"/>
      <c r="AL1640" s="68"/>
      <c r="AM1640" s="68"/>
      <c r="AN1640" s="68"/>
      <c r="AO1640" s="68"/>
      <c r="AP1640" s="68"/>
      <c r="AQ1640" s="68"/>
      <c r="AR1640" s="68"/>
      <c r="AS1640" s="68"/>
      <c r="AT1640" s="68"/>
      <c r="AU1640" s="68"/>
      <c r="AV1640" s="68"/>
      <c r="AW1640" s="68"/>
      <c r="AX1640" s="68"/>
      <c r="AY1640" s="68"/>
      <c r="AZ1640" s="68"/>
      <c r="BA1640" s="68"/>
      <c r="BB1640" s="68"/>
      <c r="BC1640" s="68"/>
      <c r="BD1640" s="68"/>
      <c r="BE1640" s="68"/>
      <c r="BF1640" s="68"/>
      <c r="BG1640" s="68"/>
      <c r="BH1640" s="68"/>
      <c r="BI1640" s="68"/>
      <c r="BJ1640" s="68"/>
      <c r="BK1640" s="68"/>
      <c r="BL1640" s="68"/>
      <c r="BM1640" s="68"/>
      <c r="BN1640" s="68"/>
      <c r="BO1640" s="68"/>
      <c r="BP1640" s="68"/>
      <c r="BQ1640" s="68"/>
      <c r="BR1640" s="68"/>
      <c r="BS1640" s="46"/>
    </row>
    <row r="1641" spans="4:71" s="47" customFormat="1" ht="9.75" customHeight="1" x14ac:dyDescent="0.3">
      <c r="D1641" s="68"/>
      <c r="E1641" s="68"/>
      <c r="F1641" s="68"/>
      <c r="G1641" s="68"/>
      <c r="H1641" s="68"/>
      <c r="I1641" s="68"/>
      <c r="J1641" s="68"/>
      <c r="K1641" s="68"/>
      <c r="L1641" s="68"/>
      <c r="M1641" s="68"/>
      <c r="N1641" s="68"/>
      <c r="O1641" s="68"/>
      <c r="P1641" s="68"/>
      <c r="Q1641" s="68"/>
      <c r="R1641" s="68"/>
      <c r="S1641" s="68"/>
      <c r="T1641" s="68"/>
      <c r="U1641" s="68"/>
      <c r="V1641" s="68"/>
      <c r="W1641" s="68"/>
      <c r="X1641" s="68"/>
      <c r="Y1641" s="68"/>
      <c r="Z1641" s="68"/>
      <c r="AA1641" s="68"/>
      <c r="AB1641" s="68"/>
      <c r="AC1641" s="68"/>
      <c r="AD1641" s="68"/>
      <c r="AE1641" s="68"/>
      <c r="AF1641" s="68"/>
      <c r="AG1641" s="68"/>
      <c r="AH1641" s="68"/>
      <c r="AI1641" s="68"/>
      <c r="AJ1641" s="68"/>
      <c r="AK1641" s="68"/>
      <c r="AL1641" s="68"/>
      <c r="AM1641" s="68"/>
      <c r="AN1641" s="68"/>
      <c r="AO1641" s="68"/>
      <c r="AP1641" s="68"/>
      <c r="AQ1641" s="68"/>
      <c r="AR1641" s="68"/>
      <c r="AS1641" s="68"/>
      <c r="AT1641" s="68"/>
      <c r="AU1641" s="68"/>
      <c r="AV1641" s="68"/>
      <c r="AW1641" s="68"/>
      <c r="AX1641" s="68"/>
      <c r="AY1641" s="68"/>
      <c r="AZ1641" s="68"/>
      <c r="BA1641" s="68"/>
      <c r="BB1641" s="68"/>
      <c r="BC1641" s="68"/>
      <c r="BD1641" s="68"/>
      <c r="BE1641" s="68"/>
      <c r="BF1641" s="68"/>
      <c r="BG1641" s="68"/>
      <c r="BH1641" s="68"/>
      <c r="BI1641" s="68"/>
      <c r="BJ1641" s="68"/>
      <c r="BK1641" s="68"/>
      <c r="BL1641" s="68"/>
      <c r="BM1641" s="68"/>
      <c r="BN1641" s="68"/>
      <c r="BO1641" s="68"/>
      <c r="BP1641" s="68"/>
      <c r="BQ1641" s="68"/>
      <c r="BR1641" s="68"/>
      <c r="BS1641" s="46"/>
    </row>
    <row r="1642" spans="4:71" s="47" customFormat="1" ht="9.75" customHeight="1" x14ac:dyDescent="0.3">
      <c r="D1642" s="68"/>
      <c r="E1642" s="68"/>
      <c r="F1642" s="68"/>
      <c r="G1642" s="68"/>
      <c r="H1642" s="68"/>
      <c r="I1642" s="68"/>
      <c r="J1642" s="68"/>
      <c r="K1642" s="68"/>
      <c r="L1642" s="68"/>
      <c r="M1642" s="68"/>
      <c r="N1642" s="68"/>
      <c r="O1642" s="68"/>
      <c r="P1642" s="68"/>
      <c r="Q1642" s="68"/>
      <c r="R1642" s="68"/>
      <c r="S1642" s="68"/>
      <c r="T1642" s="68"/>
      <c r="U1642" s="68"/>
      <c r="V1642" s="68"/>
      <c r="W1642" s="68"/>
      <c r="X1642" s="68"/>
      <c r="Y1642" s="68"/>
      <c r="Z1642" s="68"/>
      <c r="AA1642" s="68"/>
      <c r="AB1642" s="68"/>
      <c r="AC1642" s="68"/>
      <c r="AD1642" s="68"/>
      <c r="AE1642" s="68"/>
      <c r="AF1642" s="68"/>
      <c r="AG1642" s="68"/>
      <c r="AH1642" s="68"/>
      <c r="AI1642" s="68"/>
      <c r="AJ1642" s="68"/>
      <c r="AK1642" s="68"/>
      <c r="AL1642" s="68"/>
      <c r="AM1642" s="68"/>
      <c r="AN1642" s="68"/>
      <c r="AO1642" s="68"/>
      <c r="AP1642" s="68"/>
      <c r="AQ1642" s="68"/>
      <c r="AR1642" s="68"/>
      <c r="AS1642" s="68"/>
      <c r="AT1642" s="68"/>
      <c r="AU1642" s="68"/>
      <c r="AV1642" s="68"/>
      <c r="AW1642" s="68"/>
      <c r="AX1642" s="68"/>
      <c r="AY1642" s="68"/>
      <c r="AZ1642" s="68"/>
      <c r="BA1642" s="68"/>
      <c r="BB1642" s="68"/>
      <c r="BC1642" s="68"/>
      <c r="BD1642" s="68"/>
      <c r="BE1642" s="68"/>
      <c r="BF1642" s="68"/>
      <c r="BG1642" s="68"/>
      <c r="BH1642" s="68"/>
      <c r="BI1642" s="68"/>
      <c r="BJ1642" s="68"/>
      <c r="BK1642" s="68"/>
      <c r="BL1642" s="68"/>
      <c r="BM1642" s="68"/>
      <c r="BN1642" s="68"/>
      <c r="BO1642" s="68"/>
      <c r="BP1642" s="68"/>
      <c r="BQ1642" s="68"/>
      <c r="BR1642" s="68"/>
      <c r="BS1642" s="46"/>
    </row>
    <row r="1643" spans="4:71" s="47" customFormat="1" ht="9.75" customHeight="1" x14ac:dyDescent="0.3">
      <c r="D1643" s="68"/>
      <c r="E1643" s="68"/>
      <c r="F1643" s="68"/>
      <c r="G1643" s="68"/>
      <c r="H1643" s="68"/>
      <c r="I1643" s="68"/>
      <c r="J1643" s="68"/>
      <c r="K1643" s="68"/>
      <c r="L1643" s="68"/>
      <c r="M1643" s="68"/>
      <c r="N1643" s="68"/>
      <c r="O1643" s="68"/>
      <c r="P1643" s="68"/>
      <c r="Q1643" s="68"/>
      <c r="R1643" s="68"/>
      <c r="S1643" s="68"/>
      <c r="T1643" s="68"/>
      <c r="U1643" s="68"/>
      <c r="V1643" s="68"/>
      <c r="W1643" s="68"/>
      <c r="X1643" s="68"/>
      <c r="Y1643" s="68"/>
      <c r="Z1643" s="68"/>
      <c r="AA1643" s="68"/>
      <c r="AB1643" s="68"/>
      <c r="AC1643" s="68"/>
      <c r="AD1643" s="68"/>
      <c r="AE1643" s="68"/>
      <c r="AF1643" s="68"/>
      <c r="AG1643" s="68"/>
      <c r="AH1643" s="68"/>
      <c r="AI1643" s="68"/>
      <c r="AJ1643" s="68"/>
      <c r="AK1643" s="68"/>
      <c r="AL1643" s="68"/>
      <c r="AM1643" s="68"/>
      <c r="AN1643" s="68"/>
      <c r="AO1643" s="68"/>
      <c r="AP1643" s="68"/>
      <c r="AQ1643" s="68"/>
      <c r="AR1643" s="68"/>
      <c r="AS1643" s="68"/>
      <c r="AT1643" s="68"/>
      <c r="AU1643" s="68"/>
      <c r="AV1643" s="68"/>
      <c r="AW1643" s="68"/>
      <c r="AX1643" s="68"/>
      <c r="AY1643" s="68"/>
      <c r="AZ1643" s="68"/>
      <c r="BA1643" s="68"/>
      <c r="BB1643" s="68"/>
      <c r="BC1643" s="68"/>
      <c r="BD1643" s="68"/>
      <c r="BE1643" s="68"/>
      <c r="BF1643" s="68"/>
      <c r="BG1643" s="68"/>
      <c r="BH1643" s="68"/>
      <c r="BI1643" s="68"/>
      <c r="BJ1643" s="68"/>
      <c r="BK1643" s="68"/>
      <c r="BL1643" s="68"/>
      <c r="BM1643" s="68"/>
      <c r="BN1643" s="68"/>
      <c r="BO1643" s="68"/>
      <c r="BP1643" s="68"/>
      <c r="BQ1643" s="68"/>
      <c r="BR1643" s="68"/>
      <c r="BS1643" s="46"/>
    </row>
    <row r="1644" spans="4:71" s="47" customFormat="1" ht="9.75" customHeight="1" x14ac:dyDescent="0.3">
      <c r="D1644" s="68"/>
      <c r="E1644" s="68"/>
      <c r="F1644" s="68"/>
      <c r="G1644" s="68"/>
      <c r="H1644" s="68"/>
      <c r="I1644" s="68"/>
      <c r="J1644" s="68"/>
      <c r="K1644" s="68"/>
      <c r="L1644" s="68"/>
      <c r="M1644" s="68"/>
      <c r="N1644" s="68"/>
      <c r="O1644" s="68"/>
      <c r="P1644" s="68"/>
      <c r="Q1644" s="68"/>
      <c r="R1644" s="68"/>
      <c r="S1644" s="68"/>
      <c r="T1644" s="68"/>
      <c r="U1644" s="68"/>
      <c r="V1644" s="68"/>
      <c r="W1644" s="68"/>
      <c r="X1644" s="68"/>
      <c r="Y1644" s="68"/>
      <c r="Z1644" s="68"/>
      <c r="AA1644" s="68"/>
      <c r="AB1644" s="68"/>
      <c r="AC1644" s="68"/>
      <c r="AD1644" s="68"/>
      <c r="AE1644" s="68"/>
      <c r="AF1644" s="68"/>
      <c r="AG1644" s="68"/>
      <c r="AH1644" s="68"/>
      <c r="AI1644" s="68"/>
      <c r="AJ1644" s="68"/>
      <c r="AK1644" s="68"/>
      <c r="AL1644" s="68"/>
      <c r="AM1644" s="68"/>
      <c r="AN1644" s="68"/>
      <c r="AO1644" s="68"/>
      <c r="AP1644" s="68"/>
      <c r="AQ1644" s="68"/>
      <c r="AR1644" s="68"/>
      <c r="AS1644" s="68"/>
      <c r="AT1644" s="68"/>
      <c r="AU1644" s="68"/>
      <c r="AV1644" s="68"/>
      <c r="AW1644" s="68"/>
      <c r="AX1644" s="68"/>
      <c r="AY1644" s="68"/>
      <c r="AZ1644" s="68"/>
      <c r="BA1644" s="68"/>
      <c r="BB1644" s="68"/>
      <c r="BC1644" s="68"/>
      <c r="BD1644" s="68"/>
      <c r="BE1644" s="68"/>
      <c r="BF1644" s="68"/>
      <c r="BG1644" s="68"/>
      <c r="BH1644" s="68"/>
      <c r="BI1644" s="68"/>
      <c r="BJ1644" s="68"/>
      <c r="BK1644" s="68"/>
      <c r="BL1644" s="68"/>
      <c r="BM1644" s="68"/>
      <c r="BN1644" s="68"/>
      <c r="BO1644" s="68"/>
      <c r="BP1644" s="68"/>
      <c r="BQ1644" s="68"/>
      <c r="BR1644" s="68"/>
      <c r="BS1644" s="46"/>
    </row>
    <row r="1645" spans="4:71" s="47" customFormat="1" ht="9.75" customHeight="1" x14ac:dyDescent="0.3">
      <c r="D1645" s="68"/>
      <c r="E1645" s="68"/>
      <c r="F1645" s="68"/>
      <c r="G1645" s="68"/>
      <c r="H1645" s="68"/>
      <c r="I1645" s="68"/>
      <c r="J1645" s="68"/>
      <c r="K1645" s="68"/>
      <c r="L1645" s="68"/>
      <c r="M1645" s="68"/>
      <c r="N1645" s="68"/>
      <c r="O1645" s="68"/>
      <c r="P1645" s="68"/>
      <c r="Q1645" s="68"/>
      <c r="R1645" s="68"/>
      <c r="S1645" s="68"/>
      <c r="T1645" s="68"/>
      <c r="U1645" s="68"/>
      <c r="V1645" s="68"/>
      <c r="W1645" s="68"/>
      <c r="X1645" s="68"/>
      <c r="Y1645" s="68"/>
      <c r="Z1645" s="68"/>
      <c r="AA1645" s="68"/>
      <c r="AB1645" s="68"/>
      <c r="AC1645" s="68"/>
      <c r="AD1645" s="68"/>
      <c r="AE1645" s="68"/>
      <c r="AF1645" s="68"/>
      <c r="AG1645" s="68"/>
      <c r="AH1645" s="68"/>
      <c r="AI1645" s="68"/>
      <c r="AJ1645" s="68"/>
      <c r="AK1645" s="68"/>
      <c r="AL1645" s="68"/>
      <c r="AM1645" s="68"/>
      <c r="AN1645" s="68"/>
      <c r="AO1645" s="68"/>
      <c r="AP1645" s="68"/>
      <c r="AQ1645" s="68"/>
      <c r="AR1645" s="68"/>
      <c r="AS1645" s="68"/>
      <c r="AT1645" s="68"/>
      <c r="AU1645" s="68"/>
      <c r="AV1645" s="68"/>
      <c r="AW1645" s="68"/>
      <c r="AX1645" s="68"/>
      <c r="AY1645" s="68"/>
      <c r="AZ1645" s="68"/>
      <c r="BA1645" s="68"/>
      <c r="BB1645" s="68"/>
      <c r="BC1645" s="68"/>
      <c r="BD1645" s="68"/>
      <c r="BE1645" s="68"/>
      <c r="BF1645" s="68"/>
      <c r="BG1645" s="68"/>
      <c r="BH1645" s="68"/>
      <c r="BI1645" s="68"/>
      <c r="BJ1645" s="68"/>
      <c r="BK1645" s="68"/>
      <c r="BL1645" s="68"/>
      <c r="BM1645" s="68"/>
      <c r="BN1645" s="68"/>
      <c r="BO1645" s="68"/>
      <c r="BP1645" s="68"/>
      <c r="BQ1645" s="68"/>
      <c r="BR1645" s="68"/>
      <c r="BS1645" s="46"/>
    </row>
    <row r="1646" spans="4:71" s="47" customFormat="1" ht="9.75" customHeight="1" x14ac:dyDescent="0.3">
      <c r="D1646" s="68"/>
      <c r="E1646" s="68"/>
      <c r="F1646" s="68"/>
      <c r="G1646" s="68"/>
      <c r="H1646" s="68"/>
      <c r="I1646" s="68"/>
      <c r="J1646" s="68"/>
      <c r="K1646" s="68"/>
      <c r="L1646" s="68"/>
      <c r="M1646" s="68"/>
      <c r="N1646" s="68"/>
      <c r="O1646" s="68"/>
      <c r="P1646" s="68"/>
      <c r="Q1646" s="68"/>
      <c r="R1646" s="68"/>
      <c r="S1646" s="68"/>
      <c r="T1646" s="68"/>
      <c r="U1646" s="68"/>
      <c r="V1646" s="68"/>
      <c r="W1646" s="68"/>
      <c r="X1646" s="68"/>
      <c r="Y1646" s="68"/>
      <c r="Z1646" s="68"/>
      <c r="AA1646" s="68"/>
      <c r="AB1646" s="68"/>
      <c r="AC1646" s="68"/>
      <c r="AD1646" s="68"/>
      <c r="AE1646" s="68"/>
      <c r="AF1646" s="68"/>
      <c r="AG1646" s="68"/>
      <c r="AH1646" s="68"/>
      <c r="AI1646" s="68"/>
      <c r="AJ1646" s="68"/>
      <c r="AK1646" s="68"/>
      <c r="AL1646" s="68"/>
      <c r="AM1646" s="68"/>
      <c r="AN1646" s="68"/>
      <c r="AO1646" s="68"/>
      <c r="AP1646" s="68"/>
      <c r="AQ1646" s="68"/>
      <c r="AR1646" s="68"/>
      <c r="AS1646" s="68"/>
      <c r="AT1646" s="68"/>
      <c r="AU1646" s="68"/>
      <c r="AV1646" s="68"/>
      <c r="AW1646" s="68"/>
      <c r="AX1646" s="68"/>
      <c r="AY1646" s="68"/>
      <c r="AZ1646" s="68"/>
      <c r="BA1646" s="68"/>
      <c r="BB1646" s="68"/>
      <c r="BC1646" s="68"/>
      <c r="BD1646" s="68"/>
      <c r="BE1646" s="68"/>
      <c r="BF1646" s="68"/>
      <c r="BG1646" s="68"/>
      <c r="BH1646" s="68"/>
      <c r="BI1646" s="68"/>
      <c r="BJ1646" s="68"/>
      <c r="BK1646" s="68"/>
      <c r="BL1646" s="68"/>
      <c r="BM1646" s="68"/>
      <c r="BN1646" s="68"/>
      <c r="BO1646" s="68"/>
      <c r="BP1646" s="68"/>
      <c r="BQ1646" s="68"/>
      <c r="BR1646" s="68"/>
      <c r="BS1646" s="46"/>
    </row>
    <row r="1647" spans="4:71" s="47" customFormat="1" ht="9.75" customHeight="1" x14ac:dyDescent="0.3">
      <c r="D1647" s="68"/>
      <c r="E1647" s="68"/>
      <c r="F1647" s="68"/>
      <c r="G1647" s="68"/>
      <c r="H1647" s="68"/>
      <c r="I1647" s="68"/>
      <c r="J1647" s="68"/>
      <c r="K1647" s="68"/>
      <c r="L1647" s="68"/>
      <c r="M1647" s="68"/>
      <c r="N1647" s="68"/>
      <c r="O1647" s="68"/>
      <c r="P1647" s="68"/>
      <c r="Q1647" s="68"/>
      <c r="R1647" s="68"/>
      <c r="S1647" s="68"/>
      <c r="T1647" s="68"/>
      <c r="U1647" s="68"/>
      <c r="V1647" s="68"/>
      <c r="W1647" s="68"/>
      <c r="X1647" s="68"/>
      <c r="Y1647" s="68"/>
      <c r="Z1647" s="68"/>
      <c r="AA1647" s="68"/>
      <c r="AB1647" s="68"/>
      <c r="AC1647" s="68"/>
      <c r="AD1647" s="68"/>
      <c r="AE1647" s="68"/>
      <c r="AF1647" s="68"/>
      <c r="AG1647" s="68"/>
      <c r="AH1647" s="68"/>
      <c r="AI1647" s="68"/>
      <c r="AJ1647" s="68"/>
      <c r="AK1647" s="68"/>
      <c r="AL1647" s="68"/>
      <c r="AM1647" s="68"/>
      <c r="AN1647" s="68"/>
      <c r="AO1647" s="68"/>
      <c r="AP1647" s="68"/>
      <c r="AQ1647" s="68"/>
      <c r="AR1647" s="68"/>
      <c r="AS1647" s="68"/>
      <c r="AT1647" s="68"/>
      <c r="AU1647" s="68"/>
      <c r="AV1647" s="68"/>
      <c r="AW1647" s="68"/>
      <c r="AX1647" s="68"/>
      <c r="AY1647" s="68"/>
      <c r="AZ1647" s="68"/>
      <c r="BA1647" s="68"/>
      <c r="BB1647" s="68"/>
      <c r="BC1647" s="68"/>
      <c r="BD1647" s="68"/>
      <c r="BE1647" s="68"/>
      <c r="BF1647" s="68"/>
      <c r="BG1647" s="68"/>
      <c r="BH1647" s="68"/>
      <c r="BI1647" s="68"/>
      <c r="BJ1647" s="68"/>
      <c r="BK1647" s="68"/>
      <c r="BL1647" s="68"/>
      <c r="BM1647" s="68"/>
      <c r="BN1647" s="68"/>
      <c r="BO1647" s="68"/>
      <c r="BP1647" s="68"/>
      <c r="BQ1647" s="68"/>
      <c r="BR1647" s="68"/>
      <c r="BS1647" s="46"/>
    </row>
    <row r="1648" spans="4:71" s="47" customFormat="1" ht="9.75" customHeight="1" x14ac:dyDescent="0.3">
      <c r="D1648" s="68"/>
      <c r="E1648" s="68"/>
      <c r="F1648" s="68"/>
      <c r="G1648" s="68"/>
      <c r="H1648" s="68"/>
      <c r="I1648" s="68"/>
      <c r="J1648" s="68"/>
      <c r="K1648" s="68"/>
      <c r="L1648" s="68"/>
      <c r="M1648" s="68"/>
      <c r="N1648" s="68"/>
      <c r="O1648" s="68"/>
      <c r="P1648" s="68"/>
      <c r="Q1648" s="68"/>
      <c r="R1648" s="68"/>
      <c r="S1648" s="68"/>
      <c r="T1648" s="68"/>
      <c r="U1648" s="68"/>
      <c r="V1648" s="68"/>
      <c r="W1648" s="68"/>
      <c r="X1648" s="68"/>
      <c r="Y1648" s="68"/>
      <c r="Z1648" s="68"/>
      <c r="AA1648" s="68"/>
      <c r="AB1648" s="68"/>
      <c r="AC1648" s="68"/>
      <c r="AD1648" s="68"/>
      <c r="AE1648" s="68"/>
      <c r="AF1648" s="68"/>
      <c r="AG1648" s="68"/>
      <c r="AH1648" s="68"/>
      <c r="AI1648" s="68"/>
      <c r="AJ1648" s="68"/>
      <c r="AK1648" s="68"/>
      <c r="AL1648" s="68"/>
      <c r="AM1648" s="68"/>
      <c r="AN1648" s="68"/>
      <c r="AO1648" s="68"/>
      <c r="AP1648" s="68"/>
      <c r="AQ1648" s="68"/>
      <c r="AR1648" s="68"/>
      <c r="AS1648" s="68"/>
      <c r="AT1648" s="68"/>
      <c r="AU1648" s="68"/>
      <c r="AV1648" s="68"/>
      <c r="AW1648" s="68"/>
      <c r="AX1648" s="68"/>
      <c r="AY1648" s="68"/>
      <c r="AZ1648" s="68"/>
      <c r="BA1648" s="68"/>
      <c r="BB1648" s="68"/>
      <c r="BC1648" s="68"/>
      <c r="BD1648" s="68"/>
      <c r="BE1648" s="68"/>
      <c r="BF1648" s="68"/>
      <c r="BG1648" s="68"/>
      <c r="BH1648" s="68"/>
      <c r="BI1648" s="68"/>
      <c r="BJ1648" s="68"/>
      <c r="BK1648" s="68"/>
      <c r="BL1648" s="68"/>
      <c r="BM1648" s="68"/>
      <c r="BN1648" s="68"/>
      <c r="BO1648" s="68"/>
      <c r="BP1648" s="68"/>
      <c r="BQ1648" s="68"/>
      <c r="BR1648" s="68"/>
      <c r="BS1648" s="46"/>
    </row>
    <row r="1649" spans="4:71" s="47" customFormat="1" ht="9.75" customHeight="1" x14ac:dyDescent="0.3">
      <c r="D1649" s="68"/>
      <c r="E1649" s="68"/>
      <c r="F1649" s="68"/>
      <c r="G1649" s="68"/>
      <c r="H1649" s="68"/>
      <c r="I1649" s="68"/>
      <c r="J1649" s="68"/>
      <c r="K1649" s="68"/>
      <c r="L1649" s="68"/>
      <c r="M1649" s="68"/>
      <c r="N1649" s="68"/>
      <c r="O1649" s="68"/>
      <c r="P1649" s="68"/>
      <c r="Q1649" s="68"/>
      <c r="R1649" s="68"/>
      <c r="S1649" s="68"/>
      <c r="T1649" s="68"/>
      <c r="U1649" s="68"/>
      <c r="V1649" s="68"/>
      <c r="W1649" s="68"/>
      <c r="X1649" s="68"/>
      <c r="Y1649" s="68"/>
      <c r="Z1649" s="68"/>
      <c r="AA1649" s="68"/>
      <c r="AB1649" s="68"/>
      <c r="AC1649" s="68"/>
      <c r="AD1649" s="68"/>
      <c r="AE1649" s="68"/>
      <c r="AF1649" s="68"/>
      <c r="AG1649" s="68"/>
      <c r="AH1649" s="68"/>
      <c r="AI1649" s="68"/>
      <c r="AJ1649" s="68"/>
      <c r="AK1649" s="68"/>
      <c r="AL1649" s="68"/>
      <c r="AM1649" s="68"/>
      <c r="AN1649" s="68"/>
      <c r="AO1649" s="68"/>
      <c r="AP1649" s="68"/>
      <c r="AQ1649" s="68"/>
      <c r="AR1649" s="68"/>
      <c r="AS1649" s="68"/>
      <c r="AT1649" s="68"/>
      <c r="AU1649" s="68"/>
      <c r="AV1649" s="68"/>
      <c r="AW1649" s="68"/>
      <c r="AX1649" s="68"/>
      <c r="AY1649" s="68"/>
      <c r="AZ1649" s="68"/>
      <c r="BA1649" s="68"/>
      <c r="BB1649" s="68"/>
      <c r="BC1649" s="68"/>
      <c r="BD1649" s="68"/>
      <c r="BE1649" s="68"/>
      <c r="BF1649" s="68"/>
      <c r="BG1649" s="68"/>
      <c r="BH1649" s="68"/>
      <c r="BI1649" s="68"/>
      <c r="BJ1649" s="68"/>
      <c r="BK1649" s="68"/>
      <c r="BL1649" s="68"/>
      <c r="BM1649" s="68"/>
      <c r="BN1649" s="68"/>
      <c r="BO1649" s="68"/>
      <c r="BP1649" s="68"/>
      <c r="BQ1649" s="68"/>
      <c r="BR1649" s="68"/>
      <c r="BS1649" s="46"/>
    </row>
    <row r="1650" spans="4:71" s="47" customFormat="1" ht="9.75" customHeight="1" x14ac:dyDescent="0.3">
      <c r="D1650" s="68"/>
      <c r="E1650" s="68"/>
      <c r="F1650" s="68"/>
      <c r="G1650" s="68"/>
      <c r="H1650" s="68"/>
      <c r="I1650" s="68"/>
      <c r="J1650" s="68"/>
      <c r="K1650" s="68"/>
      <c r="L1650" s="68"/>
      <c r="M1650" s="68"/>
      <c r="N1650" s="68"/>
      <c r="O1650" s="68"/>
      <c r="P1650" s="68"/>
      <c r="Q1650" s="68"/>
      <c r="R1650" s="68"/>
      <c r="S1650" s="68"/>
      <c r="T1650" s="68"/>
      <c r="U1650" s="68"/>
      <c r="V1650" s="68"/>
      <c r="W1650" s="68"/>
      <c r="X1650" s="68"/>
      <c r="Y1650" s="68"/>
      <c r="Z1650" s="68"/>
      <c r="AA1650" s="68"/>
      <c r="AB1650" s="68"/>
      <c r="AC1650" s="68"/>
      <c r="AD1650" s="68"/>
      <c r="AE1650" s="68"/>
      <c r="AF1650" s="68"/>
      <c r="AG1650" s="68"/>
      <c r="AH1650" s="68"/>
      <c r="AI1650" s="68"/>
      <c r="AJ1650" s="68"/>
      <c r="AK1650" s="68"/>
      <c r="AL1650" s="68"/>
      <c r="AM1650" s="68"/>
      <c r="AN1650" s="68"/>
      <c r="AO1650" s="68"/>
      <c r="AP1650" s="68"/>
      <c r="AQ1650" s="68"/>
      <c r="AR1650" s="68"/>
      <c r="AS1650" s="68"/>
      <c r="AT1650" s="68"/>
      <c r="AU1650" s="68"/>
      <c r="AV1650" s="68"/>
      <c r="AW1650" s="68"/>
      <c r="AX1650" s="68"/>
      <c r="AY1650" s="68"/>
      <c r="AZ1650" s="68"/>
      <c r="BA1650" s="68"/>
      <c r="BB1650" s="68"/>
      <c r="BC1650" s="68"/>
      <c r="BD1650" s="68"/>
      <c r="BE1650" s="68"/>
      <c r="BF1650" s="68"/>
      <c r="BG1650" s="68"/>
      <c r="BH1650" s="68"/>
      <c r="BI1650" s="68"/>
      <c r="BJ1650" s="68"/>
      <c r="BK1650" s="68"/>
      <c r="BL1650" s="68"/>
      <c r="BM1650" s="68"/>
      <c r="BN1650" s="68"/>
      <c r="BO1650" s="68"/>
      <c r="BP1650" s="68"/>
      <c r="BQ1650" s="68"/>
      <c r="BR1650" s="68"/>
      <c r="BS1650" s="46"/>
    </row>
    <row r="1651" spans="4:71" s="47" customFormat="1" ht="9.75" customHeight="1" x14ac:dyDescent="0.3">
      <c r="D1651" s="68"/>
      <c r="E1651" s="68"/>
      <c r="F1651" s="68"/>
      <c r="G1651" s="68"/>
      <c r="H1651" s="68"/>
      <c r="I1651" s="68"/>
      <c r="J1651" s="68"/>
      <c r="K1651" s="68"/>
      <c r="L1651" s="68"/>
      <c r="M1651" s="68"/>
      <c r="N1651" s="68"/>
      <c r="O1651" s="68"/>
      <c r="P1651" s="68"/>
      <c r="Q1651" s="68"/>
      <c r="R1651" s="68"/>
      <c r="S1651" s="68"/>
      <c r="T1651" s="68"/>
      <c r="U1651" s="68"/>
      <c r="V1651" s="68"/>
      <c r="W1651" s="68"/>
      <c r="X1651" s="68"/>
      <c r="Y1651" s="68"/>
      <c r="Z1651" s="68"/>
      <c r="AA1651" s="68"/>
      <c r="AB1651" s="68"/>
      <c r="AC1651" s="68"/>
      <c r="AD1651" s="68"/>
      <c r="AE1651" s="68"/>
      <c r="AF1651" s="68"/>
      <c r="AG1651" s="68"/>
      <c r="AH1651" s="68"/>
      <c r="AI1651" s="68"/>
      <c r="AJ1651" s="68"/>
      <c r="AK1651" s="68"/>
      <c r="AL1651" s="68"/>
      <c r="AM1651" s="68"/>
      <c r="AN1651" s="68"/>
      <c r="AO1651" s="68"/>
      <c r="AP1651" s="68"/>
      <c r="AQ1651" s="68"/>
      <c r="AR1651" s="68"/>
      <c r="AS1651" s="68"/>
      <c r="AT1651" s="68"/>
      <c r="AU1651" s="68"/>
      <c r="AV1651" s="68"/>
      <c r="AW1651" s="68"/>
      <c r="AX1651" s="68"/>
      <c r="AY1651" s="68"/>
      <c r="AZ1651" s="68"/>
      <c r="BA1651" s="68"/>
      <c r="BB1651" s="68"/>
      <c r="BC1651" s="68"/>
      <c r="BD1651" s="68"/>
      <c r="BE1651" s="68"/>
      <c r="BF1651" s="68"/>
      <c r="BG1651" s="68"/>
      <c r="BH1651" s="68"/>
      <c r="BI1651" s="68"/>
      <c r="BJ1651" s="68"/>
      <c r="BK1651" s="68"/>
      <c r="BL1651" s="68"/>
      <c r="BM1651" s="68"/>
      <c r="BN1651" s="68"/>
      <c r="BO1651" s="68"/>
      <c r="BP1651" s="68"/>
      <c r="BQ1651" s="68"/>
      <c r="BR1651" s="68"/>
      <c r="BS1651" s="46"/>
    </row>
    <row r="1652" spans="4:71" s="47" customFormat="1" ht="9.75" customHeight="1" x14ac:dyDescent="0.3">
      <c r="D1652" s="68"/>
      <c r="E1652" s="68"/>
      <c r="F1652" s="68"/>
      <c r="G1652" s="68"/>
      <c r="H1652" s="68"/>
      <c r="I1652" s="68"/>
      <c r="J1652" s="68"/>
      <c r="K1652" s="68"/>
      <c r="L1652" s="68"/>
      <c r="M1652" s="68"/>
      <c r="N1652" s="68"/>
      <c r="O1652" s="68"/>
      <c r="P1652" s="68"/>
      <c r="Q1652" s="68"/>
      <c r="R1652" s="68"/>
      <c r="S1652" s="68"/>
      <c r="T1652" s="68"/>
      <c r="U1652" s="68"/>
      <c r="V1652" s="68"/>
      <c r="W1652" s="68"/>
      <c r="X1652" s="68"/>
      <c r="Y1652" s="68"/>
      <c r="Z1652" s="68"/>
      <c r="AA1652" s="68"/>
      <c r="AB1652" s="68"/>
      <c r="AC1652" s="68"/>
      <c r="AD1652" s="68"/>
      <c r="AE1652" s="68"/>
      <c r="AF1652" s="68"/>
      <c r="AG1652" s="68"/>
      <c r="AH1652" s="68"/>
      <c r="AI1652" s="68"/>
      <c r="AJ1652" s="68"/>
      <c r="AK1652" s="68"/>
      <c r="AL1652" s="68"/>
      <c r="AM1652" s="68"/>
      <c r="AN1652" s="68"/>
      <c r="AO1652" s="68"/>
      <c r="AP1652" s="68"/>
      <c r="AQ1652" s="68"/>
      <c r="AR1652" s="68"/>
      <c r="AS1652" s="68"/>
      <c r="AT1652" s="68"/>
      <c r="AU1652" s="68"/>
      <c r="AV1652" s="68"/>
      <c r="AW1652" s="68"/>
      <c r="AX1652" s="68"/>
      <c r="AY1652" s="68"/>
      <c r="AZ1652" s="68"/>
      <c r="BA1652" s="68"/>
      <c r="BB1652" s="68"/>
      <c r="BC1652" s="68"/>
      <c r="BD1652" s="68"/>
      <c r="BE1652" s="68"/>
      <c r="BF1652" s="68"/>
      <c r="BG1652" s="68"/>
      <c r="BH1652" s="68"/>
      <c r="BI1652" s="68"/>
      <c r="BJ1652" s="68"/>
      <c r="BK1652" s="68"/>
      <c r="BL1652" s="68"/>
      <c r="BM1652" s="68"/>
      <c r="BN1652" s="68"/>
      <c r="BO1652" s="68"/>
      <c r="BP1652" s="68"/>
      <c r="BQ1652" s="68"/>
      <c r="BR1652" s="68"/>
      <c r="BS1652" s="46"/>
    </row>
    <row r="1653" spans="4:71" s="47" customFormat="1" ht="9.75" customHeight="1" x14ac:dyDescent="0.3">
      <c r="D1653" s="68"/>
      <c r="E1653" s="68"/>
      <c r="F1653" s="68"/>
      <c r="G1653" s="68"/>
      <c r="H1653" s="68"/>
      <c r="I1653" s="68"/>
      <c r="J1653" s="68"/>
      <c r="K1653" s="68"/>
      <c r="L1653" s="68"/>
      <c r="M1653" s="68"/>
      <c r="N1653" s="68"/>
      <c r="O1653" s="68"/>
      <c r="P1653" s="68"/>
      <c r="Q1653" s="68"/>
      <c r="R1653" s="68"/>
      <c r="S1653" s="68"/>
      <c r="T1653" s="68"/>
      <c r="U1653" s="68"/>
      <c r="V1653" s="68"/>
      <c r="W1653" s="68"/>
      <c r="X1653" s="68"/>
      <c r="Y1653" s="68"/>
      <c r="Z1653" s="68"/>
      <c r="AA1653" s="68"/>
      <c r="AB1653" s="68"/>
      <c r="AC1653" s="68"/>
      <c r="AD1653" s="68"/>
      <c r="AE1653" s="68"/>
      <c r="AF1653" s="68"/>
      <c r="AG1653" s="68"/>
      <c r="AH1653" s="68"/>
      <c r="AI1653" s="68"/>
      <c r="AJ1653" s="68"/>
      <c r="AK1653" s="68"/>
      <c r="AL1653" s="68"/>
      <c r="AM1653" s="68"/>
      <c r="AN1653" s="68"/>
      <c r="AO1653" s="68"/>
      <c r="AP1653" s="68"/>
      <c r="AQ1653" s="68"/>
      <c r="AR1653" s="68"/>
      <c r="AS1653" s="68"/>
      <c r="AT1653" s="68"/>
      <c r="AU1653" s="68"/>
      <c r="AV1653" s="68"/>
      <c r="AW1653" s="68"/>
      <c r="AX1653" s="68"/>
      <c r="AY1653" s="68"/>
      <c r="AZ1653" s="68"/>
      <c r="BA1653" s="68"/>
      <c r="BB1653" s="68"/>
      <c r="BC1653" s="68"/>
      <c r="BD1653" s="68"/>
      <c r="BE1653" s="68"/>
      <c r="BF1653" s="68"/>
      <c r="BG1653" s="68"/>
      <c r="BH1653" s="68"/>
      <c r="BI1653" s="68"/>
      <c r="BJ1653" s="68"/>
      <c r="BK1653" s="68"/>
      <c r="BL1653" s="68"/>
      <c r="BM1653" s="68"/>
      <c r="BN1653" s="68"/>
      <c r="BO1653" s="68"/>
      <c r="BP1653" s="68"/>
      <c r="BQ1653" s="68"/>
      <c r="BR1653" s="68"/>
      <c r="BS1653" s="46"/>
    </row>
    <row r="1654" spans="4:71" s="47" customFormat="1" ht="9.75" customHeight="1" x14ac:dyDescent="0.3">
      <c r="D1654" s="68"/>
      <c r="E1654" s="68"/>
      <c r="F1654" s="68"/>
      <c r="G1654" s="68"/>
      <c r="H1654" s="68"/>
      <c r="I1654" s="68"/>
      <c r="J1654" s="68"/>
      <c r="K1654" s="68"/>
      <c r="L1654" s="68"/>
      <c r="M1654" s="68"/>
      <c r="N1654" s="68"/>
      <c r="O1654" s="68"/>
      <c r="P1654" s="68"/>
      <c r="Q1654" s="68"/>
      <c r="R1654" s="68"/>
      <c r="S1654" s="68"/>
      <c r="T1654" s="68"/>
      <c r="U1654" s="68"/>
      <c r="V1654" s="68"/>
      <c r="W1654" s="68"/>
      <c r="X1654" s="68"/>
      <c r="Y1654" s="68"/>
      <c r="Z1654" s="68"/>
      <c r="AA1654" s="68"/>
      <c r="AB1654" s="68"/>
      <c r="AC1654" s="68"/>
      <c r="AD1654" s="68"/>
      <c r="AE1654" s="68"/>
      <c r="AF1654" s="68"/>
      <c r="AG1654" s="68"/>
      <c r="AH1654" s="68"/>
      <c r="AI1654" s="68"/>
      <c r="AJ1654" s="68"/>
      <c r="AK1654" s="68"/>
      <c r="AL1654" s="68"/>
      <c r="AM1654" s="68"/>
      <c r="AN1654" s="68"/>
      <c r="AO1654" s="68"/>
      <c r="AP1654" s="68"/>
      <c r="AQ1654" s="68"/>
      <c r="AR1654" s="68"/>
      <c r="AS1654" s="68"/>
      <c r="AT1654" s="68"/>
      <c r="AU1654" s="68"/>
      <c r="AV1654" s="68"/>
      <c r="AW1654" s="68"/>
      <c r="AX1654" s="68"/>
      <c r="AY1654" s="68"/>
      <c r="AZ1654" s="68"/>
      <c r="BA1654" s="68"/>
      <c r="BB1654" s="68"/>
      <c r="BC1654" s="68"/>
      <c r="BD1654" s="68"/>
      <c r="BE1654" s="68"/>
      <c r="BF1654" s="68"/>
      <c r="BG1654" s="68"/>
      <c r="BH1654" s="68"/>
      <c r="BI1654" s="68"/>
      <c r="BJ1654" s="68"/>
      <c r="BK1654" s="68"/>
      <c r="BL1654" s="68"/>
      <c r="BM1654" s="68"/>
      <c r="BN1654" s="68"/>
      <c r="BO1654" s="68"/>
      <c r="BP1654" s="68"/>
      <c r="BQ1654" s="68"/>
      <c r="BR1654" s="68"/>
      <c r="BS1654" s="46"/>
    </row>
    <row r="1655" spans="4:71" s="47" customFormat="1" ht="9.75" customHeight="1" x14ac:dyDescent="0.3">
      <c r="D1655" s="68"/>
      <c r="E1655" s="68"/>
      <c r="F1655" s="68"/>
      <c r="G1655" s="68"/>
      <c r="H1655" s="68"/>
      <c r="I1655" s="68"/>
      <c r="J1655" s="68"/>
      <c r="K1655" s="68"/>
      <c r="L1655" s="68"/>
      <c r="M1655" s="68"/>
      <c r="N1655" s="68"/>
      <c r="O1655" s="68"/>
      <c r="P1655" s="68"/>
      <c r="Q1655" s="68"/>
      <c r="R1655" s="68"/>
      <c r="S1655" s="68"/>
      <c r="T1655" s="68"/>
      <c r="U1655" s="68"/>
      <c r="V1655" s="68"/>
      <c r="W1655" s="68"/>
      <c r="X1655" s="68"/>
      <c r="Y1655" s="68"/>
      <c r="Z1655" s="68"/>
      <c r="AA1655" s="68"/>
      <c r="AB1655" s="68"/>
      <c r="AC1655" s="68"/>
      <c r="AD1655" s="68"/>
      <c r="AE1655" s="68"/>
      <c r="AF1655" s="68"/>
      <c r="AG1655" s="68"/>
      <c r="AH1655" s="68"/>
      <c r="AI1655" s="68"/>
      <c r="AJ1655" s="68"/>
      <c r="AK1655" s="68"/>
      <c r="AL1655" s="68"/>
      <c r="AM1655" s="68"/>
      <c r="AN1655" s="68"/>
      <c r="AO1655" s="68"/>
      <c r="AP1655" s="68"/>
      <c r="AQ1655" s="68"/>
      <c r="AR1655" s="68"/>
      <c r="AS1655" s="68"/>
      <c r="AT1655" s="68"/>
      <c r="AU1655" s="68"/>
      <c r="AV1655" s="68"/>
      <c r="AW1655" s="68"/>
      <c r="AX1655" s="68"/>
      <c r="AY1655" s="68"/>
      <c r="AZ1655" s="68"/>
      <c r="BA1655" s="68"/>
      <c r="BB1655" s="68"/>
      <c r="BC1655" s="68"/>
      <c r="BD1655" s="68"/>
      <c r="BE1655" s="68"/>
      <c r="BF1655" s="68"/>
      <c r="BG1655" s="68"/>
      <c r="BH1655" s="68"/>
      <c r="BI1655" s="68"/>
      <c r="BJ1655" s="68"/>
      <c r="BK1655" s="68"/>
      <c r="BL1655" s="68"/>
      <c r="BM1655" s="68"/>
      <c r="BN1655" s="68"/>
      <c r="BO1655" s="68"/>
      <c r="BP1655" s="68"/>
      <c r="BQ1655" s="68"/>
      <c r="BR1655" s="68"/>
      <c r="BS1655" s="46"/>
    </row>
    <row r="1656" spans="4:71" s="47" customFormat="1" ht="9.75" customHeight="1" x14ac:dyDescent="0.3">
      <c r="D1656" s="68"/>
      <c r="E1656" s="68"/>
      <c r="F1656" s="68"/>
      <c r="G1656" s="68"/>
      <c r="H1656" s="68"/>
      <c r="I1656" s="68"/>
      <c r="J1656" s="68"/>
      <c r="K1656" s="68"/>
      <c r="L1656" s="68"/>
      <c r="M1656" s="68"/>
      <c r="N1656" s="68"/>
      <c r="O1656" s="68"/>
      <c r="P1656" s="68"/>
      <c r="Q1656" s="68"/>
      <c r="R1656" s="68"/>
      <c r="S1656" s="68"/>
      <c r="T1656" s="68"/>
      <c r="U1656" s="68"/>
      <c r="V1656" s="68"/>
      <c r="W1656" s="68"/>
      <c r="X1656" s="68"/>
      <c r="Y1656" s="68"/>
      <c r="Z1656" s="68"/>
      <c r="AA1656" s="68"/>
      <c r="AB1656" s="68"/>
      <c r="AC1656" s="68"/>
      <c r="AD1656" s="68"/>
      <c r="AE1656" s="68"/>
      <c r="AF1656" s="68"/>
      <c r="AG1656" s="68"/>
      <c r="AH1656" s="68"/>
      <c r="AI1656" s="68"/>
      <c r="AJ1656" s="68"/>
      <c r="AK1656" s="68"/>
      <c r="AL1656" s="68"/>
      <c r="AM1656" s="68"/>
      <c r="AN1656" s="68"/>
      <c r="AO1656" s="68"/>
      <c r="AP1656" s="68"/>
      <c r="AQ1656" s="68"/>
      <c r="AR1656" s="68"/>
      <c r="AS1656" s="68"/>
      <c r="AT1656" s="68"/>
      <c r="AU1656" s="68"/>
      <c r="AV1656" s="68"/>
      <c r="AW1656" s="68"/>
      <c r="AX1656" s="68"/>
      <c r="AY1656" s="68"/>
      <c r="AZ1656" s="68"/>
      <c r="BA1656" s="68"/>
      <c r="BB1656" s="68"/>
      <c r="BC1656" s="68"/>
      <c r="BD1656" s="68"/>
      <c r="BE1656" s="68"/>
      <c r="BF1656" s="68"/>
      <c r="BG1656" s="68"/>
      <c r="BH1656" s="68"/>
      <c r="BI1656" s="68"/>
      <c r="BJ1656" s="68"/>
      <c r="BK1656" s="68"/>
      <c r="BL1656" s="68"/>
      <c r="BM1656" s="68"/>
      <c r="BN1656" s="68"/>
      <c r="BO1656" s="68"/>
      <c r="BP1656" s="68"/>
      <c r="BQ1656" s="68"/>
      <c r="BR1656" s="68"/>
      <c r="BS1656" s="46"/>
    </row>
    <row r="1657" spans="4:71" s="47" customFormat="1" ht="9.75" customHeight="1" x14ac:dyDescent="0.3">
      <c r="D1657" s="68"/>
      <c r="E1657" s="68"/>
      <c r="F1657" s="68"/>
      <c r="G1657" s="68"/>
      <c r="H1657" s="68"/>
      <c r="I1657" s="68"/>
      <c r="J1657" s="68"/>
      <c r="K1657" s="68"/>
      <c r="L1657" s="68"/>
      <c r="M1657" s="68"/>
      <c r="N1657" s="68"/>
      <c r="O1657" s="68"/>
      <c r="P1657" s="68"/>
      <c r="Q1657" s="68"/>
      <c r="R1657" s="68"/>
      <c r="S1657" s="68"/>
      <c r="T1657" s="68"/>
      <c r="U1657" s="68"/>
      <c r="V1657" s="68"/>
      <c r="W1657" s="68"/>
      <c r="X1657" s="68"/>
      <c r="Y1657" s="68"/>
      <c r="Z1657" s="68"/>
      <c r="AA1657" s="68"/>
      <c r="AB1657" s="68"/>
      <c r="AC1657" s="68"/>
      <c r="AD1657" s="68"/>
      <c r="AE1657" s="68"/>
      <c r="AF1657" s="68"/>
      <c r="AG1657" s="68"/>
      <c r="AH1657" s="68"/>
      <c r="AI1657" s="68"/>
      <c r="AJ1657" s="68"/>
      <c r="AK1657" s="68"/>
      <c r="AL1657" s="68"/>
      <c r="AM1657" s="68"/>
      <c r="AN1657" s="68"/>
      <c r="AO1657" s="68"/>
      <c r="AP1657" s="68"/>
      <c r="AQ1657" s="68"/>
      <c r="AR1657" s="68"/>
      <c r="AS1657" s="68"/>
      <c r="AT1657" s="68"/>
      <c r="AU1657" s="68"/>
      <c r="AV1657" s="68"/>
      <c r="AW1657" s="68"/>
      <c r="AX1657" s="68"/>
      <c r="AY1657" s="68"/>
      <c r="AZ1657" s="68"/>
      <c r="BA1657" s="68"/>
      <c r="BB1657" s="68"/>
      <c r="BC1657" s="68"/>
      <c r="BD1657" s="68"/>
      <c r="BE1657" s="68"/>
      <c r="BF1657" s="68"/>
      <c r="BG1657" s="68"/>
      <c r="BH1657" s="68"/>
      <c r="BI1657" s="68"/>
      <c r="BJ1657" s="68"/>
      <c r="BK1657" s="68"/>
      <c r="BL1657" s="68"/>
      <c r="BM1657" s="68"/>
      <c r="BN1657" s="68"/>
      <c r="BO1657" s="68"/>
      <c r="BP1657" s="68"/>
      <c r="BQ1657" s="68"/>
      <c r="BR1657" s="68"/>
      <c r="BS1657" s="46"/>
    </row>
    <row r="1658" spans="4:71" s="47" customFormat="1" ht="9.75" customHeight="1" x14ac:dyDescent="0.3">
      <c r="D1658" s="68"/>
      <c r="E1658" s="68"/>
      <c r="F1658" s="68"/>
      <c r="G1658" s="68"/>
      <c r="H1658" s="68"/>
      <c r="I1658" s="68"/>
      <c r="J1658" s="68"/>
      <c r="K1658" s="68"/>
      <c r="L1658" s="68"/>
      <c r="M1658" s="68"/>
      <c r="N1658" s="68"/>
      <c r="O1658" s="68"/>
      <c r="P1658" s="68"/>
      <c r="Q1658" s="68"/>
      <c r="R1658" s="68"/>
      <c r="S1658" s="68"/>
      <c r="T1658" s="68"/>
      <c r="U1658" s="68"/>
      <c r="V1658" s="68"/>
      <c r="W1658" s="68"/>
      <c r="X1658" s="68"/>
      <c r="Y1658" s="68"/>
      <c r="Z1658" s="68"/>
      <c r="AA1658" s="68"/>
      <c r="AB1658" s="68"/>
      <c r="AC1658" s="68"/>
      <c r="AD1658" s="68"/>
      <c r="AE1658" s="68"/>
      <c r="AF1658" s="68"/>
      <c r="AG1658" s="68"/>
      <c r="AH1658" s="68"/>
      <c r="AI1658" s="68"/>
      <c r="AJ1658" s="68"/>
      <c r="AK1658" s="68"/>
      <c r="AL1658" s="68"/>
      <c r="AM1658" s="68"/>
      <c r="AN1658" s="68"/>
      <c r="AO1658" s="68"/>
      <c r="AP1658" s="68"/>
      <c r="AQ1658" s="68"/>
      <c r="AR1658" s="68"/>
      <c r="AS1658" s="68"/>
      <c r="AT1658" s="68"/>
      <c r="AU1658" s="68"/>
      <c r="AV1658" s="68"/>
      <c r="AW1658" s="68"/>
      <c r="AX1658" s="68"/>
      <c r="AY1658" s="68"/>
      <c r="AZ1658" s="68"/>
      <c r="BA1658" s="68"/>
      <c r="BB1658" s="68"/>
      <c r="BC1658" s="68"/>
      <c r="BD1658" s="68"/>
      <c r="BE1658" s="68"/>
      <c r="BF1658" s="68"/>
      <c r="BG1658" s="68"/>
      <c r="BH1658" s="68"/>
      <c r="BI1658" s="68"/>
      <c r="BJ1658" s="68"/>
      <c r="BK1658" s="68"/>
      <c r="BL1658" s="68"/>
      <c r="BM1658" s="68"/>
      <c r="BN1658" s="68"/>
      <c r="BO1658" s="68"/>
      <c r="BP1658" s="68"/>
      <c r="BQ1658" s="68"/>
      <c r="BR1658" s="68"/>
      <c r="BS1658" s="46"/>
    </row>
    <row r="1659" spans="4:71" s="47" customFormat="1" ht="9.75" customHeight="1" x14ac:dyDescent="0.3">
      <c r="D1659" s="68"/>
      <c r="E1659" s="68"/>
      <c r="F1659" s="68"/>
      <c r="G1659" s="68"/>
      <c r="H1659" s="68"/>
      <c r="I1659" s="68"/>
      <c r="J1659" s="68"/>
      <c r="K1659" s="68"/>
      <c r="L1659" s="68"/>
      <c r="M1659" s="68"/>
      <c r="N1659" s="68"/>
      <c r="O1659" s="68"/>
      <c r="P1659" s="68"/>
      <c r="Q1659" s="68"/>
      <c r="R1659" s="68"/>
      <c r="S1659" s="68"/>
      <c r="T1659" s="68"/>
      <c r="U1659" s="68"/>
      <c r="V1659" s="68"/>
      <c r="W1659" s="68"/>
      <c r="X1659" s="68"/>
      <c r="Y1659" s="68"/>
      <c r="Z1659" s="68"/>
      <c r="AA1659" s="68"/>
      <c r="AB1659" s="68"/>
      <c r="AC1659" s="68"/>
      <c r="AD1659" s="68"/>
      <c r="AE1659" s="68"/>
      <c r="AF1659" s="68"/>
      <c r="AG1659" s="68"/>
      <c r="AH1659" s="68"/>
      <c r="AI1659" s="68"/>
      <c r="AJ1659" s="68"/>
      <c r="AK1659" s="68"/>
      <c r="AL1659" s="68"/>
      <c r="AM1659" s="68"/>
      <c r="AN1659" s="68"/>
      <c r="AO1659" s="68"/>
      <c r="AP1659" s="68"/>
      <c r="AQ1659" s="68"/>
      <c r="AR1659" s="68"/>
      <c r="AS1659" s="68"/>
      <c r="AT1659" s="68"/>
      <c r="AU1659" s="68"/>
      <c r="AV1659" s="68"/>
      <c r="AW1659" s="68"/>
      <c r="AX1659" s="68"/>
      <c r="AY1659" s="68"/>
      <c r="AZ1659" s="68"/>
      <c r="BA1659" s="68"/>
      <c r="BB1659" s="68"/>
      <c r="BC1659" s="68"/>
      <c r="BD1659" s="68"/>
      <c r="BE1659" s="68"/>
      <c r="BF1659" s="68"/>
      <c r="BG1659" s="68"/>
      <c r="BH1659" s="68"/>
      <c r="BI1659" s="68"/>
      <c r="BJ1659" s="68"/>
      <c r="BK1659" s="68"/>
      <c r="BL1659" s="68"/>
      <c r="BM1659" s="68"/>
      <c r="BN1659" s="68"/>
      <c r="BO1659" s="68"/>
      <c r="BP1659" s="68"/>
      <c r="BQ1659" s="68"/>
      <c r="BR1659" s="68"/>
      <c r="BS1659" s="46"/>
    </row>
    <row r="1660" spans="4:71" s="47" customFormat="1" ht="9.75" customHeight="1" x14ac:dyDescent="0.3">
      <c r="D1660" s="68"/>
      <c r="E1660" s="68"/>
      <c r="F1660" s="68"/>
      <c r="G1660" s="68"/>
      <c r="H1660" s="68"/>
      <c r="I1660" s="68"/>
      <c r="J1660" s="68"/>
      <c r="K1660" s="68"/>
      <c r="L1660" s="68"/>
      <c r="M1660" s="68"/>
      <c r="N1660" s="68"/>
      <c r="O1660" s="68"/>
      <c r="P1660" s="68"/>
      <c r="Q1660" s="68"/>
      <c r="R1660" s="68"/>
      <c r="S1660" s="68"/>
      <c r="T1660" s="68"/>
      <c r="U1660" s="68"/>
      <c r="V1660" s="68"/>
      <c r="W1660" s="68"/>
      <c r="X1660" s="68"/>
      <c r="Y1660" s="68"/>
      <c r="Z1660" s="68"/>
      <c r="AA1660" s="68"/>
      <c r="AB1660" s="68"/>
      <c r="AC1660" s="68"/>
      <c r="AD1660" s="68"/>
      <c r="AE1660" s="68"/>
      <c r="AF1660" s="68"/>
      <c r="AG1660" s="68"/>
      <c r="AH1660" s="68"/>
      <c r="AI1660" s="68"/>
      <c r="AJ1660" s="68"/>
      <c r="AK1660" s="68"/>
      <c r="AL1660" s="68"/>
      <c r="AM1660" s="68"/>
      <c r="AN1660" s="68"/>
      <c r="AO1660" s="68"/>
      <c r="AP1660" s="68"/>
      <c r="AQ1660" s="68"/>
      <c r="AR1660" s="68"/>
      <c r="AS1660" s="68"/>
      <c r="AT1660" s="68"/>
      <c r="AU1660" s="68"/>
      <c r="AV1660" s="68"/>
      <c r="AW1660" s="68"/>
      <c r="AX1660" s="68"/>
      <c r="AY1660" s="68"/>
      <c r="AZ1660" s="68"/>
      <c r="BA1660" s="68"/>
      <c r="BB1660" s="68"/>
      <c r="BC1660" s="68"/>
      <c r="BD1660" s="68"/>
      <c r="BE1660" s="68"/>
      <c r="BF1660" s="68"/>
      <c r="BG1660" s="68"/>
      <c r="BH1660" s="68"/>
      <c r="BI1660" s="68"/>
      <c r="BJ1660" s="68"/>
      <c r="BK1660" s="68"/>
      <c r="BL1660" s="68"/>
      <c r="BM1660" s="68"/>
      <c r="BN1660" s="68"/>
      <c r="BO1660" s="68"/>
      <c r="BP1660" s="68"/>
      <c r="BQ1660" s="68"/>
      <c r="BR1660" s="68"/>
      <c r="BS1660" s="46"/>
    </row>
    <row r="1661" spans="4:71" s="47" customFormat="1" ht="9.75" customHeight="1" x14ac:dyDescent="0.3">
      <c r="D1661" s="68"/>
      <c r="E1661" s="68"/>
      <c r="F1661" s="68"/>
      <c r="G1661" s="68"/>
      <c r="H1661" s="68"/>
      <c r="I1661" s="68"/>
      <c r="J1661" s="68"/>
      <c r="K1661" s="68"/>
      <c r="L1661" s="68"/>
      <c r="M1661" s="68"/>
      <c r="N1661" s="68"/>
      <c r="O1661" s="68"/>
      <c r="P1661" s="68"/>
      <c r="Q1661" s="68"/>
      <c r="R1661" s="68"/>
      <c r="S1661" s="68"/>
      <c r="T1661" s="68"/>
      <c r="U1661" s="68"/>
      <c r="V1661" s="68"/>
      <c r="W1661" s="68"/>
      <c r="X1661" s="68"/>
      <c r="Y1661" s="68"/>
      <c r="Z1661" s="68"/>
      <c r="AA1661" s="68"/>
      <c r="AB1661" s="68"/>
      <c r="AC1661" s="68"/>
      <c r="AD1661" s="68"/>
      <c r="AE1661" s="68"/>
      <c r="AF1661" s="68"/>
      <c r="AG1661" s="68"/>
      <c r="AH1661" s="68"/>
      <c r="AI1661" s="68"/>
      <c r="AJ1661" s="68"/>
      <c r="AK1661" s="68"/>
      <c r="AL1661" s="68"/>
      <c r="AM1661" s="68"/>
      <c r="AN1661" s="68"/>
      <c r="AO1661" s="68"/>
      <c r="AP1661" s="68"/>
      <c r="AQ1661" s="68"/>
      <c r="AR1661" s="68"/>
      <c r="AS1661" s="68"/>
      <c r="AT1661" s="68"/>
      <c r="AU1661" s="68"/>
      <c r="AV1661" s="68"/>
      <c r="AW1661" s="68"/>
      <c r="AX1661" s="68"/>
      <c r="AY1661" s="68"/>
      <c r="AZ1661" s="68"/>
      <c r="BA1661" s="68"/>
      <c r="BB1661" s="68"/>
      <c r="BC1661" s="68"/>
      <c r="BD1661" s="68"/>
      <c r="BE1661" s="68"/>
      <c r="BF1661" s="68"/>
      <c r="BG1661" s="68"/>
      <c r="BH1661" s="68"/>
      <c r="BI1661" s="68"/>
      <c r="BJ1661" s="68"/>
      <c r="BK1661" s="68"/>
      <c r="BL1661" s="68"/>
      <c r="BM1661" s="68"/>
      <c r="BN1661" s="68"/>
      <c r="BO1661" s="68"/>
      <c r="BP1661" s="68"/>
      <c r="BQ1661" s="68"/>
      <c r="BR1661" s="68"/>
      <c r="BS1661" s="46"/>
    </row>
    <row r="1662" spans="4:71" s="47" customFormat="1" ht="9.75" customHeight="1" x14ac:dyDescent="0.3">
      <c r="D1662" s="68"/>
      <c r="E1662" s="68"/>
      <c r="F1662" s="68"/>
      <c r="G1662" s="68"/>
      <c r="H1662" s="68"/>
      <c r="I1662" s="68"/>
      <c r="J1662" s="68"/>
      <c r="K1662" s="68"/>
      <c r="L1662" s="68"/>
      <c r="M1662" s="68"/>
      <c r="N1662" s="68"/>
      <c r="O1662" s="68"/>
      <c r="P1662" s="68"/>
      <c r="Q1662" s="68"/>
      <c r="R1662" s="68"/>
      <c r="S1662" s="68"/>
      <c r="T1662" s="68"/>
      <c r="U1662" s="68"/>
      <c r="V1662" s="68"/>
      <c r="W1662" s="68"/>
      <c r="X1662" s="68"/>
      <c r="Y1662" s="68"/>
      <c r="Z1662" s="68"/>
      <c r="AA1662" s="68"/>
      <c r="AB1662" s="68"/>
      <c r="AC1662" s="68"/>
      <c r="AD1662" s="68"/>
      <c r="AE1662" s="68"/>
      <c r="AF1662" s="68"/>
      <c r="AG1662" s="68"/>
      <c r="AH1662" s="68"/>
      <c r="AI1662" s="68"/>
      <c r="AJ1662" s="68"/>
      <c r="AK1662" s="68"/>
      <c r="AL1662" s="68"/>
      <c r="AM1662" s="68"/>
      <c r="AN1662" s="68"/>
      <c r="AO1662" s="68"/>
      <c r="AP1662" s="68"/>
      <c r="AQ1662" s="68"/>
      <c r="AR1662" s="68"/>
      <c r="AS1662" s="68"/>
      <c r="AT1662" s="68"/>
      <c r="AU1662" s="68"/>
      <c r="AV1662" s="68"/>
      <c r="AW1662" s="68"/>
      <c r="AX1662" s="68"/>
      <c r="AY1662" s="68"/>
      <c r="AZ1662" s="68"/>
      <c r="BA1662" s="68"/>
      <c r="BB1662" s="68"/>
      <c r="BC1662" s="68"/>
      <c r="BD1662" s="68"/>
      <c r="BE1662" s="68"/>
      <c r="BF1662" s="68"/>
      <c r="BG1662" s="68"/>
      <c r="BH1662" s="68"/>
      <c r="BI1662" s="68"/>
      <c r="BJ1662" s="68"/>
      <c r="BK1662" s="68"/>
      <c r="BL1662" s="68"/>
      <c r="BM1662" s="68"/>
      <c r="BN1662" s="68"/>
      <c r="BO1662" s="68"/>
      <c r="BP1662" s="68"/>
      <c r="BQ1662" s="68"/>
      <c r="BR1662" s="68"/>
      <c r="BS1662" s="46"/>
    </row>
    <row r="1663" spans="4:71" s="47" customFormat="1" ht="9.75" customHeight="1" x14ac:dyDescent="0.3">
      <c r="D1663" s="68"/>
      <c r="E1663" s="68"/>
      <c r="F1663" s="68"/>
      <c r="G1663" s="68"/>
      <c r="H1663" s="68"/>
      <c r="I1663" s="68"/>
      <c r="J1663" s="68"/>
      <c r="K1663" s="68"/>
      <c r="L1663" s="68"/>
      <c r="M1663" s="68"/>
      <c r="N1663" s="68"/>
      <c r="O1663" s="68"/>
      <c r="P1663" s="68"/>
      <c r="Q1663" s="68"/>
      <c r="R1663" s="68"/>
      <c r="S1663" s="68"/>
      <c r="T1663" s="68"/>
      <c r="U1663" s="68"/>
      <c r="V1663" s="68"/>
      <c r="W1663" s="68"/>
      <c r="X1663" s="68"/>
      <c r="Y1663" s="68"/>
      <c r="Z1663" s="68"/>
      <c r="AA1663" s="68"/>
      <c r="AB1663" s="68"/>
      <c r="AC1663" s="68"/>
      <c r="AD1663" s="68"/>
      <c r="AE1663" s="68"/>
      <c r="AF1663" s="68"/>
      <c r="AG1663" s="68"/>
      <c r="AH1663" s="68"/>
      <c r="AI1663" s="68"/>
      <c r="AJ1663" s="68"/>
      <c r="AK1663" s="68"/>
      <c r="AL1663" s="68"/>
      <c r="AM1663" s="68"/>
      <c r="AN1663" s="68"/>
      <c r="AO1663" s="68"/>
      <c r="AP1663" s="68"/>
      <c r="AQ1663" s="68"/>
      <c r="AR1663" s="68"/>
      <c r="AS1663" s="68"/>
      <c r="AT1663" s="68"/>
      <c r="AU1663" s="68"/>
      <c r="AV1663" s="68"/>
      <c r="AW1663" s="68"/>
      <c r="AX1663" s="68"/>
      <c r="AY1663" s="68"/>
      <c r="AZ1663" s="68"/>
      <c r="BA1663" s="68"/>
      <c r="BB1663" s="68"/>
      <c r="BC1663" s="68"/>
      <c r="BD1663" s="68"/>
      <c r="BE1663" s="68"/>
      <c r="BF1663" s="68"/>
      <c r="BG1663" s="68"/>
      <c r="BH1663" s="68"/>
      <c r="BI1663" s="68"/>
      <c r="BJ1663" s="68"/>
      <c r="BK1663" s="68"/>
      <c r="BL1663" s="68"/>
      <c r="BM1663" s="68"/>
      <c r="BN1663" s="68"/>
      <c r="BO1663" s="68"/>
      <c r="BP1663" s="68"/>
      <c r="BQ1663" s="68"/>
      <c r="BR1663" s="68"/>
      <c r="BS1663" s="46"/>
    </row>
    <row r="1664" spans="4:71" s="47" customFormat="1" ht="9.75" customHeight="1" x14ac:dyDescent="0.3">
      <c r="D1664" s="68"/>
      <c r="E1664" s="68"/>
      <c r="F1664" s="68"/>
      <c r="G1664" s="68"/>
      <c r="H1664" s="68"/>
      <c r="I1664" s="68"/>
      <c r="J1664" s="68"/>
      <c r="K1664" s="68"/>
      <c r="L1664" s="68"/>
      <c r="M1664" s="68"/>
      <c r="N1664" s="68"/>
      <c r="O1664" s="68"/>
      <c r="P1664" s="68"/>
      <c r="Q1664" s="68"/>
      <c r="R1664" s="68"/>
      <c r="S1664" s="68"/>
      <c r="T1664" s="68"/>
      <c r="U1664" s="68"/>
      <c r="V1664" s="68"/>
      <c r="W1664" s="68"/>
      <c r="X1664" s="68"/>
      <c r="Y1664" s="68"/>
      <c r="Z1664" s="68"/>
      <c r="AA1664" s="68"/>
      <c r="AB1664" s="68"/>
      <c r="AC1664" s="68"/>
      <c r="AD1664" s="68"/>
      <c r="AE1664" s="68"/>
      <c r="AF1664" s="68"/>
      <c r="AG1664" s="68"/>
      <c r="AH1664" s="68"/>
      <c r="AI1664" s="68"/>
      <c r="AJ1664" s="68"/>
      <c r="AK1664" s="68"/>
      <c r="AL1664" s="68"/>
      <c r="AM1664" s="68"/>
      <c r="AN1664" s="68"/>
      <c r="AO1664" s="68"/>
      <c r="AP1664" s="68"/>
      <c r="AQ1664" s="68"/>
      <c r="AR1664" s="68"/>
      <c r="AS1664" s="68"/>
      <c r="AT1664" s="68"/>
      <c r="AU1664" s="68"/>
      <c r="AV1664" s="68"/>
      <c r="AW1664" s="68"/>
      <c r="AX1664" s="68"/>
      <c r="AY1664" s="68"/>
      <c r="AZ1664" s="68"/>
      <c r="BA1664" s="68"/>
      <c r="BB1664" s="68"/>
      <c r="BC1664" s="68"/>
      <c r="BD1664" s="68"/>
      <c r="BE1664" s="68"/>
      <c r="BF1664" s="68"/>
      <c r="BG1664" s="68"/>
      <c r="BH1664" s="68"/>
      <c r="BI1664" s="68"/>
      <c r="BJ1664" s="68"/>
      <c r="BK1664" s="68"/>
      <c r="BL1664" s="68"/>
      <c r="BM1664" s="68"/>
      <c r="BN1664" s="68"/>
      <c r="BO1664" s="68"/>
      <c r="BP1664" s="68"/>
      <c r="BQ1664" s="68"/>
      <c r="BR1664" s="68"/>
      <c r="BS1664" s="46"/>
    </row>
    <row r="1665" spans="4:71" s="47" customFormat="1" ht="9.75" customHeight="1" x14ac:dyDescent="0.3">
      <c r="D1665" s="68"/>
      <c r="E1665" s="68"/>
      <c r="F1665" s="68"/>
      <c r="G1665" s="68"/>
      <c r="H1665" s="68"/>
      <c r="I1665" s="68"/>
      <c r="J1665" s="68"/>
      <c r="K1665" s="68"/>
      <c r="L1665" s="68"/>
      <c r="M1665" s="68"/>
      <c r="N1665" s="68"/>
      <c r="O1665" s="68"/>
      <c r="P1665" s="68"/>
      <c r="Q1665" s="68"/>
      <c r="R1665" s="68"/>
      <c r="S1665" s="68"/>
      <c r="T1665" s="68"/>
      <c r="U1665" s="68"/>
      <c r="V1665" s="68"/>
      <c r="W1665" s="68"/>
      <c r="X1665" s="68"/>
      <c r="Y1665" s="68"/>
      <c r="Z1665" s="68"/>
      <c r="AA1665" s="68"/>
      <c r="AB1665" s="68"/>
      <c r="AC1665" s="68"/>
      <c r="AD1665" s="68"/>
      <c r="AE1665" s="68"/>
      <c r="AF1665" s="68"/>
      <c r="AG1665" s="68"/>
      <c r="AH1665" s="68"/>
      <c r="AI1665" s="68"/>
      <c r="AJ1665" s="68"/>
      <c r="AK1665" s="68"/>
      <c r="AL1665" s="68"/>
      <c r="AM1665" s="68"/>
      <c r="AN1665" s="68"/>
      <c r="AO1665" s="68"/>
      <c r="AP1665" s="68"/>
      <c r="AQ1665" s="68"/>
      <c r="AR1665" s="68"/>
      <c r="AS1665" s="68"/>
      <c r="AT1665" s="68"/>
      <c r="AU1665" s="68"/>
      <c r="AV1665" s="68"/>
      <c r="AW1665" s="68"/>
      <c r="AX1665" s="68"/>
      <c r="AY1665" s="68"/>
      <c r="AZ1665" s="68"/>
      <c r="BA1665" s="68"/>
      <c r="BB1665" s="68"/>
      <c r="BC1665" s="68"/>
      <c r="BD1665" s="68"/>
      <c r="BE1665" s="68"/>
      <c r="BF1665" s="68"/>
      <c r="BG1665" s="68"/>
      <c r="BH1665" s="68"/>
      <c r="BI1665" s="68"/>
      <c r="BJ1665" s="68"/>
      <c r="BK1665" s="68"/>
      <c r="BL1665" s="68"/>
      <c r="BM1665" s="68"/>
      <c r="BN1665" s="68"/>
      <c r="BO1665" s="68"/>
      <c r="BP1665" s="68"/>
      <c r="BQ1665" s="68"/>
      <c r="BR1665" s="68"/>
      <c r="BS1665" s="46"/>
    </row>
    <row r="1666" spans="4:71" s="47" customFormat="1" ht="9.75" customHeight="1" x14ac:dyDescent="0.3">
      <c r="D1666" s="68"/>
      <c r="E1666" s="68"/>
      <c r="F1666" s="68"/>
      <c r="G1666" s="68"/>
      <c r="H1666" s="68"/>
      <c r="I1666" s="68"/>
      <c r="J1666" s="68"/>
      <c r="K1666" s="68"/>
      <c r="L1666" s="68"/>
      <c r="M1666" s="68"/>
      <c r="N1666" s="68"/>
      <c r="O1666" s="68"/>
      <c r="P1666" s="68"/>
      <c r="Q1666" s="68"/>
      <c r="R1666" s="68"/>
      <c r="S1666" s="68"/>
      <c r="T1666" s="68"/>
      <c r="U1666" s="68"/>
      <c r="V1666" s="68"/>
      <c r="W1666" s="68"/>
      <c r="X1666" s="68"/>
      <c r="Y1666" s="68"/>
      <c r="Z1666" s="68"/>
      <c r="AA1666" s="68"/>
      <c r="AB1666" s="68"/>
      <c r="AC1666" s="68"/>
      <c r="AD1666" s="68"/>
      <c r="AE1666" s="68"/>
      <c r="AF1666" s="68"/>
      <c r="AG1666" s="68"/>
      <c r="AH1666" s="68"/>
      <c r="AI1666" s="68"/>
      <c r="AJ1666" s="68"/>
      <c r="AK1666" s="68"/>
      <c r="AL1666" s="68"/>
      <c r="AM1666" s="68"/>
      <c r="AN1666" s="68"/>
      <c r="AO1666" s="68"/>
      <c r="AP1666" s="68"/>
      <c r="AQ1666" s="68"/>
      <c r="AR1666" s="68"/>
      <c r="AS1666" s="68"/>
      <c r="AT1666" s="68"/>
      <c r="AU1666" s="68"/>
      <c r="AV1666" s="68"/>
      <c r="AW1666" s="68"/>
      <c r="AX1666" s="68"/>
      <c r="AY1666" s="68"/>
      <c r="AZ1666" s="68"/>
      <c r="BA1666" s="68"/>
      <c r="BB1666" s="68"/>
      <c r="BC1666" s="68"/>
      <c r="BD1666" s="68"/>
      <c r="BE1666" s="68"/>
      <c r="BF1666" s="68"/>
      <c r="BG1666" s="68"/>
      <c r="BH1666" s="68"/>
      <c r="BI1666" s="68"/>
      <c r="BJ1666" s="68"/>
      <c r="BK1666" s="68"/>
      <c r="BL1666" s="68"/>
      <c r="BM1666" s="68"/>
      <c r="BN1666" s="68"/>
      <c r="BO1666" s="68"/>
      <c r="BP1666" s="68"/>
      <c r="BQ1666" s="68"/>
      <c r="BR1666" s="68"/>
      <c r="BS1666" s="46"/>
    </row>
    <row r="1667" spans="4:71" s="47" customFormat="1" ht="9.75" customHeight="1" x14ac:dyDescent="0.3">
      <c r="D1667" s="68"/>
      <c r="E1667" s="68"/>
      <c r="F1667" s="68"/>
      <c r="G1667" s="68"/>
      <c r="H1667" s="68"/>
      <c r="I1667" s="68"/>
      <c r="J1667" s="68"/>
      <c r="K1667" s="68"/>
      <c r="L1667" s="68"/>
      <c r="M1667" s="68"/>
      <c r="N1667" s="68"/>
      <c r="O1667" s="68"/>
      <c r="P1667" s="68"/>
      <c r="Q1667" s="68"/>
      <c r="R1667" s="68"/>
      <c r="S1667" s="68"/>
      <c r="T1667" s="68"/>
      <c r="U1667" s="68"/>
      <c r="V1667" s="68"/>
      <c r="W1667" s="68"/>
      <c r="X1667" s="68"/>
      <c r="Y1667" s="68"/>
      <c r="Z1667" s="68"/>
      <c r="AA1667" s="68"/>
      <c r="AB1667" s="68"/>
      <c r="AC1667" s="68"/>
      <c r="AD1667" s="68"/>
      <c r="AE1667" s="68"/>
      <c r="AF1667" s="68"/>
      <c r="AG1667" s="68"/>
      <c r="AH1667" s="68"/>
      <c r="AI1667" s="68"/>
      <c r="AJ1667" s="68"/>
      <c r="AK1667" s="68"/>
      <c r="AL1667" s="68"/>
      <c r="AM1667" s="68"/>
      <c r="AN1667" s="68"/>
      <c r="AO1667" s="68"/>
      <c r="AP1667" s="68"/>
      <c r="AQ1667" s="68"/>
      <c r="AR1667" s="68"/>
      <c r="AS1667" s="68"/>
      <c r="AT1667" s="68"/>
      <c r="AU1667" s="68"/>
      <c r="AV1667" s="68"/>
      <c r="AW1667" s="68"/>
      <c r="AX1667" s="68"/>
      <c r="AY1667" s="68"/>
      <c r="AZ1667" s="68"/>
      <c r="BA1667" s="68"/>
      <c r="BB1667" s="68"/>
      <c r="BC1667" s="68"/>
      <c r="BD1667" s="68"/>
      <c r="BE1667" s="68"/>
      <c r="BF1667" s="68"/>
      <c r="BG1667" s="68"/>
      <c r="BH1667" s="68"/>
      <c r="BI1667" s="68"/>
      <c r="BJ1667" s="68"/>
      <c r="BK1667" s="68"/>
      <c r="BL1667" s="68"/>
      <c r="BM1667" s="68"/>
      <c r="BN1667" s="68"/>
      <c r="BO1667" s="68"/>
      <c r="BP1667" s="68"/>
      <c r="BQ1667" s="68"/>
      <c r="BR1667" s="68"/>
      <c r="BS1667" s="46"/>
    </row>
    <row r="1668" spans="4:71" s="47" customFormat="1" ht="9.75" customHeight="1" x14ac:dyDescent="0.3">
      <c r="D1668" s="68"/>
      <c r="E1668" s="68"/>
      <c r="F1668" s="68"/>
      <c r="G1668" s="68"/>
      <c r="H1668" s="68"/>
      <c r="I1668" s="68"/>
      <c r="J1668" s="68"/>
      <c r="K1668" s="68"/>
      <c r="L1668" s="68"/>
      <c r="M1668" s="68"/>
      <c r="N1668" s="68"/>
      <c r="O1668" s="68"/>
      <c r="P1668" s="68"/>
      <c r="Q1668" s="68"/>
      <c r="R1668" s="68"/>
      <c r="S1668" s="68"/>
      <c r="T1668" s="68"/>
      <c r="U1668" s="68"/>
      <c r="V1668" s="68"/>
      <c r="W1668" s="68"/>
      <c r="X1668" s="68"/>
      <c r="Y1668" s="68"/>
      <c r="Z1668" s="68"/>
      <c r="AA1668" s="68"/>
      <c r="AB1668" s="68"/>
      <c r="AC1668" s="68"/>
      <c r="AD1668" s="68"/>
      <c r="AE1668" s="68"/>
      <c r="AF1668" s="68"/>
      <c r="AG1668" s="68"/>
      <c r="AH1668" s="68"/>
      <c r="AI1668" s="68"/>
      <c r="AJ1668" s="68"/>
      <c r="AK1668" s="68"/>
      <c r="AL1668" s="68"/>
      <c r="AM1668" s="68"/>
      <c r="AN1668" s="68"/>
      <c r="AO1668" s="68"/>
      <c r="AP1668" s="68"/>
      <c r="AQ1668" s="68"/>
      <c r="AR1668" s="68"/>
      <c r="AS1668" s="68"/>
      <c r="AT1668" s="68"/>
      <c r="AU1668" s="68"/>
      <c r="AV1668" s="68"/>
      <c r="AW1668" s="68"/>
      <c r="AX1668" s="68"/>
      <c r="AY1668" s="68"/>
      <c r="AZ1668" s="68"/>
      <c r="BA1668" s="68"/>
      <c r="BB1668" s="68"/>
      <c r="BC1668" s="68"/>
      <c r="BD1668" s="68"/>
      <c r="BE1668" s="68"/>
      <c r="BF1668" s="68"/>
      <c r="BG1668" s="68"/>
      <c r="BH1668" s="68"/>
      <c r="BI1668" s="68"/>
      <c r="BJ1668" s="68"/>
      <c r="BK1668" s="68"/>
      <c r="BL1668" s="68"/>
      <c r="BM1668" s="68"/>
      <c r="BN1668" s="68"/>
      <c r="BO1668" s="68"/>
      <c r="BP1668" s="68"/>
      <c r="BQ1668" s="68"/>
      <c r="BR1668" s="68"/>
      <c r="BS1668" s="46"/>
    </row>
    <row r="1669" spans="4:71" s="47" customFormat="1" ht="9.75" customHeight="1" x14ac:dyDescent="0.3">
      <c r="D1669" s="68"/>
      <c r="E1669" s="68"/>
      <c r="F1669" s="68"/>
      <c r="G1669" s="68"/>
      <c r="H1669" s="68"/>
      <c r="I1669" s="68"/>
      <c r="J1669" s="68"/>
      <c r="K1669" s="68"/>
      <c r="L1669" s="68"/>
      <c r="M1669" s="68"/>
      <c r="N1669" s="68"/>
      <c r="O1669" s="68"/>
      <c r="P1669" s="68"/>
      <c r="Q1669" s="68"/>
      <c r="R1669" s="68"/>
      <c r="S1669" s="68"/>
      <c r="T1669" s="68"/>
      <c r="U1669" s="68"/>
      <c r="V1669" s="68"/>
      <c r="W1669" s="68"/>
      <c r="X1669" s="68"/>
      <c r="Y1669" s="68"/>
      <c r="Z1669" s="68"/>
      <c r="AA1669" s="68"/>
      <c r="AB1669" s="68"/>
      <c r="AC1669" s="68"/>
      <c r="AD1669" s="68"/>
      <c r="AE1669" s="68"/>
      <c r="AF1669" s="68"/>
      <c r="AG1669" s="68"/>
      <c r="AH1669" s="68"/>
      <c r="AI1669" s="68"/>
      <c r="AJ1669" s="68"/>
      <c r="AK1669" s="68"/>
      <c r="AL1669" s="68"/>
      <c r="AM1669" s="68"/>
      <c r="AN1669" s="68"/>
      <c r="AO1669" s="68"/>
      <c r="AP1669" s="68"/>
      <c r="AQ1669" s="68"/>
      <c r="AR1669" s="68"/>
      <c r="AS1669" s="68"/>
      <c r="AT1669" s="68"/>
      <c r="AU1669" s="68"/>
      <c r="AV1669" s="68"/>
      <c r="AW1669" s="68"/>
      <c r="AX1669" s="68"/>
      <c r="AY1669" s="68"/>
      <c r="AZ1669" s="68"/>
      <c r="BA1669" s="68"/>
      <c r="BB1669" s="68"/>
      <c r="BC1669" s="68"/>
      <c r="BD1669" s="68"/>
      <c r="BE1669" s="68"/>
      <c r="BF1669" s="68"/>
      <c r="BG1669" s="68"/>
      <c r="BH1669" s="68"/>
      <c r="BI1669" s="68"/>
      <c r="BJ1669" s="68"/>
      <c r="BK1669" s="68"/>
      <c r="BL1669" s="68"/>
      <c r="BM1669" s="68"/>
      <c r="BN1669" s="68"/>
      <c r="BO1669" s="68"/>
      <c r="BP1669" s="68"/>
      <c r="BQ1669" s="68"/>
      <c r="BR1669" s="68"/>
      <c r="BS1669" s="46"/>
    </row>
    <row r="1670" spans="4:71" s="47" customFormat="1" ht="9.75" customHeight="1" x14ac:dyDescent="0.3">
      <c r="D1670" s="68"/>
      <c r="E1670" s="68"/>
      <c r="F1670" s="68"/>
      <c r="G1670" s="68"/>
      <c r="H1670" s="68"/>
      <c r="I1670" s="68"/>
      <c r="J1670" s="68"/>
      <c r="K1670" s="68"/>
      <c r="L1670" s="68"/>
      <c r="M1670" s="68"/>
      <c r="N1670" s="68"/>
      <c r="O1670" s="68"/>
      <c r="P1670" s="68"/>
      <c r="Q1670" s="68"/>
      <c r="R1670" s="68"/>
      <c r="S1670" s="68"/>
      <c r="T1670" s="68"/>
      <c r="U1670" s="68"/>
      <c r="V1670" s="68"/>
      <c r="W1670" s="68"/>
      <c r="X1670" s="68"/>
      <c r="Y1670" s="68"/>
      <c r="Z1670" s="68"/>
      <c r="AA1670" s="68"/>
      <c r="AB1670" s="68"/>
      <c r="AC1670" s="68"/>
      <c r="AD1670" s="68"/>
      <c r="AE1670" s="68"/>
      <c r="AF1670" s="68"/>
      <c r="AG1670" s="68"/>
      <c r="AH1670" s="68"/>
      <c r="AI1670" s="68"/>
      <c r="AJ1670" s="68"/>
      <c r="AK1670" s="68"/>
      <c r="AL1670" s="68"/>
      <c r="AM1670" s="68"/>
      <c r="AN1670" s="68"/>
      <c r="AO1670" s="68"/>
      <c r="AP1670" s="68"/>
      <c r="AQ1670" s="68"/>
      <c r="AR1670" s="68"/>
      <c r="AS1670" s="68"/>
      <c r="AT1670" s="68"/>
      <c r="AU1670" s="68"/>
      <c r="AV1670" s="68"/>
      <c r="AW1670" s="68"/>
      <c r="AX1670" s="68"/>
      <c r="AY1670" s="68"/>
      <c r="AZ1670" s="68"/>
      <c r="BA1670" s="68"/>
      <c r="BB1670" s="68"/>
      <c r="BC1670" s="68"/>
      <c r="BD1670" s="68"/>
      <c r="BE1670" s="68"/>
      <c r="BF1670" s="68"/>
      <c r="BG1670" s="68"/>
      <c r="BH1670" s="68"/>
      <c r="BI1670" s="68"/>
      <c r="BJ1670" s="68"/>
      <c r="BK1670" s="68"/>
      <c r="BL1670" s="68"/>
      <c r="BM1670" s="68"/>
      <c r="BN1670" s="68"/>
      <c r="BO1670" s="68"/>
      <c r="BP1670" s="68"/>
      <c r="BQ1670" s="68"/>
      <c r="BR1670" s="68"/>
      <c r="BS1670" s="46"/>
    </row>
    <row r="1671" spans="4:71" s="47" customFormat="1" ht="9.75" customHeight="1" x14ac:dyDescent="0.3">
      <c r="D1671" s="68"/>
      <c r="E1671" s="68"/>
      <c r="F1671" s="68"/>
      <c r="G1671" s="68"/>
      <c r="H1671" s="68"/>
      <c r="I1671" s="68"/>
      <c r="J1671" s="68"/>
      <c r="K1671" s="68"/>
      <c r="L1671" s="68"/>
      <c r="M1671" s="68"/>
      <c r="N1671" s="68"/>
      <c r="O1671" s="68"/>
      <c r="P1671" s="68"/>
      <c r="Q1671" s="68"/>
      <c r="R1671" s="68"/>
      <c r="S1671" s="68"/>
      <c r="T1671" s="68"/>
      <c r="U1671" s="68"/>
      <c r="V1671" s="68"/>
      <c r="W1671" s="68"/>
      <c r="X1671" s="68"/>
      <c r="Y1671" s="68"/>
      <c r="Z1671" s="68"/>
      <c r="AA1671" s="68"/>
      <c r="AB1671" s="68"/>
      <c r="AC1671" s="68"/>
      <c r="AD1671" s="68"/>
      <c r="AE1671" s="68"/>
      <c r="AF1671" s="68"/>
      <c r="AG1671" s="68"/>
      <c r="AH1671" s="68"/>
      <c r="AI1671" s="68"/>
      <c r="AJ1671" s="68"/>
      <c r="AK1671" s="68"/>
      <c r="AL1671" s="68"/>
      <c r="AM1671" s="68"/>
      <c r="AN1671" s="68"/>
      <c r="AO1671" s="68"/>
      <c r="AP1671" s="68"/>
      <c r="AQ1671" s="68"/>
      <c r="AR1671" s="68"/>
      <c r="AS1671" s="68"/>
      <c r="AT1671" s="68"/>
      <c r="AU1671" s="68"/>
      <c r="AV1671" s="68"/>
      <c r="AW1671" s="68"/>
      <c r="AX1671" s="68"/>
      <c r="AY1671" s="68"/>
      <c r="AZ1671" s="68"/>
      <c r="BA1671" s="68"/>
      <c r="BB1671" s="68"/>
      <c r="BC1671" s="68"/>
      <c r="BD1671" s="68"/>
      <c r="BE1671" s="68"/>
      <c r="BF1671" s="68"/>
      <c r="BG1671" s="68"/>
      <c r="BH1671" s="68"/>
      <c r="BI1671" s="68"/>
      <c r="BJ1671" s="68"/>
      <c r="BK1671" s="68"/>
      <c r="BL1671" s="68"/>
      <c r="BM1671" s="68"/>
      <c r="BN1671" s="68"/>
      <c r="BO1671" s="68"/>
      <c r="BP1671" s="68"/>
      <c r="BQ1671" s="68"/>
      <c r="BR1671" s="68"/>
      <c r="BS1671" s="46"/>
    </row>
    <row r="1672" spans="4:71" s="47" customFormat="1" ht="9.75" customHeight="1" x14ac:dyDescent="0.3">
      <c r="D1672" s="68"/>
      <c r="E1672" s="68"/>
      <c r="F1672" s="68"/>
      <c r="G1672" s="68"/>
      <c r="H1672" s="68"/>
      <c r="I1672" s="68"/>
      <c r="J1672" s="68"/>
      <c r="K1672" s="68"/>
      <c r="L1672" s="68"/>
      <c r="M1672" s="68"/>
      <c r="N1672" s="68"/>
      <c r="O1672" s="68"/>
      <c r="P1672" s="68"/>
      <c r="Q1672" s="68"/>
      <c r="R1672" s="68"/>
      <c r="S1672" s="68"/>
      <c r="T1672" s="68"/>
      <c r="U1672" s="68"/>
      <c r="V1672" s="68"/>
      <c r="W1672" s="68"/>
      <c r="X1672" s="68"/>
      <c r="Y1672" s="68"/>
      <c r="Z1672" s="68"/>
      <c r="AA1672" s="68"/>
      <c r="AB1672" s="68"/>
      <c r="AC1672" s="68"/>
      <c r="AD1672" s="68"/>
      <c r="AE1672" s="68"/>
      <c r="AF1672" s="68"/>
      <c r="AG1672" s="68"/>
      <c r="AH1672" s="68"/>
      <c r="AI1672" s="68"/>
      <c r="AJ1672" s="68"/>
      <c r="AK1672" s="68"/>
      <c r="AL1672" s="68"/>
      <c r="AM1672" s="68"/>
      <c r="AN1672" s="68"/>
      <c r="AO1672" s="68"/>
      <c r="AP1672" s="68"/>
      <c r="AQ1672" s="68"/>
      <c r="AR1672" s="68"/>
      <c r="AS1672" s="68"/>
      <c r="AT1672" s="68"/>
      <c r="AU1672" s="68"/>
      <c r="AV1672" s="68"/>
      <c r="AW1672" s="68"/>
      <c r="AX1672" s="68"/>
      <c r="AY1672" s="68"/>
      <c r="AZ1672" s="68"/>
      <c r="BA1672" s="68"/>
      <c r="BB1672" s="68"/>
      <c r="BC1672" s="68"/>
      <c r="BD1672" s="68"/>
      <c r="BE1672" s="68"/>
      <c r="BF1672" s="68"/>
      <c r="BG1672" s="68"/>
      <c r="BH1672" s="68"/>
      <c r="BI1672" s="68"/>
      <c r="BJ1672" s="68"/>
      <c r="BK1672" s="68"/>
      <c r="BL1672" s="68"/>
      <c r="BM1672" s="68"/>
      <c r="BN1672" s="68"/>
      <c r="BO1672" s="68"/>
      <c r="BP1672" s="68"/>
      <c r="BQ1672" s="68"/>
      <c r="BR1672" s="68"/>
      <c r="BS1672" s="46"/>
    </row>
    <row r="1673" spans="4:71" s="47" customFormat="1" ht="9.75" customHeight="1" x14ac:dyDescent="0.3">
      <c r="D1673" s="68"/>
      <c r="E1673" s="68"/>
      <c r="F1673" s="68"/>
      <c r="G1673" s="68"/>
      <c r="H1673" s="68"/>
      <c r="I1673" s="68"/>
      <c r="J1673" s="68"/>
      <c r="K1673" s="68"/>
      <c r="L1673" s="68"/>
      <c r="M1673" s="68"/>
      <c r="N1673" s="68"/>
      <c r="O1673" s="68"/>
      <c r="P1673" s="68"/>
      <c r="Q1673" s="68"/>
      <c r="R1673" s="68"/>
      <c r="S1673" s="68"/>
      <c r="T1673" s="68"/>
      <c r="U1673" s="68"/>
      <c r="V1673" s="68"/>
      <c r="W1673" s="68"/>
      <c r="X1673" s="68"/>
      <c r="Y1673" s="68"/>
      <c r="Z1673" s="68"/>
      <c r="AA1673" s="68"/>
      <c r="AB1673" s="68"/>
      <c r="AC1673" s="68"/>
      <c r="AD1673" s="68"/>
      <c r="AE1673" s="68"/>
      <c r="AF1673" s="68"/>
      <c r="AG1673" s="68"/>
      <c r="AH1673" s="68"/>
      <c r="AI1673" s="68"/>
      <c r="AJ1673" s="68"/>
      <c r="AK1673" s="68"/>
      <c r="AL1673" s="68"/>
      <c r="AM1673" s="68"/>
      <c r="AN1673" s="68"/>
      <c r="AO1673" s="68"/>
      <c r="AP1673" s="68"/>
      <c r="AQ1673" s="68"/>
      <c r="AR1673" s="68"/>
      <c r="AS1673" s="68"/>
      <c r="AT1673" s="68"/>
      <c r="AU1673" s="68"/>
      <c r="AV1673" s="68"/>
      <c r="AW1673" s="68"/>
      <c r="AX1673" s="68"/>
      <c r="AY1673" s="68"/>
      <c r="AZ1673" s="68"/>
      <c r="BA1673" s="68"/>
      <c r="BB1673" s="68"/>
      <c r="BC1673" s="68"/>
      <c r="BD1673" s="68"/>
      <c r="BE1673" s="68"/>
      <c r="BF1673" s="68"/>
      <c r="BG1673" s="68"/>
      <c r="BH1673" s="68"/>
      <c r="BI1673" s="68"/>
      <c r="BJ1673" s="68"/>
      <c r="BK1673" s="68"/>
      <c r="BL1673" s="68"/>
      <c r="BM1673" s="68"/>
      <c r="BN1673" s="68"/>
      <c r="BO1673" s="68"/>
      <c r="BP1673" s="68"/>
      <c r="BQ1673" s="68"/>
      <c r="BR1673" s="68"/>
      <c r="BS1673" s="46"/>
    </row>
    <row r="1674" spans="4:71" s="47" customFormat="1" ht="9.75" customHeight="1" x14ac:dyDescent="0.3">
      <c r="D1674" s="68"/>
      <c r="E1674" s="68"/>
      <c r="F1674" s="68"/>
      <c r="G1674" s="68"/>
      <c r="H1674" s="68"/>
      <c r="I1674" s="68"/>
      <c r="J1674" s="68"/>
      <c r="K1674" s="68"/>
      <c r="L1674" s="68"/>
      <c r="M1674" s="68"/>
      <c r="N1674" s="68"/>
      <c r="O1674" s="68"/>
      <c r="P1674" s="68"/>
      <c r="Q1674" s="68"/>
      <c r="R1674" s="68"/>
      <c r="S1674" s="68"/>
      <c r="T1674" s="68"/>
      <c r="U1674" s="68"/>
      <c r="V1674" s="68"/>
      <c r="W1674" s="68"/>
      <c r="X1674" s="68"/>
      <c r="Y1674" s="68"/>
      <c r="Z1674" s="68"/>
      <c r="AA1674" s="68"/>
      <c r="AB1674" s="68"/>
      <c r="AC1674" s="68"/>
      <c r="AD1674" s="68"/>
      <c r="AE1674" s="68"/>
      <c r="AF1674" s="68"/>
      <c r="AG1674" s="68"/>
      <c r="AH1674" s="68"/>
      <c r="AI1674" s="68"/>
      <c r="AJ1674" s="68"/>
      <c r="AK1674" s="68"/>
      <c r="AL1674" s="68"/>
      <c r="AM1674" s="68"/>
      <c r="AN1674" s="68"/>
      <c r="AO1674" s="68"/>
      <c r="AP1674" s="68"/>
      <c r="AQ1674" s="68"/>
      <c r="AR1674" s="68"/>
      <c r="AS1674" s="68"/>
      <c r="AT1674" s="68"/>
      <c r="AU1674" s="68"/>
      <c r="AV1674" s="68"/>
      <c r="AW1674" s="68"/>
      <c r="AX1674" s="68"/>
      <c r="AY1674" s="68"/>
      <c r="AZ1674" s="68"/>
      <c r="BA1674" s="68"/>
      <c r="BB1674" s="68"/>
      <c r="BC1674" s="68"/>
      <c r="BD1674" s="68"/>
      <c r="BE1674" s="68"/>
      <c r="BF1674" s="68"/>
      <c r="BG1674" s="68"/>
      <c r="BH1674" s="68"/>
      <c r="BI1674" s="68"/>
      <c r="BJ1674" s="68"/>
      <c r="BK1674" s="68"/>
      <c r="BL1674" s="68"/>
      <c r="BM1674" s="68"/>
      <c r="BN1674" s="68"/>
      <c r="BO1674" s="68"/>
      <c r="BP1674" s="68"/>
      <c r="BQ1674" s="68"/>
      <c r="BR1674" s="68"/>
      <c r="BS1674" s="46"/>
    </row>
    <row r="1675" spans="4:71" s="47" customFormat="1" ht="9.75" customHeight="1" x14ac:dyDescent="0.3">
      <c r="D1675" s="68"/>
      <c r="E1675" s="68"/>
      <c r="F1675" s="68"/>
      <c r="G1675" s="68"/>
      <c r="H1675" s="68"/>
      <c r="I1675" s="68"/>
      <c r="J1675" s="68"/>
      <c r="K1675" s="68"/>
      <c r="L1675" s="68"/>
      <c r="M1675" s="68"/>
      <c r="N1675" s="68"/>
      <c r="O1675" s="68"/>
      <c r="P1675" s="68"/>
      <c r="Q1675" s="68"/>
      <c r="R1675" s="68"/>
      <c r="S1675" s="68"/>
      <c r="T1675" s="68"/>
      <c r="U1675" s="68"/>
      <c r="V1675" s="68"/>
      <c r="W1675" s="68"/>
      <c r="X1675" s="68"/>
      <c r="Y1675" s="68"/>
      <c r="Z1675" s="68"/>
      <c r="AA1675" s="68"/>
      <c r="AB1675" s="68"/>
      <c r="AC1675" s="68"/>
      <c r="AD1675" s="68"/>
      <c r="AE1675" s="68"/>
      <c r="AF1675" s="68"/>
      <c r="AG1675" s="68"/>
      <c r="AH1675" s="68"/>
      <c r="AI1675" s="68"/>
      <c r="AJ1675" s="68"/>
      <c r="AK1675" s="68"/>
      <c r="AL1675" s="68"/>
      <c r="AM1675" s="68"/>
      <c r="AN1675" s="68"/>
      <c r="AO1675" s="68"/>
      <c r="AP1675" s="68"/>
      <c r="AQ1675" s="68"/>
      <c r="AR1675" s="68"/>
      <c r="AS1675" s="68"/>
      <c r="AT1675" s="68"/>
      <c r="AU1675" s="68"/>
      <c r="AV1675" s="68"/>
      <c r="AW1675" s="68"/>
      <c r="AX1675" s="68"/>
      <c r="AY1675" s="68"/>
      <c r="AZ1675" s="68"/>
      <c r="BA1675" s="68"/>
      <c r="BB1675" s="68"/>
      <c r="BC1675" s="68"/>
      <c r="BD1675" s="68"/>
      <c r="BE1675" s="68"/>
      <c r="BF1675" s="68"/>
      <c r="BG1675" s="68"/>
      <c r="BH1675" s="68"/>
      <c r="BI1675" s="68"/>
      <c r="BJ1675" s="68"/>
      <c r="BK1675" s="68"/>
      <c r="BL1675" s="68"/>
      <c r="BM1675" s="68"/>
      <c r="BN1675" s="68"/>
      <c r="BO1675" s="68"/>
      <c r="BP1675" s="68"/>
      <c r="BQ1675" s="68"/>
      <c r="BR1675" s="68"/>
      <c r="BS1675" s="46"/>
    </row>
    <row r="1676" spans="4:71" s="47" customFormat="1" ht="9.75" customHeight="1" x14ac:dyDescent="0.3">
      <c r="D1676" s="68"/>
      <c r="E1676" s="68"/>
      <c r="F1676" s="68"/>
      <c r="G1676" s="68"/>
      <c r="H1676" s="68"/>
      <c r="I1676" s="68"/>
      <c r="J1676" s="68"/>
      <c r="K1676" s="68"/>
      <c r="L1676" s="68"/>
      <c r="M1676" s="68"/>
      <c r="N1676" s="68"/>
      <c r="O1676" s="68"/>
      <c r="P1676" s="68"/>
      <c r="Q1676" s="68"/>
      <c r="R1676" s="68"/>
      <c r="S1676" s="68"/>
      <c r="T1676" s="68"/>
      <c r="U1676" s="68"/>
      <c r="V1676" s="68"/>
      <c r="W1676" s="68"/>
      <c r="X1676" s="68"/>
      <c r="Y1676" s="68"/>
      <c r="Z1676" s="68"/>
      <c r="AA1676" s="68"/>
      <c r="AB1676" s="68"/>
      <c r="AC1676" s="68"/>
      <c r="AD1676" s="68"/>
      <c r="AE1676" s="68"/>
      <c r="AF1676" s="68"/>
      <c r="AG1676" s="68"/>
      <c r="AH1676" s="68"/>
      <c r="AI1676" s="68"/>
      <c r="AJ1676" s="68"/>
      <c r="AK1676" s="68"/>
      <c r="AL1676" s="68"/>
      <c r="AM1676" s="68"/>
      <c r="AN1676" s="68"/>
      <c r="AO1676" s="68"/>
      <c r="AP1676" s="68"/>
      <c r="AQ1676" s="68"/>
      <c r="AR1676" s="68"/>
      <c r="AS1676" s="68"/>
      <c r="AT1676" s="68"/>
      <c r="AU1676" s="68"/>
      <c r="AV1676" s="68"/>
      <c r="AW1676" s="68"/>
      <c r="AX1676" s="68"/>
      <c r="AY1676" s="68"/>
      <c r="AZ1676" s="68"/>
      <c r="BA1676" s="68"/>
      <c r="BB1676" s="68"/>
      <c r="BC1676" s="68"/>
      <c r="BD1676" s="68"/>
      <c r="BE1676" s="68"/>
      <c r="BF1676" s="68"/>
      <c r="BG1676" s="68"/>
      <c r="BH1676" s="68"/>
      <c r="BI1676" s="68"/>
      <c r="BJ1676" s="68"/>
      <c r="BK1676" s="68"/>
      <c r="BL1676" s="68"/>
      <c r="BM1676" s="68"/>
      <c r="BN1676" s="68"/>
      <c r="BO1676" s="68"/>
      <c r="BP1676" s="68"/>
      <c r="BQ1676" s="68"/>
      <c r="BR1676" s="68"/>
      <c r="BS1676" s="46"/>
    </row>
    <row r="1677" spans="4:71" s="47" customFormat="1" ht="9.75" customHeight="1" x14ac:dyDescent="0.3">
      <c r="D1677" s="68"/>
      <c r="E1677" s="68"/>
      <c r="F1677" s="68"/>
      <c r="G1677" s="68"/>
      <c r="H1677" s="68"/>
      <c r="I1677" s="68"/>
      <c r="J1677" s="68"/>
      <c r="K1677" s="68"/>
      <c r="L1677" s="68"/>
      <c r="M1677" s="68"/>
      <c r="N1677" s="68"/>
      <c r="O1677" s="68"/>
      <c r="P1677" s="68"/>
      <c r="Q1677" s="68"/>
      <c r="R1677" s="68"/>
      <c r="S1677" s="68"/>
      <c r="T1677" s="68"/>
      <c r="U1677" s="68"/>
      <c r="V1677" s="68"/>
      <c r="W1677" s="68"/>
      <c r="X1677" s="68"/>
      <c r="Y1677" s="68"/>
      <c r="Z1677" s="68"/>
      <c r="AA1677" s="68"/>
      <c r="AB1677" s="68"/>
      <c r="AC1677" s="68"/>
      <c r="AD1677" s="68"/>
      <c r="AE1677" s="68"/>
      <c r="AF1677" s="68"/>
      <c r="AG1677" s="68"/>
      <c r="AH1677" s="68"/>
      <c r="AI1677" s="68"/>
      <c r="AJ1677" s="68"/>
      <c r="AK1677" s="68"/>
      <c r="AL1677" s="68"/>
      <c r="AM1677" s="68"/>
      <c r="AN1677" s="68"/>
      <c r="AO1677" s="68"/>
      <c r="AP1677" s="68"/>
      <c r="AQ1677" s="68"/>
      <c r="AR1677" s="68"/>
      <c r="AS1677" s="68"/>
      <c r="AT1677" s="68"/>
      <c r="AU1677" s="68"/>
      <c r="AV1677" s="68"/>
      <c r="AW1677" s="68"/>
      <c r="AX1677" s="68"/>
      <c r="AY1677" s="68"/>
      <c r="AZ1677" s="68"/>
      <c r="BA1677" s="68"/>
      <c r="BB1677" s="68"/>
      <c r="BC1677" s="68"/>
      <c r="BD1677" s="68"/>
      <c r="BE1677" s="68"/>
      <c r="BF1677" s="68"/>
      <c r="BG1677" s="68"/>
      <c r="BH1677" s="68"/>
      <c r="BI1677" s="68"/>
      <c r="BJ1677" s="68"/>
      <c r="BK1677" s="68"/>
      <c r="BL1677" s="68"/>
      <c r="BM1677" s="68"/>
      <c r="BN1677" s="68"/>
      <c r="BO1677" s="68"/>
      <c r="BP1677" s="68"/>
      <c r="BQ1677" s="68"/>
      <c r="BR1677" s="68"/>
      <c r="BS1677" s="46"/>
    </row>
    <row r="1678" spans="4:71" s="47" customFormat="1" ht="9.75" customHeight="1" x14ac:dyDescent="0.3">
      <c r="D1678" s="68"/>
      <c r="E1678" s="68"/>
      <c r="F1678" s="68"/>
      <c r="G1678" s="68"/>
      <c r="H1678" s="68"/>
      <c r="I1678" s="68"/>
      <c r="J1678" s="68"/>
      <c r="K1678" s="68"/>
      <c r="L1678" s="68"/>
      <c r="M1678" s="68"/>
      <c r="N1678" s="68"/>
      <c r="O1678" s="68"/>
      <c r="P1678" s="68"/>
      <c r="Q1678" s="68"/>
      <c r="R1678" s="68"/>
      <c r="S1678" s="68"/>
      <c r="T1678" s="68"/>
      <c r="U1678" s="68"/>
      <c r="V1678" s="68"/>
      <c r="W1678" s="68"/>
      <c r="X1678" s="68"/>
      <c r="Y1678" s="68"/>
      <c r="Z1678" s="68"/>
      <c r="AA1678" s="68"/>
      <c r="AB1678" s="68"/>
      <c r="AC1678" s="68"/>
      <c r="AD1678" s="68"/>
      <c r="AE1678" s="68"/>
      <c r="AF1678" s="68"/>
      <c r="AG1678" s="68"/>
      <c r="AH1678" s="68"/>
      <c r="AI1678" s="68"/>
      <c r="AJ1678" s="68"/>
      <c r="AK1678" s="68"/>
      <c r="AL1678" s="68"/>
      <c r="AM1678" s="68"/>
      <c r="AN1678" s="68"/>
      <c r="AO1678" s="68"/>
      <c r="AP1678" s="68"/>
      <c r="AQ1678" s="68"/>
      <c r="AR1678" s="68"/>
      <c r="AS1678" s="68"/>
      <c r="AT1678" s="68"/>
      <c r="AU1678" s="68"/>
      <c r="AV1678" s="68"/>
      <c r="AW1678" s="68"/>
      <c r="AX1678" s="68"/>
      <c r="AY1678" s="68"/>
      <c r="AZ1678" s="68"/>
      <c r="BA1678" s="68"/>
      <c r="BB1678" s="68"/>
      <c r="BC1678" s="68"/>
      <c r="BD1678" s="68"/>
      <c r="BE1678" s="68"/>
      <c r="BF1678" s="68"/>
      <c r="BG1678" s="68"/>
      <c r="BH1678" s="68"/>
      <c r="BI1678" s="68"/>
      <c r="BJ1678" s="68"/>
      <c r="BK1678" s="68"/>
      <c r="BL1678" s="68"/>
      <c r="BM1678" s="68"/>
      <c r="BN1678" s="68"/>
      <c r="BO1678" s="68"/>
      <c r="BP1678" s="68"/>
      <c r="BQ1678" s="68"/>
      <c r="BR1678" s="68"/>
      <c r="BS1678" s="46"/>
    </row>
    <row r="1679" spans="4:71" s="47" customFormat="1" ht="9.75" customHeight="1" x14ac:dyDescent="0.3">
      <c r="D1679" s="68"/>
      <c r="E1679" s="68"/>
      <c r="F1679" s="68"/>
      <c r="G1679" s="68"/>
      <c r="H1679" s="68"/>
      <c r="I1679" s="68"/>
      <c r="J1679" s="68"/>
      <c r="K1679" s="68"/>
      <c r="L1679" s="68"/>
      <c r="M1679" s="68"/>
      <c r="N1679" s="68"/>
      <c r="O1679" s="68"/>
      <c r="P1679" s="68"/>
      <c r="Q1679" s="68"/>
      <c r="R1679" s="68"/>
      <c r="S1679" s="68"/>
      <c r="T1679" s="68"/>
      <c r="U1679" s="68"/>
      <c r="V1679" s="68"/>
      <c r="W1679" s="68"/>
      <c r="X1679" s="68"/>
      <c r="Y1679" s="68"/>
      <c r="Z1679" s="68"/>
      <c r="AA1679" s="68"/>
      <c r="AB1679" s="68"/>
      <c r="AC1679" s="68"/>
      <c r="AD1679" s="68"/>
      <c r="AE1679" s="68"/>
      <c r="AF1679" s="68"/>
      <c r="AG1679" s="68"/>
      <c r="AH1679" s="68"/>
      <c r="AI1679" s="68"/>
      <c r="AJ1679" s="68"/>
      <c r="AK1679" s="68"/>
      <c r="AL1679" s="68"/>
      <c r="AM1679" s="68"/>
      <c r="AN1679" s="68"/>
      <c r="AO1679" s="68"/>
      <c r="AP1679" s="68"/>
      <c r="AQ1679" s="68"/>
      <c r="AR1679" s="68"/>
      <c r="AS1679" s="68"/>
      <c r="AT1679" s="68"/>
      <c r="AU1679" s="68"/>
      <c r="AV1679" s="68"/>
      <c r="AW1679" s="68"/>
      <c r="AX1679" s="68"/>
      <c r="AY1679" s="68"/>
      <c r="AZ1679" s="68"/>
      <c r="BA1679" s="68"/>
      <c r="BB1679" s="68"/>
      <c r="BC1679" s="68"/>
      <c r="BD1679" s="68"/>
      <c r="BE1679" s="68"/>
      <c r="BF1679" s="68"/>
      <c r="BG1679" s="68"/>
      <c r="BH1679" s="68"/>
      <c r="BI1679" s="68"/>
      <c r="BJ1679" s="68"/>
      <c r="BK1679" s="68"/>
      <c r="BL1679" s="68"/>
      <c r="BM1679" s="68"/>
      <c r="BN1679" s="68"/>
      <c r="BO1679" s="68"/>
      <c r="BP1679" s="68"/>
      <c r="BQ1679" s="68"/>
      <c r="BR1679" s="68"/>
      <c r="BS1679" s="46"/>
    </row>
    <row r="1680" spans="4:71" s="47" customFormat="1" ht="9.75" customHeight="1" x14ac:dyDescent="0.3">
      <c r="D1680" s="68"/>
      <c r="E1680" s="68"/>
      <c r="F1680" s="68"/>
      <c r="G1680" s="68"/>
      <c r="H1680" s="68"/>
      <c r="I1680" s="68"/>
      <c r="J1680" s="68"/>
      <c r="K1680" s="68"/>
      <c r="L1680" s="68"/>
      <c r="M1680" s="68"/>
      <c r="N1680" s="68"/>
      <c r="O1680" s="68"/>
      <c r="P1680" s="68"/>
      <c r="Q1680" s="68"/>
      <c r="R1680" s="68"/>
      <c r="S1680" s="68"/>
      <c r="T1680" s="68"/>
      <c r="U1680" s="68"/>
      <c r="V1680" s="68"/>
      <c r="W1680" s="68"/>
      <c r="X1680" s="68"/>
      <c r="Y1680" s="68"/>
      <c r="Z1680" s="68"/>
      <c r="AA1680" s="68"/>
      <c r="AB1680" s="68"/>
      <c r="AC1680" s="68"/>
      <c r="AD1680" s="68"/>
      <c r="AE1680" s="68"/>
      <c r="AF1680" s="68"/>
      <c r="AG1680" s="68"/>
      <c r="AH1680" s="68"/>
      <c r="AI1680" s="68"/>
      <c r="AJ1680" s="68"/>
      <c r="AK1680" s="68"/>
      <c r="AL1680" s="68"/>
      <c r="AM1680" s="68"/>
      <c r="AN1680" s="68"/>
      <c r="AO1680" s="68"/>
      <c r="AP1680" s="68"/>
      <c r="AQ1680" s="68"/>
      <c r="AR1680" s="68"/>
      <c r="AS1680" s="68"/>
      <c r="AT1680" s="68"/>
      <c r="AU1680" s="68"/>
      <c r="AV1680" s="68"/>
      <c r="AW1680" s="68"/>
      <c r="AX1680" s="68"/>
      <c r="AY1680" s="68"/>
      <c r="AZ1680" s="68"/>
      <c r="BA1680" s="68"/>
      <c r="BB1680" s="68"/>
      <c r="BC1680" s="68"/>
      <c r="BD1680" s="68"/>
      <c r="BE1680" s="68"/>
      <c r="BF1680" s="68"/>
      <c r="BG1680" s="68"/>
      <c r="BH1680" s="68"/>
      <c r="BI1680" s="68"/>
      <c r="BJ1680" s="68"/>
      <c r="BK1680" s="68"/>
      <c r="BL1680" s="68"/>
      <c r="BM1680" s="68"/>
      <c r="BN1680" s="68"/>
      <c r="BO1680" s="68"/>
      <c r="BP1680" s="68"/>
      <c r="BQ1680" s="68"/>
      <c r="BR1680" s="68"/>
      <c r="BS1680" s="46"/>
    </row>
    <row r="1681" spans="4:71" s="47" customFormat="1" ht="9.75" customHeight="1" x14ac:dyDescent="0.3">
      <c r="D1681" s="68"/>
      <c r="E1681" s="68"/>
      <c r="F1681" s="68"/>
      <c r="G1681" s="68"/>
      <c r="H1681" s="68"/>
      <c r="I1681" s="68"/>
      <c r="J1681" s="68"/>
      <c r="K1681" s="68"/>
      <c r="L1681" s="68"/>
      <c r="M1681" s="68"/>
      <c r="N1681" s="68"/>
      <c r="O1681" s="68"/>
      <c r="P1681" s="68"/>
      <c r="Q1681" s="68"/>
      <c r="R1681" s="68"/>
      <c r="S1681" s="68"/>
      <c r="T1681" s="68"/>
      <c r="U1681" s="68"/>
      <c r="V1681" s="68"/>
      <c r="W1681" s="68"/>
      <c r="X1681" s="68"/>
      <c r="Y1681" s="68"/>
      <c r="Z1681" s="68"/>
      <c r="AA1681" s="68"/>
      <c r="AB1681" s="68"/>
      <c r="AC1681" s="68"/>
      <c r="AD1681" s="68"/>
      <c r="AE1681" s="68"/>
      <c r="AF1681" s="68"/>
      <c r="AG1681" s="68"/>
      <c r="AH1681" s="68"/>
      <c r="AI1681" s="68"/>
      <c r="AJ1681" s="68"/>
      <c r="AK1681" s="68"/>
      <c r="AL1681" s="68"/>
      <c r="AM1681" s="68"/>
      <c r="AN1681" s="68"/>
      <c r="AO1681" s="68"/>
      <c r="AP1681" s="68"/>
      <c r="AQ1681" s="68"/>
      <c r="AR1681" s="68"/>
      <c r="AS1681" s="68"/>
      <c r="AT1681" s="68"/>
      <c r="AU1681" s="68"/>
      <c r="AV1681" s="68"/>
      <c r="AW1681" s="68"/>
      <c r="AX1681" s="68"/>
      <c r="AY1681" s="68"/>
      <c r="AZ1681" s="68"/>
      <c r="BA1681" s="68"/>
      <c r="BB1681" s="68"/>
      <c r="BC1681" s="68"/>
      <c r="BD1681" s="68"/>
      <c r="BE1681" s="68"/>
      <c r="BF1681" s="68"/>
      <c r="BG1681" s="68"/>
      <c r="BH1681" s="68"/>
      <c r="BI1681" s="68"/>
      <c r="BJ1681" s="68"/>
      <c r="BK1681" s="68"/>
      <c r="BL1681" s="68"/>
      <c r="BM1681" s="68"/>
      <c r="BN1681" s="68"/>
      <c r="BO1681" s="68"/>
      <c r="BP1681" s="68"/>
      <c r="BQ1681" s="68"/>
      <c r="BR1681" s="68"/>
      <c r="BS1681" s="46"/>
    </row>
    <row r="1682" spans="4:71" s="47" customFormat="1" ht="9.75" customHeight="1" x14ac:dyDescent="0.3">
      <c r="D1682" s="68"/>
      <c r="E1682" s="68"/>
      <c r="F1682" s="68"/>
      <c r="G1682" s="68"/>
      <c r="H1682" s="68"/>
      <c r="I1682" s="68"/>
      <c r="J1682" s="68"/>
      <c r="K1682" s="68"/>
      <c r="L1682" s="68"/>
      <c r="M1682" s="68"/>
      <c r="N1682" s="68"/>
      <c r="O1682" s="68"/>
      <c r="P1682" s="68"/>
      <c r="Q1682" s="68"/>
      <c r="R1682" s="68"/>
      <c r="S1682" s="68"/>
      <c r="T1682" s="68"/>
      <c r="U1682" s="68"/>
      <c r="V1682" s="68"/>
      <c r="W1682" s="68"/>
      <c r="X1682" s="68"/>
      <c r="Y1682" s="68"/>
      <c r="Z1682" s="68"/>
      <c r="AA1682" s="68"/>
      <c r="AB1682" s="68"/>
      <c r="AC1682" s="68"/>
      <c r="AD1682" s="68"/>
      <c r="AE1682" s="68"/>
      <c r="AF1682" s="68"/>
      <c r="AG1682" s="68"/>
      <c r="AH1682" s="68"/>
      <c r="AI1682" s="68"/>
      <c r="AJ1682" s="68"/>
      <c r="AK1682" s="68"/>
      <c r="AL1682" s="68"/>
      <c r="AM1682" s="68"/>
      <c r="AN1682" s="68"/>
      <c r="AO1682" s="68"/>
      <c r="AP1682" s="68"/>
      <c r="AQ1682" s="68"/>
      <c r="AR1682" s="68"/>
      <c r="AS1682" s="68"/>
      <c r="AT1682" s="68"/>
      <c r="AU1682" s="68"/>
      <c r="AV1682" s="68"/>
      <c r="AW1682" s="68"/>
      <c r="AX1682" s="68"/>
      <c r="AY1682" s="68"/>
      <c r="AZ1682" s="68"/>
      <c r="BA1682" s="68"/>
      <c r="BB1682" s="68"/>
      <c r="BC1682" s="68"/>
      <c r="BD1682" s="68"/>
      <c r="BE1682" s="68"/>
      <c r="BF1682" s="68"/>
      <c r="BG1682" s="68"/>
      <c r="BH1682" s="68"/>
      <c r="BI1682" s="68"/>
      <c r="BJ1682" s="68"/>
      <c r="BK1682" s="68"/>
      <c r="BL1682" s="68"/>
      <c r="BM1682" s="68"/>
      <c r="BN1682" s="68"/>
      <c r="BO1682" s="68"/>
      <c r="BP1682" s="68"/>
      <c r="BQ1682" s="68"/>
      <c r="BR1682" s="68"/>
      <c r="BS1682" s="46"/>
    </row>
    <row r="1683" spans="4:71" s="47" customFormat="1" ht="9.75" customHeight="1" x14ac:dyDescent="0.3">
      <c r="D1683" s="68"/>
      <c r="E1683" s="68"/>
      <c r="F1683" s="68"/>
      <c r="G1683" s="68"/>
      <c r="H1683" s="68"/>
      <c r="I1683" s="68"/>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46"/>
    </row>
    <row r="1684" spans="4:71" s="47" customFormat="1" ht="9.75" customHeight="1" x14ac:dyDescent="0.3">
      <c r="D1684" s="68"/>
      <c r="E1684" s="68"/>
      <c r="F1684" s="68"/>
      <c r="G1684" s="68"/>
      <c r="H1684" s="68"/>
      <c r="I1684" s="68"/>
      <c r="J1684" s="68"/>
      <c r="K1684" s="68"/>
      <c r="L1684" s="68"/>
      <c r="M1684" s="68"/>
      <c r="N1684" s="68"/>
      <c r="O1684" s="68"/>
      <c r="P1684" s="68"/>
      <c r="Q1684" s="68"/>
      <c r="R1684" s="68"/>
      <c r="S1684" s="68"/>
      <c r="T1684" s="68"/>
      <c r="U1684" s="68"/>
      <c r="V1684" s="68"/>
      <c r="W1684" s="68"/>
      <c r="X1684" s="68"/>
      <c r="Y1684" s="68"/>
      <c r="Z1684" s="68"/>
      <c r="AA1684" s="68"/>
      <c r="AB1684" s="68"/>
      <c r="AC1684" s="68"/>
      <c r="AD1684" s="68"/>
      <c r="AE1684" s="68"/>
      <c r="AF1684" s="68"/>
      <c r="AG1684" s="68"/>
      <c r="AH1684" s="68"/>
      <c r="AI1684" s="68"/>
      <c r="AJ1684" s="68"/>
      <c r="AK1684" s="68"/>
      <c r="AL1684" s="68"/>
      <c r="AM1684" s="68"/>
      <c r="AN1684" s="68"/>
      <c r="AO1684" s="68"/>
      <c r="AP1684" s="68"/>
      <c r="AQ1684" s="68"/>
      <c r="AR1684" s="68"/>
      <c r="AS1684" s="68"/>
      <c r="AT1684" s="68"/>
      <c r="AU1684" s="68"/>
      <c r="AV1684" s="68"/>
      <c r="AW1684" s="68"/>
      <c r="AX1684" s="68"/>
      <c r="AY1684" s="68"/>
      <c r="AZ1684" s="68"/>
      <c r="BA1684" s="68"/>
      <c r="BB1684" s="68"/>
      <c r="BC1684" s="68"/>
      <c r="BD1684" s="68"/>
      <c r="BE1684" s="68"/>
      <c r="BF1684" s="68"/>
      <c r="BG1684" s="68"/>
      <c r="BH1684" s="68"/>
      <c r="BI1684" s="68"/>
      <c r="BJ1684" s="68"/>
      <c r="BK1684" s="68"/>
      <c r="BL1684" s="68"/>
      <c r="BM1684" s="68"/>
      <c r="BN1684" s="68"/>
      <c r="BO1684" s="68"/>
      <c r="BP1684" s="68"/>
      <c r="BQ1684" s="68"/>
      <c r="BR1684" s="68"/>
      <c r="BS1684" s="46"/>
    </row>
    <row r="1685" spans="4:71" s="47" customFormat="1" ht="9.75" customHeight="1" x14ac:dyDescent="0.3">
      <c r="D1685" s="68"/>
      <c r="E1685" s="68"/>
      <c r="F1685" s="68"/>
      <c r="G1685" s="68"/>
      <c r="H1685" s="68"/>
      <c r="I1685" s="68"/>
      <c r="J1685" s="68"/>
      <c r="K1685" s="68"/>
      <c r="L1685" s="68"/>
      <c r="M1685" s="68"/>
      <c r="N1685" s="68"/>
      <c r="O1685" s="68"/>
      <c r="P1685" s="68"/>
      <c r="Q1685" s="68"/>
      <c r="R1685" s="68"/>
      <c r="S1685" s="68"/>
      <c r="T1685" s="68"/>
      <c r="U1685" s="68"/>
      <c r="V1685" s="68"/>
      <c r="W1685" s="68"/>
      <c r="X1685" s="68"/>
      <c r="Y1685" s="68"/>
      <c r="Z1685" s="68"/>
      <c r="AA1685" s="68"/>
      <c r="AB1685" s="68"/>
      <c r="AC1685" s="68"/>
      <c r="AD1685" s="68"/>
      <c r="AE1685" s="68"/>
      <c r="AF1685" s="68"/>
      <c r="AG1685" s="68"/>
      <c r="AH1685" s="68"/>
      <c r="AI1685" s="68"/>
      <c r="AJ1685" s="68"/>
      <c r="AK1685" s="68"/>
      <c r="AL1685" s="68"/>
      <c r="AM1685" s="68"/>
      <c r="AN1685" s="68"/>
      <c r="AO1685" s="68"/>
      <c r="AP1685" s="68"/>
      <c r="AQ1685" s="68"/>
      <c r="AR1685" s="68"/>
      <c r="AS1685" s="68"/>
      <c r="AT1685" s="68"/>
      <c r="AU1685" s="68"/>
      <c r="AV1685" s="68"/>
      <c r="AW1685" s="68"/>
      <c r="AX1685" s="68"/>
      <c r="AY1685" s="68"/>
      <c r="AZ1685" s="68"/>
      <c r="BA1685" s="68"/>
      <c r="BB1685" s="68"/>
      <c r="BC1685" s="68"/>
      <c r="BD1685" s="68"/>
      <c r="BE1685" s="68"/>
      <c r="BF1685" s="68"/>
      <c r="BG1685" s="68"/>
      <c r="BH1685" s="68"/>
      <c r="BI1685" s="68"/>
      <c r="BJ1685" s="68"/>
      <c r="BK1685" s="68"/>
      <c r="BL1685" s="68"/>
      <c r="BM1685" s="68"/>
      <c r="BN1685" s="68"/>
      <c r="BO1685" s="68"/>
      <c r="BP1685" s="68"/>
      <c r="BQ1685" s="68"/>
      <c r="BR1685" s="68"/>
      <c r="BS1685" s="46"/>
    </row>
    <row r="1686" spans="4:71" s="47" customFormat="1" ht="9.75" customHeight="1" x14ac:dyDescent="0.3">
      <c r="D1686" s="68"/>
      <c r="E1686" s="68"/>
      <c r="F1686" s="68"/>
      <c r="G1686" s="68"/>
      <c r="H1686" s="68"/>
      <c r="I1686" s="68"/>
      <c r="J1686" s="68"/>
      <c r="K1686" s="68"/>
      <c r="L1686" s="68"/>
      <c r="M1686" s="68"/>
      <c r="N1686" s="68"/>
      <c r="O1686" s="68"/>
      <c r="P1686" s="68"/>
      <c r="Q1686" s="68"/>
      <c r="R1686" s="68"/>
      <c r="S1686" s="68"/>
      <c r="T1686" s="68"/>
      <c r="U1686" s="68"/>
      <c r="V1686" s="68"/>
      <c r="W1686" s="68"/>
      <c r="X1686" s="68"/>
      <c r="Y1686" s="68"/>
      <c r="Z1686" s="68"/>
      <c r="AA1686" s="68"/>
      <c r="AB1686" s="68"/>
      <c r="AC1686" s="68"/>
      <c r="AD1686" s="68"/>
      <c r="AE1686" s="68"/>
      <c r="AF1686" s="68"/>
      <c r="AG1686" s="68"/>
      <c r="AH1686" s="68"/>
      <c r="AI1686" s="68"/>
      <c r="AJ1686" s="68"/>
      <c r="AK1686" s="68"/>
      <c r="AL1686" s="68"/>
      <c r="AM1686" s="68"/>
      <c r="AN1686" s="68"/>
      <c r="AO1686" s="68"/>
      <c r="AP1686" s="68"/>
      <c r="AQ1686" s="68"/>
      <c r="AR1686" s="68"/>
      <c r="AS1686" s="68"/>
      <c r="AT1686" s="68"/>
      <c r="AU1686" s="68"/>
      <c r="AV1686" s="68"/>
      <c r="AW1686" s="68"/>
      <c r="AX1686" s="68"/>
      <c r="AY1686" s="68"/>
      <c r="AZ1686" s="68"/>
      <c r="BA1686" s="68"/>
      <c r="BB1686" s="68"/>
      <c r="BC1686" s="68"/>
      <c r="BD1686" s="68"/>
      <c r="BE1686" s="68"/>
      <c r="BF1686" s="68"/>
      <c r="BG1686" s="68"/>
      <c r="BH1686" s="68"/>
      <c r="BI1686" s="68"/>
      <c r="BJ1686" s="68"/>
      <c r="BK1686" s="68"/>
      <c r="BL1686" s="68"/>
      <c r="BM1686" s="68"/>
      <c r="BN1686" s="68"/>
      <c r="BO1686" s="68"/>
      <c r="BP1686" s="68"/>
      <c r="BQ1686" s="68"/>
      <c r="BR1686" s="68"/>
      <c r="BS1686" s="46"/>
    </row>
    <row r="1687" spans="4:71" s="47" customFormat="1" ht="9.75" customHeight="1" x14ac:dyDescent="0.3">
      <c r="D1687" s="68"/>
      <c r="E1687" s="68"/>
      <c r="F1687" s="68"/>
      <c r="G1687" s="68"/>
      <c r="H1687" s="68"/>
      <c r="I1687" s="68"/>
      <c r="J1687" s="68"/>
      <c r="K1687" s="68"/>
      <c r="L1687" s="68"/>
      <c r="M1687" s="68"/>
      <c r="N1687" s="68"/>
      <c r="O1687" s="68"/>
      <c r="P1687" s="68"/>
      <c r="Q1687" s="68"/>
      <c r="R1687" s="68"/>
      <c r="S1687" s="68"/>
      <c r="T1687" s="68"/>
      <c r="U1687" s="68"/>
      <c r="V1687" s="68"/>
      <c r="W1687" s="68"/>
      <c r="X1687" s="68"/>
      <c r="Y1687" s="68"/>
      <c r="Z1687" s="68"/>
      <c r="AA1687" s="68"/>
      <c r="AB1687" s="68"/>
      <c r="AC1687" s="68"/>
      <c r="AD1687" s="68"/>
      <c r="AE1687" s="68"/>
      <c r="AF1687" s="68"/>
      <c r="AG1687" s="68"/>
      <c r="AH1687" s="68"/>
      <c r="AI1687" s="68"/>
      <c r="AJ1687" s="68"/>
      <c r="AK1687" s="68"/>
      <c r="AL1687" s="68"/>
      <c r="AM1687" s="68"/>
      <c r="AN1687" s="68"/>
      <c r="AO1687" s="68"/>
      <c r="AP1687" s="68"/>
      <c r="AQ1687" s="68"/>
      <c r="AR1687" s="68"/>
      <c r="AS1687" s="68"/>
      <c r="AT1687" s="68"/>
      <c r="AU1687" s="68"/>
      <c r="AV1687" s="68"/>
      <c r="AW1687" s="68"/>
      <c r="AX1687" s="68"/>
      <c r="AY1687" s="68"/>
      <c r="AZ1687" s="68"/>
      <c r="BA1687" s="68"/>
      <c r="BB1687" s="68"/>
      <c r="BC1687" s="68"/>
      <c r="BD1687" s="68"/>
      <c r="BE1687" s="68"/>
      <c r="BF1687" s="68"/>
      <c r="BG1687" s="68"/>
      <c r="BH1687" s="68"/>
      <c r="BI1687" s="68"/>
      <c r="BJ1687" s="68"/>
      <c r="BK1687" s="68"/>
      <c r="BL1687" s="68"/>
      <c r="BM1687" s="68"/>
      <c r="BN1687" s="68"/>
      <c r="BO1687" s="68"/>
      <c r="BP1687" s="68"/>
      <c r="BQ1687" s="68"/>
      <c r="BR1687" s="68"/>
      <c r="BS1687" s="46"/>
    </row>
    <row r="1688" spans="4:71" s="47" customFormat="1" ht="9.75" customHeight="1" x14ac:dyDescent="0.3">
      <c r="D1688" s="68"/>
      <c r="E1688" s="68"/>
      <c r="F1688" s="68"/>
      <c r="G1688" s="68"/>
      <c r="H1688" s="68"/>
      <c r="I1688" s="68"/>
      <c r="J1688" s="68"/>
      <c r="K1688" s="68"/>
      <c r="L1688" s="68"/>
      <c r="M1688" s="68"/>
      <c r="N1688" s="68"/>
      <c r="O1688" s="68"/>
      <c r="P1688" s="68"/>
      <c r="Q1688" s="68"/>
      <c r="R1688" s="68"/>
      <c r="S1688" s="68"/>
      <c r="T1688" s="68"/>
      <c r="U1688" s="68"/>
      <c r="V1688" s="68"/>
      <c r="W1688" s="68"/>
      <c r="X1688" s="68"/>
      <c r="Y1688" s="68"/>
      <c r="Z1688" s="68"/>
      <c r="AA1688" s="68"/>
      <c r="AB1688" s="68"/>
      <c r="AC1688" s="68"/>
      <c r="AD1688" s="68"/>
      <c r="AE1688" s="68"/>
      <c r="AF1688" s="68"/>
      <c r="AG1688" s="68"/>
      <c r="AH1688" s="68"/>
      <c r="AI1688" s="68"/>
      <c r="AJ1688" s="68"/>
      <c r="AK1688" s="68"/>
      <c r="AL1688" s="68"/>
      <c r="AM1688" s="68"/>
      <c r="AN1688" s="68"/>
      <c r="AO1688" s="68"/>
      <c r="AP1688" s="68"/>
      <c r="AQ1688" s="68"/>
      <c r="AR1688" s="68"/>
      <c r="AS1688" s="68"/>
      <c r="AT1688" s="68"/>
      <c r="AU1688" s="68"/>
      <c r="AV1688" s="68"/>
      <c r="AW1688" s="68"/>
      <c r="AX1688" s="68"/>
      <c r="AY1688" s="68"/>
      <c r="AZ1688" s="68"/>
      <c r="BA1688" s="68"/>
      <c r="BB1688" s="68"/>
      <c r="BC1688" s="68"/>
      <c r="BD1688" s="68"/>
      <c r="BE1688" s="68"/>
      <c r="BF1688" s="68"/>
      <c r="BG1688" s="68"/>
      <c r="BH1688" s="68"/>
      <c r="BI1688" s="68"/>
      <c r="BJ1688" s="68"/>
      <c r="BK1688" s="68"/>
      <c r="BL1688" s="68"/>
      <c r="BM1688" s="68"/>
      <c r="BN1688" s="68"/>
      <c r="BO1688" s="68"/>
      <c r="BP1688" s="68"/>
      <c r="BQ1688" s="68"/>
      <c r="BR1688" s="68"/>
      <c r="BS1688" s="46"/>
    </row>
    <row r="1689" spans="4:71" s="47" customFormat="1" ht="9.75" customHeight="1" x14ac:dyDescent="0.3">
      <c r="D1689" s="68"/>
      <c r="E1689" s="68"/>
      <c r="F1689" s="68"/>
      <c r="G1689" s="68"/>
      <c r="H1689" s="68"/>
      <c r="I1689" s="68"/>
      <c r="J1689" s="68"/>
      <c r="K1689" s="68"/>
      <c r="L1689" s="68"/>
      <c r="M1689" s="68"/>
      <c r="N1689" s="68"/>
      <c r="O1689" s="68"/>
      <c r="P1689" s="68"/>
      <c r="Q1689" s="68"/>
      <c r="R1689" s="68"/>
      <c r="S1689" s="68"/>
      <c r="T1689" s="68"/>
      <c r="U1689" s="68"/>
      <c r="V1689" s="68"/>
      <c r="W1689" s="68"/>
      <c r="X1689" s="68"/>
      <c r="Y1689" s="68"/>
      <c r="Z1689" s="68"/>
      <c r="AA1689" s="68"/>
      <c r="AB1689" s="68"/>
      <c r="AC1689" s="68"/>
      <c r="AD1689" s="68"/>
      <c r="AE1689" s="68"/>
      <c r="AF1689" s="68"/>
      <c r="AG1689" s="68"/>
      <c r="AH1689" s="68"/>
      <c r="AI1689" s="68"/>
      <c r="AJ1689" s="68"/>
      <c r="AK1689" s="68"/>
      <c r="AL1689" s="68"/>
      <c r="AM1689" s="68"/>
      <c r="AN1689" s="68"/>
      <c r="AO1689" s="68"/>
      <c r="AP1689" s="68"/>
      <c r="AQ1689" s="68"/>
      <c r="AR1689" s="68"/>
      <c r="AS1689" s="68"/>
      <c r="AT1689" s="68"/>
      <c r="AU1689" s="68"/>
      <c r="AV1689" s="68"/>
      <c r="AW1689" s="68"/>
      <c r="AX1689" s="68"/>
      <c r="AY1689" s="68"/>
      <c r="AZ1689" s="68"/>
      <c r="BA1689" s="68"/>
      <c r="BB1689" s="68"/>
      <c r="BC1689" s="68"/>
      <c r="BD1689" s="68"/>
      <c r="BE1689" s="68"/>
      <c r="BF1689" s="68"/>
      <c r="BG1689" s="68"/>
      <c r="BH1689" s="68"/>
      <c r="BI1689" s="68"/>
      <c r="BJ1689" s="68"/>
      <c r="BK1689" s="68"/>
      <c r="BL1689" s="68"/>
      <c r="BM1689" s="68"/>
      <c r="BN1689" s="68"/>
      <c r="BO1689" s="68"/>
      <c r="BP1689" s="68"/>
      <c r="BQ1689" s="68"/>
      <c r="BR1689" s="68"/>
      <c r="BS1689" s="46"/>
    </row>
    <row r="1690" spans="4:71" s="47" customFormat="1" ht="9.75" customHeight="1" x14ac:dyDescent="0.3">
      <c r="D1690" s="68"/>
      <c r="E1690" s="68"/>
      <c r="F1690" s="68"/>
      <c r="G1690" s="68"/>
      <c r="H1690" s="68"/>
      <c r="I1690" s="68"/>
      <c r="J1690" s="68"/>
      <c r="K1690" s="68"/>
      <c r="L1690" s="68"/>
      <c r="M1690" s="68"/>
      <c r="N1690" s="68"/>
      <c r="O1690" s="68"/>
      <c r="P1690" s="68"/>
      <c r="Q1690" s="68"/>
      <c r="R1690" s="68"/>
      <c r="S1690" s="68"/>
      <c r="T1690" s="68"/>
      <c r="U1690" s="68"/>
      <c r="V1690" s="68"/>
      <c r="W1690" s="68"/>
      <c r="X1690" s="68"/>
      <c r="Y1690" s="68"/>
      <c r="Z1690" s="68"/>
      <c r="AA1690" s="68"/>
      <c r="AB1690" s="68"/>
      <c r="AC1690" s="68"/>
      <c r="AD1690" s="68"/>
      <c r="AE1690" s="68"/>
      <c r="AF1690" s="68"/>
      <c r="AG1690" s="68"/>
      <c r="AH1690" s="68"/>
      <c r="AI1690" s="68"/>
      <c r="AJ1690" s="68"/>
      <c r="AK1690" s="68"/>
      <c r="AL1690" s="68"/>
      <c r="AM1690" s="68"/>
      <c r="AN1690" s="68"/>
      <c r="AO1690" s="68"/>
      <c r="AP1690" s="68"/>
      <c r="AQ1690" s="68"/>
      <c r="AR1690" s="68"/>
      <c r="AS1690" s="68"/>
      <c r="AT1690" s="68"/>
      <c r="AU1690" s="68"/>
      <c r="AV1690" s="68"/>
      <c r="AW1690" s="68"/>
      <c r="AX1690" s="68"/>
      <c r="AY1690" s="68"/>
      <c r="AZ1690" s="68"/>
      <c r="BA1690" s="68"/>
      <c r="BB1690" s="68"/>
      <c r="BC1690" s="68"/>
      <c r="BD1690" s="68"/>
      <c r="BE1690" s="68"/>
      <c r="BF1690" s="68"/>
      <c r="BG1690" s="68"/>
      <c r="BH1690" s="68"/>
      <c r="BI1690" s="68"/>
      <c r="BJ1690" s="68"/>
      <c r="BK1690" s="68"/>
      <c r="BL1690" s="68"/>
      <c r="BM1690" s="68"/>
      <c r="BN1690" s="68"/>
      <c r="BO1690" s="68"/>
      <c r="BP1690" s="68"/>
      <c r="BQ1690" s="68"/>
      <c r="BR1690" s="68"/>
      <c r="BS1690" s="46"/>
    </row>
    <row r="1691" spans="4:71" s="47" customFormat="1" ht="9.75" customHeight="1" x14ac:dyDescent="0.3">
      <c r="D1691" s="68"/>
      <c r="E1691" s="68"/>
      <c r="F1691" s="68"/>
      <c r="G1691" s="68"/>
      <c r="H1691" s="68"/>
      <c r="I1691" s="68"/>
      <c r="J1691" s="68"/>
      <c r="K1691" s="68"/>
      <c r="L1691" s="68"/>
      <c r="M1691" s="68"/>
      <c r="N1691" s="68"/>
      <c r="O1691" s="68"/>
      <c r="P1691" s="68"/>
      <c r="Q1691" s="68"/>
      <c r="R1691" s="68"/>
      <c r="S1691" s="68"/>
      <c r="T1691" s="68"/>
      <c r="U1691" s="68"/>
      <c r="V1691" s="68"/>
      <c r="W1691" s="68"/>
      <c r="X1691" s="68"/>
      <c r="Y1691" s="68"/>
      <c r="Z1691" s="68"/>
      <c r="AA1691" s="68"/>
      <c r="AB1691" s="68"/>
      <c r="AC1691" s="68"/>
      <c r="AD1691" s="68"/>
      <c r="AE1691" s="68"/>
      <c r="AF1691" s="68"/>
      <c r="AG1691" s="68"/>
      <c r="AH1691" s="68"/>
      <c r="AI1691" s="68"/>
      <c r="AJ1691" s="68"/>
      <c r="AK1691" s="68"/>
      <c r="AL1691" s="68"/>
      <c r="AM1691" s="68"/>
      <c r="AN1691" s="68"/>
      <c r="AO1691" s="68"/>
      <c r="AP1691" s="68"/>
      <c r="AQ1691" s="68"/>
      <c r="AR1691" s="68"/>
      <c r="AS1691" s="68"/>
      <c r="AT1691" s="68"/>
      <c r="AU1691" s="68"/>
      <c r="AV1691" s="68"/>
      <c r="AW1691" s="68"/>
      <c r="AX1691" s="68"/>
      <c r="AY1691" s="68"/>
      <c r="AZ1691" s="68"/>
      <c r="BA1691" s="68"/>
      <c r="BB1691" s="68"/>
      <c r="BC1691" s="68"/>
      <c r="BD1691" s="68"/>
      <c r="BE1691" s="68"/>
      <c r="BF1691" s="68"/>
      <c r="BG1691" s="68"/>
      <c r="BH1691" s="68"/>
      <c r="BI1691" s="68"/>
      <c r="BJ1691" s="68"/>
      <c r="BK1691" s="68"/>
      <c r="BL1691" s="68"/>
      <c r="BM1691" s="68"/>
      <c r="BN1691" s="68"/>
      <c r="BO1691" s="68"/>
      <c r="BP1691" s="68"/>
      <c r="BQ1691" s="68"/>
      <c r="BR1691" s="68"/>
      <c r="BS1691" s="46"/>
    </row>
    <row r="1692" spans="4:71" s="47" customFormat="1" ht="9.75" customHeight="1" x14ac:dyDescent="0.3">
      <c r="D1692" s="68"/>
      <c r="E1692" s="68"/>
      <c r="F1692" s="68"/>
      <c r="G1692" s="68"/>
      <c r="H1692" s="68"/>
      <c r="I1692" s="68"/>
      <c r="J1692" s="68"/>
      <c r="K1692" s="68"/>
      <c r="L1692" s="68"/>
      <c r="M1692" s="68"/>
      <c r="N1692" s="68"/>
      <c r="O1692" s="68"/>
      <c r="P1692" s="68"/>
      <c r="Q1692" s="68"/>
      <c r="R1692" s="68"/>
      <c r="S1692" s="68"/>
      <c r="T1692" s="68"/>
      <c r="U1692" s="68"/>
      <c r="V1692" s="68"/>
      <c r="W1692" s="68"/>
      <c r="X1692" s="68"/>
      <c r="Y1692" s="68"/>
      <c r="Z1692" s="68"/>
      <c r="AA1692" s="68"/>
      <c r="AB1692" s="68"/>
      <c r="AC1692" s="68"/>
      <c r="AD1692" s="68"/>
      <c r="AE1692" s="68"/>
      <c r="AF1692" s="68"/>
      <c r="AG1692" s="68"/>
      <c r="AH1692" s="68"/>
      <c r="AI1692" s="68"/>
      <c r="AJ1692" s="68"/>
      <c r="AK1692" s="68"/>
      <c r="AL1692" s="68"/>
      <c r="AM1692" s="68"/>
      <c r="AN1692" s="68"/>
      <c r="AO1692" s="68"/>
      <c r="AP1692" s="68"/>
      <c r="AQ1692" s="68"/>
      <c r="AR1692" s="68"/>
      <c r="AS1692" s="68"/>
      <c r="AT1692" s="68"/>
      <c r="AU1692" s="68"/>
      <c r="AV1692" s="68"/>
      <c r="AW1692" s="68"/>
      <c r="AX1692" s="68"/>
      <c r="AY1692" s="68"/>
      <c r="AZ1692" s="68"/>
      <c r="BA1692" s="68"/>
      <c r="BB1692" s="68"/>
      <c r="BC1692" s="68"/>
      <c r="BD1692" s="68"/>
      <c r="BE1692" s="68"/>
      <c r="BF1692" s="68"/>
      <c r="BG1692" s="68"/>
      <c r="BH1692" s="68"/>
      <c r="BI1692" s="68"/>
      <c r="BJ1692" s="68"/>
      <c r="BK1692" s="68"/>
      <c r="BL1692" s="68"/>
      <c r="BM1692" s="68"/>
      <c r="BN1692" s="68"/>
      <c r="BO1692" s="68"/>
      <c r="BP1692" s="68"/>
      <c r="BQ1692" s="68"/>
      <c r="BR1692" s="68"/>
      <c r="BS1692" s="46"/>
    </row>
    <row r="1693" spans="4:71" s="47" customFormat="1" ht="9.75" customHeight="1" x14ac:dyDescent="0.3">
      <c r="D1693" s="68"/>
      <c r="E1693" s="68"/>
      <c r="F1693" s="68"/>
      <c r="G1693" s="68"/>
      <c r="H1693" s="68"/>
      <c r="I1693" s="68"/>
      <c r="J1693" s="68"/>
      <c r="K1693" s="68"/>
      <c r="L1693" s="68"/>
      <c r="M1693" s="68"/>
      <c r="N1693" s="68"/>
      <c r="O1693" s="68"/>
      <c r="P1693" s="68"/>
      <c r="Q1693" s="68"/>
      <c r="R1693" s="68"/>
      <c r="S1693" s="68"/>
      <c r="T1693" s="68"/>
      <c r="U1693" s="68"/>
      <c r="V1693" s="68"/>
      <c r="W1693" s="68"/>
      <c r="X1693" s="68"/>
      <c r="Y1693" s="68"/>
      <c r="Z1693" s="68"/>
      <c r="AA1693" s="68"/>
      <c r="AB1693" s="68"/>
      <c r="AC1693" s="68"/>
      <c r="AD1693" s="68"/>
      <c r="AE1693" s="68"/>
      <c r="AF1693" s="68"/>
      <c r="AG1693" s="68"/>
      <c r="AH1693" s="68"/>
      <c r="AI1693" s="68"/>
      <c r="AJ1693" s="68"/>
      <c r="AK1693" s="68"/>
      <c r="AL1693" s="68"/>
      <c r="AM1693" s="68"/>
      <c r="AN1693" s="68"/>
      <c r="AO1693" s="68"/>
      <c r="AP1693" s="68"/>
      <c r="AQ1693" s="68"/>
      <c r="AR1693" s="68"/>
      <c r="AS1693" s="68"/>
      <c r="AT1693" s="68"/>
      <c r="AU1693" s="68"/>
      <c r="AV1693" s="68"/>
      <c r="AW1693" s="68"/>
      <c r="AX1693" s="68"/>
      <c r="AY1693" s="68"/>
      <c r="AZ1693" s="68"/>
      <c r="BA1693" s="68"/>
      <c r="BB1693" s="68"/>
      <c r="BC1693" s="68"/>
      <c r="BD1693" s="68"/>
      <c r="BE1693" s="68"/>
      <c r="BF1693" s="68"/>
      <c r="BG1693" s="68"/>
      <c r="BH1693" s="68"/>
      <c r="BI1693" s="68"/>
      <c r="BJ1693" s="68"/>
      <c r="BK1693" s="68"/>
      <c r="BL1693" s="68"/>
      <c r="BM1693" s="68"/>
      <c r="BN1693" s="68"/>
      <c r="BO1693" s="68"/>
      <c r="BP1693" s="68"/>
      <c r="BQ1693" s="68"/>
      <c r="BR1693" s="68"/>
      <c r="BS1693" s="46"/>
    </row>
    <row r="1694" spans="4:71" s="47" customFormat="1" ht="9.75" customHeight="1" x14ac:dyDescent="0.3">
      <c r="D1694" s="68"/>
      <c r="E1694" s="68"/>
      <c r="F1694" s="68"/>
      <c r="G1694" s="68"/>
      <c r="H1694" s="68"/>
      <c r="I1694" s="68"/>
      <c r="J1694" s="68"/>
      <c r="K1694" s="68"/>
      <c r="L1694" s="68"/>
      <c r="M1694" s="68"/>
      <c r="N1694" s="68"/>
      <c r="O1694" s="68"/>
      <c r="P1694" s="68"/>
      <c r="Q1694" s="68"/>
      <c r="R1694" s="68"/>
      <c r="S1694" s="68"/>
      <c r="T1694" s="68"/>
      <c r="U1694" s="68"/>
      <c r="V1694" s="68"/>
      <c r="W1694" s="68"/>
      <c r="X1694" s="68"/>
      <c r="Y1694" s="68"/>
      <c r="Z1694" s="68"/>
      <c r="AA1694" s="68"/>
      <c r="AB1694" s="68"/>
      <c r="AC1694" s="68"/>
      <c r="AD1694" s="68"/>
      <c r="AE1694" s="68"/>
      <c r="AF1694" s="68"/>
      <c r="AG1694" s="68"/>
      <c r="AH1694" s="68"/>
      <c r="AI1694" s="68"/>
      <c r="AJ1694" s="68"/>
      <c r="AK1694" s="68"/>
      <c r="AL1694" s="68"/>
      <c r="AM1694" s="68"/>
      <c r="AN1694" s="68"/>
      <c r="AO1694" s="68"/>
      <c r="AP1694" s="68"/>
      <c r="AQ1694" s="68"/>
      <c r="AR1694" s="68"/>
      <c r="AS1694" s="68"/>
      <c r="AT1694" s="68"/>
      <c r="AU1694" s="68"/>
      <c r="AV1694" s="68"/>
      <c r="AW1694" s="68"/>
      <c r="AX1694" s="68"/>
      <c r="AY1694" s="68"/>
      <c r="AZ1694" s="68"/>
      <c r="BA1694" s="68"/>
      <c r="BB1694" s="68"/>
      <c r="BC1694" s="68"/>
      <c r="BD1694" s="68"/>
      <c r="BE1694" s="68"/>
      <c r="BF1694" s="68"/>
      <c r="BG1694" s="68"/>
      <c r="BH1694" s="68"/>
      <c r="BI1694" s="68"/>
      <c r="BJ1694" s="68"/>
      <c r="BK1694" s="68"/>
      <c r="BL1694" s="68"/>
      <c r="BM1694" s="68"/>
      <c r="BN1694" s="68"/>
      <c r="BO1694" s="68"/>
      <c r="BP1694" s="68"/>
      <c r="BQ1694" s="68"/>
      <c r="BR1694" s="68"/>
      <c r="BS1694" s="46"/>
    </row>
    <row r="1695" spans="4:71" s="47" customFormat="1" ht="9.75" customHeight="1" x14ac:dyDescent="0.3">
      <c r="D1695" s="68"/>
      <c r="E1695" s="68"/>
      <c r="F1695" s="68"/>
      <c r="G1695" s="68"/>
      <c r="H1695" s="68"/>
      <c r="I1695" s="68"/>
      <c r="J1695" s="68"/>
      <c r="K1695" s="68"/>
      <c r="L1695" s="68"/>
      <c r="M1695" s="68"/>
      <c r="N1695" s="68"/>
      <c r="O1695" s="68"/>
      <c r="P1695" s="68"/>
      <c r="Q1695" s="68"/>
      <c r="R1695" s="68"/>
      <c r="S1695" s="68"/>
      <c r="T1695" s="68"/>
      <c r="U1695" s="68"/>
      <c r="V1695" s="68"/>
      <c r="W1695" s="68"/>
      <c r="X1695" s="68"/>
      <c r="Y1695" s="68"/>
      <c r="Z1695" s="68"/>
      <c r="AA1695" s="68"/>
      <c r="AB1695" s="68"/>
      <c r="AC1695" s="68"/>
      <c r="AD1695" s="68"/>
      <c r="AE1695" s="68"/>
      <c r="AF1695" s="68"/>
      <c r="AG1695" s="68"/>
      <c r="AH1695" s="68"/>
      <c r="AI1695" s="68"/>
      <c r="AJ1695" s="68"/>
      <c r="AK1695" s="68"/>
      <c r="AL1695" s="68"/>
      <c r="AM1695" s="68"/>
      <c r="AN1695" s="68"/>
      <c r="AO1695" s="68"/>
      <c r="AP1695" s="68"/>
      <c r="AQ1695" s="68"/>
      <c r="AR1695" s="68"/>
      <c r="AS1695" s="68"/>
      <c r="AT1695" s="68"/>
      <c r="AU1695" s="68"/>
      <c r="AV1695" s="68"/>
      <c r="AW1695" s="68"/>
      <c r="AX1695" s="68"/>
      <c r="AY1695" s="68"/>
      <c r="AZ1695" s="68"/>
      <c r="BA1695" s="68"/>
      <c r="BB1695" s="68"/>
      <c r="BC1695" s="68"/>
      <c r="BD1695" s="68"/>
      <c r="BE1695" s="68"/>
      <c r="BF1695" s="68"/>
      <c r="BG1695" s="68"/>
      <c r="BH1695" s="68"/>
      <c r="BI1695" s="68"/>
      <c r="BJ1695" s="68"/>
      <c r="BK1695" s="68"/>
      <c r="BL1695" s="68"/>
      <c r="BM1695" s="68"/>
      <c r="BN1695" s="68"/>
      <c r="BO1695" s="68"/>
      <c r="BP1695" s="68"/>
      <c r="BQ1695" s="68"/>
      <c r="BR1695" s="68"/>
      <c r="BS1695" s="46"/>
    </row>
    <row r="1696" spans="4:71" s="47" customFormat="1" ht="9.75" customHeight="1" x14ac:dyDescent="0.3">
      <c r="D1696" s="68"/>
      <c r="E1696" s="68"/>
      <c r="F1696" s="68"/>
      <c r="G1696" s="68"/>
      <c r="H1696" s="68"/>
      <c r="I1696" s="68"/>
      <c r="J1696" s="68"/>
      <c r="K1696" s="68"/>
      <c r="L1696" s="68"/>
      <c r="M1696" s="68"/>
      <c r="N1696" s="68"/>
      <c r="O1696" s="68"/>
      <c r="P1696" s="68"/>
      <c r="Q1696" s="68"/>
      <c r="R1696" s="68"/>
      <c r="S1696" s="68"/>
      <c r="T1696" s="68"/>
      <c r="U1696" s="68"/>
      <c r="V1696" s="68"/>
      <c r="W1696" s="68"/>
      <c r="X1696" s="68"/>
      <c r="Y1696" s="68"/>
      <c r="Z1696" s="68"/>
      <c r="AA1696" s="68"/>
      <c r="AB1696" s="68"/>
      <c r="AC1696" s="68"/>
      <c r="AD1696" s="68"/>
      <c r="AE1696" s="68"/>
      <c r="AF1696" s="68"/>
      <c r="AG1696" s="68"/>
      <c r="AH1696" s="68"/>
      <c r="AI1696" s="68"/>
      <c r="AJ1696" s="68"/>
      <c r="AK1696" s="68"/>
      <c r="AL1696" s="68"/>
      <c r="AM1696" s="68"/>
      <c r="AN1696" s="68"/>
      <c r="AO1696" s="68"/>
      <c r="AP1696" s="68"/>
      <c r="AQ1696" s="68"/>
      <c r="AR1696" s="68"/>
      <c r="AS1696" s="68"/>
      <c r="AT1696" s="68"/>
      <c r="AU1696" s="68"/>
      <c r="AV1696" s="68"/>
      <c r="AW1696" s="68"/>
      <c r="AX1696" s="68"/>
      <c r="AY1696" s="68"/>
      <c r="AZ1696" s="68"/>
      <c r="BA1696" s="68"/>
      <c r="BB1696" s="68"/>
      <c r="BC1696" s="68"/>
      <c r="BD1696" s="68"/>
      <c r="BE1696" s="68"/>
      <c r="BF1696" s="68"/>
      <c r="BG1696" s="68"/>
      <c r="BH1696" s="68"/>
      <c r="BI1696" s="68"/>
      <c r="BJ1696" s="68"/>
      <c r="BK1696" s="68"/>
      <c r="BL1696" s="68"/>
      <c r="BM1696" s="68"/>
      <c r="BN1696" s="68"/>
      <c r="BO1696" s="68"/>
      <c r="BP1696" s="68"/>
      <c r="BQ1696" s="68"/>
      <c r="BR1696" s="68"/>
      <c r="BS1696" s="46"/>
    </row>
    <row r="1697" spans="4:71" s="47" customFormat="1" ht="9.75" customHeight="1" x14ac:dyDescent="0.3">
      <c r="D1697" s="68"/>
      <c r="E1697" s="68"/>
      <c r="F1697" s="68"/>
      <c r="G1697" s="68"/>
      <c r="H1697" s="68"/>
      <c r="I1697" s="68"/>
      <c r="J1697" s="68"/>
      <c r="K1697" s="68"/>
      <c r="L1697" s="68"/>
      <c r="M1697" s="68"/>
      <c r="N1697" s="68"/>
      <c r="O1697" s="68"/>
      <c r="P1697" s="68"/>
      <c r="Q1697" s="68"/>
      <c r="R1697" s="68"/>
      <c r="S1697" s="68"/>
      <c r="T1697" s="68"/>
      <c r="U1697" s="68"/>
      <c r="V1697" s="68"/>
      <c r="W1697" s="68"/>
      <c r="X1697" s="68"/>
      <c r="Y1697" s="68"/>
      <c r="Z1697" s="68"/>
      <c r="AA1697" s="68"/>
      <c r="AB1697" s="68"/>
      <c r="AC1697" s="68"/>
      <c r="AD1697" s="68"/>
      <c r="AE1697" s="68"/>
      <c r="AF1697" s="68"/>
      <c r="AG1697" s="68"/>
      <c r="AH1697" s="68"/>
      <c r="AI1697" s="68"/>
      <c r="AJ1697" s="68"/>
      <c r="AK1697" s="68"/>
      <c r="AL1697" s="68"/>
      <c r="AM1697" s="68"/>
      <c r="AN1697" s="68"/>
      <c r="AO1697" s="68"/>
      <c r="AP1697" s="68"/>
      <c r="AQ1697" s="68"/>
      <c r="AR1697" s="68"/>
      <c r="AS1697" s="68"/>
      <c r="AT1697" s="68"/>
      <c r="AU1697" s="68"/>
      <c r="AV1697" s="68"/>
      <c r="AW1697" s="68"/>
      <c r="AX1697" s="68"/>
      <c r="AY1697" s="68"/>
      <c r="AZ1697" s="68"/>
      <c r="BA1697" s="68"/>
      <c r="BB1697" s="68"/>
      <c r="BC1697" s="68"/>
      <c r="BD1697" s="68"/>
      <c r="BE1697" s="68"/>
      <c r="BF1697" s="68"/>
      <c r="BG1697" s="68"/>
      <c r="BH1697" s="68"/>
      <c r="BI1697" s="68"/>
      <c r="BJ1697" s="68"/>
      <c r="BK1697" s="68"/>
      <c r="BL1697" s="68"/>
      <c r="BM1697" s="68"/>
      <c r="BN1697" s="68"/>
      <c r="BO1697" s="68"/>
      <c r="BP1697" s="68"/>
      <c r="BQ1697" s="68"/>
      <c r="BR1697" s="68"/>
      <c r="BS1697" s="46"/>
    </row>
    <row r="1698" spans="4:71" s="47" customFormat="1" ht="9.75" customHeight="1" x14ac:dyDescent="0.3">
      <c r="D1698" s="68"/>
      <c r="E1698" s="68"/>
      <c r="F1698" s="68"/>
      <c r="G1698" s="68"/>
      <c r="H1698" s="68"/>
      <c r="I1698" s="68"/>
      <c r="J1698" s="68"/>
      <c r="K1698" s="68"/>
      <c r="L1698" s="68"/>
      <c r="M1698" s="68"/>
      <c r="N1698" s="68"/>
      <c r="O1698" s="68"/>
      <c r="P1698" s="68"/>
      <c r="Q1698" s="68"/>
      <c r="R1698" s="68"/>
      <c r="S1698" s="68"/>
      <c r="T1698" s="68"/>
      <c r="U1698" s="68"/>
      <c r="V1698" s="68"/>
      <c r="W1698" s="68"/>
      <c r="X1698" s="68"/>
      <c r="Y1698" s="68"/>
      <c r="Z1698" s="68"/>
      <c r="AA1698" s="68"/>
      <c r="AB1698" s="68"/>
      <c r="AC1698" s="68"/>
      <c r="AD1698" s="68"/>
      <c r="AE1698" s="68"/>
      <c r="AF1698" s="68"/>
      <c r="AG1698" s="68"/>
      <c r="AH1698" s="68"/>
      <c r="AI1698" s="68"/>
      <c r="AJ1698" s="68"/>
      <c r="AK1698" s="68"/>
      <c r="AL1698" s="68"/>
      <c r="AM1698" s="68"/>
      <c r="AN1698" s="68"/>
      <c r="AO1698" s="68"/>
      <c r="AP1698" s="68"/>
      <c r="AQ1698" s="68"/>
      <c r="AR1698" s="68"/>
      <c r="AS1698" s="68"/>
      <c r="AT1698" s="68"/>
      <c r="AU1698" s="68"/>
      <c r="AV1698" s="68"/>
      <c r="AW1698" s="68"/>
      <c r="AX1698" s="68"/>
      <c r="AY1698" s="68"/>
      <c r="AZ1698" s="68"/>
      <c r="BA1698" s="68"/>
      <c r="BB1698" s="68"/>
      <c r="BC1698" s="68"/>
      <c r="BD1698" s="68"/>
      <c r="BE1698" s="68"/>
      <c r="BF1698" s="68"/>
      <c r="BG1698" s="68"/>
      <c r="BH1698" s="68"/>
      <c r="BI1698" s="68"/>
      <c r="BJ1698" s="68"/>
      <c r="BK1698" s="68"/>
      <c r="BL1698" s="68"/>
      <c r="BM1698" s="68"/>
      <c r="BN1698" s="68"/>
      <c r="BO1698" s="68"/>
      <c r="BP1698" s="68"/>
      <c r="BQ1698" s="68"/>
      <c r="BR1698" s="68"/>
      <c r="BS1698" s="46"/>
    </row>
    <row r="1699" spans="4:71" s="47" customFormat="1" ht="9.75" customHeight="1" x14ac:dyDescent="0.3">
      <c r="D1699" s="68"/>
      <c r="E1699" s="68"/>
      <c r="F1699" s="68"/>
      <c r="G1699" s="68"/>
      <c r="H1699" s="68"/>
      <c r="I1699" s="68"/>
      <c r="J1699" s="68"/>
      <c r="K1699" s="68"/>
      <c r="L1699" s="68"/>
      <c r="M1699" s="68"/>
      <c r="N1699" s="68"/>
      <c r="O1699" s="68"/>
      <c r="P1699" s="68"/>
      <c r="Q1699" s="68"/>
      <c r="R1699" s="68"/>
      <c r="S1699" s="68"/>
      <c r="T1699" s="68"/>
      <c r="U1699" s="68"/>
      <c r="V1699" s="68"/>
      <c r="W1699" s="68"/>
      <c r="X1699" s="68"/>
      <c r="Y1699" s="68"/>
      <c r="Z1699" s="68"/>
      <c r="AA1699" s="68"/>
      <c r="AB1699" s="68"/>
      <c r="AC1699" s="68"/>
      <c r="AD1699" s="68"/>
      <c r="AE1699" s="68"/>
      <c r="AF1699" s="68"/>
      <c r="AG1699" s="68"/>
      <c r="AH1699" s="68"/>
      <c r="AI1699" s="68"/>
      <c r="AJ1699" s="68"/>
      <c r="AK1699" s="68"/>
      <c r="AL1699" s="68"/>
      <c r="AM1699" s="68"/>
      <c r="AN1699" s="68"/>
      <c r="AO1699" s="68"/>
      <c r="AP1699" s="68"/>
      <c r="AQ1699" s="68"/>
      <c r="AR1699" s="68"/>
      <c r="AS1699" s="68"/>
      <c r="AT1699" s="68"/>
      <c r="AU1699" s="68"/>
      <c r="AV1699" s="68"/>
      <c r="AW1699" s="68"/>
      <c r="AX1699" s="68"/>
      <c r="AY1699" s="68"/>
      <c r="AZ1699" s="68"/>
      <c r="BA1699" s="68"/>
      <c r="BB1699" s="68"/>
      <c r="BC1699" s="68"/>
      <c r="BD1699" s="68"/>
      <c r="BE1699" s="68"/>
      <c r="BF1699" s="68"/>
      <c r="BG1699" s="68"/>
      <c r="BH1699" s="68"/>
      <c r="BI1699" s="68"/>
      <c r="BJ1699" s="68"/>
      <c r="BK1699" s="68"/>
      <c r="BL1699" s="68"/>
      <c r="BM1699" s="68"/>
      <c r="BN1699" s="68"/>
      <c r="BO1699" s="68"/>
      <c r="BP1699" s="68"/>
      <c r="BQ1699" s="68"/>
      <c r="BR1699" s="68"/>
      <c r="BS1699" s="46"/>
    </row>
    <row r="1700" spans="4:71" s="47" customFormat="1" ht="9.75" customHeight="1" x14ac:dyDescent="0.3">
      <c r="D1700" s="68"/>
      <c r="E1700" s="68"/>
      <c r="F1700" s="68"/>
      <c r="G1700" s="68"/>
      <c r="H1700" s="68"/>
      <c r="I1700" s="68"/>
      <c r="J1700" s="68"/>
      <c r="K1700" s="68"/>
      <c r="L1700" s="68"/>
      <c r="M1700" s="68"/>
      <c r="N1700" s="68"/>
      <c r="O1700" s="68"/>
      <c r="P1700" s="68"/>
      <c r="Q1700" s="68"/>
      <c r="R1700" s="68"/>
      <c r="S1700" s="68"/>
      <c r="T1700" s="68"/>
      <c r="U1700" s="68"/>
      <c r="V1700" s="68"/>
      <c r="W1700" s="68"/>
      <c r="X1700" s="68"/>
      <c r="Y1700" s="68"/>
      <c r="Z1700" s="68"/>
      <c r="AA1700" s="68"/>
      <c r="AB1700" s="68"/>
      <c r="AC1700" s="68"/>
      <c r="AD1700" s="68"/>
      <c r="AE1700" s="68"/>
      <c r="AF1700" s="68"/>
      <c r="AG1700" s="68"/>
      <c r="AH1700" s="68"/>
      <c r="AI1700" s="68"/>
      <c r="AJ1700" s="68"/>
      <c r="AK1700" s="68"/>
      <c r="AL1700" s="68"/>
      <c r="AM1700" s="68"/>
      <c r="AN1700" s="68"/>
      <c r="AO1700" s="68"/>
      <c r="AP1700" s="68"/>
      <c r="AQ1700" s="68"/>
      <c r="AR1700" s="68"/>
      <c r="AS1700" s="68"/>
      <c r="AT1700" s="68"/>
      <c r="AU1700" s="68"/>
      <c r="AV1700" s="68"/>
      <c r="AW1700" s="68"/>
      <c r="AX1700" s="68"/>
      <c r="AY1700" s="68"/>
      <c r="AZ1700" s="68"/>
      <c r="BA1700" s="68"/>
      <c r="BB1700" s="68"/>
      <c r="BC1700" s="68"/>
      <c r="BD1700" s="68"/>
      <c r="BE1700" s="68"/>
      <c r="BF1700" s="68"/>
      <c r="BG1700" s="68"/>
      <c r="BH1700" s="68"/>
      <c r="BI1700" s="68"/>
      <c r="BJ1700" s="68"/>
      <c r="BK1700" s="68"/>
      <c r="BL1700" s="68"/>
      <c r="BM1700" s="68"/>
      <c r="BN1700" s="68"/>
      <c r="BO1700" s="68"/>
      <c r="BP1700" s="68"/>
      <c r="BQ1700" s="68"/>
      <c r="BR1700" s="68"/>
      <c r="BS1700" s="46"/>
    </row>
    <row r="1701" spans="4:71" s="47" customFormat="1" ht="9.75" customHeight="1" x14ac:dyDescent="0.3">
      <c r="D1701" s="68"/>
      <c r="E1701" s="68"/>
      <c r="F1701" s="68"/>
      <c r="G1701" s="68"/>
      <c r="H1701" s="68"/>
      <c r="I1701" s="68"/>
      <c r="J1701" s="68"/>
      <c r="K1701" s="68"/>
      <c r="L1701" s="68"/>
      <c r="M1701" s="68"/>
      <c r="N1701" s="68"/>
      <c r="O1701" s="68"/>
      <c r="P1701" s="68"/>
      <c r="Q1701" s="68"/>
      <c r="R1701" s="68"/>
      <c r="S1701" s="68"/>
      <c r="T1701" s="68"/>
      <c r="U1701" s="68"/>
      <c r="V1701" s="68"/>
      <c r="W1701" s="68"/>
      <c r="X1701" s="68"/>
      <c r="Y1701" s="68"/>
      <c r="Z1701" s="68"/>
      <c r="AA1701" s="68"/>
      <c r="AB1701" s="68"/>
      <c r="AC1701" s="68"/>
      <c r="AD1701" s="68"/>
      <c r="AE1701" s="68"/>
      <c r="AF1701" s="68"/>
      <c r="AG1701" s="68"/>
      <c r="AH1701" s="68"/>
      <c r="AI1701" s="68"/>
      <c r="AJ1701" s="68"/>
      <c r="AK1701" s="68"/>
      <c r="AL1701" s="68"/>
      <c r="AM1701" s="68"/>
      <c r="AN1701" s="68"/>
      <c r="AO1701" s="68"/>
      <c r="AP1701" s="68"/>
      <c r="AQ1701" s="68"/>
      <c r="AR1701" s="68"/>
      <c r="AS1701" s="68"/>
      <c r="AT1701" s="68"/>
      <c r="AU1701" s="68"/>
      <c r="AV1701" s="68"/>
      <c r="AW1701" s="68"/>
      <c r="AX1701" s="68"/>
      <c r="AY1701" s="68"/>
      <c r="AZ1701" s="68"/>
      <c r="BA1701" s="68"/>
      <c r="BB1701" s="68"/>
      <c r="BC1701" s="68"/>
      <c r="BD1701" s="68"/>
      <c r="BE1701" s="68"/>
      <c r="BF1701" s="68"/>
      <c r="BG1701" s="68"/>
      <c r="BH1701" s="68"/>
      <c r="BI1701" s="68"/>
      <c r="BJ1701" s="68"/>
      <c r="BK1701" s="68"/>
      <c r="BL1701" s="68"/>
      <c r="BM1701" s="68"/>
      <c r="BN1701" s="68"/>
      <c r="BO1701" s="68"/>
      <c r="BP1701" s="68"/>
      <c r="BQ1701" s="68"/>
      <c r="BR1701" s="68"/>
      <c r="BS1701" s="46"/>
    </row>
    <row r="1702" spans="4:71" s="47" customFormat="1" ht="9.75" customHeight="1" x14ac:dyDescent="0.3">
      <c r="D1702" s="68"/>
      <c r="E1702" s="68"/>
      <c r="F1702" s="68"/>
      <c r="G1702" s="68"/>
      <c r="H1702" s="68"/>
      <c r="I1702" s="68"/>
      <c r="J1702" s="68"/>
      <c r="K1702" s="68"/>
      <c r="L1702" s="68"/>
      <c r="M1702" s="68"/>
      <c r="N1702" s="68"/>
      <c r="O1702" s="68"/>
      <c r="P1702" s="68"/>
      <c r="Q1702" s="68"/>
      <c r="R1702" s="68"/>
      <c r="S1702" s="68"/>
      <c r="T1702" s="68"/>
      <c r="U1702" s="68"/>
      <c r="V1702" s="68"/>
      <c r="W1702" s="68"/>
      <c r="X1702" s="68"/>
      <c r="Y1702" s="68"/>
      <c r="Z1702" s="68"/>
      <c r="AA1702" s="68"/>
      <c r="AB1702" s="68"/>
      <c r="AC1702" s="68"/>
      <c r="AD1702" s="68"/>
      <c r="AE1702" s="68"/>
      <c r="AF1702" s="68"/>
      <c r="AG1702" s="68"/>
      <c r="AH1702" s="68"/>
      <c r="AI1702" s="68"/>
      <c r="AJ1702" s="68"/>
      <c r="AK1702" s="68"/>
      <c r="AL1702" s="68"/>
      <c r="AM1702" s="68"/>
      <c r="AN1702" s="68"/>
      <c r="AO1702" s="68"/>
      <c r="AP1702" s="68"/>
      <c r="AQ1702" s="68"/>
      <c r="AR1702" s="68"/>
      <c r="AS1702" s="68"/>
      <c r="AT1702" s="68"/>
      <c r="AU1702" s="68"/>
      <c r="AV1702" s="68"/>
      <c r="AW1702" s="68"/>
      <c r="AX1702" s="68"/>
      <c r="AY1702" s="68"/>
      <c r="AZ1702" s="68"/>
      <c r="BA1702" s="68"/>
      <c r="BB1702" s="68"/>
      <c r="BC1702" s="68"/>
      <c r="BD1702" s="68"/>
      <c r="BE1702" s="68"/>
      <c r="BF1702" s="68"/>
      <c r="BG1702" s="68"/>
      <c r="BH1702" s="68"/>
      <c r="BI1702" s="68"/>
      <c r="BJ1702" s="68"/>
      <c r="BK1702" s="68"/>
      <c r="BL1702" s="68"/>
      <c r="BM1702" s="68"/>
      <c r="BN1702" s="68"/>
      <c r="BO1702" s="68"/>
      <c r="BP1702" s="68"/>
      <c r="BQ1702" s="68"/>
      <c r="BR1702" s="68"/>
      <c r="BS1702" s="46"/>
    </row>
    <row r="1703" spans="4:71" s="47" customFormat="1" ht="9.75" customHeight="1" x14ac:dyDescent="0.3">
      <c r="D1703" s="68"/>
      <c r="E1703" s="68"/>
      <c r="F1703" s="68"/>
      <c r="G1703" s="68"/>
      <c r="H1703" s="68"/>
      <c r="I1703" s="68"/>
      <c r="J1703" s="68"/>
      <c r="K1703" s="68"/>
      <c r="L1703" s="68"/>
      <c r="M1703" s="68"/>
      <c r="N1703" s="68"/>
      <c r="O1703" s="68"/>
      <c r="P1703" s="68"/>
      <c r="Q1703" s="68"/>
      <c r="R1703" s="68"/>
      <c r="S1703" s="68"/>
      <c r="T1703" s="68"/>
      <c r="U1703" s="68"/>
      <c r="V1703" s="68"/>
      <c r="W1703" s="68"/>
      <c r="X1703" s="68"/>
      <c r="Y1703" s="68"/>
      <c r="Z1703" s="68"/>
      <c r="AA1703" s="68"/>
      <c r="AB1703" s="68"/>
      <c r="AC1703" s="68"/>
      <c r="AD1703" s="68"/>
      <c r="AE1703" s="68"/>
      <c r="AF1703" s="68"/>
      <c r="AG1703" s="68"/>
      <c r="AH1703" s="68"/>
      <c r="AI1703" s="68"/>
      <c r="AJ1703" s="68"/>
      <c r="AK1703" s="68"/>
      <c r="AL1703" s="68"/>
      <c r="AM1703" s="68"/>
      <c r="AN1703" s="68"/>
      <c r="AO1703" s="68"/>
      <c r="AP1703" s="68"/>
      <c r="AQ1703" s="68"/>
      <c r="AR1703" s="68"/>
      <c r="AS1703" s="68"/>
      <c r="AT1703" s="68"/>
      <c r="AU1703" s="68"/>
      <c r="AV1703" s="68"/>
      <c r="AW1703" s="68"/>
      <c r="AX1703" s="68"/>
      <c r="AY1703" s="68"/>
      <c r="AZ1703" s="68"/>
      <c r="BA1703" s="68"/>
      <c r="BB1703" s="68"/>
      <c r="BC1703" s="68"/>
      <c r="BD1703" s="68"/>
      <c r="BE1703" s="68"/>
      <c r="BF1703" s="68"/>
      <c r="BG1703" s="68"/>
      <c r="BH1703" s="68"/>
      <c r="BI1703" s="68"/>
      <c r="BJ1703" s="68"/>
      <c r="BK1703" s="68"/>
      <c r="BL1703" s="68"/>
      <c r="BM1703" s="68"/>
      <c r="BN1703" s="68"/>
      <c r="BO1703" s="68"/>
      <c r="BP1703" s="68"/>
      <c r="BQ1703" s="68"/>
      <c r="BR1703" s="68"/>
      <c r="BS1703" s="46"/>
    </row>
    <row r="1704" spans="4:71" s="47" customFormat="1" ht="9.75" customHeight="1" x14ac:dyDescent="0.3">
      <c r="D1704" s="68"/>
      <c r="E1704" s="68"/>
      <c r="F1704" s="68"/>
      <c r="G1704" s="68"/>
      <c r="H1704" s="68"/>
      <c r="I1704" s="68"/>
      <c r="J1704" s="68"/>
      <c r="K1704" s="68"/>
      <c r="L1704" s="68"/>
      <c r="M1704" s="68"/>
      <c r="N1704" s="68"/>
      <c r="O1704" s="68"/>
      <c r="P1704" s="68"/>
      <c r="Q1704" s="68"/>
      <c r="R1704" s="68"/>
      <c r="S1704" s="68"/>
      <c r="T1704" s="68"/>
      <c r="U1704" s="68"/>
      <c r="V1704" s="68"/>
      <c r="W1704" s="68"/>
      <c r="X1704" s="68"/>
      <c r="Y1704" s="68"/>
      <c r="Z1704" s="68"/>
      <c r="AA1704" s="68"/>
      <c r="AB1704" s="68"/>
      <c r="AC1704" s="68"/>
      <c r="AD1704" s="68"/>
      <c r="AE1704" s="68"/>
      <c r="AF1704" s="68"/>
      <c r="AG1704" s="68"/>
      <c r="AH1704" s="68"/>
      <c r="AI1704" s="68"/>
      <c r="AJ1704" s="68"/>
      <c r="AK1704" s="68"/>
      <c r="AL1704" s="68"/>
      <c r="AM1704" s="68"/>
      <c r="AN1704" s="68"/>
      <c r="AO1704" s="68"/>
      <c r="AP1704" s="68"/>
      <c r="AQ1704" s="68"/>
      <c r="AR1704" s="68"/>
      <c r="AS1704" s="68"/>
      <c r="AT1704" s="68"/>
      <c r="AU1704" s="68"/>
      <c r="AV1704" s="68"/>
      <c r="AW1704" s="68"/>
      <c r="AX1704" s="68"/>
      <c r="AY1704" s="68"/>
      <c r="AZ1704" s="68"/>
      <c r="BA1704" s="68"/>
      <c r="BB1704" s="68"/>
      <c r="BC1704" s="68"/>
      <c r="BD1704" s="68"/>
      <c r="BE1704" s="68"/>
      <c r="BF1704" s="68"/>
      <c r="BG1704" s="68"/>
      <c r="BH1704" s="68"/>
      <c r="BI1704" s="68"/>
      <c r="BJ1704" s="68"/>
      <c r="BK1704" s="68"/>
      <c r="BL1704" s="68"/>
      <c r="BM1704" s="68"/>
      <c r="BN1704" s="68"/>
      <c r="BO1704" s="68"/>
      <c r="BP1704" s="68"/>
      <c r="BQ1704" s="68"/>
      <c r="BR1704" s="68"/>
      <c r="BS1704" s="46"/>
    </row>
    <row r="1705" spans="4:71" s="47" customFormat="1" ht="9.75" customHeight="1" x14ac:dyDescent="0.3">
      <c r="D1705" s="68"/>
      <c r="E1705" s="68"/>
      <c r="F1705" s="68"/>
      <c r="G1705" s="68"/>
      <c r="H1705" s="68"/>
      <c r="I1705" s="68"/>
      <c r="J1705" s="68"/>
      <c r="K1705" s="68"/>
      <c r="L1705" s="68"/>
      <c r="M1705" s="68"/>
      <c r="N1705" s="68"/>
      <c r="O1705" s="68"/>
      <c r="P1705" s="68"/>
      <c r="Q1705" s="68"/>
      <c r="R1705" s="68"/>
      <c r="S1705" s="68"/>
      <c r="T1705" s="68"/>
      <c r="U1705" s="68"/>
      <c r="V1705" s="68"/>
      <c r="W1705" s="68"/>
      <c r="X1705" s="68"/>
      <c r="Y1705" s="68"/>
      <c r="Z1705" s="68"/>
      <c r="AA1705" s="68"/>
      <c r="AB1705" s="68"/>
      <c r="AC1705" s="68"/>
      <c r="AD1705" s="68"/>
      <c r="AE1705" s="68"/>
      <c r="AF1705" s="68"/>
      <c r="AG1705" s="68"/>
      <c r="AH1705" s="68"/>
      <c r="AI1705" s="68"/>
      <c r="AJ1705" s="68"/>
      <c r="AK1705" s="68"/>
      <c r="AL1705" s="68"/>
      <c r="AM1705" s="68"/>
      <c r="AN1705" s="68"/>
      <c r="AO1705" s="68"/>
      <c r="AP1705" s="68"/>
      <c r="AQ1705" s="68"/>
      <c r="AR1705" s="68"/>
      <c r="AS1705" s="68"/>
      <c r="AT1705" s="68"/>
      <c r="AU1705" s="68"/>
      <c r="AV1705" s="68"/>
      <c r="AW1705" s="68"/>
      <c r="AX1705" s="68"/>
      <c r="AY1705" s="68"/>
      <c r="AZ1705" s="68"/>
      <c r="BA1705" s="68"/>
      <c r="BB1705" s="68"/>
      <c r="BC1705" s="68"/>
      <c r="BD1705" s="68"/>
      <c r="BE1705" s="68"/>
      <c r="BF1705" s="68"/>
      <c r="BG1705" s="68"/>
      <c r="BH1705" s="68"/>
      <c r="BI1705" s="68"/>
      <c r="BJ1705" s="68"/>
      <c r="BK1705" s="68"/>
      <c r="BL1705" s="68"/>
      <c r="BM1705" s="68"/>
      <c r="BN1705" s="68"/>
      <c r="BO1705" s="68"/>
      <c r="BP1705" s="68"/>
      <c r="BQ1705" s="68"/>
      <c r="BR1705" s="68"/>
      <c r="BS1705" s="46"/>
    </row>
    <row r="1706" spans="4:71" s="47" customFormat="1" ht="9.75" customHeight="1" x14ac:dyDescent="0.3">
      <c r="D1706" s="68"/>
      <c r="E1706" s="68"/>
      <c r="F1706" s="68"/>
      <c r="G1706" s="68"/>
      <c r="H1706" s="68"/>
      <c r="I1706" s="68"/>
      <c r="J1706" s="68"/>
      <c r="K1706" s="68"/>
      <c r="L1706" s="68"/>
      <c r="M1706" s="68"/>
      <c r="N1706" s="68"/>
      <c r="O1706" s="68"/>
      <c r="P1706" s="68"/>
      <c r="Q1706" s="68"/>
      <c r="R1706" s="68"/>
      <c r="S1706" s="68"/>
      <c r="T1706" s="68"/>
      <c r="U1706" s="68"/>
      <c r="V1706" s="68"/>
      <c r="W1706" s="68"/>
      <c r="X1706" s="68"/>
      <c r="Y1706" s="68"/>
      <c r="Z1706" s="68"/>
      <c r="AA1706" s="68"/>
      <c r="AB1706" s="68"/>
      <c r="AC1706" s="68"/>
      <c r="AD1706" s="68"/>
      <c r="AE1706" s="68"/>
      <c r="AF1706" s="68"/>
      <c r="AG1706" s="68"/>
      <c r="AH1706" s="68"/>
      <c r="AI1706" s="68"/>
      <c r="AJ1706" s="68"/>
      <c r="AK1706" s="68"/>
      <c r="AL1706" s="68"/>
      <c r="AM1706" s="68"/>
      <c r="AN1706" s="68"/>
      <c r="AO1706" s="68"/>
      <c r="AP1706" s="68"/>
      <c r="AQ1706" s="68"/>
      <c r="AR1706" s="68"/>
      <c r="AS1706" s="68"/>
      <c r="AT1706" s="68"/>
      <c r="AU1706" s="68"/>
      <c r="AV1706" s="68"/>
      <c r="AW1706" s="68"/>
      <c r="AX1706" s="68"/>
      <c r="AY1706" s="68"/>
      <c r="AZ1706" s="68"/>
      <c r="BA1706" s="68"/>
      <c r="BB1706" s="68"/>
      <c r="BC1706" s="68"/>
      <c r="BD1706" s="68"/>
      <c r="BE1706" s="68"/>
      <c r="BF1706" s="68"/>
      <c r="BG1706" s="68"/>
      <c r="BH1706" s="68"/>
      <c r="BI1706" s="68"/>
      <c r="BJ1706" s="68"/>
      <c r="BK1706" s="68"/>
      <c r="BL1706" s="68"/>
      <c r="BM1706" s="68"/>
      <c r="BN1706" s="68"/>
      <c r="BO1706" s="68"/>
      <c r="BP1706" s="68"/>
      <c r="BQ1706" s="68"/>
      <c r="BR1706" s="68"/>
      <c r="BS1706" s="46"/>
    </row>
    <row r="1707" spans="4:71" s="47" customFormat="1" ht="9.75" customHeight="1" x14ac:dyDescent="0.3">
      <c r="D1707" s="68"/>
      <c r="E1707" s="68"/>
      <c r="F1707" s="68"/>
      <c r="G1707" s="68"/>
      <c r="H1707" s="68"/>
      <c r="I1707" s="68"/>
      <c r="J1707" s="68"/>
      <c r="K1707" s="68"/>
      <c r="L1707" s="68"/>
      <c r="M1707" s="68"/>
      <c r="N1707" s="68"/>
      <c r="O1707" s="68"/>
      <c r="P1707" s="68"/>
      <c r="Q1707" s="68"/>
      <c r="R1707" s="68"/>
      <c r="S1707" s="68"/>
      <c r="T1707" s="68"/>
      <c r="U1707" s="68"/>
      <c r="V1707" s="68"/>
      <c r="W1707" s="68"/>
      <c r="X1707" s="68"/>
      <c r="Y1707" s="68"/>
      <c r="Z1707" s="68"/>
      <c r="AA1707" s="68"/>
      <c r="AB1707" s="68"/>
      <c r="AC1707" s="68"/>
      <c r="AD1707" s="68"/>
      <c r="AE1707" s="68"/>
      <c r="AF1707" s="68"/>
      <c r="AG1707" s="68"/>
      <c r="AH1707" s="68"/>
      <c r="AI1707" s="68"/>
      <c r="AJ1707" s="68"/>
      <c r="AK1707" s="68"/>
      <c r="AL1707" s="68"/>
      <c r="AM1707" s="68"/>
      <c r="AN1707" s="68"/>
      <c r="AO1707" s="68"/>
      <c r="AP1707" s="68"/>
      <c r="AQ1707" s="68"/>
      <c r="AR1707" s="68"/>
      <c r="AS1707" s="68"/>
      <c r="AT1707" s="68"/>
      <c r="AU1707" s="68"/>
      <c r="AV1707" s="68"/>
      <c r="AW1707" s="68"/>
      <c r="AX1707" s="68"/>
      <c r="AY1707" s="68"/>
      <c r="AZ1707" s="68"/>
      <c r="BA1707" s="68"/>
      <c r="BB1707" s="68"/>
      <c r="BC1707" s="68"/>
      <c r="BD1707" s="68"/>
      <c r="BE1707" s="68"/>
      <c r="BF1707" s="68"/>
      <c r="BG1707" s="68"/>
      <c r="BH1707" s="68"/>
      <c r="BI1707" s="68"/>
      <c r="BJ1707" s="68"/>
      <c r="BK1707" s="68"/>
      <c r="BL1707" s="68"/>
      <c r="BM1707" s="68"/>
      <c r="BN1707" s="68"/>
      <c r="BO1707" s="68"/>
      <c r="BP1707" s="68"/>
      <c r="BQ1707" s="68"/>
      <c r="BR1707" s="68"/>
      <c r="BS1707" s="46"/>
    </row>
    <row r="1708" spans="4:71" s="47" customFormat="1" ht="9.75" customHeight="1" x14ac:dyDescent="0.3">
      <c r="D1708" s="68"/>
      <c r="E1708" s="68"/>
      <c r="F1708" s="68"/>
      <c r="G1708" s="68"/>
      <c r="H1708" s="68"/>
      <c r="I1708" s="68"/>
      <c r="J1708" s="68"/>
      <c r="K1708" s="68"/>
      <c r="L1708" s="68"/>
      <c r="M1708" s="68"/>
      <c r="N1708" s="68"/>
      <c r="O1708" s="68"/>
      <c r="P1708" s="68"/>
      <c r="Q1708" s="68"/>
      <c r="R1708" s="68"/>
      <c r="S1708" s="68"/>
      <c r="T1708" s="68"/>
      <c r="U1708" s="68"/>
      <c r="V1708" s="68"/>
      <c r="W1708" s="68"/>
      <c r="X1708" s="68"/>
      <c r="Y1708" s="68"/>
      <c r="Z1708" s="68"/>
      <c r="AA1708" s="68"/>
      <c r="AB1708" s="68"/>
      <c r="AC1708" s="68"/>
      <c r="AD1708" s="68"/>
      <c r="AE1708" s="68"/>
      <c r="AF1708" s="68"/>
      <c r="AG1708" s="68"/>
      <c r="AH1708" s="68"/>
      <c r="AI1708" s="68"/>
      <c r="AJ1708" s="68"/>
      <c r="AK1708" s="68"/>
      <c r="AL1708" s="68"/>
      <c r="AM1708" s="68"/>
      <c r="AN1708" s="68"/>
      <c r="AO1708" s="68"/>
      <c r="AP1708" s="68"/>
      <c r="AQ1708" s="68"/>
      <c r="AR1708" s="68"/>
      <c r="AS1708" s="68"/>
      <c r="AT1708" s="68"/>
      <c r="AU1708" s="68"/>
      <c r="AV1708" s="68"/>
      <c r="AW1708" s="68"/>
      <c r="AX1708" s="68"/>
      <c r="AY1708" s="68"/>
      <c r="AZ1708" s="68"/>
      <c r="BA1708" s="68"/>
      <c r="BB1708" s="68"/>
      <c r="BC1708" s="68"/>
      <c r="BD1708" s="68"/>
      <c r="BE1708" s="68"/>
      <c r="BF1708" s="68"/>
      <c r="BG1708" s="68"/>
      <c r="BH1708" s="68"/>
      <c r="BI1708" s="68"/>
      <c r="BJ1708" s="68"/>
      <c r="BK1708" s="68"/>
      <c r="BL1708" s="68"/>
      <c r="BM1708" s="68"/>
      <c r="BN1708" s="68"/>
      <c r="BO1708" s="68"/>
      <c r="BP1708" s="68"/>
      <c r="BQ1708" s="68"/>
      <c r="BR1708" s="68"/>
      <c r="BS1708" s="46"/>
    </row>
    <row r="1709" spans="4:71" s="47" customFormat="1" ht="9.75" customHeight="1" x14ac:dyDescent="0.3">
      <c r="D1709" s="68"/>
      <c r="E1709" s="68"/>
      <c r="F1709" s="68"/>
      <c r="G1709" s="68"/>
      <c r="H1709" s="68"/>
      <c r="I1709" s="68"/>
      <c r="J1709" s="68"/>
      <c r="K1709" s="68"/>
      <c r="L1709" s="68"/>
      <c r="M1709" s="68"/>
      <c r="N1709" s="68"/>
      <c r="O1709" s="68"/>
      <c r="P1709" s="68"/>
      <c r="Q1709" s="68"/>
      <c r="R1709" s="68"/>
      <c r="S1709" s="68"/>
      <c r="T1709" s="68"/>
      <c r="U1709" s="68"/>
      <c r="V1709" s="68"/>
      <c r="W1709" s="68"/>
      <c r="X1709" s="68"/>
      <c r="Y1709" s="68"/>
      <c r="Z1709" s="68"/>
      <c r="AA1709" s="68"/>
      <c r="AB1709" s="68"/>
      <c r="AC1709" s="68"/>
      <c r="AD1709" s="68"/>
      <c r="AE1709" s="68"/>
      <c r="AF1709" s="68"/>
      <c r="AG1709" s="68"/>
      <c r="AH1709" s="68"/>
      <c r="AI1709" s="68"/>
      <c r="AJ1709" s="68"/>
      <c r="AK1709" s="68"/>
      <c r="AL1709" s="68"/>
      <c r="AM1709" s="68"/>
      <c r="AN1709" s="68"/>
      <c r="AO1709" s="68"/>
      <c r="AP1709" s="68"/>
      <c r="AQ1709" s="68"/>
      <c r="AR1709" s="68"/>
      <c r="AS1709" s="68"/>
      <c r="AT1709" s="68"/>
      <c r="AU1709" s="68"/>
      <c r="AV1709" s="68"/>
      <c r="AW1709" s="68"/>
      <c r="AX1709" s="68"/>
      <c r="AY1709" s="68"/>
      <c r="AZ1709" s="68"/>
      <c r="BA1709" s="68"/>
      <c r="BB1709" s="68"/>
      <c r="BC1709" s="68"/>
      <c r="BD1709" s="68"/>
      <c r="BE1709" s="68"/>
      <c r="BF1709" s="68"/>
      <c r="BG1709" s="68"/>
      <c r="BH1709" s="68"/>
      <c r="BI1709" s="68"/>
      <c r="BJ1709" s="68"/>
      <c r="BK1709" s="68"/>
      <c r="BL1709" s="68"/>
      <c r="BM1709" s="68"/>
      <c r="BN1709" s="68"/>
      <c r="BO1709" s="68"/>
      <c r="BP1709" s="68"/>
      <c r="BQ1709" s="68"/>
      <c r="BR1709" s="68"/>
      <c r="BS1709" s="46"/>
    </row>
    <row r="1710" spans="4:71" s="47" customFormat="1" ht="9.75" customHeight="1" x14ac:dyDescent="0.3">
      <c r="D1710" s="68"/>
      <c r="E1710" s="68"/>
      <c r="F1710" s="68"/>
      <c r="G1710" s="68"/>
      <c r="H1710" s="68"/>
      <c r="I1710" s="68"/>
      <c r="J1710" s="68"/>
      <c r="K1710" s="68"/>
      <c r="L1710" s="68"/>
      <c r="M1710" s="68"/>
      <c r="N1710" s="68"/>
      <c r="O1710" s="68"/>
      <c r="P1710" s="68"/>
      <c r="Q1710" s="68"/>
      <c r="R1710" s="68"/>
      <c r="S1710" s="68"/>
      <c r="T1710" s="68"/>
      <c r="U1710" s="68"/>
      <c r="V1710" s="68"/>
      <c r="W1710" s="68"/>
      <c r="X1710" s="68"/>
      <c r="Y1710" s="68"/>
      <c r="Z1710" s="68"/>
      <c r="AA1710" s="68"/>
      <c r="AB1710" s="68"/>
      <c r="AC1710" s="68"/>
      <c r="AD1710" s="68"/>
      <c r="AE1710" s="68"/>
      <c r="AF1710" s="68"/>
      <c r="AG1710" s="68"/>
      <c r="AH1710" s="68"/>
      <c r="AI1710" s="68"/>
      <c r="AJ1710" s="68"/>
      <c r="AK1710" s="68"/>
      <c r="AL1710" s="68"/>
      <c r="AM1710" s="68"/>
      <c r="AN1710" s="68"/>
      <c r="AO1710" s="68"/>
      <c r="AP1710" s="68"/>
      <c r="AQ1710" s="68"/>
      <c r="AR1710" s="68"/>
      <c r="AS1710" s="68"/>
      <c r="AT1710" s="68"/>
      <c r="AU1710" s="68"/>
      <c r="AV1710" s="68"/>
      <c r="AW1710" s="68"/>
      <c r="AX1710" s="68"/>
      <c r="AY1710" s="68"/>
      <c r="AZ1710" s="68"/>
      <c r="BA1710" s="68"/>
      <c r="BB1710" s="68"/>
      <c r="BC1710" s="68"/>
      <c r="BD1710" s="68"/>
      <c r="BE1710" s="68"/>
      <c r="BF1710" s="68"/>
      <c r="BG1710" s="68"/>
      <c r="BH1710" s="68"/>
      <c r="BI1710" s="68"/>
      <c r="BJ1710" s="68"/>
      <c r="BK1710" s="68"/>
      <c r="BL1710" s="68"/>
      <c r="BM1710" s="68"/>
      <c r="BN1710" s="68"/>
      <c r="BO1710" s="68"/>
      <c r="BP1710" s="68"/>
      <c r="BQ1710" s="68"/>
      <c r="BR1710" s="68"/>
      <c r="BS1710" s="46"/>
    </row>
    <row r="1711" spans="4:71" s="47" customFormat="1" ht="9.75" customHeight="1" x14ac:dyDescent="0.3">
      <c r="D1711" s="68"/>
      <c r="E1711" s="68"/>
      <c r="F1711" s="68"/>
      <c r="G1711" s="68"/>
      <c r="H1711" s="68"/>
      <c r="I1711" s="68"/>
      <c r="J1711" s="68"/>
      <c r="K1711" s="68"/>
      <c r="L1711" s="68"/>
      <c r="M1711" s="68"/>
      <c r="N1711" s="68"/>
      <c r="O1711" s="68"/>
      <c r="P1711" s="68"/>
      <c r="Q1711" s="68"/>
      <c r="R1711" s="68"/>
      <c r="S1711" s="68"/>
      <c r="T1711" s="68"/>
      <c r="U1711" s="68"/>
      <c r="V1711" s="68"/>
      <c r="W1711" s="68"/>
      <c r="X1711" s="68"/>
      <c r="Y1711" s="68"/>
      <c r="Z1711" s="68"/>
      <c r="AA1711" s="68"/>
      <c r="AB1711" s="68"/>
      <c r="AC1711" s="68"/>
      <c r="AD1711" s="68"/>
      <c r="AE1711" s="68"/>
      <c r="AF1711" s="68"/>
      <c r="AG1711" s="68"/>
      <c r="AH1711" s="68"/>
      <c r="AI1711" s="68"/>
      <c r="AJ1711" s="68"/>
      <c r="AK1711" s="68"/>
      <c r="AL1711" s="68"/>
      <c r="AM1711" s="68"/>
      <c r="AN1711" s="68"/>
      <c r="AO1711" s="68"/>
      <c r="AP1711" s="68"/>
      <c r="AQ1711" s="68"/>
      <c r="AR1711" s="68"/>
      <c r="AS1711" s="68"/>
      <c r="AT1711" s="68"/>
      <c r="AU1711" s="68"/>
      <c r="AV1711" s="68"/>
      <c r="AW1711" s="68"/>
      <c r="AX1711" s="68"/>
      <c r="AY1711" s="68"/>
      <c r="AZ1711" s="68"/>
      <c r="BA1711" s="68"/>
      <c r="BB1711" s="68"/>
      <c r="BC1711" s="68"/>
      <c r="BD1711" s="68"/>
      <c r="BE1711" s="68"/>
      <c r="BF1711" s="68"/>
      <c r="BG1711" s="68"/>
      <c r="BH1711" s="68"/>
      <c r="BI1711" s="68"/>
      <c r="BJ1711" s="68"/>
      <c r="BK1711" s="68"/>
      <c r="BL1711" s="68"/>
      <c r="BM1711" s="68"/>
      <c r="BN1711" s="68"/>
      <c r="BO1711" s="68"/>
      <c r="BP1711" s="68"/>
      <c r="BQ1711" s="68"/>
      <c r="BR1711" s="68"/>
      <c r="BS1711" s="46"/>
    </row>
    <row r="1712" spans="4:71" s="47" customFormat="1" ht="9.75" customHeight="1" x14ac:dyDescent="0.3">
      <c r="D1712" s="68"/>
      <c r="E1712" s="68"/>
      <c r="F1712" s="68"/>
      <c r="G1712" s="68"/>
      <c r="H1712" s="68"/>
      <c r="I1712" s="68"/>
      <c r="J1712" s="68"/>
      <c r="K1712" s="68"/>
      <c r="L1712" s="68"/>
      <c r="M1712" s="68"/>
      <c r="N1712" s="68"/>
      <c r="O1712" s="68"/>
      <c r="P1712" s="68"/>
      <c r="Q1712" s="68"/>
      <c r="R1712" s="68"/>
      <c r="S1712" s="68"/>
      <c r="T1712" s="68"/>
      <c r="U1712" s="68"/>
      <c r="V1712" s="68"/>
      <c r="W1712" s="68"/>
      <c r="X1712" s="68"/>
      <c r="Y1712" s="68"/>
      <c r="Z1712" s="68"/>
      <c r="AA1712" s="68"/>
      <c r="AB1712" s="68"/>
      <c r="AC1712" s="68"/>
      <c r="AD1712" s="68"/>
      <c r="AE1712" s="68"/>
      <c r="AF1712" s="68"/>
      <c r="AG1712" s="68"/>
      <c r="AH1712" s="68"/>
      <c r="AI1712" s="68"/>
      <c r="AJ1712" s="68"/>
      <c r="AK1712" s="68"/>
      <c r="AL1712" s="68"/>
      <c r="AM1712" s="68"/>
      <c r="AN1712" s="68"/>
      <c r="AO1712" s="68"/>
      <c r="AP1712" s="68"/>
      <c r="AQ1712" s="68"/>
      <c r="AR1712" s="68"/>
      <c r="AS1712" s="68"/>
      <c r="AT1712" s="68"/>
      <c r="AU1712" s="68"/>
      <c r="AV1712" s="68"/>
      <c r="AW1712" s="68"/>
      <c r="AX1712" s="68"/>
      <c r="AY1712" s="68"/>
      <c r="AZ1712" s="68"/>
      <c r="BA1712" s="68"/>
      <c r="BB1712" s="68"/>
      <c r="BC1712" s="68"/>
      <c r="BD1712" s="68"/>
      <c r="BE1712" s="68"/>
      <c r="BF1712" s="68"/>
      <c r="BG1712" s="68"/>
      <c r="BH1712" s="68"/>
      <c r="BI1712" s="68"/>
      <c r="BJ1712" s="68"/>
      <c r="BK1712" s="68"/>
      <c r="BL1712" s="68"/>
      <c r="BM1712" s="68"/>
      <c r="BN1712" s="68"/>
      <c r="BO1712" s="68"/>
      <c r="BP1712" s="68"/>
      <c r="BQ1712" s="68"/>
      <c r="BR1712" s="68"/>
      <c r="BS1712" s="46"/>
    </row>
    <row r="1713" spans="4:71" s="47" customFormat="1" ht="9.75" customHeight="1" x14ac:dyDescent="0.3">
      <c r="D1713" s="68"/>
      <c r="E1713" s="68"/>
      <c r="F1713" s="68"/>
      <c r="G1713" s="68"/>
      <c r="H1713" s="68"/>
      <c r="I1713" s="68"/>
      <c r="J1713" s="68"/>
      <c r="K1713" s="68"/>
      <c r="L1713" s="68"/>
      <c r="M1713" s="68"/>
      <c r="N1713" s="68"/>
      <c r="O1713" s="68"/>
      <c r="P1713" s="68"/>
      <c r="Q1713" s="68"/>
      <c r="R1713" s="68"/>
      <c r="S1713" s="68"/>
      <c r="T1713" s="68"/>
      <c r="U1713" s="68"/>
      <c r="V1713" s="68"/>
      <c r="W1713" s="68"/>
      <c r="X1713" s="68"/>
      <c r="Y1713" s="68"/>
      <c r="Z1713" s="68"/>
      <c r="AA1713" s="68"/>
      <c r="AB1713" s="68"/>
      <c r="AC1713" s="68"/>
      <c r="AD1713" s="68"/>
      <c r="AE1713" s="68"/>
      <c r="AF1713" s="68"/>
      <c r="AG1713" s="68"/>
      <c r="AH1713" s="68"/>
      <c r="AI1713" s="68"/>
      <c r="AJ1713" s="68"/>
      <c r="AK1713" s="68"/>
      <c r="AL1713" s="68"/>
      <c r="AM1713" s="68"/>
      <c r="AN1713" s="68"/>
      <c r="AO1713" s="68"/>
      <c r="AP1713" s="68"/>
      <c r="AQ1713" s="68"/>
      <c r="AR1713" s="68"/>
      <c r="AS1713" s="68"/>
      <c r="AT1713" s="68"/>
      <c r="AU1713" s="68"/>
      <c r="AV1713" s="68"/>
      <c r="AW1713" s="68"/>
      <c r="AX1713" s="68"/>
      <c r="AY1713" s="68"/>
      <c r="AZ1713" s="68"/>
      <c r="BA1713" s="68"/>
      <c r="BB1713" s="68"/>
      <c r="BC1713" s="68"/>
      <c r="BD1713" s="68"/>
      <c r="BE1713" s="68"/>
      <c r="BF1713" s="68"/>
      <c r="BG1713" s="68"/>
      <c r="BH1713" s="68"/>
      <c r="BI1713" s="68"/>
      <c r="BJ1713" s="68"/>
      <c r="BK1713" s="68"/>
      <c r="BL1713" s="68"/>
      <c r="BM1713" s="68"/>
      <c r="BN1713" s="68"/>
      <c r="BO1713" s="68"/>
      <c r="BP1713" s="68"/>
      <c r="BQ1713" s="68"/>
      <c r="BR1713" s="68"/>
      <c r="BS1713" s="46"/>
    </row>
    <row r="1714" spans="4:71" s="47" customFormat="1" ht="9.75" customHeight="1" x14ac:dyDescent="0.3">
      <c r="D1714" s="68"/>
      <c r="E1714" s="68"/>
      <c r="F1714" s="68"/>
      <c r="G1714" s="68"/>
      <c r="H1714" s="68"/>
      <c r="I1714" s="68"/>
      <c r="J1714" s="68"/>
      <c r="K1714" s="68"/>
      <c r="L1714" s="68"/>
      <c r="M1714" s="68"/>
      <c r="N1714" s="68"/>
      <c r="O1714" s="68"/>
      <c r="P1714" s="68"/>
      <c r="Q1714" s="68"/>
      <c r="R1714" s="68"/>
      <c r="S1714" s="68"/>
      <c r="T1714" s="68"/>
      <c r="U1714" s="68"/>
      <c r="V1714" s="68"/>
      <c r="W1714" s="68"/>
      <c r="X1714" s="68"/>
      <c r="Y1714" s="68"/>
      <c r="Z1714" s="68"/>
      <c r="AA1714" s="68"/>
      <c r="AB1714" s="68"/>
      <c r="AC1714" s="68"/>
      <c r="AD1714" s="68"/>
      <c r="AE1714" s="68"/>
      <c r="AF1714" s="68"/>
      <c r="AG1714" s="68"/>
      <c r="AH1714" s="68"/>
      <c r="AI1714" s="68"/>
      <c r="AJ1714" s="68"/>
      <c r="AK1714" s="68"/>
      <c r="AL1714" s="68"/>
      <c r="AM1714" s="68"/>
      <c r="AN1714" s="68"/>
      <c r="AO1714" s="68"/>
      <c r="AP1714" s="68"/>
      <c r="AQ1714" s="68"/>
      <c r="AR1714" s="68"/>
      <c r="AS1714" s="68"/>
      <c r="AT1714" s="68"/>
      <c r="AU1714" s="68"/>
      <c r="AV1714" s="68"/>
      <c r="AW1714" s="68"/>
      <c r="AX1714" s="68"/>
      <c r="AY1714" s="68"/>
      <c r="AZ1714" s="68"/>
      <c r="BA1714" s="68"/>
      <c r="BB1714" s="68"/>
      <c r="BC1714" s="68"/>
      <c r="BD1714" s="68"/>
      <c r="BE1714" s="68"/>
      <c r="BF1714" s="68"/>
      <c r="BG1714" s="68"/>
      <c r="BH1714" s="68"/>
      <c r="BI1714" s="68"/>
      <c r="BJ1714" s="68"/>
      <c r="BK1714" s="68"/>
      <c r="BL1714" s="68"/>
      <c r="BM1714" s="68"/>
      <c r="BN1714" s="68"/>
      <c r="BO1714" s="68"/>
      <c r="BP1714" s="68"/>
      <c r="BQ1714" s="68"/>
      <c r="BR1714" s="68"/>
      <c r="BS1714" s="46"/>
    </row>
    <row r="1715" spans="4:71" s="47" customFormat="1" ht="9.75" customHeight="1" x14ac:dyDescent="0.3">
      <c r="D1715" s="68"/>
      <c r="E1715" s="68"/>
      <c r="F1715" s="68"/>
      <c r="G1715" s="68"/>
      <c r="H1715" s="68"/>
      <c r="I1715" s="68"/>
      <c r="J1715" s="68"/>
      <c r="K1715" s="68"/>
      <c r="L1715" s="68"/>
      <c r="M1715" s="68"/>
      <c r="N1715" s="68"/>
      <c r="O1715" s="68"/>
      <c r="P1715" s="68"/>
      <c r="Q1715" s="68"/>
      <c r="R1715" s="68"/>
      <c r="S1715" s="68"/>
      <c r="T1715" s="68"/>
      <c r="U1715" s="68"/>
      <c r="V1715" s="68"/>
      <c r="W1715" s="68"/>
      <c r="X1715" s="68"/>
      <c r="Y1715" s="68"/>
      <c r="Z1715" s="68"/>
      <c r="AA1715" s="68"/>
      <c r="AB1715" s="68"/>
      <c r="AC1715" s="68"/>
      <c r="AD1715" s="68"/>
      <c r="AE1715" s="68"/>
      <c r="AF1715" s="68"/>
      <c r="AG1715" s="68"/>
      <c r="AH1715" s="68"/>
      <c r="AI1715" s="68"/>
      <c r="AJ1715" s="68"/>
      <c r="AK1715" s="68"/>
      <c r="AL1715" s="68"/>
      <c r="AM1715" s="68"/>
      <c r="AN1715" s="68"/>
      <c r="AO1715" s="68"/>
      <c r="AP1715" s="68"/>
      <c r="AQ1715" s="68"/>
      <c r="AR1715" s="68"/>
      <c r="AS1715" s="68"/>
      <c r="AT1715" s="68"/>
      <c r="AU1715" s="68"/>
      <c r="AV1715" s="68"/>
      <c r="AW1715" s="68"/>
      <c r="AX1715" s="68"/>
      <c r="AY1715" s="68"/>
      <c r="AZ1715" s="68"/>
      <c r="BA1715" s="68"/>
      <c r="BB1715" s="68"/>
      <c r="BC1715" s="68"/>
      <c r="BD1715" s="68"/>
      <c r="BE1715" s="68"/>
      <c r="BF1715" s="68"/>
      <c r="BG1715" s="68"/>
      <c r="BH1715" s="68"/>
      <c r="BI1715" s="68"/>
      <c r="BJ1715" s="68"/>
      <c r="BK1715" s="68"/>
      <c r="BL1715" s="68"/>
      <c r="BM1715" s="68"/>
      <c r="BN1715" s="68"/>
      <c r="BO1715" s="68"/>
      <c r="BP1715" s="68"/>
      <c r="BQ1715" s="68"/>
      <c r="BR1715" s="68"/>
      <c r="BS1715" s="46"/>
    </row>
    <row r="1716" spans="4:71" s="47" customFormat="1" ht="9.75" customHeight="1" x14ac:dyDescent="0.3">
      <c r="D1716" s="68"/>
      <c r="E1716" s="68"/>
      <c r="F1716" s="68"/>
      <c r="G1716" s="68"/>
      <c r="H1716" s="68"/>
      <c r="I1716" s="68"/>
      <c r="J1716" s="68"/>
      <c r="K1716" s="68"/>
      <c r="L1716" s="68"/>
      <c r="M1716" s="68"/>
      <c r="N1716" s="68"/>
      <c r="O1716" s="68"/>
      <c r="P1716" s="68"/>
      <c r="Q1716" s="68"/>
      <c r="R1716" s="68"/>
      <c r="S1716" s="68"/>
      <c r="T1716" s="68"/>
      <c r="U1716" s="68"/>
      <c r="V1716" s="68"/>
      <c r="W1716" s="68"/>
      <c r="X1716" s="68"/>
      <c r="Y1716" s="68"/>
      <c r="Z1716" s="68"/>
      <c r="AA1716" s="68"/>
      <c r="AB1716" s="68"/>
      <c r="AC1716" s="68"/>
      <c r="AD1716" s="68"/>
      <c r="AE1716" s="68"/>
      <c r="AF1716" s="68"/>
      <c r="AG1716" s="68"/>
      <c r="AH1716" s="68"/>
      <c r="AI1716" s="68"/>
      <c r="AJ1716" s="68"/>
      <c r="AK1716" s="68"/>
      <c r="AL1716" s="68"/>
      <c r="AM1716" s="68"/>
      <c r="AN1716" s="68"/>
      <c r="AO1716" s="68"/>
      <c r="AP1716" s="68"/>
      <c r="AQ1716" s="68"/>
      <c r="AR1716" s="68"/>
      <c r="AS1716" s="68"/>
      <c r="AT1716" s="68"/>
      <c r="AU1716" s="68"/>
      <c r="AV1716" s="68"/>
      <c r="AW1716" s="68"/>
      <c r="AX1716" s="68"/>
      <c r="AY1716" s="68"/>
      <c r="AZ1716" s="68"/>
      <c r="BA1716" s="68"/>
      <c r="BB1716" s="68"/>
      <c r="BC1716" s="68"/>
      <c r="BD1716" s="68"/>
      <c r="BE1716" s="68"/>
      <c r="BF1716" s="68"/>
      <c r="BG1716" s="68"/>
      <c r="BH1716" s="68"/>
      <c r="BI1716" s="68"/>
      <c r="BJ1716" s="68"/>
      <c r="BK1716" s="68"/>
      <c r="BL1716" s="68"/>
      <c r="BM1716" s="68"/>
      <c r="BN1716" s="68"/>
      <c r="BO1716" s="68"/>
      <c r="BP1716" s="68"/>
      <c r="BQ1716" s="68"/>
      <c r="BR1716" s="68"/>
      <c r="BS1716" s="46"/>
    </row>
    <row r="1717" spans="4:71" s="47" customFormat="1" ht="9.75" customHeight="1" x14ac:dyDescent="0.3">
      <c r="D1717" s="68"/>
      <c r="E1717" s="68"/>
      <c r="F1717" s="68"/>
      <c r="G1717" s="68"/>
      <c r="H1717" s="68"/>
      <c r="I1717" s="68"/>
      <c r="J1717" s="68"/>
      <c r="K1717" s="68"/>
      <c r="L1717" s="68"/>
      <c r="M1717" s="68"/>
      <c r="N1717" s="68"/>
      <c r="O1717" s="68"/>
      <c r="P1717" s="68"/>
      <c r="Q1717" s="68"/>
      <c r="R1717" s="68"/>
      <c r="S1717" s="68"/>
      <c r="T1717" s="68"/>
      <c r="U1717" s="68"/>
      <c r="V1717" s="68"/>
      <c r="W1717" s="68"/>
      <c r="X1717" s="68"/>
      <c r="Y1717" s="68"/>
      <c r="Z1717" s="68"/>
      <c r="AA1717" s="68"/>
      <c r="AB1717" s="68"/>
      <c r="AC1717" s="68"/>
      <c r="AD1717" s="68"/>
      <c r="AE1717" s="68"/>
      <c r="AF1717" s="68"/>
      <c r="AG1717" s="68"/>
      <c r="AH1717" s="68"/>
      <c r="AI1717" s="68"/>
      <c r="AJ1717" s="68"/>
      <c r="AK1717" s="68"/>
      <c r="AL1717" s="68"/>
      <c r="AM1717" s="68"/>
      <c r="AN1717" s="68"/>
      <c r="AO1717" s="68"/>
      <c r="AP1717" s="68"/>
      <c r="AQ1717" s="68"/>
      <c r="AR1717" s="68"/>
      <c r="AS1717" s="68"/>
      <c r="AT1717" s="68"/>
      <c r="AU1717" s="68"/>
      <c r="AV1717" s="68"/>
      <c r="AW1717" s="68"/>
      <c r="AX1717" s="68"/>
      <c r="AY1717" s="68"/>
      <c r="AZ1717" s="68"/>
      <c r="BA1717" s="68"/>
      <c r="BB1717" s="68"/>
      <c r="BC1717" s="68"/>
      <c r="BD1717" s="68"/>
      <c r="BE1717" s="68"/>
      <c r="BF1717" s="68"/>
      <c r="BG1717" s="68"/>
      <c r="BH1717" s="68"/>
      <c r="BI1717" s="68"/>
      <c r="BJ1717" s="68"/>
      <c r="BK1717" s="68"/>
      <c r="BL1717" s="68"/>
      <c r="BM1717" s="68"/>
      <c r="BN1717" s="68"/>
      <c r="BO1717" s="68"/>
      <c r="BP1717" s="68"/>
      <c r="BQ1717" s="68"/>
      <c r="BR1717" s="68"/>
      <c r="BS1717" s="46"/>
    </row>
    <row r="1718" spans="4:71" s="47" customFormat="1" ht="9.75" customHeight="1" x14ac:dyDescent="0.3">
      <c r="D1718" s="68"/>
      <c r="E1718" s="68"/>
      <c r="F1718" s="68"/>
      <c r="G1718" s="68"/>
      <c r="H1718" s="68"/>
      <c r="I1718" s="68"/>
      <c r="J1718" s="68"/>
      <c r="K1718" s="68"/>
      <c r="L1718" s="68"/>
      <c r="M1718" s="68"/>
      <c r="N1718" s="68"/>
      <c r="O1718" s="68"/>
      <c r="P1718" s="68"/>
      <c r="Q1718" s="68"/>
      <c r="R1718" s="68"/>
      <c r="S1718" s="68"/>
      <c r="T1718" s="68"/>
      <c r="U1718" s="68"/>
      <c r="V1718" s="68"/>
      <c r="W1718" s="68"/>
      <c r="X1718" s="68"/>
      <c r="Y1718" s="68"/>
      <c r="Z1718" s="68"/>
      <c r="AA1718" s="68"/>
      <c r="AB1718" s="68"/>
      <c r="AC1718" s="68"/>
      <c r="AD1718" s="68"/>
      <c r="AE1718" s="68"/>
      <c r="AF1718" s="68"/>
      <c r="AG1718" s="68"/>
      <c r="AH1718" s="68"/>
      <c r="AI1718" s="68"/>
      <c r="AJ1718" s="68"/>
      <c r="AK1718" s="68"/>
      <c r="AL1718" s="68"/>
      <c r="AM1718" s="68"/>
      <c r="AN1718" s="68"/>
      <c r="AO1718" s="68"/>
      <c r="AP1718" s="68"/>
      <c r="AQ1718" s="68"/>
      <c r="AR1718" s="68"/>
      <c r="AS1718" s="68"/>
      <c r="AT1718" s="68"/>
      <c r="AU1718" s="68"/>
      <c r="AV1718" s="68"/>
      <c r="AW1718" s="68"/>
      <c r="AX1718" s="68"/>
      <c r="AY1718" s="68"/>
      <c r="AZ1718" s="68"/>
      <c r="BA1718" s="68"/>
      <c r="BB1718" s="68"/>
      <c r="BC1718" s="68"/>
      <c r="BD1718" s="68"/>
      <c r="BE1718" s="68"/>
      <c r="BF1718" s="68"/>
      <c r="BG1718" s="68"/>
      <c r="BH1718" s="68"/>
      <c r="BI1718" s="68"/>
      <c r="BJ1718" s="68"/>
      <c r="BK1718" s="68"/>
      <c r="BL1718" s="68"/>
      <c r="BM1718" s="68"/>
      <c r="BN1718" s="68"/>
      <c r="BO1718" s="68"/>
      <c r="BP1718" s="68"/>
      <c r="BQ1718" s="68"/>
      <c r="BR1718" s="68"/>
      <c r="BS1718" s="46"/>
    </row>
    <row r="1719" spans="4:71" s="47" customFormat="1" ht="9.75" customHeight="1" x14ac:dyDescent="0.3">
      <c r="D1719" s="68"/>
      <c r="E1719" s="68"/>
      <c r="F1719" s="68"/>
      <c r="G1719" s="68"/>
      <c r="H1719" s="68"/>
      <c r="I1719" s="68"/>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46"/>
    </row>
    <row r="1720" spans="4:71" s="47" customFormat="1" ht="9.75" customHeight="1" x14ac:dyDescent="0.3">
      <c r="D1720" s="68"/>
      <c r="E1720" s="68"/>
      <c r="F1720" s="68"/>
      <c r="G1720" s="68"/>
      <c r="H1720" s="68"/>
      <c r="I1720" s="68"/>
      <c r="J1720" s="68"/>
      <c r="K1720" s="68"/>
      <c r="L1720" s="68"/>
      <c r="M1720" s="68"/>
      <c r="N1720" s="68"/>
      <c r="O1720" s="68"/>
      <c r="P1720" s="68"/>
      <c r="Q1720" s="68"/>
      <c r="R1720" s="68"/>
      <c r="S1720" s="68"/>
      <c r="T1720" s="68"/>
      <c r="U1720" s="68"/>
      <c r="V1720" s="68"/>
      <c r="W1720" s="68"/>
      <c r="X1720" s="68"/>
      <c r="Y1720" s="68"/>
      <c r="Z1720" s="68"/>
      <c r="AA1720" s="68"/>
      <c r="AB1720" s="68"/>
      <c r="AC1720" s="68"/>
      <c r="AD1720" s="68"/>
      <c r="AE1720" s="68"/>
      <c r="AF1720" s="68"/>
      <c r="AG1720" s="68"/>
      <c r="AH1720" s="68"/>
      <c r="AI1720" s="68"/>
      <c r="AJ1720" s="68"/>
      <c r="AK1720" s="68"/>
      <c r="AL1720" s="68"/>
      <c r="AM1720" s="68"/>
      <c r="AN1720" s="68"/>
      <c r="AO1720" s="68"/>
      <c r="AP1720" s="68"/>
      <c r="AQ1720" s="68"/>
      <c r="AR1720" s="68"/>
      <c r="AS1720" s="68"/>
      <c r="AT1720" s="68"/>
      <c r="AU1720" s="68"/>
      <c r="AV1720" s="68"/>
      <c r="AW1720" s="68"/>
      <c r="AX1720" s="68"/>
      <c r="AY1720" s="68"/>
      <c r="AZ1720" s="68"/>
      <c r="BA1720" s="68"/>
      <c r="BB1720" s="68"/>
      <c r="BC1720" s="68"/>
      <c r="BD1720" s="68"/>
      <c r="BE1720" s="68"/>
      <c r="BF1720" s="68"/>
      <c r="BG1720" s="68"/>
      <c r="BH1720" s="68"/>
      <c r="BI1720" s="68"/>
      <c r="BJ1720" s="68"/>
      <c r="BK1720" s="68"/>
      <c r="BL1720" s="68"/>
      <c r="BM1720" s="68"/>
      <c r="BN1720" s="68"/>
      <c r="BO1720" s="68"/>
      <c r="BP1720" s="68"/>
      <c r="BQ1720" s="68"/>
      <c r="BR1720" s="68"/>
      <c r="BS1720" s="46"/>
    </row>
    <row r="1721" spans="4:71" s="47" customFormat="1" ht="9.75" customHeight="1" x14ac:dyDescent="0.3">
      <c r="D1721" s="68"/>
      <c r="E1721" s="68"/>
      <c r="F1721" s="68"/>
      <c r="G1721" s="68"/>
      <c r="H1721" s="68"/>
      <c r="I1721" s="68"/>
      <c r="J1721" s="68"/>
      <c r="K1721" s="68"/>
      <c r="L1721" s="68"/>
      <c r="M1721" s="68"/>
      <c r="N1721" s="68"/>
      <c r="O1721" s="68"/>
      <c r="P1721" s="68"/>
      <c r="Q1721" s="68"/>
      <c r="R1721" s="68"/>
      <c r="S1721" s="68"/>
      <c r="T1721" s="68"/>
      <c r="U1721" s="68"/>
      <c r="V1721" s="68"/>
      <c r="W1721" s="68"/>
      <c r="X1721" s="68"/>
      <c r="Y1721" s="68"/>
      <c r="Z1721" s="68"/>
      <c r="AA1721" s="68"/>
      <c r="AB1721" s="68"/>
      <c r="AC1721" s="68"/>
      <c r="AD1721" s="68"/>
      <c r="AE1721" s="68"/>
      <c r="AF1721" s="68"/>
      <c r="AG1721" s="68"/>
      <c r="AH1721" s="68"/>
      <c r="AI1721" s="68"/>
      <c r="AJ1721" s="68"/>
      <c r="AK1721" s="68"/>
      <c r="AL1721" s="68"/>
      <c r="AM1721" s="68"/>
      <c r="AN1721" s="68"/>
      <c r="AO1721" s="68"/>
      <c r="AP1721" s="68"/>
      <c r="AQ1721" s="68"/>
      <c r="AR1721" s="68"/>
      <c r="AS1721" s="68"/>
      <c r="AT1721" s="68"/>
      <c r="AU1721" s="68"/>
      <c r="AV1721" s="68"/>
      <c r="AW1721" s="68"/>
      <c r="AX1721" s="68"/>
      <c r="AY1721" s="68"/>
      <c r="AZ1721" s="68"/>
      <c r="BA1721" s="68"/>
      <c r="BB1721" s="68"/>
      <c r="BC1721" s="68"/>
      <c r="BD1721" s="68"/>
      <c r="BE1721" s="68"/>
      <c r="BF1721" s="68"/>
      <c r="BG1721" s="68"/>
      <c r="BH1721" s="68"/>
      <c r="BI1721" s="68"/>
      <c r="BJ1721" s="68"/>
      <c r="BK1721" s="68"/>
      <c r="BL1721" s="68"/>
      <c r="BM1721" s="68"/>
      <c r="BN1721" s="68"/>
      <c r="BO1721" s="68"/>
      <c r="BP1721" s="68"/>
      <c r="BQ1721" s="68"/>
      <c r="BR1721" s="68"/>
      <c r="BS1721" s="46"/>
    </row>
    <row r="1722" spans="4:71" s="47" customFormat="1" ht="9.75" customHeight="1" x14ac:dyDescent="0.3">
      <c r="D1722" s="68"/>
      <c r="E1722" s="68"/>
      <c r="F1722" s="68"/>
      <c r="G1722" s="68"/>
      <c r="H1722" s="68"/>
      <c r="I1722" s="68"/>
      <c r="J1722" s="68"/>
      <c r="K1722" s="68"/>
      <c r="L1722" s="68"/>
      <c r="M1722" s="68"/>
      <c r="N1722" s="68"/>
      <c r="O1722" s="68"/>
      <c r="P1722" s="68"/>
      <c r="Q1722" s="68"/>
      <c r="R1722" s="68"/>
      <c r="S1722" s="68"/>
      <c r="T1722" s="68"/>
      <c r="U1722" s="68"/>
      <c r="V1722" s="68"/>
      <c r="W1722" s="68"/>
      <c r="X1722" s="68"/>
      <c r="Y1722" s="68"/>
      <c r="Z1722" s="68"/>
      <c r="AA1722" s="68"/>
      <c r="AB1722" s="68"/>
      <c r="AC1722" s="68"/>
      <c r="AD1722" s="68"/>
      <c r="AE1722" s="68"/>
      <c r="AF1722" s="68"/>
      <c r="AG1722" s="68"/>
      <c r="AH1722" s="68"/>
      <c r="AI1722" s="68"/>
      <c r="AJ1722" s="68"/>
      <c r="AK1722" s="68"/>
      <c r="AL1722" s="68"/>
      <c r="AM1722" s="68"/>
      <c r="AN1722" s="68"/>
      <c r="AO1722" s="68"/>
      <c r="AP1722" s="68"/>
      <c r="AQ1722" s="68"/>
      <c r="AR1722" s="68"/>
      <c r="AS1722" s="68"/>
      <c r="AT1722" s="68"/>
      <c r="AU1722" s="68"/>
      <c r="AV1722" s="68"/>
      <c r="AW1722" s="68"/>
      <c r="AX1722" s="68"/>
      <c r="AY1722" s="68"/>
      <c r="AZ1722" s="68"/>
      <c r="BA1722" s="68"/>
      <c r="BB1722" s="68"/>
      <c r="BC1722" s="68"/>
      <c r="BD1722" s="68"/>
      <c r="BE1722" s="68"/>
      <c r="BF1722" s="68"/>
      <c r="BG1722" s="68"/>
      <c r="BH1722" s="68"/>
      <c r="BI1722" s="68"/>
      <c r="BJ1722" s="68"/>
      <c r="BK1722" s="68"/>
      <c r="BL1722" s="68"/>
      <c r="BM1722" s="68"/>
      <c r="BN1722" s="68"/>
      <c r="BO1722" s="68"/>
      <c r="BP1722" s="68"/>
      <c r="BQ1722" s="68"/>
      <c r="BR1722" s="68"/>
      <c r="BS1722" s="46"/>
    </row>
    <row r="1723" spans="4:71" s="47" customFormat="1" ht="9.75" customHeight="1" x14ac:dyDescent="0.3">
      <c r="D1723" s="68"/>
      <c r="E1723" s="68"/>
      <c r="F1723" s="68"/>
      <c r="G1723" s="68"/>
      <c r="H1723" s="68"/>
      <c r="I1723" s="68"/>
      <c r="J1723" s="68"/>
      <c r="K1723" s="68"/>
      <c r="L1723" s="68"/>
      <c r="M1723" s="68"/>
      <c r="N1723" s="68"/>
      <c r="O1723" s="68"/>
      <c r="P1723" s="68"/>
      <c r="Q1723" s="68"/>
      <c r="R1723" s="68"/>
      <c r="S1723" s="68"/>
      <c r="T1723" s="68"/>
      <c r="U1723" s="68"/>
      <c r="V1723" s="68"/>
      <c r="W1723" s="68"/>
      <c r="X1723" s="68"/>
      <c r="Y1723" s="68"/>
      <c r="Z1723" s="68"/>
      <c r="AA1723" s="68"/>
      <c r="AB1723" s="68"/>
      <c r="AC1723" s="68"/>
      <c r="AD1723" s="68"/>
      <c r="AE1723" s="68"/>
      <c r="AF1723" s="68"/>
      <c r="AG1723" s="68"/>
      <c r="AH1723" s="68"/>
      <c r="AI1723" s="68"/>
      <c r="AJ1723" s="68"/>
      <c r="AK1723" s="68"/>
      <c r="AL1723" s="68"/>
      <c r="AM1723" s="68"/>
      <c r="AN1723" s="68"/>
      <c r="AO1723" s="68"/>
      <c r="AP1723" s="68"/>
      <c r="AQ1723" s="68"/>
      <c r="AR1723" s="68"/>
      <c r="AS1723" s="68"/>
      <c r="AT1723" s="68"/>
      <c r="AU1723" s="68"/>
      <c r="AV1723" s="68"/>
      <c r="AW1723" s="68"/>
      <c r="AX1723" s="68"/>
      <c r="AY1723" s="68"/>
      <c r="AZ1723" s="68"/>
      <c r="BA1723" s="68"/>
      <c r="BB1723" s="68"/>
      <c r="BC1723" s="68"/>
      <c r="BD1723" s="68"/>
      <c r="BE1723" s="68"/>
      <c r="BF1723" s="68"/>
      <c r="BG1723" s="68"/>
      <c r="BH1723" s="68"/>
      <c r="BI1723" s="68"/>
      <c r="BJ1723" s="68"/>
      <c r="BK1723" s="68"/>
      <c r="BL1723" s="68"/>
      <c r="BM1723" s="68"/>
      <c r="BN1723" s="68"/>
      <c r="BO1723" s="68"/>
      <c r="BP1723" s="68"/>
      <c r="BQ1723" s="68"/>
      <c r="BR1723" s="68"/>
      <c r="BS1723" s="46"/>
    </row>
    <row r="1724" spans="4:71" s="47" customFormat="1" ht="9.75" customHeight="1" x14ac:dyDescent="0.3">
      <c r="D1724" s="68"/>
      <c r="E1724" s="68"/>
      <c r="F1724" s="68"/>
      <c r="G1724" s="68"/>
      <c r="H1724" s="68"/>
      <c r="I1724" s="68"/>
      <c r="J1724" s="68"/>
      <c r="K1724" s="68"/>
      <c r="L1724" s="68"/>
      <c r="M1724" s="68"/>
      <c r="N1724" s="68"/>
      <c r="O1724" s="68"/>
      <c r="P1724" s="68"/>
      <c r="Q1724" s="68"/>
      <c r="R1724" s="68"/>
      <c r="S1724" s="68"/>
      <c r="T1724" s="68"/>
      <c r="U1724" s="68"/>
      <c r="V1724" s="68"/>
      <c r="W1724" s="68"/>
      <c r="X1724" s="68"/>
      <c r="Y1724" s="68"/>
      <c r="Z1724" s="68"/>
      <c r="AA1724" s="68"/>
      <c r="AB1724" s="68"/>
      <c r="AC1724" s="68"/>
      <c r="AD1724" s="68"/>
      <c r="AE1724" s="68"/>
      <c r="AF1724" s="68"/>
      <c r="AG1724" s="68"/>
      <c r="AH1724" s="68"/>
      <c r="AI1724" s="68"/>
      <c r="AJ1724" s="68"/>
      <c r="AK1724" s="68"/>
      <c r="AL1724" s="68"/>
      <c r="AM1724" s="68"/>
      <c r="AN1724" s="68"/>
      <c r="AO1724" s="68"/>
      <c r="AP1724" s="68"/>
      <c r="AQ1724" s="68"/>
      <c r="AR1724" s="68"/>
      <c r="AS1724" s="68"/>
      <c r="AT1724" s="68"/>
      <c r="AU1724" s="68"/>
      <c r="AV1724" s="68"/>
      <c r="AW1724" s="68"/>
      <c r="AX1724" s="68"/>
      <c r="AY1724" s="68"/>
      <c r="AZ1724" s="68"/>
      <c r="BA1724" s="68"/>
      <c r="BB1724" s="68"/>
      <c r="BC1724" s="68"/>
      <c r="BD1724" s="68"/>
      <c r="BE1724" s="68"/>
      <c r="BF1724" s="68"/>
      <c r="BG1724" s="68"/>
      <c r="BH1724" s="68"/>
      <c r="BI1724" s="68"/>
      <c r="BJ1724" s="68"/>
      <c r="BK1724" s="68"/>
      <c r="BL1724" s="68"/>
      <c r="BM1724" s="68"/>
      <c r="BN1724" s="68"/>
      <c r="BO1724" s="68"/>
      <c r="BP1724" s="68"/>
      <c r="BQ1724" s="68"/>
      <c r="BR1724" s="68"/>
      <c r="BS1724" s="46"/>
    </row>
    <row r="1725" spans="4:71" s="47" customFormat="1" ht="9.75" customHeight="1" x14ac:dyDescent="0.3">
      <c r="D1725" s="68"/>
      <c r="E1725" s="68"/>
      <c r="F1725" s="68"/>
      <c r="G1725" s="68"/>
      <c r="H1725" s="68"/>
      <c r="I1725" s="68"/>
      <c r="J1725" s="68"/>
      <c r="K1725" s="68"/>
      <c r="L1725" s="68"/>
      <c r="M1725" s="68"/>
      <c r="N1725" s="68"/>
      <c r="O1725" s="68"/>
      <c r="P1725" s="68"/>
      <c r="Q1725" s="68"/>
      <c r="R1725" s="68"/>
      <c r="S1725" s="68"/>
      <c r="T1725" s="68"/>
      <c r="U1725" s="68"/>
      <c r="V1725" s="68"/>
      <c r="W1725" s="68"/>
      <c r="X1725" s="68"/>
      <c r="Y1725" s="68"/>
      <c r="Z1725" s="68"/>
      <c r="AA1725" s="68"/>
      <c r="AB1725" s="68"/>
      <c r="AC1725" s="68"/>
      <c r="AD1725" s="68"/>
      <c r="AE1725" s="68"/>
      <c r="AF1725" s="68"/>
      <c r="AG1725" s="68"/>
      <c r="AH1725" s="68"/>
      <c r="AI1725" s="68"/>
      <c r="AJ1725" s="68"/>
      <c r="AK1725" s="68"/>
      <c r="AL1725" s="68"/>
      <c r="AM1725" s="68"/>
      <c r="AN1725" s="68"/>
      <c r="AO1725" s="68"/>
      <c r="AP1725" s="68"/>
      <c r="AQ1725" s="68"/>
      <c r="AR1725" s="68"/>
      <c r="AS1725" s="68"/>
      <c r="AT1725" s="68"/>
      <c r="AU1725" s="68"/>
      <c r="AV1725" s="68"/>
      <c r="AW1725" s="68"/>
      <c r="AX1725" s="68"/>
      <c r="AY1725" s="68"/>
      <c r="AZ1725" s="68"/>
      <c r="BA1725" s="68"/>
      <c r="BB1725" s="68"/>
      <c r="BC1725" s="68"/>
      <c r="BD1725" s="68"/>
      <c r="BE1725" s="68"/>
      <c r="BF1725" s="68"/>
      <c r="BG1725" s="68"/>
      <c r="BH1725" s="68"/>
      <c r="BI1725" s="68"/>
      <c r="BJ1725" s="68"/>
      <c r="BK1725" s="68"/>
      <c r="BL1725" s="68"/>
      <c r="BM1725" s="68"/>
      <c r="BN1725" s="68"/>
      <c r="BO1725" s="68"/>
      <c r="BP1725" s="68"/>
      <c r="BQ1725" s="68"/>
      <c r="BR1725" s="68"/>
      <c r="BS1725" s="46"/>
    </row>
    <row r="1726" spans="4:71" s="47" customFormat="1" ht="9.75" customHeight="1" x14ac:dyDescent="0.3">
      <c r="D1726" s="68"/>
      <c r="E1726" s="68"/>
      <c r="F1726" s="68"/>
      <c r="G1726" s="68"/>
      <c r="H1726" s="68"/>
      <c r="I1726" s="68"/>
      <c r="J1726" s="68"/>
      <c r="K1726" s="68"/>
      <c r="L1726" s="68"/>
      <c r="M1726" s="68"/>
      <c r="N1726" s="68"/>
      <c r="O1726" s="68"/>
      <c r="P1726" s="68"/>
      <c r="Q1726" s="68"/>
      <c r="R1726" s="68"/>
      <c r="S1726" s="68"/>
      <c r="T1726" s="68"/>
      <c r="U1726" s="68"/>
      <c r="V1726" s="68"/>
      <c r="W1726" s="68"/>
      <c r="X1726" s="68"/>
      <c r="Y1726" s="68"/>
      <c r="Z1726" s="68"/>
      <c r="AA1726" s="68"/>
      <c r="AB1726" s="68"/>
      <c r="AC1726" s="68"/>
      <c r="AD1726" s="68"/>
      <c r="AE1726" s="68"/>
      <c r="AF1726" s="68"/>
      <c r="AG1726" s="68"/>
      <c r="AH1726" s="68"/>
      <c r="AI1726" s="68"/>
      <c r="AJ1726" s="68"/>
      <c r="AK1726" s="68"/>
      <c r="AL1726" s="68"/>
      <c r="AM1726" s="68"/>
      <c r="AN1726" s="68"/>
      <c r="AO1726" s="68"/>
      <c r="AP1726" s="68"/>
      <c r="AQ1726" s="68"/>
      <c r="AR1726" s="68"/>
      <c r="AS1726" s="68"/>
      <c r="AT1726" s="68"/>
      <c r="AU1726" s="68"/>
      <c r="AV1726" s="68"/>
      <c r="AW1726" s="68"/>
      <c r="AX1726" s="68"/>
      <c r="AY1726" s="68"/>
      <c r="AZ1726" s="68"/>
      <c r="BA1726" s="68"/>
      <c r="BB1726" s="68"/>
      <c r="BC1726" s="68"/>
      <c r="BD1726" s="68"/>
      <c r="BE1726" s="68"/>
      <c r="BF1726" s="68"/>
      <c r="BG1726" s="68"/>
      <c r="BH1726" s="68"/>
      <c r="BI1726" s="68"/>
      <c r="BJ1726" s="68"/>
      <c r="BK1726" s="68"/>
      <c r="BL1726" s="68"/>
      <c r="BM1726" s="68"/>
      <c r="BN1726" s="68"/>
      <c r="BO1726" s="68"/>
      <c r="BP1726" s="68"/>
      <c r="BQ1726" s="68"/>
      <c r="BR1726" s="68"/>
      <c r="BS1726" s="46"/>
    </row>
    <row r="1727" spans="4:71" s="47" customFormat="1" ht="9.75" customHeight="1" x14ac:dyDescent="0.3">
      <c r="D1727" s="68"/>
      <c r="E1727" s="68"/>
      <c r="F1727" s="68"/>
      <c r="G1727" s="68"/>
      <c r="H1727" s="68"/>
      <c r="I1727" s="68"/>
      <c r="J1727" s="68"/>
      <c r="K1727" s="68"/>
      <c r="L1727" s="68"/>
      <c r="M1727" s="68"/>
      <c r="N1727" s="68"/>
      <c r="O1727" s="68"/>
      <c r="P1727" s="68"/>
      <c r="Q1727" s="68"/>
      <c r="R1727" s="68"/>
      <c r="S1727" s="68"/>
      <c r="T1727" s="68"/>
      <c r="U1727" s="68"/>
      <c r="V1727" s="68"/>
      <c r="W1727" s="68"/>
      <c r="X1727" s="68"/>
      <c r="Y1727" s="68"/>
      <c r="Z1727" s="68"/>
      <c r="AA1727" s="68"/>
      <c r="AB1727" s="68"/>
      <c r="AC1727" s="68"/>
      <c r="AD1727" s="68"/>
      <c r="AE1727" s="68"/>
      <c r="AF1727" s="68"/>
      <c r="AG1727" s="68"/>
      <c r="AH1727" s="68"/>
      <c r="AI1727" s="68"/>
      <c r="AJ1727" s="68"/>
      <c r="AK1727" s="68"/>
      <c r="AL1727" s="68"/>
      <c r="AM1727" s="68"/>
      <c r="AN1727" s="68"/>
      <c r="AO1727" s="68"/>
      <c r="AP1727" s="68"/>
      <c r="AQ1727" s="68"/>
      <c r="AR1727" s="68"/>
      <c r="AS1727" s="68"/>
      <c r="AT1727" s="68"/>
      <c r="AU1727" s="68"/>
      <c r="AV1727" s="68"/>
      <c r="AW1727" s="68"/>
      <c r="AX1727" s="68"/>
      <c r="AY1727" s="68"/>
      <c r="AZ1727" s="68"/>
      <c r="BA1727" s="68"/>
      <c r="BB1727" s="68"/>
      <c r="BC1727" s="68"/>
      <c r="BD1727" s="68"/>
      <c r="BE1727" s="68"/>
      <c r="BF1727" s="68"/>
      <c r="BG1727" s="68"/>
      <c r="BH1727" s="68"/>
      <c r="BI1727" s="68"/>
      <c r="BJ1727" s="68"/>
      <c r="BK1727" s="68"/>
      <c r="BL1727" s="68"/>
      <c r="BM1727" s="68"/>
      <c r="BN1727" s="68"/>
      <c r="BO1727" s="68"/>
      <c r="BP1727" s="68"/>
      <c r="BQ1727" s="68"/>
      <c r="BR1727" s="68"/>
      <c r="BS1727" s="46"/>
    </row>
    <row r="1728" spans="4:71" s="47" customFormat="1" ht="9.75" customHeight="1" x14ac:dyDescent="0.3">
      <c r="D1728" s="68"/>
      <c r="E1728" s="68"/>
      <c r="F1728" s="68"/>
      <c r="G1728" s="68"/>
      <c r="H1728" s="68"/>
      <c r="I1728" s="68"/>
      <c r="J1728" s="68"/>
      <c r="K1728" s="68"/>
      <c r="L1728" s="68"/>
      <c r="M1728" s="68"/>
      <c r="N1728" s="68"/>
      <c r="O1728" s="68"/>
      <c r="P1728" s="68"/>
      <c r="Q1728" s="68"/>
      <c r="R1728" s="68"/>
      <c r="S1728" s="68"/>
      <c r="T1728" s="68"/>
      <c r="U1728" s="68"/>
      <c r="V1728" s="68"/>
      <c r="W1728" s="68"/>
      <c r="X1728" s="68"/>
      <c r="Y1728" s="68"/>
      <c r="Z1728" s="68"/>
      <c r="AA1728" s="68"/>
      <c r="AB1728" s="68"/>
      <c r="AC1728" s="68"/>
      <c r="AD1728" s="68"/>
      <c r="AE1728" s="68"/>
      <c r="AF1728" s="68"/>
      <c r="AG1728" s="68"/>
      <c r="AH1728" s="68"/>
      <c r="AI1728" s="68"/>
      <c r="AJ1728" s="68"/>
      <c r="AK1728" s="68"/>
      <c r="AL1728" s="68"/>
      <c r="AM1728" s="68"/>
      <c r="AN1728" s="68"/>
      <c r="AO1728" s="68"/>
      <c r="AP1728" s="68"/>
      <c r="AQ1728" s="68"/>
      <c r="AR1728" s="68"/>
      <c r="AS1728" s="68"/>
      <c r="AT1728" s="68"/>
      <c r="AU1728" s="68"/>
      <c r="AV1728" s="68"/>
      <c r="AW1728" s="68"/>
      <c r="AX1728" s="68"/>
      <c r="AY1728" s="68"/>
      <c r="AZ1728" s="68"/>
      <c r="BA1728" s="68"/>
      <c r="BB1728" s="68"/>
      <c r="BC1728" s="68"/>
      <c r="BD1728" s="68"/>
      <c r="BE1728" s="68"/>
      <c r="BF1728" s="68"/>
      <c r="BG1728" s="68"/>
      <c r="BH1728" s="68"/>
      <c r="BI1728" s="68"/>
      <c r="BJ1728" s="68"/>
      <c r="BK1728" s="68"/>
      <c r="BL1728" s="68"/>
      <c r="BM1728" s="68"/>
      <c r="BN1728" s="68"/>
      <c r="BO1728" s="68"/>
      <c r="BP1728" s="68"/>
      <c r="BQ1728" s="68"/>
      <c r="BR1728" s="68"/>
      <c r="BS1728" s="46"/>
    </row>
    <row r="1729" spans="4:71" s="47" customFormat="1" ht="9.75" customHeight="1" x14ac:dyDescent="0.3">
      <c r="D1729" s="68"/>
      <c r="E1729" s="68"/>
      <c r="F1729" s="68"/>
      <c r="G1729" s="68"/>
      <c r="H1729" s="68"/>
      <c r="I1729" s="68"/>
      <c r="J1729" s="68"/>
      <c r="K1729" s="68"/>
      <c r="L1729" s="68"/>
      <c r="M1729" s="68"/>
      <c r="N1729" s="68"/>
      <c r="O1729" s="68"/>
      <c r="P1729" s="68"/>
      <c r="Q1729" s="68"/>
      <c r="R1729" s="68"/>
      <c r="S1729" s="68"/>
      <c r="T1729" s="68"/>
      <c r="U1729" s="68"/>
      <c r="V1729" s="68"/>
      <c r="W1729" s="68"/>
      <c r="X1729" s="68"/>
      <c r="Y1729" s="68"/>
      <c r="Z1729" s="68"/>
      <c r="AA1729" s="68"/>
      <c r="AB1729" s="68"/>
      <c r="AC1729" s="68"/>
      <c r="AD1729" s="68"/>
      <c r="AE1729" s="68"/>
      <c r="AF1729" s="68"/>
      <c r="AG1729" s="68"/>
      <c r="AH1729" s="68"/>
      <c r="AI1729" s="68"/>
      <c r="AJ1729" s="68"/>
      <c r="AK1729" s="68"/>
      <c r="AL1729" s="68"/>
      <c r="AM1729" s="68"/>
      <c r="AN1729" s="68"/>
      <c r="AO1729" s="68"/>
      <c r="AP1729" s="68"/>
      <c r="AQ1729" s="68"/>
      <c r="AR1729" s="68"/>
      <c r="AS1729" s="68"/>
      <c r="AT1729" s="68"/>
      <c r="AU1729" s="68"/>
      <c r="AV1729" s="68"/>
      <c r="AW1729" s="68"/>
      <c r="AX1729" s="68"/>
      <c r="AY1729" s="68"/>
      <c r="AZ1729" s="68"/>
      <c r="BA1729" s="68"/>
      <c r="BB1729" s="68"/>
      <c r="BC1729" s="68"/>
      <c r="BD1729" s="68"/>
      <c r="BE1729" s="68"/>
      <c r="BF1729" s="68"/>
      <c r="BG1729" s="68"/>
      <c r="BH1729" s="68"/>
      <c r="BI1729" s="68"/>
      <c r="BJ1729" s="68"/>
      <c r="BK1729" s="68"/>
      <c r="BL1729" s="68"/>
      <c r="BM1729" s="68"/>
      <c r="BN1729" s="68"/>
      <c r="BO1729" s="68"/>
      <c r="BP1729" s="68"/>
      <c r="BQ1729" s="68"/>
      <c r="BR1729" s="68"/>
      <c r="BS1729" s="46"/>
    </row>
    <row r="1730" spans="4:71" s="47" customFormat="1" ht="9.75" customHeight="1" x14ac:dyDescent="0.3">
      <c r="D1730" s="68"/>
      <c r="E1730" s="68"/>
      <c r="F1730" s="68"/>
      <c r="G1730" s="68"/>
      <c r="H1730" s="68"/>
      <c r="I1730" s="68"/>
      <c r="J1730" s="68"/>
      <c r="K1730" s="68"/>
      <c r="L1730" s="68"/>
      <c r="M1730" s="68"/>
      <c r="N1730" s="68"/>
      <c r="O1730" s="68"/>
      <c r="P1730" s="68"/>
      <c r="Q1730" s="68"/>
      <c r="R1730" s="68"/>
      <c r="S1730" s="68"/>
      <c r="T1730" s="68"/>
      <c r="U1730" s="68"/>
      <c r="V1730" s="68"/>
      <c r="W1730" s="68"/>
      <c r="X1730" s="68"/>
      <c r="Y1730" s="68"/>
      <c r="Z1730" s="68"/>
      <c r="AA1730" s="68"/>
      <c r="AB1730" s="68"/>
      <c r="AC1730" s="68"/>
      <c r="AD1730" s="68"/>
      <c r="AE1730" s="68"/>
      <c r="AF1730" s="68"/>
      <c r="AG1730" s="68"/>
      <c r="AH1730" s="68"/>
      <c r="AI1730" s="68"/>
      <c r="AJ1730" s="68"/>
      <c r="AK1730" s="68"/>
      <c r="AL1730" s="68"/>
      <c r="AM1730" s="68"/>
      <c r="AN1730" s="68"/>
      <c r="AO1730" s="68"/>
      <c r="AP1730" s="68"/>
      <c r="AQ1730" s="68"/>
      <c r="AR1730" s="68"/>
      <c r="AS1730" s="68"/>
      <c r="AT1730" s="68"/>
      <c r="AU1730" s="68"/>
      <c r="AV1730" s="68"/>
      <c r="AW1730" s="68"/>
      <c r="AX1730" s="68"/>
      <c r="AY1730" s="68"/>
      <c r="AZ1730" s="68"/>
      <c r="BA1730" s="68"/>
      <c r="BB1730" s="68"/>
      <c r="BC1730" s="68"/>
      <c r="BD1730" s="68"/>
      <c r="BE1730" s="68"/>
      <c r="BF1730" s="68"/>
      <c r="BG1730" s="68"/>
      <c r="BH1730" s="68"/>
      <c r="BI1730" s="68"/>
      <c r="BJ1730" s="68"/>
      <c r="BK1730" s="68"/>
      <c r="BL1730" s="68"/>
      <c r="BM1730" s="68"/>
      <c r="BN1730" s="68"/>
      <c r="BO1730" s="68"/>
      <c r="BP1730" s="68"/>
      <c r="BQ1730" s="68"/>
      <c r="BR1730" s="68"/>
      <c r="BS1730" s="46"/>
    </row>
    <row r="1731" spans="4:71" s="47" customFormat="1" ht="9.75" customHeight="1" x14ac:dyDescent="0.3">
      <c r="D1731" s="68"/>
      <c r="E1731" s="68"/>
      <c r="F1731" s="68"/>
      <c r="G1731" s="68"/>
      <c r="H1731" s="68"/>
      <c r="I1731" s="68"/>
      <c r="J1731" s="68"/>
      <c r="K1731" s="68"/>
      <c r="L1731" s="68"/>
      <c r="M1731" s="68"/>
      <c r="N1731" s="68"/>
      <c r="O1731" s="68"/>
      <c r="P1731" s="68"/>
      <c r="Q1731" s="68"/>
      <c r="R1731" s="68"/>
      <c r="S1731" s="68"/>
      <c r="T1731" s="68"/>
      <c r="U1731" s="68"/>
      <c r="V1731" s="68"/>
      <c r="W1731" s="68"/>
      <c r="X1731" s="68"/>
      <c r="Y1731" s="68"/>
      <c r="Z1731" s="68"/>
      <c r="AA1731" s="68"/>
      <c r="AB1731" s="68"/>
      <c r="AC1731" s="68"/>
      <c r="AD1731" s="68"/>
      <c r="AE1731" s="68"/>
      <c r="AF1731" s="68"/>
      <c r="AG1731" s="68"/>
      <c r="AH1731" s="68"/>
      <c r="AI1731" s="68"/>
      <c r="AJ1731" s="68"/>
      <c r="AK1731" s="68"/>
      <c r="AL1731" s="68"/>
      <c r="AM1731" s="68"/>
      <c r="AN1731" s="68"/>
      <c r="AO1731" s="68"/>
      <c r="AP1731" s="68"/>
      <c r="AQ1731" s="68"/>
      <c r="AR1731" s="68"/>
      <c r="AS1731" s="68"/>
      <c r="AT1731" s="68"/>
      <c r="AU1731" s="68"/>
      <c r="AV1731" s="68"/>
      <c r="AW1731" s="68"/>
      <c r="AX1731" s="68"/>
      <c r="AY1731" s="68"/>
      <c r="AZ1731" s="68"/>
      <c r="BA1731" s="68"/>
      <c r="BB1731" s="68"/>
      <c r="BC1731" s="68"/>
      <c r="BD1731" s="68"/>
      <c r="BE1731" s="68"/>
      <c r="BF1731" s="68"/>
      <c r="BG1731" s="68"/>
      <c r="BH1731" s="68"/>
      <c r="BI1731" s="68"/>
      <c r="BJ1731" s="68"/>
      <c r="BK1731" s="68"/>
      <c r="BL1731" s="68"/>
      <c r="BM1731" s="68"/>
      <c r="BN1731" s="68"/>
      <c r="BO1731" s="68"/>
      <c r="BP1731" s="68"/>
      <c r="BQ1731" s="68"/>
      <c r="BR1731" s="68"/>
      <c r="BS1731" s="46"/>
    </row>
    <row r="1732" spans="4:71" s="47" customFormat="1" ht="9.75" customHeight="1" x14ac:dyDescent="0.3">
      <c r="D1732" s="68"/>
      <c r="E1732" s="68"/>
      <c r="F1732" s="68"/>
      <c r="G1732" s="68"/>
      <c r="H1732" s="68"/>
      <c r="I1732" s="68"/>
      <c r="J1732" s="68"/>
      <c r="K1732" s="68"/>
      <c r="L1732" s="68"/>
      <c r="M1732" s="68"/>
      <c r="N1732" s="68"/>
      <c r="O1732" s="68"/>
      <c r="P1732" s="68"/>
      <c r="Q1732" s="68"/>
      <c r="R1732" s="68"/>
      <c r="S1732" s="68"/>
      <c r="T1732" s="68"/>
      <c r="U1732" s="68"/>
      <c r="V1732" s="68"/>
      <c r="W1732" s="68"/>
      <c r="X1732" s="68"/>
      <c r="Y1732" s="68"/>
      <c r="Z1732" s="68"/>
      <c r="AA1732" s="68"/>
      <c r="AB1732" s="68"/>
      <c r="AC1732" s="68"/>
      <c r="AD1732" s="68"/>
      <c r="AE1732" s="68"/>
      <c r="AF1732" s="68"/>
      <c r="AG1732" s="68"/>
      <c r="AH1732" s="68"/>
      <c r="AI1732" s="68"/>
      <c r="AJ1732" s="68"/>
      <c r="AK1732" s="68"/>
      <c r="AL1732" s="68"/>
      <c r="AM1732" s="68"/>
      <c r="AN1732" s="68"/>
      <c r="AO1732" s="68"/>
      <c r="AP1732" s="68"/>
      <c r="AQ1732" s="68"/>
      <c r="AR1732" s="68"/>
      <c r="AS1732" s="68"/>
      <c r="AT1732" s="68"/>
      <c r="AU1732" s="68"/>
      <c r="AV1732" s="68"/>
      <c r="AW1732" s="68"/>
      <c r="AX1732" s="68"/>
      <c r="AY1732" s="68"/>
      <c r="AZ1732" s="68"/>
      <c r="BA1732" s="68"/>
      <c r="BB1732" s="68"/>
      <c r="BC1732" s="68"/>
      <c r="BD1732" s="68"/>
      <c r="BE1732" s="68"/>
      <c r="BF1732" s="68"/>
      <c r="BG1732" s="68"/>
      <c r="BH1732" s="68"/>
      <c r="BI1732" s="68"/>
      <c r="BJ1732" s="68"/>
      <c r="BK1732" s="68"/>
      <c r="BL1732" s="68"/>
      <c r="BM1732" s="68"/>
      <c r="BN1732" s="68"/>
      <c r="BO1732" s="68"/>
      <c r="BP1732" s="68"/>
      <c r="BQ1732" s="68"/>
      <c r="BR1732" s="68"/>
      <c r="BS1732" s="46"/>
    </row>
    <row r="1733" spans="4:71" s="47" customFormat="1" ht="9.75" customHeight="1" x14ac:dyDescent="0.3">
      <c r="D1733" s="68"/>
      <c r="E1733" s="68"/>
      <c r="F1733" s="68"/>
      <c r="G1733" s="68"/>
      <c r="H1733" s="68"/>
      <c r="I1733" s="68"/>
      <c r="J1733" s="68"/>
      <c r="K1733" s="68"/>
      <c r="L1733" s="68"/>
      <c r="M1733" s="68"/>
      <c r="N1733" s="68"/>
      <c r="O1733" s="68"/>
      <c r="P1733" s="68"/>
      <c r="Q1733" s="68"/>
      <c r="R1733" s="68"/>
      <c r="S1733" s="68"/>
      <c r="T1733" s="68"/>
      <c r="U1733" s="68"/>
      <c r="V1733" s="68"/>
      <c r="W1733" s="68"/>
      <c r="X1733" s="68"/>
      <c r="Y1733" s="68"/>
      <c r="Z1733" s="68"/>
      <c r="AA1733" s="68"/>
      <c r="AB1733" s="68"/>
      <c r="AC1733" s="68"/>
      <c r="AD1733" s="68"/>
      <c r="AE1733" s="68"/>
      <c r="AF1733" s="68"/>
      <c r="AG1733" s="68"/>
      <c r="AH1733" s="68"/>
      <c r="AI1733" s="68"/>
      <c r="AJ1733" s="68"/>
      <c r="AK1733" s="68"/>
      <c r="AL1733" s="68"/>
      <c r="AM1733" s="68"/>
      <c r="AN1733" s="68"/>
      <c r="AO1733" s="68"/>
      <c r="AP1733" s="68"/>
      <c r="AQ1733" s="68"/>
      <c r="AR1733" s="68"/>
      <c r="AS1733" s="68"/>
      <c r="AT1733" s="68"/>
      <c r="AU1733" s="68"/>
      <c r="AV1733" s="68"/>
      <c r="AW1733" s="68"/>
      <c r="AX1733" s="68"/>
      <c r="AY1733" s="68"/>
      <c r="AZ1733" s="68"/>
      <c r="BA1733" s="68"/>
      <c r="BB1733" s="68"/>
      <c r="BC1733" s="68"/>
      <c r="BD1733" s="68"/>
      <c r="BE1733" s="68"/>
      <c r="BF1733" s="68"/>
      <c r="BG1733" s="68"/>
      <c r="BH1733" s="68"/>
      <c r="BI1733" s="68"/>
      <c r="BJ1733" s="68"/>
      <c r="BK1733" s="68"/>
      <c r="BL1733" s="68"/>
      <c r="BM1733" s="68"/>
      <c r="BN1733" s="68"/>
      <c r="BO1733" s="68"/>
      <c r="BP1733" s="68"/>
      <c r="BQ1733" s="68"/>
      <c r="BR1733" s="68"/>
      <c r="BS1733" s="46"/>
    </row>
    <row r="1734" spans="4:71" s="47" customFormat="1" ht="9.75" customHeight="1" x14ac:dyDescent="0.3">
      <c r="D1734" s="68"/>
      <c r="E1734" s="68"/>
      <c r="F1734" s="68"/>
      <c r="G1734" s="68"/>
      <c r="H1734" s="68"/>
      <c r="I1734" s="68"/>
      <c r="J1734" s="68"/>
      <c r="K1734" s="68"/>
      <c r="L1734" s="68"/>
      <c r="M1734" s="68"/>
      <c r="N1734" s="68"/>
      <c r="O1734" s="68"/>
      <c r="P1734" s="68"/>
      <c r="Q1734" s="68"/>
      <c r="R1734" s="68"/>
      <c r="S1734" s="68"/>
      <c r="T1734" s="68"/>
      <c r="U1734" s="68"/>
      <c r="V1734" s="68"/>
      <c r="W1734" s="68"/>
      <c r="X1734" s="68"/>
      <c r="Y1734" s="68"/>
      <c r="Z1734" s="68"/>
      <c r="AA1734" s="68"/>
      <c r="AB1734" s="68"/>
      <c r="AC1734" s="68"/>
      <c r="AD1734" s="68"/>
      <c r="AE1734" s="68"/>
      <c r="AF1734" s="68"/>
      <c r="AG1734" s="68"/>
      <c r="AH1734" s="68"/>
      <c r="AI1734" s="68"/>
      <c r="AJ1734" s="68"/>
      <c r="AK1734" s="68"/>
      <c r="AL1734" s="68"/>
      <c r="AM1734" s="68"/>
      <c r="AN1734" s="68"/>
      <c r="AO1734" s="68"/>
      <c r="AP1734" s="68"/>
      <c r="AQ1734" s="68"/>
      <c r="AR1734" s="68"/>
      <c r="AS1734" s="68"/>
      <c r="AT1734" s="68"/>
      <c r="AU1734" s="68"/>
      <c r="AV1734" s="68"/>
      <c r="AW1734" s="68"/>
      <c r="AX1734" s="68"/>
      <c r="AY1734" s="68"/>
      <c r="AZ1734" s="68"/>
      <c r="BA1734" s="68"/>
      <c r="BB1734" s="68"/>
      <c r="BC1734" s="68"/>
      <c r="BD1734" s="68"/>
      <c r="BE1734" s="68"/>
      <c r="BF1734" s="68"/>
      <c r="BG1734" s="68"/>
      <c r="BH1734" s="68"/>
      <c r="BI1734" s="68"/>
      <c r="BJ1734" s="68"/>
      <c r="BK1734" s="68"/>
      <c r="BL1734" s="68"/>
      <c r="BM1734" s="68"/>
      <c r="BN1734" s="68"/>
      <c r="BO1734" s="68"/>
      <c r="BP1734" s="68"/>
      <c r="BQ1734" s="68"/>
      <c r="BR1734" s="68"/>
      <c r="BS1734" s="46"/>
    </row>
    <row r="1735" spans="4:71" s="47" customFormat="1" ht="9.75" customHeight="1" x14ac:dyDescent="0.3">
      <c r="D1735" s="68"/>
      <c r="E1735" s="68"/>
      <c r="F1735" s="68"/>
      <c r="G1735" s="68"/>
      <c r="H1735" s="68"/>
      <c r="I1735" s="68"/>
      <c r="J1735" s="68"/>
      <c r="K1735" s="68"/>
      <c r="L1735" s="68"/>
      <c r="M1735" s="68"/>
      <c r="N1735" s="68"/>
      <c r="O1735" s="68"/>
      <c r="P1735" s="68"/>
      <c r="Q1735" s="68"/>
      <c r="R1735" s="68"/>
      <c r="S1735" s="68"/>
      <c r="T1735" s="68"/>
      <c r="U1735" s="68"/>
      <c r="V1735" s="68"/>
      <c r="W1735" s="68"/>
      <c r="X1735" s="68"/>
      <c r="Y1735" s="68"/>
      <c r="Z1735" s="68"/>
      <c r="AA1735" s="68"/>
      <c r="AB1735" s="68"/>
      <c r="AC1735" s="68"/>
      <c r="AD1735" s="68"/>
      <c r="AE1735" s="68"/>
      <c r="AF1735" s="68"/>
      <c r="AG1735" s="68"/>
      <c r="AH1735" s="68"/>
      <c r="AI1735" s="68"/>
      <c r="AJ1735" s="68"/>
      <c r="AK1735" s="68"/>
      <c r="AL1735" s="68"/>
      <c r="AM1735" s="68"/>
      <c r="AN1735" s="68"/>
      <c r="AO1735" s="68"/>
      <c r="AP1735" s="68"/>
      <c r="AQ1735" s="68"/>
      <c r="AR1735" s="68"/>
      <c r="AS1735" s="68"/>
      <c r="AT1735" s="68"/>
      <c r="AU1735" s="68"/>
      <c r="AV1735" s="68"/>
      <c r="AW1735" s="68"/>
      <c r="AX1735" s="68"/>
      <c r="AY1735" s="68"/>
      <c r="AZ1735" s="68"/>
      <c r="BA1735" s="68"/>
      <c r="BB1735" s="68"/>
      <c r="BC1735" s="68"/>
      <c r="BD1735" s="68"/>
      <c r="BE1735" s="68"/>
      <c r="BF1735" s="68"/>
      <c r="BG1735" s="68"/>
      <c r="BH1735" s="68"/>
      <c r="BI1735" s="68"/>
      <c r="BJ1735" s="68"/>
      <c r="BK1735" s="68"/>
      <c r="BL1735" s="68"/>
      <c r="BM1735" s="68"/>
      <c r="BN1735" s="68"/>
      <c r="BO1735" s="68"/>
      <c r="BP1735" s="68"/>
      <c r="BQ1735" s="68"/>
      <c r="BR1735" s="68"/>
      <c r="BS1735" s="46"/>
    </row>
    <row r="1736" spans="4:71" s="47" customFormat="1" ht="9.75" customHeight="1" x14ac:dyDescent="0.3">
      <c r="D1736" s="68"/>
      <c r="E1736" s="68"/>
      <c r="F1736" s="68"/>
      <c r="G1736" s="68"/>
      <c r="H1736" s="68"/>
      <c r="I1736" s="68"/>
      <c r="J1736" s="68"/>
      <c r="K1736" s="68"/>
      <c r="L1736" s="68"/>
      <c r="M1736" s="68"/>
      <c r="N1736" s="68"/>
      <c r="O1736" s="68"/>
      <c r="P1736" s="68"/>
      <c r="Q1736" s="68"/>
      <c r="R1736" s="68"/>
      <c r="S1736" s="68"/>
      <c r="T1736" s="68"/>
      <c r="U1736" s="68"/>
      <c r="V1736" s="68"/>
      <c r="W1736" s="68"/>
      <c r="X1736" s="68"/>
      <c r="Y1736" s="68"/>
      <c r="Z1736" s="68"/>
      <c r="AA1736" s="68"/>
      <c r="AB1736" s="68"/>
      <c r="AC1736" s="68"/>
      <c r="AD1736" s="68"/>
      <c r="AE1736" s="68"/>
      <c r="AF1736" s="68"/>
      <c r="AG1736" s="68"/>
      <c r="AH1736" s="68"/>
      <c r="AI1736" s="68"/>
      <c r="AJ1736" s="68"/>
      <c r="AK1736" s="68"/>
      <c r="AL1736" s="68"/>
      <c r="AM1736" s="68"/>
      <c r="AN1736" s="68"/>
      <c r="AO1736" s="68"/>
      <c r="AP1736" s="68"/>
      <c r="AQ1736" s="68"/>
      <c r="AR1736" s="68"/>
      <c r="AS1736" s="68"/>
      <c r="AT1736" s="68"/>
      <c r="AU1736" s="68"/>
      <c r="AV1736" s="68"/>
      <c r="AW1736" s="68"/>
      <c r="AX1736" s="68"/>
      <c r="AY1736" s="68"/>
      <c r="AZ1736" s="68"/>
      <c r="BA1736" s="68"/>
      <c r="BB1736" s="68"/>
      <c r="BC1736" s="68"/>
      <c r="BD1736" s="68"/>
      <c r="BE1736" s="68"/>
      <c r="BF1736" s="68"/>
      <c r="BG1736" s="68"/>
      <c r="BH1736" s="68"/>
      <c r="BI1736" s="68"/>
      <c r="BJ1736" s="68"/>
      <c r="BK1736" s="68"/>
      <c r="BL1736" s="68"/>
      <c r="BM1736" s="68"/>
      <c r="BN1736" s="68"/>
      <c r="BO1736" s="68"/>
      <c r="BP1736" s="68"/>
      <c r="BQ1736" s="68"/>
      <c r="BR1736" s="68"/>
      <c r="BS1736" s="46"/>
    </row>
    <row r="1737" spans="4:71" s="47" customFormat="1" ht="9.75" customHeight="1" x14ac:dyDescent="0.3">
      <c r="D1737" s="68"/>
      <c r="E1737" s="68"/>
      <c r="F1737" s="68"/>
      <c r="G1737" s="68"/>
      <c r="H1737" s="68"/>
      <c r="I1737" s="68"/>
      <c r="J1737" s="68"/>
      <c r="K1737" s="68"/>
      <c r="L1737" s="68"/>
      <c r="M1737" s="68"/>
      <c r="N1737" s="68"/>
      <c r="O1737" s="68"/>
      <c r="P1737" s="68"/>
      <c r="Q1737" s="68"/>
      <c r="R1737" s="68"/>
      <c r="S1737" s="68"/>
      <c r="T1737" s="68"/>
      <c r="U1737" s="68"/>
      <c r="V1737" s="68"/>
      <c r="W1737" s="68"/>
      <c r="X1737" s="68"/>
      <c r="Y1737" s="68"/>
      <c r="Z1737" s="68"/>
      <c r="AA1737" s="68"/>
      <c r="AB1737" s="68"/>
      <c r="AC1737" s="68"/>
      <c r="AD1737" s="68"/>
      <c r="AE1737" s="68"/>
      <c r="AF1737" s="68"/>
      <c r="AG1737" s="68"/>
      <c r="AH1737" s="68"/>
      <c r="AI1737" s="68"/>
      <c r="AJ1737" s="68"/>
      <c r="AK1737" s="68"/>
      <c r="AL1737" s="68"/>
      <c r="AM1737" s="68"/>
      <c r="AN1737" s="68"/>
      <c r="AO1737" s="68"/>
      <c r="AP1737" s="68"/>
      <c r="AQ1737" s="68"/>
      <c r="AR1737" s="68"/>
      <c r="AS1737" s="68"/>
      <c r="AT1737" s="68"/>
      <c r="AU1737" s="68"/>
      <c r="AV1737" s="68"/>
      <c r="AW1737" s="68"/>
      <c r="AX1737" s="68"/>
      <c r="AY1737" s="68"/>
      <c r="AZ1737" s="68"/>
      <c r="BA1737" s="68"/>
      <c r="BB1737" s="68"/>
      <c r="BC1737" s="68"/>
      <c r="BD1737" s="68"/>
      <c r="BE1737" s="68"/>
      <c r="BF1737" s="68"/>
      <c r="BG1737" s="68"/>
      <c r="BH1737" s="68"/>
      <c r="BI1737" s="68"/>
      <c r="BJ1737" s="68"/>
      <c r="BK1737" s="68"/>
      <c r="BL1737" s="68"/>
      <c r="BM1737" s="68"/>
      <c r="BN1737" s="68"/>
      <c r="BO1737" s="68"/>
      <c r="BP1737" s="68"/>
      <c r="BQ1737" s="68"/>
      <c r="BR1737" s="68"/>
      <c r="BS1737" s="46"/>
    </row>
    <row r="1738" spans="4:71" s="47" customFormat="1" ht="9.75" customHeight="1" x14ac:dyDescent="0.3">
      <c r="D1738" s="68"/>
      <c r="E1738" s="68"/>
      <c r="F1738" s="68"/>
      <c r="G1738" s="68"/>
      <c r="H1738" s="68"/>
      <c r="I1738" s="68"/>
      <c r="J1738" s="68"/>
      <c r="K1738" s="68"/>
      <c r="L1738" s="68"/>
      <c r="M1738" s="68"/>
      <c r="N1738" s="68"/>
      <c r="O1738" s="68"/>
      <c r="P1738" s="68"/>
      <c r="Q1738" s="68"/>
      <c r="R1738" s="68"/>
      <c r="S1738" s="68"/>
      <c r="T1738" s="68"/>
      <c r="U1738" s="68"/>
      <c r="V1738" s="68"/>
      <c r="W1738" s="68"/>
      <c r="X1738" s="68"/>
      <c r="Y1738" s="68"/>
      <c r="Z1738" s="68"/>
      <c r="AA1738" s="68"/>
      <c r="AB1738" s="68"/>
      <c r="AC1738" s="68"/>
      <c r="AD1738" s="68"/>
      <c r="AE1738" s="68"/>
      <c r="AF1738" s="68"/>
      <c r="AG1738" s="68"/>
      <c r="AH1738" s="68"/>
      <c r="AI1738" s="68"/>
      <c r="AJ1738" s="68"/>
      <c r="AK1738" s="68"/>
      <c r="AL1738" s="68"/>
      <c r="AM1738" s="68"/>
      <c r="AN1738" s="68"/>
      <c r="AO1738" s="68"/>
      <c r="AP1738" s="68"/>
      <c r="AQ1738" s="68"/>
      <c r="AR1738" s="68"/>
      <c r="AS1738" s="68"/>
      <c r="AT1738" s="68"/>
      <c r="AU1738" s="68"/>
      <c r="AV1738" s="68"/>
      <c r="AW1738" s="68"/>
      <c r="AX1738" s="68"/>
      <c r="AY1738" s="68"/>
      <c r="AZ1738" s="68"/>
      <c r="BA1738" s="68"/>
      <c r="BB1738" s="68"/>
      <c r="BC1738" s="68"/>
      <c r="BD1738" s="68"/>
      <c r="BE1738" s="68"/>
      <c r="BF1738" s="68"/>
      <c r="BG1738" s="68"/>
      <c r="BH1738" s="68"/>
      <c r="BI1738" s="68"/>
      <c r="BJ1738" s="68"/>
      <c r="BK1738" s="68"/>
      <c r="BL1738" s="68"/>
      <c r="BM1738" s="68"/>
      <c r="BN1738" s="68"/>
      <c r="BO1738" s="68"/>
      <c r="BP1738" s="68"/>
      <c r="BQ1738" s="68"/>
      <c r="BR1738" s="68"/>
      <c r="BS1738" s="46"/>
    </row>
    <row r="1739" spans="4:71" s="47" customFormat="1" ht="9.75" customHeight="1" x14ac:dyDescent="0.3">
      <c r="D1739" s="68"/>
      <c r="E1739" s="68"/>
      <c r="F1739" s="68"/>
      <c r="G1739" s="68"/>
      <c r="H1739" s="68"/>
      <c r="I1739" s="68"/>
      <c r="J1739" s="68"/>
      <c r="K1739" s="68"/>
      <c r="L1739" s="68"/>
      <c r="M1739" s="68"/>
      <c r="N1739" s="68"/>
      <c r="O1739" s="68"/>
      <c r="P1739" s="68"/>
      <c r="Q1739" s="68"/>
      <c r="R1739" s="68"/>
      <c r="S1739" s="68"/>
      <c r="T1739" s="68"/>
      <c r="U1739" s="68"/>
      <c r="V1739" s="68"/>
      <c r="W1739" s="68"/>
      <c r="X1739" s="68"/>
      <c r="Y1739" s="68"/>
      <c r="Z1739" s="68"/>
      <c r="AA1739" s="68"/>
      <c r="AB1739" s="68"/>
      <c r="AC1739" s="68"/>
      <c r="AD1739" s="68"/>
      <c r="AE1739" s="68"/>
      <c r="AF1739" s="68"/>
      <c r="AG1739" s="68"/>
      <c r="AH1739" s="68"/>
      <c r="AI1739" s="68"/>
      <c r="AJ1739" s="68"/>
      <c r="AK1739" s="68"/>
      <c r="AL1739" s="68"/>
      <c r="AM1739" s="68"/>
      <c r="AN1739" s="68"/>
      <c r="AO1739" s="68"/>
      <c r="AP1739" s="68"/>
      <c r="AQ1739" s="68"/>
      <c r="AR1739" s="68"/>
      <c r="AS1739" s="68"/>
      <c r="AT1739" s="68"/>
      <c r="AU1739" s="68"/>
      <c r="AV1739" s="68"/>
      <c r="AW1739" s="68"/>
      <c r="AX1739" s="68"/>
      <c r="AY1739" s="68"/>
      <c r="AZ1739" s="68"/>
      <c r="BA1739" s="68"/>
      <c r="BB1739" s="68"/>
      <c r="BC1739" s="68"/>
      <c r="BD1739" s="68"/>
      <c r="BE1739" s="68"/>
      <c r="BF1739" s="68"/>
      <c r="BG1739" s="68"/>
      <c r="BH1739" s="68"/>
      <c r="BI1739" s="68"/>
      <c r="BJ1739" s="68"/>
      <c r="BK1739" s="68"/>
      <c r="BL1739" s="68"/>
      <c r="BM1739" s="68"/>
      <c r="BN1739" s="68"/>
      <c r="BO1739" s="68"/>
      <c r="BP1739" s="68"/>
      <c r="BQ1739" s="68"/>
      <c r="BR1739" s="68"/>
      <c r="BS1739" s="46"/>
    </row>
    <row r="1740" spans="4:71" s="47" customFormat="1" ht="9.75" customHeight="1" x14ac:dyDescent="0.3">
      <c r="D1740" s="68"/>
      <c r="E1740" s="68"/>
      <c r="F1740" s="68"/>
      <c r="G1740" s="68"/>
      <c r="H1740" s="68"/>
      <c r="I1740" s="68"/>
      <c r="J1740" s="68"/>
      <c r="K1740" s="68"/>
      <c r="L1740" s="68"/>
      <c r="M1740" s="68"/>
      <c r="N1740" s="68"/>
      <c r="O1740" s="68"/>
      <c r="P1740" s="68"/>
      <c r="Q1740" s="68"/>
      <c r="R1740" s="68"/>
      <c r="S1740" s="68"/>
      <c r="T1740" s="68"/>
      <c r="U1740" s="68"/>
      <c r="V1740" s="68"/>
      <c r="W1740" s="68"/>
      <c r="X1740" s="68"/>
      <c r="Y1740" s="68"/>
      <c r="Z1740" s="68"/>
      <c r="AA1740" s="68"/>
      <c r="AB1740" s="68"/>
      <c r="AC1740" s="68"/>
      <c r="AD1740" s="68"/>
      <c r="AE1740" s="68"/>
      <c r="AF1740" s="68"/>
      <c r="AG1740" s="68"/>
      <c r="AH1740" s="68"/>
      <c r="AI1740" s="68"/>
      <c r="AJ1740" s="68"/>
      <c r="AK1740" s="68"/>
      <c r="AL1740" s="68"/>
      <c r="AM1740" s="68"/>
      <c r="AN1740" s="68"/>
      <c r="AO1740" s="68"/>
      <c r="AP1740" s="68"/>
      <c r="AQ1740" s="68"/>
      <c r="AR1740" s="68"/>
      <c r="AS1740" s="68"/>
      <c r="AT1740" s="68"/>
      <c r="AU1740" s="68"/>
      <c r="AV1740" s="68"/>
      <c r="AW1740" s="68"/>
      <c r="AX1740" s="68"/>
      <c r="AY1740" s="68"/>
      <c r="AZ1740" s="68"/>
      <c r="BA1740" s="68"/>
      <c r="BB1740" s="68"/>
      <c r="BC1740" s="68"/>
      <c r="BD1740" s="68"/>
      <c r="BE1740" s="68"/>
      <c r="BF1740" s="68"/>
      <c r="BG1740" s="68"/>
      <c r="BH1740" s="68"/>
      <c r="BI1740" s="68"/>
      <c r="BJ1740" s="68"/>
      <c r="BK1740" s="68"/>
      <c r="BL1740" s="68"/>
      <c r="BM1740" s="68"/>
      <c r="BN1740" s="68"/>
      <c r="BO1740" s="68"/>
      <c r="BP1740" s="68"/>
      <c r="BQ1740" s="68"/>
      <c r="BR1740" s="68"/>
      <c r="BS1740" s="46"/>
    </row>
    <row r="1741" spans="4:71" s="47" customFormat="1" ht="9.75" customHeight="1" x14ac:dyDescent="0.3">
      <c r="D1741" s="68"/>
      <c r="E1741" s="68"/>
      <c r="F1741" s="68"/>
      <c r="G1741" s="68"/>
      <c r="H1741" s="68"/>
      <c r="I1741" s="68"/>
      <c r="J1741" s="68"/>
      <c r="K1741" s="68"/>
      <c r="L1741" s="68"/>
      <c r="M1741" s="68"/>
      <c r="N1741" s="68"/>
      <c r="O1741" s="68"/>
      <c r="P1741" s="68"/>
      <c r="Q1741" s="68"/>
      <c r="R1741" s="68"/>
      <c r="S1741" s="68"/>
      <c r="T1741" s="68"/>
      <c r="U1741" s="68"/>
      <c r="V1741" s="68"/>
      <c r="W1741" s="68"/>
      <c r="X1741" s="68"/>
      <c r="Y1741" s="68"/>
      <c r="Z1741" s="68"/>
      <c r="AA1741" s="68"/>
      <c r="AB1741" s="68"/>
      <c r="AC1741" s="68"/>
      <c r="AD1741" s="68"/>
      <c r="AE1741" s="68"/>
      <c r="AF1741" s="68"/>
      <c r="AG1741" s="68"/>
      <c r="AH1741" s="68"/>
      <c r="AI1741" s="68"/>
      <c r="AJ1741" s="68"/>
      <c r="AK1741" s="68"/>
      <c r="AL1741" s="68"/>
      <c r="AM1741" s="68"/>
      <c r="AN1741" s="68"/>
      <c r="AO1741" s="68"/>
      <c r="AP1741" s="68"/>
      <c r="AQ1741" s="68"/>
      <c r="AR1741" s="68"/>
      <c r="AS1741" s="68"/>
      <c r="AT1741" s="68"/>
      <c r="AU1741" s="68"/>
      <c r="AV1741" s="68"/>
      <c r="AW1741" s="68"/>
      <c r="AX1741" s="68"/>
      <c r="AY1741" s="68"/>
      <c r="AZ1741" s="68"/>
      <c r="BA1741" s="68"/>
      <c r="BB1741" s="68"/>
      <c r="BC1741" s="68"/>
      <c r="BD1741" s="68"/>
      <c r="BE1741" s="68"/>
      <c r="BF1741" s="68"/>
      <c r="BG1741" s="68"/>
      <c r="BH1741" s="68"/>
      <c r="BI1741" s="68"/>
      <c r="BJ1741" s="68"/>
      <c r="BK1741" s="68"/>
      <c r="BL1741" s="68"/>
      <c r="BM1741" s="68"/>
      <c r="BN1741" s="68"/>
      <c r="BO1741" s="68"/>
      <c r="BP1741" s="68"/>
      <c r="BQ1741" s="68"/>
      <c r="BR1741" s="68"/>
      <c r="BS1741" s="46"/>
    </row>
    <row r="1742" spans="4:71" s="47" customFormat="1" ht="9.75" customHeight="1" x14ac:dyDescent="0.3">
      <c r="D1742" s="68"/>
      <c r="E1742" s="68"/>
      <c r="F1742" s="68"/>
      <c r="G1742" s="68"/>
      <c r="H1742" s="68"/>
      <c r="I1742" s="68"/>
      <c r="J1742" s="68"/>
      <c r="K1742" s="68"/>
      <c r="L1742" s="68"/>
      <c r="M1742" s="68"/>
      <c r="N1742" s="68"/>
      <c r="O1742" s="68"/>
      <c r="P1742" s="68"/>
      <c r="Q1742" s="68"/>
      <c r="R1742" s="68"/>
      <c r="S1742" s="68"/>
      <c r="T1742" s="68"/>
      <c r="U1742" s="68"/>
      <c r="V1742" s="68"/>
      <c r="W1742" s="68"/>
      <c r="X1742" s="68"/>
      <c r="Y1742" s="68"/>
      <c r="Z1742" s="68"/>
      <c r="AA1742" s="68"/>
      <c r="AB1742" s="68"/>
      <c r="AC1742" s="68"/>
      <c r="AD1742" s="68"/>
      <c r="AE1742" s="68"/>
      <c r="AF1742" s="68"/>
      <c r="AG1742" s="68"/>
      <c r="AH1742" s="68"/>
      <c r="AI1742" s="68"/>
      <c r="AJ1742" s="68"/>
      <c r="AK1742" s="68"/>
      <c r="AL1742" s="68"/>
      <c r="AM1742" s="68"/>
      <c r="AN1742" s="68"/>
      <c r="AO1742" s="68"/>
      <c r="AP1742" s="68"/>
      <c r="AQ1742" s="68"/>
      <c r="AR1742" s="68"/>
      <c r="AS1742" s="68"/>
      <c r="AT1742" s="68"/>
      <c r="AU1742" s="68"/>
      <c r="AV1742" s="68"/>
      <c r="AW1742" s="68"/>
      <c r="AX1742" s="68"/>
      <c r="AY1742" s="68"/>
      <c r="AZ1742" s="68"/>
      <c r="BA1742" s="68"/>
      <c r="BB1742" s="68"/>
      <c r="BC1742" s="68"/>
      <c r="BD1742" s="68"/>
      <c r="BE1742" s="68"/>
      <c r="BF1742" s="68"/>
      <c r="BG1742" s="68"/>
      <c r="BH1742" s="68"/>
      <c r="BI1742" s="68"/>
      <c r="BJ1742" s="68"/>
      <c r="BK1742" s="68"/>
      <c r="BL1742" s="68"/>
      <c r="BM1742" s="68"/>
      <c r="BN1742" s="68"/>
      <c r="BO1742" s="68"/>
      <c r="BP1742" s="68"/>
      <c r="BQ1742" s="68"/>
      <c r="BR1742" s="68"/>
      <c r="BS1742" s="46"/>
    </row>
    <row r="1743" spans="4:71" s="47" customFormat="1" ht="9.75" customHeight="1" x14ac:dyDescent="0.3">
      <c r="D1743" s="68"/>
      <c r="E1743" s="68"/>
      <c r="F1743" s="68"/>
      <c r="G1743" s="68"/>
      <c r="H1743" s="68"/>
      <c r="I1743" s="68"/>
      <c r="J1743" s="68"/>
      <c r="K1743" s="68"/>
      <c r="L1743" s="68"/>
      <c r="M1743" s="68"/>
      <c r="N1743" s="68"/>
      <c r="O1743" s="68"/>
      <c r="P1743" s="68"/>
      <c r="Q1743" s="68"/>
      <c r="R1743" s="68"/>
      <c r="S1743" s="68"/>
      <c r="T1743" s="68"/>
      <c r="U1743" s="68"/>
      <c r="V1743" s="68"/>
      <c r="W1743" s="68"/>
      <c r="X1743" s="68"/>
      <c r="Y1743" s="68"/>
      <c r="Z1743" s="68"/>
      <c r="AA1743" s="68"/>
      <c r="AB1743" s="68"/>
      <c r="AC1743" s="68"/>
      <c r="AD1743" s="68"/>
      <c r="AE1743" s="68"/>
      <c r="AF1743" s="68"/>
      <c r="AG1743" s="68"/>
      <c r="AH1743" s="68"/>
      <c r="AI1743" s="68"/>
      <c r="AJ1743" s="68"/>
      <c r="AK1743" s="68"/>
      <c r="AL1743" s="68"/>
      <c r="AM1743" s="68"/>
      <c r="AN1743" s="68"/>
      <c r="AO1743" s="68"/>
      <c r="AP1743" s="68"/>
      <c r="AQ1743" s="68"/>
      <c r="AR1743" s="68"/>
      <c r="AS1743" s="68"/>
      <c r="AT1743" s="68"/>
      <c r="AU1743" s="68"/>
      <c r="AV1743" s="68"/>
      <c r="AW1743" s="68"/>
      <c r="AX1743" s="68"/>
      <c r="AY1743" s="68"/>
      <c r="AZ1743" s="68"/>
      <c r="BA1743" s="68"/>
      <c r="BB1743" s="68"/>
      <c r="BC1743" s="68"/>
      <c r="BD1743" s="68"/>
      <c r="BE1743" s="68"/>
      <c r="BF1743" s="68"/>
      <c r="BG1743" s="68"/>
      <c r="BH1743" s="68"/>
      <c r="BI1743" s="68"/>
      <c r="BJ1743" s="68"/>
      <c r="BK1743" s="68"/>
      <c r="BL1743" s="68"/>
      <c r="BM1743" s="68"/>
      <c r="BN1743" s="68"/>
      <c r="BO1743" s="68"/>
      <c r="BP1743" s="68"/>
      <c r="BQ1743" s="68"/>
      <c r="BR1743" s="68"/>
      <c r="BS1743" s="46"/>
    </row>
    <row r="1744" spans="4:71" s="47" customFormat="1" ht="9.75" customHeight="1" x14ac:dyDescent="0.3">
      <c r="D1744" s="68"/>
      <c r="E1744" s="68"/>
      <c r="F1744" s="68"/>
      <c r="G1744" s="68"/>
      <c r="H1744" s="68"/>
      <c r="I1744" s="68"/>
      <c r="J1744" s="68"/>
      <c r="K1744" s="68"/>
      <c r="L1744" s="68"/>
      <c r="M1744" s="68"/>
      <c r="N1744" s="68"/>
      <c r="O1744" s="68"/>
      <c r="P1744" s="68"/>
      <c r="Q1744" s="68"/>
      <c r="R1744" s="68"/>
      <c r="S1744" s="68"/>
      <c r="T1744" s="68"/>
      <c r="U1744" s="68"/>
      <c r="V1744" s="68"/>
      <c r="W1744" s="68"/>
      <c r="X1744" s="68"/>
      <c r="Y1744" s="68"/>
      <c r="Z1744" s="68"/>
      <c r="AA1744" s="68"/>
      <c r="AB1744" s="68"/>
      <c r="AC1744" s="68"/>
      <c r="AD1744" s="68"/>
      <c r="AE1744" s="68"/>
      <c r="AF1744" s="68"/>
      <c r="AG1744" s="68"/>
      <c r="AH1744" s="68"/>
      <c r="AI1744" s="68"/>
      <c r="AJ1744" s="68"/>
      <c r="AK1744" s="68"/>
      <c r="AL1744" s="68"/>
      <c r="AM1744" s="68"/>
      <c r="AN1744" s="68"/>
      <c r="AO1744" s="68"/>
      <c r="AP1744" s="68"/>
      <c r="AQ1744" s="68"/>
      <c r="AR1744" s="68"/>
      <c r="AS1744" s="68"/>
      <c r="AT1744" s="68"/>
      <c r="AU1744" s="68"/>
      <c r="AV1744" s="68"/>
      <c r="AW1744" s="68"/>
      <c r="AX1744" s="68"/>
      <c r="AY1744" s="68"/>
      <c r="AZ1744" s="68"/>
      <c r="BA1744" s="68"/>
      <c r="BB1744" s="68"/>
      <c r="BC1744" s="68"/>
      <c r="BD1744" s="68"/>
      <c r="BE1744" s="68"/>
      <c r="BF1744" s="68"/>
      <c r="BG1744" s="68"/>
      <c r="BH1744" s="68"/>
      <c r="BI1744" s="68"/>
      <c r="BJ1744" s="68"/>
      <c r="BK1744" s="68"/>
      <c r="BL1744" s="68"/>
      <c r="BM1744" s="68"/>
      <c r="BN1744" s="68"/>
      <c r="BO1744" s="68"/>
      <c r="BP1744" s="68"/>
      <c r="BQ1744" s="68"/>
      <c r="BR1744" s="68"/>
      <c r="BS1744" s="46"/>
    </row>
    <row r="1745" spans="4:71" s="47" customFormat="1" ht="9.75" customHeight="1" x14ac:dyDescent="0.3">
      <c r="D1745" s="68"/>
      <c r="E1745" s="68"/>
      <c r="F1745" s="68"/>
      <c r="G1745" s="68"/>
      <c r="H1745" s="68"/>
      <c r="I1745" s="68"/>
      <c r="J1745" s="68"/>
      <c r="K1745" s="68"/>
      <c r="L1745" s="68"/>
      <c r="M1745" s="68"/>
      <c r="N1745" s="68"/>
      <c r="O1745" s="68"/>
      <c r="P1745" s="68"/>
      <c r="Q1745" s="68"/>
      <c r="R1745" s="68"/>
      <c r="S1745" s="68"/>
      <c r="T1745" s="68"/>
      <c r="U1745" s="68"/>
      <c r="V1745" s="68"/>
      <c r="W1745" s="68"/>
      <c r="X1745" s="68"/>
      <c r="Y1745" s="68"/>
      <c r="Z1745" s="68"/>
      <c r="AA1745" s="68"/>
      <c r="AB1745" s="68"/>
      <c r="AC1745" s="68"/>
      <c r="AD1745" s="68"/>
      <c r="AE1745" s="68"/>
      <c r="AF1745" s="68"/>
      <c r="AG1745" s="68"/>
      <c r="AH1745" s="68"/>
      <c r="AI1745" s="68"/>
      <c r="AJ1745" s="68"/>
      <c r="AK1745" s="68"/>
      <c r="AL1745" s="68"/>
      <c r="AM1745" s="68"/>
      <c r="AN1745" s="68"/>
      <c r="AO1745" s="68"/>
      <c r="AP1745" s="68"/>
      <c r="AQ1745" s="68"/>
      <c r="AR1745" s="68"/>
      <c r="AS1745" s="68"/>
      <c r="AT1745" s="68"/>
      <c r="AU1745" s="68"/>
      <c r="AV1745" s="68"/>
      <c r="AW1745" s="68"/>
      <c r="AX1745" s="68"/>
      <c r="AY1745" s="68"/>
      <c r="AZ1745" s="68"/>
      <c r="BA1745" s="68"/>
      <c r="BB1745" s="68"/>
      <c r="BC1745" s="68"/>
      <c r="BD1745" s="68"/>
      <c r="BE1745" s="68"/>
      <c r="BF1745" s="68"/>
      <c r="BG1745" s="68"/>
      <c r="BH1745" s="68"/>
      <c r="BI1745" s="68"/>
      <c r="BJ1745" s="68"/>
      <c r="BK1745" s="68"/>
      <c r="BL1745" s="68"/>
      <c r="BM1745" s="68"/>
      <c r="BN1745" s="68"/>
      <c r="BO1745" s="68"/>
      <c r="BP1745" s="68"/>
      <c r="BQ1745" s="68"/>
      <c r="BR1745" s="68"/>
      <c r="BS1745" s="46"/>
    </row>
    <row r="1746" spans="4:71" s="47" customFormat="1" ht="9.75" customHeight="1" x14ac:dyDescent="0.3">
      <c r="D1746" s="68"/>
      <c r="E1746" s="68"/>
      <c r="F1746" s="68"/>
      <c r="G1746" s="68"/>
      <c r="H1746" s="68"/>
      <c r="I1746" s="68"/>
      <c r="J1746" s="68"/>
      <c r="K1746" s="68"/>
      <c r="L1746" s="68"/>
      <c r="M1746" s="68"/>
      <c r="N1746" s="68"/>
      <c r="O1746" s="68"/>
      <c r="P1746" s="68"/>
      <c r="Q1746" s="68"/>
      <c r="R1746" s="68"/>
      <c r="S1746" s="68"/>
      <c r="T1746" s="68"/>
      <c r="U1746" s="68"/>
      <c r="V1746" s="68"/>
      <c r="W1746" s="68"/>
      <c r="X1746" s="68"/>
      <c r="Y1746" s="68"/>
      <c r="Z1746" s="68"/>
      <c r="AA1746" s="68"/>
      <c r="AB1746" s="68"/>
      <c r="AC1746" s="68"/>
      <c r="AD1746" s="68"/>
      <c r="AE1746" s="68"/>
      <c r="AF1746" s="68"/>
      <c r="AG1746" s="68"/>
      <c r="AH1746" s="68"/>
      <c r="AI1746" s="68"/>
      <c r="AJ1746" s="68"/>
      <c r="AK1746" s="68"/>
      <c r="AL1746" s="68"/>
      <c r="AM1746" s="68"/>
      <c r="AN1746" s="68"/>
      <c r="AO1746" s="68"/>
      <c r="AP1746" s="68"/>
      <c r="AQ1746" s="68"/>
      <c r="AR1746" s="68"/>
      <c r="AS1746" s="68"/>
      <c r="AT1746" s="68"/>
      <c r="AU1746" s="68"/>
      <c r="AV1746" s="68"/>
      <c r="AW1746" s="68"/>
      <c r="AX1746" s="68"/>
      <c r="AY1746" s="68"/>
      <c r="AZ1746" s="68"/>
      <c r="BA1746" s="68"/>
      <c r="BB1746" s="68"/>
      <c r="BC1746" s="68"/>
      <c r="BD1746" s="68"/>
      <c r="BE1746" s="68"/>
      <c r="BF1746" s="68"/>
      <c r="BG1746" s="68"/>
      <c r="BH1746" s="68"/>
      <c r="BI1746" s="68"/>
      <c r="BJ1746" s="68"/>
      <c r="BK1746" s="68"/>
      <c r="BL1746" s="68"/>
      <c r="BM1746" s="68"/>
      <c r="BN1746" s="68"/>
      <c r="BO1746" s="68"/>
      <c r="BP1746" s="68"/>
      <c r="BQ1746" s="68"/>
      <c r="BR1746" s="68"/>
      <c r="BS1746" s="46"/>
    </row>
    <row r="1747" spans="4:71" s="47" customFormat="1" ht="9.75" customHeight="1" x14ac:dyDescent="0.3">
      <c r="D1747" s="68"/>
      <c r="E1747" s="68"/>
      <c r="F1747" s="68"/>
      <c r="G1747" s="68"/>
      <c r="H1747" s="68"/>
      <c r="I1747" s="68"/>
      <c r="J1747" s="68"/>
      <c r="K1747" s="68"/>
      <c r="L1747" s="68"/>
      <c r="M1747" s="68"/>
      <c r="N1747" s="68"/>
      <c r="O1747" s="68"/>
      <c r="P1747" s="68"/>
      <c r="Q1747" s="68"/>
      <c r="R1747" s="68"/>
      <c r="S1747" s="68"/>
      <c r="T1747" s="68"/>
      <c r="U1747" s="68"/>
      <c r="V1747" s="68"/>
      <c r="W1747" s="68"/>
      <c r="X1747" s="68"/>
      <c r="Y1747" s="68"/>
      <c r="Z1747" s="68"/>
      <c r="AA1747" s="68"/>
      <c r="AB1747" s="68"/>
      <c r="AC1747" s="68"/>
      <c r="AD1747" s="68"/>
      <c r="AE1747" s="68"/>
      <c r="AF1747" s="68"/>
      <c r="AG1747" s="68"/>
      <c r="AH1747" s="68"/>
      <c r="AI1747" s="68"/>
      <c r="AJ1747" s="68"/>
      <c r="AK1747" s="68"/>
      <c r="AL1747" s="68"/>
      <c r="AM1747" s="68"/>
      <c r="AN1747" s="68"/>
      <c r="AO1747" s="68"/>
      <c r="AP1747" s="68"/>
      <c r="AQ1747" s="68"/>
      <c r="AR1747" s="68"/>
      <c r="AS1747" s="68"/>
      <c r="AT1747" s="68"/>
      <c r="AU1747" s="68"/>
      <c r="AV1747" s="68"/>
      <c r="AW1747" s="68"/>
      <c r="AX1747" s="68"/>
      <c r="AY1747" s="68"/>
      <c r="AZ1747" s="68"/>
      <c r="BA1747" s="68"/>
      <c r="BB1747" s="68"/>
      <c r="BC1747" s="68"/>
      <c r="BD1747" s="68"/>
      <c r="BE1747" s="68"/>
      <c r="BF1747" s="68"/>
      <c r="BG1747" s="68"/>
      <c r="BH1747" s="68"/>
      <c r="BI1747" s="68"/>
      <c r="BJ1747" s="68"/>
      <c r="BK1747" s="68"/>
      <c r="BL1747" s="68"/>
      <c r="BM1747" s="68"/>
      <c r="BN1747" s="68"/>
      <c r="BO1747" s="68"/>
      <c r="BP1747" s="68"/>
      <c r="BQ1747" s="68"/>
      <c r="BR1747" s="68"/>
      <c r="BS1747" s="46"/>
    </row>
    <row r="1748" spans="4:71" s="47" customFormat="1" ht="9.75" customHeight="1" x14ac:dyDescent="0.3">
      <c r="D1748" s="68"/>
      <c r="E1748" s="68"/>
      <c r="F1748" s="68"/>
      <c r="G1748" s="68"/>
      <c r="H1748" s="68"/>
      <c r="I1748" s="68"/>
      <c r="J1748" s="68"/>
      <c r="K1748" s="68"/>
      <c r="L1748" s="68"/>
      <c r="M1748" s="68"/>
      <c r="N1748" s="68"/>
      <c r="O1748" s="68"/>
      <c r="P1748" s="68"/>
      <c r="Q1748" s="68"/>
      <c r="R1748" s="68"/>
      <c r="S1748" s="68"/>
      <c r="T1748" s="68"/>
      <c r="U1748" s="68"/>
      <c r="V1748" s="68"/>
      <c r="W1748" s="68"/>
      <c r="X1748" s="68"/>
      <c r="Y1748" s="68"/>
      <c r="Z1748" s="68"/>
      <c r="AA1748" s="68"/>
      <c r="AB1748" s="68"/>
      <c r="AC1748" s="68"/>
      <c r="AD1748" s="68"/>
      <c r="AE1748" s="68"/>
      <c r="AF1748" s="68"/>
      <c r="AG1748" s="68"/>
      <c r="AH1748" s="68"/>
      <c r="AI1748" s="68"/>
      <c r="AJ1748" s="68"/>
      <c r="AK1748" s="68"/>
      <c r="AL1748" s="68"/>
      <c r="AM1748" s="68"/>
      <c r="AN1748" s="68"/>
      <c r="AO1748" s="68"/>
      <c r="AP1748" s="68"/>
      <c r="AQ1748" s="68"/>
      <c r="AR1748" s="68"/>
      <c r="AS1748" s="68"/>
      <c r="AT1748" s="68"/>
      <c r="AU1748" s="68"/>
      <c r="AV1748" s="68"/>
      <c r="AW1748" s="68"/>
      <c r="AX1748" s="68"/>
      <c r="AY1748" s="68"/>
      <c r="AZ1748" s="68"/>
      <c r="BA1748" s="68"/>
      <c r="BB1748" s="68"/>
      <c r="BC1748" s="68"/>
      <c r="BD1748" s="68"/>
      <c r="BE1748" s="68"/>
      <c r="BF1748" s="68"/>
      <c r="BG1748" s="68"/>
      <c r="BH1748" s="68"/>
      <c r="BI1748" s="68"/>
      <c r="BJ1748" s="68"/>
      <c r="BK1748" s="68"/>
      <c r="BL1748" s="68"/>
      <c r="BM1748" s="68"/>
      <c r="BN1748" s="68"/>
      <c r="BO1748" s="68"/>
      <c r="BP1748" s="68"/>
      <c r="BQ1748" s="68"/>
      <c r="BR1748" s="68"/>
      <c r="BS1748" s="46"/>
    </row>
    <row r="1749" spans="4:71" s="47" customFormat="1" ht="9.75" customHeight="1" x14ac:dyDescent="0.3">
      <c r="D1749" s="68"/>
      <c r="E1749" s="68"/>
      <c r="F1749" s="68"/>
      <c r="G1749" s="68"/>
      <c r="H1749" s="68"/>
      <c r="I1749" s="68"/>
      <c r="J1749" s="68"/>
      <c r="K1749" s="68"/>
      <c r="L1749" s="68"/>
      <c r="M1749" s="68"/>
      <c r="N1749" s="68"/>
      <c r="O1749" s="68"/>
      <c r="P1749" s="68"/>
      <c r="Q1749" s="68"/>
      <c r="R1749" s="68"/>
      <c r="S1749" s="68"/>
      <c r="T1749" s="68"/>
      <c r="U1749" s="68"/>
      <c r="V1749" s="68"/>
      <c r="W1749" s="68"/>
      <c r="X1749" s="68"/>
      <c r="Y1749" s="68"/>
      <c r="Z1749" s="68"/>
      <c r="AA1749" s="68"/>
      <c r="AB1749" s="68"/>
      <c r="AC1749" s="68"/>
      <c r="AD1749" s="68"/>
      <c r="AE1749" s="68"/>
      <c r="AF1749" s="68"/>
      <c r="AG1749" s="68"/>
      <c r="AH1749" s="68"/>
      <c r="AI1749" s="68"/>
      <c r="AJ1749" s="68"/>
      <c r="AK1749" s="68"/>
      <c r="AL1749" s="68"/>
      <c r="AM1749" s="68"/>
      <c r="AN1749" s="68"/>
      <c r="AO1749" s="68"/>
      <c r="AP1749" s="68"/>
      <c r="AQ1749" s="68"/>
      <c r="AR1749" s="68"/>
      <c r="AS1749" s="68"/>
      <c r="AT1749" s="68"/>
      <c r="AU1749" s="68"/>
      <c r="AV1749" s="68"/>
      <c r="AW1749" s="68"/>
      <c r="AX1749" s="68"/>
      <c r="AY1749" s="68"/>
      <c r="AZ1749" s="68"/>
      <c r="BA1749" s="68"/>
      <c r="BB1749" s="68"/>
      <c r="BC1749" s="68"/>
      <c r="BD1749" s="68"/>
      <c r="BE1749" s="68"/>
      <c r="BF1749" s="68"/>
      <c r="BG1749" s="68"/>
      <c r="BH1749" s="68"/>
      <c r="BI1749" s="68"/>
      <c r="BJ1749" s="68"/>
      <c r="BK1749" s="68"/>
      <c r="BL1749" s="68"/>
      <c r="BM1749" s="68"/>
      <c r="BN1749" s="68"/>
      <c r="BO1749" s="68"/>
      <c r="BP1749" s="68"/>
      <c r="BQ1749" s="68"/>
      <c r="BR1749" s="68"/>
      <c r="BS1749" s="46"/>
    </row>
    <row r="1750" spans="4:71" s="47" customFormat="1" ht="9.75" customHeight="1" x14ac:dyDescent="0.3">
      <c r="D1750" s="68"/>
      <c r="E1750" s="68"/>
      <c r="F1750" s="68"/>
      <c r="G1750" s="68"/>
      <c r="H1750" s="68"/>
      <c r="I1750" s="68"/>
      <c r="J1750" s="68"/>
      <c r="K1750" s="68"/>
      <c r="L1750" s="68"/>
      <c r="M1750" s="68"/>
      <c r="N1750" s="68"/>
      <c r="O1750" s="68"/>
      <c r="P1750" s="68"/>
      <c r="Q1750" s="68"/>
      <c r="R1750" s="68"/>
      <c r="S1750" s="68"/>
      <c r="T1750" s="68"/>
      <c r="U1750" s="68"/>
      <c r="V1750" s="68"/>
      <c r="W1750" s="68"/>
      <c r="X1750" s="68"/>
      <c r="Y1750" s="68"/>
      <c r="Z1750" s="68"/>
      <c r="AA1750" s="68"/>
      <c r="AB1750" s="68"/>
      <c r="AC1750" s="68"/>
      <c r="AD1750" s="68"/>
      <c r="AE1750" s="68"/>
      <c r="AF1750" s="68"/>
      <c r="AG1750" s="68"/>
      <c r="AH1750" s="68"/>
      <c r="AI1750" s="68"/>
      <c r="AJ1750" s="68"/>
      <c r="AK1750" s="68"/>
      <c r="AL1750" s="68"/>
      <c r="AM1750" s="68"/>
      <c r="AN1750" s="68"/>
      <c r="AO1750" s="68"/>
      <c r="AP1750" s="68"/>
      <c r="AQ1750" s="68"/>
      <c r="AR1750" s="68"/>
      <c r="AS1750" s="68"/>
      <c r="AT1750" s="68"/>
      <c r="AU1750" s="68"/>
      <c r="AV1750" s="68"/>
      <c r="AW1750" s="68"/>
      <c r="AX1750" s="68"/>
      <c r="AY1750" s="68"/>
      <c r="AZ1750" s="68"/>
      <c r="BA1750" s="68"/>
      <c r="BB1750" s="68"/>
      <c r="BC1750" s="68"/>
      <c r="BD1750" s="68"/>
      <c r="BE1750" s="68"/>
      <c r="BF1750" s="68"/>
      <c r="BG1750" s="68"/>
      <c r="BH1750" s="68"/>
      <c r="BI1750" s="68"/>
      <c r="BJ1750" s="68"/>
      <c r="BK1750" s="68"/>
      <c r="BL1750" s="68"/>
      <c r="BM1750" s="68"/>
      <c r="BN1750" s="68"/>
      <c r="BO1750" s="68"/>
      <c r="BP1750" s="68"/>
      <c r="BQ1750" s="68"/>
      <c r="BR1750" s="68"/>
      <c r="BS1750" s="46"/>
    </row>
    <row r="1751" spans="4:71" s="47" customFormat="1" ht="9.75" customHeight="1" x14ac:dyDescent="0.3">
      <c r="D1751" s="68"/>
      <c r="E1751" s="68"/>
      <c r="F1751" s="68"/>
      <c r="G1751" s="68"/>
      <c r="H1751" s="68"/>
      <c r="I1751" s="68"/>
      <c r="J1751" s="68"/>
      <c r="K1751" s="68"/>
      <c r="L1751" s="68"/>
      <c r="M1751" s="68"/>
      <c r="N1751" s="68"/>
      <c r="O1751" s="68"/>
      <c r="P1751" s="68"/>
      <c r="Q1751" s="68"/>
      <c r="R1751" s="68"/>
      <c r="S1751" s="68"/>
      <c r="T1751" s="68"/>
      <c r="U1751" s="68"/>
      <c r="V1751" s="68"/>
      <c r="W1751" s="68"/>
      <c r="X1751" s="68"/>
      <c r="Y1751" s="68"/>
      <c r="Z1751" s="68"/>
      <c r="AA1751" s="68"/>
      <c r="AB1751" s="68"/>
      <c r="AC1751" s="68"/>
      <c r="AD1751" s="68"/>
      <c r="AE1751" s="68"/>
      <c r="AF1751" s="68"/>
      <c r="AG1751" s="68"/>
      <c r="AH1751" s="68"/>
      <c r="AI1751" s="68"/>
      <c r="AJ1751" s="68"/>
      <c r="AK1751" s="68"/>
      <c r="AL1751" s="68"/>
      <c r="AM1751" s="68"/>
      <c r="AN1751" s="68"/>
      <c r="AO1751" s="68"/>
      <c r="AP1751" s="68"/>
      <c r="AQ1751" s="68"/>
      <c r="AR1751" s="68"/>
      <c r="AS1751" s="68"/>
      <c r="AT1751" s="68"/>
      <c r="AU1751" s="68"/>
      <c r="AV1751" s="68"/>
      <c r="AW1751" s="68"/>
      <c r="AX1751" s="68"/>
      <c r="AY1751" s="68"/>
      <c r="AZ1751" s="68"/>
      <c r="BA1751" s="68"/>
      <c r="BB1751" s="68"/>
      <c r="BC1751" s="68"/>
      <c r="BD1751" s="68"/>
      <c r="BE1751" s="68"/>
      <c r="BF1751" s="68"/>
      <c r="BG1751" s="68"/>
      <c r="BH1751" s="68"/>
      <c r="BI1751" s="68"/>
      <c r="BJ1751" s="68"/>
      <c r="BK1751" s="68"/>
      <c r="BL1751" s="68"/>
      <c r="BM1751" s="68"/>
      <c r="BN1751" s="68"/>
      <c r="BO1751" s="68"/>
      <c r="BP1751" s="68"/>
      <c r="BQ1751" s="68"/>
      <c r="BR1751" s="68"/>
      <c r="BS1751" s="46"/>
    </row>
    <row r="1752" spans="4:71" s="47" customFormat="1" ht="9.75" customHeight="1" x14ac:dyDescent="0.3">
      <c r="D1752" s="68"/>
      <c r="E1752" s="68"/>
      <c r="F1752" s="68"/>
      <c r="G1752" s="68"/>
      <c r="H1752" s="68"/>
      <c r="I1752" s="68"/>
      <c r="J1752" s="68"/>
      <c r="K1752" s="68"/>
      <c r="L1752" s="68"/>
      <c r="M1752" s="68"/>
      <c r="N1752" s="68"/>
      <c r="O1752" s="68"/>
      <c r="P1752" s="68"/>
      <c r="Q1752" s="68"/>
      <c r="R1752" s="68"/>
      <c r="S1752" s="68"/>
      <c r="T1752" s="68"/>
      <c r="U1752" s="68"/>
      <c r="V1752" s="68"/>
      <c r="W1752" s="68"/>
      <c r="X1752" s="68"/>
      <c r="Y1752" s="68"/>
      <c r="Z1752" s="68"/>
      <c r="AA1752" s="68"/>
      <c r="AB1752" s="68"/>
      <c r="AC1752" s="68"/>
      <c r="AD1752" s="68"/>
      <c r="AE1752" s="68"/>
      <c r="AF1752" s="68"/>
      <c r="AG1752" s="68"/>
      <c r="AH1752" s="68"/>
      <c r="AI1752" s="68"/>
      <c r="AJ1752" s="68"/>
      <c r="AK1752" s="68"/>
      <c r="AL1752" s="68"/>
      <c r="AM1752" s="68"/>
      <c r="AN1752" s="68"/>
      <c r="AO1752" s="68"/>
      <c r="AP1752" s="68"/>
      <c r="AQ1752" s="68"/>
      <c r="AR1752" s="68"/>
      <c r="AS1752" s="68"/>
      <c r="AT1752" s="68"/>
      <c r="AU1752" s="68"/>
      <c r="AV1752" s="68"/>
      <c r="AW1752" s="68"/>
      <c r="AX1752" s="68"/>
      <c r="AY1752" s="68"/>
      <c r="AZ1752" s="68"/>
      <c r="BA1752" s="68"/>
      <c r="BB1752" s="68"/>
      <c r="BC1752" s="68"/>
      <c r="BD1752" s="68"/>
      <c r="BE1752" s="68"/>
      <c r="BF1752" s="68"/>
      <c r="BG1752" s="68"/>
      <c r="BH1752" s="68"/>
      <c r="BI1752" s="68"/>
      <c r="BJ1752" s="68"/>
      <c r="BK1752" s="68"/>
      <c r="BL1752" s="68"/>
      <c r="BM1752" s="68"/>
      <c r="BN1752" s="68"/>
      <c r="BO1752" s="68"/>
      <c r="BP1752" s="68"/>
      <c r="BQ1752" s="68"/>
      <c r="BR1752" s="68"/>
      <c r="BS1752" s="46"/>
    </row>
    <row r="1753" spans="4:71" s="47" customFormat="1" ht="9.75" customHeight="1" x14ac:dyDescent="0.3">
      <c r="D1753" s="68"/>
      <c r="E1753" s="68"/>
      <c r="F1753" s="68"/>
      <c r="G1753" s="68"/>
      <c r="H1753" s="68"/>
      <c r="I1753" s="68"/>
      <c r="J1753" s="68"/>
      <c r="K1753" s="68"/>
      <c r="L1753" s="68"/>
      <c r="M1753" s="68"/>
      <c r="N1753" s="68"/>
      <c r="O1753" s="68"/>
      <c r="P1753" s="68"/>
      <c r="Q1753" s="68"/>
      <c r="R1753" s="68"/>
      <c r="S1753" s="68"/>
      <c r="T1753" s="68"/>
      <c r="U1753" s="68"/>
      <c r="V1753" s="68"/>
      <c r="W1753" s="68"/>
      <c r="X1753" s="68"/>
      <c r="Y1753" s="68"/>
      <c r="Z1753" s="68"/>
      <c r="AA1753" s="68"/>
      <c r="AB1753" s="68"/>
      <c r="AC1753" s="68"/>
      <c r="AD1753" s="68"/>
      <c r="AE1753" s="68"/>
      <c r="AF1753" s="68"/>
      <c r="AG1753" s="68"/>
      <c r="AH1753" s="68"/>
      <c r="AI1753" s="68"/>
      <c r="AJ1753" s="68"/>
      <c r="AK1753" s="68"/>
      <c r="AL1753" s="68"/>
      <c r="AM1753" s="68"/>
      <c r="AN1753" s="68"/>
      <c r="AO1753" s="68"/>
      <c r="AP1753" s="68"/>
      <c r="AQ1753" s="68"/>
      <c r="AR1753" s="68"/>
      <c r="AS1753" s="68"/>
      <c r="AT1753" s="68"/>
      <c r="AU1753" s="68"/>
      <c r="AV1753" s="68"/>
      <c r="AW1753" s="68"/>
      <c r="AX1753" s="68"/>
      <c r="AY1753" s="68"/>
      <c r="AZ1753" s="68"/>
      <c r="BA1753" s="68"/>
      <c r="BB1753" s="68"/>
      <c r="BC1753" s="68"/>
      <c r="BD1753" s="68"/>
      <c r="BE1753" s="68"/>
      <c r="BF1753" s="68"/>
      <c r="BG1753" s="68"/>
      <c r="BH1753" s="68"/>
      <c r="BI1753" s="68"/>
      <c r="BJ1753" s="68"/>
      <c r="BK1753" s="68"/>
      <c r="BL1753" s="68"/>
      <c r="BM1753" s="68"/>
      <c r="BN1753" s="68"/>
      <c r="BO1753" s="68"/>
      <c r="BP1753" s="68"/>
      <c r="BQ1753" s="68"/>
      <c r="BR1753" s="68"/>
      <c r="BS1753" s="46"/>
    </row>
    <row r="1754" spans="4:71" s="47" customFormat="1" ht="9.75" customHeight="1" x14ac:dyDescent="0.3">
      <c r="D1754" s="68"/>
      <c r="E1754" s="68"/>
      <c r="F1754" s="68"/>
      <c r="G1754" s="68"/>
      <c r="H1754" s="68"/>
      <c r="I1754" s="68"/>
      <c r="J1754" s="68"/>
      <c r="K1754" s="68"/>
      <c r="L1754" s="68"/>
      <c r="M1754" s="68"/>
      <c r="N1754" s="68"/>
      <c r="O1754" s="68"/>
      <c r="P1754" s="68"/>
      <c r="Q1754" s="68"/>
      <c r="R1754" s="68"/>
      <c r="S1754" s="68"/>
      <c r="T1754" s="68"/>
      <c r="U1754" s="68"/>
      <c r="V1754" s="68"/>
      <c r="W1754" s="68"/>
      <c r="X1754" s="68"/>
      <c r="Y1754" s="68"/>
      <c r="Z1754" s="68"/>
      <c r="AA1754" s="68"/>
      <c r="AB1754" s="68"/>
      <c r="AC1754" s="68"/>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68"/>
      <c r="BI1754" s="68"/>
      <c r="BJ1754" s="68"/>
      <c r="BK1754" s="68"/>
      <c r="BL1754" s="68"/>
      <c r="BM1754" s="68"/>
      <c r="BN1754" s="68"/>
      <c r="BO1754" s="68"/>
      <c r="BP1754" s="68"/>
      <c r="BQ1754" s="68"/>
      <c r="BR1754" s="68"/>
      <c r="BS1754" s="46"/>
    </row>
    <row r="1755" spans="4:71" s="47" customFormat="1" ht="9.75" customHeight="1" x14ac:dyDescent="0.3">
      <c r="D1755" s="68"/>
      <c r="E1755" s="68"/>
      <c r="F1755" s="68"/>
      <c r="G1755" s="68"/>
      <c r="H1755" s="68"/>
      <c r="I1755" s="68"/>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46"/>
    </row>
    <row r="1756" spans="4:71" s="47" customFormat="1" ht="9.75" customHeight="1" x14ac:dyDescent="0.3">
      <c r="D1756" s="68"/>
      <c r="E1756" s="68"/>
      <c r="F1756" s="68"/>
      <c r="G1756" s="68"/>
      <c r="H1756" s="68"/>
      <c r="I1756" s="68"/>
      <c r="J1756" s="68"/>
      <c r="K1756" s="68"/>
      <c r="L1756" s="68"/>
      <c r="M1756" s="68"/>
      <c r="N1756" s="68"/>
      <c r="O1756" s="68"/>
      <c r="P1756" s="68"/>
      <c r="Q1756" s="68"/>
      <c r="R1756" s="68"/>
      <c r="S1756" s="68"/>
      <c r="T1756" s="68"/>
      <c r="U1756" s="68"/>
      <c r="V1756" s="68"/>
      <c r="W1756" s="68"/>
      <c r="X1756" s="68"/>
      <c r="Y1756" s="68"/>
      <c r="Z1756" s="68"/>
      <c r="AA1756" s="68"/>
      <c r="AB1756" s="68"/>
      <c r="AC1756" s="68"/>
      <c r="AD1756" s="68"/>
      <c r="AE1756" s="68"/>
      <c r="AF1756" s="68"/>
      <c r="AG1756" s="68"/>
      <c r="AH1756" s="68"/>
      <c r="AI1756" s="68"/>
      <c r="AJ1756" s="68"/>
      <c r="AK1756" s="68"/>
      <c r="AL1756" s="68"/>
      <c r="AM1756" s="68"/>
      <c r="AN1756" s="68"/>
      <c r="AO1756" s="68"/>
      <c r="AP1756" s="68"/>
      <c r="AQ1756" s="68"/>
      <c r="AR1756" s="68"/>
      <c r="AS1756" s="68"/>
      <c r="AT1756" s="68"/>
      <c r="AU1756" s="68"/>
      <c r="AV1756" s="68"/>
      <c r="AW1756" s="68"/>
      <c r="AX1756" s="68"/>
      <c r="AY1756" s="68"/>
      <c r="AZ1756" s="68"/>
      <c r="BA1756" s="68"/>
      <c r="BB1756" s="68"/>
      <c r="BC1756" s="68"/>
      <c r="BD1756" s="68"/>
      <c r="BE1756" s="68"/>
      <c r="BF1756" s="68"/>
      <c r="BG1756" s="68"/>
      <c r="BH1756" s="68"/>
      <c r="BI1756" s="68"/>
      <c r="BJ1756" s="68"/>
      <c r="BK1756" s="68"/>
      <c r="BL1756" s="68"/>
      <c r="BM1756" s="68"/>
      <c r="BN1756" s="68"/>
      <c r="BO1756" s="68"/>
      <c r="BP1756" s="68"/>
      <c r="BQ1756" s="68"/>
      <c r="BR1756" s="68"/>
      <c r="BS1756" s="46"/>
    </row>
    <row r="1757" spans="4:71" s="47" customFormat="1" ht="9.75" customHeight="1" x14ac:dyDescent="0.3">
      <c r="D1757" s="68"/>
      <c r="E1757" s="68"/>
      <c r="F1757" s="68"/>
      <c r="G1757" s="68"/>
      <c r="H1757" s="68"/>
      <c r="I1757" s="68"/>
      <c r="J1757" s="68"/>
      <c r="K1757" s="68"/>
      <c r="L1757" s="68"/>
      <c r="M1757" s="68"/>
      <c r="N1757" s="68"/>
      <c r="O1757" s="68"/>
      <c r="P1757" s="68"/>
      <c r="Q1757" s="68"/>
      <c r="R1757" s="68"/>
      <c r="S1757" s="68"/>
      <c r="T1757" s="68"/>
      <c r="U1757" s="68"/>
      <c r="V1757" s="68"/>
      <c r="W1757" s="68"/>
      <c r="X1757" s="68"/>
      <c r="Y1757" s="68"/>
      <c r="Z1757" s="68"/>
      <c r="AA1757" s="68"/>
      <c r="AB1757" s="68"/>
      <c r="AC1757" s="68"/>
      <c r="AD1757" s="68"/>
      <c r="AE1757" s="68"/>
      <c r="AF1757" s="68"/>
      <c r="AG1757" s="68"/>
      <c r="AH1757" s="68"/>
      <c r="AI1757" s="68"/>
      <c r="AJ1757" s="68"/>
      <c r="AK1757" s="68"/>
      <c r="AL1757" s="68"/>
      <c r="AM1757" s="68"/>
      <c r="AN1757" s="68"/>
      <c r="AO1757" s="68"/>
      <c r="AP1757" s="68"/>
      <c r="AQ1757" s="68"/>
      <c r="AR1757" s="68"/>
      <c r="AS1757" s="68"/>
      <c r="AT1757" s="68"/>
      <c r="AU1757" s="68"/>
      <c r="AV1757" s="68"/>
      <c r="AW1757" s="68"/>
      <c r="AX1757" s="68"/>
      <c r="AY1757" s="68"/>
      <c r="AZ1757" s="68"/>
      <c r="BA1757" s="68"/>
      <c r="BB1757" s="68"/>
      <c r="BC1757" s="68"/>
      <c r="BD1757" s="68"/>
      <c r="BE1757" s="68"/>
      <c r="BF1757" s="68"/>
      <c r="BG1757" s="68"/>
      <c r="BH1757" s="68"/>
      <c r="BI1757" s="68"/>
      <c r="BJ1757" s="68"/>
      <c r="BK1757" s="68"/>
      <c r="BL1757" s="68"/>
      <c r="BM1757" s="68"/>
      <c r="BN1757" s="68"/>
      <c r="BO1757" s="68"/>
      <c r="BP1757" s="68"/>
      <c r="BQ1757" s="68"/>
      <c r="BR1757" s="68"/>
      <c r="BS1757" s="46"/>
    </row>
    <row r="1758" spans="4:71" s="47" customFormat="1" ht="9.75" customHeight="1" x14ac:dyDescent="0.3">
      <c r="D1758" s="68"/>
      <c r="E1758" s="68"/>
      <c r="F1758" s="68"/>
      <c r="G1758" s="68"/>
      <c r="H1758" s="68"/>
      <c r="I1758" s="68"/>
      <c r="J1758" s="68"/>
      <c r="K1758" s="68"/>
      <c r="L1758" s="68"/>
      <c r="M1758" s="68"/>
      <c r="N1758" s="68"/>
      <c r="O1758" s="68"/>
      <c r="P1758" s="68"/>
      <c r="Q1758" s="68"/>
      <c r="R1758" s="68"/>
      <c r="S1758" s="68"/>
      <c r="T1758" s="68"/>
      <c r="U1758" s="68"/>
      <c r="V1758" s="68"/>
      <c r="W1758" s="68"/>
      <c r="X1758" s="68"/>
      <c r="Y1758" s="68"/>
      <c r="Z1758" s="68"/>
      <c r="AA1758" s="68"/>
      <c r="AB1758" s="68"/>
      <c r="AC1758" s="68"/>
      <c r="AD1758" s="68"/>
      <c r="AE1758" s="68"/>
      <c r="AF1758" s="68"/>
      <c r="AG1758" s="68"/>
      <c r="AH1758" s="68"/>
      <c r="AI1758" s="68"/>
      <c r="AJ1758" s="68"/>
      <c r="AK1758" s="68"/>
      <c r="AL1758" s="68"/>
      <c r="AM1758" s="68"/>
      <c r="AN1758" s="68"/>
      <c r="AO1758" s="68"/>
      <c r="AP1758" s="68"/>
      <c r="AQ1758" s="68"/>
      <c r="AR1758" s="68"/>
      <c r="AS1758" s="68"/>
      <c r="AT1758" s="68"/>
      <c r="AU1758" s="68"/>
      <c r="AV1758" s="68"/>
      <c r="AW1758" s="68"/>
      <c r="AX1758" s="68"/>
      <c r="AY1758" s="68"/>
      <c r="AZ1758" s="68"/>
      <c r="BA1758" s="68"/>
      <c r="BB1758" s="68"/>
      <c r="BC1758" s="68"/>
      <c r="BD1758" s="68"/>
      <c r="BE1758" s="68"/>
      <c r="BF1758" s="68"/>
      <c r="BG1758" s="68"/>
      <c r="BH1758" s="68"/>
      <c r="BI1758" s="68"/>
      <c r="BJ1758" s="68"/>
      <c r="BK1758" s="68"/>
      <c r="BL1758" s="68"/>
      <c r="BM1758" s="68"/>
      <c r="BN1758" s="68"/>
      <c r="BO1758" s="68"/>
      <c r="BP1758" s="68"/>
      <c r="BQ1758" s="68"/>
      <c r="BR1758" s="68"/>
      <c r="BS1758" s="46"/>
    </row>
    <row r="1759" spans="4:71" s="47" customFormat="1" ht="9.75" customHeight="1" x14ac:dyDescent="0.3">
      <c r="D1759" s="68"/>
      <c r="E1759" s="68"/>
      <c r="F1759" s="68"/>
      <c r="G1759" s="68"/>
      <c r="H1759" s="68"/>
      <c r="I1759" s="68"/>
      <c r="J1759" s="68"/>
      <c r="K1759" s="68"/>
      <c r="L1759" s="68"/>
      <c r="M1759" s="68"/>
      <c r="N1759" s="68"/>
      <c r="O1759" s="68"/>
      <c r="P1759" s="68"/>
      <c r="Q1759" s="68"/>
      <c r="R1759" s="68"/>
      <c r="S1759" s="68"/>
      <c r="T1759" s="68"/>
      <c r="U1759" s="68"/>
      <c r="V1759" s="68"/>
      <c r="W1759" s="68"/>
      <c r="X1759" s="68"/>
      <c r="Y1759" s="68"/>
      <c r="Z1759" s="68"/>
      <c r="AA1759" s="68"/>
      <c r="AB1759" s="68"/>
      <c r="AC1759" s="68"/>
      <c r="AD1759" s="68"/>
      <c r="AE1759" s="68"/>
      <c r="AF1759" s="68"/>
      <c r="AG1759" s="68"/>
      <c r="AH1759" s="68"/>
      <c r="AI1759" s="68"/>
      <c r="AJ1759" s="68"/>
      <c r="AK1759" s="68"/>
      <c r="AL1759" s="68"/>
      <c r="AM1759" s="68"/>
      <c r="AN1759" s="68"/>
      <c r="AO1759" s="68"/>
      <c r="AP1759" s="68"/>
      <c r="AQ1759" s="68"/>
      <c r="AR1759" s="68"/>
      <c r="AS1759" s="68"/>
      <c r="AT1759" s="68"/>
      <c r="AU1759" s="68"/>
      <c r="AV1759" s="68"/>
      <c r="AW1759" s="68"/>
      <c r="AX1759" s="68"/>
      <c r="AY1759" s="68"/>
      <c r="AZ1759" s="68"/>
      <c r="BA1759" s="68"/>
      <c r="BB1759" s="68"/>
      <c r="BC1759" s="68"/>
      <c r="BD1759" s="68"/>
      <c r="BE1759" s="68"/>
      <c r="BF1759" s="68"/>
      <c r="BG1759" s="68"/>
      <c r="BH1759" s="68"/>
      <c r="BI1759" s="68"/>
      <c r="BJ1759" s="68"/>
      <c r="BK1759" s="68"/>
      <c r="BL1759" s="68"/>
      <c r="BM1759" s="68"/>
      <c r="BN1759" s="68"/>
      <c r="BO1759" s="68"/>
      <c r="BP1759" s="68"/>
      <c r="BQ1759" s="68"/>
      <c r="BR1759" s="68"/>
      <c r="BS1759" s="46"/>
    </row>
    <row r="1760" spans="4:71" s="47" customFormat="1" ht="9.75" customHeight="1" x14ac:dyDescent="0.3">
      <c r="D1760" s="68"/>
      <c r="E1760" s="68"/>
      <c r="F1760" s="68"/>
      <c r="G1760" s="68"/>
      <c r="H1760" s="68"/>
      <c r="I1760" s="68"/>
      <c r="J1760" s="68"/>
      <c r="K1760" s="68"/>
      <c r="L1760" s="68"/>
      <c r="M1760" s="68"/>
      <c r="N1760" s="68"/>
      <c r="O1760" s="68"/>
      <c r="P1760" s="68"/>
      <c r="Q1760" s="68"/>
      <c r="R1760" s="68"/>
      <c r="S1760" s="68"/>
      <c r="T1760" s="68"/>
      <c r="U1760" s="68"/>
      <c r="V1760" s="68"/>
      <c r="W1760" s="68"/>
      <c r="X1760" s="68"/>
      <c r="Y1760" s="68"/>
      <c r="Z1760" s="68"/>
      <c r="AA1760" s="68"/>
      <c r="AB1760" s="68"/>
      <c r="AC1760" s="68"/>
      <c r="AD1760" s="68"/>
      <c r="AE1760" s="68"/>
      <c r="AF1760" s="68"/>
      <c r="AG1760" s="68"/>
      <c r="AH1760" s="68"/>
      <c r="AI1760" s="68"/>
      <c r="AJ1760" s="68"/>
      <c r="AK1760" s="68"/>
      <c r="AL1760" s="68"/>
      <c r="AM1760" s="68"/>
      <c r="AN1760" s="68"/>
      <c r="AO1760" s="68"/>
      <c r="AP1760" s="68"/>
      <c r="AQ1760" s="68"/>
      <c r="AR1760" s="68"/>
      <c r="AS1760" s="68"/>
      <c r="AT1760" s="68"/>
      <c r="AU1760" s="68"/>
      <c r="AV1760" s="68"/>
      <c r="AW1760" s="68"/>
      <c r="AX1760" s="68"/>
      <c r="AY1760" s="68"/>
      <c r="AZ1760" s="68"/>
      <c r="BA1760" s="68"/>
      <c r="BB1760" s="68"/>
      <c r="BC1760" s="68"/>
      <c r="BD1760" s="68"/>
      <c r="BE1760" s="68"/>
      <c r="BF1760" s="68"/>
      <c r="BG1760" s="68"/>
      <c r="BH1760" s="68"/>
      <c r="BI1760" s="68"/>
      <c r="BJ1760" s="68"/>
      <c r="BK1760" s="68"/>
      <c r="BL1760" s="68"/>
      <c r="BM1760" s="68"/>
      <c r="BN1760" s="68"/>
      <c r="BO1760" s="68"/>
      <c r="BP1760" s="68"/>
      <c r="BQ1760" s="68"/>
      <c r="BR1760" s="68"/>
      <c r="BS1760" s="46"/>
    </row>
    <row r="1761" spans="4:71" s="47" customFormat="1" ht="9.75" customHeight="1" x14ac:dyDescent="0.3">
      <c r="D1761" s="68"/>
      <c r="E1761" s="68"/>
      <c r="F1761" s="68"/>
      <c r="G1761" s="68"/>
      <c r="H1761" s="68"/>
      <c r="I1761" s="68"/>
      <c r="J1761" s="68"/>
      <c r="K1761" s="68"/>
      <c r="L1761" s="68"/>
      <c r="M1761" s="68"/>
      <c r="N1761" s="68"/>
      <c r="O1761" s="68"/>
      <c r="P1761" s="68"/>
      <c r="Q1761" s="68"/>
      <c r="R1761" s="68"/>
      <c r="S1761" s="68"/>
      <c r="T1761" s="68"/>
      <c r="U1761" s="68"/>
      <c r="V1761" s="68"/>
      <c r="W1761" s="68"/>
      <c r="X1761" s="68"/>
      <c r="Y1761" s="68"/>
      <c r="Z1761" s="68"/>
      <c r="AA1761" s="68"/>
      <c r="AB1761" s="68"/>
      <c r="AC1761" s="68"/>
      <c r="AD1761" s="68"/>
      <c r="AE1761" s="68"/>
      <c r="AF1761" s="68"/>
      <c r="AG1761" s="68"/>
      <c r="AH1761" s="68"/>
      <c r="AI1761" s="68"/>
      <c r="AJ1761" s="68"/>
      <c r="AK1761" s="68"/>
      <c r="AL1761" s="68"/>
      <c r="AM1761" s="68"/>
      <c r="AN1761" s="68"/>
      <c r="AO1761" s="68"/>
      <c r="AP1761" s="68"/>
      <c r="AQ1761" s="68"/>
      <c r="AR1761" s="68"/>
      <c r="AS1761" s="68"/>
      <c r="AT1761" s="68"/>
      <c r="AU1761" s="68"/>
      <c r="AV1761" s="68"/>
      <c r="AW1761" s="68"/>
      <c r="AX1761" s="68"/>
      <c r="AY1761" s="68"/>
      <c r="AZ1761" s="68"/>
      <c r="BA1761" s="68"/>
      <c r="BB1761" s="68"/>
      <c r="BC1761" s="68"/>
      <c r="BD1761" s="68"/>
      <c r="BE1761" s="68"/>
      <c r="BF1761" s="68"/>
      <c r="BG1761" s="68"/>
      <c r="BH1761" s="68"/>
      <c r="BI1761" s="68"/>
      <c r="BJ1761" s="68"/>
      <c r="BK1761" s="68"/>
      <c r="BL1761" s="68"/>
      <c r="BM1761" s="68"/>
      <c r="BN1761" s="68"/>
      <c r="BO1761" s="68"/>
      <c r="BP1761" s="68"/>
      <c r="BQ1761" s="68"/>
      <c r="BR1761" s="68"/>
      <c r="BS1761" s="46"/>
    </row>
    <row r="1762" spans="4:71" s="47" customFormat="1" ht="9.75" customHeight="1" x14ac:dyDescent="0.3">
      <c r="D1762" s="68"/>
      <c r="E1762" s="68"/>
      <c r="F1762" s="68"/>
      <c r="G1762" s="68"/>
      <c r="H1762" s="68"/>
      <c r="I1762" s="68"/>
      <c r="J1762" s="68"/>
      <c r="K1762" s="68"/>
      <c r="L1762" s="68"/>
      <c r="M1762" s="68"/>
      <c r="N1762" s="68"/>
      <c r="O1762" s="68"/>
      <c r="P1762" s="68"/>
      <c r="Q1762" s="68"/>
      <c r="R1762" s="68"/>
      <c r="S1762" s="68"/>
      <c r="T1762" s="68"/>
      <c r="U1762" s="68"/>
      <c r="V1762" s="68"/>
      <c r="W1762" s="68"/>
      <c r="X1762" s="68"/>
      <c r="Y1762" s="68"/>
      <c r="Z1762" s="68"/>
      <c r="AA1762" s="68"/>
      <c r="AB1762" s="68"/>
      <c r="AC1762" s="68"/>
      <c r="AD1762" s="68"/>
      <c r="AE1762" s="68"/>
      <c r="AF1762" s="68"/>
      <c r="AG1762" s="68"/>
      <c r="AH1762" s="68"/>
      <c r="AI1762" s="68"/>
      <c r="AJ1762" s="68"/>
      <c r="AK1762" s="68"/>
      <c r="AL1762" s="68"/>
      <c r="AM1762" s="68"/>
      <c r="AN1762" s="68"/>
      <c r="AO1762" s="68"/>
      <c r="AP1762" s="68"/>
      <c r="AQ1762" s="68"/>
      <c r="AR1762" s="68"/>
      <c r="AS1762" s="68"/>
      <c r="AT1762" s="68"/>
      <c r="AU1762" s="68"/>
      <c r="AV1762" s="68"/>
      <c r="AW1762" s="68"/>
      <c r="AX1762" s="68"/>
      <c r="AY1762" s="68"/>
      <c r="AZ1762" s="68"/>
      <c r="BA1762" s="68"/>
      <c r="BB1762" s="68"/>
      <c r="BC1762" s="68"/>
      <c r="BD1762" s="68"/>
      <c r="BE1762" s="68"/>
      <c r="BF1762" s="68"/>
      <c r="BG1762" s="68"/>
      <c r="BH1762" s="68"/>
      <c r="BI1762" s="68"/>
      <c r="BJ1762" s="68"/>
      <c r="BK1762" s="68"/>
      <c r="BL1762" s="68"/>
      <c r="BM1762" s="68"/>
      <c r="BN1762" s="68"/>
      <c r="BO1762" s="68"/>
      <c r="BP1762" s="68"/>
      <c r="BQ1762" s="68"/>
      <c r="BR1762" s="68"/>
      <c r="BS1762" s="46"/>
    </row>
    <row r="1763" spans="4:71" s="47" customFormat="1" ht="9.75" customHeight="1" x14ac:dyDescent="0.3">
      <c r="D1763" s="68"/>
      <c r="E1763" s="68"/>
      <c r="F1763" s="68"/>
      <c r="G1763" s="68"/>
      <c r="H1763" s="68"/>
      <c r="I1763" s="68"/>
      <c r="J1763" s="68"/>
      <c r="K1763" s="68"/>
      <c r="L1763" s="68"/>
      <c r="M1763" s="68"/>
      <c r="N1763" s="68"/>
      <c r="O1763" s="68"/>
      <c r="P1763" s="68"/>
      <c r="Q1763" s="68"/>
      <c r="R1763" s="68"/>
      <c r="S1763" s="68"/>
      <c r="T1763" s="68"/>
      <c r="U1763" s="68"/>
      <c r="V1763" s="68"/>
      <c r="W1763" s="68"/>
      <c r="X1763" s="68"/>
      <c r="Y1763" s="68"/>
      <c r="Z1763" s="68"/>
      <c r="AA1763" s="68"/>
      <c r="AB1763" s="68"/>
      <c r="AC1763" s="68"/>
      <c r="AD1763" s="68"/>
      <c r="AE1763" s="68"/>
      <c r="AF1763" s="68"/>
      <c r="AG1763" s="68"/>
      <c r="AH1763" s="68"/>
      <c r="AI1763" s="68"/>
      <c r="AJ1763" s="68"/>
      <c r="AK1763" s="68"/>
      <c r="AL1763" s="68"/>
      <c r="AM1763" s="68"/>
      <c r="AN1763" s="68"/>
      <c r="AO1763" s="68"/>
      <c r="AP1763" s="68"/>
      <c r="AQ1763" s="68"/>
      <c r="AR1763" s="68"/>
      <c r="AS1763" s="68"/>
      <c r="AT1763" s="68"/>
      <c r="AU1763" s="68"/>
      <c r="AV1763" s="68"/>
      <c r="AW1763" s="68"/>
      <c r="AX1763" s="68"/>
      <c r="AY1763" s="68"/>
      <c r="AZ1763" s="68"/>
      <c r="BA1763" s="68"/>
      <c r="BB1763" s="68"/>
      <c r="BC1763" s="68"/>
      <c r="BD1763" s="68"/>
      <c r="BE1763" s="68"/>
      <c r="BF1763" s="68"/>
      <c r="BG1763" s="68"/>
      <c r="BH1763" s="68"/>
      <c r="BI1763" s="68"/>
      <c r="BJ1763" s="68"/>
      <c r="BK1763" s="68"/>
      <c r="BL1763" s="68"/>
      <c r="BM1763" s="68"/>
      <c r="BN1763" s="68"/>
      <c r="BO1763" s="68"/>
      <c r="BP1763" s="68"/>
      <c r="BQ1763" s="68"/>
      <c r="BR1763" s="68"/>
      <c r="BS1763" s="46"/>
    </row>
    <row r="1764" spans="4:71" s="47" customFormat="1" ht="9.75" customHeight="1" x14ac:dyDescent="0.3">
      <c r="D1764" s="68"/>
      <c r="E1764" s="68"/>
      <c r="F1764" s="68"/>
      <c r="G1764" s="68"/>
      <c r="H1764" s="68"/>
      <c r="I1764" s="68"/>
      <c r="J1764" s="68"/>
      <c r="K1764" s="68"/>
      <c r="L1764" s="68"/>
      <c r="M1764" s="68"/>
      <c r="N1764" s="68"/>
      <c r="O1764" s="68"/>
      <c r="P1764" s="68"/>
      <c r="Q1764" s="68"/>
      <c r="R1764" s="68"/>
      <c r="S1764" s="68"/>
      <c r="T1764" s="68"/>
      <c r="U1764" s="68"/>
      <c r="V1764" s="68"/>
      <c r="W1764" s="68"/>
      <c r="X1764" s="68"/>
      <c r="Y1764" s="68"/>
      <c r="Z1764" s="68"/>
      <c r="AA1764" s="68"/>
      <c r="AB1764" s="68"/>
      <c r="AC1764" s="68"/>
      <c r="AD1764" s="68"/>
      <c r="AE1764" s="68"/>
      <c r="AF1764" s="68"/>
      <c r="AG1764" s="68"/>
      <c r="AH1764" s="68"/>
      <c r="AI1764" s="68"/>
      <c r="AJ1764" s="68"/>
      <c r="AK1764" s="68"/>
      <c r="AL1764" s="68"/>
      <c r="AM1764" s="68"/>
      <c r="AN1764" s="68"/>
      <c r="AO1764" s="68"/>
      <c r="AP1764" s="68"/>
      <c r="AQ1764" s="68"/>
      <c r="AR1764" s="68"/>
      <c r="AS1764" s="68"/>
      <c r="AT1764" s="68"/>
      <c r="AU1764" s="68"/>
      <c r="AV1764" s="68"/>
      <c r="AW1764" s="68"/>
      <c r="AX1764" s="68"/>
      <c r="AY1764" s="68"/>
      <c r="AZ1764" s="68"/>
      <c r="BA1764" s="68"/>
      <c r="BB1764" s="68"/>
      <c r="BC1764" s="68"/>
      <c r="BD1764" s="68"/>
      <c r="BE1764" s="68"/>
      <c r="BF1764" s="68"/>
      <c r="BG1764" s="68"/>
      <c r="BH1764" s="68"/>
      <c r="BI1764" s="68"/>
      <c r="BJ1764" s="68"/>
      <c r="BK1764" s="68"/>
      <c r="BL1764" s="68"/>
      <c r="BM1764" s="68"/>
      <c r="BN1764" s="68"/>
      <c r="BO1764" s="68"/>
      <c r="BP1764" s="68"/>
      <c r="BQ1764" s="68"/>
      <c r="BR1764" s="68"/>
      <c r="BS1764" s="46"/>
    </row>
    <row r="1765" spans="4:71" s="47" customFormat="1" ht="9.75" customHeight="1" x14ac:dyDescent="0.3">
      <c r="D1765" s="68"/>
      <c r="E1765" s="68"/>
      <c r="F1765" s="68"/>
      <c r="G1765" s="68"/>
      <c r="H1765" s="68"/>
      <c r="I1765" s="68"/>
      <c r="J1765" s="68"/>
      <c r="K1765" s="68"/>
      <c r="L1765" s="68"/>
      <c r="M1765" s="68"/>
      <c r="N1765" s="68"/>
      <c r="O1765" s="68"/>
      <c r="P1765" s="68"/>
      <c r="Q1765" s="68"/>
      <c r="R1765" s="68"/>
      <c r="S1765" s="68"/>
      <c r="T1765" s="68"/>
      <c r="U1765" s="68"/>
      <c r="V1765" s="68"/>
      <c r="W1765" s="68"/>
      <c r="X1765" s="68"/>
      <c r="Y1765" s="68"/>
      <c r="Z1765" s="68"/>
      <c r="AA1765" s="68"/>
      <c r="AB1765" s="68"/>
      <c r="AC1765" s="68"/>
      <c r="AD1765" s="68"/>
      <c r="AE1765" s="68"/>
      <c r="AF1765" s="68"/>
      <c r="AG1765" s="68"/>
      <c r="AH1765" s="68"/>
      <c r="AI1765" s="68"/>
      <c r="AJ1765" s="68"/>
      <c r="AK1765" s="68"/>
      <c r="AL1765" s="68"/>
      <c r="AM1765" s="68"/>
      <c r="AN1765" s="68"/>
      <c r="AO1765" s="68"/>
      <c r="AP1765" s="68"/>
      <c r="AQ1765" s="68"/>
      <c r="AR1765" s="68"/>
      <c r="AS1765" s="68"/>
      <c r="AT1765" s="68"/>
      <c r="AU1765" s="68"/>
      <c r="AV1765" s="68"/>
      <c r="AW1765" s="68"/>
      <c r="AX1765" s="68"/>
      <c r="AY1765" s="68"/>
      <c r="AZ1765" s="68"/>
      <c r="BA1765" s="68"/>
      <c r="BB1765" s="68"/>
      <c r="BC1765" s="68"/>
      <c r="BD1765" s="68"/>
      <c r="BE1765" s="68"/>
      <c r="BF1765" s="68"/>
      <c r="BG1765" s="68"/>
      <c r="BH1765" s="68"/>
      <c r="BI1765" s="68"/>
      <c r="BJ1765" s="68"/>
      <c r="BK1765" s="68"/>
      <c r="BL1765" s="68"/>
      <c r="BM1765" s="68"/>
      <c r="BN1765" s="68"/>
      <c r="BO1765" s="68"/>
      <c r="BP1765" s="68"/>
      <c r="BQ1765" s="68"/>
      <c r="BR1765" s="68"/>
      <c r="BS1765" s="46"/>
    </row>
    <row r="1766" spans="4:71" s="47" customFormat="1" ht="9.75" customHeight="1" x14ac:dyDescent="0.3">
      <c r="D1766" s="68"/>
      <c r="E1766" s="68"/>
      <c r="F1766" s="68"/>
      <c r="G1766" s="68"/>
      <c r="H1766" s="68"/>
      <c r="I1766" s="68"/>
      <c r="J1766" s="68"/>
      <c r="K1766" s="68"/>
      <c r="L1766" s="68"/>
      <c r="M1766" s="68"/>
      <c r="N1766" s="68"/>
      <c r="O1766" s="68"/>
      <c r="P1766" s="68"/>
      <c r="Q1766" s="68"/>
      <c r="R1766" s="68"/>
      <c r="S1766" s="68"/>
      <c r="T1766" s="68"/>
      <c r="U1766" s="68"/>
      <c r="V1766" s="68"/>
      <c r="W1766" s="68"/>
      <c r="X1766" s="68"/>
      <c r="Y1766" s="68"/>
      <c r="Z1766" s="68"/>
      <c r="AA1766" s="68"/>
      <c r="AB1766" s="68"/>
      <c r="AC1766" s="68"/>
      <c r="AD1766" s="68"/>
      <c r="AE1766" s="68"/>
      <c r="AF1766" s="68"/>
      <c r="AG1766" s="68"/>
      <c r="AH1766" s="68"/>
      <c r="AI1766" s="68"/>
      <c r="AJ1766" s="68"/>
      <c r="AK1766" s="68"/>
      <c r="AL1766" s="68"/>
      <c r="AM1766" s="68"/>
      <c r="AN1766" s="68"/>
      <c r="AO1766" s="68"/>
      <c r="AP1766" s="68"/>
      <c r="AQ1766" s="68"/>
      <c r="AR1766" s="68"/>
      <c r="AS1766" s="68"/>
      <c r="AT1766" s="68"/>
      <c r="AU1766" s="68"/>
      <c r="AV1766" s="68"/>
      <c r="AW1766" s="68"/>
      <c r="AX1766" s="68"/>
      <c r="AY1766" s="68"/>
      <c r="AZ1766" s="68"/>
      <c r="BA1766" s="68"/>
      <c r="BB1766" s="68"/>
      <c r="BC1766" s="68"/>
      <c r="BD1766" s="68"/>
      <c r="BE1766" s="68"/>
      <c r="BF1766" s="68"/>
      <c r="BG1766" s="68"/>
      <c r="BH1766" s="68"/>
      <c r="BI1766" s="68"/>
      <c r="BJ1766" s="68"/>
      <c r="BK1766" s="68"/>
      <c r="BL1766" s="68"/>
      <c r="BM1766" s="68"/>
      <c r="BN1766" s="68"/>
      <c r="BO1766" s="68"/>
      <c r="BP1766" s="68"/>
      <c r="BQ1766" s="68"/>
      <c r="BR1766" s="68"/>
      <c r="BS1766" s="46"/>
    </row>
    <row r="1767" spans="4:71" s="47" customFormat="1" ht="9.75" customHeight="1" x14ac:dyDescent="0.3">
      <c r="D1767" s="68"/>
      <c r="E1767" s="68"/>
      <c r="F1767" s="68"/>
      <c r="G1767" s="68"/>
      <c r="H1767" s="68"/>
      <c r="I1767" s="68"/>
      <c r="J1767" s="68"/>
      <c r="K1767" s="68"/>
      <c r="L1767" s="68"/>
      <c r="M1767" s="68"/>
      <c r="N1767" s="68"/>
      <c r="O1767" s="68"/>
      <c r="P1767" s="68"/>
      <c r="Q1767" s="68"/>
      <c r="R1767" s="68"/>
      <c r="S1767" s="68"/>
      <c r="T1767" s="68"/>
      <c r="U1767" s="68"/>
      <c r="V1767" s="68"/>
      <c r="W1767" s="68"/>
      <c r="X1767" s="68"/>
      <c r="Y1767" s="68"/>
      <c r="Z1767" s="68"/>
      <c r="AA1767" s="68"/>
      <c r="AB1767" s="68"/>
      <c r="AC1767" s="68"/>
      <c r="AD1767" s="68"/>
      <c r="AE1767" s="68"/>
      <c r="AF1767" s="68"/>
      <c r="AG1767" s="68"/>
      <c r="AH1767" s="68"/>
      <c r="AI1767" s="68"/>
      <c r="AJ1767" s="68"/>
      <c r="AK1767" s="68"/>
      <c r="AL1767" s="68"/>
      <c r="AM1767" s="68"/>
      <c r="AN1767" s="68"/>
      <c r="AO1767" s="68"/>
      <c r="AP1767" s="68"/>
      <c r="AQ1767" s="68"/>
      <c r="AR1767" s="68"/>
      <c r="AS1767" s="68"/>
      <c r="AT1767" s="68"/>
      <c r="AU1767" s="68"/>
      <c r="AV1767" s="68"/>
      <c r="AW1767" s="68"/>
      <c r="AX1767" s="68"/>
      <c r="AY1767" s="68"/>
      <c r="AZ1767" s="68"/>
      <c r="BA1767" s="68"/>
      <c r="BB1767" s="68"/>
      <c r="BC1767" s="68"/>
      <c r="BD1767" s="68"/>
      <c r="BE1767" s="68"/>
      <c r="BF1767" s="68"/>
      <c r="BG1767" s="68"/>
      <c r="BH1767" s="68"/>
      <c r="BI1767" s="68"/>
      <c r="BJ1767" s="68"/>
      <c r="BK1767" s="68"/>
      <c r="BL1767" s="68"/>
      <c r="BM1767" s="68"/>
      <c r="BN1767" s="68"/>
      <c r="BO1767" s="68"/>
      <c r="BP1767" s="68"/>
      <c r="BQ1767" s="68"/>
      <c r="BR1767" s="68"/>
      <c r="BS1767" s="46"/>
    </row>
    <row r="1768" spans="4:71" s="47" customFormat="1" ht="9.75" customHeight="1" x14ac:dyDescent="0.3">
      <c r="D1768" s="68"/>
      <c r="E1768" s="68"/>
      <c r="F1768" s="68"/>
      <c r="G1768" s="68"/>
      <c r="H1768" s="68"/>
      <c r="I1768" s="68"/>
      <c r="J1768" s="68"/>
      <c r="K1768" s="68"/>
      <c r="L1768" s="68"/>
      <c r="M1768" s="68"/>
      <c r="N1768" s="68"/>
      <c r="O1768" s="68"/>
      <c r="P1768" s="68"/>
      <c r="Q1768" s="68"/>
      <c r="R1768" s="68"/>
      <c r="S1768" s="68"/>
      <c r="T1768" s="68"/>
      <c r="U1768" s="68"/>
      <c r="V1768" s="68"/>
      <c r="W1768" s="68"/>
      <c r="X1768" s="68"/>
      <c r="Y1768" s="68"/>
      <c r="Z1768" s="68"/>
      <c r="AA1768" s="68"/>
      <c r="AB1768" s="68"/>
      <c r="AC1768" s="68"/>
      <c r="AD1768" s="68"/>
      <c r="AE1768" s="68"/>
      <c r="AF1768" s="68"/>
      <c r="AG1768" s="68"/>
      <c r="AH1768" s="68"/>
      <c r="AI1768" s="68"/>
      <c r="AJ1768" s="68"/>
      <c r="AK1768" s="68"/>
      <c r="AL1768" s="68"/>
      <c r="AM1768" s="68"/>
      <c r="AN1768" s="68"/>
      <c r="AO1768" s="68"/>
      <c r="AP1768" s="68"/>
      <c r="AQ1768" s="68"/>
      <c r="AR1768" s="68"/>
      <c r="AS1768" s="68"/>
      <c r="AT1768" s="68"/>
      <c r="AU1768" s="68"/>
      <c r="AV1768" s="68"/>
      <c r="AW1768" s="68"/>
      <c r="AX1768" s="68"/>
      <c r="AY1768" s="68"/>
      <c r="AZ1768" s="68"/>
      <c r="BA1768" s="68"/>
      <c r="BB1768" s="68"/>
      <c r="BC1768" s="68"/>
      <c r="BD1768" s="68"/>
      <c r="BE1768" s="68"/>
      <c r="BF1768" s="68"/>
      <c r="BG1768" s="68"/>
      <c r="BH1768" s="68"/>
      <c r="BI1768" s="68"/>
      <c r="BJ1768" s="68"/>
      <c r="BK1768" s="68"/>
      <c r="BL1768" s="68"/>
      <c r="BM1768" s="68"/>
      <c r="BN1768" s="68"/>
      <c r="BO1768" s="68"/>
      <c r="BP1768" s="68"/>
      <c r="BQ1768" s="68"/>
      <c r="BR1768" s="68"/>
      <c r="BS1768" s="46"/>
    </row>
    <row r="1769" spans="4:71" s="47" customFormat="1" ht="9.75" customHeight="1" x14ac:dyDescent="0.3">
      <c r="D1769" s="68"/>
      <c r="E1769" s="68"/>
      <c r="F1769" s="68"/>
      <c r="G1769" s="68"/>
      <c r="H1769" s="68"/>
      <c r="I1769" s="68"/>
      <c r="J1769" s="68"/>
      <c r="K1769" s="68"/>
      <c r="L1769" s="68"/>
      <c r="M1769" s="68"/>
      <c r="N1769" s="68"/>
      <c r="O1769" s="68"/>
      <c r="P1769" s="68"/>
      <c r="Q1769" s="68"/>
      <c r="R1769" s="68"/>
      <c r="S1769" s="68"/>
      <c r="T1769" s="68"/>
      <c r="U1769" s="68"/>
      <c r="V1769" s="68"/>
      <c r="W1769" s="68"/>
      <c r="X1769" s="68"/>
      <c r="Y1769" s="68"/>
      <c r="Z1769" s="68"/>
      <c r="AA1769" s="68"/>
      <c r="AB1769" s="68"/>
      <c r="AC1769" s="68"/>
      <c r="AD1769" s="68"/>
      <c r="AE1769" s="68"/>
      <c r="AF1769" s="68"/>
      <c r="AG1769" s="68"/>
      <c r="AH1769" s="68"/>
      <c r="AI1769" s="68"/>
      <c r="AJ1769" s="68"/>
      <c r="AK1769" s="68"/>
      <c r="AL1769" s="68"/>
      <c r="AM1769" s="68"/>
      <c r="AN1769" s="68"/>
      <c r="AO1769" s="68"/>
      <c r="AP1769" s="68"/>
      <c r="AQ1769" s="68"/>
      <c r="AR1769" s="68"/>
      <c r="AS1769" s="68"/>
      <c r="AT1769" s="68"/>
      <c r="AU1769" s="68"/>
      <c r="AV1769" s="68"/>
      <c r="AW1769" s="68"/>
      <c r="AX1769" s="68"/>
      <c r="AY1769" s="68"/>
      <c r="AZ1769" s="68"/>
      <c r="BA1769" s="68"/>
      <c r="BB1769" s="68"/>
      <c r="BC1769" s="68"/>
      <c r="BD1769" s="68"/>
      <c r="BE1769" s="68"/>
      <c r="BF1769" s="68"/>
      <c r="BG1769" s="68"/>
      <c r="BH1769" s="68"/>
      <c r="BI1769" s="68"/>
      <c r="BJ1769" s="68"/>
      <c r="BK1769" s="68"/>
      <c r="BL1769" s="68"/>
      <c r="BM1769" s="68"/>
      <c r="BN1769" s="68"/>
      <c r="BO1769" s="68"/>
      <c r="BP1769" s="68"/>
      <c r="BQ1769" s="68"/>
      <c r="BR1769" s="68"/>
      <c r="BS1769" s="46"/>
    </row>
    <row r="1770" spans="4:71" s="47" customFormat="1" ht="9.75" customHeight="1" x14ac:dyDescent="0.3">
      <c r="D1770" s="68"/>
      <c r="E1770" s="68"/>
      <c r="F1770" s="68"/>
      <c r="G1770" s="68"/>
      <c r="H1770" s="68"/>
      <c r="I1770" s="68"/>
      <c r="J1770" s="68"/>
      <c r="K1770" s="68"/>
      <c r="L1770" s="68"/>
      <c r="M1770" s="68"/>
      <c r="N1770" s="68"/>
      <c r="O1770" s="68"/>
      <c r="P1770" s="68"/>
      <c r="Q1770" s="68"/>
      <c r="R1770" s="68"/>
      <c r="S1770" s="68"/>
      <c r="T1770" s="68"/>
      <c r="U1770" s="68"/>
      <c r="V1770" s="68"/>
      <c r="W1770" s="68"/>
      <c r="X1770" s="68"/>
      <c r="Y1770" s="68"/>
      <c r="Z1770" s="68"/>
      <c r="AA1770" s="68"/>
      <c r="AB1770" s="68"/>
      <c r="AC1770" s="68"/>
      <c r="AD1770" s="68"/>
      <c r="AE1770" s="68"/>
      <c r="AF1770" s="68"/>
      <c r="AG1770" s="68"/>
      <c r="AH1770" s="68"/>
      <c r="AI1770" s="68"/>
      <c r="AJ1770" s="68"/>
      <c r="AK1770" s="68"/>
      <c r="AL1770" s="68"/>
      <c r="AM1770" s="68"/>
      <c r="AN1770" s="68"/>
      <c r="AO1770" s="68"/>
      <c r="AP1770" s="68"/>
      <c r="AQ1770" s="68"/>
      <c r="AR1770" s="68"/>
      <c r="AS1770" s="68"/>
      <c r="AT1770" s="68"/>
      <c r="AU1770" s="68"/>
      <c r="AV1770" s="68"/>
      <c r="AW1770" s="68"/>
      <c r="AX1770" s="68"/>
      <c r="AY1770" s="68"/>
      <c r="AZ1770" s="68"/>
      <c r="BA1770" s="68"/>
      <c r="BB1770" s="68"/>
      <c r="BC1770" s="68"/>
      <c r="BD1770" s="68"/>
      <c r="BE1770" s="68"/>
      <c r="BF1770" s="68"/>
      <c r="BG1770" s="68"/>
      <c r="BH1770" s="68"/>
      <c r="BI1770" s="68"/>
      <c r="BJ1770" s="68"/>
      <c r="BK1770" s="68"/>
      <c r="BL1770" s="68"/>
      <c r="BM1770" s="68"/>
      <c r="BN1770" s="68"/>
      <c r="BO1770" s="68"/>
      <c r="BP1770" s="68"/>
      <c r="BQ1770" s="68"/>
      <c r="BR1770" s="68"/>
      <c r="BS1770" s="46"/>
    </row>
    <row r="1771" spans="4:71" s="47" customFormat="1" ht="9.75" customHeight="1" x14ac:dyDescent="0.3">
      <c r="D1771" s="68"/>
      <c r="E1771" s="68"/>
      <c r="F1771" s="68"/>
      <c r="G1771" s="68"/>
      <c r="H1771" s="68"/>
      <c r="I1771" s="68"/>
      <c r="J1771" s="68"/>
      <c r="K1771" s="68"/>
      <c r="L1771" s="68"/>
      <c r="M1771" s="68"/>
      <c r="N1771" s="68"/>
      <c r="O1771" s="68"/>
      <c r="P1771" s="68"/>
      <c r="Q1771" s="68"/>
      <c r="R1771" s="68"/>
      <c r="S1771" s="68"/>
      <c r="T1771" s="68"/>
      <c r="U1771" s="68"/>
      <c r="V1771" s="68"/>
      <c r="W1771" s="68"/>
      <c r="X1771" s="68"/>
      <c r="Y1771" s="68"/>
      <c r="Z1771" s="68"/>
      <c r="AA1771" s="68"/>
      <c r="AB1771" s="68"/>
      <c r="AC1771" s="68"/>
      <c r="AD1771" s="68"/>
      <c r="AE1771" s="68"/>
      <c r="AF1771" s="68"/>
      <c r="AG1771" s="68"/>
      <c r="AH1771" s="68"/>
      <c r="AI1771" s="68"/>
      <c r="AJ1771" s="68"/>
      <c r="AK1771" s="68"/>
      <c r="AL1771" s="68"/>
      <c r="AM1771" s="68"/>
      <c r="AN1771" s="68"/>
      <c r="AO1771" s="68"/>
      <c r="AP1771" s="68"/>
      <c r="AQ1771" s="68"/>
      <c r="AR1771" s="68"/>
      <c r="AS1771" s="68"/>
      <c r="AT1771" s="68"/>
      <c r="AU1771" s="68"/>
      <c r="AV1771" s="68"/>
      <c r="AW1771" s="68"/>
      <c r="AX1771" s="68"/>
      <c r="AY1771" s="68"/>
      <c r="AZ1771" s="68"/>
      <c r="BA1771" s="68"/>
      <c r="BB1771" s="68"/>
      <c r="BC1771" s="68"/>
      <c r="BD1771" s="68"/>
      <c r="BE1771" s="68"/>
      <c r="BF1771" s="68"/>
      <c r="BG1771" s="68"/>
      <c r="BH1771" s="68"/>
      <c r="BI1771" s="68"/>
      <c r="BJ1771" s="68"/>
      <c r="BK1771" s="68"/>
      <c r="BL1771" s="68"/>
      <c r="BM1771" s="68"/>
      <c r="BN1771" s="68"/>
      <c r="BO1771" s="68"/>
      <c r="BP1771" s="68"/>
      <c r="BQ1771" s="68"/>
      <c r="BR1771" s="68"/>
      <c r="BS1771" s="46"/>
    </row>
    <row r="1772" spans="4:71" s="47" customFormat="1" ht="9.75" customHeight="1" x14ac:dyDescent="0.3">
      <c r="D1772" s="68"/>
      <c r="E1772" s="68"/>
      <c r="F1772" s="68"/>
      <c r="G1772" s="68"/>
      <c r="H1772" s="68"/>
      <c r="I1772" s="68"/>
      <c r="J1772" s="68"/>
      <c r="K1772" s="68"/>
      <c r="L1772" s="68"/>
      <c r="M1772" s="68"/>
      <c r="N1772" s="68"/>
      <c r="O1772" s="68"/>
      <c r="P1772" s="68"/>
      <c r="Q1772" s="68"/>
      <c r="R1772" s="68"/>
      <c r="S1772" s="68"/>
      <c r="T1772" s="68"/>
      <c r="U1772" s="68"/>
      <c r="V1772" s="68"/>
      <c r="W1772" s="68"/>
      <c r="X1772" s="68"/>
      <c r="Y1772" s="68"/>
      <c r="Z1772" s="68"/>
      <c r="AA1772" s="68"/>
      <c r="AB1772" s="68"/>
      <c r="AC1772" s="68"/>
      <c r="AD1772" s="68"/>
      <c r="AE1772" s="68"/>
      <c r="AF1772" s="68"/>
      <c r="AG1772" s="68"/>
      <c r="AH1772" s="68"/>
      <c r="AI1772" s="68"/>
      <c r="AJ1772" s="68"/>
      <c r="AK1772" s="68"/>
      <c r="AL1772" s="68"/>
      <c r="AM1772" s="68"/>
      <c r="AN1772" s="68"/>
      <c r="AO1772" s="68"/>
      <c r="AP1772" s="68"/>
      <c r="AQ1772" s="68"/>
      <c r="AR1772" s="68"/>
      <c r="AS1772" s="68"/>
      <c r="AT1772" s="68"/>
      <c r="AU1772" s="68"/>
      <c r="AV1772" s="68"/>
      <c r="AW1772" s="68"/>
      <c r="AX1772" s="68"/>
      <c r="AY1772" s="68"/>
      <c r="AZ1772" s="68"/>
      <c r="BA1772" s="68"/>
      <c r="BB1772" s="68"/>
      <c r="BC1772" s="68"/>
      <c r="BD1772" s="68"/>
      <c r="BE1772" s="68"/>
      <c r="BF1772" s="68"/>
      <c r="BG1772" s="68"/>
      <c r="BH1772" s="68"/>
      <c r="BI1772" s="68"/>
      <c r="BJ1772" s="68"/>
      <c r="BK1772" s="68"/>
      <c r="BL1772" s="68"/>
      <c r="BM1772" s="68"/>
      <c r="BN1772" s="68"/>
      <c r="BO1772" s="68"/>
      <c r="BP1772" s="68"/>
      <c r="BQ1772" s="68"/>
      <c r="BR1772" s="68"/>
      <c r="BS1772" s="46"/>
    </row>
    <row r="1773" spans="4:71" s="47" customFormat="1" ht="9.75" customHeight="1" x14ac:dyDescent="0.3">
      <c r="D1773" s="68"/>
      <c r="E1773" s="68"/>
      <c r="F1773" s="68"/>
      <c r="G1773" s="68"/>
      <c r="H1773" s="68"/>
      <c r="I1773" s="68"/>
      <c r="J1773" s="68"/>
      <c r="K1773" s="68"/>
      <c r="L1773" s="68"/>
      <c r="M1773" s="68"/>
      <c r="N1773" s="68"/>
      <c r="O1773" s="68"/>
      <c r="P1773" s="68"/>
      <c r="Q1773" s="68"/>
      <c r="R1773" s="68"/>
      <c r="S1773" s="68"/>
      <c r="T1773" s="68"/>
      <c r="U1773" s="68"/>
      <c r="V1773" s="68"/>
      <c r="W1773" s="68"/>
      <c r="X1773" s="68"/>
      <c r="Y1773" s="68"/>
      <c r="Z1773" s="68"/>
      <c r="AA1773" s="68"/>
      <c r="AB1773" s="68"/>
      <c r="AC1773" s="68"/>
      <c r="AD1773" s="68"/>
      <c r="AE1773" s="68"/>
      <c r="AF1773" s="68"/>
      <c r="AG1773" s="68"/>
      <c r="AH1773" s="68"/>
      <c r="AI1773" s="68"/>
      <c r="AJ1773" s="68"/>
      <c r="AK1773" s="68"/>
      <c r="AL1773" s="68"/>
      <c r="AM1773" s="68"/>
      <c r="AN1773" s="68"/>
      <c r="AO1773" s="68"/>
      <c r="AP1773" s="68"/>
      <c r="AQ1773" s="68"/>
      <c r="AR1773" s="68"/>
      <c r="AS1773" s="68"/>
      <c r="AT1773" s="68"/>
      <c r="AU1773" s="68"/>
      <c r="AV1773" s="68"/>
      <c r="AW1773" s="68"/>
      <c r="AX1773" s="68"/>
      <c r="AY1773" s="68"/>
      <c r="AZ1773" s="68"/>
      <c r="BA1773" s="68"/>
      <c r="BB1773" s="68"/>
      <c r="BC1773" s="68"/>
      <c r="BD1773" s="68"/>
      <c r="BE1773" s="68"/>
      <c r="BF1773" s="68"/>
      <c r="BG1773" s="68"/>
      <c r="BH1773" s="68"/>
      <c r="BI1773" s="68"/>
      <c r="BJ1773" s="68"/>
      <c r="BK1773" s="68"/>
      <c r="BL1773" s="68"/>
      <c r="BM1773" s="68"/>
      <c r="BN1773" s="68"/>
      <c r="BO1773" s="68"/>
      <c r="BP1773" s="68"/>
      <c r="BQ1773" s="68"/>
      <c r="BR1773" s="68"/>
      <c r="BS1773" s="46"/>
    </row>
    <row r="1774" spans="4:71" s="47" customFormat="1" ht="9.75" customHeight="1" x14ac:dyDescent="0.3">
      <c r="D1774" s="68"/>
      <c r="E1774" s="68"/>
      <c r="F1774" s="68"/>
      <c r="G1774" s="68"/>
      <c r="H1774" s="68"/>
      <c r="I1774" s="68"/>
      <c r="J1774" s="68"/>
      <c r="K1774" s="68"/>
      <c r="L1774" s="68"/>
      <c r="M1774" s="68"/>
      <c r="N1774" s="68"/>
      <c r="O1774" s="68"/>
      <c r="P1774" s="68"/>
      <c r="Q1774" s="68"/>
      <c r="R1774" s="68"/>
      <c r="S1774" s="68"/>
      <c r="T1774" s="68"/>
      <c r="U1774" s="68"/>
      <c r="V1774" s="68"/>
      <c r="W1774" s="68"/>
      <c r="X1774" s="68"/>
      <c r="Y1774" s="68"/>
      <c r="Z1774" s="68"/>
      <c r="AA1774" s="68"/>
      <c r="AB1774" s="68"/>
      <c r="AC1774" s="68"/>
      <c r="AD1774" s="68"/>
      <c r="AE1774" s="68"/>
      <c r="AF1774" s="68"/>
      <c r="AG1774" s="68"/>
      <c r="AH1774" s="68"/>
      <c r="AI1774" s="68"/>
      <c r="AJ1774" s="68"/>
      <c r="AK1774" s="68"/>
      <c r="AL1774" s="68"/>
      <c r="AM1774" s="68"/>
      <c r="AN1774" s="68"/>
      <c r="AO1774" s="68"/>
      <c r="AP1774" s="68"/>
      <c r="AQ1774" s="68"/>
      <c r="AR1774" s="68"/>
      <c r="AS1774" s="68"/>
      <c r="AT1774" s="68"/>
      <c r="AU1774" s="68"/>
      <c r="AV1774" s="68"/>
      <c r="AW1774" s="68"/>
      <c r="AX1774" s="68"/>
      <c r="AY1774" s="68"/>
      <c r="AZ1774" s="68"/>
      <c r="BA1774" s="68"/>
      <c r="BB1774" s="68"/>
      <c r="BC1774" s="68"/>
      <c r="BD1774" s="68"/>
      <c r="BE1774" s="68"/>
      <c r="BF1774" s="68"/>
      <c r="BG1774" s="68"/>
      <c r="BH1774" s="68"/>
      <c r="BI1774" s="68"/>
      <c r="BJ1774" s="68"/>
      <c r="BK1774" s="68"/>
      <c r="BL1774" s="68"/>
      <c r="BM1774" s="68"/>
      <c r="BN1774" s="68"/>
      <c r="BO1774" s="68"/>
      <c r="BP1774" s="68"/>
      <c r="BQ1774" s="68"/>
      <c r="BR1774" s="68"/>
      <c r="BS1774" s="46"/>
    </row>
    <row r="1775" spans="4:71" s="47" customFormat="1" ht="9.75" customHeight="1" x14ac:dyDescent="0.3">
      <c r="D1775" s="68"/>
      <c r="E1775" s="68"/>
      <c r="F1775" s="68"/>
      <c r="G1775" s="68"/>
      <c r="H1775" s="68"/>
      <c r="I1775" s="68"/>
      <c r="J1775" s="68"/>
      <c r="K1775" s="68"/>
      <c r="L1775" s="68"/>
      <c r="M1775" s="68"/>
      <c r="N1775" s="68"/>
      <c r="O1775" s="68"/>
      <c r="P1775" s="68"/>
      <c r="Q1775" s="68"/>
      <c r="R1775" s="68"/>
      <c r="S1775" s="68"/>
      <c r="T1775" s="68"/>
      <c r="U1775" s="68"/>
      <c r="V1775" s="68"/>
      <c r="W1775" s="68"/>
      <c r="X1775" s="68"/>
      <c r="Y1775" s="68"/>
      <c r="Z1775" s="68"/>
      <c r="AA1775" s="68"/>
      <c r="AB1775" s="68"/>
      <c r="AC1775" s="68"/>
      <c r="AD1775" s="68"/>
      <c r="AE1775" s="68"/>
      <c r="AF1775" s="68"/>
      <c r="AG1775" s="68"/>
      <c r="AH1775" s="68"/>
      <c r="AI1775" s="68"/>
      <c r="AJ1775" s="68"/>
      <c r="AK1775" s="68"/>
      <c r="AL1775" s="68"/>
      <c r="AM1775" s="68"/>
      <c r="AN1775" s="68"/>
      <c r="AO1775" s="68"/>
      <c r="AP1775" s="68"/>
      <c r="AQ1775" s="68"/>
      <c r="AR1775" s="68"/>
      <c r="AS1775" s="68"/>
      <c r="AT1775" s="68"/>
      <c r="AU1775" s="68"/>
      <c r="AV1775" s="68"/>
      <c r="AW1775" s="68"/>
      <c r="AX1775" s="68"/>
      <c r="AY1775" s="68"/>
      <c r="AZ1775" s="68"/>
      <c r="BA1775" s="68"/>
      <c r="BB1775" s="68"/>
      <c r="BC1775" s="68"/>
      <c r="BD1775" s="68"/>
      <c r="BE1775" s="68"/>
      <c r="BF1775" s="68"/>
      <c r="BG1775" s="68"/>
      <c r="BH1775" s="68"/>
      <c r="BI1775" s="68"/>
      <c r="BJ1775" s="68"/>
      <c r="BK1775" s="68"/>
      <c r="BL1775" s="68"/>
      <c r="BM1775" s="68"/>
      <c r="BN1775" s="68"/>
      <c r="BO1775" s="68"/>
      <c r="BP1775" s="68"/>
      <c r="BQ1775" s="68"/>
      <c r="BR1775" s="68"/>
      <c r="BS1775" s="46"/>
    </row>
    <row r="1776" spans="4:71" s="47" customFormat="1" ht="9.75" customHeight="1" x14ac:dyDescent="0.3">
      <c r="D1776" s="68"/>
      <c r="E1776" s="68"/>
      <c r="F1776" s="68"/>
      <c r="G1776" s="68"/>
      <c r="H1776" s="68"/>
      <c r="I1776" s="68"/>
      <c r="J1776" s="68"/>
      <c r="K1776" s="68"/>
      <c r="L1776" s="68"/>
      <c r="M1776" s="68"/>
      <c r="N1776" s="68"/>
      <c r="O1776" s="68"/>
      <c r="P1776" s="68"/>
      <c r="Q1776" s="68"/>
      <c r="R1776" s="68"/>
      <c r="S1776" s="68"/>
      <c r="T1776" s="68"/>
      <c r="U1776" s="68"/>
      <c r="V1776" s="68"/>
      <c r="W1776" s="68"/>
      <c r="X1776" s="68"/>
      <c r="Y1776" s="68"/>
      <c r="Z1776" s="68"/>
      <c r="AA1776" s="68"/>
      <c r="AB1776" s="68"/>
      <c r="AC1776" s="68"/>
      <c r="AD1776" s="68"/>
      <c r="AE1776" s="68"/>
      <c r="AF1776" s="68"/>
      <c r="AG1776" s="68"/>
      <c r="AH1776" s="68"/>
      <c r="AI1776" s="68"/>
      <c r="AJ1776" s="68"/>
      <c r="AK1776" s="68"/>
      <c r="AL1776" s="68"/>
      <c r="AM1776" s="68"/>
      <c r="AN1776" s="68"/>
      <c r="AO1776" s="68"/>
      <c r="AP1776" s="68"/>
      <c r="AQ1776" s="68"/>
      <c r="AR1776" s="68"/>
      <c r="AS1776" s="68"/>
      <c r="AT1776" s="68"/>
      <c r="AU1776" s="68"/>
      <c r="AV1776" s="68"/>
      <c r="AW1776" s="68"/>
      <c r="AX1776" s="68"/>
      <c r="AY1776" s="68"/>
      <c r="AZ1776" s="68"/>
      <c r="BA1776" s="68"/>
      <c r="BB1776" s="68"/>
      <c r="BC1776" s="68"/>
      <c r="BD1776" s="68"/>
      <c r="BE1776" s="68"/>
      <c r="BF1776" s="68"/>
      <c r="BG1776" s="68"/>
      <c r="BH1776" s="68"/>
      <c r="BI1776" s="68"/>
      <c r="BJ1776" s="68"/>
      <c r="BK1776" s="68"/>
      <c r="BL1776" s="68"/>
      <c r="BM1776" s="68"/>
      <c r="BN1776" s="68"/>
      <c r="BO1776" s="68"/>
      <c r="BP1776" s="68"/>
      <c r="BQ1776" s="68"/>
      <c r="BR1776" s="68"/>
      <c r="BS1776" s="46"/>
    </row>
    <row r="1777" spans="4:71" s="47" customFormat="1" ht="9.75" customHeight="1" x14ac:dyDescent="0.3">
      <c r="D1777" s="68"/>
      <c r="E1777" s="68"/>
      <c r="F1777" s="68"/>
      <c r="G1777" s="68"/>
      <c r="H1777" s="68"/>
      <c r="I1777" s="68"/>
      <c r="J1777" s="68"/>
      <c r="K1777" s="68"/>
      <c r="L1777" s="68"/>
      <c r="M1777" s="68"/>
      <c r="N1777" s="68"/>
      <c r="O1777" s="68"/>
      <c r="P1777" s="68"/>
      <c r="Q1777" s="68"/>
      <c r="R1777" s="68"/>
      <c r="S1777" s="68"/>
      <c r="T1777" s="68"/>
      <c r="U1777" s="68"/>
      <c r="V1777" s="68"/>
      <c r="W1777" s="68"/>
      <c r="X1777" s="68"/>
      <c r="Y1777" s="68"/>
      <c r="Z1777" s="68"/>
      <c r="AA1777" s="68"/>
      <c r="AB1777" s="68"/>
      <c r="AC1777" s="68"/>
      <c r="AD1777" s="68"/>
      <c r="AE1777" s="68"/>
      <c r="AF1777" s="68"/>
      <c r="AG1777" s="68"/>
      <c r="AH1777" s="68"/>
      <c r="AI1777" s="68"/>
      <c r="AJ1777" s="68"/>
      <c r="AK1777" s="68"/>
      <c r="AL1777" s="68"/>
      <c r="AM1777" s="68"/>
      <c r="AN1777" s="68"/>
      <c r="AO1777" s="68"/>
      <c r="AP1777" s="68"/>
      <c r="AQ1777" s="68"/>
      <c r="AR1777" s="68"/>
      <c r="AS1777" s="68"/>
      <c r="AT1777" s="68"/>
      <c r="AU1777" s="68"/>
      <c r="AV1777" s="68"/>
      <c r="AW1777" s="68"/>
      <c r="AX1777" s="68"/>
      <c r="AY1777" s="68"/>
      <c r="AZ1777" s="68"/>
      <c r="BA1777" s="68"/>
      <c r="BB1777" s="68"/>
      <c r="BC1777" s="68"/>
      <c r="BD1777" s="68"/>
      <c r="BE1777" s="68"/>
      <c r="BF1777" s="68"/>
      <c r="BG1777" s="68"/>
      <c r="BH1777" s="68"/>
      <c r="BI1777" s="68"/>
      <c r="BJ1777" s="68"/>
      <c r="BK1777" s="68"/>
      <c r="BL1777" s="68"/>
      <c r="BM1777" s="68"/>
      <c r="BN1777" s="68"/>
      <c r="BO1777" s="68"/>
      <c r="BP1777" s="68"/>
      <c r="BQ1777" s="68"/>
      <c r="BR1777" s="68"/>
      <c r="BS1777" s="46"/>
    </row>
    <row r="1778" spans="4:71" s="47" customFormat="1" ht="9.75" customHeight="1" x14ac:dyDescent="0.3">
      <c r="D1778" s="68"/>
      <c r="E1778" s="68"/>
      <c r="F1778" s="68"/>
      <c r="G1778" s="68"/>
      <c r="H1778" s="68"/>
      <c r="I1778" s="68"/>
      <c r="J1778" s="68"/>
      <c r="K1778" s="68"/>
      <c r="L1778" s="68"/>
      <c r="M1778" s="68"/>
      <c r="N1778" s="68"/>
      <c r="O1778" s="68"/>
      <c r="P1778" s="68"/>
      <c r="Q1778" s="68"/>
      <c r="R1778" s="68"/>
      <c r="S1778" s="68"/>
      <c r="T1778" s="68"/>
      <c r="U1778" s="68"/>
      <c r="V1778" s="68"/>
      <c r="W1778" s="68"/>
      <c r="X1778" s="68"/>
      <c r="Y1778" s="68"/>
      <c r="Z1778" s="68"/>
      <c r="AA1778" s="68"/>
      <c r="AB1778" s="68"/>
      <c r="AC1778" s="68"/>
      <c r="AD1778" s="68"/>
      <c r="AE1778" s="68"/>
      <c r="AF1778" s="68"/>
      <c r="AG1778" s="68"/>
      <c r="AH1778" s="68"/>
      <c r="AI1778" s="68"/>
      <c r="AJ1778" s="68"/>
      <c r="AK1778" s="68"/>
      <c r="AL1778" s="68"/>
      <c r="AM1778" s="68"/>
      <c r="AN1778" s="68"/>
      <c r="AO1778" s="68"/>
      <c r="AP1778" s="68"/>
      <c r="AQ1778" s="68"/>
      <c r="AR1778" s="68"/>
      <c r="AS1778" s="68"/>
      <c r="AT1778" s="68"/>
      <c r="AU1778" s="68"/>
      <c r="AV1778" s="68"/>
      <c r="AW1778" s="68"/>
      <c r="AX1778" s="68"/>
      <c r="AY1778" s="68"/>
      <c r="AZ1778" s="68"/>
      <c r="BA1778" s="68"/>
      <c r="BB1778" s="68"/>
      <c r="BC1778" s="68"/>
      <c r="BD1778" s="68"/>
      <c r="BE1778" s="68"/>
      <c r="BF1778" s="68"/>
      <c r="BG1778" s="68"/>
      <c r="BH1778" s="68"/>
      <c r="BI1778" s="68"/>
      <c r="BJ1778" s="68"/>
      <c r="BK1778" s="68"/>
      <c r="BL1778" s="68"/>
      <c r="BM1778" s="68"/>
      <c r="BN1778" s="68"/>
      <c r="BO1778" s="68"/>
      <c r="BP1778" s="68"/>
      <c r="BQ1778" s="68"/>
      <c r="BR1778" s="68"/>
      <c r="BS1778" s="46"/>
    </row>
    <row r="1779" spans="4:71" s="47" customFormat="1" ht="9.75" customHeight="1" x14ac:dyDescent="0.3">
      <c r="D1779" s="68"/>
      <c r="E1779" s="68"/>
      <c r="F1779" s="68"/>
      <c r="G1779" s="68"/>
      <c r="H1779" s="68"/>
      <c r="I1779" s="68"/>
      <c r="J1779" s="68"/>
      <c r="K1779" s="68"/>
      <c r="L1779" s="68"/>
      <c r="M1779" s="68"/>
      <c r="N1779" s="68"/>
      <c r="O1779" s="68"/>
      <c r="P1779" s="68"/>
      <c r="Q1779" s="68"/>
      <c r="R1779" s="68"/>
      <c r="S1779" s="68"/>
      <c r="T1779" s="68"/>
      <c r="U1779" s="68"/>
      <c r="V1779" s="68"/>
      <c r="W1779" s="68"/>
      <c r="X1779" s="68"/>
      <c r="Y1779" s="68"/>
      <c r="Z1779" s="68"/>
      <c r="AA1779" s="68"/>
      <c r="AB1779" s="68"/>
      <c r="AC1779" s="68"/>
      <c r="AD1779" s="68"/>
      <c r="AE1779" s="68"/>
      <c r="AF1779" s="68"/>
      <c r="AG1779" s="68"/>
      <c r="AH1779" s="68"/>
      <c r="AI1779" s="68"/>
      <c r="AJ1779" s="68"/>
      <c r="AK1779" s="68"/>
      <c r="AL1779" s="68"/>
      <c r="AM1779" s="68"/>
      <c r="AN1779" s="68"/>
      <c r="AO1779" s="68"/>
      <c r="AP1779" s="68"/>
      <c r="AQ1779" s="68"/>
      <c r="AR1779" s="68"/>
      <c r="AS1779" s="68"/>
      <c r="AT1779" s="68"/>
      <c r="AU1779" s="68"/>
      <c r="AV1779" s="68"/>
      <c r="AW1779" s="68"/>
      <c r="AX1779" s="68"/>
      <c r="AY1779" s="68"/>
      <c r="AZ1779" s="68"/>
      <c r="BA1779" s="68"/>
      <c r="BB1779" s="68"/>
      <c r="BC1779" s="68"/>
      <c r="BD1779" s="68"/>
      <c r="BE1779" s="68"/>
      <c r="BF1779" s="68"/>
      <c r="BG1779" s="68"/>
      <c r="BH1779" s="68"/>
      <c r="BI1779" s="68"/>
      <c r="BJ1779" s="68"/>
      <c r="BK1779" s="68"/>
      <c r="BL1779" s="68"/>
      <c r="BM1779" s="68"/>
      <c r="BN1779" s="68"/>
      <c r="BO1779" s="68"/>
      <c r="BP1779" s="68"/>
      <c r="BQ1779" s="68"/>
      <c r="BR1779" s="68"/>
      <c r="BS1779" s="46"/>
    </row>
    <row r="1780" spans="4:71" s="47" customFormat="1" ht="9.75" customHeight="1" x14ac:dyDescent="0.3">
      <c r="D1780" s="68"/>
      <c r="E1780" s="68"/>
      <c r="F1780" s="68"/>
      <c r="G1780" s="68"/>
      <c r="H1780" s="68"/>
      <c r="I1780" s="68"/>
      <c r="J1780" s="68"/>
      <c r="K1780" s="68"/>
      <c r="L1780" s="68"/>
      <c r="M1780" s="68"/>
      <c r="N1780" s="68"/>
      <c r="O1780" s="68"/>
      <c r="P1780" s="68"/>
      <c r="Q1780" s="68"/>
      <c r="R1780" s="68"/>
      <c r="S1780" s="68"/>
      <c r="T1780" s="68"/>
      <c r="U1780" s="68"/>
      <c r="V1780" s="68"/>
      <c r="W1780" s="68"/>
      <c r="X1780" s="68"/>
      <c r="Y1780" s="68"/>
      <c r="Z1780" s="68"/>
      <c r="AA1780" s="68"/>
      <c r="AB1780" s="68"/>
      <c r="AC1780" s="68"/>
      <c r="AD1780" s="68"/>
      <c r="AE1780" s="68"/>
      <c r="AF1780" s="68"/>
      <c r="AG1780" s="68"/>
      <c r="AH1780" s="68"/>
      <c r="AI1780" s="68"/>
      <c r="AJ1780" s="68"/>
      <c r="AK1780" s="68"/>
      <c r="AL1780" s="68"/>
      <c r="AM1780" s="68"/>
      <c r="AN1780" s="68"/>
      <c r="AO1780" s="68"/>
      <c r="AP1780" s="68"/>
      <c r="AQ1780" s="68"/>
      <c r="AR1780" s="68"/>
      <c r="AS1780" s="68"/>
      <c r="AT1780" s="68"/>
      <c r="AU1780" s="68"/>
      <c r="AV1780" s="68"/>
      <c r="AW1780" s="68"/>
      <c r="AX1780" s="68"/>
      <c r="AY1780" s="68"/>
      <c r="AZ1780" s="68"/>
      <c r="BA1780" s="68"/>
      <c r="BB1780" s="68"/>
      <c r="BC1780" s="68"/>
      <c r="BD1780" s="68"/>
      <c r="BE1780" s="68"/>
      <c r="BF1780" s="68"/>
      <c r="BG1780" s="68"/>
      <c r="BH1780" s="68"/>
      <c r="BI1780" s="68"/>
      <c r="BJ1780" s="68"/>
      <c r="BK1780" s="68"/>
      <c r="BL1780" s="68"/>
      <c r="BM1780" s="68"/>
      <c r="BN1780" s="68"/>
      <c r="BO1780" s="68"/>
      <c r="BP1780" s="68"/>
      <c r="BQ1780" s="68"/>
      <c r="BR1780" s="68"/>
      <c r="BS1780" s="46"/>
    </row>
    <row r="1781" spans="4:71" s="47" customFormat="1" ht="9.75" customHeight="1" x14ac:dyDescent="0.3">
      <c r="D1781" s="68"/>
      <c r="E1781" s="68"/>
      <c r="F1781" s="68"/>
      <c r="G1781" s="68"/>
      <c r="H1781" s="68"/>
      <c r="I1781" s="68"/>
      <c r="J1781" s="68"/>
      <c r="K1781" s="68"/>
      <c r="L1781" s="68"/>
      <c r="M1781" s="68"/>
      <c r="N1781" s="68"/>
      <c r="O1781" s="68"/>
      <c r="P1781" s="68"/>
      <c r="Q1781" s="68"/>
      <c r="R1781" s="68"/>
      <c r="S1781" s="68"/>
      <c r="T1781" s="68"/>
      <c r="U1781" s="68"/>
      <c r="V1781" s="68"/>
      <c r="W1781" s="68"/>
      <c r="X1781" s="68"/>
      <c r="Y1781" s="68"/>
      <c r="Z1781" s="68"/>
      <c r="AA1781" s="68"/>
      <c r="AB1781" s="68"/>
      <c r="AC1781" s="68"/>
      <c r="AD1781" s="68"/>
      <c r="AE1781" s="68"/>
      <c r="AF1781" s="68"/>
      <c r="AG1781" s="68"/>
      <c r="AH1781" s="68"/>
      <c r="AI1781" s="68"/>
      <c r="AJ1781" s="68"/>
      <c r="AK1781" s="68"/>
      <c r="AL1781" s="68"/>
      <c r="AM1781" s="68"/>
      <c r="AN1781" s="68"/>
      <c r="AO1781" s="68"/>
      <c r="AP1781" s="68"/>
      <c r="AQ1781" s="68"/>
      <c r="AR1781" s="68"/>
      <c r="AS1781" s="68"/>
      <c r="AT1781" s="68"/>
      <c r="AU1781" s="68"/>
      <c r="AV1781" s="68"/>
      <c r="AW1781" s="68"/>
      <c r="AX1781" s="68"/>
      <c r="AY1781" s="68"/>
      <c r="AZ1781" s="68"/>
      <c r="BA1781" s="68"/>
      <c r="BB1781" s="68"/>
      <c r="BC1781" s="68"/>
      <c r="BD1781" s="68"/>
      <c r="BE1781" s="68"/>
      <c r="BF1781" s="68"/>
      <c r="BG1781" s="68"/>
      <c r="BH1781" s="68"/>
      <c r="BI1781" s="68"/>
      <c r="BJ1781" s="68"/>
      <c r="BK1781" s="68"/>
      <c r="BL1781" s="68"/>
      <c r="BM1781" s="68"/>
      <c r="BN1781" s="68"/>
      <c r="BO1781" s="68"/>
      <c r="BP1781" s="68"/>
      <c r="BQ1781" s="68"/>
      <c r="BR1781" s="68"/>
      <c r="BS1781" s="46"/>
    </row>
    <row r="1782" spans="4:71" s="47" customFormat="1" ht="9.75" customHeight="1" x14ac:dyDescent="0.3">
      <c r="D1782" s="68"/>
      <c r="E1782" s="68"/>
      <c r="F1782" s="68"/>
      <c r="G1782" s="68"/>
      <c r="H1782" s="68"/>
      <c r="I1782" s="68"/>
      <c r="J1782" s="68"/>
      <c r="K1782" s="68"/>
      <c r="L1782" s="68"/>
      <c r="M1782" s="68"/>
      <c r="N1782" s="68"/>
      <c r="O1782" s="68"/>
      <c r="P1782" s="68"/>
      <c r="Q1782" s="68"/>
      <c r="R1782" s="68"/>
      <c r="S1782" s="68"/>
      <c r="T1782" s="68"/>
      <c r="U1782" s="68"/>
      <c r="V1782" s="68"/>
      <c r="W1782" s="68"/>
      <c r="X1782" s="68"/>
      <c r="Y1782" s="68"/>
      <c r="Z1782" s="68"/>
      <c r="AA1782" s="68"/>
      <c r="AB1782" s="68"/>
      <c r="AC1782" s="68"/>
      <c r="AD1782" s="68"/>
      <c r="AE1782" s="68"/>
      <c r="AF1782" s="68"/>
      <c r="AG1782" s="68"/>
      <c r="AH1782" s="68"/>
      <c r="AI1782" s="68"/>
      <c r="AJ1782" s="68"/>
      <c r="AK1782" s="68"/>
      <c r="AL1782" s="68"/>
      <c r="AM1782" s="68"/>
      <c r="AN1782" s="68"/>
      <c r="AO1782" s="68"/>
      <c r="AP1782" s="68"/>
      <c r="AQ1782" s="68"/>
      <c r="AR1782" s="68"/>
      <c r="AS1782" s="68"/>
      <c r="AT1782" s="68"/>
      <c r="AU1782" s="68"/>
      <c r="AV1782" s="68"/>
      <c r="AW1782" s="68"/>
      <c r="AX1782" s="68"/>
      <c r="AY1782" s="68"/>
      <c r="AZ1782" s="68"/>
      <c r="BA1782" s="68"/>
      <c r="BB1782" s="68"/>
      <c r="BC1782" s="68"/>
      <c r="BD1782" s="68"/>
      <c r="BE1782" s="68"/>
      <c r="BF1782" s="68"/>
      <c r="BG1782" s="68"/>
      <c r="BH1782" s="68"/>
      <c r="BI1782" s="68"/>
      <c r="BJ1782" s="68"/>
      <c r="BK1782" s="68"/>
      <c r="BL1782" s="68"/>
      <c r="BM1782" s="68"/>
      <c r="BN1782" s="68"/>
      <c r="BO1782" s="68"/>
      <c r="BP1782" s="68"/>
      <c r="BQ1782" s="68"/>
      <c r="BR1782" s="68"/>
      <c r="BS1782" s="46"/>
    </row>
    <row r="1783" spans="4:71" s="47" customFormat="1" ht="9.75" customHeight="1" x14ac:dyDescent="0.3">
      <c r="D1783" s="68"/>
      <c r="E1783" s="68"/>
      <c r="F1783" s="68"/>
      <c r="G1783" s="68"/>
      <c r="H1783" s="68"/>
      <c r="I1783" s="68"/>
      <c r="J1783" s="68"/>
      <c r="K1783" s="68"/>
      <c r="L1783" s="68"/>
      <c r="M1783" s="68"/>
      <c r="N1783" s="68"/>
      <c r="O1783" s="68"/>
      <c r="P1783" s="68"/>
      <c r="Q1783" s="68"/>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1783" s="68"/>
      <c r="AN1783" s="68"/>
      <c r="AO1783" s="68"/>
      <c r="AP1783" s="68"/>
      <c r="AQ1783" s="68"/>
      <c r="AR1783" s="68"/>
      <c r="AS1783" s="68"/>
      <c r="AT1783" s="68"/>
      <c r="AU1783" s="68"/>
      <c r="AV1783" s="68"/>
      <c r="AW1783" s="68"/>
      <c r="AX1783" s="68"/>
      <c r="AY1783" s="68"/>
      <c r="AZ1783" s="68"/>
      <c r="BA1783" s="68"/>
      <c r="BB1783" s="68"/>
      <c r="BC1783" s="68"/>
      <c r="BD1783" s="68"/>
      <c r="BE1783" s="68"/>
      <c r="BF1783" s="68"/>
      <c r="BG1783" s="68"/>
      <c r="BH1783" s="68"/>
      <c r="BI1783" s="68"/>
      <c r="BJ1783" s="68"/>
      <c r="BK1783" s="68"/>
      <c r="BL1783" s="68"/>
      <c r="BM1783" s="68"/>
      <c r="BN1783" s="68"/>
      <c r="BO1783" s="68"/>
      <c r="BP1783" s="68"/>
      <c r="BQ1783" s="68"/>
      <c r="BR1783" s="68"/>
      <c r="BS1783" s="46"/>
    </row>
    <row r="1784" spans="4:71" s="47" customFormat="1" ht="9.75" customHeight="1" x14ac:dyDescent="0.3">
      <c r="D1784" s="68"/>
      <c r="E1784" s="68"/>
      <c r="F1784" s="68"/>
      <c r="G1784" s="68"/>
      <c r="H1784" s="68"/>
      <c r="I1784" s="68"/>
      <c r="J1784" s="68"/>
      <c r="K1784" s="68"/>
      <c r="L1784" s="68"/>
      <c r="M1784" s="68"/>
      <c r="N1784" s="68"/>
      <c r="O1784" s="68"/>
      <c r="P1784" s="68"/>
      <c r="Q1784" s="68"/>
      <c r="R1784" s="68"/>
      <c r="S1784" s="68"/>
      <c r="T1784" s="68"/>
      <c r="U1784" s="68"/>
      <c r="V1784" s="68"/>
      <c r="W1784" s="68"/>
      <c r="X1784" s="68"/>
      <c r="Y1784" s="68"/>
      <c r="Z1784" s="68"/>
      <c r="AA1784" s="68"/>
      <c r="AB1784" s="68"/>
      <c r="AC1784" s="68"/>
      <c r="AD1784" s="68"/>
      <c r="AE1784" s="68"/>
      <c r="AF1784" s="68"/>
      <c r="AG1784" s="68"/>
      <c r="AH1784" s="68"/>
      <c r="AI1784" s="68"/>
      <c r="AJ1784" s="68"/>
      <c r="AK1784" s="68"/>
      <c r="AL1784" s="68"/>
      <c r="AM1784" s="68"/>
      <c r="AN1784" s="68"/>
      <c r="AO1784" s="68"/>
      <c r="AP1784" s="68"/>
      <c r="AQ1784" s="68"/>
      <c r="AR1784" s="68"/>
      <c r="AS1784" s="68"/>
      <c r="AT1784" s="68"/>
      <c r="AU1784" s="68"/>
      <c r="AV1784" s="68"/>
      <c r="AW1784" s="68"/>
      <c r="AX1784" s="68"/>
      <c r="AY1784" s="68"/>
      <c r="AZ1784" s="68"/>
      <c r="BA1784" s="68"/>
      <c r="BB1784" s="68"/>
      <c r="BC1784" s="68"/>
      <c r="BD1784" s="68"/>
      <c r="BE1784" s="68"/>
      <c r="BF1784" s="68"/>
      <c r="BG1784" s="68"/>
      <c r="BH1784" s="68"/>
      <c r="BI1784" s="68"/>
      <c r="BJ1784" s="68"/>
      <c r="BK1784" s="68"/>
      <c r="BL1784" s="68"/>
      <c r="BM1784" s="68"/>
      <c r="BN1784" s="68"/>
      <c r="BO1784" s="68"/>
      <c r="BP1784" s="68"/>
      <c r="BQ1784" s="68"/>
      <c r="BR1784" s="68"/>
      <c r="BS1784" s="46"/>
    </row>
    <row r="1785" spans="4:71" s="47" customFormat="1" ht="9.75" customHeight="1" x14ac:dyDescent="0.3">
      <c r="D1785" s="68"/>
      <c r="E1785" s="68"/>
      <c r="F1785" s="68"/>
      <c r="G1785" s="68"/>
      <c r="H1785" s="68"/>
      <c r="I1785" s="68"/>
      <c r="J1785" s="68"/>
      <c r="K1785" s="68"/>
      <c r="L1785" s="68"/>
      <c r="M1785" s="68"/>
      <c r="N1785" s="68"/>
      <c r="O1785" s="68"/>
      <c r="P1785" s="68"/>
      <c r="Q1785" s="68"/>
      <c r="R1785" s="68"/>
      <c r="S1785" s="68"/>
      <c r="T1785" s="68"/>
      <c r="U1785" s="68"/>
      <c r="V1785" s="68"/>
      <c r="W1785" s="68"/>
      <c r="X1785" s="68"/>
      <c r="Y1785" s="68"/>
      <c r="Z1785" s="68"/>
      <c r="AA1785" s="68"/>
      <c r="AB1785" s="68"/>
      <c r="AC1785" s="68"/>
      <c r="AD1785" s="68"/>
      <c r="AE1785" s="68"/>
      <c r="AF1785" s="68"/>
      <c r="AG1785" s="68"/>
      <c r="AH1785" s="68"/>
      <c r="AI1785" s="68"/>
      <c r="AJ1785" s="68"/>
      <c r="AK1785" s="68"/>
      <c r="AL1785" s="68"/>
      <c r="AM1785" s="68"/>
      <c r="AN1785" s="68"/>
      <c r="AO1785" s="68"/>
      <c r="AP1785" s="68"/>
      <c r="AQ1785" s="68"/>
      <c r="AR1785" s="68"/>
      <c r="AS1785" s="68"/>
      <c r="AT1785" s="68"/>
      <c r="AU1785" s="68"/>
      <c r="AV1785" s="68"/>
      <c r="AW1785" s="68"/>
      <c r="AX1785" s="68"/>
      <c r="AY1785" s="68"/>
      <c r="AZ1785" s="68"/>
      <c r="BA1785" s="68"/>
      <c r="BB1785" s="68"/>
      <c r="BC1785" s="68"/>
      <c r="BD1785" s="68"/>
      <c r="BE1785" s="68"/>
      <c r="BF1785" s="68"/>
      <c r="BG1785" s="68"/>
      <c r="BH1785" s="68"/>
      <c r="BI1785" s="68"/>
      <c r="BJ1785" s="68"/>
      <c r="BK1785" s="68"/>
      <c r="BL1785" s="68"/>
      <c r="BM1785" s="68"/>
      <c r="BN1785" s="68"/>
      <c r="BO1785" s="68"/>
      <c r="BP1785" s="68"/>
      <c r="BQ1785" s="68"/>
      <c r="BR1785" s="68"/>
      <c r="BS1785" s="46"/>
    </row>
    <row r="1786" spans="4:71" s="47" customFormat="1" ht="9.75" customHeight="1" x14ac:dyDescent="0.3">
      <c r="D1786" s="68"/>
      <c r="E1786" s="68"/>
      <c r="F1786" s="68"/>
      <c r="G1786" s="68"/>
      <c r="H1786" s="68"/>
      <c r="I1786" s="68"/>
      <c r="J1786" s="68"/>
      <c r="K1786" s="68"/>
      <c r="L1786" s="68"/>
      <c r="M1786" s="68"/>
      <c r="N1786" s="68"/>
      <c r="O1786" s="68"/>
      <c r="P1786" s="68"/>
      <c r="Q1786" s="68"/>
      <c r="R1786" s="68"/>
      <c r="S1786" s="68"/>
      <c r="T1786" s="68"/>
      <c r="U1786" s="68"/>
      <c r="V1786" s="68"/>
      <c r="W1786" s="68"/>
      <c r="X1786" s="68"/>
      <c r="Y1786" s="68"/>
      <c r="Z1786" s="68"/>
      <c r="AA1786" s="68"/>
      <c r="AB1786" s="68"/>
      <c r="AC1786" s="68"/>
      <c r="AD1786" s="68"/>
      <c r="AE1786" s="68"/>
      <c r="AF1786" s="68"/>
      <c r="AG1786" s="68"/>
      <c r="AH1786" s="68"/>
      <c r="AI1786" s="68"/>
      <c r="AJ1786" s="68"/>
      <c r="AK1786" s="68"/>
      <c r="AL1786" s="68"/>
      <c r="AM1786" s="68"/>
      <c r="AN1786" s="68"/>
      <c r="AO1786" s="68"/>
      <c r="AP1786" s="68"/>
      <c r="AQ1786" s="68"/>
      <c r="AR1786" s="68"/>
      <c r="AS1786" s="68"/>
      <c r="AT1786" s="68"/>
      <c r="AU1786" s="68"/>
      <c r="AV1786" s="68"/>
      <c r="AW1786" s="68"/>
      <c r="AX1786" s="68"/>
      <c r="AY1786" s="68"/>
      <c r="AZ1786" s="68"/>
      <c r="BA1786" s="68"/>
      <c r="BB1786" s="68"/>
      <c r="BC1786" s="68"/>
      <c r="BD1786" s="68"/>
      <c r="BE1786" s="68"/>
      <c r="BF1786" s="68"/>
      <c r="BG1786" s="68"/>
      <c r="BH1786" s="68"/>
      <c r="BI1786" s="68"/>
      <c r="BJ1786" s="68"/>
      <c r="BK1786" s="68"/>
      <c r="BL1786" s="68"/>
      <c r="BM1786" s="68"/>
      <c r="BN1786" s="68"/>
      <c r="BO1786" s="68"/>
      <c r="BP1786" s="68"/>
      <c r="BQ1786" s="68"/>
      <c r="BR1786" s="68"/>
      <c r="BS1786" s="46"/>
    </row>
    <row r="1787" spans="4:71" s="47" customFormat="1" ht="9.75" customHeight="1" x14ac:dyDescent="0.3">
      <c r="D1787" s="68"/>
      <c r="E1787" s="68"/>
      <c r="F1787" s="68"/>
      <c r="G1787" s="68"/>
      <c r="H1787" s="68"/>
      <c r="I1787" s="68"/>
      <c r="J1787" s="68"/>
      <c r="K1787" s="68"/>
      <c r="L1787" s="68"/>
      <c r="M1787" s="68"/>
      <c r="N1787" s="68"/>
      <c r="O1787" s="68"/>
      <c r="P1787" s="68"/>
      <c r="Q1787" s="68"/>
      <c r="R1787" s="68"/>
      <c r="S1787" s="68"/>
      <c r="T1787" s="68"/>
      <c r="U1787" s="68"/>
      <c r="V1787" s="68"/>
      <c r="W1787" s="68"/>
      <c r="X1787" s="68"/>
      <c r="Y1787" s="68"/>
      <c r="Z1787" s="68"/>
      <c r="AA1787" s="68"/>
      <c r="AB1787" s="68"/>
      <c r="AC1787" s="68"/>
      <c r="AD1787" s="68"/>
      <c r="AE1787" s="68"/>
      <c r="AF1787" s="68"/>
      <c r="AG1787" s="68"/>
      <c r="AH1787" s="68"/>
      <c r="AI1787" s="68"/>
      <c r="AJ1787" s="68"/>
      <c r="AK1787" s="68"/>
      <c r="AL1787" s="68"/>
      <c r="AM1787" s="68"/>
      <c r="AN1787" s="68"/>
      <c r="AO1787" s="68"/>
      <c r="AP1787" s="68"/>
      <c r="AQ1787" s="68"/>
      <c r="AR1787" s="68"/>
      <c r="AS1787" s="68"/>
      <c r="AT1787" s="68"/>
      <c r="AU1787" s="68"/>
      <c r="AV1787" s="68"/>
      <c r="AW1787" s="68"/>
      <c r="AX1787" s="68"/>
      <c r="AY1787" s="68"/>
      <c r="AZ1787" s="68"/>
      <c r="BA1787" s="68"/>
      <c r="BB1787" s="68"/>
      <c r="BC1787" s="68"/>
      <c r="BD1787" s="68"/>
      <c r="BE1787" s="68"/>
      <c r="BF1787" s="68"/>
      <c r="BG1787" s="68"/>
      <c r="BH1787" s="68"/>
      <c r="BI1787" s="68"/>
      <c r="BJ1787" s="68"/>
      <c r="BK1787" s="68"/>
      <c r="BL1787" s="68"/>
      <c r="BM1787" s="68"/>
      <c r="BN1787" s="68"/>
      <c r="BO1787" s="68"/>
      <c r="BP1787" s="68"/>
      <c r="BQ1787" s="68"/>
      <c r="BR1787" s="68"/>
      <c r="BS1787" s="46"/>
    </row>
    <row r="1788" spans="4:71" s="47" customFormat="1" ht="9.75" customHeight="1" x14ac:dyDescent="0.3">
      <c r="D1788" s="68"/>
      <c r="E1788" s="68"/>
      <c r="F1788" s="68"/>
      <c r="G1788" s="68"/>
      <c r="H1788" s="68"/>
      <c r="I1788" s="68"/>
      <c r="J1788" s="68"/>
      <c r="K1788" s="68"/>
      <c r="L1788" s="68"/>
      <c r="M1788" s="68"/>
      <c r="N1788" s="68"/>
      <c r="O1788" s="68"/>
      <c r="P1788" s="68"/>
      <c r="Q1788" s="68"/>
      <c r="R1788" s="68"/>
      <c r="S1788" s="68"/>
      <c r="T1788" s="68"/>
      <c r="U1788" s="68"/>
      <c r="V1788" s="68"/>
      <c r="W1788" s="68"/>
      <c r="X1788" s="68"/>
      <c r="Y1788" s="68"/>
      <c r="Z1788" s="68"/>
      <c r="AA1788" s="68"/>
      <c r="AB1788" s="68"/>
      <c r="AC1788" s="68"/>
      <c r="AD1788" s="68"/>
      <c r="AE1788" s="68"/>
      <c r="AF1788" s="68"/>
      <c r="AG1788" s="68"/>
      <c r="AH1788" s="68"/>
      <c r="AI1788" s="68"/>
      <c r="AJ1788" s="68"/>
      <c r="AK1788" s="68"/>
      <c r="AL1788" s="68"/>
      <c r="AM1788" s="68"/>
      <c r="AN1788" s="68"/>
      <c r="AO1788" s="68"/>
      <c r="AP1788" s="68"/>
      <c r="AQ1788" s="68"/>
      <c r="AR1788" s="68"/>
      <c r="AS1788" s="68"/>
      <c r="AT1788" s="68"/>
      <c r="AU1788" s="68"/>
      <c r="AV1788" s="68"/>
      <c r="AW1788" s="68"/>
      <c r="AX1788" s="68"/>
      <c r="AY1788" s="68"/>
      <c r="AZ1788" s="68"/>
      <c r="BA1788" s="68"/>
      <c r="BB1788" s="68"/>
      <c r="BC1788" s="68"/>
      <c r="BD1788" s="68"/>
      <c r="BE1788" s="68"/>
      <c r="BF1788" s="68"/>
      <c r="BG1788" s="68"/>
      <c r="BH1788" s="68"/>
      <c r="BI1788" s="68"/>
      <c r="BJ1788" s="68"/>
      <c r="BK1788" s="68"/>
      <c r="BL1788" s="68"/>
      <c r="BM1788" s="68"/>
      <c r="BN1788" s="68"/>
      <c r="BO1788" s="68"/>
      <c r="BP1788" s="68"/>
      <c r="BQ1788" s="68"/>
      <c r="BR1788" s="68"/>
      <c r="BS1788" s="46"/>
    </row>
    <row r="1789" spans="4:71" s="47" customFormat="1" ht="9.75" customHeight="1" x14ac:dyDescent="0.3">
      <c r="D1789" s="68"/>
      <c r="E1789" s="68"/>
      <c r="F1789" s="68"/>
      <c r="G1789" s="68"/>
      <c r="H1789" s="68"/>
      <c r="I1789" s="68"/>
      <c r="J1789" s="68"/>
      <c r="K1789" s="68"/>
      <c r="L1789" s="68"/>
      <c r="M1789" s="68"/>
      <c r="N1789" s="68"/>
      <c r="O1789" s="68"/>
      <c r="P1789" s="68"/>
      <c r="Q1789" s="68"/>
      <c r="R1789" s="68"/>
      <c r="S1789" s="68"/>
      <c r="T1789" s="68"/>
      <c r="U1789" s="68"/>
      <c r="V1789" s="68"/>
      <c r="W1789" s="68"/>
      <c r="X1789" s="68"/>
      <c r="Y1789" s="68"/>
      <c r="Z1789" s="68"/>
      <c r="AA1789" s="68"/>
      <c r="AB1789" s="68"/>
      <c r="AC1789" s="68"/>
      <c r="AD1789" s="68"/>
      <c r="AE1789" s="68"/>
      <c r="AF1789" s="68"/>
      <c r="AG1789" s="68"/>
      <c r="AH1789" s="68"/>
      <c r="AI1789" s="68"/>
      <c r="AJ1789" s="68"/>
      <c r="AK1789" s="68"/>
      <c r="AL1789" s="68"/>
      <c r="AM1789" s="68"/>
      <c r="AN1789" s="68"/>
      <c r="AO1789" s="68"/>
      <c r="AP1789" s="68"/>
      <c r="AQ1789" s="68"/>
      <c r="AR1789" s="68"/>
      <c r="AS1789" s="68"/>
      <c r="AT1789" s="68"/>
      <c r="AU1789" s="68"/>
      <c r="AV1789" s="68"/>
      <c r="AW1789" s="68"/>
      <c r="AX1789" s="68"/>
      <c r="AY1789" s="68"/>
      <c r="AZ1789" s="68"/>
      <c r="BA1789" s="68"/>
      <c r="BB1789" s="68"/>
      <c r="BC1789" s="68"/>
      <c r="BD1789" s="68"/>
      <c r="BE1789" s="68"/>
      <c r="BF1789" s="68"/>
      <c r="BG1789" s="68"/>
      <c r="BH1789" s="68"/>
      <c r="BI1789" s="68"/>
      <c r="BJ1789" s="68"/>
      <c r="BK1789" s="68"/>
      <c r="BL1789" s="68"/>
      <c r="BM1789" s="68"/>
      <c r="BN1789" s="68"/>
      <c r="BO1789" s="68"/>
      <c r="BP1789" s="68"/>
      <c r="BQ1789" s="68"/>
      <c r="BR1789" s="68"/>
      <c r="BS1789" s="46"/>
    </row>
    <row r="1790" spans="4:71" s="47" customFormat="1" ht="9.75" customHeight="1" x14ac:dyDescent="0.3">
      <c r="D1790" s="68"/>
      <c r="E1790" s="68"/>
      <c r="F1790" s="68"/>
      <c r="G1790" s="68"/>
      <c r="H1790" s="68"/>
      <c r="I1790" s="68"/>
      <c r="J1790" s="68"/>
      <c r="K1790" s="68"/>
      <c r="L1790" s="68"/>
      <c r="M1790" s="68"/>
      <c r="N1790" s="68"/>
      <c r="O1790" s="68"/>
      <c r="P1790" s="68"/>
      <c r="Q1790" s="68"/>
      <c r="R1790" s="68"/>
      <c r="S1790" s="68"/>
      <c r="T1790" s="68"/>
      <c r="U1790" s="68"/>
      <c r="V1790" s="68"/>
      <c r="W1790" s="68"/>
      <c r="X1790" s="68"/>
      <c r="Y1790" s="68"/>
      <c r="Z1790" s="68"/>
      <c r="AA1790" s="68"/>
      <c r="AB1790" s="68"/>
      <c r="AC1790" s="68"/>
      <c r="AD1790" s="68"/>
      <c r="AE1790" s="68"/>
      <c r="AF1790" s="68"/>
      <c r="AG1790" s="68"/>
      <c r="AH1790" s="68"/>
      <c r="AI1790" s="68"/>
      <c r="AJ1790" s="68"/>
      <c r="AK1790" s="68"/>
      <c r="AL1790" s="68"/>
      <c r="AM1790" s="68"/>
      <c r="AN1790" s="68"/>
      <c r="AO1790" s="68"/>
      <c r="AP1790" s="68"/>
      <c r="AQ1790" s="68"/>
      <c r="AR1790" s="68"/>
      <c r="AS1790" s="68"/>
      <c r="AT1790" s="68"/>
      <c r="AU1790" s="68"/>
      <c r="AV1790" s="68"/>
      <c r="AW1790" s="68"/>
      <c r="AX1790" s="68"/>
      <c r="AY1790" s="68"/>
      <c r="AZ1790" s="68"/>
      <c r="BA1790" s="68"/>
      <c r="BB1790" s="68"/>
      <c r="BC1790" s="68"/>
      <c r="BD1790" s="68"/>
      <c r="BE1790" s="68"/>
      <c r="BF1790" s="68"/>
      <c r="BG1790" s="68"/>
      <c r="BH1790" s="68"/>
      <c r="BI1790" s="68"/>
      <c r="BJ1790" s="68"/>
      <c r="BK1790" s="68"/>
      <c r="BL1790" s="68"/>
      <c r="BM1790" s="68"/>
      <c r="BN1790" s="68"/>
      <c r="BO1790" s="68"/>
      <c r="BP1790" s="68"/>
      <c r="BQ1790" s="68"/>
      <c r="BR1790" s="68"/>
      <c r="BS1790" s="46"/>
    </row>
    <row r="1791" spans="4:71" s="47" customFormat="1" ht="9.75" customHeight="1" x14ac:dyDescent="0.3">
      <c r="D1791" s="68"/>
      <c r="E1791" s="68"/>
      <c r="F1791" s="68"/>
      <c r="G1791" s="68"/>
      <c r="H1791" s="68"/>
      <c r="I1791" s="68"/>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46"/>
    </row>
    <row r="1792" spans="4:71" s="47" customFormat="1" ht="9.75" customHeight="1" x14ac:dyDescent="0.3">
      <c r="D1792" s="68"/>
      <c r="E1792" s="68"/>
      <c r="F1792" s="68"/>
      <c r="G1792" s="68"/>
      <c r="H1792" s="68"/>
      <c r="I1792" s="68"/>
      <c r="J1792" s="68"/>
      <c r="K1792" s="68"/>
      <c r="L1792" s="68"/>
      <c r="M1792" s="68"/>
      <c r="N1792" s="68"/>
      <c r="O1792" s="68"/>
      <c r="P1792" s="68"/>
      <c r="Q1792" s="68"/>
      <c r="R1792" s="68"/>
      <c r="S1792" s="68"/>
      <c r="T1792" s="68"/>
      <c r="U1792" s="68"/>
      <c r="V1792" s="68"/>
      <c r="W1792" s="68"/>
      <c r="X1792" s="68"/>
      <c r="Y1792" s="68"/>
      <c r="Z1792" s="68"/>
      <c r="AA1792" s="68"/>
      <c r="AB1792" s="68"/>
      <c r="AC1792" s="68"/>
      <c r="AD1792" s="68"/>
      <c r="AE1792" s="68"/>
      <c r="AF1792" s="68"/>
      <c r="AG1792" s="68"/>
      <c r="AH1792" s="68"/>
      <c r="AI1792" s="68"/>
      <c r="AJ1792" s="68"/>
      <c r="AK1792" s="68"/>
      <c r="AL1792" s="68"/>
      <c r="AM1792" s="68"/>
      <c r="AN1792" s="68"/>
      <c r="AO1792" s="68"/>
      <c r="AP1792" s="68"/>
      <c r="AQ1792" s="68"/>
      <c r="AR1792" s="68"/>
      <c r="AS1792" s="68"/>
      <c r="AT1792" s="68"/>
      <c r="AU1792" s="68"/>
      <c r="AV1792" s="68"/>
      <c r="AW1792" s="68"/>
      <c r="AX1792" s="68"/>
      <c r="AY1792" s="68"/>
      <c r="AZ1792" s="68"/>
      <c r="BA1792" s="68"/>
      <c r="BB1792" s="68"/>
      <c r="BC1792" s="68"/>
      <c r="BD1792" s="68"/>
      <c r="BE1792" s="68"/>
      <c r="BF1792" s="68"/>
      <c r="BG1792" s="68"/>
      <c r="BH1792" s="68"/>
      <c r="BI1792" s="68"/>
      <c r="BJ1792" s="68"/>
      <c r="BK1792" s="68"/>
      <c r="BL1792" s="68"/>
      <c r="BM1792" s="68"/>
      <c r="BN1792" s="68"/>
      <c r="BO1792" s="68"/>
      <c r="BP1792" s="68"/>
      <c r="BQ1792" s="68"/>
      <c r="BR1792" s="68"/>
      <c r="BS1792" s="46"/>
    </row>
    <row r="1793" spans="4:71" s="47" customFormat="1" ht="9.75" customHeight="1" x14ac:dyDescent="0.3">
      <c r="D1793" s="68"/>
      <c r="E1793" s="68"/>
      <c r="F1793" s="68"/>
      <c r="G1793" s="68"/>
      <c r="H1793" s="68"/>
      <c r="I1793" s="68"/>
      <c r="J1793" s="68"/>
      <c r="K1793" s="68"/>
      <c r="L1793" s="68"/>
      <c r="M1793" s="68"/>
      <c r="N1793" s="68"/>
      <c r="O1793" s="68"/>
      <c r="P1793" s="68"/>
      <c r="Q1793" s="68"/>
      <c r="R1793" s="68"/>
      <c r="S1793" s="68"/>
      <c r="T1793" s="68"/>
      <c r="U1793" s="68"/>
      <c r="V1793" s="68"/>
      <c r="W1793" s="68"/>
      <c r="X1793" s="68"/>
      <c r="Y1793" s="68"/>
      <c r="Z1793" s="68"/>
      <c r="AA1793" s="68"/>
      <c r="AB1793" s="68"/>
      <c r="AC1793" s="68"/>
      <c r="AD1793" s="68"/>
      <c r="AE1793" s="68"/>
      <c r="AF1793" s="68"/>
      <c r="AG1793" s="68"/>
      <c r="AH1793" s="68"/>
      <c r="AI1793" s="68"/>
      <c r="AJ1793" s="68"/>
      <c r="AK1793" s="68"/>
      <c r="AL1793" s="68"/>
      <c r="AM1793" s="68"/>
      <c r="AN1793" s="68"/>
      <c r="AO1793" s="68"/>
      <c r="AP1793" s="68"/>
      <c r="AQ1793" s="68"/>
      <c r="AR1793" s="68"/>
      <c r="AS1793" s="68"/>
      <c r="AT1793" s="68"/>
      <c r="AU1793" s="68"/>
      <c r="AV1793" s="68"/>
      <c r="AW1793" s="68"/>
      <c r="AX1793" s="68"/>
      <c r="AY1793" s="68"/>
      <c r="AZ1793" s="68"/>
      <c r="BA1793" s="68"/>
      <c r="BB1793" s="68"/>
      <c r="BC1793" s="68"/>
      <c r="BD1793" s="68"/>
      <c r="BE1793" s="68"/>
      <c r="BF1793" s="68"/>
      <c r="BG1793" s="68"/>
      <c r="BH1793" s="68"/>
      <c r="BI1793" s="68"/>
      <c r="BJ1793" s="68"/>
      <c r="BK1793" s="68"/>
      <c r="BL1793" s="68"/>
      <c r="BM1793" s="68"/>
      <c r="BN1793" s="68"/>
      <c r="BO1793" s="68"/>
      <c r="BP1793" s="68"/>
      <c r="BQ1793" s="68"/>
      <c r="BR1793" s="68"/>
      <c r="BS1793" s="46"/>
    </row>
    <row r="1794" spans="4:71" s="47" customFormat="1" ht="9.75" customHeight="1" x14ac:dyDescent="0.3">
      <c r="D1794" s="68"/>
      <c r="E1794" s="68"/>
      <c r="F1794" s="68"/>
      <c r="G1794" s="68"/>
      <c r="H1794" s="68"/>
      <c r="I1794" s="68"/>
      <c r="J1794" s="68"/>
      <c r="K1794" s="68"/>
      <c r="L1794" s="68"/>
      <c r="M1794" s="68"/>
      <c r="N1794" s="68"/>
      <c r="O1794" s="68"/>
      <c r="P1794" s="68"/>
      <c r="Q1794" s="68"/>
      <c r="R1794" s="68"/>
      <c r="S1794" s="68"/>
      <c r="T1794" s="68"/>
      <c r="U1794" s="68"/>
      <c r="V1794" s="68"/>
      <c r="W1794" s="68"/>
      <c r="X1794" s="68"/>
      <c r="Y1794" s="68"/>
      <c r="Z1794" s="68"/>
      <c r="AA1794" s="68"/>
      <c r="AB1794" s="68"/>
      <c r="AC1794" s="68"/>
      <c r="AD1794" s="68"/>
      <c r="AE1794" s="68"/>
      <c r="AF1794" s="68"/>
      <c r="AG1794" s="68"/>
      <c r="AH1794" s="68"/>
      <c r="AI1794" s="68"/>
      <c r="AJ1794" s="68"/>
      <c r="AK1794" s="68"/>
      <c r="AL1794" s="68"/>
      <c r="AM1794" s="68"/>
      <c r="AN1794" s="68"/>
      <c r="AO1794" s="68"/>
      <c r="AP1794" s="68"/>
      <c r="AQ1794" s="68"/>
      <c r="AR1794" s="68"/>
      <c r="AS1794" s="68"/>
      <c r="AT1794" s="68"/>
      <c r="AU1794" s="68"/>
      <c r="AV1794" s="68"/>
      <c r="AW1794" s="68"/>
      <c r="AX1794" s="68"/>
      <c r="AY1794" s="68"/>
      <c r="AZ1794" s="68"/>
      <c r="BA1794" s="68"/>
      <c r="BB1794" s="68"/>
      <c r="BC1794" s="68"/>
      <c r="BD1794" s="68"/>
      <c r="BE1794" s="68"/>
      <c r="BF1794" s="68"/>
      <c r="BG1794" s="68"/>
      <c r="BH1794" s="68"/>
      <c r="BI1794" s="68"/>
      <c r="BJ1794" s="68"/>
      <c r="BK1794" s="68"/>
      <c r="BL1794" s="68"/>
      <c r="BM1794" s="68"/>
      <c r="BN1794" s="68"/>
      <c r="BO1794" s="68"/>
      <c r="BP1794" s="68"/>
      <c r="BQ1794" s="68"/>
      <c r="BR1794" s="68"/>
      <c r="BS1794" s="46"/>
    </row>
    <row r="1795" spans="4:71" s="47" customFormat="1" ht="9.75" customHeight="1" x14ac:dyDescent="0.3">
      <c r="D1795" s="68"/>
      <c r="E1795" s="68"/>
      <c r="F1795" s="68"/>
      <c r="G1795" s="68"/>
      <c r="H1795" s="68"/>
      <c r="I1795" s="68"/>
      <c r="J1795" s="68"/>
      <c r="K1795" s="68"/>
      <c r="L1795" s="68"/>
      <c r="M1795" s="68"/>
      <c r="N1795" s="68"/>
      <c r="O1795" s="68"/>
      <c r="P1795" s="68"/>
      <c r="Q1795" s="68"/>
      <c r="R1795" s="68"/>
      <c r="S1795" s="68"/>
      <c r="T1795" s="68"/>
      <c r="U1795" s="68"/>
      <c r="V1795" s="68"/>
      <c r="W1795" s="68"/>
      <c r="X1795" s="68"/>
      <c r="Y1795" s="68"/>
      <c r="Z1795" s="68"/>
      <c r="AA1795" s="68"/>
      <c r="AB1795" s="68"/>
      <c r="AC1795" s="68"/>
      <c r="AD1795" s="68"/>
      <c r="AE1795" s="68"/>
      <c r="AF1795" s="68"/>
      <c r="AG1795" s="68"/>
      <c r="AH1795" s="68"/>
      <c r="AI1795" s="68"/>
      <c r="AJ1795" s="68"/>
      <c r="AK1795" s="68"/>
      <c r="AL1795" s="68"/>
      <c r="AM1795" s="68"/>
      <c r="AN1795" s="68"/>
      <c r="AO1795" s="68"/>
      <c r="AP1795" s="68"/>
      <c r="AQ1795" s="68"/>
      <c r="AR1795" s="68"/>
      <c r="AS1795" s="68"/>
      <c r="AT1795" s="68"/>
      <c r="AU1795" s="68"/>
      <c r="AV1795" s="68"/>
      <c r="AW1795" s="68"/>
      <c r="AX1795" s="68"/>
      <c r="AY1795" s="68"/>
      <c r="AZ1795" s="68"/>
      <c r="BA1795" s="68"/>
      <c r="BB1795" s="68"/>
      <c r="BC1795" s="68"/>
      <c r="BD1795" s="68"/>
      <c r="BE1795" s="68"/>
      <c r="BF1795" s="68"/>
      <c r="BG1795" s="68"/>
      <c r="BH1795" s="68"/>
      <c r="BI1795" s="68"/>
      <c r="BJ1795" s="68"/>
      <c r="BK1795" s="68"/>
      <c r="BL1795" s="68"/>
      <c r="BM1795" s="68"/>
      <c r="BN1795" s="68"/>
      <c r="BO1795" s="68"/>
      <c r="BP1795" s="68"/>
      <c r="BQ1795" s="68"/>
      <c r="BR1795" s="68"/>
      <c r="BS1795" s="46"/>
    </row>
    <row r="1796" spans="4:71" s="47" customFormat="1" ht="9.75" customHeight="1" x14ac:dyDescent="0.3">
      <c r="D1796" s="68"/>
      <c r="E1796" s="68"/>
      <c r="F1796" s="68"/>
      <c r="G1796" s="68"/>
      <c r="H1796" s="68"/>
      <c r="I1796" s="68"/>
      <c r="J1796" s="68"/>
      <c r="K1796" s="68"/>
      <c r="L1796" s="68"/>
      <c r="M1796" s="68"/>
      <c r="N1796" s="68"/>
      <c r="O1796" s="68"/>
      <c r="P1796" s="68"/>
      <c r="Q1796" s="68"/>
      <c r="R1796" s="68"/>
      <c r="S1796" s="68"/>
      <c r="T1796" s="68"/>
      <c r="U1796" s="68"/>
      <c r="V1796" s="68"/>
      <c r="W1796" s="68"/>
      <c r="X1796" s="68"/>
      <c r="Y1796" s="68"/>
      <c r="Z1796" s="68"/>
      <c r="AA1796" s="68"/>
      <c r="AB1796" s="68"/>
      <c r="AC1796" s="68"/>
      <c r="AD1796" s="68"/>
      <c r="AE1796" s="68"/>
      <c r="AF1796" s="68"/>
      <c r="AG1796" s="68"/>
      <c r="AH1796" s="68"/>
      <c r="AI1796" s="68"/>
      <c r="AJ1796" s="68"/>
      <c r="AK1796" s="68"/>
      <c r="AL1796" s="68"/>
      <c r="AM1796" s="68"/>
      <c r="AN1796" s="68"/>
      <c r="AO1796" s="68"/>
      <c r="AP1796" s="68"/>
      <c r="AQ1796" s="68"/>
      <c r="AR1796" s="68"/>
      <c r="AS1796" s="68"/>
      <c r="AT1796" s="68"/>
      <c r="AU1796" s="68"/>
      <c r="AV1796" s="68"/>
      <c r="AW1796" s="68"/>
      <c r="AX1796" s="68"/>
      <c r="AY1796" s="68"/>
      <c r="AZ1796" s="68"/>
      <c r="BA1796" s="68"/>
      <c r="BB1796" s="68"/>
      <c r="BC1796" s="68"/>
      <c r="BD1796" s="68"/>
      <c r="BE1796" s="68"/>
      <c r="BF1796" s="68"/>
      <c r="BG1796" s="68"/>
      <c r="BH1796" s="68"/>
      <c r="BI1796" s="68"/>
      <c r="BJ1796" s="68"/>
      <c r="BK1796" s="68"/>
      <c r="BL1796" s="68"/>
      <c r="BM1796" s="68"/>
      <c r="BN1796" s="68"/>
      <c r="BO1796" s="68"/>
      <c r="BP1796" s="68"/>
      <c r="BQ1796" s="68"/>
      <c r="BR1796" s="68"/>
      <c r="BS1796" s="46"/>
    </row>
    <row r="1797" spans="4:71" s="47" customFormat="1" ht="9.75" customHeight="1" x14ac:dyDescent="0.3">
      <c r="D1797" s="68"/>
      <c r="E1797" s="68"/>
      <c r="F1797" s="68"/>
      <c r="G1797" s="68"/>
      <c r="H1797" s="68"/>
      <c r="I1797" s="68"/>
      <c r="J1797" s="68"/>
      <c r="K1797" s="68"/>
      <c r="L1797" s="68"/>
      <c r="M1797" s="68"/>
      <c r="N1797" s="68"/>
      <c r="O1797" s="68"/>
      <c r="P1797" s="68"/>
      <c r="Q1797" s="68"/>
      <c r="R1797" s="68"/>
      <c r="S1797" s="68"/>
      <c r="T1797" s="68"/>
      <c r="U1797" s="68"/>
      <c r="V1797" s="68"/>
      <c r="W1797" s="68"/>
      <c r="X1797" s="68"/>
      <c r="Y1797" s="68"/>
      <c r="Z1797" s="68"/>
      <c r="AA1797" s="68"/>
      <c r="AB1797" s="68"/>
      <c r="AC1797" s="68"/>
      <c r="AD1797" s="68"/>
      <c r="AE1797" s="68"/>
      <c r="AF1797" s="68"/>
      <c r="AG1797" s="68"/>
      <c r="AH1797" s="68"/>
      <c r="AI1797" s="68"/>
      <c r="AJ1797" s="68"/>
      <c r="AK1797" s="68"/>
      <c r="AL1797" s="68"/>
      <c r="AM1797" s="68"/>
      <c r="AN1797" s="68"/>
      <c r="AO1797" s="68"/>
      <c r="AP1797" s="68"/>
      <c r="AQ1797" s="68"/>
      <c r="AR1797" s="68"/>
      <c r="AS1797" s="68"/>
      <c r="AT1797" s="68"/>
      <c r="AU1797" s="68"/>
      <c r="AV1797" s="68"/>
      <c r="AW1797" s="68"/>
      <c r="AX1797" s="68"/>
      <c r="AY1797" s="68"/>
      <c r="AZ1797" s="68"/>
      <c r="BA1797" s="68"/>
      <c r="BB1797" s="68"/>
      <c r="BC1797" s="68"/>
      <c r="BD1797" s="68"/>
      <c r="BE1797" s="68"/>
      <c r="BF1797" s="68"/>
      <c r="BG1797" s="68"/>
      <c r="BH1797" s="68"/>
      <c r="BI1797" s="68"/>
      <c r="BJ1797" s="68"/>
      <c r="BK1797" s="68"/>
      <c r="BL1797" s="68"/>
      <c r="BM1797" s="68"/>
      <c r="BN1797" s="68"/>
      <c r="BO1797" s="68"/>
      <c r="BP1797" s="68"/>
      <c r="BQ1797" s="68"/>
      <c r="BR1797" s="68"/>
      <c r="BS1797" s="46"/>
    </row>
    <row r="1798" spans="4:71" s="47" customFormat="1" ht="9.75" customHeight="1" x14ac:dyDescent="0.3">
      <c r="D1798" s="68"/>
      <c r="E1798" s="68"/>
      <c r="F1798" s="68"/>
      <c r="G1798" s="68"/>
      <c r="H1798" s="68"/>
      <c r="I1798" s="68"/>
      <c r="J1798" s="68"/>
      <c r="K1798" s="68"/>
      <c r="L1798" s="68"/>
      <c r="M1798" s="68"/>
      <c r="N1798" s="68"/>
      <c r="O1798" s="68"/>
      <c r="P1798" s="68"/>
      <c r="Q1798" s="68"/>
      <c r="R1798" s="68"/>
      <c r="S1798" s="68"/>
      <c r="T1798" s="68"/>
      <c r="U1798" s="68"/>
      <c r="V1798" s="68"/>
      <c r="W1798" s="68"/>
      <c r="X1798" s="68"/>
      <c r="Y1798" s="68"/>
      <c r="Z1798" s="68"/>
      <c r="AA1798" s="68"/>
      <c r="AB1798" s="68"/>
      <c r="AC1798" s="68"/>
      <c r="AD1798" s="68"/>
      <c r="AE1798" s="68"/>
      <c r="AF1798" s="68"/>
      <c r="AG1798" s="68"/>
      <c r="AH1798" s="68"/>
      <c r="AI1798" s="68"/>
      <c r="AJ1798" s="68"/>
      <c r="AK1798" s="68"/>
      <c r="AL1798" s="68"/>
      <c r="AM1798" s="68"/>
      <c r="AN1798" s="68"/>
      <c r="AO1798" s="68"/>
      <c r="AP1798" s="68"/>
      <c r="AQ1798" s="68"/>
      <c r="AR1798" s="68"/>
      <c r="AS1798" s="68"/>
      <c r="AT1798" s="68"/>
      <c r="AU1798" s="68"/>
      <c r="AV1798" s="68"/>
      <c r="AW1798" s="68"/>
      <c r="AX1798" s="68"/>
      <c r="AY1798" s="68"/>
      <c r="AZ1798" s="68"/>
      <c r="BA1798" s="68"/>
      <c r="BB1798" s="68"/>
      <c r="BC1798" s="68"/>
      <c r="BD1798" s="68"/>
      <c r="BE1798" s="68"/>
      <c r="BF1798" s="68"/>
      <c r="BG1798" s="68"/>
      <c r="BH1798" s="68"/>
      <c r="BI1798" s="68"/>
      <c r="BJ1798" s="68"/>
      <c r="BK1798" s="68"/>
      <c r="BL1798" s="68"/>
      <c r="BM1798" s="68"/>
      <c r="BN1798" s="68"/>
      <c r="BO1798" s="68"/>
      <c r="BP1798" s="68"/>
      <c r="BQ1798" s="68"/>
      <c r="BR1798" s="68"/>
      <c r="BS1798" s="46"/>
    </row>
    <row r="1799" spans="4:71" s="47" customFormat="1" ht="9.75" customHeight="1" x14ac:dyDescent="0.3">
      <c r="D1799" s="68"/>
      <c r="E1799" s="68"/>
      <c r="F1799" s="68"/>
      <c r="G1799" s="68"/>
      <c r="H1799" s="68"/>
      <c r="I1799" s="68"/>
      <c r="J1799" s="68"/>
      <c r="K1799" s="68"/>
      <c r="L1799" s="68"/>
      <c r="M1799" s="68"/>
      <c r="N1799" s="68"/>
      <c r="O1799" s="68"/>
      <c r="P1799" s="68"/>
      <c r="Q1799" s="68"/>
      <c r="R1799" s="68"/>
      <c r="S1799" s="68"/>
      <c r="T1799" s="68"/>
      <c r="U1799" s="68"/>
      <c r="V1799" s="68"/>
      <c r="W1799" s="68"/>
      <c r="X1799" s="68"/>
      <c r="Y1799" s="68"/>
      <c r="Z1799" s="68"/>
      <c r="AA1799" s="68"/>
      <c r="AB1799" s="68"/>
      <c r="AC1799" s="68"/>
      <c r="AD1799" s="68"/>
      <c r="AE1799" s="68"/>
      <c r="AF1799" s="68"/>
      <c r="AG1799" s="68"/>
      <c r="AH1799" s="68"/>
      <c r="AI1799" s="68"/>
      <c r="AJ1799" s="68"/>
      <c r="AK1799" s="68"/>
      <c r="AL1799" s="68"/>
      <c r="AM1799" s="68"/>
      <c r="AN1799" s="68"/>
      <c r="AO1799" s="68"/>
      <c r="AP1799" s="68"/>
      <c r="AQ1799" s="68"/>
      <c r="AR1799" s="68"/>
      <c r="AS1799" s="68"/>
      <c r="AT1799" s="68"/>
      <c r="AU1799" s="68"/>
      <c r="AV1799" s="68"/>
      <c r="AW1799" s="68"/>
      <c r="AX1799" s="68"/>
      <c r="AY1799" s="68"/>
      <c r="AZ1799" s="68"/>
      <c r="BA1799" s="68"/>
      <c r="BB1799" s="68"/>
      <c r="BC1799" s="68"/>
      <c r="BD1799" s="68"/>
      <c r="BE1799" s="68"/>
      <c r="BF1799" s="68"/>
      <c r="BG1799" s="68"/>
      <c r="BH1799" s="68"/>
      <c r="BI1799" s="68"/>
      <c r="BJ1799" s="68"/>
      <c r="BK1799" s="68"/>
      <c r="BL1799" s="68"/>
      <c r="BM1799" s="68"/>
      <c r="BN1799" s="68"/>
      <c r="BO1799" s="68"/>
      <c r="BP1799" s="68"/>
      <c r="BQ1799" s="68"/>
      <c r="BR1799" s="68"/>
      <c r="BS1799" s="46"/>
    </row>
    <row r="1800" spans="4:71" s="47" customFormat="1" ht="9.75" customHeight="1" x14ac:dyDescent="0.3">
      <c r="D1800" s="68"/>
      <c r="E1800" s="68"/>
      <c r="F1800" s="68"/>
      <c r="G1800" s="68"/>
      <c r="H1800" s="68"/>
      <c r="I1800" s="68"/>
      <c r="J1800" s="68"/>
      <c r="K1800" s="68"/>
      <c r="L1800" s="68"/>
      <c r="M1800" s="68"/>
      <c r="N1800" s="68"/>
      <c r="O1800" s="68"/>
      <c r="P1800" s="68"/>
      <c r="Q1800" s="68"/>
      <c r="R1800" s="68"/>
      <c r="S1800" s="68"/>
      <c r="T1800" s="68"/>
      <c r="U1800" s="68"/>
      <c r="V1800" s="68"/>
      <c r="W1800" s="68"/>
      <c r="X1800" s="68"/>
      <c r="Y1800" s="68"/>
      <c r="Z1800" s="68"/>
      <c r="AA1800" s="68"/>
      <c r="AB1800" s="68"/>
      <c r="AC1800" s="68"/>
      <c r="AD1800" s="68"/>
      <c r="AE1800" s="68"/>
      <c r="AF1800" s="68"/>
      <c r="AG1800" s="68"/>
      <c r="AH1800" s="68"/>
      <c r="AI1800" s="68"/>
      <c r="AJ1800" s="68"/>
      <c r="AK1800" s="68"/>
      <c r="AL1800" s="68"/>
      <c r="AM1800" s="68"/>
      <c r="AN1800" s="68"/>
      <c r="AO1800" s="68"/>
      <c r="AP1800" s="68"/>
      <c r="AQ1800" s="68"/>
      <c r="AR1800" s="68"/>
      <c r="AS1800" s="68"/>
      <c r="AT1800" s="68"/>
      <c r="AU1800" s="68"/>
      <c r="AV1800" s="68"/>
      <c r="AW1800" s="68"/>
      <c r="AX1800" s="68"/>
      <c r="AY1800" s="68"/>
      <c r="AZ1800" s="68"/>
      <c r="BA1800" s="68"/>
      <c r="BB1800" s="68"/>
      <c r="BC1800" s="68"/>
      <c r="BD1800" s="68"/>
      <c r="BE1800" s="68"/>
      <c r="BF1800" s="68"/>
      <c r="BG1800" s="68"/>
      <c r="BH1800" s="68"/>
      <c r="BI1800" s="68"/>
      <c r="BJ1800" s="68"/>
      <c r="BK1800" s="68"/>
      <c r="BL1800" s="68"/>
      <c r="BM1800" s="68"/>
      <c r="BN1800" s="68"/>
      <c r="BO1800" s="68"/>
      <c r="BP1800" s="68"/>
      <c r="BQ1800" s="68"/>
      <c r="BR1800" s="68"/>
      <c r="BS1800" s="46"/>
    </row>
    <row r="1801" spans="4:71" s="47" customFormat="1" ht="9.75" customHeight="1" x14ac:dyDescent="0.3">
      <c r="D1801" s="68"/>
      <c r="E1801" s="68"/>
      <c r="F1801" s="68"/>
      <c r="G1801" s="68"/>
      <c r="H1801" s="68"/>
      <c r="I1801" s="68"/>
      <c r="J1801" s="68"/>
      <c r="K1801" s="68"/>
      <c r="L1801" s="68"/>
      <c r="M1801" s="68"/>
      <c r="N1801" s="68"/>
      <c r="O1801" s="68"/>
      <c r="P1801" s="68"/>
      <c r="Q1801" s="68"/>
      <c r="R1801" s="68"/>
      <c r="S1801" s="68"/>
      <c r="T1801" s="68"/>
      <c r="U1801" s="68"/>
      <c r="V1801" s="68"/>
      <c r="W1801" s="68"/>
      <c r="X1801" s="68"/>
      <c r="Y1801" s="68"/>
      <c r="Z1801" s="68"/>
      <c r="AA1801" s="68"/>
      <c r="AB1801" s="68"/>
      <c r="AC1801" s="68"/>
      <c r="AD1801" s="68"/>
      <c r="AE1801" s="68"/>
      <c r="AF1801" s="68"/>
      <c r="AG1801" s="68"/>
      <c r="AH1801" s="68"/>
      <c r="AI1801" s="68"/>
      <c r="AJ1801" s="68"/>
      <c r="AK1801" s="68"/>
      <c r="AL1801" s="68"/>
      <c r="AM1801" s="68"/>
      <c r="AN1801" s="68"/>
      <c r="AO1801" s="68"/>
      <c r="AP1801" s="68"/>
      <c r="AQ1801" s="68"/>
      <c r="AR1801" s="68"/>
      <c r="AS1801" s="68"/>
      <c r="AT1801" s="68"/>
      <c r="AU1801" s="68"/>
      <c r="AV1801" s="68"/>
      <c r="AW1801" s="68"/>
      <c r="AX1801" s="68"/>
      <c r="AY1801" s="68"/>
      <c r="AZ1801" s="68"/>
      <c r="BA1801" s="68"/>
      <c r="BB1801" s="68"/>
      <c r="BC1801" s="68"/>
      <c r="BD1801" s="68"/>
      <c r="BE1801" s="68"/>
      <c r="BF1801" s="68"/>
      <c r="BG1801" s="68"/>
      <c r="BH1801" s="68"/>
      <c r="BI1801" s="68"/>
      <c r="BJ1801" s="68"/>
      <c r="BK1801" s="68"/>
      <c r="BL1801" s="68"/>
      <c r="BM1801" s="68"/>
      <c r="BN1801" s="68"/>
      <c r="BO1801" s="68"/>
      <c r="BP1801" s="68"/>
      <c r="BQ1801" s="68"/>
      <c r="BR1801" s="68"/>
      <c r="BS1801" s="46"/>
    </row>
    <row r="1802" spans="4:71" s="47" customFormat="1" ht="9.75" customHeight="1" x14ac:dyDescent="0.3">
      <c r="D1802" s="68"/>
      <c r="E1802" s="68"/>
      <c r="F1802" s="68"/>
      <c r="G1802" s="68"/>
      <c r="H1802" s="68"/>
      <c r="I1802" s="68"/>
      <c r="J1802" s="68"/>
      <c r="K1802" s="68"/>
      <c r="L1802" s="68"/>
      <c r="M1802" s="68"/>
      <c r="N1802" s="68"/>
      <c r="O1802" s="68"/>
      <c r="P1802" s="68"/>
      <c r="Q1802" s="68"/>
      <c r="R1802" s="68"/>
      <c r="S1802" s="68"/>
      <c r="T1802" s="68"/>
      <c r="U1802" s="68"/>
      <c r="V1802" s="68"/>
      <c r="W1802" s="68"/>
      <c r="X1802" s="68"/>
      <c r="Y1802" s="68"/>
      <c r="Z1802" s="68"/>
      <c r="AA1802" s="68"/>
      <c r="AB1802" s="68"/>
      <c r="AC1802" s="68"/>
      <c r="AD1802" s="68"/>
      <c r="AE1802" s="68"/>
      <c r="AF1802" s="68"/>
      <c r="AG1802" s="68"/>
      <c r="AH1802" s="68"/>
      <c r="AI1802" s="68"/>
      <c r="AJ1802" s="68"/>
      <c r="AK1802" s="68"/>
      <c r="AL1802" s="68"/>
      <c r="AM1802" s="68"/>
      <c r="AN1802" s="68"/>
      <c r="AO1802" s="68"/>
      <c r="AP1802" s="68"/>
      <c r="AQ1802" s="68"/>
      <c r="AR1802" s="68"/>
      <c r="AS1802" s="68"/>
      <c r="AT1802" s="68"/>
      <c r="AU1802" s="68"/>
      <c r="AV1802" s="68"/>
      <c r="AW1802" s="68"/>
      <c r="AX1802" s="68"/>
      <c r="AY1802" s="68"/>
      <c r="AZ1802" s="68"/>
      <c r="BA1802" s="68"/>
      <c r="BB1802" s="68"/>
      <c r="BC1802" s="68"/>
      <c r="BD1802" s="68"/>
      <c r="BE1802" s="68"/>
      <c r="BF1802" s="68"/>
      <c r="BG1802" s="68"/>
      <c r="BH1802" s="68"/>
      <c r="BI1802" s="68"/>
      <c r="BJ1802" s="68"/>
      <c r="BK1802" s="68"/>
      <c r="BL1802" s="68"/>
      <c r="BM1802" s="68"/>
      <c r="BN1802" s="68"/>
      <c r="BO1802" s="68"/>
      <c r="BP1802" s="68"/>
      <c r="BQ1802" s="68"/>
      <c r="BR1802" s="68"/>
      <c r="BS1802" s="46"/>
    </row>
    <row r="1803" spans="4:71" s="47" customFormat="1" ht="9.75" customHeight="1" x14ac:dyDescent="0.3">
      <c r="D1803" s="68"/>
      <c r="E1803" s="68"/>
      <c r="F1803" s="68"/>
      <c r="G1803" s="68"/>
      <c r="H1803" s="68"/>
      <c r="I1803" s="68"/>
      <c r="J1803" s="68"/>
      <c r="K1803" s="68"/>
      <c r="L1803" s="68"/>
      <c r="M1803" s="68"/>
      <c r="N1803" s="68"/>
      <c r="O1803" s="68"/>
      <c r="P1803" s="68"/>
      <c r="Q1803" s="68"/>
      <c r="R1803" s="68"/>
      <c r="S1803" s="68"/>
      <c r="T1803" s="68"/>
      <c r="U1803" s="68"/>
      <c r="V1803" s="68"/>
      <c r="W1803" s="68"/>
      <c r="X1803" s="68"/>
      <c r="Y1803" s="68"/>
      <c r="Z1803" s="68"/>
      <c r="AA1803" s="68"/>
      <c r="AB1803" s="68"/>
      <c r="AC1803" s="68"/>
      <c r="AD1803" s="68"/>
      <c r="AE1803" s="68"/>
      <c r="AF1803" s="68"/>
      <c r="AG1803" s="68"/>
      <c r="AH1803" s="68"/>
      <c r="AI1803" s="68"/>
      <c r="AJ1803" s="68"/>
      <c r="AK1803" s="68"/>
      <c r="AL1803" s="68"/>
      <c r="AM1803" s="68"/>
      <c r="AN1803" s="68"/>
      <c r="AO1803" s="68"/>
      <c r="AP1803" s="68"/>
      <c r="AQ1803" s="68"/>
      <c r="AR1803" s="68"/>
      <c r="AS1803" s="68"/>
      <c r="AT1803" s="68"/>
      <c r="AU1803" s="68"/>
      <c r="AV1803" s="68"/>
      <c r="AW1803" s="68"/>
      <c r="AX1803" s="68"/>
      <c r="AY1803" s="68"/>
      <c r="AZ1803" s="68"/>
      <c r="BA1803" s="68"/>
      <c r="BB1803" s="68"/>
      <c r="BC1803" s="68"/>
      <c r="BD1803" s="68"/>
      <c r="BE1803" s="68"/>
      <c r="BF1803" s="68"/>
      <c r="BG1803" s="68"/>
      <c r="BH1803" s="68"/>
      <c r="BI1803" s="68"/>
      <c r="BJ1803" s="68"/>
      <c r="BK1803" s="68"/>
      <c r="BL1803" s="68"/>
      <c r="BM1803" s="68"/>
      <c r="BN1803" s="68"/>
      <c r="BO1803" s="68"/>
      <c r="BP1803" s="68"/>
      <c r="BQ1803" s="68"/>
      <c r="BR1803" s="68"/>
      <c r="BS1803" s="46"/>
    </row>
    <row r="1804" spans="4:71" s="47" customFormat="1" ht="9.75" customHeight="1" x14ac:dyDescent="0.3">
      <c r="D1804" s="68"/>
      <c r="E1804" s="68"/>
      <c r="F1804" s="68"/>
      <c r="G1804" s="68"/>
      <c r="H1804" s="68"/>
      <c r="I1804" s="68"/>
      <c r="J1804" s="68"/>
      <c r="K1804" s="68"/>
      <c r="L1804" s="68"/>
      <c r="M1804" s="68"/>
      <c r="N1804" s="68"/>
      <c r="O1804" s="68"/>
      <c r="P1804" s="68"/>
      <c r="Q1804" s="68"/>
      <c r="R1804" s="68"/>
      <c r="S1804" s="68"/>
      <c r="T1804" s="68"/>
      <c r="U1804" s="68"/>
      <c r="V1804" s="68"/>
      <c r="W1804" s="68"/>
      <c r="X1804" s="68"/>
      <c r="Y1804" s="68"/>
      <c r="Z1804" s="68"/>
      <c r="AA1804" s="68"/>
      <c r="AB1804" s="68"/>
      <c r="AC1804" s="68"/>
      <c r="AD1804" s="68"/>
      <c r="AE1804" s="68"/>
      <c r="AF1804" s="68"/>
      <c r="AG1804" s="68"/>
      <c r="AH1804" s="68"/>
      <c r="AI1804" s="68"/>
      <c r="AJ1804" s="68"/>
      <c r="AK1804" s="68"/>
      <c r="AL1804" s="68"/>
      <c r="AM1804" s="68"/>
      <c r="AN1804" s="68"/>
      <c r="AO1804" s="68"/>
      <c r="AP1804" s="68"/>
      <c r="AQ1804" s="68"/>
      <c r="AR1804" s="68"/>
      <c r="AS1804" s="68"/>
      <c r="AT1804" s="68"/>
      <c r="AU1804" s="68"/>
      <c r="AV1804" s="68"/>
      <c r="AW1804" s="68"/>
      <c r="AX1804" s="68"/>
      <c r="AY1804" s="68"/>
      <c r="AZ1804" s="68"/>
      <c r="BA1804" s="68"/>
      <c r="BB1804" s="68"/>
      <c r="BC1804" s="68"/>
      <c r="BD1804" s="68"/>
      <c r="BE1804" s="68"/>
      <c r="BF1804" s="68"/>
      <c r="BG1804" s="68"/>
      <c r="BH1804" s="68"/>
      <c r="BI1804" s="68"/>
      <c r="BJ1804" s="68"/>
      <c r="BK1804" s="68"/>
      <c r="BL1804" s="68"/>
      <c r="BM1804" s="68"/>
      <c r="BN1804" s="68"/>
      <c r="BO1804" s="68"/>
      <c r="BP1804" s="68"/>
      <c r="BQ1804" s="68"/>
      <c r="BR1804" s="68"/>
      <c r="BS1804" s="46"/>
    </row>
    <row r="1805" spans="4:71" s="47" customFormat="1" ht="9.75" customHeight="1" x14ac:dyDescent="0.3">
      <c r="D1805" s="68"/>
      <c r="E1805" s="68"/>
      <c r="F1805" s="68"/>
      <c r="G1805" s="68"/>
      <c r="H1805" s="68"/>
      <c r="I1805" s="68"/>
      <c r="J1805" s="68"/>
      <c r="K1805" s="68"/>
      <c r="L1805" s="68"/>
      <c r="M1805" s="68"/>
      <c r="N1805" s="68"/>
      <c r="O1805" s="68"/>
      <c r="P1805" s="68"/>
      <c r="Q1805" s="68"/>
      <c r="R1805" s="68"/>
      <c r="S1805" s="68"/>
      <c r="T1805" s="68"/>
      <c r="U1805" s="68"/>
      <c r="V1805" s="68"/>
      <c r="W1805" s="68"/>
      <c r="X1805" s="68"/>
      <c r="Y1805" s="68"/>
      <c r="Z1805" s="68"/>
      <c r="AA1805" s="68"/>
      <c r="AB1805" s="68"/>
      <c r="AC1805" s="68"/>
      <c r="AD1805" s="68"/>
      <c r="AE1805" s="68"/>
      <c r="AF1805" s="68"/>
      <c r="AG1805" s="68"/>
      <c r="AH1805" s="68"/>
      <c r="AI1805" s="68"/>
      <c r="AJ1805" s="68"/>
      <c r="AK1805" s="68"/>
      <c r="AL1805" s="68"/>
      <c r="AM1805" s="68"/>
      <c r="AN1805" s="68"/>
      <c r="AO1805" s="68"/>
      <c r="AP1805" s="68"/>
      <c r="AQ1805" s="68"/>
      <c r="AR1805" s="68"/>
      <c r="AS1805" s="68"/>
      <c r="AT1805" s="68"/>
      <c r="AU1805" s="68"/>
      <c r="AV1805" s="68"/>
      <c r="AW1805" s="68"/>
      <c r="AX1805" s="68"/>
      <c r="AY1805" s="68"/>
      <c r="AZ1805" s="68"/>
      <c r="BA1805" s="68"/>
      <c r="BB1805" s="68"/>
      <c r="BC1805" s="68"/>
      <c r="BD1805" s="68"/>
      <c r="BE1805" s="68"/>
      <c r="BF1805" s="68"/>
      <c r="BG1805" s="68"/>
      <c r="BH1805" s="68"/>
      <c r="BI1805" s="68"/>
      <c r="BJ1805" s="68"/>
      <c r="BK1805" s="68"/>
      <c r="BL1805" s="68"/>
      <c r="BM1805" s="68"/>
      <c r="BN1805" s="68"/>
      <c r="BO1805" s="68"/>
      <c r="BP1805" s="68"/>
      <c r="BQ1805" s="68"/>
      <c r="BR1805" s="68"/>
      <c r="BS1805" s="46"/>
    </row>
    <row r="1806" spans="4:71" s="47" customFormat="1" ht="9.75" customHeight="1" x14ac:dyDescent="0.3">
      <c r="D1806" s="68"/>
      <c r="E1806" s="68"/>
      <c r="F1806" s="68"/>
      <c r="G1806" s="68"/>
      <c r="H1806" s="68"/>
      <c r="I1806" s="68"/>
      <c r="J1806" s="68"/>
      <c r="K1806" s="68"/>
      <c r="L1806" s="68"/>
      <c r="M1806" s="68"/>
      <c r="N1806" s="68"/>
      <c r="O1806" s="68"/>
      <c r="P1806" s="68"/>
      <c r="Q1806" s="68"/>
      <c r="R1806" s="68"/>
      <c r="S1806" s="68"/>
      <c r="T1806" s="68"/>
      <c r="U1806" s="68"/>
      <c r="V1806" s="68"/>
      <c r="W1806" s="68"/>
      <c r="X1806" s="68"/>
      <c r="Y1806" s="68"/>
      <c r="Z1806" s="68"/>
      <c r="AA1806" s="68"/>
      <c r="AB1806" s="68"/>
      <c r="AC1806" s="68"/>
      <c r="AD1806" s="68"/>
      <c r="AE1806" s="68"/>
      <c r="AF1806" s="68"/>
      <c r="AG1806" s="68"/>
      <c r="AH1806" s="68"/>
      <c r="AI1806" s="68"/>
      <c r="AJ1806" s="68"/>
      <c r="AK1806" s="68"/>
      <c r="AL1806" s="68"/>
      <c r="AM1806" s="68"/>
      <c r="AN1806" s="68"/>
      <c r="AO1806" s="68"/>
      <c r="AP1806" s="68"/>
      <c r="AQ1806" s="68"/>
      <c r="AR1806" s="68"/>
      <c r="AS1806" s="68"/>
      <c r="AT1806" s="68"/>
      <c r="AU1806" s="68"/>
      <c r="AV1806" s="68"/>
      <c r="AW1806" s="68"/>
      <c r="AX1806" s="68"/>
      <c r="AY1806" s="68"/>
      <c r="AZ1806" s="68"/>
      <c r="BA1806" s="68"/>
      <c r="BB1806" s="68"/>
      <c r="BC1806" s="68"/>
      <c r="BD1806" s="68"/>
      <c r="BE1806" s="68"/>
      <c r="BF1806" s="68"/>
      <c r="BG1806" s="68"/>
      <c r="BH1806" s="68"/>
      <c r="BI1806" s="68"/>
      <c r="BJ1806" s="68"/>
      <c r="BK1806" s="68"/>
      <c r="BL1806" s="68"/>
      <c r="BM1806" s="68"/>
      <c r="BN1806" s="68"/>
      <c r="BO1806" s="68"/>
      <c r="BP1806" s="68"/>
      <c r="BQ1806" s="68"/>
      <c r="BR1806" s="68"/>
      <c r="BS1806" s="46"/>
    </row>
    <row r="1807" spans="4:71" s="47" customFormat="1" ht="9.75" customHeight="1" x14ac:dyDescent="0.3">
      <c r="D1807" s="68"/>
      <c r="E1807" s="68"/>
      <c r="F1807" s="68"/>
      <c r="G1807" s="68"/>
      <c r="H1807" s="68"/>
      <c r="I1807" s="68"/>
      <c r="J1807" s="68"/>
      <c r="K1807" s="68"/>
      <c r="L1807" s="68"/>
      <c r="M1807" s="68"/>
      <c r="N1807" s="68"/>
      <c r="O1807" s="68"/>
      <c r="P1807" s="68"/>
      <c r="Q1807" s="68"/>
      <c r="R1807" s="68"/>
      <c r="S1807" s="68"/>
      <c r="T1807" s="68"/>
      <c r="U1807" s="68"/>
      <c r="V1807" s="68"/>
      <c r="W1807" s="68"/>
      <c r="X1807" s="68"/>
      <c r="Y1807" s="68"/>
      <c r="Z1807" s="68"/>
      <c r="AA1807" s="68"/>
      <c r="AB1807" s="68"/>
      <c r="AC1807" s="68"/>
      <c r="AD1807" s="68"/>
      <c r="AE1807" s="68"/>
      <c r="AF1807" s="68"/>
      <c r="AG1807" s="68"/>
      <c r="AH1807" s="68"/>
      <c r="AI1807" s="68"/>
      <c r="AJ1807" s="68"/>
      <c r="AK1807" s="68"/>
      <c r="AL1807" s="68"/>
      <c r="AM1807" s="68"/>
      <c r="AN1807" s="68"/>
      <c r="AO1807" s="68"/>
      <c r="AP1807" s="68"/>
      <c r="AQ1807" s="68"/>
      <c r="AR1807" s="68"/>
      <c r="AS1807" s="68"/>
      <c r="AT1807" s="68"/>
      <c r="AU1807" s="68"/>
      <c r="AV1807" s="68"/>
      <c r="AW1807" s="68"/>
      <c r="AX1807" s="68"/>
      <c r="AY1807" s="68"/>
      <c r="AZ1807" s="68"/>
      <c r="BA1807" s="68"/>
      <c r="BB1807" s="68"/>
      <c r="BC1807" s="68"/>
      <c r="BD1807" s="68"/>
      <c r="BE1807" s="68"/>
      <c r="BF1807" s="68"/>
      <c r="BG1807" s="68"/>
      <c r="BH1807" s="68"/>
      <c r="BI1807" s="68"/>
      <c r="BJ1807" s="68"/>
      <c r="BK1807" s="68"/>
      <c r="BL1807" s="68"/>
      <c r="BM1807" s="68"/>
      <c r="BN1807" s="68"/>
      <c r="BO1807" s="68"/>
      <c r="BP1807" s="68"/>
      <c r="BQ1807" s="68"/>
      <c r="BR1807" s="68"/>
      <c r="BS1807" s="46"/>
    </row>
    <row r="1808" spans="4:71" s="47" customFormat="1" ht="9.75" customHeight="1" x14ac:dyDescent="0.3">
      <c r="D1808" s="68"/>
      <c r="E1808" s="68"/>
      <c r="F1808" s="68"/>
      <c r="G1808" s="68"/>
      <c r="H1808" s="68"/>
      <c r="I1808" s="68"/>
      <c r="J1808" s="68"/>
      <c r="K1808" s="68"/>
      <c r="L1808" s="68"/>
      <c r="M1808" s="68"/>
      <c r="N1808" s="68"/>
      <c r="O1808" s="68"/>
      <c r="P1808" s="68"/>
      <c r="Q1808" s="68"/>
      <c r="R1808" s="68"/>
      <c r="S1808" s="68"/>
      <c r="T1808" s="68"/>
      <c r="U1808" s="68"/>
      <c r="V1808" s="68"/>
      <c r="W1808" s="68"/>
      <c r="X1808" s="68"/>
      <c r="Y1808" s="68"/>
      <c r="Z1808" s="68"/>
      <c r="AA1808" s="68"/>
      <c r="AB1808" s="68"/>
      <c r="AC1808" s="68"/>
      <c r="AD1808" s="68"/>
      <c r="AE1808" s="68"/>
      <c r="AF1808" s="68"/>
      <c r="AG1808" s="68"/>
      <c r="AH1808" s="68"/>
      <c r="AI1808" s="68"/>
      <c r="AJ1808" s="68"/>
      <c r="AK1808" s="68"/>
      <c r="AL1808" s="68"/>
      <c r="AM1808" s="68"/>
      <c r="AN1808" s="68"/>
      <c r="AO1808" s="68"/>
      <c r="AP1808" s="68"/>
      <c r="AQ1808" s="68"/>
      <c r="AR1808" s="68"/>
      <c r="AS1808" s="68"/>
      <c r="AT1808" s="68"/>
      <c r="AU1808" s="68"/>
      <c r="AV1808" s="68"/>
      <c r="AW1808" s="68"/>
      <c r="AX1808" s="68"/>
      <c r="AY1808" s="68"/>
      <c r="AZ1808" s="68"/>
      <c r="BA1808" s="68"/>
      <c r="BB1808" s="68"/>
      <c r="BC1808" s="68"/>
      <c r="BD1808" s="68"/>
      <c r="BE1808" s="68"/>
      <c r="BF1808" s="68"/>
      <c r="BG1808" s="68"/>
      <c r="BH1808" s="68"/>
      <c r="BI1808" s="68"/>
      <c r="BJ1808" s="68"/>
      <c r="BK1808" s="68"/>
      <c r="BL1808" s="68"/>
      <c r="BM1808" s="68"/>
      <c r="BN1808" s="68"/>
      <c r="BO1808" s="68"/>
      <c r="BP1808" s="68"/>
      <c r="BQ1808" s="68"/>
      <c r="BR1808" s="68"/>
      <c r="BS1808" s="46"/>
    </row>
    <row r="1809" spans="4:71" s="47" customFormat="1" ht="9.75" customHeight="1" x14ac:dyDescent="0.3">
      <c r="D1809" s="68"/>
      <c r="E1809" s="68"/>
      <c r="F1809" s="68"/>
      <c r="G1809" s="68"/>
      <c r="H1809" s="68"/>
      <c r="I1809" s="68"/>
      <c r="J1809" s="68"/>
      <c r="K1809" s="68"/>
      <c r="L1809" s="68"/>
      <c r="M1809" s="68"/>
      <c r="N1809" s="68"/>
      <c r="O1809" s="68"/>
      <c r="P1809" s="68"/>
      <c r="Q1809" s="68"/>
      <c r="R1809" s="68"/>
      <c r="S1809" s="68"/>
      <c r="T1809" s="68"/>
      <c r="U1809" s="68"/>
      <c r="V1809" s="68"/>
      <c r="W1809" s="68"/>
      <c r="X1809" s="68"/>
      <c r="Y1809" s="68"/>
      <c r="Z1809" s="68"/>
      <c r="AA1809" s="68"/>
      <c r="AB1809" s="68"/>
      <c r="AC1809" s="68"/>
      <c r="AD1809" s="68"/>
      <c r="AE1809" s="68"/>
      <c r="AF1809" s="68"/>
      <c r="AG1809" s="68"/>
      <c r="AH1809" s="68"/>
      <c r="AI1809" s="68"/>
      <c r="AJ1809" s="68"/>
      <c r="AK1809" s="68"/>
      <c r="AL1809" s="68"/>
      <c r="AM1809" s="68"/>
      <c r="AN1809" s="68"/>
      <c r="AO1809" s="68"/>
      <c r="AP1809" s="68"/>
      <c r="AQ1809" s="68"/>
      <c r="AR1809" s="68"/>
      <c r="AS1809" s="68"/>
      <c r="AT1809" s="68"/>
      <c r="AU1809" s="68"/>
      <c r="AV1809" s="68"/>
      <c r="AW1809" s="68"/>
      <c r="AX1809" s="68"/>
      <c r="AY1809" s="68"/>
      <c r="AZ1809" s="68"/>
      <c r="BA1809" s="68"/>
      <c r="BB1809" s="68"/>
      <c r="BC1809" s="68"/>
      <c r="BD1809" s="68"/>
      <c r="BE1809" s="68"/>
      <c r="BF1809" s="68"/>
      <c r="BG1809" s="68"/>
      <c r="BH1809" s="68"/>
      <c r="BI1809" s="68"/>
      <c r="BJ1809" s="68"/>
      <c r="BK1809" s="68"/>
      <c r="BL1809" s="68"/>
      <c r="BM1809" s="68"/>
      <c r="BN1809" s="68"/>
      <c r="BO1809" s="68"/>
      <c r="BP1809" s="68"/>
      <c r="BQ1809" s="68"/>
      <c r="BR1809" s="68"/>
      <c r="BS1809" s="46"/>
    </row>
    <row r="1810" spans="4:71" s="47" customFormat="1" ht="9.75" customHeight="1" x14ac:dyDescent="0.3">
      <c r="D1810" s="68"/>
      <c r="E1810" s="68"/>
      <c r="F1810" s="68"/>
      <c r="G1810" s="68"/>
      <c r="H1810" s="68"/>
      <c r="I1810" s="68"/>
      <c r="J1810" s="68"/>
      <c r="K1810" s="68"/>
      <c r="L1810" s="68"/>
      <c r="M1810" s="68"/>
      <c r="N1810" s="68"/>
      <c r="O1810" s="68"/>
      <c r="P1810" s="68"/>
      <c r="Q1810" s="68"/>
      <c r="R1810" s="68"/>
      <c r="S1810" s="68"/>
      <c r="T1810" s="68"/>
      <c r="U1810" s="68"/>
      <c r="V1810" s="68"/>
      <c r="W1810" s="68"/>
      <c r="X1810" s="68"/>
      <c r="Y1810" s="68"/>
      <c r="Z1810" s="68"/>
      <c r="AA1810" s="68"/>
      <c r="AB1810" s="68"/>
      <c r="AC1810" s="68"/>
      <c r="AD1810" s="68"/>
      <c r="AE1810" s="68"/>
      <c r="AF1810" s="68"/>
      <c r="AG1810" s="68"/>
      <c r="AH1810" s="68"/>
      <c r="AI1810" s="68"/>
      <c r="AJ1810" s="68"/>
      <c r="AK1810" s="68"/>
      <c r="AL1810" s="68"/>
      <c r="AM1810" s="68"/>
      <c r="AN1810" s="68"/>
      <c r="AO1810" s="68"/>
      <c r="AP1810" s="68"/>
      <c r="AQ1810" s="68"/>
      <c r="AR1810" s="68"/>
      <c r="AS1810" s="68"/>
      <c r="AT1810" s="68"/>
      <c r="AU1810" s="68"/>
      <c r="AV1810" s="68"/>
      <c r="AW1810" s="68"/>
      <c r="AX1810" s="68"/>
      <c r="AY1810" s="68"/>
      <c r="AZ1810" s="68"/>
      <c r="BA1810" s="68"/>
      <c r="BB1810" s="68"/>
      <c r="BC1810" s="68"/>
      <c r="BD1810" s="68"/>
      <c r="BE1810" s="68"/>
      <c r="BF1810" s="68"/>
      <c r="BG1810" s="68"/>
      <c r="BH1810" s="68"/>
      <c r="BI1810" s="68"/>
      <c r="BJ1810" s="68"/>
      <c r="BK1810" s="68"/>
      <c r="BL1810" s="68"/>
      <c r="BM1810" s="68"/>
      <c r="BN1810" s="68"/>
      <c r="BO1810" s="68"/>
      <c r="BP1810" s="68"/>
      <c r="BQ1810" s="68"/>
      <c r="BR1810" s="68"/>
      <c r="BS1810" s="46"/>
    </row>
    <row r="1811" spans="4:71" s="47" customFormat="1" ht="9.75" customHeight="1" x14ac:dyDescent="0.3">
      <c r="D1811" s="68"/>
      <c r="E1811" s="68"/>
      <c r="F1811" s="68"/>
      <c r="G1811" s="68"/>
      <c r="H1811" s="68"/>
      <c r="I1811" s="68"/>
      <c r="J1811" s="68"/>
      <c r="K1811" s="68"/>
      <c r="L1811" s="68"/>
      <c r="M1811" s="68"/>
      <c r="N1811" s="68"/>
      <c r="O1811" s="68"/>
      <c r="P1811" s="68"/>
      <c r="Q1811" s="68"/>
      <c r="R1811" s="68"/>
      <c r="S1811" s="68"/>
      <c r="T1811" s="68"/>
      <c r="U1811" s="68"/>
      <c r="V1811" s="68"/>
      <c r="W1811" s="68"/>
      <c r="X1811" s="68"/>
      <c r="Y1811" s="68"/>
      <c r="Z1811" s="68"/>
      <c r="AA1811" s="68"/>
      <c r="AB1811" s="68"/>
      <c r="AC1811" s="68"/>
      <c r="AD1811" s="68"/>
      <c r="AE1811" s="68"/>
      <c r="AF1811" s="68"/>
      <c r="AG1811" s="68"/>
      <c r="AH1811" s="68"/>
      <c r="AI1811" s="68"/>
      <c r="AJ1811" s="68"/>
      <c r="AK1811" s="68"/>
      <c r="AL1811" s="68"/>
      <c r="AM1811" s="68"/>
      <c r="AN1811" s="68"/>
      <c r="AO1811" s="68"/>
      <c r="AP1811" s="68"/>
      <c r="AQ1811" s="68"/>
      <c r="AR1811" s="68"/>
      <c r="AS1811" s="68"/>
      <c r="AT1811" s="68"/>
      <c r="AU1811" s="68"/>
      <c r="AV1811" s="68"/>
      <c r="AW1811" s="68"/>
      <c r="AX1811" s="68"/>
      <c r="AY1811" s="68"/>
      <c r="AZ1811" s="68"/>
      <c r="BA1811" s="68"/>
      <c r="BB1811" s="68"/>
      <c r="BC1811" s="68"/>
      <c r="BD1811" s="68"/>
      <c r="BE1811" s="68"/>
      <c r="BF1811" s="68"/>
      <c r="BG1811" s="68"/>
      <c r="BH1811" s="68"/>
      <c r="BI1811" s="68"/>
      <c r="BJ1811" s="68"/>
      <c r="BK1811" s="68"/>
      <c r="BL1811" s="68"/>
      <c r="BM1811" s="68"/>
      <c r="BN1811" s="68"/>
      <c r="BO1811" s="68"/>
      <c r="BP1811" s="68"/>
      <c r="BQ1811" s="68"/>
      <c r="BR1811" s="68"/>
      <c r="BS1811" s="46"/>
    </row>
    <row r="1812" spans="4:71" s="47" customFormat="1" ht="9.75" customHeight="1" x14ac:dyDescent="0.3">
      <c r="D1812" s="68"/>
      <c r="E1812" s="68"/>
      <c r="F1812" s="68"/>
      <c r="G1812" s="68"/>
      <c r="H1812" s="68"/>
      <c r="I1812" s="68"/>
      <c r="J1812" s="68"/>
      <c r="K1812" s="68"/>
      <c r="L1812" s="68"/>
      <c r="M1812" s="68"/>
      <c r="N1812" s="68"/>
      <c r="O1812" s="68"/>
      <c r="P1812" s="68"/>
      <c r="Q1812" s="68"/>
      <c r="R1812" s="68"/>
      <c r="S1812" s="68"/>
      <c r="T1812" s="68"/>
      <c r="U1812" s="68"/>
      <c r="V1812" s="68"/>
      <c r="W1812" s="68"/>
      <c r="X1812" s="68"/>
      <c r="Y1812" s="68"/>
      <c r="Z1812" s="68"/>
      <c r="AA1812" s="68"/>
      <c r="AB1812" s="68"/>
      <c r="AC1812" s="68"/>
      <c r="AD1812" s="68"/>
      <c r="AE1812" s="68"/>
      <c r="AF1812" s="68"/>
      <c r="AG1812" s="68"/>
      <c r="AH1812" s="68"/>
      <c r="AI1812" s="68"/>
      <c r="AJ1812" s="68"/>
      <c r="AK1812" s="68"/>
      <c r="AL1812" s="68"/>
      <c r="AM1812" s="68"/>
      <c r="AN1812" s="68"/>
      <c r="AO1812" s="68"/>
      <c r="AP1812" s="68"/>
      <c r="AQ1812" s="68"/>
      <c r="AR1812" s="68"/>
      <c r="AS1812" s="68"/>
      <c r="AT1812" s="68"/>
      <c r="AU1812" s="68"/>
      <c r="AV1812" s="68"/>
      <c r="AW1812" s="68"/>
      <c r="AX1812" s="68"/>
      <c r="AY1812" s="68"/>
      <c r="AZ1812" s="68"/>
      <c r="BA1812" s="68"/>
      <c r="BB1812" s="68"/>
      <c r="BC1812" s="68"/>
      <c r="BD1812" s="68"/>
      <c r="BE1812" s="68"/>
      <c r="BF1812" s="68"/>
      <c r="BG1812" s="68"/>
      <c r="BH1812" s="68"/>
      <c r="BI1812" s="68"/>
      <c r="BJ1812" s="68"/>
      <c r="BK1812" s="68"/>
      <c r="BL1812" s="68"/>
      <c r="BM1812" s="68"/>
      <c r="BN1812" s="68"/>
      <c r="BO1812" s="68"/>
      <c r="BP1812" s="68"/>
      <c r="BQ1812" s="68"/>
      <c r="BR1812" s="68"/>
      <c r="BS1812" s="46"/>
    </row>
    <row r="1813" spans="4:71" s="47" customFormat="1" ht="9.75" customHeight="1" x14ac:dyDescent="0.3">
      <c r="D1813" s="68"/>
      <c r="E1813" s="68"/>
      <c r="F1813" s="68"/>
      <c r="G1813" s="68"/>
      <c r="H1813" s="68"/>
      <c r="I1813" s="68"/>
      <c r="J1813" s="68"/>
      <c r="K1813" s="68"/>
      <c r="L1813" s="68"/>
      <c r="M1813" s="68"/>
      <c r="N1813" s="68"/>
      <c r="O1813" s="68"/>
      <c r="P1813" s="68"/>
      <c r="Q1813" s="68"/>
      <c r="R1813" s="68"/>
      <c r="S1813" s="68"/>
      <c r="T1813" s="68"/>
      <c r="U1813" s="68"/>
      <c r="V1813" s="68"/>
      <c r="W1813" s="68"/>
      <c r="X1813" s="68"/>
      <c r="Y1813" s="68"/>
      <c r="Z1813" s="68"/>
      <c r="AA1813" s="68"/>
      <c r="AB1813" s="68"/>
      <c r="AC1813" s="68"/>
      <c r="AD1813" s="68"/>
      <c r="AE1813" s="68"/>
      <c r="AF1813" s="68"/>
      <c r="AG1813" s="68"/>
      <c r="AH1813" s="68"/>
      <c r="AI1813" s="68"/>
      <c r="AJ1813" s="68"/>
      <c r="AK1813" s="68"/>
      <c r="AL1813" s="68"/>
      <c r="AM1813" s="68"/>
      <c r="AN1813" s="68"/>
      <c r="AO1813" s="68"/>
      <c r="AP1813" s="68"/>
      <c r="AQ1813" s="68"/>
      <c r="AR1813" s="68"/>
      <c r="AS1813" s="68"/>
      <c r="AT1813" s="68"/>
      <c r="AU1813" s="68"/>
      <c r="AV1813" s="68"/>
      <c r="AW1813" s="68"/>
      <c r="AX1813" s="68"/>
      <c r="AY1813" s="68"/>
      <c r="AZ1813" s="68"/>
      <c r="BA1813" s="68"/>
      <c r="BB1813" s="68"/>
      <c r="BC1813" s="68"/>
      <c r="BD1813" s="68"/>
      <c r="BE1813" s="68"/>
      <c r="BF1813" s="68"/>
      <c r="BG1813" s="68"/>
      <c r="BH1813" s="68"/>
      <c r="BI1813" s="68"/>
      <c r="BJ1813" s="68"/>
      <c r="BK1813" s="68"/>
      <c r="BL1813" s="68"/>
      <c r="BM1813" s="68"/>
      <c r="BN1813" s="68"/>
      <c r="BO1813" s="68"/>
      <c r="BP1813" s="68"/>
      <c r="BQ1813" s="68"/>
      <c r="BR1813" s="68"/>
      <c r="BS1813" s="46"/>
    </row>
    <row r="1814" spans="4:71" s="47" customFormat="1" ht="9.75" customHeight="1" x14ac:dyDescent="0.3">
      <c r="D1814" s="68"/>
      <c r="E1814" s="68"/>
      <c r="F1814" s="68"/>
      <c r="G1814" s="68"/>
      <c r="H1814" s="68"/>
      <c r="I1814" s="68"/>
      <c r="J1814" s="68"/>
      <c r="K1814" s="68"/>
      <c r="L1814" s="68"/>
      <c r="M1814" s="68"/>
      <c r="N1814" s="68"/>
      <c r="O1814" s="68"/>
      <c r="P1814" s="68"/>
      <c r="Q1814" s="68"/>
      <c r="R1814" s="68"/>
      <c r="S1814" s="68"/>
      <c r="T1814" s="68"/>
      <c r="U1814" s="68"/>
      <c r="V1814" s="68"/>
      <c r="W1814" s="68"/>
      <c r="X1814" s="68"/>
      <c r="Y1814" s="68"/>
      <c r="Z1814" s="68"/>
      <c r="AA1814" s="68"/>
      <c r="AB1814" s="68"/>
      <c r="AC1814" s="68"/>
      <c r="AD1814" s="68"/>
      <c r="AE1814" s="68"/>
      <c r="AF1814" s="68"/>
      <c r="AG1814" s="68"/>
      <c r="AH1814" s="68"/>
      <c r="AI1814" s="68"/>
      <c r="AJ1814" s="68"/>
      <c r="AK1814" s="68"/>
      <c r="AL1814" s="68"/>
      <c r="AM1814" s="68"/>
      <c r="AN1814" s="68"/>
      <c r="AO1814" s="68"/>
      <c r="AP1814" s="68"/>
      <c r="AQ1814" s="68"/>
      <c r="AR1814" s="68"/>
      <c r="AS1814" s="68"/>
      <c r="AT1814" s="68"/>
      <c r="AU1814" s="68"/>
      <c r="AV1814" s="68"/>
      <c r="AW1814" s="68"/>
      <c r="AX1814" s="68"/>
      <c r="AY1814" s="68"/>
      <c r="AZ1814" s="68"/>
      <c r="BA1814" s="68"/>
      <c r="BB1814" s="68"/>
      <c r="BC1814" s="68"/>
      <c r="BD1814" s="68"/>
      <c r="BE1814" s="68"/>
      <c r="BF1814" s="68"/>
      <c r="BG1814" s="68"/>
      <c r="BH1814" s="68"/>
      <c r="BI1814" s="68"/>
      <c r="BJ1814" s="68"/>
      <c r="BK1814" s="68"/>
      <c r="BL1814" s="68"/>
      <c r="BM1814" s="68"/>
      <c r="BN1814" s="68"/>
      <c r="BO1814" s="68"/>
      <c r="BP1814" s="68"/>
      <c r="BQ1814" s="68"/>
      <c r="BR1814" s="68"/>
      <c r="BS1814" s="46"/>
    </row>
    <row r="1815" spans="4:71" s="47" customFormat="1" ht="9.75" customHeight="1" x14ac:dyDescent="0.3">
      <c r="D1815" s="68"/>
      <c r="E1815" s="68"/>
      <c r="F1815" s="68"/>
      <c r="G1815" s="68"/>
      <c r="H1815" s="68"/>
      <c r="I1815" s="68"/>
      <c r="J1815" s="68"/>
      <c r="K1815" s="68"/>
      <c r="L1815" s="68"/>
      <c r="M1815" s="68"/>
      <c r="N1815" s="68"/>
      <c r="O1815" s="68"/>
      <c r="P1815" s="68"/>
      <c r="Q1815" s="68"/>
      <c r="R1815" s="68"/>
      <c r="S1815" s="68"/>
      <c r="T1815" s="68"/>
      <c r="U1815" s="68"/>
      <c r="V1815" s="68"/>
      <c r="W1815" s="68"/>
      <c r="X1815" s="68"/>
      <c r="Y1815" s="68"/>
      <c r="Z1815" s="68"/>
      <c r="AA1815" s="68"/>
      <c r="AB1815" s="68"/>
      <c r="AC1815" s="68"/>
      <c r="AD1815" s="68"/>
      <c r="AE1815" s="68"/>
      <c r="AF1815" s="68"/>
      <c r="AG1815" s="68"/>
      <c r="AH1815" s="68"/>
      <c r="AI1815" s="68"/>
      <c r="AJ1815" s="68"/>
      <c r="AK1815" s="68"/>
      <c r="AL1815" s="68"/>
      <c r="AM1815" s="68"/>
      <c r="AN1815" s="68"/>
      <c r="AO1815" s="68"/>
      <c r="AP1815" s="68"/>
      <c r="AQ1815" s="68"/>
      <c r="AR1815" s="68"/>
      <c r="AS1815" s="68"/>
      <c r="AT1815" s="68"/>
      <c r="AU1815" s="68"/>
      <c r="AV1815" s="68"/>
      <c r="AW1815" s="68"/>
      <c r="AX1815" s="68"/>
      <c r="AY1815" s="68"/>
      <c r="AZ1815" s="68"/>
      <c r="BA1815" s="68"/>
      <c r="BB1815" s="68"/>
      <c r="BC1815" s="68"/>
      <c r="BD1815" s="68"/>
      <c r="BE1815" s="68"/>
      <c r="BF1815" s="68"/>
      <c r="BG1815" s="68"/>
      <c r="BH1815" s="68"/>
      <c r="BI1815" s="68"/>
      <c r="BJ1815" s="68"/>
      <c r="BK1815" s="68"/>
      <c r="BL1815" s="68"/>
      <c r="BM1815" s="68"/>
      <c r="BN1815" s="68"/>
      <c r="BO1815" s="68"/>
      <c r="BP1815" s="68"/>
      <c r="BQ1815" s="68"/>
      <c r="BR1815" s="68"/>
      <c r="BS1815" s="46"/>
    </row>
    <row r="1816" spans="4:71" s="47" customFormat="1" ht="9.75" customHeight="1" x14ac:dyDescent="0.3">
      <c r="D1816" s="68"/>
      <c r="E1816" s="68"/>
      <c r="F1816" s="68"/>
      <c r="G1816" s="68"/>
      <c r="H1816" s="68"/>
      <c r="I1816" s="68"/>
      <c r="J1816" s="68"/>
      <c r="K1816" s="68"/>
      <c r="L1816" s="68"/>
      <c r="M1816" s="68"/>
      <c r="N1816" s="68"/>
      <c r="O1816" s="68"/>
      <c r="P1816" s="68"/>
      <c r="Q1816" s="68"/>
      <c r="R1816" s="68"/>
      <c r="S1816" s="68"/>
      <c r="T1816" s="68"/>
      <c r="U1816" s="68"/>
      <c r="V1816" s="68"/>
      <c r="W1816" s="68"/>
      <c r="X1816" s="68"/>
      <c r="Y1816" s="68"/>
      <c r="Z1816" s="68"/>
      <c r="AA1816" s="68"/>
      <c r="AB1816" s="68"/>
      <c r="AC1816" s="68"/>
      <c r="AD1816" s="68"/>
      <c r="AE1816" s="68"/>
      <c r="AF1816" s="68"/>
      <c r="AG1816" s="68"/>
      <c r="AH1816" s="68"/>
      <c r="AI1816" s="68"/>
      <c r="AJ1816" s="68"/>
      <c r="AK1816" s="68"/>
      <c r="AL1816" s="68"/>
      <c r="AM1816" s="68"/>
      <c r="AN1816" s="68"/>
      <c r="AO1816" s="68"/>
      <c r="AP1816" s="68"/>
      <c r="AQ1816" s="68"/>
      <c r="AR1816" s="68"/>
      <c r="AS1816" s="68"/>
      <c r="AT1816" s="68"/>
      <c r="AU1816" s="68"/>
      <c r="AV1816" s="68"/>
      <c r="AW1816" s="68"/>
      <c r="AX1816" s="68"/>
      <c r="AY1816" s="68"/>
      <c r="AZ1816" s="68"/>
      <c r="BA1816" s="68"/>
      <c r="BB1816" s="68"/>
      <c r="BC1816" s="68"/>
      <c r="BD1816" s="68"/>
      <c r="BE1816" s="68"/>
      <c r="BF1816" s="68"/>
      <c r="BG1816" s="68"/>
      <c r="BH1816" s="68"/>
      <c r="BI1816" s="68"/>
      <c r="BJ1816" s="68"/>
      <c r="BK1816" s="68"/>
      <c r="BL1816" s="68"/>
      <c r="BM1816" s="68"/>
      <c r="BN1816" s="68"/>
      <c r="BO1816" s="68"/>
      <c r="BP1816" s="68"/>
      <c r="BQ1816" s="68"/>
      <c r="BR1816" s="68"/>
      <c r="BS1816" s="46"/>
    </row>
    <row r="1817" spans="4:71" s="47" customFormat="1" ht="9.75" customHeight="1" x14ac:dyDescent="0.3">
      <c r="D1817" s="68"/>
      <c r="E1817" s="68"/>
      <c r="F1817" s="68"/>
      <c r="G1817" s="68"/>
      <c r="H1817" s="68"/>
      <c r="I1817" s="68"/>
      <c r="J1817" s="68"/>
      <c r="K1817" s="68"/>
      <c r="L1817" s="68"/>
      <c r="M1817" s="68"/>
      <c r="N1817" s="68"/>
      <c r="O1817" s="68"/>
      <c r="P1817" s="68"/>
      <c r="Q1817" s="68"/>
      <c r="R1817" s="68"/>
      <c r="S1817" s="68"/>
      <c r="T1817" s="68"/>
      <c r="U1817" s="68"/>
      <c r="V1817" s="68"/>
      <c r="W1817" s="68"/>
      <c r="X1817" s="68"/>
      <c r="Y1817" s="68"/>
      <c r="Z1817" s="68"/>
      <c r="AA1817" s="68"/>
      <c r="AB1817" s="68"/>
      <c r="AC1817" s="68"/>
      <c r="AD1817" s="68"/>
      <c r="AE1817" s="68"/>
      <c r="AF1817" s="68"/>
      <c r="AG1817" s="68"/>
      <c r="AH1817" s="68"/>
      <c r="AI1817" s="68"/>
      <c r="AJ1817" s="68"/>
      <c r="AK1817" s="68"/>
      <c r="AL1817" s="68"/>
      <c r="AM1817" s="68"/>
      <c r="AN1817" s="68"/>
      <c r="AO1817" s="68"/>
      <c r="AP1817" s="68"/>
      <c r="AQ1817" s="68"/>
      <c r="AR1817" s="68"/>
      <c r="AS1817" s="68"/>
      <c r="AT1817" s="68"/>
      <c r="AU1817" s="68"/>
      <c r="AV1817" s="68"/>
      <c r="AW1817" s="68"/>
      <c r="AX1817" s="68"/>
      <c r="AY1817" s="68"/>
      <c r="AZ1817" s="68"/>
      <c r="BA1817" s="68"/>
      <c r="BB1817" s="68"/>
      <c r="BC1817" s="68"/>
      <c r="BD1817" s="68"/>
      <c r="BE1817" s="68"/>
      <c r="BF1817" s="68"/>
      <c r="BG1817" s="68"/>
      <c r="BH1817" s="68"/>
      <c r="BI1817" s="68"/>
      <c r="BJ1817" s="68"/>
      <c r="BK1817" s="68"/>
      <c r="BL1817" s="68"/>
      <c r="BM1817" s="68"/>
      <c r="BN1817" s="68"/>
      <c r="BO1817" s="68"/>
      <c r="BP1817" s="68"/>
      <c r="BQ1817" s="68"/>
      <c r="BR1817" s="68"/>
      <c r="BS1817" s="46"/>
    </row>
    <row r="1818" spans="4:71" s="47" customFormat="1" ht="9.75" customHeight="1" x14ac:dyDescent="0.3">
      <c r="D1818" s="68"/>
      <c r="E1818" s="68"/>
      <c r="F1818" s="68"/>
      <c r="G1818" s="68"/>
      <c r="H1818" s="68"/>
      <c r="I1818" s="68"/>
      <c r="J1818" s="68"/>
      <c r="K1818" s="68"/>
      <c r="L1818" s="68"/>
      <c r="M1818" s="68"/>
      <c r="N1818" s="68"/>
      <c r="O1818" s="68"/>
      <c r="P1818" s="68"/>
      <c r="Q1818" s="68"/>
      <c r="R1818" s="68"/>
      <c r="S1818" s="68"/>
      <c r="T1818" s="68"/>
      <c r="U1818" s="68"/>
      <c r="V1818" s="68"/>
      <c r="W1818" s="68"/>
      <c r="X1818" s="68"/>
      <c r="Y1818" s="68"/>
      <c r="Z1818" s="68"/>
      <c r="AA1818" s="68"/>
      <c r="AB1818" s="68"/>
      <c r="AC1818" s="68"/>
      <c r="AD1818" s="68"/>
      <c r="AE1818" s="68"/>
      <c r="AF1818" s="68"/>
      <c r="AG1818" s="68"/>
      <c r="AH1818" s="68"/>
      <c r="AI1818" s="68"/>
      <c r="AJ1818" s="68"/>
      <c r="AK1818" s="68"/>
      <c r="AL1818" s="68"/>
      <c r="AM1818" s="68"/>
      <c r="AN1818" s="68"/>
      <c r="AO1818" s="68"/>
      <c r="AP1818" s="68"/>
      <c r="AQ1818" s="68"/>
      <c r="AR1818" s="68"/>
      <c r="AS1818" s="68"/>
      <c r="AT1818" s="68"/>
      <c r="AU1818" s="68"/>
      <c r="AV1818" s="68"/>
      <c r="AW1818" s="68"/>
      <c r="AX1818" s="68"/>
      <c r="AY1818" s="68"/>
      <c r="AZ1818" s="68"/>
      <c r="BA1818" s="68"/>
      <c r="BB1818" s="68"/>
      <c r="BC1818" s="68"/>
      <c r="BD1818" s="68"/>
      <c r="BE1818" s="68"/>
      <c r="BF1818" s="68"/>
      <c r="BG1818" s="68"/>
      <c r="BH1818" s="68"/>
      <c r="BI1818" s="68"/>
      <c r="BJ1818" s="68"/>
      <c r="BK1818" s="68"/>
      <c r="BL1818" s="68"/>
      <c r="BM1818" s="68"/>
      <c r="BN1818" s="68"/>
      <c r="BO1818" s="68"/>
      <c r="BP1818" s="68"/>
      <c r="BQ1818" s="68"/>
      <c r="BR1818" s="68"/>
      <c r="BS1818" s="46"/>
    </row>
    <row r="1819" spans="4:71" s="47" customFormat="1" ht="9.75" customHeight="1" x14ac:dyDescent="0.3">
      <c r="D1819" s="68"/>
      <c r="E1819" s="68"/>
      <c r="F1819" s="68"/>
      <c r="G1819" s="68"/>
      <c r="H1819" s="68"/>
      <c r="I1819" s="68"/>
      <c r="J1819" s="68"/>
      <c r="K1819" s="68"/>
      <c r="L1819" s="68"/>
      <c r="M1819" s="68"/>
      <c r="N1819" s="68"/>
      <c r="O1819" s="68"/>
      <c r="P1819" s="68"/>
      <c r="Q1819" s="68"/>
      <c r="R1819" s="68"/>
      <c r="S1819" s="68"/>
      <c r="T1819" s="68"/>
      <c r="U1819" s="68"/>
      <c r="V1819" s="68"/>
      <c r="W1819" s="68"/>
      <c r="X1819" s="68"/>
      <c r="Y1819" s="68"/>
      <c r="Z1819" s="68"/>
      <c r="AA1819" s="68"/>
      <c r="AB1819" s="68"/>
      <c r="AC1819" s="68"/>
      <c r="AD1819" s="68"/>
      <c r="AE1819" s="68"/>
      <c r="AF1819" s="68"/>
      <c r="AG1819" s="68"/>
      <c r="AH1819" s="68"/>
      <c r="AI1819" s="68"/>
      <c r="AJ1819" s="68"/>
      <c r="AK1819" s="68"/>
      <c r="AL1819" s="68"/>
      <c r="AM1819" s="68"/>
      <c r="AN1819" s="68"/>
      <c r="AO1819" s="68"/>
      <c r="AP1819" s="68"/>
      <c r="AQ1819" s="68"/>
      <c r="AR1819" s="68"/>
      <c r="AS1819" s="68"/>
      <c r="AT1819" s="68"/>
      <c r="AU1819" s="68"/>
      <c r="AV1819" s="68"/>
      <c r="AW1819" s="68"/>
      <c r="AX1819" s="68"/>
      <c r="AY1819" s="68"/>
      <c r="AZ1819" s="68"/>
      <c r="BA1819" s="68"/>
      <c r="BB1819" s="68"/>
      <c r="BC1819" s="68"/>
      <c r="BD1819" s="68"/>
      <c r="BE1819" s="68"/>
      <c r="BF1819" s="68"/>
      <c r="BG1819" s="68"/>
      <c r="BH1819" s="68"/>
      <c r="BI1819" s="68"/>
      <c r="BJ1819" s="68"/>
      <c r="BK1819" s="68"/>
      <c r="BL1819" s="68"/>
      <c r="BM1819" s="68"/>
      <c r="BN1819" s="68"/>
      <c r="BO1819" s="68"/>
      <c r="BP1819" s="68"/>
      <c r="BQ1819" s="68"/>
      <c r="BR1819" s="68"/>
      <c r="BS1819" s="46"/>
    </row>
    <row r="1820" spans="4:71" s="47" customFormat="1" ht="9.75" customHeight="1" x14ac:dyDescent="0.3">
      <c r="D1820" s="68"/>
      <c r="E1820" s="68"/>
      <c r="F1820" s="68"/>
      <c r="G1820" s="68"/>
      <c r="H1820" s="68"/>
      <c r="I1820" s="68"/>
      <c r="J1820" s="68"/>
      <c r="K1820" s="68"/>
      <c r="L1820" s="68"/>
      <c r="M1820" s="68"/>
      <c r="N1820" s="68"/>
      <c r="O1820" s="68"/>
      <c r="P1820" s="68"/>
      <c r="Q1820" s="68"/>
      <c r="R1820" s="68"/>
      <c r="S1820" s="68"/>
      <c r="T1820" s="68"/>
      <c r="U1820" s="68"/>
      <c r="V1820" s="68"/>
      <c r="W1820" s="68"/>
      <c r="X1820" s="68"/>
      <c r="Y1820" s="68"/>
      <c r="Z1820" s="68"/>
      <c r="AA1820" s="68"/>
      <c r="AB1820" s="68"/>
      <c r="AC1820" s="68"/>
      <c r="AD1820" s="68"/>
      <c r="AE1820" s="68"/>
      <c r="AF1820" s="68"/>
      <c r="AG1820" s="68"/>
      <c r="AH1820" s="68"/>
      <c r="AI1820" s="68"/>
      <c r="AJ1820" s="68"/>
      <c r="AK1820" s="68"/>
      <c r="AL1820" s="68"/>
      <c r="AM1820" s="68"/>
      <c r="AN1820" s="68"/>
      <c r="AO1820" s="68"/>
      <c r="AP1820" s="68"/>
      <c r="AQ1820" s="68"/>
      <c r="AR1820" s="68"/>
      <c r="AS1820" s="68"/>
      <c r="AT1820" s="68"/>
      <c r="AU1820" s="68"/>
      <c r="AV1820" s="68"/>
      <c r="AW1820" s="68"/>
      <c r="AX1820" s="68"/>
      <c r="AY1820" s="68"/>
      <c r="AZ1820" s="68"/>
      <c r="BA1820" s="68"/>
      <c r="BB1820" s="68"/>
      <c r="BC1820" s="68"/>
      <c r="BD1820" s="68"/>
      <c r="BE1820" s="68"/>
      <c r="BF1820" s="68"/>
      <c r="BG1820" s="68"/>
      <c r="BH1820" s="68"/>
      <c r="BI1820" s="68"/>
      <c r="BJ1820" s="68"/>
      <c r="BK1820" s="68"/>
      <c r="BL1820" s="68"/>
      <c r="BM1820" s="68"/>
      <c r="BN1820" s="68"/>
      <c r="BO1820" s="68"/>
      <c r="BP1820" s="68"/>
      <c r="BQ1820" s="68"/>
      <c r="BR1820" s="68"/>
      <c r="BS1820" s="46"/>
    </row>
    <row r="1821" spans="4:71" s="47" customFormat="1" ht="9.75" customHeight="1" x14ac:dyDescent="0.3">
      <c r="D1821" s="68"/>
      <c r="E1821" s="68"/>
      <c r="F1821" s="68"/>
      <c r="G1821" s="68"/>
      <c r="H1821" s="68"/>
      <c r="I1821" s="68"/>
      <c r="J1821" s="68"/>
      <c r="K1821" s="68"/>
      <c r="L1821" s="68"/>
      <c r="M1821" s="68"/>
      <c r="N1821" s="68"/>
      <c r="O1821" s="68"/>
      <c r="P1821" s="68"/>
      <c r="Q1821" s="68"/>
      <c r="R1821" s="68"/>
      <c r="S1821" s="68"/>
      <c r="T1821" s="68"/>
      <c r="U1821" s="68"/>
      <c r="V1821" s="68"/>
      <c r="W1821" s="68"/>
      <c r="X1821" s="68"/>
      <c r="Y1821" s="68"/>
      <c r="Z1821" s="68"/>
      <c r="AA1821" s="68"/>
      <c r="AB1821" s="68"/>
      <c r="AC1821" s="68"/>
      <c r="AD1821" s="68"/>
      <c r="AE1821" s="68"/>
      <c r="AF1821" s="68"/>
      <c r="AG1821" s="68"/>
      <c r="AH1821" s="68"/>
      <c r="AI1821" s="68"/>
      <c r="AJ1821" s="68"/>
      <c r="AK1821" s="68"/>
      <c r="AL1821" s="68"/>
      <c r="AM1821" s="68"/>
      <c r="AN1821" s="68"/>
      <c r="AO1821" s="68"/>
      <c r="AP1821" s="68"/>
      <c r="AQ1821" s="68"/>
      <c r="AR1821" s="68"/>
      <c r="AS1821" s="68"/>
      <c r="AT1821" s="68"/>
      <c r="AU1821" s="68"/>
      <c r="AV1821" s="68"/>
      <c r="AW1821" s="68"/>
      <c r="AX1821" s="68"/>
      <c r="AY1821" s="68"/>
      <c r="AZ1821" s="68"/>
      <c r="BA1821" s="68"/>
      <c r="BB1821" s="68"/>
      <c r="BC1821" s="68"/>
      <c r="BD1821" s="68"/>
      <c r="BE1821" s="68"/>
      <c r="BF1821" s="68"/>
      <c r="BG1821" s="68"/>
      <c r="BH1821" s="68"/>
      <c r="BI1821" s="68"/>
      <c r="BJ1821" s="68"/>
      <c r="BK1821" s="68"/>
      <c r="BL1821" s="68"/>
      <c r="BM1821" s="68"/>
      <c r="BN1821" s="68"/>
      <c r="BO1821" s="68"/>
      <c r="BP1821" s="68"/>
      <c r="BQ1821" s="68"/>
      <c r="BR1821" s="68"/>
      <c r="BS1821" s="46"/>
    </row>
    <row r="1822" spans="4:71" s="47" customFormat="1" ht="9.75" customHeight="1" x14ac:dyDescent="0.3">
      <c r="D1822" s="68"/>
      <c r="E1822" s="68"/>
      <c r="F1822" s="68"/>
      <c r="G1822" s="68"/>
      <c r="H1822" s="68"/>
      <c r="I1822" s="68"/>
      <c r="J1822" s="68"/>
      <c r="K1822" s="68"/>
      <c r="L1822" s="68"/>
      <c r="M1822" s="68"/>
      <c r="N1822" s="68"/>
      <c r="O1822" s="68"/>
      <c r="P1822" s="68"/>
      <c r="Q1822" s="68"/>
      <c r="R1822" s="68"/>
      <c r="S1822" s="68"/>
      <c r="T1822" s="68"/>
      <c r="U1822" s="68"/>
      <c r="V1822" s="68"/>
      <c r="W1822" s="68"/>
      <c r="X1822" s="68"/>
      <c r="Y1822" s="68"/>
      <c r="Z1822" s="68"/>
      <c r="AA1822" s="68"/>
      <c r="AB1822" s="68"/>
      <c r="AC1822" s="68"/>
      <c r="AD1822" s="68"/>
      <c r="AE1822" s="68"/>
      <c r="AF1822" s="68"/>
      <c r="AG1822" s="68"/>
      <c r="AH1822" s="68"/>
      <c r="AI1822" s="68"/>
      <c r="AJ1822" s="68"/>
      <c r="AK1822" s="68"/>
      <c r="AL1822" s="68"/>
      <c r="AM1822" s="68"/>
      <c r="AN1822" s="68"/>
      <c r="AO1822" s="68"/>
      <c r="AP1822" s="68"/>
      <c r="AQ1822" s="68"/>
      <c r="AR1822" s="68"/>
      <c r="AS1822" s="68"/>
      <c r="AT1822" s="68"/>
      <c r="AU1822" s="68"/>
      <c r="AV1822" s="68"/>
      <c r="AW1822" s="68"/>
      <c r="AX1822" s="68"/>
      <c r="AY1822" s="68"/>
      <c r="AZ1822" s="68"/>
      <c r="BA1822" s="68"/>
      <c r="BB1822" s="68"/>
      <c r="BC1822" s="68"/>
      <c r="BD1822" s="68"/>
      <c r="BE1822" s="68"/>
      <c r="BF1822" s="68"/>
      <c r="BG1822" s="68"/>
      <c r="BH1822" s="68"/>
      <c r="BI1822" s="68"/>
      <c r="BJ1822" s="68"/>
      <c r="BK1822" s="68"/>
      <c r="BL1822" s="68"/>
      <c r="BM1822" s="68"/>
      <c r="BN1822" s="68"/>
      <c r="BO1822" s="68"/>
      <c r="BP1822" s="68"/>
      <c r="BQ1822" s="68"/>
      <c r="BR1822" s="68"/>
      <c r="BS1822" s="46"/>
    </row>
    <row r="1823" spans="4:71" s="47" customFormat="1" ht="9.75" customHeight="1" x14ac:dyDescent="0.3">
      <c r="D1823" s="68"/>
      <c r="E1823" s="68"/>
      <c r="F1823" s="68"/>
      <c r="G1823" s="68"/>
      <c r="H1823" s="68"/>
      <c r="I1823" s="68"/>
      <c r="J1823" s="68"/>
      <c r="K1823" s="68"/>
      <c r="L1823" s="68"/>
      <c r="M1823" s="68"/>
      <c r="N1823" s="68"/>
      <c r="O1823" s="68"/>
      <c r="P1823" s="68"/>
      <c r="Q1823" s="68"/>
      <c r="R1823" s="68"/>
      <c r="S1823" s="68"/>
      <c r="T1823" s="68"/>
      <c r="U1823" s="68"/>
      <c r="V1823" s="68"/>
      <c r="W1823" s="68"/>
      <c r="X1823" s="68"/>
      <c r="Y1823" s="68"/>
      <c r="Z1823" s="68"/>
      <c r="AA1823" s="68"/>
      <c r="AB1823" s="68"/>
      <c r="AC1823" s="68"/>
      <c r="AD1823" s="68"/>
      <c r="AE1823" s="68"/>
      <c r="AF1823" s="68"/>
      <c r="AG1823" s="68"/>
      <c r="AH1823" s="68"/>
      <c r="AI1823" s="68"/>
      <c r="AJ1823" s="68"/>
      <c r="AK1823" s="68"/>
      <c r="AL1823" s="68"/>
      <c r="AM1823" s="68"/>
      <c r="AN1823" s="68"/>
      <c r="AO1823" s="68"/>
      <c r="AP1823" s="68"/>
      <c r="AQ1823" s="68"/>
      <c r="AR1823" s="68"/>
      <c r="AS1823" s="68"/>
      <c r="AT1823" s="68"/>
      <c r="AU1823" s="68"/>
      <c r="AV1823" s="68"/>
      <c r="AW1823" s="68"/>
      <c r="AX1823" s="68"/>
      <c r="AY1823" s="68"/>
      <c r="AZ1823" s="68"/>
      <c r="BA1823" s="68"/>
      <c r="BB1823" s="68"/>
      <c r="BC1823" s="68"/>
      <c r="BD1823" s="68"/>
      <c r="BE1823" s="68"/>
      <c r="BF1823" s="68"/>
      <c r="BG1823" s="68"/>
      <c r="BH1823" s="68"/>
      <c r="BI1823" s="68"/>
      <c r="BJ1823" s="68"/>
      <c r="BK1823" s="68"/>
      <c r="BL1823" s="68"/>
      <c r="BM1823" s="68"/>
      <c r="BN1823" s="68"/>
      <c r="BO1823" s="68"/>
      <c r="BP1823" s="68"/>
      <c r="BQ1823" s="68"/>
      <c r="BR1823" s="68"/>
      <c r="BS1823" s="46"/>
    </row>
    <row r="1824" spans="4:71" s="47" customFormat="1" ht="9.75" customHeight="1" x14ac:dyDescent="0.3">
      <c r="D1824" s="68"/>
      <c r="E1824" s="68"/>
      <c r="F1824" s="68"/>
      <c r="G1824" s="68"/>
      <c r="H1824" s="68"/>
      <c r="I1824" s="68"/>
      <c r="J1824" s="68"/>
      <c r="K1824" s="68"/>
      <c r="L1824" s="68"/>
      <c r="M1824" s="68"/>
      <c r="N1824" s="68"/>
      <c r="O1824" s="68"/>
      <c r="P1824" s="68"/>
      <c r="Q1824" s="68"/>
      <c r="R1824" s="68"/>
      <c r="S1824" s="68"/>
      <c r="T1824" s="68"/>
      <c r="U1824" s="68"/>
      <c r="V1824" s="68"/>
      <c r="W1824" s="68"/>
      <c r="X1824" s="68"/>
      <c r="Y1824" s="68"/>
      <c r="Z1824" s="68"/>
      <c r="AA1824" s="68"/>
      <c r="AB1824" s="68"/>
      <c r="AC1824" s="68"/>
      <c r="AD1824" s="68"/>
      <c r="AE1824" s="68"/>
      <c r="AF1824" s="68"/>
      <c r="AG1824" s="68"/>
      <c r="AH1824" s="68"/>
      <c r="AI1824" s="68"/>
      <c r="AJ1824" s="68"/>
      <c r="AK1824" s="68"/>
      <c r="AL1824" s="68"/>
      <c r="AM1824" s="68"/>
      <c r="AN1824" s="68"/>
      <c r="AO1824" s="68"/>
      <c r="AP1824" s="68"/>
      <c r="AQ1824" s="68"/>
      <c r="AR1824" s="68"/>
      <c r="AS1824" s="68"/>
      <c r="AT1824" s="68"/>
      <c r="AU1824" s="68"/>
      <c r="AV1824" s="68"/>
      <c r="AW1824" s="68"/>
      <c r="AX1824" s="68"/>
      <c r="AY1824" s="68"/>
      <c r="AZ1824" s="68"/>
      <c r="BA1824" s="68"/>
      <c r="BB1824" s="68"/>
      <c r="BC1824" s="68"/>
      <c r="BD1824" s="68"/>
      <c r="BE1824" s="68"/>
      <c r="BF1824" s="68"/>
      <c r="BG1824" s="68"/>
      <c r="BH1824" s="68"/>
      <c r="BI1824" s="68"/>
      <c r="BJ1824" s="68"/>
      <c r="BK1824" s="68"/>
      <c r="BL1824" s="68"/>
      <c r="BM1824" s="68"/>
      <c r="BN1824" s="68"/>
      <c r="BO1824" s="68"/>
      <c r="BP1824" s="68"/>
      <c r="BQ1824" s="68"/>
      <c r="BR1824" s="68"/>
      <c r="BS1824" s="46"/>
    </row>
    <row r="1825" spans="4:71" s="47" customFormat="1" ht="9.75" customHeight="1" x14ac:dyDescent="0.3">
      <c r="D1825" s="68"/>
      <c r="E1825" s="68"/>
      <c r="F1825" s="68"/>
      <c r="G1825" s="68"/>
      <c r="H1825" s="68"/>
      <c r="I1825" s="68"/>
      <c r="J1825" s="68"/>
      <c r="K1825" s="68"/>
      <c r="L1825" s="68"/>
      <c r="M1825" s="68"/>
      <c r="N1825" s="68"/>
      <c r="O1825" s="68"/>
      <c r="P1825" s="68"/>
      <c r="Q1825" s="68"/>
      <c r="R1825" s="68"/>
      <c r="S1825" s="68"/>
      <c r="T1825" s="68"/>
      <c r="U1825" s="68"/>
      <c r="V1825" s="68"/>
      <c r="W1825" s="68"/>
      <c r="X1825" s="68"/>
      <c r="Y1825" s="68"/>
      <c r="Z1825" s="68"/>
      <c r="AA1825" s="68"/>
      <c r="AB1825" s="68"/>
      <c r="AC1825" s="68"/>
      <c r="AD1825" s="68"/>
      <c r="AE1825" s="68"/>
      <c r="AF1825" s="68"/>
      <c r="AG1825" s="68"/>
      <c r="AH1825" s="68"/>
      <c r="AI1825" s="68"/>
      <c r="AJ1825" s="68"/>
      <c r="AK1825" s="68"/>
      <c r="AL1825" s="68"/>
      <c r="AM1825" s="68"/>
      <c r="AN1825" s="68"/>
      <c r="AO1825" s="68"/>
      <c r="AP1825" s="68"/>
      <c r="AQ1825" s="68"/>
      <c r="AR1825" s="68"/>
      <c r="AS1825" s="68"/>
      <c r="AT1825" s="68"/>
      <c r="AU1825" s="68"/>
      <c r="AV1825" s="68"/>
      <c r="AW1825" s="68"/>
      <c r="AX1825" s="68"/>
      <c r="AY1825" s="68"/>
      <c r="AZ1825" s="68"/>
      <c r="BA1825" s="68"/>
      <c r="BB1825" s="68"/>
      <c r="BC1825" s="68"/>
      <c r="BD1825" s="68"/>
      <c r="BE1825" s="68"/>
      <c r="BF1825" s="68"/>
      <c r="BG1825" s="68"/>
      <c r="BH1825" s="68"/>
      <c r="BI1825" s="68"/>
      <c r="BJ1825" s="68"/>
      <c r="BK1825" s="68"/>
      <c r="BL1825" s="68"/>
      <c r="BM1825" s="68"/>
      <c r="BN1825" s="68"/>
      <c r="BO1825" s="68"/>
      <c r="BP1825" s="68"/>
      <c r="BQ1825" s="68"/>
      <c r="BR1825" s="68"/>
      <c r="BS1825" s="46"/>
    </row>
    <row r="1826" spans="4:71" s="47" customFormat="1" ht="9.75" customHeight="1" x14ac:dyDescent="0.3">
      <c r="D1826" s="68"/>
      <c r="E1826" s="68"/>
      <c r="F1826" s="68"/>
      <c r="G1826" s="68"/>
      <c r="H1826" s="68"/>
      <c r="I1826" s="68"/>
      <c r="J1826" s="68"/>
      <c r="K1826" s="68"/>
      <c r="L1826" s="68"/>
      <c r="M1826" s="68"/>
      <c r="N1826" s="68"/>
      <c r="O1826" s="68"/>
      <c r="P1826" s="68"/>
      <c r="Q1826" s="68"/>
      <c r="R1826" s="68"/>
      <c r="S1826" s="68"/>
      <c r="T1826" s="68"/>
      <c r="U1826" s="68"/>
      <c r="V1826" s="68"/>
      <c r="W1826" s="68"/>
      <c r="X1826" s="68"/>
      <c r="Y1826" s="68"/>
      <c r="Z1826" s="68"/>
      <c r="AA1826" s="68"/>
      <c r="AB1826" s="68"/>
      <c r="AC1826" s="68"/>
      <c r="AD1826" s="68"/>
      <c r="AE1826" s="68"/>
      <c r="AF1826" s="68"/>
      <c r="AG1826" s="68"/>
      <c r="AH1826" s="68"/>
      <c r="AI1826" s="68"/>
      <c r="AJ1826" s="68"/>
      <c r="AK1826" s="68"/>
      <c r="AL1826" s="68"/>
      <c r="AM1826" s="68"/>
      <c r="AN1826" s="68"/>
      <c r="AO1826" s="68"/>
      <c r="AP1826" s="68"/>
      <c r="AQ1826" s="68"/>
      <c r="AR1826" s="68"/>
      <c r="AS1826" s="68"/>
      <c r="AT1826" s="68"/>
      <c r="AU1826" s="68"/>
      <c r="AV1826" s="68"/>
      <c r="AW1826" s="68"/>
      <c r="AX1826" s="68"/>
      <c r="AY1826" s="68"/>
      <c r="AZ1826" s="68"/>
      <c r="BA1826" s="68"/>
      <c r="BB1826" s="68"/>
      <c r="BC1826" s="68"/>
      <c r="BD1826" s="68"/>
      <c r="BE1826" s="68"/>
      <c r="BF1826" s="68"/>
      <c r="BG1826" s="68"/>
      <c r="BH1826" s="68"/>
      <c r="BI1826" s="68"/>
      <c r="BJ1826" s="68"/>
      <c r="BK1826" s="68"/>
      <c r="BL1826" s="68"/>
      <c r="BM1826" s="68"/>
      <c r="BN1826" s="68"/>
      <c r="BO1826" s="68"/>
      <c r="BP1826" s="68"/>
      <c r="BQ1826" s="68"/>
      <c r="BR1826" s="68"/>
      <c r="BS1826" s="46"/>
    </row>
    <row r="1827" spans="4:71" s="47" customFormat="1" ht="9.75" customHeight="1" x14ac:dyDescent="0.3">
      <c r="D1827" s="68"/>
      <c r="E1827" s="68"/>
      <c r="F1827" s="68"/>
      <c r="G1827" s="68"/>
      <c r="H1827" s="68"/>
      <c r="I1827" s="68"/>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46"/>
    </row>
    <row r="1828" spans="4:71" s="47" customFormat="1" ht="9.75" customHeight="1" x14ac:dyDescent="0.3">
      <c r="D1828" s="68"/>
      <c r="E1828" s="68"/>
      <c r="F1828" s="68"/>
      <c r="G1828" s="68"/>
      <c r="H1828" s="68"/>
      <c r="I1828" s="68"/>
      <c r="J1828" s="68"/>
      <c r="K1828" s="68"/>
      <c r="L1828" s="68"/>
      <c r="M1828" s="68"/>
      <c r="N1828" s="68"/>
      <c r="O1828" s="68"/>
      <c r="P1828" s="68"/>
      <c r="Q1828" s="68"/>
      <c r="R1828" s="68"/>
      <c r="S1828" s="68"/>
      <c r="T1828" s="68"/>
      <c r="U1828" s="68"/>
      <c r="V1828" s="68"/>
      <c r="W1828" s="68"/>
      <c r="X1828" s="68"/>
      <c r="Y1828" s="68"/>
      <c r="Z1828" s="68"/>
      <c r="AA1828" s="68"/>
      <c r="AB1828" s="68"/>
      <c r="AC1828" s="68"/>
      <c r="AD1828" s="68"/>
      <c r="AE1828" s="68"/>
      <c r="AF1828" s="68"/>
      <c r="AG1828" s="68"/>
      <c r="AH1828" s="68"/>
      <c r="AI1828" s="68"/>
      <c r="AJ1828" s="68"/>
      <c r="AK1828" s="68"/>
      <c r="AL1828" s="68"/>
      <c r="AM1828" s="68"/>
      <c r="AN1828" s="68"/>
      <c r="AO1828" s="68"/>
      <c r="AP1828" s="68"/>
      <c r="AQ1828" s="68"/>
      <c r="AR1828" s="68"/>
      <c r="AS1828" s="68"/>
      <c r="AT1828" s="68"/>
      <c r="AU1828" s="68"/>
      <c r="AV1828" s="68"/>
      <c r="AW1828" s="68"/>
      <c r="AX1828" s="68"/>
      <c r="AY1828" s="68"/>
      <c r="AZ1828" s="68"/>
      <c r="BA1828" s="68"/>
      <c r="BB1828" s="68"/>
      <c r="BC1828" s="68"/>
      <c r="BD1828" s="68"/>
      <c r="BE1828" s="68"/>
      <c r="BF1828" s="68"/>
      <c r="BG1828" s="68"/>
      <c r="BH1828" s="68"/>
      <c r="BI1828" s="68"/>
      <c r="BJ1828" s="68"/>
      <c r="BK1828" s="68"/>
      <c r="BL1828" s="68"/>
      <c r="BM1828" s="68"/>
      <c r="BN1828" s="68"/>
      <c r="BO1828" s="68"/>
      <c r="BP1828" s="68"/>
      <c r="BQ1828" s="68"/>
      <c r="BR1828" s="68"/>
      <c r="BS1828" s="46"/>
    </row>
    <row r="1829" spans="4:71" s="47" customFormat="1" ht="9.75" customHeight="1" x14ac:dyDescent="0.3">
      <c r="D1829" s="68"/>
      <c r="E1829" s="68"/>
      <c r="F1829" s="68"/>
      <c r="G1829" s="68"/>
      <c r="H1829" s="68"/>
      <c r="I1829" s="68"/>
      <c r="J1829" s="68"/>
      <c r="K1829" s="68"/>
      <c r="L1829" s="68"/>
      <c r="M1829" s="68"/>
      <c r="N1829" s="68"/>
      <c r="O1829" s="68"/>
      <c r="P1829" s="68"/>
      <c r="Q1829" s="68"/>
      <c r="R1829" s="68"/>
      <c r="S1829" s="68"/>
      <c r="T1829" s="68"/>
      <c r="U1829" s="68"/>
      <c r="V1829" s="68"/>
      <c r="W1829" s="68"/>
      <c r="X1829" s="68"/>
      <c r="Y1829" s="68"/>
      <c r="Z1829" s="68"/>
      <c r="AA1829" s="68"/>
      <c r="AB1829" s="68"/>
      <c r="AC1829" s="68"/>
      <c r="AD1829" s="68"/>
      <c r="AE1829" s="68"/>
      <c r="AF1829" s="68"/>
      <c r="AG1829" s="68"/>
      <c r="AH1829" s="68"/>
      <c r="AI1829" s="68"/>
      <c r="AJ1829" s="68"/>
      <c r="AK1829" s="68"/>
      <c r="AL1829" s="68"/>
      <c r="AM1829" s="68"/>
      <c r="AN1829" s="68"/>
      <c r="AO1829" s="68"/>
      <c r="AP1829" s="68"/>
      <c r="AQ1829" s="68"/>
      <c r="AR1829" s="68"/>
      <c r="AS1829" s="68"/>
      <c r="AT1829" s="68"/>
      <c r="AU1829" s="68"/>
      <c r="AV1829" s="68"/>
      <c r="AW1829" s="68"/>
      <c r="AX1829" s="68"/>
      <c r="AY1829" s="68"/>
      <c r="AZ1829" s="68"/>
      <c r="BA1829" s="68"/>
      <c r="BB1829" s="68"/>
      <c r="BC1829" s="68"/>
      <c r="BD1829" s="68"/>
      <c r="BE1829" s="68"/>
      <c r="BF1829" s="68"/>
      <c r="BG1829" s="68"/>
      <c r="BH1829" s="68"/>
      <c r="BI1829" s="68"/>
      <c r="BJ1829" s="68"/>
      <c r="BK1829" s="68"/>
      <c r="BL1829" s="68"/>
      <c r="BM1829" s="68"/>
      <c r="BN1829" s="68"/>
      <c r="BO1829" s="68"/>
      <c r="BP1829" s="68"/>
      <c r="BQ1829" s="68"/>
      <c r="BR1829" s="68"/>
      <c r="BS1829" s="46"/>
    </row>
    <row r="1830" spans="4:71" s="47" customFormat="1" ht="9.75" customHeight="1" x14ac:dyDescent="0.3">
      <c r="D1830" s="68"/>
      <c r="E1830" s="68"/>
      <c r="F1830" s="68"/>
      <c r="G1830" s="68"/>
      <c r="H1830" s="68"/>
      <c r="I1830" s="68"/>
      <c r="J1830" s="68"/>
      <c r="K1830" s="68"/>
      <c r="L1830" s="68"/>
      <c r="M1830" s="68"/>
      <c r="N1830" s="68"/>
      <c r="O1830" s="68"/>
      <c r="P1830" s="68"/>
      <c r="Q1830" s="68"/>
      <c r="R1830" s="68"/>
      <c r="S1830" s="68"/>
      <c r="T1830" s="68"/>
      <c r="U1830" s="68"/>
      <c r="V1830" s="68"/>
      <c r="W1830" s="68"/>
      <c r="X1830" s="68"/>
      <c r="Y1830" s="68"/>
      <c r="Z1830" s="68"/>
      <c r="AA1830" s="68"/>
      <c r="AB1830" s="68"/>
      <c r="AC1830" s="68"/>
      <c r="AD1830" s="68"/>
      <c r="AE1830" s="68"/>
      <c r="AF1830" s="68"/>
      <c r="AG1830" s="68"/>
      <c r="AH1830" s="68"/>
      <c r="AI1830" s="68"/>
      <c r="AJ1830" s="68"/>
      <c r="AK1830" s="68"/>
      <c r="AL1830" s="68"/>
      <c r="AM1830" s="68"/>
      <c r="AN1830" s="68"/>
      <c r="AO1830" s="68"/>
      <c r="AP1830" s="68"/>
      <c r="AQ1830" s="68"/>
      <c r="AR1830" s="68"/>
      <c r="AS1830" s="68"/>
      <c r="AT1830" s="68"/>
      <c r="AU1830" s="68"/>
      <c r="AV1830" s="68"/>
      <c r="AW1830" s="68"/>
      <c r="AX1830" s="68"/>
      <c r="AY1830" s="68"/>
      <c r="AZ1830" s="68"/>
      <c r="BA1830" s="68"/>
      <c r="BB1830" s="68"/>
      <c r="BC1830" s="68"/>
      <c r="BD1830" s="68"/>
      <c r="BE1830" s="68"/>
      <c r="BF1830" s="68"/>
      <c r="BG1830" s="68"/>
      <c r="BH1830" s="68"/>
      <c r="BI1830" s="68"/>
      <c r="BJ1830" s="68"/>
      <c r="BK1830" s="68"/>
      <c r="BL1830" s="68"/>
      <c r="BM1830" s="68"/>
      <c r="BN1830" s="68"/>
      <c r="BO1830" s="68"/>
      <c r="BP1830" s="68"/>
      <c r="BQ1830" s="68"/>
      <c r="BR1830" s="68"/>
      <c r="BS1830" s="46"/>
    </row>
    <row r="1831" spans="4:71" s="47" customFormat="1" ht="9.75" customHeight="1" x14ac:dyDescent="0.3">
      <c r="D1831" s="68"/>
      <c r="E1831" s="68"/>
      <c r="F1831" s="68"/>
      <c r="G1831" s="68"/>
      <c r="H1831" s="68"/>
      <c r="I1831" s="68"/>
      <c r="J1831" s="68"/>
      <c r="K1831" s="68"/>
      <c r="L1831" s="68"/>
      <c r="M1831" s="68"/>
      <c r="N1831" s="68"/>
      <c r="O1831" s="68"/>
      <c r="P1831" s="68"/>
      <c r="Q1831" s="68"/>
      <c r="R1831" s="68"/>
      <c r="S1831" s="68"/>
      <c r="T1831" s="68"/>
      <c r="U1831" s="68"/>
      <c r="V1831" s="68"/>
      <c r="W1831" s="68"/>
      <c r="X1831" s="68"/>
      <c r="Y1831" s="68"/>
      <c r="Z1831" s="68"/>
      <c r="AA1831" s="68"/>
      <c r="AB1831" s="68"/>
      <c r="AC1831" s="68"/>
      <c r="AD1831" s="68"/>
      <c r="AE1831" s="68"/>
      <c r="AF1831" s="68"/>
      <c r="AG1831" s="68"/>
      <c r="AH1831" s="68"/>
      <c r="AI1831" s="68"/>
      <c r="AJ1831" s="68"/>
      <c r="AK1831" s="68"/>
      <c r="AL1831" s="68"/>
      <c r="AM1831" s="68"/>
      <c r="AN1831" s="68"/>
      <c r="AO1831" s="68"/>
      <c r="AP1831" s="68"/>
      <c r="AQ1831" s="68"/>
      <c r="AR1831" s="68"/>
      <c r="AS1831" s="68"/>
      <c r="AT1831" s="68"/>
      <c r="AU1831" s="68"/>
      <c r="AV1831" s="68"/>
      <c r="AW1831" s="68"/>
      <c r="AX1831" s="68"/>
      <c r="AY1831" s="68"/>
      <c r="AZ1831" s="68"/>
      <c r="BA1831" s="68"/>
      <c r="BB1831" s="68"/>
      <c r="BC1831" s="68"/>
      <c r="BD1831" s="68"/>
      <c r="BE1831" s="68"/>
      <c r="BF1831" s="68"/>
      <c r="BG1831" s="68"/>
      <c r="BH1831" s="68"/>
      <c r="BI1831" s="68"/>
      <c r="BJ1831" s="68"/>
      <c r="BK1831" s="68"/>
      <c r="BL1831" s="68"/>
      <c r="BM1831" s="68"/>
      <c r="BN1831" s="68"/>
      <c r="BO1831" s="68"/>
      <c r="BP1831" s="68"/>
      <c r="BQ1831" s="68"/>
      <c r="BR1831" s="68"/>
      <c r="BS1831" s="46"/>
    </row>
    <row r="1832" spans="4:71" s="47" customFormat="1" ht="9.75" customHeight="1" x14ac:dyDescent="0.3">
      <c r="D1832" s="68"/>
      <c r="E1832" s="68"/>
      <c r="F1832" s="68"/>
      <c r="G1832" s="68"/>
      <c r="H1832" s="68"/>
      <c r="I1832" s="68"/>
      <c r="J1832" s="68"/>
      <c r="K1832" s="68"/>
      <c r="L1832" s="68"/>
      <c r="M1832" s="68"/>
      <c r="N1832" s="68"/>
      <c r="O1832" s="68"/>
      <c r="P1832" s="68"/>
      <c r="Q1832" s="68"/>
      <c r="R1832" s="68"/>
      <c r="S1832" s="68"/>
      <c r="T1832" s="68"/>
      <c r="U1832" s="68"/>
      <c r="V1832" s="68"/>
      <c r="W1832" s="68"/>
      <c r="X1832" s="68"/>
      <c r="Y1832" s="68"/>
      <c r="Z1832" s="68"/>
      <c r="AA1832" s="68"/>
      <c r="AB1832" s="68"/>
      <c r="AC1832" s="68"/>
      <c r="AD1832" s="68"/>
      <c r="AE1832" s="68"/>
      <c r="AF1832" s="68"/>
      <c r="AG1832" s="68"/>
      <c r="AH1832" s="68"/>
      <c r="AI1832" s="68"/>
      <c r="AJ1832" s="68"/>
      <c r="AK1832" s="68"/>
      <c r="AL1832" s="68"/>
      <c r="AM1832" s="68"/>
      <c r="AN1832" s="68"/>
      <c r="AO1832" s="68"/>
      <c r="AP1832" s="68"/>
      <c r="AQ1832" s="68"/>
      <c r="AR1832" s="68"/>
      <c r="AS1832" s="68"/>
      <c r="AT1832" s="68"/>
      <c r="AU1832" s="68"/>
      <c r="AV1832" s="68"/>
      <c r="AW1832" s="68"/>
      <c r="AX1832" s="68"/>
      <c r="AY1832" s="68"/>
      <c r="AZ1832" s="68"/>
      <c r="BA1832" s="68"/>
      <c r="BB1832" s="68"/>
      <c r="BC1832" s="68"/>
      <c r="BD1832" s="68"/>
      <c r="BE1832" s="68"/>
      <c r="BF1832" s="68"/>
      <c r="BG1832" s="68"/>
      <c r="BH1832" s="68"/>
      <c r="BI1832" s="68"/>
      <c r="BJ1832" s="68"/>
      <c r="BK1832" s="68"/>
      <c r="BL1832" s="68"/>
      <c r="BM1832" s="68"/>
      <c r="BN1832" s="68"/>
      <c r="BO1832" s="68"/>
      <c r="BP1832" s="68"/>
      <c r="BQ1832" s="68"/>
      <c r="BR1832" s="68"/>
      <c r="BS1832" s="46"/>
    </row>
    <row r="1833" spans="4:71" s="47" customFormat="1" ht="9.75" customHeight="1" x14ac:dyDescent="0.3">
      <c r="D1833" s="68"/>
      <c r="E1833" s="68"/>
      <c r="F1833" s="68"/>
      <c r="G1833" s="68"/>
      <c r="H1833" s="68"/>
      <c r="I1833" s="68"/>
      <c r="J1833" s="68"/>
      <c r="K1833" s="68"/>
      <c r="L1833" s="68"/>
      <c r="M1833" s="68"/>
      <c r="N1833" s="68"/>
      <c r="O1833" s="68"/>
      <c r="P1833" s="68"/>
      <c r="Q1833" s="68"/>
      <c r="R1833" s="68"/>
      <c r="S1833" s="68"/>
      <c r="T1833" s="68"/>
      <c r="U1833" s="68"/>
      <c r="V1833" s="68"/>
      <c r="W1833" s="68"/>
      <c r="X1833" s="68"/>
      <c r="Y1833" s="68"/>
      <c r="Z1833" s="68"/>
      <c r="AA1833" s="68"/>
      <c r="AB1833" s="68"/>
      <c r="AC1833" s="68"/>
      <c r="AD1833" s="68"/>
      <c r="AE1833" s="68"/>
      <c r="AF1833" s="68"/>
      <c r="AG1833" s="68"/>
      <c r="AH1833" s="68"/>
      <c r="AI1833" s="68"/>
      <c r="AJ1833" s="68"/>
      <c r="AK1833" s="68"/>
      <c r="AL1833" s="68"/>
      <c r="AM1833" s="68"/>
      <c r="AN1833" s="68"/>
      <c r="AO1833" s="68"/>
      <c r="AP1833" s="68"/>
      <c r="AQ1833" s="68"/>
      <c r="AR1833" s="68"/>
      <c r="AS1833" s="68"/>
      <c r="AT1833" s="68"/>
      <c r="AU1833" s="68"/>
      <c r="AV1833" s="68"/>
      <c r="AW1833" s="68"/>
      <c r="AX1833" s="68"/>
      <c r="AY1833" s="68"/>
      <c r="AZ1833" s="68"/>
      <c r="BA1833" s="68"/>
      <c r="BB1833" s="68"/>
      <c r="BC1833" s="68"/>
      <c r="BD1833" s="68"/>
      <c r="BE1833" s="68"/>
      <c r="BF1833" s="68"/>
      <c r="BG1833" s="68"/>
      <c r="BH1833" s="68"/>
      <c r="BI1833" s="68"/>
      <c r="BJ1833" s="68"/>
      <c r="BK1833" s="68"/>
      <c r="BL1833" s="68"/>
      <c r="BM1833" s="68"/>
      <c r="BN1833" s="68"/>
      <c r="BO1833" s="68"/>
      <c r="BP1833" s="68"/>
      <c r="BQ1833" s="68"/>
      <c r="BR1833" s="68"/>
      <c r="BS1833" s="46"/>
    </row>
    <row r="1834" spans="4:71" s="47" customFormat="1" ht="9.75" customHeight="1" x14ac:dyDescent="0.3">
      <c r="D1834" s="68"/>
      <c r="E1834" s="68"/>
      <c r="F1834" s="68"/>
      <c r="G1834" s="68"/>
      <c r="H1834" s="68"/>
      <c r="I1834" s="68"/>
      <c r="J1834" s="68"/>
      <c r="K1834" s="68"/>
      <c r="L1834" s="68"/>
      <c r="M1834" s="68"/>
      <c r="N1834" s="68"/>
      <c r="O1834" s="68"/>
      <c r="P1834" s="68"/>
      <c r="Q1834" s="68"/>
      <c r="R1834" s="68"/>
      <c r="S1834" s="68"/>
      <c r="T1834" s="68"/>
      <c r="U1834" s="68"/>
      <c r="V1834" s="68"/>
      <c r="W1834" s="68"/>
      <c r="X1834" s="68"/>
      <c r="Y1834" s="68"/>
      <c r="Z1834" s="68"/>
      <c r="AA1834" s="68"/>
      <c r="AB1834" s="68"/>
      <c r="AC1834" s="68"/>
      <c r="AD1834" s="68"/>
      <c r="AE1834" s="68"/>
      <c r="AF1834" s="68"/>
      <c r="AG1834" s="68"/>
      <c r="AH1834" s="68"/>
      <c r="AI1834" s="68"/>
      <c r="AJ1834" s="68"/>
      <c r="AK1834" s="68"/>
      <c r="AL1834" s="68"/>
      <c r="AM1834" s="68"/>
      <c r="AN1834" s="68"/>
      <c r="AO1834" s="68"/>
      <c r="AP1834" s="68"/>
      <c r="AQ1834" s="68"/>
      <c r="AR1834" s="68"/>
      <c r="AS1834" s="68"/>
      <c r="AT1834" s="68"/>
      <c r="AU1834" s="68"/>
      <c r="AV1834" s="68"/>
      <c r="AW1834" s="68"/>
      <c r="AX1834" s="68"/>
      <c r="AY1834" s="68"/>
      <c r="AZ1834" s="68"/>
      <c r="BA1834" s="68"/>
      <c r="BB1834" s="68"/>
      <c r="BC1834" s="68"/>
      <c r="BD1834" s="68"/>
      <c r="BE1834" s="68"/>
      <c r="BF1834" s="68"/>
      <c r="BG1834" s="68"/>
      <c r="BH1834" s="68"/>
      <c r="BI1834" s="68"/>
      <c r="BJ1834" s="68"/>
      <c r="BK1834" s="68"/>
      <c r="BL1834" s="68"/>
      <c r="BM1834" s="68"/>
      <c r="BN1834" s="68"/>
      <c r="BO1834" s="68"/>
      <c r="BP1834" s="68"/>
      <c r="BQ1834" s="68"/>
      <c r="BR1834" s="68"/>
      <c r="BS1834" s="46"/>
    </row>
    <row r="1835" spans="4:71" s="47" customFormat="1" ht="9.75" customHeight="1" x14ac:dyDescent="0.3">
      <c r="D1835" s="68"/>
      <c r="E1835" s="68"/>
      <c r="F1835" s="68"/>
      <c r="G1835" s="68"/>
      <c r="H1835" s="68"/>
      <c r="I1835" s="68"/>
      <c r="J1835" s="68"/>
      <c r="K1835" s="68"/>
      <c r="L1835" s="68"/>
      <c r="M1835" s="68"/>
      <c r="N1835" s="68"/>
      <c r="O1835" s="68"/>
      <c r="P1835" s="68"/>
      <c r="Q1835" s="68"/>
      <c r="R1835" s="68"/>
      <c r="S1835" s="68"/>
      <c r="T1835" s="68"/>
      <c r="U1835" s="68"/>
      <c r="V1835" s="68"/>
      <c r="W1835" s="68"/>
      <c r="X1835" s="68"/>
      <c r="Y1835" s="68"/>
      <c r="Z1835" s="68"/>
      <c r="AA1835" s="68"/>
      <c r="AB1835" s="68"/>
      <c r="AC1835" s="68"/>
      <c r="AD1835" s="68"/>
      <c r="AE1835" s="68"/>
      <c r="AF1835" s="68"/>
      <c r="AG1835" s="68"/>
      <c r="AH1835" s="68"/>
      <c r="AI1835" s="68"/>
      <c r="AJ1835" s="68"/>
      <c r="AK1835" s="68"/>
      <c r="AL1835" s="68"/>
      <c r="AM1835" s="68"/>
      <c r="AN1835" s="68"/>
      <c r="AO1835" s="68"/>
      <c r="AP1835" s="68"/>
      <c r="AQ1835" s="68"/>
      <c r="AR1835" s="68"/>
      <c r="AS1835" s="68"/>
      <c r="AT1835" s="68"/>
      <c r="AU1835" s="68"/>
      <c r="AV1835" s="68"/>
      <c r="AW1835" s="68"/>
      <c r="AX1835" s="68"/>
      <c r="AY1835" s="68"/>
      <c r="AZ1835" s="68"/>
      <c r="BA1835" s="68"/>
      <c r="BB1835" s="68"/>
      <c r="BC1835" s="68"/>
      <c r="BD1835" s="68"/>
      <c r="BE1835" s="68"/>
      <c r="BF1835" s="68"/>
      <c r="BG1835" s="68"/>
      <c r="BH1835" s="68"/>
      <c r="BI1835" s="68"/>
      <c r="BJ1835" s="68"/>
      <c r="BK1835" s="68"/>
      <c r="BL1835" s="68"/>
      <c r="BM1835" s="68"/>
      <c r="BN1835" s="68"/>
      <c r="BO1835" s="68"/>
      <c r="BP1835" s="68"/>
      <c r="BQ1835" s="68"/>
      <c r="BR1835" s="68"/>
      <c r="BS1835" s="46"/>
    </row>
    <row r="1836" spans="4:71" s="47" customFormat="1" ht="9.75" customHeight="1" x14ac:dyDescent="0.3">
      <c r="D1836" s="68"/>
      <c r="E1836" s="68"/>
      <c r="F1836" s="68"/>
      <c r="G1836" s="68"/>
      <c r="H1836" s="68"/>
      <c r="I1836" s="68"/>
      <c r="J1836" s="68"/>
      <c r="K1836" s="68"/>
      <c r="L1836" s="68"/>
      <c r="M1836" s="68"/>
      <c r="N1836" s="68"/>
      <c r="O1836" s="68"/>
      <c r="P1836" s="68"/>
      <c r="Q1836" s="68"/>
      <c r="R1836" s="68"/>
      <c r="S1836" s="68"/>
      <c r="T1836" s="68"/>
      <c r="U1836" s="68"/>
      <c r="V1836" s="68"/>
      <c r="W1836" s="68"/>
      <c r="X1836" s="68"/>
      <c r="Y1836" s="68"/>
      <c r="Z1836" s="68"/>
      <c r="AA1836" s="68"/>
      <c r="AB1836" s="68"/>
      <c r="AC1836" s="68"/>
      <c r="AD1836" s="68"/>
      <c r="AE1836" s="68"/>
      <c r="AF1836" s="68"/>
      <c r="AG1836" s="68"/>
      <c r="AH1836" s="68"/>
      <c r="AI1836" s="68"/>
      <c r="AJ1836" s="68"/>
      <c r="AK1836" s="68"/>
      <c r="AL1836" s="68"/>
      <c r="AM1836" s="68"/>
      <c r="AN1836" s="68"/>
      <c r="AO1836" s="68"/>
      <c r="AP1836" s="68"/>
      <c r="AQ1836" s="68"/>
      <c r="AR1836" s="68"/>
      <c r="AS1836" s="68"/>
      <c r="AT1836" s="68"/>
      <c r="AU1836" s="68"/>
      <c r="AV1836" s="68"/>
      <c r="AW1836" s="68"/>
      <c r="AX1836" s="68"/>
      <c r="AY1836" s="68"/>
      <c r="AZ1836" s="68"/>
      <c r="BA1836" s="68"/>
      <c r="BB1836" s="68"/>
      <c r="BC1836" s="68"/>
      <c r="BD1836" s="68"/>
      <c r="BE1836" s="68"/>
      <c r="BF1836" s="68"/>
      <c r="BG1836" s="68"/>
      <c r="BH1836" s="68"/>
      <c r="BI1836" s="68"/>
      <c r="BJ1836" s="68"/>
      <c r="BK1836" s="68"/>
      <c r="BL1836" s="68"/>
      <c r="BM1836" s="68"/>
      <c r="BN1836" s="68"/>
      <c r="BO1836" s="68"/>
      <c r="BP1836" s="68"/>
      <c r="BQ1836" s="68"/>
      <c r="BR1836" s="68"/>
      <c r="BS1836" s="46"/>
    </row>
    <row r="1837" spans="4:71" s="47" customFormat="1" ht="9.75" customHeight="1" x14ac:dyDescent="0.3">
      <c r="D1837" s="68"/>
      <c r="E1837" s="68"/>
      <c r="F1837" s="68"/>
      <c r="G1837" s="68"/>
      <c r="H1837" s="68"/>
      <c r="I1837" s="68"/>
      <c r="J1837" s="68"/>
      <c r="K1837" s="68"/>
      <c r="L1837" s="68"/>
      <c r="M1837" s="68"/>
      <c r="N1837" s="68"/>
      <c r="O1837" s="68"/>
      <c r="P1837" s="68"/>
      <c r="Q1837" s="68"/>
      <c r="R1837" s="68"/>
      <c r="S1837" s="68"/>
      <c r="T1837" s="68"/>
      <c r="U1837" s="68"/>
      <c r="V1837" s="68"/>
      <c r="W1837" s="68"/>
      <c r="X1837" s="68"/>
      <c r="Y1837" s="68"/>
      <c r="Z1837" s="68"/>
      <c r="AA1837" s="68"/>
      <c r="AB1837" s="68"/>
      <c r="AC1837" s="68"/>
      <c r="AD1837" s="68"/>
      <c r="AE1837" s="68"/>
      <c r="AF1837" s="68"/>
      <c r="AG1837" s="68"/>
      <c r="AH1837" s="68"/>
      <c r="AI1837" s="68"/>
      <c r="AJ1837" s="68"/>
      <c r="AK1837" s="68"/>
      <c r="AL1837" s="68"/>
      <c r="AM1837" s="68"/>
      <c r="AN1837" s="68"/>
      <c r="AO1837" s="68"/>
      <c r="AP1837" s="68"/>
      <c r="AQ1837" s="68"/>
      <c r="AR1837" s="68"/>
      <c r="AS1837" s="68"/>
      <c r="AT1837" s="68"/>
      <c r="AU1837" s="68"/>
      <c r="AV1837" s="68"/>
      <c r="AW1837" s="68"/>
      <c r="AX1837" s="68"/>
      <c r="AY1837" s="68"/>
      <c r="AZ1837" s="68"/>
      <c r="BA1837" s="68"/>
      <c r="BB1837" s="68"/>
      <c r="BC1837" s="68"/>
      <c r="BD1837" s="68"/>
      <c r="BE1837" s="68"/>
      <c r="BF1837" s="68"/>
      <c r="BG1837" s="68"/>
      <c r="BH1837" s="68"/>
      <c r="BI1837" s="68"/>
      <c r="BJ1837" s="68"/>
      <c r="BK1837" s="68"/>
      <c r="BL1837" s="68"/>
      <c r="BM1837" s="68"/>
      <c r="BN1837" s="68"/>
      <c r="BO1837" s="68"/>
      <c r="BP1837" s="68"/>
      <c r="BQ1837" s="68"/>
      <c r="BR1837" s="68"/>
      <c r="BS1837" s="46"/>
    </row>
    <row r="1838" spans="4:71" s="47" customFormat="1" ht="9.75" customHeight="1" x14ac:dyDescent="0.3">
      <c r="D1838" s="68"/>
      <c r="E1838" s="68"/>
      <c r="F1838" s="68"/>
      <c r="G1838" s="68"/>
      <c r="H1838" s="68"/>
      <c r="I1838" s="68"/>
      <c r="J1838" s="68"/>
      <c r="K1838" s="68"/>
      <c r="L1838" s="68"/>
      <c r="M1838" s="68"/>
      <c r="N1838" s="68"/>
      <c r="O1838" s="68"/>
      <c r="P1838" s="68"/>
      <c r="Q1838" s="68"/>
      <c r="R1838" s="68"/>
      <c r="S1838" s="68"/>
      <c r="T1838" s="68"/>
      <c r="U1838" s="68"/>
      <c r="V1838" s="68"/>
      <c r="W1838" s="68"/>
      <c r="X1838" s="68"/>
      <c r="Y1838" s="68"/>
      <c r="Z1838" s="68"/>
      <c r="AA1838" s="68"/>
      <c r="AB1838" s="68"/>
      <c r="AC1838" s="68"/>
      <c r="AD1838" s="68"/>
      <c r="AE1838" s="68"/>
      <c r="AF1838" s="68"/>
      <c r="AG1838" s="68"/>
      <c r="AH1838" s="68"/>
      <c r="AI1838" s="68"/>
      <c r="AJ1838" s="68"/>
      <c r="AK1838" s="68"/>
      <c r="AL1838" s="68"/>
      <c r="AM1838" s="68"/>
      <c r="AN1838" s="68"/>
      <c r="AO1838" s="68"/>
      <c r="AP1838" s="68"/>
      <c r="AQ1838" s="68"/>
      <c r="AR1838" s="68"/>
      <c r="AS1838" s="68"/>
      <c r="AT1838" s="68"/>
      <c r="AU1838" s="68"/>
      <c r="AV1838" s="68"/>
      <c r="AW1838" s="68"/>
      <c r="AX1838" s="68"/>
      <c r="AY1838" s="68"/>
      <c r="AZ1838" s="68"/>
      <c r="BA1838" s="68"/>
      <c r="BB1838" s="68"/>
      <c r="BC1838" s="68"/>
      <c r="BD1838" s="68"/>
      <c r="BE1838" s="68"/>
      <c r="BF1838" s="68"/>
      <c r="BG1838" s="68"/>
      <c r="BH1838" s="68"/>
      <c r="BI1838" s="68"/>
      <c r="BJ1838" s="68"/>
      <c r="BK1838" s="68"/>
      <c r="BL1838" s="68"/>
      <c r="BM1838" s="68"/>
      <c r="BN1838" s="68"/>
      <c r="BO1838" s="68"/>
      <c r="BP1838" s="68"/>
      <c r="BQ1838" s="68"/>
      <c r="BR1838" s="68"/>
      <c r="BS1838" s="46"/>
    </row>
    <row r="1839" spans="4:71" s="47" customFormat="1" ht="9.75" customHeight="1" x14ac:dyDescent="0.3">
      <c r="D1839" s="68"/>
      <c r="E1839" s="68"/>
      <c r="F1839" s="68"/>
      <c r="G1839" s="68"/>
      <c r="H1839" s="68"/>
      <c r="I1839" s="68"/>
      <c r="J1839" s="68"/>
      <c r="K1839" s="68"/>
      <c r="L1839" s="68"/>
      <c r="M1839" s="68"/>
      <c r="N1839" s="68"/>
      <c r="O1839" s="68"/>
      <c r="P1839" s="68"/>
      <c r="Q1839" s="68"/>
      <c r="R1839" s="68"/>
      <c r="S1839" s="68"/>
      <c r="T1839" s="68"/>
      <c r="U1839" s="68"/>
      <c r="V1839" s="68"/>
      <c r="W1839" s="68"/>
      <c r="X1839" s="68"/>
      <c r="Y1839" s="68"/>
      <c r="Z1839" s="68"/>
      <c r="AA1839" s="68"/>
      <c r="AB1839" s="68"/>
      <c r="AC1839" s="68"/>
      <c r="AD1839" s="68"/>
      <c r="AE1839" s="68"/>
      <c r="AF1839" s="68"/>
      <c r="AG1839" s="68"/>
      <c r="AH1839" s="68"/>
      <c r="AI1839" s="68"/>
      <c r="AJ1839" s="68"/>
      <c r="AK1839" s="68"/>
      <c r="AL1839" s="68"/>
      <c r="AM1839" s="68"/>
      <c r="AN1839" s="68"/>
      <c r="AO1839" s="68"/>
      <c r="AP1839" s="68"/>
      <c r="AQ1839" s="68"/>
      <c r="AR1839" s="68"/>
      <c r="AS1839" s="68"/>
      <c r="AT1839" s="68"/>
      <c r="AU1839" s="68"/>
      <c r="AV1839" s="68"/>
      <c r="AW1839" s="68"/>
      <c r="AX1839" s="68"/>
      <c r="AY1839" s="68"/>
      <c r="AZ1839" s="68"/>
      <c r="BA1839" s="68"/>
      <c r="BB1839" s="68"/>
      <c r="BC1839" s="68"/>
      <c r="BD1839" s="68"/>
      <c r="BE1839" s="68"/>
      <c r="BF1839" s="68"/>
      <c r="BG1839" s="68"/>
      <c r="BH1839" s="68"/>
      <c r="BI1839" s="68"/>
      <c r="BJ1839" s="68"/>
      <c r="BK1839" s="68"/>
      <c r="BL1839" s="68"/>
      <c r="BM1839" s="68"/>
      <c r="BN1839" s="68"/>
      <c r="BO1839" s="68"/>
      <c r="BP1839" s="68"/>
      <c r="BQ1839" s="68"/>
      <c r="BR1839" s="68"/>
      <c r="BS1839" s="46"/>
    </row>
    <row r="1840" spans="4:71" s="47" customFormat="1" ht="9.75" customHeight="1" x14ac:dyDescent="0.3">
      <c r="D1840" s="68"/>
      <c r="E1840" s="68"/>
      <c r="F1840" s="68"/>
      <c r="G1840" s="68"/>
      <c r="H1840" s="68"/>
      <c r="I1840" s="68"/>
      <c r="J1840" s="68"/>
      <c r="K1840" s="68"/>
      <c r="L1840" s="68"/>
      <c r="M1840" s="68"/>
      <c r="N1840" s="68"/>
      <c r="O1840" s="68"/>
      <c r="P1840" s="68"/>
      <c r="Q1840" s="68"/>
      <c r="R1840" s="68"/>
      <c r="S1840" s="68"/>
      <c r="T1840" s="68"/>
      <c r="U1840" s="68"/>
      <c r="V1840" s="68"/>
      <c r="W1840" s="68"/>
      <c r="X1840" s="68"/>
      <c r="Y1840" s="68"/>
      <c r="Z1840" s="68"/>
      <c r="AA1840" s="68"/>
      <c r="AB1840" s="68"/>
      <c r="AC1840" s="68"/>
      <c r="AD1840" s="68"/>
      <c r="AE1840" s="68"/>
      <c r="AF1840" s="68"/>
      <c r="AG1840" s="68"/>
      <c r="AH1840" s="68"/>
      <c r="AI1840" s="68"/>
      <c r="AJ1840" s="68"/>
      <c r="AK1840" s="68"/>
      <c r="AL1840" s="68"/>
      <c r="AM1840" s="68"/>
      <c r="AN1840" s="68"/>
      <c r="AO1840" s="68"/>
      <c r="AP1840" s="68"/>
      <c r="AQ1840" s="68"/>
      <c r="AR1840" s="68"/>
      <c r="AS1840" s="68"/>
      <c r="AT1840" s="68"/>
      <c r="AU1840" s="68"/>
      <c r="AV1840" s="68"/>
      <c r="AW1840" s="68"/>
      <c r="AX1840" s="68"/>
      <c r="AY1840" s="68"/>
      <c r="AZ1840" s="68"/>
      <c r="BA1840" s="68"/>
      <c r="BB1840" s="68"/>
      <c r="BC1840" s="68"/>
      <c r="BD1840" s="68"/>
      <c r="BE1840" s="68"/>
      <c r="BF1840" s="68"/>
      <c r="BG1840" s="68"/>
      <c r="BH1840" s="68"/>
      <c r="BI1840" s="68"/>
      <c r="BJ1840" s="68"/>
      <c r="BK1840" s="68"/>
      <c r="BL1840" s="68"/>
      <c r="BM1840" s="68"/>
      <c r="BN1840" s="68"/>
      <c r="BO1840" s="68"/>
      <c r="BP1840" s="68"/>
      <c r="BQ1840" s="68"/>
      <c r="BR1840" s="68"/>
      <c r="BS1840" s="46"/>
    </row>
    <row r="1841" spans="4:71" s="47" customFormat="1" ht="9.75" customHeight="1" x14ac:dyDescent="0.3">
      <c r="D1841" s="68"/>
      <c r="E1841" s="68"/>
      <c r="F1841" s="68"/>
      <c r="G1841" s="68"/>
      <c r="H1841" s="68"/>
      <c r="I1841" s="68"/>
      <c r="J1841" s="68"/>
      <c r="K1841" s="68"/>
      <c r="L1841" s="68"/>
      <c r="M1841" s="68"/>
      <c r="N1841" s="68"/>
      <c r="O1841" s="68"/>
      <c r="P1841" s="68"/>
      <c r="Q1841" s="68"/>
      <c r="R1841" s="68"/>
      <c r="S1841" s="68"/>
      <c r="T1841" s="68"/>
      <c r="U1841" s="68"/>
      <c r="V1841" s="68"/>
      <c r="W1841" s="68"/>
      <c r="X1841" s="68"/>
      <c r="Y1841" s="68"/>
      <c r="Z1841" s="68"/>
      <c r="AA1841" s="68"/>
      <c r="AB1841" s="68"/>
      <c r="AC1841" s="68"/>
      <c r="AD1841" s="68"/>
      <c r="AE1841" s="68"/>
      <c r="AF1841" s="68"/>
      <c r="AG1841" s="68"/>
      <c r="AH1841" s="68"/>
      <c r="AI1841" s="68"/>
      <c r="AJ1841" s="68"/>
      <c r="AK1841" s="68"/>
      <c r="AL1841" s="68"/>
      <c r="AM1841" s="68"/>
      <c r="AN1841" s="68"/>
      <c r="AO1841" s="68"/>
      <c r="AP1841" s="68"/>
      <c r="AQ1841" s="68"/>
      <c r="AR1841" s="68"/>
      <c r="AS1841" s="68"/>
      <c r="AT1841" s="68"/>
      <c r="AU1841" s="68"/>
      <c r="AV1841" s="68"/>
      <c r="AW1841" s="68"/>
      <c r="AX1841" s="68"/>
      <c r="AY1841" s="68"/>
      <c r="AZ1841" s="68"/>
      <c r="BA1841" s="68"/>
      <c r="BB1841" s="68"/>
      <c r="BC1841" s="68"/>
      <c r="BD1841" s="68"/>
      <c r="BE1841" s="68"/>
      <c r="BF1841" s="68"/>
      <c r="BG1841" s="68"/>
      <c r="BH1841" s="68"/>
      <c r="BI1841" s="68"/>
      <c r="BJ1841" s="68"/>
      <c r="BK1841" s="68"/>
      <c r="BL1841" s="68"/>
      <c r="BM1841" s="68"/>
      <c r="BN1841" s="68"/>
      <c r="BO1841" s="68"/>
      <c r="BP1841" s="68"/>
      <c r="BQ1841" s="68"/>
      <c r="BR1841" s="68"/>
      <c r="BS1841" s="46"/>
    </row>
    <row r="1842" spans="4:71" s="47" customFormat="1" ht="9.75" customHeight="1" x14ac:dyDescent="0.3">
      <c r="D1842" s="68"/>
      <c r="E1842" s="68"/>
      <c r="F1842" s="68"/>
      <c r="G1842" s="68"/>
      <c r="H1842" s="68"/>
      <c r="I1842" s="68"/>
      <c r="J1842" s="68"/>
      <c r="K1842" s="68"/>
      <c r="L1842" s="68"/>
      <c r="M1842" s="68"/>
      <c r="N1842" s="68"/>
      <c r="O1842" s="68"/>
      <c r="P1842" s="68"/>
      <c r="Q1842" s="68"/>
      <c r="R1842" s="68"/>
      <c r="S1842" s="68"/>
      <c r="T1842" s="68"/>
      <c r="U1842" s="68"/>
      <c r="V1842" s="68"/>
      <c r="W1842" s="68"/>
      <c r="X1842" s="68"/>
      <c r="Y1842" s="68"/>
      <c r="Z1842" s="68"/>
      <c r="AA1842" s="68"/>
      <c r="AB1842" s="68"/>
      <c r="AC1842" s="68"/>
      <c r="AD1842" s="68"/>
      <c r="AE1842" s="68"/>
      <c r="AF1842" s="68"/>
      <c r="AG1842" s="68"/>
      <c r="AH1842" s="68"/>
      <c r="AI1842" s="68"/>
      <c r="AJ1842" s="68"/>
      <c r="AK1842" s="68"/>
      <c r="AL1842" s="68"/>
      <c r="AM1842" s="68"/>
      <c r="AN1842" s="68"/>
      <c r="AO1842" s="68"/>
      <c r="AP1842" s="68"/>
      <c r="AQ1842" s="68"/>
      <c r="AR1842" s="68"/>
      <c r="AS1842" s="68"/>
      <c r="AT1842" s="68"/>
      <c r="AU1842" s="68"/>
      <c r="AV1842" s="68"/>
      <c r="AW1842" s="68"/>
      <c r="AX1842" s="68"/>
      <c r="AY1842" s="68"/>
      <c r="AZ1842" s="68"/>
      <c r="BA1842" s="68"/>
      <c r="BB1842" s="68"/>
      <c r="BC1842" s="68"/>
      <c r="BD1842" s="68"/>
      <c r="BE1842" s="68"/>
      <c r="BF1842" s="68"/>
      <c r="BG1842" s="68"/>
      <c r="BH1842" s="68"/>
      <c r="BI1842" s="68"/>
      <c r="BJ1842" s="68"/>
      <c r="BK1842" s="68"/>
      <c r="BL1842" s="68"/>
      <c r="BM1842" s="68"/>
      <c r="BN1842" s="68"/>
      <c r="BO1842" s="68"/>
      <c r="BP1842" s="68"/>
      <c r="BQ1842" s="68"/>
      <c r="BR1842" s="68"/>
      <c r="BS1842" s="46"/>
    </row>
    <row r="1843" spans="4:71" s="47" customFormat="1" ht="9.75" customHeight="1" x14ac:dyDescent="0.3">
      <c r="D1843" s="68"/>
      <c r="E1843" s="68"/>
      <c r="F1843" s="68"/>
      <c r="G1843" s="68"/>
      <c r="H1843" s="68"/>
      <c r="I1843" s="68"/>
      <c r="J1843" s="68"/>
      <c r="K1843" s="68"/>
      <c r="L1843" s="68"/>
      <c r="M1843" s="68"/>
      <c r="N1843" s="68"/>
      <c r="O1843" s="68"/>
      <c r="P1843" s="68"/>
      <c r="Q1843" s="68"/>
      <c r="R1843" s="68"/>
      <c r="S1843" s="68"/>
      <c r="T1843" s="68"/>
      <c r="U1843" s="68"/>
      <c r="V1843" s="68"/>
      <c r="W1843" s="68"/>
      <c r="X1843" s="68"/>
      <c r="Y1843" s="68"/>
      <c r="Z1843" s="68"/>
      <c r="AA1843" s="68"/>
      <c r="AB1843" s="68"/>
      <c r="AC1843" s="68"/>
      <c r="AD1843" s="68"/>
      <c r="AE1843" s="68"/>
      <c r="AF1843" s="68"/>
      <c r="AG1843" s="68"/>
      <c r="AH1843" s="68"/>
      <c r="AI1843" s="68"/>
      <c r="AJ1843" s="68"/>
      <c r="AK1843" s="68"/>
      <c r="AL1843" s="68"/>
      <c r="AM1843" s="68"/>
      <c r="AN1843" s="68"/>
      <c r="AO1843" s="68"/>
      <c r="AP1843" s="68"/>
      <c r="AQ1843" s="68"/>
      <c r="AR1843" s="68"/>
      <c r="AS1843" s="68"/>
      <c r="AT1843" s="68"/>
      <c r="AU1843" s="68"/>
      <c r="AV1843" s="68"/>
      <c r="AW1843" s="68"/>
      <c r="AX1843" s="68"/>
      <c r="AY1843" s="68"/>
      <c r="AZ1843" s="68"/>
      <c r="BA1843" s="68"/>
      <c r="BB1843" s="68"/>
      <c r="BC1843" s="68"/>
      <c r="BD1843" s="68"/>
      <c r="BE1843" s="68"/>
      <c r="BF1843" s="68"/>
      <c r="BG1843" s="68"/>
      <c r="BH1843" s="68"/>
      <c r="BI1843" s="68"/>
      <c r="BJ1843" s="68"/>
      <c r="BK1843" s="68"/>
      <c r="BL1843" s="68"/>
      <c r="BM1843" s="68"/>
      <c r="BN1843" s="68"/>
      <c r="BO1843" s="68"/>
      <c r="BP1843" s="68"/>
      <c r="BQ1843" s="68"/>
      <c r="BR1843" s="68"/>
      <c r="BS1843" s="46"/>
    </row>
    <row r="1844" spans="4:71" s="47" customFormat="1" ht="9.75" customHeight="1" x14ac:dyDescent="0.3">
      <c r="D1844" s="68"/>
      <c r="E1844" s="68"/>
      <c r="F1844" s="68"/>
      <c r="G1844" s="68"/>
      <c r="H1844" s="68"/>
      <c r="I1844" s="68"/>
      <c r="J1844" s="68"/>
      <c r="K1844" s="68"/>
      <c r="L1844" s="68"/>
      <c r="M1844" s="68"/>
      <c r="N1844" s="68"/>
      <c r="O1844" s="68"/>
      <c r="P1844" s="68"/>
      <c r="Q1844" s="68"/>
      <c r="R1844" s="68"/>
      <c r="S1844" s="68"/>
      <c r="T1844" s="68"/>
      <c r="U1844" s="68"/>
      <c r="V1844" s="68"/>
      <c r="W1844" s="68"/>
      <c r="X1844" s="68"/>
      <c r="Y1844" s="68"/>
      <c r="Z1844" s="68"/>
      <c r="AA1844" s="68"/>
      <c r="AB1844" s="68"/>
      <c r="AC1844" s="68"/>
      <c r="AD1844" s="68"/>
      <c r="AE1844" s="68"/>
      <c r="AF1844" s="68"/>
      <c r="AG1844" s="68"/>
      <c r="AH1844" s="68"/>
      <c r="AI1844" s="68"/>
      <c r="AJ1844" s="68"/>
      <c r="AK1844" s="68"/>
      <c r="AL1844" s="68"/>
      <c r="AM1844" s="68"/>
      <c r="AN1844" s="68"/>
      <c r="AO1844" s="68"/>
      <c r="AP1844" s="68"/>
      <c r="AQ1844" s="68"/>
      <c r="AR1844" s="68"/>
      <c r="AS1844" s="68"/>
      <c r="AT1844" s="68"/>
      <c r="AU1844" s="68"/>
      <c r="AV1844" s="68"/>
      <c r="AW1844" s="68"/>
      <c r="AX1844" s="68"/>
      <c r="AY1844" s="68"/>
      <c r="AZ1844" s="68"/>
      <c r="BA1844" s="68"/>
      <c r="BB1844" s="68"/>
      <c r="BC1844" s="68"/>
      <c r="BD1844" s="68"/>
      <c r="BE1844" s="68"/>
      <c r="BF1844" s="68"/>
      <c r="BG1844" s="68"/>
      <c r="BH1844" s="68"/>
      <c r="BI1844" s="68"/>
      <c r="BJ1844" s="68"/>
      <c r="BK1844" s="68"/>
      <c r="BL1844" s="68"/>
      <c r="BM1844" s="68"/>
      <c r="BN1844" s="68"/>
      <c r="BO1844" s="68"/>
      <c r="BP1844" s="68"/>
      <c r="BQ1844" s="68"/>
      <c r="BR1844" s="68"/>
      <c r="BS1844" s="46"/>
    </row>
    <row r="1845" spans="4:71" s="47" customFormat="1" ht="9.75" customHeight="1" x14ac:dyDescent="0.3">
      <c r="D1845" s="68"/>
      <c r="E1845" s="68"/>
      <c r="F1845" s="68"/>
      <c r="G1845" s="68"/>
      <c r="H1845" s="68"/>
      <c r="I1845" s="68"/>
      <c r="J1845" s="68"/>
      <c r="K1845" s="68"/>
      <c r="L1845" s="68"/>
      <c r="M1845" s="68"/>
      <c r="N1845" s="68"/>
      <c r="O1845" s="68"/>
      <c r="P1845" s="68"/>
      <c r="Q1845" s="68"/>
      <c r="R1845" s="68"/>
      <c r="S1845" s="68"/>
      <c r="T1845" s="68"/>
      <c r="U1845" s="68"/>
      <c r="V1845" s="68"/>
      <c r="W1845" s="68"/>
      <c r="X1845" s="68"/>
      <c r="Y1845" s="68"/>
      <c r="Z1845" s="68"/>
      <c r="AA1845" s="68"/>
      <c r="AB1845" s="68"/>
      <c r="AC1845" s="68"/>
      <c r="AD1845" s="68"/>
      <c r="AE1845" s="68"/>
      <c r="AF1845" s="68"/>
      <c r="AG1845" s="68"/>
      <c r="AH1845" s="68"/>
      <c r="AI1845" s="68"/>
      <c r="AJ1845" s="68"/>
      <c r="AK1845" s="68"/>
      <c r="AL1845" s="68"/>
      <c r="AM1845" s="68"/>
      <c r="AN1845" s="68"/>
      <c r="AO1845" s="68"/>
      <c r="AP1845" s="68"/>
      <c r="AQ1845" s="68"/>
      <c r="AR1845" s="68"/>
      <c r="AS1845" s="68"/>
      <c r="AT1845" s="68"/>
      <c r="AU1845" s="68"/>
      <c r="AV1845" s="68"/>
      <c r="AW1845" s="68"/>
      <c r="AX1845" s="68"/>
      <c r="AY1845" s="68"/>
      <c r="AZ1845" s="68"/>
      <c r="BA1845" s="68"/>
      <c r="BB1845" s="68"/>
      <c r="BC1845" s="68"/>
      <c r="BD1845" s="68"/>
      <c r="BE1845" s="68"/>
      <c r="BF1845" s="68"/>
      <c r="BG1845" s="68"/>
      <c r="BH1845" s="68"/>
      <c r="BI1845" s="68"/>
      <c r="BJ1845" s="68"/>
      <c r="BK1845" s="68"/>
      <c r="BL1845" s="68"/>
      <c r="BM1845" s="68"/>
      <c r="BN1845" s="68"/>
      <c r="BO1845" s="68"/>
      <c r="BP1845" s="68"/>
      <c r="BQ1845" s="68"/>
      <c r="BR1845" s="68"/>
      <c r="BS1845" s="46"/>
    </row>
    <row r="1846" spans="4:71" s="47" customFormat="1" ht="9.75" customHeight="1" x14ac:dyDescent="0.3">
      <c r="D1846" s="68"/>
      <c r="E1846" s="68"/>
      <c r="F1846" s="68"/>
      <c r="G1846" s="68"/>
      <c r="H1846" s="68"/>
      <c r="I1846" s="68"/>
      <c r="J1846" s="68"/>
      <c r="K1846" s="68"/>
      <c r="L1846" s="68"/>
      <c r="M1846" s="68"/>
      <c r="N1846" s="68"/>
      <c r="O1846" s="68"/>
      <c r="P1846" s="68"/>
      <c r="Q1846" s="68"/>
      <c r="R1846" s="68"/>
      <c r="S1846" s="68"/>
      <c r="T1846" s="68"/>
      <c r="U1846" s="68"/>
      <c r="V1846" s="68"/>
      <c r="W1846" s="68"/>
      <c r="X1846" s="68"/>
      <c r="Y1846" s="68"/>
      <c r="Z1846" s="68"/>
      <c r="AA1846" s="68"/>
      <c r="AB1846" s="68"/>
      <c r="AC1846" s="68"/>
      <c r="AD1846" s="68"/>
      <c r="AE1846" s="68"/>
      <c r="AF1846" s="68"/>
      <c r="AG1846" s="68"/>
      <c r="AH1846" s="68"/>
      <c r="AI1846" s="68"/>
      <c r="AJ1846" s="68"/>
      <c r="AK1846" s="68"/>
      <c r="AL1846" s="68"/>
      <c r="AM1846" s="68"/>
      <c r="AN1846" s="68"/>
      <c r="AO1846" s="68"/>
      <c r="AP1846" s="68"/>
      <c r="AQ1846" s="68"/>
      <c r="AR1846" s="68"/>
      <c r="AS1846" s="68"/>
      <c r="AT1846" s="68"/>
      <c r="AU1846" s="68"/>
      <c r="AV1846" s="68"/>
      <c r="AW1846" s="68"/>
      <c r="AX1846" s="68"/>
      <c r="AY1846" s="68"/>
      <c r="AZ1846" s="68"/>
      <c r="BA1846" s="68"/>
      <c r="BB1846" s="68"/>
      <c r="BC1846" s="68"/>
      <c r="BD1846" s="68"/>
      <c r="BE1846" s="68"/>
      <c r="BF1846" s="68"/>
      <c r="BG1846" s="68"/>
      <c r="BH1846" s="68"/>
      <c r="BI1846" s="68"/>
      <c r="BJ1846" s="68"/>
      <c r="BK1846" s="68"/>
      <c r="BL1846" s="68"/>
      <c r="BM1846" s="68"/>
      <c r="BN1846" s="68"/>
      <c r="BO1846" s="68"/>
      <c r="BP1846" s="68"/>
      <c r="BQ1846" s="68"/>
      <c r="BR1846" s="68"/>
      <c r="BS1846" s="46"/>
    </row>
    <row r="1847" spans="4:71" s="47" customFormat="1" ht="9.75" customHeight="1" x14ac:dyDescent="0.3">
      <c r="D1847" s="68"/>
      <c r="E1847" s="68"/>
      <c r="F1847" s="68"/>
      <c r="G1847" s="68"/>
      <c r="H1847" s="68"/>
      <c r="I1847" s="68"/>
      <c r="J1847" s="68"/>
      <c r="K1847" s="68"/>
      <c r="L1847" s="68"/>
      <c r="M1847" s="68"/>
      <c r="N1847" s="68"/>
      <c r="O1847" s="68"/>
      <c r="P1847" s="68"/>
      <c r="Q1847" s="68"/>
      <c r="R1847" s="68"/>
      <c r="S1847" s="68"/>
      <c r="T1847" s="68"/>
      <c r="U1847" s="68"/>
      <c r="V1847" s="68"/>
      <c r="W1847" s="68"/>
      <c r="X1847" s="68"/>
      <c r="Y1847" s="68"/>
      <c r="Z1847" s="68"/>
      <c r="AA1847" s="68"/>
      <c r="AB1847" s="68"/>
      <c r="AC1847" s="68"/>
      <c r="AD1847" s="68"/>
      <c r="AE1847" s="68"/>
      <c r="AF1847" s="68"/>
      <c r="AG1847" s="68"/>
      <c r="AH1847" s="68"/>
      <c r="AI1847" s="68"/>
      <c r="AJ1847" s="68"/>
      <c r="AK1847" s="68"/>
      <c r="AL1847" s="68"/>
      <c r="AM1847" s="68"/>
      <c r="AN1847" s="68"/>
      <c r="AO1847" s="68"/>
      <c r="AP1847" s="68"/>
      <c r="AQ1847" s="68"/>
      <c r="AR1847" s="68"/>
      <c r="AS1847" s="68"/>
      <c r="AT1847" s="68"/>
      <c r="AU1847" s="68"/>
      <c r="AV1847" s="68"/>
      <c r="AW1847" s="68"/>
      <c r="AX1847" s="68"/>
      <c r="AY1847" s="68"/>
      <c r="AZ1847" s="68"/>
      <c r="BA1847" s="68"/>
      <c r="BB1847" s="68"/>
      <c r="BC1847" s="68"/>
      <c r="BD1847" s="68"/>
      <c r="BE1847" s="68"/>
      <c r="BF1847" s="68"/>
      <c r="BG1847" s="68"/>
      <c r="BH1847" s="68"/>
      <c r="BI1847" s="68"/>
      <c r="BJ1847" s="68"/>
      <c r="BK1847" s="68"/>
      <c r="BL1847" s="68"/>
      <c r="BM1847" s="68"/>
      <c r="BN1847" s="68"/>
      <c r="BO1847" s="68"/>
      <c r="BP1847" s="68"/>
      <c r="BQ1847" s="68"/>
      <c r="BR1847" s="68"/>
      <c r="BS1847" s="46"/>
    </row>
    <row r="1848" spans="4:71" s="47" customFormat="1" ht="9.75" customHeight="1" x14ac:dyDescent="0.3">
      <c r="D1848" s="68"/>
      <c r="E1848" s="68"/>
      <c r="F1848" s="68"/>
      <c r="G1848" s="68"/>
      <c r="H1848" s="68"/>
      <c r="I1848" s="68"/>
      <c r="J1848" s="68"/>
      <c r="K1848" s="68"/>
      <c r="L1848" s="68"/>
      <c r="M1848" s="68"/>
      <c r="N1848" s="68"/>
      <c r="O1848" s="68"/>
      <c r="P1848" s="68"/>
      <c r="Q1848" s="68"/>
      <c r="R1848" s="68"/>
      <c r="S1848" s="68"/>
      <c r="T1848" s="68"/>
      <c r="U1848" s="68"/>
      <c r="V1848" s="68"/>
      <c r="W1848" s="68"/>
      <c r="X1848" s="68"/>
      <c r="Y1848" s="68"/>
      <c r="Z1848" s="68"/>
      <c r="AA1848" s="68"/>
      <c r="AB1848" s="68"/>
      <c r="AC1848" s="68"/>
      <c r="AD1848" s="68"/>
      <c r="AE1848" s="68"/>
      <c r="AF1848" s="68"/>
      <c r="AG1848" s="68"/>
      <c r="AH1848" s="68"/>
      <c r="AI1848" s="68"/>
      <c r="AJ1848" s="68"/>
      <c r="AK1848" s="68"/>
      <c r="AL1848" s="68"/>
      <c r="AM1848" s="68"/>
      <c r="AN1848" s="68"/>
      <c r="AO1848" s="68"/>
      <c r="AP1848" s="68"/>
      <c r="AQ1848" s="68"/>
      <c r="AR1848" s="68"/>
      <c r="AS1848" s="68"/>
      <c r="AT1848" s="68"/>
      <c r="AU1848" s="68"/>
      <c r="AV1848" s="68"/>
      <c r="AW1848" s="68"/>
      <c r="AX1848" s="68"/>
      <c r="AY1848" s="68"/>
      <c r="AZ1848" s="68"/>
      <c r="BA1848" s="68"/>
      <c r="BB1848" s="68"/>
      <c r="BC1848" s="68"/>
      <c r="BD1848" s="68"/>
      <c r="BE1848" s="68"/>
      <c r="BF1848" s="68"/>
      <c r="BG1848" s="68"/>
      <c r="BH1848" s="68"/>
      <c r="BI1848" s="68"/>
      <c r="BJ1848" s="68"/>
      <c r="BK1848" s="68"/>
      <c r="BL1848" s="68"/>
      <c r="BM1848" s="68"/>
      <c r="BN1848" s="68"/>
      <c r="BO1848" s="68"/>
      <c r="BP1848" s="68"/>
      <c r="BQ1848" s="68"/>
      <c r="BR1848" s="68"/>
      <c r="BS1848" s="46"/>
    </row>
    <row r="1849" spans="4:71" s="47" customFormat="1" ht="9.75" customHeight="1" x14ac:dyDescent="0.3">
      <c r="D1849" s="68"/>
      <c r="E1849" s="68"/>
      <c r="F1849" s="68"/>
      <c r="G1849" s="68"/>
      <c r="H1849" s="68"/>
      <c r="I1849" s="68"/>
      <c r="J1849" s="68"/>
      <c r="K1849" s="68"/>
      <c r="L1849" s="68"/>
      <c r="M1849" s="68"/>
      <c r="N1849" s="68"/>
      <c r="O1849" s="68"/>
      <c r="P1849" s="68"/>
      <c r="Q1849" s="68"/>
      <c r="R1849" s="68"/>
      <c r="S1849" s="68"/>
      <c r="T1849" s="68"/>
      <c r="U1849" s="68"/>
      <c r="V1849" s="68"/>
      <c r="W1849" s="68"/>
      <c r="X1849" s="68"/>
      <c r="Y1849" s="68"/>
      <c r="Z1849" s="68"/>
      <c r="AA1849" s="68"/>
      <c r="AB1849" s="68"/>
      <c r="AC1849" s="68"/>
      <c r="AD1849" s="68"/>
      <c r="AE1849" s="68"/>
      <c r="AF1849" s="68"/>
      <c r="AG1849" s="68"/>
      <c r="AH1849" s="68"/>
      <c r="AI1849" s="68"/>
      <c r="AJ1849" s="68"/>
      <c r="AK1849" s="68"/>
      <c r="AL1849" s="68"/>
      <c r="AM1849" s="68"/>
      <c r="AN1849" s="68"/>
      <c r="AO1849" s="68"/>
      <c r="AP1849" s="68"/>
      <c r="AQ1849" s="68"/>
      <c r="AR1849" s="68"/>
      <c r="AS1849" s="68"/>
      <c r="AT1849" s="68"/>
      <c r="AU1849" s="68"/>
      <c r="AV1849" s="68"/>
      <c r="AW1849" s="68"/>
      <c r="AX1849" s="68"/>
      <c r="AY1849" s="68"/>
      <c r="AZ1849" s="68"/>
      <c r="BA1849" s="68"/>
      <c r="BB1849" s="68"/>
      <c r="BC1849" s="68"/>
      <c r="BD1849" s="68"/>
      <c r="BE1849" s="68"/>
      <c r="BF1849" s="68"/>
      <c r="BG1849" s="68"/>
      <c r="BH1849" s="68"/>
      <c r="BI1849" s="68"/>
      <c r="BJ1849" s="68"/>
      <c r="BK1849" s="68"/>
      <c r="BL1849" s="68"/>
      <c r="BM1849" s="68"/>
      <c r="BN1849" s="68"/>
      <c r="BO1849" s="68"/>
      <c r="BP1849" s="68"/>
      <c r="BQ1849" s="68"/>
      <c r="BR1849" s="68"/>
      <c r="BS1849" s="46"/>
    </row>
    <row r="1850" spans="4:71" s="47" customFormat="1" ht="9.75" customHeight="1" x14ac:dyDescent="0.3">
      <c r="D1850" s="68"/>
      <c r="E1850" s="68"/>
      <c r="F1850" s="68"/>
      <c r="G1850" s="68"/>
      <c r="H1850" s="68"/>
      <c r="I1850" s="68"/>
      <c r="J1850" s="68"/>
      <c r="K1850" s="68"/>
      <c r="L1850" s="68"/>
      <c r="M1850" s="68"/>
      <c r="N1850" s="68"/>
      <c r="O1850" s="68"/>
      <c r="P1850" s="68"/>
      <c r="Q1850" s="68"/>
      <c r="R1850" s="68"/>
      <c r="S1850" s="68"/>
      <c r="T1850" s="68"/>
      <c r="U1850" s="68"/>
      <c r="V1850" s="68"/>
      <c r="W1850" s="68"/>
      <c r="X1850" s="68"/>
      <c r="Y1850" s="68"/>
      <c r="Z1850" s="68"/>
      <c r="AA1850" s="68"/>
      <c r="AB1850" s="68"/>
      <c r="AC1850" s="68"/>
      <c r="AD1850" s="68"/>
      <c r="AE1850" s="68"/>
      <c r="AF1850" s="68"/>
      <c r="AG1850" s="68"/>
      <c r="AH1850" s="68"/>
      <c r="AI1850" s="68"/>
      <c r="AJ1850" s="68"/>
      <c r="AK1850" s="68"/>
      <c r="AL1850" s="68"/>
      <c r="AM1850" s="68"/>
      <c r="AN1850" s="68"/>
      <c r="AO1850" s="68"/>
      <c r="AP1850" s="68"/>
      <c r="AQ1850" s="68"/>
      <c r="AR1850" s="68"/>
      <c r="AS1850" s="68"/>
      <c r="AT1850" s="68"/>
      <c r="AU1850" s="68"/>
      <c r="AV1850" s="68"/>
      <c r="AW1850" s="68"/>
      <c r="AX1850" s="68"/>
      <c r="AY1850" s="68"/>
      <c r="AZ1850" s="68"/>
      <c r="BA1850" s="68"/>
      <c r="BB1850" s="68"/>
      <c r="BC1850" s="68"/>
      <c r="BD1850" s="68"/>
      <c r="BE1850" s="68"/>
      <c r="BF1850" s="68"/>
      <c r="BG1850" s="68"/>
      <c r="BH1850" s="68"/>
      <c r="BI1850" s="68"/>
      <c r="BJ1850" s="68"/>
      <c r="BK1850" s="68"/>
      <c r="BL1850" s="68"/>
      <c r="BM1850" s="68"/>
      <c r="BN1850" s="68"/>
      <c r="BO1850" s="68"/>
      <c r="BP1850" s="68"/>
      <c r="BQ1850" s="68"/>
      <c r="BR1850" s="68"/>
      <c r="BS1850" s="46"/>
    </row>
    <row r="1851" spans="4:71" s="47" customFormat="1" ht="9.75" customHeight="1" x14ac:dyDescent="0.3">
      <c r="D1851" s="68"/>
      <c r="E1851" s="68"/>
      <c r="F1851" s="68"/>
      <c r="G1851" s="68"/>
      <c r="H1851" s="68"/>
      <c r="I1851" s="68"/>
      <c r="J1851" s="68"/>
      <c r="K1851" s="68"/>
      <c r="L1851" s="68"/>
      <c r="M1851" s="68"/>
      <c r="N1851" s="68"/>
      <c r="O1851" s="68"/>
      <c r="P1851" s="68"/>
      <c r="Q1851" s="68"/>
      <c r="R1851" s="68"/>
      <c r="S1851" s="68"/>
      <c r="T1851" s="68"/>
      <c r="U1851" s="68"/>
      <c r="V1851" s="68"/>
      <c r="W1851" s="68"/>
      <c r="X1851" s="68"/>
      <c r="Y1851" s="68"/>
      <c r="Z1851" s="68"/>
      <c r="AA1851" s="68"/>
      <c r="AB1851" s="68"/>
      <c r="AC1851" s="68"/>
      <c r="AD1851" s="68"/>
      <c r="AE1851" s="68"/>
      <c r="AF1851" s="68"/>
      <c r="AG1851" s="68"/>
      <c r="AH1851" s="68"/>
      <c r="AI1851" s="68"/>
      <c r="AJ1851" s="68"/>
      <c r="AK1851" s="68"/>
      <c r="AL1851" s="68"/>
      <c r="AM1851" s="68"/>
      <c r="AN1851" s="68"/>
      <c r="AO1851" s="68"/>
      <c r="AP1851" s="68"/>
      <c r="AQ1851" s="68"/>
      <c r="AR1851" s="68"/>
      <c r="AS1851" s="68"/>
      <c r="AT1851" s="68"/>
      <c r="AU1851" s="68"/>
      <c r="AV1851" s="68"/>
      <c r="AW1851" s="68"/>
      <c r="AX1851" s="68"/>
      <c r="AY1851" s="68"/>
      <c r="AZ1851" s="68"/>
      <c r="BA1851" s="68"/>
      <c r="BB1851" s="68"/>
      <c r="BC1851" s="68"/>
      <c r="BD1851" s="68"/>
      <c r="BE1851" s="68"/>
      <c r="BF1851" s="68"/>
      <c r="BG1851" s="68"/>
      <c r="BH1851" s="68"/>
      <c r="BI1851" s="68"/>
      <c r="BJ1851" s="68"/>
      <c r="BK1851" s="68"/>
      <c r="BL1851" s="68"/>
      <c r="BM1851" s="68"/>
      <c r="BN1851" s="68"/>
      <c r="BO1851" s="68"/>
      <c r="BP1851" s="68"/>
      <c r="BQ1851" s="68"/>
      <c r="BR1851" s="68"/>
      <c r="BS1851" s="46"/>
    </row>
    <row r="1852" spans="4:71" s="47" customFormat="1" ht="9.75" customHeight="1" x14ac:dyDescent="0.3">
      <c r="D1852" s="68"/>
      <c r="E1852" s="68"/>
      <c r="F1852" s="68"/>
      <c r="G1852" s="68"/>
      <c r="H1852" s="68"/>
      <c r="I1852" s="68"/>
      <c r="J1852" s="68"/>
      <c r="K1852" s="68"/>
      <c r="L1852" s="68"/>
      <c r="M1852" s="68"/>
      <c r="N1852" s="68"/>
      <c r="O1852" s="68"/>
      <c r="P1852" s="68"/>
      <c r="Q1852" s="68"/>
      <c r="R1852" s="68"/>
      <c r="S1852" s="68"/>
      <c r="T1852" s="68"/>
      <c r="U1852" s="68"/>
      <c r="V1852" s="68"/>
      <c r="W1852" s="68"/>
      <c r="X1852" s="68"/>
      <c r="Y1852" s="68"/>
      <c r="Z1852" s="68"/>
      <c r="AA1852" s="68"/>
      <c r="AB1852" s="68"/>
      <c r="AC1852" s="68"/>
      <c r="AD1852" s="68"/>
      <c r="AE1852" s="68"/>
      <c r="AF1852" s="68"/>
      <c r="AG1852" s="68"/>
      <c r="AH1852" s="68"/>
      <c r="AI1852" s="68"/>
      <c r="AJ1852" s="68"/>
      <c r="AK1852" s="68"/>
      <c r="AL1852" s="68"/>
      <c r="AM1852" s="68"/>
      <c r="AN1852" s="68"/>
      <c r="AO1852" s="68"/>
      <c r="AP1852" s="68"/>
      <c r="AQ1852" s="68"/>
      <c r="AR1852" s="68"/>
      <c r="AS1852" s="68"/>
      <c r="AT1852" s="68"/>
      <c r="AU1852" s="68"/>
      <c r="AV1852" s="68"/>
      <c r="AW1852" s="68"/>
      <c r="AX1852" s="68"/>
      <c r="AY1852" s="68"/>
      <c r="AZ1852" s="68"/>
      <c r="BA1852" s="68"/>
      <c r="BB1852" s="68"/>
      <c r="BC1852" s="68"/>
      <c r="BD1852" s="68"/>
      <c r="BE1852" s="68"/>
      <c r="BF1852" s="68"/>
      <c r="BG1852" s="68"/>
      <c r="BH1852" s="68"/>
      <c r="BI1852" s="68"/>
      <c r="BJ1852" s="68"/>
      <c r="BK1852" s="68"/>
      <c r="BL1852" s="68"/>
      <c r="BM1852" s="68"/>
      <c r="BN1852" s="68"/>
      <c r="BO1852" s="68"/>
      <c r="BP1852" s="68"/>
      <c r="BQ1852" s="68"/>
      <c r="BR1852" s="68"/>
      <c r="BS1852" s="46"/>
    </row>
    <row r="1853" spans="4:71" s="47" customFormat="1" ht="9.75" customHeight="1" x14ac:dyDescent="0.3">
      <c r="D1853" s="68"/>
      <c r="E1853" s="68"/>
      <c r="F1853" s="68"/>
      <c r="G1853" s="68"/>
      <c r="H1853" s="68"/>
      <c r="I1853" s="68"/>
      <c r="J1853" s="68"/>
      <c r="K1853" s="68"/>
      <c r="L1853" s="68"/>
      <c r="M1853" s="68"/>
      <c r="N1853" s="68"/>
      <c r="O1853" s="68"/>
      <c r="P1853" s="68"/>
      <c r="Q1853" s="68"/>
      <c r="R1853" s="68"/>
      <c r="S1853" s="68"/>
      <c r="T1853" s="68"/>
      <c r="U1853" s="68"/>
      <c r="V1853" s="68"/>
      <c r="W1853" s="68"/>
      <c r="X1853" s="68"/>
      <c r="Y1853" s="68"/>
      <c r="Z1853" s="68"/>
      <c r="AA1853" s="68"/>
      <c r="AB1853" s="68"/>
      <c r="AC1853" s="68"/>
      <c r="AD1853" s="68"/>
      <c r="AE1853" s="68"/>
      <c r="AF1853" s="68"/>
      <c r="AG1853" s="68"/>
      <c r="AH1853" s="68"/>
      <c r="AI1853" s="68"/>
      <c r="AJ1853" s="68"/>
      <c r="AK1853" s="68"/>
      <c r="AL1853" s="68"/>
      <c r="AM1853" s="68"/>
      <c r="AN1853" s="68"/>
      <c r="AO1853" s="68"/>
      <c r="AP1853" s="68"/>
      <c r="AQ1853" s="68"/>
      <c r="AR1853" s="68"/>
      <c r="AS1853" s="68"/>
      <c r="AT1853" s="68"/>
      <c r="AU1853" s="68"/>
      <c r="AV1853" s="68"/>
      <c r="AW1853" s="68"/>
      <c r="AX1853" s="68"/>
      <c r="AY1853" s="68"/>
      <c r="AZ1853" s="68"/>
      <c r="BA1853" s="68"/>
      <c r="BB1853" s="68"/>
      <c r="BC1853" s="68"/>
      <c r="BD1853" s="68"/>
      <c r="BE1853" s="68"/>
      <c r="BF1853" s="68"/>
      <c r="BG1853" s="68"/>
      <c r="BH1853" s="68"/>
      <c r="BI1853" s="68"/>
      <c r="BJ1853" s="68"/>
      <c r="BK1853" s="68"/>
      <c r="BL1853" s="68"/>
      <c r="BM1853" s="68"/>
      <c r="BN1853" s="68"/>
      <c r="BO1853" s="68"/>
      <c r="BP1853" s="68"/>
      <c r="BQ1853" s="68"/>
      <c r="BR1853" s="68"/>
      <c r="BS1853" s="46"/>
    </row>
    <row r="1854" spans="4:71" s="47" customFormat="1" ht="9.75" customHeight="1" x14ac:dyDescent="0.3">
      <c r="D1854" s="68"/>
      <c r="E1854" s="68"/>
      <c r="F1854" s="68"/>
      <c r="G1854" s="68"/>
      <c r="H1854" s="68"/>
      <c r="I1854" s="68"/>
      <c r="J1854" s="68"/>
      <c r="K1854" s="68"/>
      <c r="L1854" s="68"/>
      <c r="M1854" s="68"/>
      <c r="N1854" s="68"/>
      <c r="O1854" s="68"/>
      <c r="P1854" s="68"/>
      <c r="Q1854" s="68"/>
      <c r="R1854" s="68"/>
      <c r="S1854" s="68"/>
      <c r="T1854" s="68"/>
      <c r="U1854" s="68"/>
      <c r="V1854" s="68"/>
      <c r="W1854" s="68"/>
      <c r="X1854" s="68"/>
      <c r="Y1854" s="68"/>
      <c r="Z1854" s="68"/>
      <c r="AA1854" s="68"/>
      <c r="AB1854" s="68"/>
      <c r="AC1854" s="68"/>
      <c r="AD1854" s="68"/>
      <c r="AE1854" s="68"/>
      <c r="AF1854" s="68"/>
      <c r="AG1854" s="68"/>
      <c r="AH1854" s="68"/>
      <c r="AI1854" s="68"/>
      <c r="AJ1854" s="68"/>
      <c r="AK1854" s="68"/>
      <c r="AL1854" s="68"/>
      <c r="AM1854" s="68"/>
      <c r="AN1854" s="68"/>
      <c r="AO1854" s="68"/>
      <c r="AP1854" s="68"/>
      <c r="AQ1854" s="68"/>
      <c r="AR1854" s="68"/>
      <c r="AS1854" s="68"/>
      <c r="AT1854" s="68"/>
      <c r="AU1854" s="68"/>
      <c r="AV1854" s="68"/>
      <c r="AW1854" s="68"/>
      <c r="AX1854" s="68"/>
      <c r="AY1854" s="68"/>
      <c r="AZ1854" s="68"/>
      <c r="BA1854" s="68"/>
      <c r="BB1854" s="68"/>
      <c r="BC1854" s="68"/>
      <c r="BD1854" s="68"/>
      <c r="BE1854" s="68"/>
      <c r="BF1854" s="68"/>
      <c r="BG1854" s="68"/>
      <c r="BH1854" s="68"/>
      <c r="BI1854" s="68"/>
      <c r="BJ1854" s="68"/>
      <c r="BK1854" s="68"/>
      <c r="BL1854" s="68"/>
      <c r="BM1854" s="68"/>
      <c r="BN1854" s="68"/>
      <c r="BO1854" s="68"/>
      <c r="BP1854" s="68"/>
      <c r="BQ1854" s="68"/>
      <c r="BR1854" s="68"/>
      <c r="BS1854" s="46"/>
    </row>
    <row r="1855" spans="4:71" s="47" customFormat="1" ht="9.75" customHeight="1" x14ac:dyDescent="0.3">
      <c r="D1855" s="68"/>
      <c r="E1855" s="68"/>
      <c r="F1855" s="68"/>
      <c r="G1855" s="68"/>
      <c r="H1855" s="68"/>
      <c r="I1855" s="68"/>
      <c r="J1855" s="68"/>
      <c r="K1855" s="68"/>
      <c r="L1855" s="68"/>
      <c r="M1855" s="68"/>
      <c r="N1855" s="68"/>
      <c r="O1855" s="68"/>
      <c r="P1855" s="68"/>
      <c r="Q1855" s="68"/>
      <c r="R1855" s="68"/>
      <c r="S1855" s="68"/>
      <c r="T1855" s="68"/>
      <c r="U1855" s="68"/>
      <c r="V1855" s="68"/>
      <c r="W1855" s="68"/>
      <c r="X1855" s="68"/>
      <c r="Y1855" s="68"/>
      <c r="Z1855" s="68"/>
      <c r="AA1855" s="68"/>
      <c r="AB1855" s="68"/>
      <c r="AC1855" s="68"/>
      <c r="AD1855" s="68"/>
      <c r="AE1855" s="68"/>
      <c r="AF1855" s="68"/>
      <c r="AG1855" s="68"/>
      <c r="AH1855" s="68"/>
      <c r="AI1855" s="68"/>
      <c r="AJ1855" s="68"/>
      <c r="AK1855" s="68"/>
      <c r="AL1855" s="68"/>
      <c r="AM1855" s="68"/>
      <c r="AN1855" s="68"/>
      <c r="AO1855" s="68"/>
      <c r="AP1855" s="68"/>
      <c r="AQ1855" s="68"/>
      <c r="AR1855" s="68"/>
      <c r="AS1855" s="68"/>
      <c r="AT1855" s="68"/>
      <c r="AU1855" s="68"/>
      <c r="AV1855" s="68"/>
      <c r="AW1855" s="68"/>
      <c r="AX1855" s="68"/>
      <c r="AY1855" s="68"/>
      <c r="AZ1855" s="68"/>
      <c r="BA1855" s="68"/>
      <c r="BB1855" s="68"/>
      <c r="BC1855" s="68"/>
      <c r="BD1855" s="68"/>
      <c r="BE1855" s="68"/>
      <c r="BF1855" s="68"/>
      <c r="BG1855" s="68"/>
      <c r="BH1855" s="68"/>
      <c r="BI1855" s="68"/>
      <c r="BJ1855" s="68"/>
      <c r="BK1855" s="68"/>
      <c r="BL1855" s="68"/>
      <c r="BM1855" s="68"/>
      <c r="BN1855" s="68"/>
      <c r="BO1855" s="68"/>
      <c r="BP1855" s="68"/>
      <c r="BQ1855" s="68"/>
      <c r="BR1855" s="68"/>
      <c r="BS1855" s="46"/>
    </row>
    <row r="1856" spans="4:71" s="47" customFormat="1" ht="9.75" customHeight="1" x14ac:dyDescent="0.3">
      <c r="D1856" s="68"/>
      <c r="E1856" s="68"/>
      <c r="F1856" s="68"/>
      <c r="G1856" s="68"/>
      <c r="H1856" s="68"/>
      <c r="I1856" s="68"/>
      <c r="J1856" s="68"/>
      <c r="K1856" s="68"/>
      <c r="L1856" s="68"/>
      <c r="M1856" s="68"/>
      <c r="N1856" s="68"/>
      <c r="O1856" s="68"/>
      <c r="P1856" s="68"/>
      <c r="Q1856" s="68"/>
      <c r="R1856" s="68"/>
      <c r="S1856" s="68"/>
      <c r="T1856" s="68"/>
      <c r="U1856" s="68"/>
      <c r="V1856" s="68"/>
      <c r="W1856" s="68"/>
      <c r="X1856" s="68"/>
      <c r="Y1856" s="68"/>
      <c r="Z1856" s="68"/>
      <c r="AA1856" s="68"/>
      <c r="AB1856" s="68"/>
      <c r="AC1856" s="68"/>
      <c r="AD1856" s="68"/>
      <c r="AE1856" s="68"/>
      <c r="AF1856" s="68"/>
      <c r="AG1856" s="68"/>
      <c r="AH1856" s="68"/>
      <c r="AI1856" s="68"/>
      <c r="AJ1856" s="68"/>
      <c r="AK1856" s="68"/>
      <c r="AL1856" s="68"/>
      <c r="AM1856" s="68"/>
      <c r="AN1856" s="68"/>
      <c r="AO1856" s="68"/>
      <c r="AP1856" s="68"/>
      <c r="AQ1856" s="68"/>
      <c r="AR1856" s="68"/>
      <c r="AS1856" s="68"/>
      <c r="AT1856" s="68"/>
      <c r="AU1856" s="68"/>
      <c r="AV1856" s="68"/>
      <c r="AW1856" s="68"/>
      <c r="AX1856" s="68"/>
      <c r="AY1856" s="68"/>
      <c r="AZ1856" s="68"/>
      <c r="BA1856" s="68"/>
      <c r="BB1856" s="68"/>
      <c r="BC1856" s="68"/>
      <c r="BD1856" s="68"/>
      <c r="BE1856" s="68"/>
      <c r="BF1856" s="68"/>
      <c r="BG1856" s="68"/>
      <c r="BH1856" s="68"/>
      <c r="BI1856" s="68"/>
      <c r="BJ1856" s="68"/>
      <c r="BK1856" s="68"/>
      <c r="BL1856" s="68"/>
      <c r="BM1856" s="68"/>
      <c r="BN1856" s="68"/>
      <c r="BO1856" s="68"/>
      <c r="BP1856" s="68"/>
      <c r="BQ1856" s="68"/>
      <c r="BR1856" s="68"/>
      <c r="BS1856" s="46"/>
    </row>
    <row r="1857" spans="4:71" s="47" customFormat="1" ht="9.75" customHeight="1" x14ac:dyDescent="0.3">
      <c r="D1857" s="68"/>
      <c r="E1857" s="68"/>
      <c r="F1857" s="68"/>
      <c r="G1857" s="68"/>
      <c r="H1857" s="68"/>
      <c r="I1857" s="68"/>
      <c r="J1857" s="68"/>
      <c r="K1857" s="68"/>
      <c r="L1857" s="68"/>
      <c r="M1857" s="68"/>
      <c r="N1857" s="68"/>
      <c r="O1857" s="68"/>
      <c r="P1857" s="68"/>
      <c r="Q1857" s="68"/>
      <c r="R1857" s="68"/>
      <c r="S1857" s="68"/>
      <c r="T1857" s="68"/>
      <c r="U1857" s="68"/>
      <c r="V1857" s="68"/>
      <c r="W1857" s="68"/>
      <c r="X1857" s="68"/>
      <c r="Y1857" s="68"/>
      <c r="Z1857" s="68"/>
      <c r="AA1857" s="68"/>
      <c r="AB1857" s="68"/>
      <c r="AC1857" s="68"/>
      <c r="AD1857" s="68"/>
      <c r="AE1857" s="68"/>
      <c r="AF1857" s="68"/>
      <c r="AG1857" s="68"/>
      <c r="AH1857" s="68"/>
      <c r="AI1857" s="68"/>
      <c r="AJ1857" s="68"/>
      <c r="AK1857" s="68"/>
      <c r="AL1857" s="68"/>
      <c r="AM1857" s="68"/>
      <c r="AN1857" s="68"/>
      <c r="AO1857" s="68"/>
      <c r="AP1857" s="68"/>
      <c r="AQ1857" s="68"/>
      <c r="AR1857" s="68"/>
      <c r="AS1857" s="68"/>
      <c r="AT1857" s="68"/>
      <c r="AU1857" s="68"/>
      <c r="AV1857" s="68"/>
      <c r="AW1857" s="68"/>
      <c r="AX1857" s="68"/>
      <c r="AY1857" s="68"/>
      <c r="AZ1857" s="68"/>
      <c r="BA1857" s="68"/>
      <c r="BB1857" s="68"/>
      <c r="BC1857" s="68"/>
      <c r="BD1857" s="68"/>
      <c r="BE1857" s="68"/>
      <c r="BF1857" s="68"/>
      <c r="BG1857" s="68"/>
      <c r="BH1857" s="68"/>
      <c r="BI1857" s="68"/>
      <c r="BJ1857" s="68"/>
      <c r="BK1857" s="68"/>
      <c r="BL1857" s="68"/>
      <c r="BM1857" s="68"/>
      <c r="BN1857" s="68"/>
      <c r="BO1857" s="68"/>
      <c r="BP1857" s="68"/>
      <c r="BQ1857" s="68"/>
      <c r="BR1857" s="68"/>
      <c r="BS1857" s="46"/>
    </row>
    <row r="1858" spans="4:71" s="47" customFormat="1" ht="9.75" customHeight="1" x14ac:dyDescent="0.3">
      <c r="D1858" s="68"/>
      <c r="E1858" s="68"/>
      <c r="F1858" s="68"/>
      <c r="G1858" s="68"/>
      <c r="H1858" s="68"/>
      <c r="I1858" s="68"/>
      <c r="J1858" s="68"/>
      <c r="K1858" s="68"/>
      <c r="L1858" s="68"/>
      <c r="M1858" s="68"/>
      <c r="N1858" s="68"/>
      <c r="O1858" s="68"/>
      <c r="P1858" s="68"/>
      <c r="Q1858" s="68"/>
      <c r="R1858" s="68"/>
      <c r="S1858" s="68"/>
      <c r="T1858" s="68"/>
      <c r="U1858" s="68"/>
      <c r="V1858" s="68"/>
      <c r="W1858" s="68"/>
      <c r="X1858" s="68"/>
      <c r="Y1858" s="68"/>
      <c r="Z1858" s="68"/>
      <c r="AA1858" s="68"/>
      <c r="AB1858" s="68"/>
      <c r="AC1858" s="68"/>
      <c r="AD1858" s="68"/>
      <c r="AE1858" s="68"/>
      <c r="AF1858" s="68"/>
      <c r="AG1858" s="68"/>
      <c r="AH1858" s="68"/>
      <c r="AI1858" s="68"/>
      <c r="AJ1858" s="68"/>
      <c r="AK1858" s="68"/>
      <c r="AL1858" s="68"/>
      <c r="AM1858" s="68"/>
      <c r="AN1858" s="68"/>
      <c r="AO1858" s="68"/>
      <c r="AP1858" s="68"/>
      <c r="AQ1858" s="68"/>
      <c r="AR1858" s="68"/>
      <c r="AS1858" s="68"/>
      <c r="AT1858" s="68"/>
      <c r="AU1858" s="68"/>
      <c r="AV1858" s="68"/>
      <c r="AW1858" s="68"/>
      <c r="AX1858" s="68"/>
      <c r="AY1858" s="68"/>
      <c r="AZ1858" s="68"/>
      <c r="BA1858" s="68"/>
      <c r="BB1858" s="68"/>
      <c r="BC1858" s="68"/>
      <c r="BD1858" s="68"/>
      <c r="BE1858" s="68"/>
      <c r="BF1858" s="68"/>
      <c r="BG1858" s="68"/>
      <c r="BH1858" s="68"/>
      <c r="BI1858" s="68"/>
      <c r="BJ1858" s="68"/>
      <c r="BK1858" s="68"/>
      <c r="BL1858" s="68"/>
      <c r="BM1858" s="68"/>
      <c r="BN1858" s="68"/>
      <c r="BO1858" s="68"/>
      <c r="BP1858" s="68"/>
      <c r="BQ1858" s="68"/>
      <c r="BR1858" s="68"/>
      <c r="BS1858" s="46"/>
    </row>
    <row r="1859" spans="4:71" s="47" customFormat="1" ht="9.75" customHeight="1" x14ac:dyDescent="0.3">
      <c r="D1859" s="68"/>
      <c r="E1859" s="68"/>
      <c r="F1859" s="68"/>
      <c r="G1859" s="68"/>
      <c r="H1859" s="68"/>
      <c r="I1859" s="68"/>
      <c r="J1859" s="68"/>
      <c r="K1859" s="68"/>
      <c r="L1859" s="68"/>
      <c r="M1859" s="68"/>
      <c r="N1859" s="68"/>
      <c r="O1859" s="68"/>
      <c r="P1859" s="68"/>
      <c r="Q1859" s="68"/>
      <c r="R1859" s="68"/>
      <c r="S1859" s="68"/>
      <c r="T1859" s="68"/>
      <c r="U1859" s="68"/>
      <c r="V1859" s="68"/>
      <c r="W1859" s="68"/>
      <c r="X1859" s="68"/>
      <c r="Y1859" s="68"/>
      <c r="Z1859" s="68"/>
      <c r="AA1859" s="68"/>
      <c r="AB1859" s="68"/>
      <c r="AC1859" s="68"/>
      <c r="AD1859" s="68"/>
      <c r="AE1859" s="68"/>
      <c r="AF1859" s="68"/>
      <c r="AG1859" s="68"/>
      <c r="AH1859" s="68"/>
      <c r="AI1859" s="68"/>
      <c r="AJ1859" s="68"/>
      <c r="AK1859" s="68"/>
      <c r="AL1859" s="68"/>
      <c r="AM1859" s="68"/>
      <c r="AN1859" s="68"/>
      <c r="AO1859" s="68"/>
      <c r="AP1859" s="68"/>
      <c r="AQ1859" s="68"/>
      <c r="AR1859" s="68"/>
      <c r="AS1859" s="68"/>
      <c r="AT1859" s="68"/>
      <c r="AU1859" s="68"/>
      <c r="AV1859" s="68"/>
      <c r="AW1859" s="68"/>
      <c r="AX1859" s="68"/>
      <c r="AY1859" s="68"/>
      <c r="AZ1859" s="68"/>
      <c r="BA1859" s="68"/>
      <c r="BB1859" s="68"/>
      <c r="BC1859" s="68"/>
      <c r="BD1859" s="68"/>
      <c r="BE1859" s="68"/>
      <c r="BF1859" s="68"/>
      <c r="BG1859" s="68"/>
      <c r="BH1859" s="68"/>
      <c r="BI1859" s="68"/>
      <c r="BJ1859" s="68"/>
      <c r="BK1859" s="68"/>
      <c r="BL1859" s="68"/>
      <c r="BM1859" s="68"/>
      <c r="BN1859" s="68"/>
      <c r="BO1859" s="68"/>
      <c r="BP1859" s="68"/>
      <c r="BQ1859" s="68"/>
      <c r="BR1859" s="68"/>
      <c r="BS1859" s="46"/>
    </row>
    <row r="1860" spans="4:71" s="47" customFormat="1" ht="9.75" customHeight="1" x14ac:dyDescent="0.3">
      <c r="D1860" s="68"/>
      <c r="E1860" s="68"/>
      <c r="F1860" s="68"/>
      <c r="G1860" s="68"/>
      <c r="H1860" s="68"/>
      <c r="I1860" s="68"/>
      <c r="J1860" s="68"/>
      <c r="K1860" s="68"/>
      <c r="L1860" s="68"/>
      <c r="M1860" s="68"/>
      <c r="N1860" s="68"/>
      <c r="O1860" s="68"/>
      <c r="P1860" s="68"/>
      <c r="Q1860" s="68"/>
      <c r="R1860" s="68"/>
      <c r="S1860" s="68"/>
      <c r="T1860" s="68"/>
      <c r="U1860" s="68"/>
      <c r="V1860" s="68"/>
      <c r="W1860" s="68"/>
      <c r="X1860" s="68"/>
      <c r="Y1860" s="68"/>
      <c r="Z1860" s="68"/>
      <c r="AA1860" s="68"/>
      <c r="AB1860" s="68"/>
      <c r="AC1860" s="68"/>
      <c r="AD1860" s="68"/>
      <c r="AE1860" s="68"/>
      <c r="AF1860" s="68"/>
      <c r="AG1860" s="68"/>
      <c r="AH1860" s="68"/>
      <c r="AI1860" s="68"/>
      <c r="AJ1860" s="68"/>
      <c r="AK1860" s="68"/>
      <c r="AL1860" s="68"/>
      <c r="AM1860" s="68"/>
      <c r="AN1860" s="68"/>
      <c r="AO1860" s="68"/>
      <c r="AP1860" s="68"/>
      <c r="AQ1860" s="68"/>
      <c r="AR1860" s="68"/>
      <c r="AS1860" s="68"/>
      <c r="AT1860" s="68"/>
      <c r="AU1860" s="68"/>
      <c r="AV1860" s="68"/>
      <c r="AW1860" s="68"/>
      <c r="AX1860" s="68"/>
      <c r="AY1860" s="68"/>
      <c r="AZ1860" s="68"/>
      <c r="BA1860" s="68"/>
      <c r="BB1860" s="68"/>
      <c r="BC1860" s="68"/>
      <c r="BD1860" s="68"/>
      <c r="BE1860" s="68"/>
      <c r="BF1860" s="68"/>
      <c r="BG1860" s="68"/>
      <c r="BH1860" s="68"/>
      <c r="BI1860" s="68"/>
      <c r="BJ1860" s="68"/>
      <c r="BK1860" s="68"/>
      <c r="BL1860" s="68"/>
      <c r="BM1860" s="68"/>
      <c r="BN1860" s="68"/>
      <c r="BO1860" s="68"/>
      <c r="BP1860" s="68"/>
      <c r="BQ1860" s="68"/>
      <c r="BR1860" s="68"/>
      <c r="BS1860" s="46"/>
    </row>
    <row r="1861" spans="4:71" s="47" customFormat="1" ht="9.75" customHeight="1" x14ac:dyDescent="0.3">
      <c r="D1861" s="68"/>
      <c r="E1861" s="68"/>
      <c r="F1861" s="68"/>
      <c r="G1861" s="68"/>
      <c r="H1861" s="68"/>
      <c r="I1861" s="68"/>
      <c r="J1861" s="68"/>
      <c r="K1861" s="68"/>
      <c r="L1861" s="68"/>
      <c r="M1861" s="68"/>
      <c r="N1861" s="68"/>
      <c r="O1861" s="68"/>
      <c r="P1861" s="68"/>
      <c r="Q1861" s="68"/>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1861" s="68"/>
      <c r="AN1861" s="68"/>
      <c r="AO1861" s="68"/>
      <c r="AP1861" s="68"/>
      <c r="AQ1861" s="68"/>
      <c r="AR1861" s="68"/>
      <c r="AS1861" s="68"/>
      <c r="AT1861" s="68"/>
      <c r="AU1861" s="68"/>
      <c r="AV1861" s="68"/>
      <c r="AW1861" s="68"/>
      <c r="AX1861" s="68"/>
      <c r="AY1861" s="68"/>
      <c r="AZ1861" s="68"/>
      <c r="BA1861" s="68"/>
      <c r="BB1861" s="68"/>
      <c r="BC1861" s="68"/>
      <c r="BD1861" s="68"/>
      <c r="BE1861" s="68"/>
      <c r="BF1861" s="68"/>
      <c r="BG1861" s="68"/>
      <c r="BH1861" s="68"/>
      <c r="BI1861" s="68"/>
      <c r="BJ1861" s="68"/>
      <c r="BK1861" s="68"/>
      <c r="BL1861" s="68"/>
      <c r="BM1861" s="68"/>
      <c r="BN1861" s="68"/>
      <c r="BO1861" s="68"/>
      <c r="BP1861" s="68"/>
      <c r="BQ1861" s="68"/>
      <c r="BR1861" s="68"/>
      <c r="BS1861" s="46"/>
    </row>
    <row r="1862" spans="4:71" s="47" customFormat="1" ht="9.75" customHeight="1" x14ac:dyDescent="0.3">
      <c r="D1862" s="68"/>
      <c r="E1862" s="68"/>
      <c r="F1862" s="68"/>
      <c r="G1862" s="68"/>
      <c r="H1862" s="68"/>
      <c r="I1862" s="68"/>
      <c r="J1862" s="68"/>
      <c r="K1862" s="68"/>
      <c r="L1862" s="68"/>
      <c r="M1862" s="68"/>
      <c r="N1862" s="68"/>
      <c r="O1862" s="68"/>
      <c r="P1862" s="68"/>
      <c r="Q1862" s="68"/>
      <c r="R1862" s="68"/>
      <c r="S1862" s="68"/>
      <c r="T1862" s="68"/>
      <c r="U1862" s="68"/>
      <c r="V1862" s="68"/>
      <c r="W1862" s="68"/>
      <c r="X1862" s="68"/>
      <c r="Y1862" s="68"/>
      <c r="Z1862" s="68"/>
      <c r="AA1862" s="68"/>
      <c r="AB1862" s="68"/>
      <c r="AC1862" s="68"/>
      <c r="AD1862" s="68"/>
      <c r="AE1862" s="68"/>
      <c r="AF1862" s="68"/>
      <c r="AG1862" s="68"/>
      <c r="AH1862" s="68"/>
      <c r="AI1862" s="68"/>
      <c r="AJ1862" s="68"/>
      <c r="AK1862" s="68"/>
      <c r="AL1862" s="68"/>
      <c r="AM1862" s="68"/>
      <c r="AN1862" s="68"/>
      <c r="AO1862" s="68"/>
      <c r="AP1862" s="68"/>
      <c r="AQ1862" s="68"/>
      <c r="AR1862" s="68"/>
      <c r="AS1862" s="68"/>
      <c r="AT1862" s="68"/>
      <c r="AU1862" s="68"/>
      <c r="AV1862" s="68"/>
      <c r="AW1862" s="68"/>
      <c r="AX1862" s="68"/>
      <c r="AY1862" s="68"/>
      <c r="AZ1862" s="68"/>
      <c r="BA1862" s="68"/>
      <c r="BB1862" s="68"/>
      <c r="BC1862" s="68"/>
      <c r="BD1862" s="68"/>
      <c r="BE1862" s="68"/>
      <c r="BF1862" s="68"/>
      <c r="BG1862" s="68"/>
      <c r="BH1862" s="68"/>
      <c r="BI1862" s="68"/>
      <c r="BJ1862" s="68"/>
      <c r="BK1862" s="68"/>
      <c r="BL1862" s="68"/>
      <c r="BM1862" s="68"/>
      <c r="BN1862" s="68"/>
      <c r="BO1862" s="68"/>
      <c r="BP1862" s="68"/>
      <c r="BQ1862" s="68"/>
      <c r="BR1862" s="68"/>
      <c r="BS1862" s="46"/>
    </row>
    <row r="1863" spans="4:71" s="47" customFormat="1" ht="9.75" customHeight="1" x14ac:dyDescent="0.3">
      <c r="D1863" s="68"/>
      <c r="E1863" s="68"/>
      <c r="F1863" s="68"/>
      <c r="G1863" s="68"/>
      <c r="H1863" s="68"/>
      <c r="I1863" s="68"/>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46"/>
    </row>
    <row r="1864" spans="4:71" s="47" customFormat="1" ht="9.75" customHeight="1" x14ac:dyDescent="0.3">
      <c r="D1864" s="68"/>
      <c r="E1864" s="68"/>
      <c r="F1864" s="68"/>
      <c r="G1864" s="68"/>
      <c r="H1864" s="68"/>
      <c r="I1864" s="68"/>
      <c r="J1864" s="68"/>
      <c r="K1864" s="68"/>
      <c r="L1864" s="68"/>
      <c r="M1864" s="68"/>
      <c r="N1864" s="68"/>
      <c r="O1864" s="68"/>
      <c r="P1864" s="68"/>
      <c r="Q1864" s="68"/>
      <c r="R1864" s="68"/>
      <c r="S1864" s="68"/>
      <c r="T1864" s="68"/>
      <c r="U1864" s="68"/>
      <c r="V1864" s="68"/>
      <c r="W1864" s="68"/>
      <c r="X1864" s="68"/>
      <c r="Y1864" s="68"/>
      <c r="Z1864" s="68"/>
      <c r="AA1864" s="68"/>
      <c r="AB1864" s="68"/>
      <c r="AC1864" s="68"/>
      <c r="AD1864" s="68"/>
      <c r="AE1864" s="68"/>
      <c r="AF1864" s="68"/>
      <c r="AG1864" s="68"/>
      <c r="AH1864" s="68"/>
      <c r="AI1864" s="68"/>
      <c r="AJ1864" s="68"/>
      <c r="AK1864" s="68"/>
      <c r="AL1864" s="68"/>
      <c r="AM1864" s="68"/>
      <c r="AN1864" s="68"/>
      <c r="AO1864" s="68"/>
      <c r="AP1864" s="68"/>
      <c r="AQ1864" s="68"/>
      <c r="AR1864" s="68"/>
      <c r="AS1864" s="68"/>
      <c r="AT1864" s="68"/>
      <c r="AU1864" s="68"/>
      <c r="AV1864" s="68"/>
      <c r="AW1864" s="68"/>
      <c r="AX1864" s="68"/>
      <c r="AY1864" s="68"/>
      <c r="AZ1864" s="68"/>
      <c r="BA1864" s="68"/>
      <c r="BB1864" s="68"/>
      <c r="BC1864" s="68"/>
      <c r="BD1864" s="68"/>
      <c r="BE1864" s="68"/>
      <c r="BF1864" s="68"/>
      <c r="BG1864" s="68"/>
      <c r="BH1864" s="68"/>
      <c r="BI1864" s="68"/>
      <c r="BJ1864" s="68"/>
      <c r="BK1864" s="68"/>
      <c r="BL1864" s="68"/>
      <c r="BM1864" s="68"/>
      <c r="BN1864" s="68"/>
      <c r="BO1864" s="68"/>
      <c r="BP1864" s="68"/>
      <c r="BQ1864" s="68"/>
      <c r="BR1864" s="68"/>
      <c r="BS1864" s="46"/>
    </row>
    <row r="1865" spans="4:71" s="47" customFormat="1" ht="9.75" customHeight="1" x14ac:dyDescent="0.3">
      <c r="D1865" s="68"/>
      <c r="E1865" s="68"/>
      <c r="F1865" s="68"/>
      <c r="G1865" s="68"/>
      <c r="H1865" s="68"/>
      <c r="I1865" s="68"/>
      <c r="J1865" s="68"/>
      <c r="K1865" s="68"/>
      <c r="L1865" s="68"/>
      <c r="M1865" s="68"/>
      <c r="N1865" s="68"/>
      <c r="O1865" s="68"/>
      <c r="P1865" s="68"/>
      <c r="Q1865" s="68"/>
      <c r="R1865" s="68"/>
      <c r="S1865" s="68"/>
      <c r="T1865" s="68"/>
      <c r="U1865" s="68"/>
      <c r="V1865" s="68"/>
      <c r="W1865" s="68"/>
      <c r="X1865" s="68"/>
      <c r="Y1865" s="68"/>
      <c r="Z1865" s="68"/>
      <c r="AA1865" s="68"/>
      <c r="AB1865" s="68"/>
      <c r="AC1865" s="68"/>
      <c r="AD1865" s="68"/>
      <c r="AE1865" s="68"/>
      <c r="AF1865" s="68"/>
      <c r="AG1865" s="68"/>
      <c r="AH1865" s="68"/>
      <c r="AI1865" s="68"/>
      <c r="AJ1865" s="68"/>
      <c r="AK1865" s="68"/>
      <c r="AL1865" s="68"/>
      <c r="AM1865" s="68"/>
      <c r="AN1865" s="68"/>
      <c r="AO1865" s="68"/>
      <c r="AP1865" s="68"/>
      <c r="AQ1865" s="68"/>
      <c r="AR1865" s="68"/>
      <c r="AS1865" s="68"/>
      <c r="AT1865" s="68"/>
      <c r="AU1865" s="68"/>
      <c r="AV1865" s="68"/>
      <c r="AW1865" s="68"/>
      <c r="AX1865" s="68"/>
      <c r="AY1865" s="68"/>
      <c r="AZ1865" s="68"/>
      <c r="BA1865" s="68"/>
      <c r="BB1865" s="68"/>
      <c r="BC1865" s="68"/>
      <c r="BD1865" s="68"/>
      <c r="BE1865" s="68"/>
      <c r="BF1865" s="68"/>
      <c r="BG1865" s="68"/>
      <c r="BH1865" s="68"/>
      <c r="BI1865" s="68"/>
      <c r="BJ1865" s="68"/>
      <c r="BK1865" s="68"/>
      <c r="BL1865" s="68"/>
      <c r="BM1865" s="68"/>
      <c r="BN1865" s="68"/>
      <c r="BO1865" s="68"/>
      <c r="BP1865" s="68"/>
      <c r="BQ1865" s="68"/>
      <c r="BR1865" s="68"/>
      <c r="BS1865" s="46"/>
    </row>
    <row r="1866" spans="4:71" s="47" customFormat="1" ht="9.75" customHeight="1" x14ac:dyDescent="0.3">
      <c r="D1866" s="68"/>
      <c r="E1866" s="68"/>
      <c r="F1866" s="68"/>
      <c r="G1866" s="68"/>
      <c r="H1866" s="68"/>
      <c r="I1866" s="68"/>
      <c r="J1866" s="68"/>
      <c r="K1866" s="68"/>
      <c r="L1866" s="68"/>
      <c r="M1866" s="68"/>
      <c r="N1866" s="68"/>
      <c r="O1866" s="68"/>
      <c r="P1866" s="68"/>
      <c r="Q1866" s="68"/>
      <c r="R1866" s="68"/>
      <c r="S1866" s="68"/>
      <c r="T1866" s="68"/>
      <c r="U1866" s="68"/>
      <c r="V1866" s="68"/>
      <c r="W1866" s="68"/>
      <c r="X1866" s="68"/>
      <c r="Y1866" s="68"/>
      <c r="Z1866" s="68"/>
      <c r="AA1866" s="68"/>
      <c r="AB1866" s="68"/>
      <c r="AC1866" s="68"/>
      <c r="AD1866" s="68"/>
      <c r="AE1866" s="68"/>
      <c r="AF1866" s="68"/>
      <c r="AG1866" s="68"/>
      <c r="AH1866" s="68"/>
      <c r="AI1866" s="68"/>
      <c r="AJ1866" s="68"/>
      <c r="AK1866" s="68"/>
      <c r="AL1866" s="68"/>
      <c r="AM1866" s="68"/>
      <c r="AN1866" s="68"/>
      <c r="AO1866" s="68"/>
      <c r="AP1866" s="68"/>
      <c r="AQ1866" s="68"/>
      <c r="AR1866" s="68"/>
      <c r="AS1866" s="68"/>
      <c r="AT1866" s="68"/>
      <c r="AU1866" s="68"/>
      <c r="AV1866" s="68"/>
      <c r="AW1866" s="68"/>
      <c r="AX1866" s="68"/>
      <c r="AY1866" s="68"/>
      <c r="AZ1866" s="68"/>
      <c r="BA1866" s="68"/>
      <c r="BB1866" s="68"/>
      <c r="BC1866" s="68"/>
      <c r="BD1866" s="68"/>
      <c r="BE1866" s="68"/>
      <c r="BF1866" s="68"/>
      <c r="BG1866" s="68"/>
      <c r="BH1866" s="68"/>
      <c r="BI1866" s="68"/>
      <c r="BJ1866" s="68"/>
      <c r="BK1866" s="68"/>
      <c r="BL1866" s="68"/>
      <c r="BM1866" s="68"/>
      <c r="BN1866" s="68"/>
      <c r="BO1866" s="68"/>
      <c r="BP1866" s="68"/>
      <c r="BQ1866" s="68"/>
      <c r="BR1866" s="68"/>
      <c r="BS1866" s="46"/>
    </row>
    <row r="1867" spans="4:71" s="47" customFormat="1" ht="9.75" customHeight="1" x14ac:dyDescent="0.3">
      <c r="D1867" s="68"/>
      <c r="E1867" s="68"/>
      <c r="F1867" s="68"/>
      <c r="G1867" s="68"/>
      <c r="H1867" s="68"/>
      <c r="I1867" s="68"/>
      <c r="J1867" s="68"/>
      <c r="K1867" s="68"/>
      <c r="L1867" s="68"/>
      <c r="M1867" s="68"/>
      <c r="N1867" s="68"/>
      <c r="O1867" s="68"/>
      <c r="P1867" s="68"/>
      <c r="Q1867" s="68"/>
      <c r="R1867" s="68"/>
      <c r="S1867" s="68"/>
      <c r="T1867" s="68"/>
      <c r="U1867" s="68"/>
      <c r="V1867" s="68"/>
      <c r="W1867" s="68"/>
      <c r="X1867" s="68"/>
      <c r="Y1867" s="68"/>
      <c r="Z1867" s="68"/>
      <c r="AA1867" s="68"/>
      <c r="AB1867" s="68"/>
      <c r="AC1867" s="68"/>
      <c r="AD1867" s="68"/>
      <c r="AE1867" s="68"/>
      <c r="AF1867" s="68"/>
      <c r="AG1867" s="68"/>
      <c r="AH1867" s="68"/>
      <c r="AI1867" s="68"/>
      <c r="AJ1867" s="68"/>
      <c r="AK1867" s="68"/>
      <c r="AL1867" s="68"/>
      <c r="AM1867" s="68"/>
      <c r="AN1867" s="68"/>
      <c r="AO1867" s="68"/>
      <c r="AP1867" s="68"/>
      <c r="AQ1867" s="68"/>
      <c r="AR1867" s="68"/>
      <c r="AS1867" s="68"/>
      <c r="AT1867" s="68"/>
      <c r="AU1867" s="68"/>
      <c r="AV1867" s="68"/>
      <c r="AW1867" s="68"/>
      <c r="AX1867" s="68"/>
      <c r="AY1867" s="68"/>
      <c r="AZ1867" s="68"/>
      <c r="BA1867" s="68"/>
      <c r="BB1867" s="68"/>
      <c r="BC1867" s="68"/>
      <c r="BD1867" s="68"/>
      <c r="BE1867" s="68"/>
      <c r="BF1867" s="68"/>
      <c r="BG1867" s="68"/>
      <c r="BH1867" s="68"/>
      <c r="BI1867" s="68"/>
      <c r="BJ1867" s="68"/>
      <c r="BK1867" s="68"/>
      <c r="BL1867" s="68"/>
      <c r="BM1867" s="68"/>
      <c r="BN1867" s="68"/>
      <c r="BO1867" s="68"/>
      <c r="BP1867" s="68"/>
      <c r="BQ1867" s="68"/>
      <c r="BR1867" s="68"/>
      <c r="BS1867" s="46"/>
    </row>
    <row r="1868" spans="4:71" s="47" customFormat="1" ht="9.75" customHeight="1" x14ac:dyDescent="0.3">
      <c r="D1868" s="68"/>
      <c r="E1868" s="68"/>
      <c r="F1868" s="68"/>
      <c r="G1868" s="68"/>
      <c r="H1868" s="68"/>
      <c r="I1868" s="68"/>
      <c r="J1868" s="68"/>
      <c r="K1868" s="68"/>
      <c r="L1868" s="68"/>
      <c r="M1868" s="68"/>
      <c r="N1868" s="68"/>
      <c r="O1868" s="68"/>
      <c r="P1868" s="68"/>
      <c r="Q1868" s="68"/>
      <c r="R1868" s="68"/>
      <c r="S1868" s="68"/>
      <c r="T1868" s="68"/>
      <c r="U1868" s="68"/>
      <c r="V1868" s="68"/>
      <c r="W1868" s="68"/>
      <c r="X1868" s="68"/>
      <c r="Y1868" s="68"/>
      <c r="Z1868" s="68"/>
      <c r="AA1868" s="68"/>
      <c r="AB1868" s="68"/>
      <c r="AC1868" s="68"/>
      <c r="AD1868" s="68"/>
      <c r="AE1868" s="68"/>
      <c r="AF1868" s="68"/>
      <c r="AG1868" s="68"/>
      <c r="AH1868" s="68"/>
      <c r="AI1868" s="68"/>
      <c r="AJ1868" s="68"/>
      <c r="AK1868" s="68"/>
      <c r="AL1868" s="68"/>
      <c r="AM1868" s="68"/>
      <c r="AN1868" s="68"/>
      <c r="AO1868" s="68"/>
      <c r="AP1868" s="68"/>
      <c r="AQ1868" s="68"/>
      <c r="AR1868" s="68"/>
      <c r="AS1868" s="68"/>
      <c r="AT1868" s="68"/>
      <c r="AU1868" s="68"/>
      <c r="AV1868" s="68"/>
      <c r="AW1868" s="68"/>
      <c r="AX1868" s="68"/>
      <c r="AY1868" s="68"/>
      <c r="AZ1868" s="68"/>
      <c r="BA1868" s="68"/>
      <c r="BB1868" s="68"/>
      <c r="BC1868" s="68"/>
      <c r="BD1868" s="68"/>
      <c r="BE1868" s="68"/>
      <c r="BF1868" s="68"/>
      <c r="BG1868" s="68"/>
      <c r="BH1868" s="68"/>
      <c r="BI1868" s="68"/>
      <c r="BJ1868" s="68"/>
      <c r="BK1868" s="68"/>
      <c r="BL1868" s="68"/>
      <c r="BM1868" s="68"/>
      <c r="BN1868" s="68"/>
      <c r="BO1868" s="68"/>
      <c r="BP1868" s="68"/>
      <c r="BQ1868" s="68"/>
      <c r="BR1868" s="68"/>
      <c r="BS1868" s="46"/>
    </row>
    <row r="1869" spans="4:71" s="47" customFormat="1" ht="9.75" customHeight="1" x14ac:dyDescent="0.3">
      <c r="D1869" s="68"/>
      <c r="E1869" s="68"/>
      <c r="F1869" s="68"/>
      <c r="G1869" s="68"/>
      <c r="H1869" s="68"/>
      <c r="I1869" s="68"/>
      <c r="J1869" s="68"/>
      <c r="K1869" s="68"/>
      <c r="L1869" s="68"/>
      <c r="M1869" s="68"/>
      <c r="N1869" s="68"/>
      <c r="O1869" s="68"/>
      <c r="P1869" s="68"/>
      <c r="Q1869" s="68"/>
      <c r="R1869" s="68"/>
      <c r="S1869" s="68"/>
      <c r="T1869" s="68"/>
      <c r="U1869" s="68"/>
      <c r="V1869" s="68"/>
      <c r="W1869" s="68"/>
      <c r="X1869" s="68"/>
      <c r="Y1869" s="68"/>
      <c r="Z1869" s="68"/>
      <c r="AA1869" s="68"/>
      <c r="AB1869" s="68"/>
      <c r="AC1869" s="68"/>
      <c r="AD1869" s="68"/>
      <c r="AE1869" s="68"/>
      <c r="AF1869" s="68"/>
      <c r="AG1869" s="68"/>
      <c r="AH1869" s="68"/>
      <c r="AI1869" s="68"/>
      <c r="AJ1869" s="68"/>
      <c r="AK1869" s="68"/>
      <c r="AL1869" s="68"/>
      <c r="AM1869" s="68"/>
      <c r="AN1869" s="68"/>
      <c r="AO1869" s="68"/>
      <c r="AP1869" s="68"/>
      <c r="AQ1869" s="68"/>
      <c r="AR1869" s="68"/>
      <c r="AS1869" s="68"/>
      <c r="AT1869" s="68"/>
      <c r="AU1869" s="68"/>
      <c r="AV1869" s="68"/>
      <c r="AW1869" s="68"/>
      <c r="AX1869" s="68"/>
      <c r="AY1869" s="68"/>
      <c r="AZ1869" s="68"/>
      <c r="BA1869" s="68"/>
      <c r="BB1869" s="68"/>
      <c r="BC1869" s="68"/>
      <c r="BD1869" s="68"/>
      <c r="BE1869" s="68"/>
      <c r="BF1869" s="68"/>
      <c r="BG1869" s="68"/>
      <c r="BH1869" s="68"/>
      <c r="BI1869" s="68"/>
      <c r="BJ1869" s="68"/>
      <c r="BK1869" s="68"/>
      <c r="BL1869" s="68"/>
      <c r="BM1869" s="68"/>
      <c r="BN1869" s="68"/>
      <c r="BO1869" s="68"/>
      <c r="BP1869" s="68"/>
      <c r="BQ1869" s="68"/>
      <c r="BR1869" s="68"/>
      <c r="BS1869" s="46"/>
    </row>
    <row r="1870" spans="4:71" s="47" customFormat="1" ht="9.75" customHeight="1" x14ac:dyDescent="0.3">
      <c r="D1870" s="68"/>
      <c r="E1870" s="68"/>
      <c r="F1870" s="68"/>
      <c r="G1870" s="68"/>
      <c r="H1870" s="68"/>
      <c r="I1870" s="68"/>
      <c r="J1870" s="68"/>
      <c r="K1870" s="68"/>
      <c r="L1870" s="68"/>
      <c r="M1870" s="68"/>
      <c r="N1870" s="68"/>
      <c r="O1870" s="68"/>
      <c r="P1870" s="68"/>
      <c r="Q1870" s="68"/>
      <c r="R1870" s="68"/>
      <c r="S1870" s="68"/>
      <c r="T1870" s="68"/>
      <c r="U1870" s="68"/>
      <c r="V1870" s="68"/>
      <c r="W1870" s="68"/>
      <c r="X1870" s="68"/>
      <c r="Y1870" s="68"/>
      <c r="Z1870" s="68"/>
      <c r="AA1870" s="68"/>
      <c r="AB1870" s="68"/>
      <c r="AC1870" s="68"/>
      <c r="AD1870" s="68"/>
      <c r="AE1870" s="68"/>
      <c r="AF1870" s="68"/>
      <c r="AG1870" s="68"/>
      <c r="AH1870" s="68"/>
      <c r="AI1870" s="68"/>
      <c r="AJ1870" s="68"/>
      <c r="AK1870" s="68"/>
      <c r="AL1870" s="68"/>
      <c r="AM1870" s="68"/>
      <c r="AN1870" s="68"/>
      <c r="AO1870" s="68"/>
      <c r="AP1870" s="68"/>
      <c r="AQ1870" s="68"/>
      <c r="AR1870" s="68"/>
      <c r="AS1870" s="68"/>
      <c r="AT1870" s="68"/>
      <c r="AU1870" s="68"/>
      <c r="AV1870" s="68"/>
      <c r="AW1870" s="68"/>
      <c r="AX1870" s="68"/>
      <c r="AY1870" s="68"/>
      <c r="AZ1870" s="68"/>
      <c r="BA1870" s="68"/>
      <c r="BB1870" s="68"/>
      <c r="BC1870" s="68"/>
      <c r="BD1870" s="68"/>
      <c r="BE1870" s="68"/>
      <c r="BF1870" s="68"/>
      <c r="BG1870" s="68"/>
      <c r="BH1870" s="68"/>
      <c r="BI1870" s="68"/>
      <c r="BJ1870" s="68"/>
      <c r="BK1870" s="68"/>
      <c r="BL1870" s="68"/>
      <c r="BM1870" s="68"/>
      <c r="BN1870" s="68"/>
      <c r="BO1870" s="68"/>
      <c r="BP1870" s="68"/>
      <c r="BQ1870" s="68"/>
      <c r="BR1870" s="68"/>
      <c r="BS1870" s="46"/>
    </row>
    <row r="1871" spans="4:71" s="47" customFormat="1" ht="9.75" customHeight="1" x14ac:dyDescent="0.3">
      <c r="D1871" s="68"/>
      <c r="E1871" s="68"/>
      <c r="F1871" s="68"/>
      <c r="G1871" s="68"/>
      <c r="H1871" s="68"/>
      <c r="I1871" s="68"/>
      <c r="J1871" s="68"/>
      <c r="K1871" s="68"/>
      <c r="L1871" s="68"/>
      <c r="M1871" s="68"/>
      <c r="N1871" s="68"/>
      <c r="O1871" s="68"/>
      <c r="P1871" s="68"/>
      <c r="Q1871" s="68"/>
      <c r="R1871" s="68"/>
      <c r="S1871" s="68"/>
      <c r="T1871" s="68"/>
      <c r="U1871" s="68"/>
      <c r="V1871" s="68"/>
      <c r="W1871" s="68"/>
      <c r="X1871" s="68"/>
      <c r="Y1871" s="68"/>
      <c r="Z1871" s="68"/>
      <c r="AA1871" s="68"/>
      <c r="AB1871" s="68"/>
      <c r="AC1871" s="68"/>
      <c r="AD1871" s="68"/>
      <c r="AE1871" s="68"/>
      <c r="AF1871" s="68"/>
      <c r="AG1871" s="68"/>
      <c r="AH1871" s="68"/>
      <c r="AI1871" s="68"/>
      <c r="AJ1871" s="68"/>
      <c r="AK1871" s="68"/>
      <c r="AL1871" s="68"/>
      <c r="AM1871" s="68"/>
      <c r="AN1871" s="68"/>
      <c r="AO1871" s="68"/>
      <c r="AP1871" s="68"/>
      <c r="AQ1871" s="68"/>
      <c r="AR1871" s="68"/>
      <c r="AS1871" s="68"/>
      <c r="AT1871" s="68"/>
      <c r="AU1871" s="68"/>
      <c r="AV1871" s="68"/>
      <c r="AW1871" s="68"/>
      <c r="AX1871" s="68"/>
      <c r="AY1871" s="68"/>
      <c r="AZ1871" s="68"/>
      <c r="BA1871" s="68"/>
      <c r="BB1871" s="68"/>
      <c r="BC1871" s="68"/>
      <c r="BD1871" s="68"/>
      <c r="BE1871" s="68"/>
      <c r="BF1871" s="68"/>
      <c r="BG1871" s="68"/>
      <c r="BH1871" s="68"/>
      <c r="BI1871" s="68"/>
      <c r="BJ1871" s="68"/>
      <c r="BK1871" s="68"/>
      <c r="BL1871" s="68"/>
      <c r="BM1871" s="68"/>
      <c r="BN1871" s="68"/>
      <c r="BO1871" s="68"/>
      <c r="BP1871" s="68"/>
      <c r="BQ1871" s="68"/>
      <c r="BR1871" s="68"/>
      <c r="BS1871" s="46"/>
    </row>
    <row r="1872" spans="4:71" s="47" customFormat="1" ht="9.75" customHeight="1" x14ac:dyDescent="0.3">
      <c r="D1872" s="68"/>
      <c r="E1872" s="68"/>
      <c r="F1872" s="68"/>
      <c r="G1872" s="68"/>
      <c r="H1872" s="68"/>
      <c r="I1872" s="68"/>
      <c r="J1872" s="68"/>
      <c r="K1872" s="68"/>
      <c r="L1872" s="68"/>
      <c r="M1872" s="68"/>
      <c r="N1872" s="68"/>
      <c r="O1872" s="68"/>
      <c r="P1872" s="68"/>
      <c r="Q1872" s="68"/>
      <c r="R1872" s="68"/>
      <c r="S1872" s="68"/>
      <c r="T1872" s="68"/>
      <c r="U1872" s="68"/>
      <c r="V1872" s="68"/>
      <c r="W1872" s="68"/>
      <c r="X1872" s="68"/>
      <c r="Y1872" s="68"/>
      <c r="Z1872" s="68"/>
      <c r="AA1872" s="68"/>
      <c r="AB1872" s="68"/>
      <c r="AC1872" s="68"/>
      <c r="AD1872" s="68"/>
      <c r="AE1872" s="68"/>
      <c r="AF1872" s="68"/>
      <c r="AG1872" s="68"/>
      <c r="AH1872" s="68"/>
      <c r="AI1872" s="68"/>
      <c r="AJ1872" s="68"/>
      <c r="AK1872" s="68"/>
      <c r="AL1872" s="68"/>
      <c r="AM1872" s="68"/>
      <c r="AN1872" s="68"/>
      <c r="AO1872" s="68"/>
      <c r="AP1872" s="68"/>
      <c r="AQ1872" s="68"/>
      <c r="AR1872" s="68"/>
      <c r="AS1872" s="68"/>
      <c r="AT1872" s="68"/>
      <c r="AU1872" s="68"/>
      <c r="AV1872" s="68"/>
      <c r="AW1872" s="68"/>
      <c r="AX1872" s="68"/>
      <c r="AY1872" s="68"/>
      <c r="AZ1872" s="68"/>
      <c r="BA1872" s="68"/>
      <c r="BB1872" s="68"/>
      <c r="BC1872" s="68"/>
      <c r="BD1872" s="68"/>
      <c r="BE1872" s="68"/>
      <c r="BF1872" s="68"/>
      <c r="BG1872" s="68"/>
      <c r="BH1872" s="68"/>
      <c r="BI1872" s="68"/>
      <c r="BJ1872" s="68"/>
      <c r="BK1872" s="68"/>
      <c r="BL1872" s="68"/>
      <c r="BM1872" s="68"/>
      <c r="BN1872" s="68"/>
      <c r="BO1872" s="68"/>
      <c r="BP1872" s="68"/>
      <c r="BQ1872" s="68"/>
      <c r="BR1872" s="68"/>
      <c r="BS1872" s="46"/>
    </row>
    <row r="1873" spans="4:71" s="47" customFormat="1" ht="9.75" customHeight="1" x14ac:dyDescent="0.3">
      <c r="D1873" s="68"/>
      <c r="E1873" s="68"/>
      <c r="F1873" s="68"/>
      <c r="G1873" s="68"/>
      <c r="H1873" s="68"/>
      <c r="I1873" s="68"/>
      <c r="J1873" s="68"/>
      <c r="K1873" s="68"/>
      <c r="L1873" s="68"/>
      <c r="M1873" s="68"/>
      <c r="N1873" s="68"/>
      <c r="O1873" s="68"/>
      <c r="P1873" s="68"/>
      <c r="Q1873" s="68"/>
      <c r="R1873" s="68"/>
      <c r="S1873" s="68"/>
      <c r="T1873" s="68"/>
      <c r="U1873" s="68"/>
      <c r="V1873" s="68"/>
      <c r="W1873" s="68"/>
      <c r="X1873" s="68"/>
      <c r="Y1873" s="68"/>
      <c r="Z1873" s="68"/>
      <c r="AA1873" s="68"/>
      <c r="AB1873" s="68"/>
      <c r="AC1873" s="68"/>
      <c r="AD1873" s="68"/>
      <c r="AE1873" s="68"/>
      <c r="AF1873" s="68"/>
      <c r="AG1873" s="68"/>
      <c r="AH1873" s="68"/>
      <c r="AI1873" s="68"/>
      <c r="AJ1873" s="68"/>
      <c r="AK1873" s="68"/>
      <c r="AL1873" s="68"/>
      <c r="AM1873" s="68"/>
      <c r="AN1873" s="68"/>
      <c r="AO1873" s="68"/>
      <c r="AP1873" s="68"/>
      <c r="AQ1873" s="68"/>
      <c r="AR1873" s="68"/>
      <c r="AS1873" s="68"/>
      <c r="AT1873" s="68"/>
      <c r="AU1873" s="68"/>
      <c r="AV1873" s="68"/>
      <c r="AW1873" s="68"/>
      <c r="AX1873" s="68"/>
      <c r="AY1873" s="68"/>
      <c r="AZ1873" s="68"/>
      <c r="BA1873" s="68"/>
      <c r="BB1873" s="68"/>
      <c r="BC1873" s="68"/>
      <c r="BD1873" s="68"/>
      <c r="BE1873" s="68"/>
      <c r="BF1873" s="68"/>
      <c r="BG1873" s="68"/>
      <c r="BH1873" s="68"/>
      <c r="BI1873" s="68"/>
      <c r="BJ1873" s="68"/>
      <c r="BK1873" s="68"/>
      <c r="BL1873" s="68"/>
      <c r="BM1873" s="68"/>
      <c r="BN1873" s="68"/>
      <c r="BO1873" s="68"/>
      <c r="BP1873" s="68"/>
      <c r="BQ1873" s="68"/>
      <c r="BR1873" s="68"/>
      <c r="BS1873" s="46"/>
    </row>
    <row r="1874" spans="4:71" s="47" customFormat="1" ht="9.75" customHeight="1" x14ac:dyDescent="0.3">
      <c r="D1874" s="68"/>
      <c r="E1874" s="68"/>
      <c r="F1874" s="68"/>
      <c r="G1874" s="68"/>
      <c r="H1874" s="68"/>
      <c r="I1874" s="68"/>
      <c r="J1874" s="68"/>
      <c r="K1874" s="68"/>
      <c r="L1874" s="68"/>
      <c r="M1874" s="68"/>
      <c r="N1874" s="68"/>
      <c r="O1874" s="68"/>
      <c r="P1874" s="68"/>
      <c r="Q1874" s="68"/>
      <c r="R1874" s="68"/>
      <c r="S1874" s="68"/>
      <c r="T1874" s="68"/>
      <c r="U1874" s="68"/>
      <c r="V1874" s="68"/>
      <c r="W1874" s="68"/>
      <c r="X1874" s="68"/>
      <c r="Y1874" s="68"/>
      <c r="Z1874" s="68"/>
      <c r="AA1874" s="68"/>
      <c r="AB1874" s="68"/>
      <c r="AC1874" s="68"/>
      <c r="AD1874" s="68"/>
      <c r="AE1874" s="68"/>
      <c r="AF1874" s="68"/>
      <c r="AG1874" s="68"/>
      <c r="AH1874" s="68"/>
      <c r="AI1874" s="68"/>
      <c r="AJ1874" s="68"/>
      <c r="AK1874" s="68"/>
      <c r="AL1874" s="68"/>
      <c r="AM1874" s="68"/>
      <c r="AN1874" s="68"/>
      <c r="AO1874" s="68"/>
      <c r="AP1874" s="68"/>
      <c r="AQ1874" s="68"/>
      <c r="AR1874" s="68"/>
      <c r="AS1874" s="68"/>
      <c r="AT1874" s="68"/>
      <c r="AU1874" s="68"/>
      <c r="AV1874" s="68"/>
      <c r="AW1874" s="68"/>
      <c r="AX1874" s="68"/>
      <c r="AY1874" s="68"/>
      <c r="AZ1874" s="68"/>
      <c r="BA1874" s="68"/>
      <c r="BB1874" s="68"/>
      <c r="BC1874" s="68"/>
      <c r="BD1874" s="68"/>
      <c r="BE1874" s="68"/>
      <c r="BF1874" s="68"/>
      <c r="BG1874" s="68"/>
      <c r="BH1874" s="68"/>
      <c r="BI1874" s="68"/>
      <c r="BJ1874" s="68"/>
      <c r="BK1874" s="68"/>
      <c r="BL1874" s="68"/>
      <c r="BM1874" s="68"/>
      <c r="BN1874" s="68"/>
      <c r="BO1874" s="68"/>
      <c r="BP1874" s="68"/>
      <c r="BQ1874" s="68"/>
      <c r="BR1874" s="68"/>
      <c r="BS1874" s="46"/>
    </row>
    <row r="1875" spans="4:71" s="47" customFormat="1" ht="9.75" customHeight="1" x14ac:dyDescent="0.3">
      <c r="D1875" s="68"/>
      <c r="E1875" s="68"/>
      <c r="F1875" s="68"/>
      <c r="G1875" s="68"/>
      <c r="H1875" s="68"/>
      <c r="I1875" s="68"/>
      <c r="J1875" s="68"/>
      <c r="K1875" s="68"/>
      <c r="L1875" s="68"/>
      <c r="M1875" s="68"/>
      <c r="N1875" s="68"/>
      <c r="O1875" s="68"/>
      <c r="P1875" s="68"/>
      <c r="Q1875" s="68"/>
      <c r="R1875" s="68"/>
      <c r="S1875" s="68"/>
      <c r="T1875" s="68"/>
      <c r="U1875" s="68"/>
      <c r="V1875" s="68"/>
      <c r="W1875" s="68"/>
      <c r="X1875" s="68"/>
      <c r="Y1875" s="68"/>
      <c r="Z1875" s="68"/>
      <c r="AA1875" s="68"/>
      <c r="AB1875" s="68"/>
      <c r="AC1875" s="68"/>
      <c r="AD1875" s="68"/>
      <c r="AE1875" s="68"/>
      <c r="AF1875" s="68"/>
      <c r="AG1875" s="68"/>
      <c r="AH1875" s="68"/>
      <c r="AI1875" s="68"/>
      <c r="AJ1875" s="68"/>
      <c r="AK1875" s="68"/>
      <c r="AL1875" s="68"/>
      <c r="AM1875" s="68"/>
      <c r="AN1875" s="68"/>
      <c r="AO1875" s="68"/>
      <c r="AP1875" s="68"/>
      <c r="AQ1875" s="68"/>
      <c r="AR1875" s="68"/>
      <c r="AS1875" s="68"/>
      <c r="AT1875" s="68"/>
      <c r="AU1875" s="68"/>
      <c r="AV1875" s="68"/>
      <c r="AW1875" s="68"/>
      <c r="AX1875" s="68"/>
      <c r="AY1875" s="68"/>
      <c r="AZ1875" s="68"/>
      <c r="BA1875" s="68"/>
      <c r="BB1875" s="68"/>
      <c r="BC1875" s="68"/>
      <c r="BD1875" s="68"/>
      <c r="BE1875" s="68"/>
      <c r="BF1875" s="68"/>
      <c r="BG1875" s="68"/>
      <c r="BH1875" s="68"/>
      <c r="BI1875" s="68"/>
      <c r="BJ1875" s="68"/>
      <c r="BK1875" s="68"/>
      <c r="BL1875" s="68"/>
      <c r="BM1875" s="68"/>
      <c r="BN1875" s="68"/>
      <c r="BO1875" s="68"/>
      <c r="BP1875" s="68"/>
      <c r="BQ1875" s="68"/>
      <c r="BR1875" s="68"/>
      <c r="BS1875" s="46"/>
    </row>
    <row r="1876" spans="4:71" s="47" customFormat="1" ht="9.75" customHeight="1" x14ac:dyDescent="0.3">
      <c r="D1876" s="68"/>
      <c r="E1876" s="68"/>
      <c r="F1876" s="68"/>
      <c r="G1876" s="68"/>
      <c r="H1876" s="68"/>
      <c r="I1876" s="68"/>
      <c r="J1876" s="68"/>
      <c r="K1876" s="68"/>
      <c r="L1876" s="68"/>
      <c r="M1876" s="68"/>
      <c r="N1876" s="68"/>
      <c r="O1876" s="68"/>
      <c r="P1876" s="68"/>
      <c r="Q1876" s="68"/>
      <c r="R1876" s="68"/>
      <c r="S1876" s="68"/>
      <c r="T1876" s="68"/>
      <c r="U1876" s="68"/>
      <c r="V1876" s="68"/>
      <c r="W1876" s="68"/>
      <c r="X1876" s="68"/>
      <c r="Y1876" s="68"/>
      <c r="Z1876" s="68"/>
      <c r="AA1876" s="68"/>
      <c r="AB1876" s="68"/>
      <c r="AC1876" s="68"/>
      <c r="AD1876" s="68"/>
      <c r="AE1876" s="68"/>
      <c r="AF1876" s="68"/>
      <c r="AG1876" s="68"/>
      <c r="AH1876" s="68"/>
      <c r="AI1876" s="68"/>
      <c r="AJ1876" s="68"/>
      <c r="AK1876" s="68"/>
      <c r="AL1876" s="68"/>
      <c r="AM1876" s="68"/>
      <c r="AN1876" s="68"/>
      <c r="AO1876" s="68"/>
      <c r="AP1876" s="68"/>
      <c r="AQ1876" s="68"/>
      <c r="AR1876" s="68"/>
      <c r="AS1876" s="68"/>
      <c r="AT1876" s="68"/>
      <c r="AU1876" s="68"/>
      <c r="AV1876" s="68"/>
      <c r="AW1876" s="68"/>
      <c r="AX1876" s="68"/>
      <c r="AY1876" s="68"/>
      <c r="AZ1876" s="68"/>
      <c r="BA1876" s="68"/>
      <c r="BB1876" s="68"/>
      <c r="BC1876" s="68"/>
      <c r="BD1876" s="68"/>
      <c r="BE1876" s="68"/>
      <c r="BF1876" s="68"/>
      <c r="BG1876" s="68"/>
      <c r="BH1876" s="68"/>
      <c r="BI1876" s="68"/>
      <c r="BJ1876" s="68"/>
      <c r="BK1876" s="68"/>
      <c r="BL1876" s="68"/>
      <c r="BM1876" s="68"/>
      <c r="BN1876" s="68"/>
      <c r="BO1876" s="68"/>
      <c r="BP1876" s="68"/>
      <c r="BQ1876" s="68"/>
      <c r="BR1876" s="68"/>
      <c r="BS1876" s="46"/>
    </row>
    <row r="1877" spans="4:71" s="47" customFormat="1" ht="9.75" customHeight="1" x14ac:dyDescent="0.3">
      <c r="D1877" s="68"/>
      <c r="E1877" s="68"/>
      <c r="F1877" s="68"/>
      <c r="G1877" s="68"/>
      <c r="H1877" s="68"/>
      <c r="I1877" s="68"/>
      <c r="J1877" s="68"/>
      <c r="K1877" s="68"/>
      <c r="L1877" s="68"/>
      <c r="M1877" s="68"/>
      <c r="N1877" s="68"/>
      <c r="O1877" s="68"/>
      <c r="P1877" s="68"/>
      <c r="Q1877" s="68"/>
      <c r="R1877" s="68"/>
      <c r="S1877" s="68"/>
      <c r="T1877" s="68"/>
      <c r="U1877" s="68"/>
      <c r="V1877" s="68"/>
      <c r="W1877" s="68"/>
      <c r="X1877" s="68"/>
      <c r="Y1877" s="68"/>
      <c r="Z1877" s="68"/>
      <c r="AA1877" s="68"/>
      <c r="AB1877" s="68"/>
      <c r="AC1877" s="68"/>
      <c r="AD1877" s="68"/>
      <c r="AE1877" s="68"/>
      <c r="AF1877" s="68"/>
      <c r="AG1877" s="68"/>
      <c r="AH1877" s="68"/>
      <c r="AI1877" s="68"/>
      <c r="AJ1877" s="68"/>
      <c r="AK1877" s="68"/>
      <c r="AL1877" s="68"/>
      <c r="AM1877" s="68"/>
      <c r="AN1877" s="68"/>
      <c r="AO1877" s="68"/>
      <c r="AP1877" s="68"/>
      <c r="AQ1877" s="68"/>
      <c r="AR1877" s="68"/>
      <c r="AS1877" s="68"/>
      <c r="AT1877" s="68"/>
      <c r="AU1877" s="68"/>
      <c r="AV1877" s="68"/>
      <c r="AW1877" s="68"/>
      <c r="AX1877" s="68"/>
      <c r="AY1877" s="68"/>
      <c r="AZ1877" s="68"/>
      <c r="BA1877" s="68"/>
      <c r="BB1877" s="68"/>
      <c r="BC1877" s="68"/>
      <c r="BD1877" s="68"/>
      <c r="BE1877" s="68"/>
      <c r="BF1877" s="68"/>
      <c r="BG1877" s="68"/>
      <c r="BH1877" s="68"/>
      <c r="BI1877" s="68"/>
      <c r="BJ1877" s="68"/>
      <c r="BK1877" s="68"/>
      <c r="BL1877" s="68"/>
      <c r="BM1877" s="68"/>
      <c r="BN1877" s="68"/>
      <c r="BO1877" s="68"/>
      <c r="BP1877" s="68"/>
      <c r="BQ1877" s="68"/>
      <c r="BR1877" s="68"/>
      <c r="BS1877" s="46"/>
    </row>
    <row r="1878" spans="4:71" s="47" customFormat="1" ht="9.75" customHeight="1" x14ac:dyDescent="0.3">
      <c r="D1878" s="68"/>
      <c r="E1878" s="68"/>
      <c r="F1878" s="68"/>
      <c r="G1878" s="68"/>
      <c r="H1878" s="68"/>
      <c r="I1878" s="68"/>
      <c r="J1878" s="68"/>
      <c r="K1878" s="68"/>
      <c r="L1878" s="68"/>
      <c r="M1878" s="68"/>
      <c r="N1878" s="68"/>
      <c r="O1878" s="68"/>
      <c r="P1878" s="68"/>
      <c r="Q1878" s="68"/>
      <c r="R1878" s="68"/>
      <c r="S1878" s="68"/>
      <c r="T1878" s="68"/>
      <c r="U1878" s="68"/>
      <c r="V1878" s="68"/>
      <c r="W1878" s="68"/>
      <c r="X1878" s="68"/>
      <c r="Y1878" s="68"/>
      <c r="Z1878" s="68"/>
      <c r="AA1878" s="68"/>
      <c r="AB1878" s="68"/>
      <c r="AC1878" s="68"/>
      <c r="AD1878" s="68"/>
      <c r="AE1878" s="68"/>
      <c r="AF1878" s="68"/>
      <c r="AG1878" s="68"/>
      <c r="AH1878" s="68"/>
      <c r="AI1878" s="68"/>
      <c r="AJ1878" s="68"/>
      <c r="AK1878" s="68"/>
      <c r="AL1878" s="68"/>
      <c r="AM1878" s="68"/>
      <c r="AN1878" s="68"/>
      <c r="AO1878" s="68"/>
      <c r="AP1878" s="68"/>
      <c r="AQ1878" s="68"/>
      <c r="AR1878" s="68"/>
      <c r="AS1878" s="68"/>
      <c r="AT1878" s="68"/>
      <c r="AU1878" s="68"/>
      <c r="AV1878" s="68"/>
      <c r="AW1878" s="68"/>
      <c r="AX1878" s="68"/>
      <c r="AY1878" s="68"/>
      <c r="AZ1878" s="68"/>
      <c r="BA1878" s="68"/>
      <c r="BB1878" s="68"/>
      <c r="BC1878" s="68"/>
      <c r="BD1878" s="68"/>
      <c r="BE1878" s="68"/>
      <c r="BF1878" s="68"/>
      <c r="BG1878" s="68"/>
      <c r="BH1878" s="68"/>
      <c r="BI1878" s="68"/>
      <c r="BJ1878" s="68"/>
      <c r="BK1878" s="68"/>
      <c r="BL1878" s="68"/>
      <c r="BM1878" s="68"/>
      <c r="BN1878" s="68"/>
      <c r="BO1878" s="68"/>
      <c r="BP1878" s="68"/>
      <c r="BQ1878" s="68"/>
      <c r="BR1878" s="68"/>
      <c r="BS1878" s="46"/>
    </row>
    <row r="1879" spans="4:71" s="47" customFormat="1" ht="9.75" customHeight="1" x14ac:dyDescent="0.3">
      <c r="D1879" s="68"/>
      <c r="E1879" s="68"/>
      <c r="F1879" s="68"/>
      <c r="G1879" s="68"/>
      <c r="H1879" s="68"/>
      <c r="I1879" s="68"/>
      <c r="J1879" s="68"/>
      <c r="K1879" s="68"/>
      <c r="L1879" s="68"/>
      <c r="M1879" s="68"/>
      <c r="N1879" s="68"/>
      <c r="O1879" s="68"/>
      <c r="P1879" s="68"/>
      <c r="Q1879" s="68"/>
      <c r="R1879" s="68"/>
      <c r="S1879" s="68"/>
      <c r="T1879" s="68"/>
      <c r="U1879" s="68"/>
      <c r="V1879" s="68"/>
      <c r="W1879" s="68"/>
      <c r="X1879" s="68"/>
      <c r="Y1879" s="68"/>
      <c r="Z1879" s="68"/>
      <c r="AA1879" s="68"/>
      <c r="AB1879" s="68"/>
      <c r="AC1879" s="68"/>
      <c r="AD1879" s="68"/>
      <c r="AE1879" s="68"/>
      <c r="AF1879" s="68"/>
      <c r="AG1879" s="68"/>
      <c r="AH1879" s="68"/>
      <c r="AI1879" s="68"/>
      <c r="AJ1879" s="68"/>
      <c r="AK1879" s="68"/>
      <c r="AL1879" s="68"/>
      <c r="AM1879" s="68"/>
      <c r="AN1879" s="68"/>
      <c r="AO1879" s="68"/>
      <c r="AP1879" s="68"/>
      <c r="AQ1879" s="68"/>
      <c r="AR1879" s="68"/>
      <c r="AS1879" s="68"/>
      <c r="AT1879" s="68"/>
      <c r="AU1879" s="68"/>
      <c r="AV1879" s="68"/>
      <c r="AW1879" s="68"/>
      <c r="AX1879" s="68"/>
      <c r="AY1879" s="68"/>
      <c r="AZ1879" s="68"/>
      <c r="BA1879" s="68"/>
      <c r="BB1879" s="68"/>
      <c r="BC1879" s="68"/>
      <c r="BD1879" s="68"/>
      <c r="BE1879" s="68"/>
      <c r="BF1879" s="68"/>
      <c r="BG1879" s="68"/>
      <c r="BH1879" s="68"/>
      <c r="BI1879" s="68"/>
      <c r="BJ1879" s="68"/>
      <c r="BK1879" s="68"/>
      <c r="BL1879" s="68"/>
      <c r="BM1879" s="68"/>
      <c r="BN1879" s="68"/>
      <c r="BO1879" s="68"/>
      <c r="BP1879" s="68"/>
      <c r="BQ1879" s="68"/>
      <c r="BR1879" s="68"/>
      <c r="BS1879" s="46"/>
    </row>
    <row r="1880" spans="4:71" s="47" customFormat="1" ht="9.75" customHeight="1" x14ac:dyDescent="0.3">
      <c r="D1880" s="68"/>
      <c r="E1880" s="68"/>
      <c r="F1880" s="68"/>
      <c r="G1880" s="68"/>
      <c r="H1880" s="68"/>
      <c r="I1880" s="68"/>
      <c r="J1880" s="68"/>
      <c r="K1880" s="68"/>
      <c r="L1880" s="68"/>
      <c r="M1880" s="68"/>
      <c r="N1880" s="68"/>
      <c r="O1880" s="68"/>
      <c r="P1880" s="68"/>
      <c r="Q1880" s="68"/>
      <c r="R1880" s="68"/>
      <c r="S1880" s="68"/>
      <c r="T1880" s="68"/>
      <c r="U1880" s="68"/>
      <c r="V1880" s="68"/>
      <c r="W1880" s="68"/>
      <c r="X1880" s="68"/>
      <c r="Y1880" s="68"/>
      <c r="Z1880" s="68"/>
      <c r="AA1880" s="68"/>
      <c r="AB1880" s="68"/>
      <c r="AC1880" s="68"/>
      <c r="AD1880" s="68"/>
      <c r="AE1880" s="68"/>
      <c r="AF1880" s="68"/>
      <c r="AG1880" s="68"/>
      <c r="AH1880" s="68"/>
      <c r="AI1880" s="68"/>
      <c r="AJ1880" s="68"/>
      <c r="AK1880" s="68"/>
      <c r="AL1880" s="68"/>
      <c r="AM1880" s="68"/>
      <c r="AN1880" s="68"/>
      <c r="AO1880" s="68"/>
      <c r="AP1880" s="68"/>
      <c r="AQ1880" s="68"/>
      <c r="AR1880" s="68"/>
      <c r="AS1880" s="68"/>
      <c r="AT1880" s="68"/>
      <c r="AU1880" s="68"/>
      <c r="AV1880" s="68"/>
      <c r="AW1880" s="68"/>
      <c r="AX1880" s="68"/>
      <c r="AY1880" s="68"/>
      <c r="AZ1880" s="68"/>
      <c r="BA1880" s="68"/>
      <c r="BB1880" s="68"/>
      <c r="BC1880" s="68"/>
      <c r="BD1880" s="68"/>
      <c r="BE1880" s="68"/>
      <c r="BF1880" s="68"/>
      <c r="BG1880" s="68"/>
      <c r="BH1880" s="68"/>
      <c r="BI1880" s="68"/>
      <c r="BJ1880" s="68"/>
      <c r="BK1880" s="68"/>
      <c r="BL1880" s="68"/>
      <c r="BM1880" s="68"/>
      <c r="BN1880" s="68"/>
      <c r="BO1880" s="68"/>
      <c r="BP1880" s="68"/>
      <c r="BQ1880" s="68"/>
      <c r="BR1880" s="68"/>
      <c r="BS1880" s="46"/>
    </row>
    <row r="1881" spans="4:71" s="47" customFormat="1" ht="9.75" customHeight="1" x14ac:dyDescent="0.3">
      <c r="D1881" s="68"/>
      <c r="E1881" s="68"/>
      <c r="F1881" s="68"/>
      <c r="G1881" s="68"/>
      <c r="H1881" s="68"/>
      <c r="I1881" s="68"/>
      <c r="J1881" s="68"/>
      <c r="K1881" s="68"/>
      <c r="L1881" s="68"/>
      <c r="M1881" s="68"/>
      <c r="N1881" s="68"/>
      <c r="O1881" s="68"/>
      <c r="P1881" s="68"/>
      <c r="Q1881" s="68"/>
      <c r="R1881" s="68"/>
      <c r="S1881" s="68"/>
      <c r="T1881" s="68"/>
      <c r="U1881" s="68"/>
      <c r="V1881" s="68"/>
      <c r="W1881" s="68"/>
      <c r="X1881" s="68"/>
      <c r="Y1881" s="68"/>
      <c r="Z1881" s="68"/>
      <c r="AA1881" s="68"/>
      <c r="AB1881" s="68"/>
      <c r="AC1881" s="68"/>
      <c r="AD1881" s="68"/>
      <c r="AE1881" s="68"/>
      <c r="AF1881" s="68"/>
      <c r="AG1881" s="68"/>
      <c r="AH1881" s="68"/>
      <c r="AI1881" s="68"/>
      <c r="AJ1881" s="68"/>
      <c r="AK1881" s="68"/>
      <c r="AL1881" s="68"/>
      <c r="AM1881" s="68"/>
      <c r="AN1881" s="68"/>
      <c r="AO1881" s="68"/>
      <c r="AP1881" s="68"/>
      <c r="AQ1881" s="68"/>
      <c r="AR1881" s="68"/>
      <c r="AS1881" s="68"/>
      <c r="AT1881" s="68"/>
      <c r="AU1881" s="68"/>
      <c r="AV1881" s="68"/>
      <c r="AW1881" s="68"/>
      <c r="AX1881" s="68"/>
      <c r="AY1881" s="68"/>
      <c r="AZ1881" s="68"/>
      <c r="BA1881" s="68"/>
      <c r="BB1881" s="68"/>
      <c r="BC1881" s="68"/>
      <c r="BD1881" s="68"/>
      <c r="BE1881" s="68"/>
      <c r="BF1881" s="68"/>
      <c r="BG1881" s="68"/>
      <c r="BH1881" s="68"/>
      <c r="BI1881" s="68"/>
      <c r="BJ1881" s="68"/>
      <c r="BK1881" s="68"/>
      <c r="BL1881" s="68"/>
      <c r="BM1881" s="68"/>
      <c r="BN1881" s="68"/>
      <c r="BO1881" s="68"/>
      <c r="BP1881" s="68"/>
      <c r="BQ1881" s="68"/>
      <c r="BR1881" s="68"/>
      <c r="BS1881" s="46"/>
    </row>
    <row r="1882" spans="4:71" s="47" customFormat="1" ht="9.75" customHeight="1" x14ac:dyDescent="0.3">
      <c r="D1882" s="68"/>
      <c r="E1882" s="68"/>
      <c r="F1882" s="68"/>
      <c r="G1882" s="68"/>
      <c r="H1882" s="68"/>
      <c r="I1882" s="68"/>
      <c r="J1882" s="68"/>
      <c r="K1882" s="68"/>
      <c r="L1882" s="68"/>
      <c r="M1882" s="68"/>
      <c r="N1882" s="68"/>
      <c r="O1882" s="68"/>
      <c r="P1882" s="68"/>
      <c r="Q1882" s="68"/>
      <c r="R1882" s="68"/>
      <c r="S1882" s="68"/>
      <c r="T1882" s="68"/>
      <c r="U1882" s="68"/>
      <c r="V1882" s="68"/>
      <c r="W1882" s="68"/>
      <c r="X1882" s="68"/>
      <c r="Y1882" s="68"/>
      <c r="Z1882" s="68"/>
      <c r="AA1882" s="68"/>
      <c r="AB1882" s="68"/>
      <c r="AC1882" s="68"/>
      <c r="AD1882" s="68"/>
      <c r="AE1882" s="68"/>
      <c r="AF1882" s="68"/>
      <c r="AG1882" s="68"/>
      <c r="AH1882" s="68"/>
      <c r="AI1882" s="68"/>
      <c r="AJ1882" s="68"/>
      <c r="AK1882" s="68"/>
      <c r="AL1882" s="68"/>
      <c r="AM1882" s="68"/>
      <c r="AN1882" s="68"/>
      <c r="AO1882" s="68"/>
      <c r="AP1882" s="68"/>
      <c r="AQ1882" s="68"/>
      <c r="AR1882" s="68"/>
      <c r="AS1882" s="68"/>
      <c r="AT1882" s="68"/>
      <c r="AU1882" s="68"/>
      <c r="AV1882" s="68"/>
      <c r="AW1882" s="68"/>
      <c r="AX1882" s="68"/>
      <c r="AY1882" s="68"/>
      <c r="AZ1882" s="68"/>
      <c r="BA1882" s="68"/>
      <c r="BB1882" s="68"/>
      <c r="BC1882" s="68"/>
      <c r="BD1882" s="68"/>
      <c r="BE1882" s="68"/>
      <c r="BF1882" s="68"/>
      <c r="BG1882" s="68"/>
      <c r="BH1882" s="68"/>
      <c r="BI1882" s="68"/>
      <c r="BJ1882" s="68"/>
      <c r="BK1882" s="68"/>
      <c r="BL1882" s="68"/>
      <c r="BM1882" s="68"/>
      <c r="BN1882" s="68"/>
      <c r="BO1882" s="68"/>
      <c r="BP1882" s="68"/>
      <c r="BQ1882" s="68"/>
      <c r="BR1882" s="68"/>
      <c r="BS1882" s="46"/>
    </row>
    <row r="1883" spans="4:71" s="47" customFormat="1" ht="9.75" customHeight="1" x14ac:dyDescent="0.3">
      <c r="D1883" s="68"/>
      <c r="E1883" s="68"/>
      <c r="F1883" s="68"/>
      <c r="G1883" s="68"/>
      <c r="H1883" s="68"/>
      <c r="I1883" s="68"/>
      <c r="J1883" s="68"/>
      <c r="K1883" s="68"/>
      <c r="L1883" s="68"/>
      <c r="M1883" s="68"/>
      <c r="N1883" s="68"/>
      <c r="O1883" s="68"/>
      <c r="P1883" s="68"/>
      <c r="Q1883" s="68"/>
      <c r="R1883" s="68"/>
      <c r="S1883" s="68"/>
      <c r="T1883" s="68"/>
      <c r="U1883" s="68"/>
      <c r="V1883" s="68"/>
      <c r="W1883" s="68"/>
      <c r="X1883" s="68"/>
      <c r="Y1883" s="68"/>
      <c r="Z1883" s="68"/>
      <c r="AA1883" s="68"/>
      <c r="AB1883" s="68"/>
      <c r="AC1883" s="68"/>
      <c r="AD1883" s="68"/>
      <c r="AE1883" s="68"/>
      <c r="AF1883" s="68"/>
      <c r="AG1883" s="68"/>
      <c r="AH1883" s="68"/>
      <c r="AI1883" s="68"/>
      <c r="AJ1883" s="68"/>
      <c r="AK1883" s="68"/>
      <c r="AL1883" s="68"/>
      <c r="AM1883" s="68"/>
      <c r="AN1883" s="68"/>
      <c r="AO1883" s="68"/>
      <c r="AP1883" s="68"/>
      <c r="AQ1883" s="68"/>
      <c r="AR1883" s="68"/>
      <c r="AS1883" s="68"/>
      <c r="AT1883" s="68"/>
      <c r="AU1883" s="68"/>
      <c r="AV1883" s="68"/>
      <c r="AW1883" s="68"/>
      <c r="AX1883" s="68"/>
      <c r="AY1883" s="68"/>
      <c r="AZ1883" s="68"/>
      <c r="BA1883" s="68"/>
      <c r="BB1883" s="68"/>
      <c r="BC1883" s="68"/>
      <c r="BD1883" s="68"/>
      <c r="BE1883" s="68"/>
      <c r="BF1883" s="68"/>
      <c r="BG1883" s="68"/>
      <c r="BH1883" s="68"/>
      <c r="BI1883" s="68"/>
      <c r="BJ1883" s="68"/>
      <c r="BK1883" s="68"/>
      <c r="BL1883" s="68"/>
      <c r="BM1883" s="68"/>
      <c r="BN1883" s="68"/>
      <c r="BO1883" s="68"/>
      <c r="BP1883" s="68"/>
      <c r="BQ1883" s="68"/>
      <c r="BR1883" s="68"/>
      <c r="BS1883" s="46"/>
    </row>
    <row r="1884" spans="4:71" s="47" customFormat="1" ht="9.75" customHeight="1" x14ac:dyDescent="0.3">
      <c r="D1884" s="68"/>
      <c r="E1884" s="68"/>
      <c r="F1884" s="68"/>
      <c r="G1884" s="68"/>
      <c r="H1884" s="68"/>
      <c r="I1884" s="68"/>
      <c r="J1884" s="68"/>
      <c r="K1884" s="68"/>
      <c r="L1884" s="68"/>
      <c r="M1884" s="68"/>
      <c r="N1884" s="68"/>
      <c r="O1884" s="68"/>
      <c r="P1884" s="68"/>
      <c r="Q1884" s="68"/>
      <c r="R1884" s="68"/>
      <c r="S1884" s="68"/>
      <c r="T1884" s="68"/>
      <c r="U1884" s="68"/>
      <c r="V1884" s="68"/>
      <c r="W1884" s="68"/>
      <c r="X1884" s="68"/>
      <c r="Y1884" s="68"/>
      <c r="Z1884" s="68"/>
      <c r="AA1884" s="68"/>
      <c r="AB1884" s="68"/>
      <c r="AC1884" s="68"/>
      <c r="AD1884" s="68"/>
      <c r="AE1884" s="68"/>
      <c r="AF1884" s="68"/>
      <c r="AG1884" s="68"/>
      <c r="AH1884" s="68"/>
      <c r="AI1884" s="68"/>
      <c r="AJ1884" s="68"/>
      <c r="AK1884" s="68"/>
      <c r="AL1884" s="68"/>
      <c r="AM1884" s="68"/>
      <c r="AN1884" s="68"/>
      <c r="AO1884" s="68"/>
      <c r="AP1884" s="68"/>
      <c r="AQ1884" s="68"/>
      <c r="AR1884" s="68"/>
      <c r="AS1884" s="68"/>
      <c r="AT1884" s="68"/>
      <c r="AU1884" s="68"/>
      <c r="AV1884" s="68"/>
      <c r="AW1884" s="68"/>
      <c r="AX1884" s="68"/>
      <c r="AY1884" s="68"/>
      <c r="AZ1884" s="68"/>
      <c r="BA1884" s="68"/>
      <c r="BB1884" s="68"/>
      <c r="BC1884" s="68"/>
      <c r="BD1884" s="68"/>
      <c r="BE1884" s="68"/>
      <c r="BF1884" s="68"/>
      <c r="BG1884" s="68"/>
      <c r="BH1884" s="68"/>
      <c r="BI1884" s="68"/>
      <c r="BJ1884" s="68"/>
      <c r="BK1884" s="68"/>
      <c r="BL1884" s="68"/>
      <c r="BM1884" s="68"/>
      <c r="BN1884" s="68"/>
      <c r="BO1884" s="68"/>
      <c r="BP1884" s="68"/>
      <c r="BQ1884" s="68"/>
      <c r="BR1884" s="68"/>
      <c r="BS1884" s="46"/>
    </row>
    <row r="1885" spans="4:71" s="47" customFormat="1" ht="9.75" customHeight="1" x14ac:dyDescent="0.3">
      <c r="D1885" s="68"/>
      <c r="E1885" s="68"/>
      <c r="F1885" s="68"/>
      <c r="G1885" s="68"/>
      <c r="H1885" s="68"/>
      <c r="I1885" s="68"/>
      <c r="J1885" s="68"/>
      <c r="K1885" s="68"/>
      <c r="L1885" s="68"/>
      <c r="M1885" s="68"/>
      <c r="N1885" s="68"/>
      <c r="O1885" s="68"/>
      <c r="P1885" s="68"/>
      <c r="Q1885" s="68"/>
      <c r="R1885" s="68"/>
      <c r="S1885" s="68"/>
      <c r="T1885" s="68"/>
      <c r="U1885" s="68"/>
      <c r="V1885" s="68"/>
      <c r="W1885" s="68"/>
      <c r="X1885" s="68"/>
      <c r="Y1885" s="68"/>
      <c r="Z1885" s="68"/>
      <c r="AA1885" s="68"/>
      <c r="AB1885" s="68"/>
      <c r="AC1885" s="68"/>
      <c r="AD1885" s="68"/>
      <c r="AE1885" s="68"/>
      <c r="AF1885" s="68"/>
      <c r="AG1885" s="68"/>
      <c r="AH1885" s="68"/>
      <c r="AI1885" s="68"/>
      <c r="AJ1885" s="68"/>
      <c r="AK1885" s="68"/>
      <c r="AL1885" s="68"/>
      <c r="AM1885" s="68"/>
      <c r="AN1885" s="68"/>
      <c r="AO1885" s="68"/>
      <c r="AP1885" s="68"/>
      <c r="AQ1885" s="68"/>
      <c r="AR1885" s="68"/>
      <c r="AS1885" s="68"/>
      <c r="AT1885" s="68"/>
      <c r="AU1885" s="68"/>
      <c r="AV1885" s="68"/>
      <c r="AW1885" s="68"/>
      <c r="AX1885" s="68"/>
      <c r="AY1885" s="68"/>
      <c r="AZ1885" s="68"/>
      <c r="BA1885" s="68"/>
      <c r="BB1885" s="68"/>
      <c r="BC1885" s="68"/>
      <c r="BD1885" s="68"/>
      <c r="BE1885" s="68"/>
      <c r="BF1885" s="68"/>
      <c r="BG1885" s="68"/>
      <c r="BH1885" s="68"/>
      <c r="BI1885" s="68"/>
      <c r="BJ1885" s="68"/>
      <c r="BK1885" s="68"/>
      <c r="BL1885" s="68"/>
      <c r="BM1885" s="68"/>
      <c r="BN1885" s="68"/>
      <c r="BO1885" s="68"/>
      <c r="BP1885" s="68"/>
      <c r="BQ1885" s="68"/>
      <c r="BR1885" s="68"/>
      <c r="BS1885" s="46"/>
    </row>
    <row r="1886" spans="4:71" s="47" customFormat="1" ht="9.75" customHeight="1" x14ac:dyDescent="0.3">
      <c r="D1886" s="68"/>
      <c r="E1886" s="68"/>
      <c r="F1886" s="68"/>
      <c r="G1886" s="68"/>
      <c r="H1886" s="68"/>
      <c r="I1886" s="68"/>
      <c r="J1886" s="68"/>
      <c r="K1886" s="68"/>
      <c r="L1886" s="68"/>
      <c r="M1886" s="68"/>
      <c r="N1886" s="68"/>
      <c r="O1886" s="68"/>
      <c r="P1886" s="68"/>
      <c r="Q1886" s="68"/>
      <c r="R1886" s="68"/>
      <c r="S1886" s="68"/>
      <c r="T1886" s="68"/>
      <c r="U1886" s="68"/>
      <c r="V1886" s="68"/>
      <c r="W1886" s="68"/>
      <c r="X1886" s="68"/>
      <c r="Y1886" s="68"/>
      <c r="Z1886" s="68"/>
      <c r="AA1886" s="68"/>
      <c r="AB1886" s="68"/>
      <c r="AC1886" s="68"/>
      <c r="AD1886" s="68"/>
      <c r="AE1886" s="68"/>
      <c r="AF1886" s="68"/>
      <c r="AG1886" s="68"/>
      <c r="AH1886" s="68"/>
      <c r="AI1886" s="68"/>
      <c r="AJ1886" s="68"/>
      <c r="AK1886" s="68"/>
      <c r="AL1886" s="68"/>
      <c r="AM1886" s="68"/>
      <c r="AN1886" s="68"/>
      <c r="AO1886" s="68"/>
      <c r="AP1886" s="68"/>
      <c r="AQ1886" s="68"/>
      <c r="AR1886" s="68"/>
      <c r="AS1886" s="68"/>
      <c r="AT1886" s="68"/>
      <c r="AU1886" s="68"/>
      <c r="AV1886" s="68"/>
      <c r="AW1886" s="68"/>
      <c r="AX1886" s="68"/>
      <c r="AY1886" s="68"/>
      <c r="AZ1886" s="68"/>
      <c r="BA1886" s="68"/>
      <c r="BB1886" s="68"/>
      <c r="BC1886" s="68"/>
      <c r="BD1886" s="68"/>
      <c r="BE1886" s="68"/>
      <c r="BF1886" s="68"/>
      <c r="BG1886" s="68"/>
      <c r="BH1886" s="68"/>
      <c r="BI1886" s="68"/>
      <c r="BJ1886" s="68"/>
      <c r="BK1886" s="68"/>
      <c r="BL1886" s="68"/>
      <c r="BM1886" s="68"/>
      <c r="BN1886" s="68"/>
      <c r="BO1886" s="68"/>
      <c r="BP1886" s="68"/>
      <c r="BQ1886" s="68"/>
      <c r="BR1886" s="68"/>
      <c r="BS1886" s="46"/>
    </row>
    <row r="1887" spans="4:71" s="47" customFormat="1" ht="9.75" customHeight="1" x14ac:dyDescent="0.3">
      <c r="D1887" s="68"/>
      <c r="E1887" s="68"/>
      <c r="F1887" s="68"/>
      <c r="G1887" s="68"/>
      <c r="H1887" s="68"/>
      <c r="I1887" s="68"/>
      <c r="J1887" s="68"/>
      <c r="K1887" s="68"/>
      <c r="L1887" s="68"/>
      <c r="M1887" s="68"/>
      <c r="N1887" s="68"/>
      <c r="O1887" s="68"/>
      <c r="P1887" s="68"/>
      <c r="Q1887" s="68"/>
      <c r="R1887" s="68"/>
      <c r="S1887" s="68"/>
      <c r="T1887" s="68"/>
      <c r="U1887" s="68"/>
      <c r="V1887" s="68"/>
      <c r="W1887" s="68"/>
      <c r="X1887" s="68"/>
      <c r="Y1887" s="68"/>
      <c r="Z1887" s="68"/>
      <c r="AA1887" s="68"/>
      <c r="AB1887" s="68"/>
      <c r="AC1887" s="68"/>
      <c r="AD1887" s="68"/>
      <c r="AE1887" s="68"/>
      <c r="AF1887" s="68"/>
      <c r="AG1887" s="68"/>
      <c r="AH1887" s="68"/>
      <c r="AI1887" s="68"/>
      <c r="AJ1887" s="68"/>
      <c r="AK1887" s="68"/>
      <c r="AL1887" s="68"/>
      <c r="AM1887" s="68"/>
      <c r="AN1887" s="68"/>
      <c r="AO1887" s="68"/>
      <c r="AP1887" s="68"/>
      <c r="AQ1887" s="68"/>
      <c r="AR1887" s="68"/>
      <c r="AS1887" s="68"/>
      <c r="AT1887" s="68"/>
      <c r="AU1887" s="68"/>
      <c r="AV1887" s="68"/>
      <c r="AW1887" s="68"/>
      <c r="AX1887" s="68"/>
      <c r="AY1887" s="68"/>
      <c r="AZ1887" s="68"/>
      <c r="BA1887" s="68"/>
      <c r="BB1887" s="68"/>
      <c r="BC1887" s="68"/>
      <c r="BD1887" s="68"/>
      <c r="BE1887" s="68"/>
      <c r="BF1887" s="68"/>
      <c r="BG1887" s="68"/>
      <c r="BH1887" s="68"/>
      <c r="BI1887" s="68"/>
      <c r="BJ1887" s="68"/>
      <c r="BK1887" s="68"/>
      <c r="BL1887" s="68"/>
      <c r="BM1887" s="68"/>
      <c r="BN1887" s="68"/>
      <c r="BO1887" s="68"/>
      <c r="BP1887" s="68"/>
      <c r="BQ1887" s="68"/>
      <c r="BR1887" s="68"/>
      <c r="BS1887" s="46"/>
    </row>
    <row r="1888" spans="4:71" s="47" customFormat="1" ht="9.75" customHeight="1" x14ac:dyDescent="0.3">
      <c r="D1888" s="68"/>
      <c r="E1888" s="68"/>
      <c r="F1888" s="68"/>
      <c r="G1888" s="68"/>
      <c r="H1888" s="68"/>
      <c r="I1888" s="68"/>
      <c r="J1888" s="68"/>
      <c r="K1888" s="68"/>
      <c r="L1888" s="68"/>
      <c r="M1888" s="68"/>
      <c r="N1888" s="68"/>
      <c r="O1888" s="68"/>
      <c r="P1888" s="68"/>
      <c r="Q1888" s="68"/>
      <c r="R1888" s="68"/>
      <c r="S1888" s="68"/>
      <c r="T1888" s="68"/>
      <c r="U1888" s="68"/>
      <c r="V1888" s="68"/>
      <c r="W1888" s="68"/>
      <c r="X1888" s="68"/>
      <c r="Y1888" s="68"/>
      <c r="Z1888" s="68"/>
      <c r="AA1888" s="68"/>
      <c r="AB1888" s="68"/>
      <c r="AC1888" s="68"/>
      <c r="AD1888" s="68"/>
      <c r="AE1888" s="68"/>
      <c r="AF1888" s="68"/>
      <c r="AG1888" s="68"/>
      <c r="AH1888" s="68"/>
      <c r="AI1888" s="68"/>
      <c r="AJ1888" s="68"/>
      <c r="AK1888" s="68"/>
      <c r="AL1888" s="68"/>
      <c r="AM1888" s="68"/>
      <c r="AN1888" s="68"/>
      <c r="AO1888" s="68"/>
      <c r="AP1888" s="68"/>
      <c r="AQ1888" s="68"/>
      <c r="AR1888" s="68"/>
      <c r="AS1888" s="68"/>
      <c r="AT1888" s="68"/>
      <c r="AU1888" s="68"/>
      <c r="AV1888" s="68"/>
      <c r="AW1888" s="68"/>
      <c r="AX1888" s="68"/>
      <c r="AY1888" s="68"/>
      <c r="AZ1888" s="68"/>
      <c r="BA1888" s="68"/>
      <c r="BB1888" s="68"/>
      <c r="BC1888" s="68"/>
      <c r="BD1888" s="68"/>
      <c r="BE1888" s="68"/>
      <c r="BF1888" s="68"/>
      <c r="BG1888" s="68"/>
      <c r="BH1888" s="68"/>
      <c r="BI1888" s="68"/>
      <c r="BJ1888" s="68"/>
      <c r="BK1888" s="68"/>
      <c r="BL1888" s="68"/>
      <c r="BM1888" s="68"/>
      <c r="BN1888" s="68"/>
      <c r="BO1888" s="68"/>
      <c r="BP1888" s="68"/>
      <c r="BQ1888" s="68"/>
      <c r="BR1888" s="68"/>
      <c r="BS1888" s="46"/>
    </row>
    <row r="1889" spans="4:71" s="47" customFormat="1" ht="9.75" customHeight="1" x14ac:dyDescent="0.3">
      <c r="D1889" s="68"/>
      <c r="E1889" s="68"/>
      <c r="F1889" s="68"/>
      <c r="G1889" s="68"/>
      <c r="H1889" s="68"/>
      <c r="I1889" s="68"/>
      <c r="J1889" s="68"/>
      <c r="K1889" s="68"/>
      <c r="L1889" s="68"/>
      <c r="M1889" s="68"/>
      <c r="N1889" s="68"/>
      <c r="O1889" s="68"/>
      <c r="P1889" s="68"/>
      <c r="Q1889" s="68"/>
      <c r="R1889" s="68"/>
      <c r="S1889" s="68"/>
      <c r="T1889" s="68"/>
      <c r="U1889" s="68"/>
      <c r="V1889" s="68"/>
      <c r="W1889" s="68"/>
      <c r="X1889" s="68"/>
      <c r="Y1889" s="68"/>
      <c r="Z1889" s="68"/>
      <c r="AA1889" s="68"/>
      <c r="AB1889" s="68"/>
      <c r="AC1889" s="68"/>
      <c r="AD1889" s="68"/>
      <c r="AE1889" s="68"/>
      <c r="AF1889" s="68"/>
      <c r="AG1889" s="68"/>
      <c r="AH1889" s="68"/>
      <c r="AI1889" s="68"/>
      <c r="AJ1889" s="68"/>
      <c r="AK1889" s="68"/>
      <c r="AL1889" s="68"/>
      <c r="AM1889" s="68"/>
      <c r="AN1889" s="68"/>
      <c r="AO1889" s="68"/>
      <c r="AP1889" s="68"/>
      <c r="AQ1889" s="68"/>
      <c r="AR1889" s="68"/>
      <c r="AS1889" s="68"/>
      <c r="AT1889" s="68"/>
      <c r="AU1889" s="68"/>
      <c r="AV1889" s="68"/>
      <c r="AW1889" s="68"/>
      <c r="AX1889" s="68"/>
      <c r="AY1889" s="68"/>
      <c r="AZ1889" s="68"/>
      <c r="BA1889" s="68"/>
      <c r="BB1889" s="68"/>
      <c r="BC1889" s="68"/>
      <c r="BD1889" s="68"/>
      <c r="BE1889" s="68"/>
      <c r="BF1889" s="68"/>
      <c r="BG1889" s="68"/>
      <c r="BH1889" s="68"/>
      <c r="BI1889" s="68"/>
      <c r="BJ1889" s="68"/>
      <c r="BK1889" s="68"/>
      <c r="BL1889" s="68"/>
      <c r="BM1889" s="68"/>
      <c r="BN1889" s="68"/>
      <c r="BO1889" s="68"/>
      <c r="BP1889" s="68"/>
      <c r="BQ1889" s="68"/>
      <c r="BR1889" s="68"/>
      <c r="BS1889" s="46"/>
    </row>
    <row r="1890" spans="4:71" s="47" customFormat="1" ht="9.75" customHeight="1" x14ac:dyDescent="0.3">
      <c r="D1890" s="68"/>
      <c r="E1890" s="68"/>
      <c r="F1890" s="68"/>
      <c r="G1890" s="68"/>
      <c r="H1890" s="68"/>
      <c r="I1890" s="68"/>
      <c r="J1890" s="68"/>
      <c r="K1890" s="68"/>
      <c r="L1890" s="68"/>
      <c r="M1890" s="68"/>
      <c r="N1890" s="68"/>
      <c r="O1890" s="68"/>
      <c r="P1890" s="68"/>
      <c r="Q1890" s="68"/>
      <c r="R1890" s="68"/>
      <c r="S1890" s="68"/>
      <c r="T1890" s="68"/>
      <c r="U1890" s="68"/>
      <c r="V1890" s="68"/>
      <c r="W1890" s="68"/>
      <c r="X1890" s="68"/>
      <c r="Y1890" s="68"/>
      <c r="Z1890" s="68"/>
      <c r="AA1890" s="68"/>
      <c r="AB1890" s="68"/>
      <c r="AC1890" s="68"/>
      <c r="AD1890" s="68"/>
      <c r="AE1890" s="68"/>
      <c r="AF1890" s="68"/>
      <c r="AG1890" s="68"/>
      <c r="AH1890" s="68"/>
      <c r="AI1890" s="68"/>
      <c r="AJ1890" s="68"/>
      <c r="AK1890" s="68"/>
      <c r="AL1890" s="68"/>
      <c r="AM1890" s="68"/>
      <c r="AN1890" s="68"/>
      <c r="AO1890" s="68"/>
      <c r="AP1890" s="68"/>
      <c r="AQ1890" s="68"/>
      <c r="AR1890" s="68"/>
      <c r="AS1890" s="68"/>
      <c r="AT1890" s="68"/>
      <c r="AU1890" s="68"/>
      <c r="AV1890" s="68"/>
      <c r="AW1890" s="68"/>
      <c r="AX1890" s="68"/>
      <c r="AY1890" s="68"/>
      <c r="AZ1890" s="68"/>
      <c r="BA1890" s="68"/>
      <c r="BB1890" s="68"/>
      <c r="BC1890" s="68"/>
      <c r="BD1890" s="68"/>
      <c r="BE1890" s="68"/>
      <c r="BF1890" s="68"/>
      <c r="BG1890" s="68"/>
      <c r="BH1890" s="68"/>
      <c r="BI1890" s="68"/>
      <c r="BJ1890" s="68"/>
      <c r="BK1890" s="68"/>
      <c r="BL1890" s="68"/>
      <c r="BM1890" s="68"/>
      <c r="BN1890" s="68"/>
      <c r="BO1890" s="68"/>
      <c r="BP1890" s="68"/>
      <c r="BQ1890" s="68"/>
      <c r="BR1890" s="68"/>
      <c r="BS1890" s="46"/>
    </row>
    <row r="1891" spans="4:71" s="47" customFormat="1" ht="9.75" customHeight="1" x14ac:dyDescent="0.3">
      <c r="D1891" s="68"/>
      <c r="E1891" s="68"/>
      <c r="F1891" s="68"/>
      <c r="G1891" s="68"/>
      <c r="H1891" s="68"/>
      <c r="I1891" s="68"/>
      <c r="J1891" s="68"/>
      <c r="K1891" s="68"/>
      <c r="L1891" s="68"/>
      <c r="M1891" s="68"/>
      <c r="N1891" s="68"/>
      <c r="O1891" s="68"/>
      <c r="P1891" s="68"/>
      <c r="Q1891" s="68"/>
      <c r="R1891" s="68"/>
      <c r="S1891" s="68"/>
      <c r="T1891" s="68"/>
      <c r="U1891" s="68"/>
      <c r="V1891" s="68"/>
      <c r="W1891" s="68"/>
      <c r="X1891" s="68"/>
      <c r="Y1891" s="68"/>
      <c r="Z1891" s="68"/>
      <c r="AA1891" s="68"/>
      <c r="AB1891" s="68"/>
      <c r="AC1891" s="68"/>
      <c r="AD1891" s="68"/>
      <c r="AE1891" s="68"/>
      <c r="AF1891" s="68"/>
      <c r="AG1891" s="68"/>
      <c r="AH1891" s="68"/>
      <c r="AI1891" s="68"/>
      <c r="AJ1891" s="68"/>
      <c r="AK1891" s="68"/>
      <c r="AL1891" s="68"/>
      <c r="AM1891" s="68"/>
      <c r="AN1891" s="68"/>
      <c r="AO1891" s="68"/>
      <c r="AP1891" s="68"/>
      <c r="AQ1891" s="68"/>
      <c r="AR1891" s="68"/>
      <c r="AS1891" s="68"/>
      <c r="AT1891" s="68"/>
      <c r="AU1891" s="68"/>
      <c r="AV1891" s="68"/>
      <c r="AW1891" s="68"/>
      <c r="AX1891" s="68"/>
      <c r="AY1891" s="68"/>
      <c r="AZ1891" s="68"/>
      <c r="BA1891" s="68"/>
      <c r="BB1891" s="68"/>
      <c r="BC1891" s="68"/>
      <c r="BD1891" s="68"/>
      <c r="BE1891" s="68"/>
      <c r="BF1891" s="68"/>
      <c r="BG1891" s="68"/>
      <c r="BH1891" s="68"/>
      <c r="BI1891" s="68"/>
      <c r="BJ1891" s="68"/>
      <c r="BK1891" s="68"/>
      <c r="BL1891" s="68"/>
      <c r="BM1891" s="68"/>
      <c r="BN1891" s="68"/>
      <c r="BO1891" s="68"/>
      <c r="BP1891" s="68"/>
      <c r="BQ1891" s="68"/>
      <c r="BR1891" s="68"/>
      <c r="BS1891" s="46"/>
    </row>
    <row r="1892" spans="4:71" s="47" customFormat="1" ht="9.75" customHeight="1" x14ac:dyDescent="0.3">
      <c r="D1892" s="68"/>
      <c r="E1892" s="68"/>
      <c r="F1892" s="68"/>
      <c r="G1892" s="68"/>
      <c r="H1892" s="68"/>
      <c r="I1892" s="68"/>
      <c r="J1892" s="68"/>
      <c r="K1892" s="68"/>
      <c r="L1892" s="68"/>
      <c r="M1892" s="68"/>
      <c r="N1892" s="68"/>
      <c r="O1892" s="68"/>
      <c r="P1892" s="68"/>
      <c r="Q1892" s="68"/>
      <c r="R1892" s="68"/>
      <c r="S1892" s="68"/>
      <c r="T1892" s="68"/>
      <c r="U1892" s="68"/>
      <c r="V1892" s="68"/>
      <c r="W1892" s="68"/>
      <c r="X1892" s="68"/>
      <c r="Y1892" s="68"/>
      <c r="Z1892" s="68"/>
      <c r="AA1892" s="68"/>
      <c r="AB1892" s="68"/>
      <c r="AC1892" s="68"/>
      <c r="AD1892" s="68"/>
      <c r="AE1892" s="68"/>
      <c r="AF1892" s="68"/>
      <c r="AG1892" s="68"/>
      <c r="AH1892" s="68"/>
      <c r="AI1892" s="68"/>
      <c r="AJ1892" s="68"/>
      <c r="AK1892" s="68"/>
      <c r="AL1892" s="68"/>
      <c r="AM1892" s="68"/>
      <c r="AN1892" s="68"/>
      <c r="AO1892" s="68"/>
      <c r="AP1892" s="68"/>
      <c r="AQ1892" s="68"/>
      <c r="AR1892" s="68"/>
      <c r="AS1892" s="68"/>
      <c r="AT1892" s="68"/>
      <c r="AU1892" s="68"/>
      <c r="AV1892" s="68"/>
      <c r="AW1892" s="68"/>
      <c r="AX1892" s="68"/>
      <c r="AY1892" s="68"/>
      <c r="AZ1892" s="68"/>
      <c r="BA1892" s="68"/>
      <c r="BB1892" s="68"/>
      <c r="BC1892" s="68"/>
      <c r="BD1892" s="68"/>
      <c r="BE1892" s="68"/>
      <c r="BF1892" s="68"/>
      <c r="BG1892" s="68"/>
      <c r="BH1892" s="68"/>
      <c r="BI1892" s="68"/>
      <c r="BJ1892" s="68"/>
      <c r="BK1892" s="68"/>
      <c r="BL1892" s="68"/>
      <c r="BM1892" s="68"/>
      <c r="BN1892" s="68"/>
      <c r="BO1892" s="68"/>
      <c r="BP1892" s="68"/>
      <c r="BQ1892" s="68"/>
      <c r="BR1892" s="68"/>
      <c r="BS1892" s="46"/>
    </row>
    <row r="1893" spans="4:71" s="47" customFormat="1" ht="9.75" customHeight="1" x14ac:dyDescent="0.3">
      <c r="D1893" s="68"/>
      <c r="E1893" s="68"/>
      <c r="F1893" s="68"/>
      <c r="G1893" s="68"/>
      <c r="H1893" s="68"/>
      <c r="I1893" s="68"/>
      <c r="J1893" s="68"/>
      <c r="K1893" s="68"/>
      <c r="L1893" s="68"/>
      <c r="M1893" s="68"/>
      <c r="N1893" s="68"/>
      <c r="O1893" s="68"/>
      <c r="P1893" s="68"/>
      <c r="Q1893" s="68"/>
      <c r="R1893" s="68"/>
      <c r="S1893" s="68"/>
      <c r="T1893" s="68"/>
      <c r="U1893" s="68"/>
      <c r="V1893" s="68"/>
      <c r="W1893" s="68"/>
      <c r="X1893" s="68"/>
      <c r="Y1893" s="68"/>
      <c r="Z1893" s="68"/>
      <c r="AA1893" s="68"/>
      <c r="AB1893" s="68"/>
      <c r="AC1893" s="68"/>
      <c r="AD1893" s="68"/>
      <c r="AE1893" s="68"/>
      <c r="AF1893" s="68"/>
      <c r="AG1893" s="68"/>
      <c r="AH1893" s="68"/>
      <c r="AI1893" s="68"/>
      <c r="AJ1893" s="68"/>
      <c r="AK1893" s="68"/>
      <c r="AL1893" s="68"/>
      <c r="AM1893" s="68"/>
      <c r="AN1893" s="68"/>
      <c r="AO1893" s="68"/>
      <c r="AP1893" s="68"/>
      <c r="AQ1893" s="68"/>
      <c r="AR1893" s="68"/>
      <c r="AS1893" s="68"/>
      <c r="AT1893" s="68"/>
      <c r="AU1893" s="68"/>
      <c r="AV1893" s="68"/>
      <c r="AW1893" s="68"/>
      <c r="AX1893" s="68"/>
      <c r="AY1893" s="68"/>
      <c r="AZ1893" s="68"/>
      <c r="BA1893" s="68"/>
      <c r="BB1893" s="68"/>
      <c r="BC1893" s="68"/>
      <c r="BD1893" s="68"/>
      <c r="BE1893" s="68"/>
      <c r="BF1893" s="68"/>
      <c r="BG1893" s="68"/>
      <c r="BH1893" s="68"/>
      <c r="BI1893" s="68"/>
      <c r="BJ1893" s="68"/>
      <c r="BK1893" s="68"/>
      <c r="BL1893" s="68"/>
      <c r="BM1893" s="68"/>
      <c r="BN1893" s="68"/>
      <c r="BO1893" s="68"/>
      <c r="BP1893" s="68"/>
      <c r="BQ1893" s="68"/>
      <c r="BR1893" s="68"/>
      <c r="BS1893" s="46"/>
    </row>
    <row r="1894" spans="4:71" s="47" customFormat="1" ht="9.75" customHeight="1" x14ac:dyDescent="0.3">
      <c r="D1894" s="68"/>
      <c r="E1894" s="68"/>
      <c r="F1894" s="68"/>
      <c r="G1894" s="68"/>
      <c r="H1894" s="68"/>
      <c r="I1894" s="68"/>
      <c r="J1894" s="68"/>
      <c r="K1894" s="68"/>
      <c r="L1894" s="68"/>
      <c r="M1894" s="68"/>
      <c r="N1894" s="68"/>
      <c r="O1894" s="68"/>
      <c r="P1894" s="68"/>
      <c r="Q1894" s="68"/>
      <c r="R1894" s="68"/>
      <c r="S1894" s="68"/>
      <c r="T1894" s="68"/>
      <c r="U1894" s="68"/>
      <c r="V1894" s="68"/>
      <c r="W1894" s="68"/>
      <c r="X1894" s="68"/>
      <c r="Y1894" s="68"/>
      <c r="Z1894" s="68"/>
      <c r="AA1894" s="68"/>
      <c r="AB1894" s="68"/>
      <c r="AC1894" s="68"/>
      <c r="AD1894" s="68"/>
      <c r="AE1894" s="68"/>
      <c r="AF1894" s="68"/>
      <c r="AG1894" s="68"/>
      <c r="AH1894" s="68"/>
      <c r="AI1894" s="68"/>
      <c r="AJ1894" s="68"/>
      <c r="AK1894" s="68"/>
      <c r="AL1894" s="68"/>
      <c r="AM1894" s="68"/>
      <c r="AN1894" s="68"/>
      <c r="AO1894" s="68"/>
      <c r="AP1894" s="68"/>
      <c r="AQ1894" s="68"/>
      <c r="AR1894" s="68"/>
      <c r="AS1894" s="68"/>
      <c r="AT1894" s="68"/>
      <c r="AU1894" s="68"/>
      <c r="AV1894" s="68"/>
      <c r="AW1894" s="68"/>
      <c r="AX1894" s="68"/>
      <c r="AY1894" s="68"/>
      <c r="AZ1894" s="68"/>
      <c r="BA1894" s="68"/>
      <c r="BB1894" s="68"/>
      <c r="BC1894" s="68"/>
      <c r="BD1894" s="68"/>
      <c r="BE1894" s="68"/>
      <c r="BF1894" s="68"/>
      <c r="BG1894" s="68"/>
      <c r="BH1894" s="68"/>
      <c r="BI1894" s="68"/>
      <c r="BJ1894" s="68"/>
      <c r="BK1894" s="68"/>
      <c r="BL1894" s="68"/>
      <c r="BM1894" s="68"/>
      <c r="BN1894" s="68"/>
      <c r="BO1894" s="68"/>
      <c r="BP1894" s="68"/>
      <c r="BQ1894" s="68"/>
      <c r="BR1894" s="68"/>
      <c r="BS1894" s="46"/>
    </row>
    <row r="1895" spans="4:71" s="47" customFormat="1" ht="9.75" customHeight="1" x14ac:dyDescent="0.3">
      <c r="D1895" s="68"/>
      <c r="E1895" s="68"/>
      <c r="F1895" s="68"/>
      <c r="G1895" s="68"/>
      <c r="H1895" s="68"/>
      <c r="I1895" s="68"/>
      <c r="J1895" s="68"/>
      <c r="K1895" s="68"/>
      <c r="L1895" s="68"/>
      <c r="M1895" s="68"/>
      <c r="N1895" s="68"/>
      <c r="O1895" s="68"/>
      <c r="P1895" s="68"/>
      <c r="Q1895" s="68"/>
      <c r="R1895" s="68"/>
      <c r="S1895" s="68"/>
      <c r="T1895" s="68"/>
      <c r="U1895" s="68"/>
      <c r="V1895" s="68"/>
      <c r="W1895" s="68"/>
      <c r="X1895" s="68"/>
      <c r="Y1895" s="68"/>
      <c r="Z1895" s="68"/>
      <c r="AA1895" s="68"/>
      <c r="AB1895" s="68"/>
      <c r="AC1895" s="68"/>
      <c r="AD1895" s="68"/>
      <c r="AE1895" s="68"/>
      <c r="AF1895" s="68"/>
      <c r="AG1895" s="68"/>
      <c r="AH1895" s="68"/>
      <c r="AI1895" s="68"/>
      <c r="AJ1895" s="68"/>
      <c r="AK1895" s="68"/>
      <c r="AL1895" s="68"/>
      <c r="AM1895" s="68"/>
      <c r="AN1895" s="68"/>
      <c r="AO1895" s="68"/>
      <c r="AP1895" s="68"/>
      <c r="AQ1895" s="68"/>
      <c r="AR1895" s="68"/>
      <c r="AS1895" s="68"/>
      <c r="AT1895" s="68"/>
      <c r="AU1895" s="68"/>
      <c r="AV1895" s="68"/>
      <c r="AW1895" s="68"/>
      <c r="AX1895" s="68"/>
      <c r="AY1895" s="68"/>
      <c r="AZ1895" s="68"/>
      <c r="BA1895" s="68"/>
      <c r="BB1895" s="68"/>
      <c r="BC1895" s="68"/>
      <c r="BD1895" s="68"/>
      <c r="BE1895" s="68"/>
      <c r="BF1895" s="68"/>
      <c r="BG1895" s="68"/>
      <c r="BH1895" s="68"/>
      <c r="BI1895" s="68"/>
      <c r="BJ1895" s="68"/>
      <c r="BK1895" s="68"/>
      <c r="BL1895" s="68"/>
      <c r="BM1895" s="68"/>
      <c r="BN1895" s="68"/>
      <c r="BO1895" s="68"/>
      <c r="BP1895" s="68"/>
      <c r="BQ1895" s="68"/>
      <c r="BR1895" s="68"/>
      <c r="BS1895" s="46"/>
    </row>
    <row r="1896" spans="4:71" s="47" customFormat="1" ht="9.75" customHeight="1" x14ac:dyDescent="0.3">
      <c r="D1896" s="68"/>
      <c r="E1896" s="68"/>
      <c r="F1896" s="68"/>
      <c r="G1896" s="68"/>
      <c r="H1896" s="68"/>
      <c r="I1896" s="68"/>
      <c r="J1896" s="68"/>
      <c r="K1896" s="68"/>
      <c r="L1896" s="68"/>
      <c r="M1896" s="68"/>
      <c r="N1896" s="68"/>
      <c r="O1896" s="68"/>
      <c r="P1896" s="68"/>
      <c r="Q1896" s="68"/>
      <c r="R1896" s="68"/>
      <c r="S1896" s="68"/>
      <c r="T1896" s="68"/>
      <c r="U1896" s="68"/>
      <c r="V1896" s="68"/>
      <c r="W1896" s="68"/>
      <c r="X1896" s="68"/>
      <c r="Y1896" s="68"/>
      <c r="Z1896" s="68"/>
      <c r="AA1896" s="68"/>
      <c r="AB1896" s="68"/>
      <c r="AC1896" s="68"/>
      <c r="AD1896" s="68"/>
      <c r="AE1896" s="68"/>
      <c r="AF1896" s="68"/>
      <c r="AG1896" s="68"/>
      <c r="AH1896" s="68"/>
      <c r="AI1896" s="68"/>
      <c r="AJ1896" s="68"/>
      <c r="AK1896" s="68"/>
      <c r="AL1896" s="68"/>
      <c r="AM1896" s="68"/>
      <c r="AN1896" s="68"/>
      <c r="AO1896" s="68"/>
      <c r="AP1896" s="68"/>
      <c r="AQ1896" s="68"/>
      <c r="AR1896" s="68"/>
      <c r="AS1896" s="68"/>
      <c r="AT1896" s="68"/>
      <c r="AU1896" s="68"/>
      <c r="AV1896" s="68"/>
      <c r="AW1896" s="68"/>
      <c r="AX1896" s="68"/>
      <c r="AY1896" s="68"/>
      <c r="AZ1896" s="68"/>
      <c r="BA1896" s="68"/>
      <c r="BB1896" s="68"/>
      <c r="BC1896" s="68"/>
      <c r="BD1896" s="68"/>
      <c r="BE1896" s="68"/>
      <c r="BF1896" s="68"/>
      <c r="BG1896" s="68"/>
      <c r="BH1896" s="68"/>
      <c r="BI1896" s="68"/>
      <c r="BJ1896" s="68"/>
      <c r="BK1896" s="68"/>
      <c r="BL1896" s="68"/>
      <c r="BM1896" s="68"/>
      <c r="BN1896" s="68"/>
      <c r="BO1896" s="68"/>
      <c r="BP1896" s="68"/>
      <c r="BQ1896" s="68"/>
      <c r="BR1896" s="68"/>
      <c r="BS1896" s="46"/>
    </row>
    <row r="1897" spans="4:71" s="47" customFormat="1" ht="9.75" customHeight="1" x14ac:dyDescent="0.3">
      <c r="D1897" s="68"/>
      <c r="E1897" s="68"/>
      <c r="F1897" s="68"/>
      <c r="G1897" s="68"/>
      <c r="H1897" s="68"/>
      <c r="I1897" s="68"/>
      <c r="J1897" s="68"/>
      <c r="K1897" s="68"/>
      <c r="L1897" s="68"/>
      <c r="M1897" s="68"/>
      <c r="N1897" s="68"/>
      <c r="O1897" s="68"/>
      <c r="P1897" s="68"/>
      <c r="Q1897" s="68"/>
      <c r="R1897" s="68"/>
      <c r="S1897" s="68"/>
      <c r="T1897" s="68"/>
      <c r="U1897" s="68"/>
      <c r="V1897" s="68"/>
      <c r="W1897" s="68"/>
      <c r="X1897" s="68"/>
      <c r="Y1897" s="68"/>
      <c r="Z1897" s="68"/>
      <c r="AA1897" s="68"/>
      <c r="AB1897" s="68"/>
      <c r="AC1897" s="68"/>
      <c r="AD1897" s="68"/>
      <c r="AE1897" s="68"/>
      <c r="AF1897" s="68"/>
      <c r="AG1897" s="68"/>
      <c r="AH1897" s="68"/>
      <c r="AI1897" s="68"/>
      <c r="AJ1897" s="68"/>
      <c r="AK1897" s="68"/>
      <c r="AL1897" s="68"/>
      <c r="AM1897" s="68"/>
      <c r="AN1897" s="68"/>
      <c r="AO1897" s="68"/>
      <c r="AP1897" s="68"/>
      <c r="AQ1897" s="68"/>
      <c r="AR1897" s="68"/>
      <c r="AS1897" s="68"/>
      <c r="AT1897" s="68"/>
      <c r="AU1897" s="68"/>
      <c r="AV1897" s="68"/>
      <c r="AW1897" s="68"/>
      <c r="AX1897" s="68"/>
      <c r="AY1897" s="68"/>
      <c r="AZ1897" s="68"/>
      <c r="BA1897" s="68"/>
      <c r="BB1897" s="68"/>
      <c r="BC1897" s="68"/>
      <c r="BD1897" s="68"/>
      <c r="BE1897" s="68"/>
      <c r="BF1897" s="68"/>
      <c r="BG1897" s="68"/>
      <c r="BH1897" s="68"/>
      <c r="BI1897" s="68"/>
      <c r="BJ1897" s="68"/>
      <c r="BK1897" s="68"/>
      <c r="BL1897" s="68"/>
      <c r="BM1897" s="68"/>
      <c r="BN1897" s="68"/>
      <c r="BO1897" s="68"/>
      <c r="BP1897" s="68"/>
      <c r="BQ1897" s="68"/>
      <c r="BR1897" s="68"/>
      <c r="BS1897" s="46"/>
    </row>
    <row r="1898" spans="4:71" s="47" customFormat="1" ht="9.75" customHeight="1" x14ac:dyDescent="0.3">
      <c r="D1898" s="68"/>
      <c r="E1898" s="68"/>
      <c r="F1898" s="68"/>
      <c r="G1898" s="68"/>
      <c r="H1898" s="68"/>
      <c r="I1898" s="68"/>
      <c r="J1898" s="68"/>
      <c r="K1898" s="68"/>
      <c r="L1898" s="68"/>
      <c r="M1898" s="68"/>
      <c r="N1898" s="68"/>
      <c r="O1898" s="68"/>
      <c r="P1898" s="68"/>
      <c r="Q1898" s="68"/>
      <c r="R1898" s="68"/>
      <c r="S1898" s="68"/>
      <c r="T1898" s="68"/>
      <c r="U1898" s="68"/>
      <c r="V1898" s="68"/>
      <c r="W1898" s="68"/>
      <c r="X1898" s="68"/>
      <c r="Y1898" s="68"/>
      <c r="Z1898" s="68"/>
      <c r="AA1898" s="68"/>
      <c r="AB1898" s="68"/>
      <c r="AC1898" s="68"/>
      <c r="AD1898" s="68"/>
      <c r="AE1898" s="68"/>
      <c r="AF1898" s="68"/>
      <c r="AG1898" s="68"/>
      <c r="AH1898" s="68"/>
      <c r="AI1898" s="68"/>
      <c r="AJ1898" s="68"/>
      <c r="AK1898" s="68"/>
      <c r="AL1898" s="68"/>
      <c r="AM1898" s="68"/>
      <c r="AN1898" s="68"/>
      <c r="AO1898" s="68"/>
      <c r="AP1898" s="68"/>
      <c r="AQ1898" s="68"/>
      <c r="AR1898" s="68"/>
      <c r="AS1898" s="68"/>
      <c r="AT1898" s="68"/>
      <c r="AU1898" s="68"/>
      <c r="AV1898" s="68"/>
      <c r="AW1898" s="68"/>
      <c r="AX1898" s="68"/>
      <c r="AY1898" s="68"/>
      <c r="AZ1898" s="68"/>
      <c r="BA1898" s="68"/>
      <c r="BB1898" s="68"/>
      <c r="BC1898" s="68"/>
      <c r="BD1898" s="68"/>
      <c r="BE1898" s="68"/>
      <c r="BF1898" s="68"/>
      <c r="BG1898" s="68"/>
      <c r="BH1898" s="68"/>
      <c r="BI1898" s="68"/>
      <c r="BJ1898" s="68"/>
      <c r="BK1898" s="68"/>
      <c r="BL1898" s="68"/>
      <c r="BM1898" s="68"/>
      <c r="BN1898" s="68"/>
      <c r="BO1898" s="68"/>
      <c r="BP1898" s="68"/>
      <c r="BQ1898" s="68"/>
      <c r="BR1898" s="68"/>
      <c r="BS1898" s="46"/>
    </row>
    <row r="1899" spans="4:71" s="47" customFormat="1" ht="9.75" customHeight="1" x14ac:dyDescent="0.3">
      <c r="D1899" s="68"/>
      <c r="E1899" s="68"/>
      <c r="F1899" s="68"/>
      <c r="G1899" s="68"/>
      <c r="H1899" s="68"/>
      <c r="I1899" s="68"/>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46"/>
    </row>
    <row r="1900" spans="4:71" s="47" customFormat="1" ht="9.75" customHeight="1" x14ac:dyDescent="0.3">
      <c r="D1900" s="68"/>
      <c r="E1900" s="68"/>
      <c r="F1900" s="68"/>
      <c r="G1900" s="68"/>
      <c r="H1900" s="68"/>
      <c r="I1900" s="68"/>
      <c r="J1900" s="68"/>
      <c r="K1900" s="68"/>
      <c r="L1900" s="68"/>
      <c r="M1900" s="68"/>
      <c r="N1900" s="68"/>
      <c r="O1900" s="68"/>
      <c r="P1900" s="68"/>
      <c r="Q1900" s="68"/>
      <c r="R1900" s="68"/>
      <c r="S1900" s="68"/>
      <c r="T1900" s="68"/>
      <c r="U1900" s="68"/>
      <c r="V1900" s="68"/>
      <c r="W1900" s="68"/>
      <c r="X1900" s="68"/>
      <c r="Y1900" s="68"/>
      <c r="Z1900" s="68"/>
      <c r="AA1900" s="68"/>
      <c r="AB1900" s="68"/>
      <c r="AC1900" s="68"/>
      <c r="AD1900" s="68"/>
      <c r="AE1900" s="68"/>
      <c r="AF1900" s="68"/>
      <c r="AG1900" s="68"/>
      <c r="AH1900" s="68"/>
      <c r="AI1900" s="68"/>
      <c r="AJ1900" s="68"/>
      <c r="AK1900" s="68"/>
      <c r="AL1900" s="68"/>
      <c r="AM1900" s="68"/>
      <c r="AN1900" s="68"/>
      <c r="AO1900" s="68"/>
      <c r="AP1900" s="68"/>
      <c r="AQ1900" s="68"/>
      <c r="AR1900" s="68"/>
      <c r="AS1900" s="68"/>
      <c r="AT1900" s="68"/>
      <c r="AU1900" s="68"/>
      <c r="AV1900" s="68"/>
      <c r="AW1900" s="68"/>
      <c r="AX1900" s="68"/>
      <c r="AY1900" s="68"/>
      <c r="AZ1900" s="68"/>
      <c r="BA1900" s="68"/>
      <c r="BB1900" s="68"/>
      <c r="BC1900" s="68"/>
      <c r="BD1900" s="68"/>
      <c r="BE1900" s="68"/>
      <c r="BF1900" s="68"/>
      <c r="BG1900" s="68"/>
      <c r="BH1900" s="68"/>
      <c r="BI1900" s="68"/>
      <c r="BJ1900" s="68"/>
      <c r="BK1900" s="68"/>
      <c r="BL1900" s="68"/>
      <c r="BM1900" s="68"/>
      <c r="BN1900" s="68"/>
      <c r="BO1900" s="68"/>
      <c r="BP1900" s="68"/>
      <c r="BQ1900" s="68"/>
      <c r="BR1900" s="68"/>
      <c r="BS1900" s="46"/>
    </row>
    <row r="1901" spans="4:71" s="47" customFormat="1" ht="9.75" customHeight="1" x14ac:dyDescent="0.3">
      <c r="D1901" s="68"/>
      <c r="E1901" s="68"/>
      <c r="F1901" s="68"/>
      <c r="G1901" s="68"/>
      <c r="H1901" s="68"/>
      <c r="I1901" s="68"/>
      <c r="J1901" s="68"/>
      <c r="K1901" s="68"/>
      <c r="L1901" s="68"/>
      <c r="M1901" s="68"/>
      <c r="N1901" s="68"/>
      <c r="O1901" s="68"/>
      <c r="P1901" s="68"/>
      <c r="Q1901" s="68"/>
      <c r="R1901" s="68"/>
      <c r="S1901" s="68"/>
      <c r="T1901" s="68"/>
      <c r="U1901" s="68"/>
      <c r="V1901" s="68"/>
      <c r="W1901" s="68"/>
      <c r="X1901" s="68"/>
      <c r="Y1901" s="68"/>
      <c r="Z1901" s="68"/>
      <c r="AA1901" s="68"/>
      <c r="AB1901" s="68"/>
      <c r="AC1901" s="68"/>
      <c r="AD1901" s="68"/>
      <c r="AE1901" s="68"/>
      <c r="AF1901" s="68"/>
      <c r="AG1901" s="68"/>
      <c r="AH1901" s="68"/>
      <c r="AI1901" s="68"/>
      <c r="AJ1901" s="68"/>
      <c r="AK1901" s="68"/>
      <c r="AL1901" s="68"/>
      <c r="AM1901" s="68"/>
      <c r="AN1901" s="68"/>
      <c r="AO1901" s="68"/>
      <c r="AP1901" s="68"/>
      <c r="AQ1901" s="68"/>
      <c r="AR1901" s="68"/>
      <c r="AS1901" s="68"/>
      <c r="AT1901" s="68"/>
      <c r="AU1901" s="68"/>
      <c r="AV1901" s="68"/>
      <c r="AW1901" s="68"/>
      <c r="AX1901" s="68"/>
      <c r="AY1901" s="68"/>
      <c r="AZ1901" s="68"/>
      <c r="BA1901" s="68"/>
      <c r="BB1901" s="68"/>
      <c r="BC1901" s="68"/>
      <c r="BD1901" s="68"/>
      <c r="BE1901" s="68"/>
      <c r="BF1901" s="68"/>
      <c r="BG1901" s="68"/>
      <c r="BH1901" s="68"/>
      <c r="BI1901" s="68"/>
      <c r="BJ1901" s="68"/>
      <c r="BK1901" s="68"/>
      <c r="BL1901" s="68"/>
      <c r="BM1901" s="68"/>
      <c r="BN1901" s="68"/>
      <c r="BO1901" s="68"/>
      <c r="BP1901" s="68"/>
      <c r="BQ1901" s="68"/>
      <c r="BR1901" s="68"/>
      <c r="BS1901" s="46"/>
    </row>
    <row r="1902" spans="4:71" s="47" customFormat="1" ht="9.75" customHeight="1" x14ac:dyDescent="0.3">
      <c r="D1902" s="68"/>
      <c r="E1902" s="68"/>
      <c r="F1902" s="68"/>
      <c r="G1902" s="68"/>
      <c r="H1902" s="68"/>
      <c r="I1902" s="68"/>
      <c r="J1902" s="68"/>
      <c r="K1902" s="68"/>
      <c r="L1902" s="68"/>
      <c r="M1902" s="68"/>
      <c r="N1902" s="68"/>
      <c r="O1902" s="68"/>
      <c r="P1902" s="68"/>
      <c r="Q1902" s="68"/>
      <c r="R1902" s="68"/>
      <c r="S1902" s="68"/>
      <c r="T1902" s="68"/>
      <c r="U1902" s="68"/>
      <c r="V1902" s="68"/>
      <c r="W1902" s="68"/>
      <c r="X1902" s="68"/>
      <c r="Y1902" s="68"/>
      <c r="Z1902" s="68"/>
      <c r="AA1902" s="68"/>
      <c r="AB1902" s="68"/>
      <c r="AC1902" s="68"/>
      <c r="AD1902" s="68"/>
      <c r="AE1902" s="68"/>
      <c r="AF1902" s="68"/>
      <c r="AG1902" s="68"/>
      <c r="AH1902" s="68"/>
      <c r="AI1902" s="68"/>
      <c r="AJ1902" s="68"/>
      <c r="AK1902" s="68"/>
      <c r="AL1902" s="68"/>
      <c r="AM1902" s="68"/>
      <c r="AN1902" s="68"/>
      <c r="AO1902" s="68"/>
      <c r="AP1902" s="68"/>
      <c r="AQ1902" s="68"/>
      <c r="AR1902" s="68"/>
      <c r="AS1902" s="68"/>
      <c r="AT1902" s="68"/>
      <c r="AU1902" s="68"/>
      <c r="AV1902" s="68"/>
      <c r="AW1902" s="68"/>
      <c r="AX1902" s="68"/>
      <c r="AY1902" s="68"/>
      <c r="AZ1902" s="68"/>
      <c r="BA1902" s="68"/>
      <c r="BB1902" s="68"/>
      <c r="BC1902" s="68"/>
      <c r="BD1902" s="68"/>
      <c r="BE1902" s="68"/>
      <c r="BF1902" s="68"/>
      <c r="BG1902" s="68"/>
      <c r="BH1902" s="68"/>
      <c r="BI1902" s="68"/>
      <c r="BJ1902" s="68"/>
      <c r="BK1902" s="68"/>
      <c r="BL1902" s="68"/>
      <c r="BM1902" s="68"/>
      <c r="BN1902" s="68"/>
      <c r="BO1902" s="68"/>
      <c r="BP1902" s="68"/>
      <c r="BQ1902" s="68"/>
      <c r="BR1902" s="68"/>
      <c r="BS1902" s="46"/>
    </row>
    <row r="1903" spans="4:71" s="47" customFormat="1" ht="9.75" customHeight="1" x14ac:dyDescent="0.3">
      <c r="D1903" s="68"/>
      <c r="E1903" s="68"/>
      <c r="F1903" s="68"/>
      <c r="G1903" s="68"/>
      <c r="H1903" s="68"/>
      <c r="I1903" s="68"/>
      <c r="J1903" s="68"/>
      <c r="K1903" s="68"/>
      <c r="L1903" s="68"/>
      <c r="M1903" s="68"/>
      <c r="N1903" s="68"/>
      <c r="O1903" s="68"/>
      <c r="P1903" s="68"/>
      <c r="Q1903" s="68"/>
      <c r="R1903" s="68"/>
      <c r="S1903" s="68"/>
      <c r="T1903" s="68"/>
      <c r="U1903" s="68"/>
      <c r="V1903" s="68"/>
      <c r="W1903" s="68"/>
      <c r="X1903" s="68"/>
      <c r="Y1903" s="68"/>
      <c r="Z1903" s="68"/>
      <c r="AA1903" s="68"/>
      <c r="AB1903" s="68"/>
      <c r="AC1903" s="68"/>
      <c r="AD1903" s="68"/>
      <c r="AE1903" s="68"/>
      <c r="AF1903" s="68"/>
      <c r="AG1903" s="68"/>
      <c r="AH1903" s="68"/>
      <c r="AI1903" s="68"/>
      <c r="AJ1903" s="68"/>
      <c r="AK1903" s="68"/>
      <c r="AL1903" s="68"/>
      <c r="AM1903" s="68"/>
      <c r="AN1903" s="68"/>
      <c r="AO1903" s="68"/>
      <c r="AP1903" s="68"/>
      <c r="AQ1903" s="68"/>
      <c r="AR1903" s="68"/>
      <c r="AS1903" s="68"/>
      <c r="AT1903" s="68"/>
      <c r="AU1903" s="68"/>
      <c r="AV1903" s="68"/>
      <c r="AW1903" s="68"/>
      <c r="AX1903" s="68"/>
      <c r="AY1903" s="68"/>
      <c r="AZ1903" s="68"/>
      <c r="BA1903" s="68"/>
      <c r="BB1903" s="68"/>
      <c r="BC1903" s="68"/>
      <c r="BD1903" s="68"/>
      <c r="BE1903" s="68"/>
      <c r="BF1903" s="68"/>
      <c r="BG1903" s="68"/>
      <c r="BH1903" s="68"/>
      <c r="BI1903" s="68"/>
      <c r="BJ1903" s="68"/>
      <c r="BK1903" s="68"/>
      <c r="BL1903" s="68"/>
      <c r="BM1903" s="68"/>
      <c r="BN1903" s="68"/>
      <c r="BO1903" s="68"/>
      <c r="BP1903" s="68"/>
      <c r="BQ1903" s="68"/>
      <c r="BR1903" s="68"/>
      <c r="BS1903" s="46"/>
    </row>
    <row r="1904" spans="4:71" s="47" customFormat="1" ht="9.75" customHeight="1" x14ac:dyDescent="0.3">
      <c r="D1904" s="68"/>
      <c r="E1904" s="68"/>
      <c r="F1904" s="68"/>
      <c r="G1904" s="68"/>
      <c r="H1904" s="68"/>
      <c r="I1904" s="68"/>
      <c r="J1904" s="68"/>
      <c r="K1904" s="68"/>
      <c r="L1904" s="68"/>
      <c r="M1904" s="68"/>
      <c r="N1904" s="68"/>
      <c r="O1904" s="68"/>
      <c r="P1904" s="68"/>
      <c r="Q1904" s="68"/>
      <c r="R1904" s="68"/>
      <c r="S1904" s="68"/>
      <c r="T1904" s="68"/>
      <c r="U1904" s="68"/>
      <c r="V1904" s="68"/>
      <c r="W1904" s="68"/>
      <c r="X1904" s="68"/>
      <c r="Y1904" s="68"/>
      <c r="Z1904" s="68"/>
      <c r="AA1904" s="68"/>
      <c r="AB1904" s="68"/>
      <c r="AC1904" s="68"/>
      <c r="AD1904" s="68"/>
      <c r="AE1904" s="68"/>
      <c r="AF1904" s="68"/>
      <c r="AG1904" s="68"/>
      <c r="AH1904" s="68"/>
      <c r="AI1904" s="68"/>
      <c r="AJ1904" s="68"/>
      <c r="AK1904" s="68"/>
      <c r="AL1904" s="68"/>
      <c r="AM1904" s="68"/>
      <c r="AN1904" s="68"/>
      <c r="AO1904" s="68"/>
      <c r="AP1904" s="68"/>
      <c r="AQ1904" s="68"/>
      <c r="AR1904" s="68"/>
      <c r="AS1904" s="68"/>
      <c r="AT1904" s="68"/>
      <c r="AU1904" s="68"/>
      <c r="AV1904" s="68"/>
      <c r="AW1904" s="68"/>
      <c r="AX1904" s="68"/>
      <c r="AY1904" s="68"/>
      <c r="AZ1904" s="68"/>
      <c r="BA1904" s="68"/>
      <c r="BB1904" s="68"/>
      <c r="BC1904" s="68"/>
      <c r="BD1904" s="68"/>
      <c r="BE1904" s="68"/>
      <c r="BF1904" s="68"/>
      <c r="BG1904" s="68"/>
      <c r="BH1904" s="68"/>
      <c r="BI1904" s="68"/>
      <c r="BJ1904" s="68"/>
      <c r="BK1904" s="68"/>
      <c r="BL1904" s="68"/>
      <c r="BM1904" s="68"/>
      <c r="BN1904" s="68"/>
      <c r="BO1904" s="68"/>
      <c r="BP1904" s="68"/>
      <c r="BQ1904" s="68"/>
      <c r="BR1904" s="68"/>
      <c r="BS1904" s="46"/>
    </row>
    <row r="1905" spans="4:71" s="47" customFormat="1" ht="9.75" customHeight="1" x14ac:dyDescent="0.3">
      <c r="D1905" s="68"/>
      <c r="E1905" s="68"/>
      <c r="F1905" s="68"/>
      <c r="G1905" s="68"/>
      <c r="H1905" s="68"/>
      <c r="I1905" s="68"/>
      <c r="J1905" s="68"/>
      <c r="K1905" s="68"/>
      <c r="L1905" s="68"/>
      <c r="M1905" s="68"/>
      <c r="N1905" s="68"/>
      <c r="O1905" s="68"/>
      <c r="P1905" s="68"/>
      <c r="Q1905" s="68"/>
      <c r="R1905" s="68"/>
      <c r="S1905" s="68"/>
      <c r="T1905" s="68"/>
      <c r="U1905" s="68"/>
      <c r="V1905" s="68"/>
      <c r="W1905" s="68"/>
      <c r="X1905" s="68"/>
      <c r="Y1905" s="68"/>
      <c r="Z1905" s="68"/>
      <c r="AA1905" s="68"/>
      <c r="AB1905" s="68"/>
      <c r="AC1905" s="68"/>
      <c r="AD1905" s="68"/>
      <c r="AE1905" s="68"/>
      <c r="AF1905" s="68"/>
      <c r="AG1905" s="68"/>
      <c r="AH1905" s="68"/>
      <c r="AI1905" s="68"/>
      <c r="AJ1905" s="68"/>
      <c r="AK1905" s="68"/>
      <c r="AL1905" s="68"/>
      <c r="AM1905" s="68"/>
      <c r="AN1905" s="68"/>
      <c r="AO1905" s="68"/>
      <c r="AP1905" s="68"/>
      <c r="AQ1905" s="68"/>
      <c r="AR1905" s="68"/>
      <c r="AS1905" s="68"/>
      <c r="AT1905" s="68"/>
      <c r="AU1905" s="68"/>
      <c r="AV1905" s="68"/>
      <c r="AW1905" s="68"/>
      <c r="AX1905" s="68"/>
      <c r="AY1905" s="68"/>
      <c r="AZ1905" s="68"/>
      <c r="BA1905" s="68"/>
      <c r="BB1905" s="68"/>
      <c r="BC1905" s="68"/>
      <c r="BD1905" s="68"/>
      <c r="BE1905" s="68"/>
      <c r="BF1905" s="68"/>
      <c r="BG1905" s="68"/>
      <c r="BH1905" s="68"/>
      <c r="BI1905" s="68"/>
      <c r="BJ1905" s="68"/>
      <c r="BK1905" s="68"/>
      <c r="BL1905" s="68"/>
      <c r="BM1905" s="68"/>
      <c r="BN1905" s="68"/>
      <c r="BO1905" s="68"/>
      <c r="BP1905" s="68"/>
      <c r="BQ1905" s="68"/>
      <c r="BR1905" s="68"/>
      <c r="BS1905" s="46"/>
    </row>
    <row r="1906" spans="4:71" s="47" customFormat="1" ht="9.75" customHeight="1" x14ac:dyDescent="0.3">
      <c r="D1906" s="68"/>
      <c r="E1906" s="68"/>
      <c r="F1906" s="68"/>
      <c r="G1906" s="68"/>
      <c r="H1906" s="68"/>
      <c r="I1906" s="68"/>
      <c r="J1906" s="68"/>
      <c r="K1906" s="68"/>
      <c r="L1906" s="68"/>
      <c r="M1906" s="68"/>
      <c r="N1906" s="68"/>
      <c r="O1906" s="68"/>
      <c r="P1906" s="68"/>
      <c r="Q1906" s="68"/>
      <c r="R1906" s="68"/>
      <c r="S1906" s="68"/>
      <c r="T1906" s="68"/>
      <c r="U1906" s="68"/>
      <c r="V1906" s="68"/>
      <c r="W1906" s="68"/>
      <c r="X1906" s="68"/>
      <c r="Y1906" s="68"/>
      <c r="Z1906" s="68"/>
      <c r="AA1906" s="68"/>
      <c r="AB1906" s="68"/>
      <c r="AC1906" s="68"/>
      <c r="AD1906" s="68"/>
      <c r="AE1906" s="68"/>
      <c r="AF1906" s="68"/>
      <c r="AG1906" s="68"/>
      <c r="AH1906" s="68"/>
      <c r="AI1906" s="68"/>
      <c r="AJ1906" s="68"/>
      <c r="AK1906" s="68"/>
      <c r="AL1906" s="68"/>
      <c r="AM1906" s="68"/>
      <c r="AN1906" s="68"/>
      <c r="AO1906" s="68"/>
      <c r="AP1906" s="68"/>
      <c r="AQ1906" s="68"/>
      <c r="AR1906" s="68"/>
      <c r="AS1906" s="68"/>
      <c r="AT1906" s="68"/>
      <c r="AU1906" s="68"/>
      <c r="AV1906" s="68"/>
      <c r="AW1906" s="68"/>
      <c r="AX1906" s="68"/>
      <c r="AY1906" s="68"/>
      <c r="AZ1906" s="68"/>
      <c r="BA1906" s="68"/>
      <c r="BB1906" s="68"/>
      <c r="BC1906" s="68"/>
      <c r="BD1906" s="68"/>
      <c r="BE1906" s="68"/>
      <c r="BF1906" s="68"/>
      <c r="BG1906" s="68"/>
      <c r="BH1906" s="68"/>
      <c r="BI1906" s="68"/>
      <c r="BJ1906" s="68"/>
      <c r="BK1906" s="68"/>
      <c r="BL1906" s="68"/>
      <c r="BM1906" s="68"/>
      <c r="BN1906" s="68"/>
      <c r="BO1906" s="68"/>
      <c r="BP1906" s="68"/>
      <c r="BQ1906" s="68"/>
      <c r="BR1906" s="68"/>
      <c r="BS1906" s="46"/>
    </row>
    <row r="1907" spans="4:71" s="47" customFormat="1" ht="9.75" customHeight="1" x14ac:dyDescent="0.3">
      <c r="D1907" s="68"/>
      <c r="E1907" s="68"/>
      <c r="F1907" s="68"/>
      <c r="G1907" s="68"/>
      <c r="H1907" s="68"/>
      <c r="I1907" s="68"/>
      <c r="J1907" s="68"/>
      <c r="K1907" s="68"/>
      <c r="L1907" s="68"/>
      <c r="M1907" s="68"/>
      <c r="N1907" s="68"/>
      <c r="O1907" s="68"/>
      <c r="P1907" s="68"/>
      <c r="Q1907" s="68"/>
      <c r="R1907" s="68"/>
      <c r="S1907" s="68"/>
      <c r="T1907" s="68"/>
      <c r="U1907" s="68"/>
      <c r="V1907" s="68"/>
      <c r="W1907" s="68"/>
      <c r="X1907" s="68"/>
      <c r="Y1907" s="68"/>
      <c r="Z1907" s="68"/>
      <c r="AA1907" s="68"/>
      <c r="AB1907" s="68"/>
      <c r="AC1907" s="68"/>
      <c r="AD1907" s="68"/>
      <c r="AE1907" s="68"/>
      <c r="AF1907" s="68"/>
      <c r="AG1907" s="68"/>
      <c r="AH1907" s="68"/>
      <c r="AI1907" s="68"/>
      <c r="AJ1907" s="68"/>
      <c r="AK1907" s="68"/>
      <c r="AL1907" s="68"/>
      <c r="AM1907" s="68"/>
      <c r="AN1907" s="68"/>
      <c r="AO1907" s="68"/>
      <c r="AP1907" s="68"/>
      <c r="AQ1907" s="68"/>
      <c r="AR1907" s="68"/>
      <c r="AS1907" s="68"/>
      <c r="AT1907" s="68"/>
      <c r="AU1907" s="68"/>
      <c r="AV1907" s="68"/>
      <c r="AW1907" s="68"/>
      <c r="AX1907" s="68"/>
      <c r="AY1907" s="68"/>
      <c r="AZ1907" s="68"/>
      <c r="BA1907" s="68"/>
      <c r="BB1907" s="68"/>
      <c r="BC1907" s="68"/>
      <c r="BD1907" s="68"/>
      <c r="BE1907" s="68"/>
      <c r="BF1907" s="68"/>
      <c r="BG1907" s="68"/>
      <c r="BH1907" s="68"/>
      <c r="BI1907" s="68"/>
      <c r="BJ1907" s="68"/>
      <c r="BK1907" s="68"/>
      <c r="BL1907" s="68"/>
      <c r="BM1907" s="68"/>
      <c r="BN1907" s="68"/>
      <c r="BO1907" s="68"/>
      <c r="BP1907" s="68"/>
      <c r="BQ1907" s="68"/>
      <c r="BR1907" s="68"/>
      <c r="BS1907" s="46"/>
    </row>
    <row r="1908" spans="4:71" s="47" customFormat="1" ht="9.75" customHeight="1" x14ac:dyDescent="0.3">
      <c r="D1908" s="68"/>
      <c r="E1908" s="68"/>
      <c r="F1908" s="68"/>
      <c r="G1908" s="68"/>
      <c r="H1908" s="68"/>
      <c r="I1908" s="68"/>
      <c r="J1908" s="68"/>
      <c r="K1908" s="68"/>
      <c r="L1908" s="68"/>
      <c r="M1908" s="68"/>
      <c r="N1908" s="68"/>
      <c r="O1908" s="68"/>
      <c r="P1908" s="68"/>
      <c r="Q1908" s="68"/>
      <c r="R1908" s="68"/>
      <c r="S1908" s="68"/>
      <c r="T1908" s="68"/>
      <c r="U1908" s="68"/>
      <c r="V1908" s="68"/>
      <c r="W1908" s="68"/>
      <c r="X1908" s="68"/>
      <c r="Y1908" s="68"/>
      <c r="Z1908" s="68"/>
      <c r="AA1908" s="68"/>
      <c r="AB1908" s="68"/>
      <c r="AC1908" s="68"/>
      <c r="AD1908" s="68"/>
      <c r="AE1908" s="68"/>
      <c r="AF1908" s="68"/>
      <c r="AG1908" s="68"/>
      <c r="AH1908" s="68"/>
      <c r="AI1908" s="68"/>
      <c r="AJ1908" s="68"/>
      <c r="AK1908" s="68"/>
      <c r="AL1908" s="68"/>
      <c r="AM1908" s="68"/>
      <c r="AN1908" s="68"/>
      <c r="AO1908" s="68"/>
      <c r="AP1908" s="68"/>
      <c r="AQ1908" s="68"/>
      <c r="AR1908" s="68"/>
      <c r="AS1908" s="68"/>
      <c r="AT1908" s="68"/>
      <c r="AU1908" s="68"/>
      <c r="AV1908" s="68"/>
      <c r="AW1908" s="68"/>
      <c r="AX1908" s="68"/>
      <c r="AY1908" s="68"/>
      <c r="AZ1908" s="68"/>
      <c r="BA1908" s="68"/>
      <c r="BB1908" s="68"/>
      <c r="BC1908" s="68"/>
      <c r="BD1908" s="68"/>
      <c r="BE1908" s="68"/>
      <c r="BF1908" s="68"/>
      <c r="BG1908" s="68"/>
      <c r="BH1908" s="68"/>
      <c r="BI1908" s="68"/>
      <c r="BJ1908" s="68"/>
      <c r="BK1908" s="68"/>
      <c r="BL1908" s="68"/>
      <c r="BM1908" s="68"/>
      <c r="BN1908" s="68"/>
      <c r="BO1908" s="68"/>
      <c r="BP1908" s="68"/>
      <c r="BQ1908" s="68"/>
      <c r="BR1908" s="68"/>
      <c r="BS1908" s="46"/>
    </row>
    <row r="1909" spans="4:71" s="47" customFormat="1" ht="9.75" customHeight="1" x14ac:dyDescent="0.3">
      <c r="D1909" s="68"/>
      <c r="E1909" s="68"/>
      <c r="F1909" s="68"/>
      <c r="G1909" s="68"/>
      <c r="H1909" s="68"/>
      <c r="I1909" s="68"/>
      <c r="J1909" s="68"/>
      <c r="K1909" s="68"/>
      <c r="L1909" s="68"/>
      <c r="M1909" s="68"/>
      <c r="N1909" s="68"/>
      <c r="O1909" s="68"/>
      <c r="P1909" s="68"/>
      <c r="Q1909" s="68"/>
      <c r="R1909" s="68"/>
      <c r="S1909" s="68"/>
      <c r="T1909" s="68"/>
      <c r="U1909" s="68"/>
      <c r="V1909" s="68"/>
      <c r="W1909" s="68"/>
      <c r="X1909" s="68"/>
      <c r="Y1909" s="68"/>
      <c r="Z1909" s="68"/>
      <c r="AA1909" s="68"/>
      <c r="AB1909" s="68"/>
      <c r="AC1909" s="68"/>
      <c r="AD1909" s="68"/>
      <c r="AE1909" s="68"/>
      <c r="AF1909" s="68"/>
      <c r="AG1909" s="68"/>
      <c r="AH1909" s="68"/>
      <c r="AI1909" s="68"/>
      <c r="AJ1909" s="68"/>
      <c r="AK1909" s="68"/>
      <c r="AL1909" s="68"/>
      <c r="AM1909" s="68"/>
      <c r="AN1909" s="68"/>
      <c r="AO1909" s="68"/>
      <c r="AP1909" s="68"/>
      <c r="AQ1909" s="68"/>
      <c r="AR1909" s="68"/>
      <c r="AS1909" s="68"/>
      <c r="AT1909" s="68"/>
      <c r="AU1909" s="68"/>
      <c r="AV1909" s="68"/>
      <c r="AW1909" s="68"/>
      <c r="AX1909" s="68"/>
      <c r="AY1909" s="68"/>
      <c r="AZ1909" s="68"/>
      <c r="BA1909" s="68"/>
      <c r="BB1909" s="68"/>
      <c r="BC1909" s="68"/>
      <c r="BD1909" s="68"/>
      <c r="BE1909" s="68"/>
      <c r="BF1909" s="68"/>
      <c r="BG1909" s="68"/>
      <c r="BH1909" s="68"/>
      <c r="BI1909" s="68"/>
      <c r="BJ1909" s="68"/>
      <c r="BK1909" s="68"/>
      <c r="BL1909" s="68"/>
      <c r="BM1909" s="68"/>
      <c r="BN1909" s="68"/>
      <c r="BO1909" s="68"/>
      <c r="BP1909" s="68"/>
      <c r="BQ1909" s="68"/>
      <c r="BR1909" s="68"/>
      <c r="BS1909" s="46"/>
    </row>
    <row r="1910" spans="4:71" s="47" customFormat="1" ht="9.75" customHeight="1" x14ac:dyDescent="0.3">
      <c r="D1910" s="68"/>
      <c r="E1910" s="68"/>
      <c r="F1910" s="68"/>
      <c r="G1910" s="68"/>
      <c r="H1910" s="68"/>
      <c r="I1910" s="68"/>
      <c r="J1910" s="68"/>
      <c r="K1910" s="68"/>
      <c r="L1910" s="68"/>
      <c r="M1910" s="68"/>
      <c r="N1910" s="68"/>
      <c r="O1910" s="68"/>
      <c r="P1910" s="68"/>
      <c r="Q1910" s="68"/>
      <c r="R1910" s="68"/>
      <c r="S1910" s="68"/>
      <c r="T1910" s="68"/>
      <c r="U1910" s="68"/>
      <c r="V1910" s="68"/>
      <c r="W1910" s="68"/>
      <c r="X1910" s="68"/>
      <c r="Y1910" s="68"/>
      <c r="Z1910" s="68"/>
      <c r="AA1910" s="68"/>
      <c r="AB1910" s="68"/>
      <c r="AC1910" s="68"/>
      <c r="AD1910" s="68"/>
      <c r="AE1910" s="68"/>
      <c r="AF1910" s="68"/>
      <c r="AG1910" s="68"/>
      <c r="AH1910" s="68"/>
      <c r="AI1910" s="68"/>
      <c r="AJ1910" s="68"/>
      <c r="AK1910" s="68"/>
      <c r="AL1910" s="68"/>
      <c r="AM1910" s="68"/>
      <c r="AN1910" s="68"/>
      <c r="AO1910" s="68"/>
      <c r="AP1910" s="68"/>
      <c r="AQ1910" s="68"/>
      <c r="AR1910" s="68"/>
      <c r="AS1910" s="68"/>
      <c r="AT1910" s="68"/>
      <c r="AU1910" s="68"/>
      <c r="AV1910" s="68"/>
      <c r="AW1910" s="68"/>
      <c r="AX1910" s="68"/>
      <c r="AY1910" s="68"/>
      <c r="AZ1910" s="68"/>
      <c r="BA1910" s="68"/>
      <c r="BB1910" s="68"/>
      <c r="BC1910" s="68"/>
      <c r="BD1910" s="68"/>
      <c r="BE1910" s="68"/>
      <c r="BF1910" s="68"/>
      <c r="BG1910" s="68"/>
      <c r="BH1910" s="68"/>
      <c r="BI1910" s="68"/>
      <c r="BJ1910" s="68"/>
      <c r="BK1910" s="68"/>
      <c r="BL1910" s="68"/>
      <c r="BM1910" s="68"/>
      <c r="BN1910" s="68"/>
      <c r="BO1910" s="68"/>
      <c r="BP1910" s="68"/>
      <c r="BQ1910" s="68"/>
      <c r="BR1910" s="68"/>
      <c r="BS1910" s="46"/>
    </row>
    <row r="1911" spans="4:71" s="47" customFormat="1" ht="9.75" customHeight="1" x14ac:dyDescent="0.3">
      <c r="D1911" s="68"/>
      <c r="E1911" s="68"/>
      <c r="F1911" s="68"/>
      <c r="G1911" s="68"/>
      <c r="H1911" s="68"/>
      <c r="I1911" s="68"/>
      <c r="J1911" s="68"/>
      <c r="K1911" s="68"/>
      <c r="L1911" s="68"/>
      <c r="M1911" s="68"/>
      <c r="N1911" s="68"/>
      <c r="O1911" s="68"/>
      <c r="P1911" s="68"/>
      <c r="Q1911" s="68"/>
      <c r="R1911" s="68"/>
      <c r="S1911" s="68"/>
      <c r="T1911" s="68"/>
      <c r="U1911" s="68"/>
      <c r="V1911" s="68"/>
      <c r="W1911" s="68"/>
      <c r="X1911" s="68"/>
      <c r="Y1911" s="68"/>
      <c r="Z1911" s="68"/>
      <c r="AA1911" s="68"/>
      <c r="AB1911" s="68"/>
      <c r="AC1911" s="68"/>
      <c r="AD1911" s="68"/>
      <c r="AE1911" s="68"/>
      <c r="AF1911" s="68"/>
      <c r="AG1911" s="68"/>
      <c r="AH1911" s="68"/>
      <c r="AI1911" s="68"/>
      <c r="AJ1911" s="68"/>
      <c r="AK1911" s="68"/>
      <c r="AL1911" s="68"/>
      <c r="AM1911" s="68"/>
      <c r="AN1911" s="68"/>
      <c r="AO1911" s="68"/>
      <c r="AP1911" s="68"/>
      <c r="AQ1911" s="68"/>
      <c r="AR1911" s="68"/>
      <c r="AS1911" s="68"/>
      <c r="AT1911" s="68"/>
      <c r="AU1911" s="68"/>
      <c r="AV1911" s="68"/>
      <c r="AW1911" s="68"/>
      <c r="AX1911" s="68"/>
      <c r="AY1911" s="68"/>
      <c r="AZ1911" s="68"/>
      <c r="BA1911" s="68"/>
      <c r="BB1911" s="68"/>
      <c r="BC1911" s="68"/>
      <c r="BD1911" s="68"/>
      <c r="BE1911" s="68"/>
      <c r="BF1911" s="68"/>
      <c r="BG1911" s="68"/>
      <c r="BH1911" s="68"/>
      <c r="BI1911" s="68"/>
      <c r="BJ1911" s="68"/>
      <c r="BK1911" s="68"/>
      <c r="BL1911" s="68"/>
      <c r="BM1911" s="68"/>
      <c r="BN1911" s="68"/>
      <c r="BO1911" s="68"/>
      <c r="BP1911" s="68"/>
      <c r="BQ1911" s="68"/>
      <c r="BR1911" s="68"/>
      <c r="BS1911" s="46"/>
    </row>
    <row r="1912" spans="4:71" s="47" customFormat="1" ht="9.75" customHeight="1" x14ac:dyDescent="0.3">
      <c r="D1912" s="68"/>
      <c r="E1912" s="68"/>
      <c r="F1912" s="68"/>
      <c r="G1912" s="68"/>
      <c r="H1912" s="68"/>
      <c r="I1912" s="68"/>
      <c r="J1912" s="68"/>
      <c r="K1912" s="68"/>
      <c r="L1912" s="68"/>
      <c r="M1912" s="68"/>
      <c r="N1912" s="68"/>
      <c r="O1912" s="68"/>
      <c r="P1912" s="68"/>
      <c r="Q1912" s="68"/>
      <c r="R1912" s="68"/>
      <c r="S1912" s="68"/>
      <c r="T1912" s="68"/>
      <c r="U1912" s="68"/>
      <c r="V1912" s="68"/>
      <c r="W1912" s="68"/>
      <c r="X1912" s="68"/>
      <c r="Y1912" s="68"/>
      <c r="Z1912" s="68"/>
      <c r="AA1912" s="68"/>
      <c r="AB1912" s="68"/>
      <c r="AC1912" s="68"/>
      <c r="AD1912" s="68"/>
      <c r="AE1912" s="68"/>
      <c r="AF1912" s="68"/>
      <c r="AG1912" s="68"/>
      <c r="AH1912" s="68"/>
      <c r="AI1912" s="68"/>
      <c r="AJ1912" s="68"/>
      <c r="AK1912" s="68"/>
      <c r="AL1912" s="68"/>
      <c r="AM1912" s="68"/>
      <c r="AN1912" s="68"/>
      <c r="AO1912" s="68"/>
      <c r="AP1912" s="68"/>
      <c r="AQ1912" s="68"/>
      <c r="AR1912" s="68"/>
      <c r="AS1912" s="68"/>
      <c r="AT1912" s="68"/>
      <c r="AU1912" s="68"/>
      <c r="AV1912" s="68"/>
      <c r="AW1912" s="68"/>
      <c r="AX1912" s="68"/>
      <c r="AY1912" s="68"/>
      <c r="AZ1912" s="68"/>
      <c r="BA1912" s="68"/>
      <c r="BB1912" s="68"/>
      <c r="BC1912" s="68"/>
      <c r="BD1912" s="68"/>
      <c r="BE1912" s="68"/>
      <c r="BF1912" s="68"/>
      <c r="BG1912" s="68"/>
      <c r="BH1912" s="68"/>
      <c r="BI1912" s="68"/>
      <c r="BJ1912" s="68"/>
      <c r="BK1912" s="68"/>
      <c r="BL1912" s="68"/>
      <c r="BM1912" s="68"/>
      <c r="BN1912" s="68"/>
      <c r="BO1912" s="68"/>
      <c r="BP1912" s="68"/>
      <c r="BQ1912" s="68"/>
      <c r="BR1912" s="68"/>
      <c r="BS1912" s="46"/>
    </row>
    <row r="1913" spans="4:71" s="47" customFormat="1" ht="9.75" customHeight="1" x14ac:dyDescent="0.3">
      <c r="D1913" s="68"/>
      <c r="E1913" s="68"/>
      <c r="F1913" s="68"/>
      <c r="G1913" s="68"/>
      <c r="H1913" s="68"/>
      <c r="I1913" s="68"/>
      <c r="J1913" s="68"/>
      <c r="K1913" s="68"/>
      <c r="L1913" s="68"/>
      <c r="M1913" s="68"/>
      <c r="N1913" s="68"/>
      <c r="O1913" s="68"/>
      <c r="P1913" s="68"/>
      <c r="Q1913" s="68"/>
      <c r="R1913" s="68"/>
      <c r="S1913" s="68"/>
      <c r="T1913" s="68"/>
      <c r="U1913" s="68"/>
      <c r="V1913" s="68"/>
      <c r="W1913" s="68"/>
      <c r="X1913" s="68"/>
      <c r="Y1913" s="68"/>
      <c r="Z1913" s="68"/>
      <c r="AA1913" s="68"/>
      <c r="AB1913" s="68"/>
      <c r="AC1913" s="68"/>
      <c r="AD1913" s="68"/>
      <c r="AE1913" s="68"/>
      <c r="AF1913" s="68"/>
      <c r="AG1913" s="68"/>
      <c r="AH1913" s="68"/>
      <c r="AI1913" s="68"/>
      <c r="AJ1913" s="68"/>
      <c r="AK1913" s="68"/>
      <c r="AL1913" s="68"/>
      <c r="AM1913" s="68"/>
      <c r="AN1913" s="68"/>
      <c r="AO1913" s="68"/>
      <c r="AP1913" s="68"/>
      <c r="AQ1913" s="68"/>
      <c r="AR1913" s="68"/>
      <c r="AS1913" s="68"/>
      <c r="AT1913" s="68"/>
      <c r="AU1913" s="68"/>
      <c r="AV1913" s="68"/>
      <c r="AW1913" s="68"/>
      <c r="AX1913" s="68"/>
      <c r="AY1913" s="68"/>
      <c r="AZ1913" s="68"/>
      <c r="BA1913" s="68"/>
      <c r="BB1913" s="68"/>
      <c r="BC1913" s="68"/>
      <c r="BD1913" s="68"/>
      <c r="BE1913" s="68"/>
      <c r="BF1913" s="68"/>
      <c r="BG1913" s="68"/>
      <c r="BH1913" s="68"/>
      <c r="BI1913" s="68"/>
      <c r="BJ1913" s="68"/>
      <c r="BK1913" s="68"/>
      <c r="BL1913" s="68"/>
      <c r="BM1913" s="68"/>
      <c r="BN1913" s="68"/>
      <c r="BO1913" s="68"/>
      <c r="BP1913" s="68"/>
      <c r="BQ1913" s="68"/>
      <c r="BR1913" s="68"/>
      <c r="BS1913" s="46"/>
    </row>
    <row r="1914" spans="4:71" s="47" customFormat="1" ht="9.75" customHeight="1" x14ac:dyDescent="0.3">
      <c r="D1914" s="68"/>
      <c r="E1914" s="68"/>
      <c r="F1914" s="68"/>
      <c r="G1914" s="68"/>
      <c r="H1914" s="68"/>
      <c r="I1914" s="68"/>
      <c r="J1914" s="68"/>
      <c r="K1914" s="68"/>
      <c r="L1914" s="68"/>
      <c r="M1914" s="68"/>
      <c r="N1914" s="68"/>
      <c r="O1914" s="68"/>
      <c r="P1914" s="68"/>
      <c r="Q1914" s="68"/>
      <c r="R1914" s="68"/>
      <c r="S1914" s="68"/>
      <c r="T1914" s="68"/>
      <c r="U1914" s="68"/>
      <c r="V1914" s="68"/>
      <c r="W1914" s="68"/>
      <c r="X1914" s="68"/>
      <c r="Y1914" s="68"/>
      <c r="Z1914" s="68"/>
      <c r="AA1914" s="68"/>
      <c r="AB1914" s="68"/>
      <c r="AC1914" s="68"/>
      <c r="AD1914" s="68"/>
      <c r="AE1914" s="68"/>
      <c r="AF1914" s="68"/>
      <c r="AG1914" s="68"/>
      <c r="AH1914" s="68"/>
      <c r="AI1914" s="68"/>
      <c r="AJ1914" s="68"/>
      <c r="AK1914" s="68"/>
      <c r="AL1914" s="68"/>
      <c r="AM1914" s="68"/>
      <c r="AN1914" s="68"/>
      <c r="AO1914" s="68"/>
      <c r="AP1914" s="68"/>
      <c r="AQ1914" s="68"/>
      <c r="AR1914" s="68"/>
      <c r="AS1914" s="68"/>
      <c r="AT1914" s="68"/>
      <c r="AU1914" s="68"/>
      <c r="AV1914" s="68"/>
      <c r="AW1914" s="68"/>
      <c r="AX1914" s="68"/>
      <c r="AY1914" s="68"/>
      <c r="AZ1914" s="68"/>
      <c r="BA1914" s="68"/>
      <c r="BB1914" s="68"/>
      <c r="BC1914" s="68"/>
      <c r="BD1914" s="68"/>
      <c r="BE1914" s="68"/>
      <c r="BF1914" s="68"/>
      <c r="BG1914" s="68"/>
      <c r="BH1914" s="68"/>
      <c r="BI1914" s="68"/>
      <c r="BJ1914" s="68"/>
      <c r="BK1914" s="68"/>
      <c r="BL1914" s="68"/>
      <c r="BM1914" s="68"/>
      <c r="BN1914" s="68"/>
      <c r="BO1914" s="68"/>
      <c r="BP1914" s="68"/>
      <c r="BQ1914" s="68"/>
      <c r="BR1914" s="68"/>
      <c r="BS1914" s="46"/>
    </row>
    <row r="1915" spans="4:71" s="47" customFormat="1" ht="9.75" customHeight="1" x14ac:dyDescent="0.3">
      <c r="D1915" s="68"/>
      <c r="E1915" s="68"/>
      <c r="F1915" s="68"/>
      <c r="G1915" s="68"/>
      <c r="H1915" s="68"/>
      <c r="I1915" s="68"/>
      <c r="J1915" s="68"/>
      <c r="K1915" s="68"/>
      <c r="L1915" s="68"/>
      <c r="M1915" s="68"/>
      <c r="N1915" s="68"/>
      <c r="O1915" s="68"/>
      <c r="P1915" s="68"/>
      <c r="Q1915" s="68"/>
      <c r="R1915" s="68"/>
      <c r="S1915" s="68"/>
      <c r="T1915" s="68"/>
      <c r="U1915" s="68"/>
      <c r="V1915" s="68"/>
      <c r="W1915" s="68"/>
      <c r="X1915" s="68"/>
      <c r="Y1915" s="68"/>
      <c r="Z1915" s="68"/>
      <c r="AA1915" s="68"/>
      <c r="AB1915" s="68"/>
      <c r="AC1915" s="68"/>
      <c r="AD1915" s="68"/>
      <c r="AE1915" s="68"/>
      <c r="AF1915" s="68"/>
      <c r="AG1915" s="68"/>
      <c r="AH1915" s="68"/>
      <c r="AI1915" s="68"/>
      <c r="AJ1915" s="68"/>
      <c r="AK1915" s="68"/>
      <c r="AL1915" s="68"/>
      <c r="AM1915" s="68"/>
      <c r="AN1915" s="68"/>
      <c r="AO1915" s="68"/>
      <c r="AP1915" s="68"/>
      <c r="AQ1915" s="68"/>
      <c r="AR1915" s="68"/>
      <c r="AS1915" s="68"/>
      <c r="AT1915" s="68"/>
      <c r="AU1915" s="68"/>
      <c r="AV1915" s="68"/>
      <c r="AW1915" s="68"/>
      <c r="AX1915" s="68"/>
      <c r="AY1915" s="68"/>
      <c r="AZ1915" s="68"/>
      <c r="BA1915" s="68"/>
      <c r="BB1915" s="68"/>
      <c r="BC1915" s="68"/>
      <c r="BD1915" s="68"/>
      <c r="BE1915" s="68"/>
      <c r="BF1915" s="68"/>
      <c r="BG1915" s="68"/>
      <c r="BH1915" s="68"/>
      <c r="BI1915" s="68"/>
      <c r="BJ1915" s="68"/>
      <c r="BK1915" s="68"/>
      <c r="BL1915" s="68"/>
      <c r="BM1915" s="68"/>
      <c r="BN1915" s="68"/>
      <c r="BO1915" s="68"/>
      <c r="BP1915" s="68"/>
      <c r="BQ1915" s="68"/>
      <c r="BR1915" s="68"/>
      <c r="BS1915" s="46"/>
    </row>
    <row r="1916" spans="4:71" s="47" customFormat="1" ht="9.75" customHeight="1" x14ac:dyDescent="0.3">
      <c r="D1916" s="68"/>
      <c r="E1916" s="68"/>
      <c r="F1916" s="68"/>
      <c r="G1916" s="68"/>
      <c r="H1916" s="68"/>
      <c r="I1916" s="68"/>
      <c r="J1916" s="68"/>
      <c r="K1916" s="68"/>
      <c r="L1916" s="68"/>
      <c r="M1916" s="68"/>
      <c r="N1916" s="68"/>
      <c r="O1916" s="68"/>
      <c r="P1916" s="68"/>
      <c r="Q1916" s="68"/>
      <c r="R1916" s="68"/>
      <c r="S1916" s="68"/>
      <c r="T1916" s="68"/>
      <c r="U1916" s="68"/>
      <c r="V1916" s="68"/>
      <c r="W1916" s="68"/>
      <c r="X1916" s="68"/>
      <c r="Y1916" s="68"/>
      <c r="Z1916" s="68"/>
      <c r="AA1916" s="68"/>
      <c r="AB1916" s="68"/>
      <c r="AC1916" s="68"/>
      <c r="AD1916" s="68"/>
      <c r="AE1916" s="68"/>
      <c r="AF1916" s="68"/>
      <c r="AG1916" s="68"/>
      <c r="AH1916" s="68"/>
      <c r="AI1916" s="68"/>
      <c r="AJ1916" s="68"/>
      <c r="AK1916" s="68"/>
      <c r="AL1916" s="68"/>
      <c r="AM1916" s="68"/>
      <c r="AN1916" s="68"/>
      <c r="AO1916" s="68"/>
      <c r="AP1916" s="68"/>
      <c r="AQ1916" s="68"/>
      <c r="AR1916" s="68"/>
      <c r="AS1916" s="68"/>
      <c r="AT1916" s="68"/>
      <c r="AU1916" s="68"/>
      <c r="AV1916" s="68"/>
      <c r="AW1916" s="68"/>
      <c r="AX1916" s="68"/>
      <c r="AY1916" s="68"/>
      <c r="AZ1916" s="68"/>
      <c r="BA1916" s="68"/>
      <c r="BB1916" s="68"/>
      <c r="BC1916" s="68"/>
      <c r="BD1916" s="68"/>
      <c r="BE1916" s="68"/>
      <c r="BF1916" s="68"/>
      <c r="BG1916" s="68"/>
      <c r="BH1916" s="68"/>
      <c r="BI1916" s="68"/>
      <c r="BJ1916" s="68"/>
      <c r="BK1916" s="68"/>
      <c r="BL1916" s="68"/>
      <c r="BM1916" s="68"/>
      <c r="BN1916" s="68"/>
      <c r="BO1916" s="68"/>
      <c r="BP1916" s="68"/>
      <c r="BQ1916" s="68"/>
      <c r="BR1916" s="68"/>
      <c r="BS1916" s="46"/>
    </row>
    <row r="1917" spans="4:71" s="47" customFormat="1" ht="9.75" customHeight="1" x14ac:dyDescent="0.3">
      <c r="D1917" s="68"/>
      <c r="E1917" s="68"/>
      <c r="F1917" s="68"/>
      <c r="G1917" s="68"/>
      <c r="H1917" s="68"/>
      <c r="I1917" s="68"/>
      <c r="J1917" s="68"/>
      <c r="K1917" s="68"/>
      <c r="L1917" s="68"/>
      <c r="M1917" s="68"/>
      <c r="N1917" s="68"/>
      <c r="O1917" s="68"/>
      <c r="P1917" s="68"/>
      <c r="Q1917" s="68"/>
      <c r="R1917" s="68"/>
      <c r="S1917" s="68"/>
      <c r="T1917" s="68"/>
      <c r="U1917" s="68"/>
      <c r="V1917" s="68"/>
      <c r="W1917" s="68"/>
      <c r="X1917" s="68"/>
      <c r="Y1917" s="68"/>
      <c r="Z1917" s="68"/>
      <c r="AA1917" s="68"/>
      <c r="AB1917" s="68"/>
      <c r="AC1917" s="68"/>
      <c r="AD1917" s="68"/>
      <c r="AE1917" s="68"/>
      <c r="AF1917" s="68"/>
      <c r="AG1917" s="68"/>
      <c r="AH1917" s="68"/>
      <c r="AI1917" s="68"/>
      <c r="AJ1917" s="68"/>
      <c r="AK1917" s="68"/>
      <c r="AL1917" s="68"/>
      <c r="AM1917" s="68"/>
      <c r="AN1917" s="68"/>
      <c r="AO1917" s="68"/>
      <c r="AP1917" s="68"/>
      <c r="AQ1917" s="68"/>
      <c r="AR1917" s="68"/>
      <c r="AS1917" s="68"/>
      <c r="AT1917" s="68"/>
      <c r="AU1917" s="68"/>
      <c r="AV1917" s="68"/>
      <c r="AW1917" s="68"/>
      <c r="AX1917" s="68"/>
      <c r="AY1917" s="68"/>
      <c r="AZ1917" s="68"/>
      <c r="BA1917" s="68"/>
      <c r="BB1917" s="68"/>
      <c r="BC1917" s="68"/>
      <c r="BD1917" s="68"/>
      <c r="BE1917" s="68"/>
      <c r="BF1917" s="68"/>
      <c r="BG1917" s="68"/>
      <c r="BH1917" s="68"/>
      <c r="BI1917" s="68"/>
      <c r="BJ1917" s="68"/>
      <c r="BK1917" s="68"/>
      <c r="BL1917" s="68"/>
      <c r="BM1917" s="68"/>
      <c r="BN1917" s="68"/>
      <c r="BO1917" s="68"/>
      <c r="BP1917" s="68"/>
      <c r="BQ1917" s="68"/>
      <c r="BR1917" s="68"/>
      <c r="BS1917" s="46"/>
    </row>
    <row r="1918" spans="4:71" s="47" customFormat="1" ht="9.75" customHeight="1" x14ac:dyDescent="0.3">
      <c r="D1918" s="68"/>
      <c r="E1918" s="68"/>
      <c r="F1918" s="68"/>
      <c r="G1918" s="68"/>
      <c r="H1918" s="68"/>
      <c r="I1918" s="68"/>
      <c r="J1918" s="68"/>
      <c r="K1918" s="68"/>
      <c r="L1918" s="68"/>
      <c r="M1918" s="68"/>
      <c r="N1918" s="68"/>
      <c r="O1918" s="68"/>
      <c r="P1918" s="68"/>
      <c r="Q1918" s="68"/>
      <c r="R1918" s="68"/>
      <c r="S1918" s="68"/>
      <c r="T1918" s="68"/>
      <c r="U1918" s="68"/>
      <c r="V1918" s="68"/>
      <c r="W1918" s="68"/>
      <c r="X1918" s="68"/>
      <c r="Y1918" s="68"/>
      <c r="Z1918" s="68"/>
      <c r="AA1918" s="68"/>
      <c r="AB1918" s="68"/>
      <c r="AC1918" s="68"/>
      <c r="AD1918" s="68"/>
      <c r="AE1918" s="68"/>
      <c r="AF1918" s="68"/>
      <c r="AG1918" s="68"/>
      <c r="AH1918" s="68"/>
      <c r="AI1918" s="68"/>
      <c r="AJ1918" s="68"/>
      <c r="AK1918" s="68"/>
      <c r="AL1918" s="68"/>
      <c r="AM1918" s="68"/>
      <c r="AN1918" s="68"/>
      <c r="AO1918" s="68"/>
      <c r="AP1918" s="68"/>
      <c r="AQ1918" s="68"/>
      <c r="AR1918" s="68"/>
      <c r="AS1918" s="68"/>
      <c r="AT1918" s="68"/>
      <c r="AU1918" s="68"/>
      <c r="AV1918" s="68"/>
      <c r="AW1918" s="68"/>
      <c r="AX1918" s="68"/>
      <c r="AY1918" s="68"/>
      <c r="AZ1918" s="68"/>
      <c r="BA1918" s="68"/>
      <c r="BB1918" s="68"/>
      <c r="BC1918" s="68"/>
      <c r="BD1918" s="68"/>
      <c r="BE1918" s="68"/>
      <c r="BF1918" s="68"/>
      <c r="BG1918" s="68"/>
      <c r="BH1918" s="68"/>
      <c r="BI1918" s="68"/>
      <c r="BJ1918" s="68"/>
      <c r="BK1918" s="68"/>
      <c r="BL1918" s="68"/>
      <c r="BM1918" s="68"/>
      <c r="BN1918" s="68"/>
      <c r="BO1918" s="68"/>
      <c r="BP1918" s="68"/>
      <c r="BQ1918" s="68"/>
      <c r="BR1918" s="68"/>
      <c r="BS1918" s="46"/>
    </row>
    <row r="1919" spans="4:71" s="47" customFormat="1" ht="9.75" customHeight="1" x14ac:dyDescent="0.3">
      <c r="D1919" s="68"/>
      <c r="E1919" s="68"/>
      <c r="F1919" s="68"/>
      <c r="G1919" s="68"/>
      <c r="H1919" s="68"/>
      <c r="I1919" s="68"/>
      <c r="J1919" s="68"/>
      <c r="K1919" s="68"/>
      <c r="L1919" s="68"/>
      <c r="M1919" s="68"/>
      <c r="N1919" s="68"/>
      <c r="O1919" s="68"/>
      <c r="P1919" s="68"/>
      <c r="Q1919" s="68"/>
      <c r="R1919" s="68"/>
      <c r="S1919" s="68"/>
      <c r="T1919" s="68"/>
      <c r="U1919" s="68"/>
      <c r="V1919" s="68"/>
      <c r="W1919" s="68"/>
      <c r="X1919" s="68"/>
      <c r="Y1919" s="68"/>
      <c r="Z1919" s="68"/>
      <c r="AA1919" s="68"/>
      <c r="AB1919" s="68"/>
      <c r="AC1919" s="68"/>
      <c r="AD1919" s="68"/>
      <c r="AE1919" s="68"/>
      <c r="AF1919" s="68"/>
      <c r="AG1919" s="68"/>
      <c r="AH1919" s="68"/>
      <c r="AI1919" s="68"/>
      <c r="AJ1919" s="68"/>
      <c r="AK1919" s="68"/>
      <c r="AL1919" s="68"/>
      <c r="AM1919" s="68"/>
      <c r="AN1919" s="68"/>
      <c r="AO1919" s="68"/>
      <c r="AP1919" s="68"/>
      <c r="AQ1919" s="68"/>
      <c r="AR1919" s="68"/>
      <c r="AS1919" s="68"/>
      <c r="AT1919" s="68"/>
      <c r="AU1919" s="68"/>
      <c r="AV1919" s="68"/>
      <c r="AW1919" s="68"/>
      <c r="AX1919" s="68"/>
      <c r="AY1919" s="68"/>
      <c r="AZ1919" s="68"/>
      <c r="BA1919" s="68"/>
      <c r="BB1919" s="68"/>
      <c r="BC1919" s="68"/>
      <c r="BD1919" s="68"/>
      <c r="BE1919" s="68"/>
      <c r="BF1919" s="68"/>
      <c r="BG1919" s="68"/>
      <c r="BH1919" s="68"/>
      <c r="BI1919" s="68"/>
      <c r="BJ1919" s="68"/>
      <c r="BK1919" s="68"/>
      <c r="BL1919" s="68"/>
      <c r="BM1919" s="68"/>
      <c r="BN1919" s="68"/>
      <c r="BO1919" s="68"/>
      <c r="BP1919" s="68"/>
      <c r="BQ1919" s="68"/>
      <c r="BR1919" s="68"/>
      <c r="BS1919" s="46"/>
    </row>
    <row r="1920" spans="4:71" s="47" customFormat="1" ht="9.75" customHeight="1" x14ac:dyDescent="0.3">
      <c r="D1920" s="68"/>
      <c r="E1920" s="68"/>
      <c r="F1920" s="68"/>
      <c r="G1920" s="68"/>
      <c r="H1920" s="68"/>
      <c r="I1920" s="68"/>
      <c r="J1920" s="68"/>
      <c r="K1920" s="68"/>
      <c r="L1920" s="68"/>
      <c r="M1920" s="68"/>
      <c r="N1920" s="68"/>
      <c r="O1920" s="68"/>
      <c r="P1920" s="68"/>
      <c r="Q1920" s="68"/>
      <c r="R1920" s="68"/>
      <c r="S1920" s="68"/>
      <c r="T1920" s="68"/>
      <c r="U1920" s="68"/>
      <c r="V1920" s="68"/>
      <c r="W1920" s="68"/>
      <c r="X1920" s="68"/>
      <c r="Y1920" s="68"/>
      <c r="Z1920" s="68"/>
      <c r="AA1920" s="68"/>
      <c r="AB1920" s="68"/>
      <c r="AC1920" s="68"/>
      <c r="AD1920" s="68"/>
      <c r="AE1920" s="68"/>
      <c r="AF1920" s="68"/>
      <c r="AG1920" s="68"/>
      <c r="AH1920" s="68"/>
      <c r="AI1920" s="68"/>
      <c r="AJ1920" s="68"/>
      <c r="AK1920" s="68"/>
      <c r="AL1920" s="68"/>
      <c r="AM1920" s="68"/>
      <c r="AN1920" s="68"/>
      <c r="AO1920" s="68"/>
      <c r="AP1920" s="68"/>
      <c r="AQ1920" s="68"/>
      <c r="AR1920" s="68"/>
      <c r="AS1920" s="68"/>
      <c r="AT1920" s="68"/>
      <c r="AU1920" s="68"/>
      <c r="AV1920" s="68"/>
      <c r="AW1920" s="68"/>
      <c r="AX1920" s="68"/>
      <c r="AY1920" s="68"/>
      <c r="AZ1920" s="68"/>
      <c r="BA1920" s="68"/>
      <c r="BB1920" s="68"/>
      <c r="BC1920" s="68"/>
      <c r="BD1920" s="68"/>
      <c r="BE1920" s="68"/>
      <c r="BF1920" s="68"/>
      <c r="BG1920" s="68"/>
      <c r="BH1920" s="68"/>
      <c r="BI1920" s="68"/>
      <c r="BJ1920" s="68"/>
      <c r="BK1920" s="68"/>
      <c r="BL1920" s="68"/>
      <c r="BM1920" s="68"/>
      <c r="BN1920" s="68"/>
      <c r="BO1920" s="68"/>
      <c r="BP1920" s="68"/>
      <c r="BQ1920" s="68"/>
      <c r="BR1920" s="68"/>
      <c r="BS1920" s="46"/>
    </row>
    <row r="1921" spans="4:71" s="47" customFormat="1" ht="9.75" customHeight="1" x14ac:dyDescent="0.3">
      <c r="D1921" s="68"/>
      <c r="E1921" s="68"/>
      <c r="F1921" s="68"/>
      <c r="G1921" s="68"/>
      <c r="H1921" s="68"/>
      <c r="I1921" s="68"/>
      <c r="J1921" s="68"/>
      <c r="K1921" s="68"/>
      <c r="L1921" s="68"/>
      <c r="M1921" s="68"/>
      <c r="N1921" s="68"/>
      <c r="O1921" s="68"/>
      <c r="P1921" s="68"/>
      <c r="Q1921" s="68"/>
      <c r="R1921" s="68"/>
      <c r="S1921" s="68"/>
      <c r="T1921" s="68"/>
      <c r="U1921" s="68"/>
      <c r="V1921" s="68"/>
      <c r="W1921" s="68"/>
      <c r="X1921" s="68"/>
      <c r="Y1921" s="68"/>
      <c r="Z1921" s="68"/>
      <c r="AA1921" s="68"/>
      <c r="AB1921" s="68"/>
      <c r="AC1921" s="68"/>
      <c r="AD1921" s="68"/>
      <c r="AE1921" s="68"/>
      <c r="AF1921" s="68"/>
      <c r="AG1921" s="68"/>
      <c r="AH1921" s="68"/>
      <c r="AI1921" s="68"/>
      <c r="AJ1921" s="68"/>
      <c r="AK1921" s="68"/>
      <c r="AL1921" s="68"/>
      <c r="AM1921" s="68"/>
      <c r="AN1921" s="68"/>
      <c r="AO1921" s="68"/>
      <c r="AP1921" s="68"/>
      <c r="AQ1921" s="68"/>
      <c r="AR1921" s="68"/>
      <c r="AS1921" s="68"/>
      <c r="AT1921" s="68"/>
      <c r="AU1921" s="68"/>
      <c r="AV1921" s="68"/>
      <c r="AW1921" s="68"/>
      <c r="AX1921" s="68"/>
      <c r="AY1921" s="68"/>
      <c r="AZ1921" s="68"/>
      <c r="BA1921" s="68"/>
      <c r="BB1921" s="68"/>
      <c r="BC1921" s="68"/>
      <c r="BD1921" s="68"/>
      <c r="BE1921" s="68"/>
      <c r="BF1921" s="68"/>
      <c r="BG1921" s="68"/>
      <c r="BH1921" s="68"/>
      <c r="BI1921" s="68"/>
      <c r="BJ1921" s="68"/>
      <c r="BK1921" s="68"/>
      <c r="BL1921" s="68"/>
      <c r="BM1921" s="68"/>
      <c r="BN1921" s="68"/>
      <c r="BO1921" s="68"/>
      <c r="BP1921" s="68"/>
      <c r="BQ1921" s="68"/>
      <c r="BR1921" s="68"/>
      <c r="BS1921" s="46"/>
    </row>
    <row r="1922" spans="4:71" s="47" customFormat="1" ht="9.75" customHeight="1" x14ac:dyDescent="0.3">
      <c r="D1922" s="68"/>
      <c r="E1922" s="68"/>
      <c r="F1922" s="68"/>
      <c r="G1922" s="68"/>
      <c r="H1922" s="68"/>
      <c r="I1922" s="68"/>
      <c r="J1922" s="68"/>
      <c r="K1922" s="68"/>
      <c r="L1922" s="68"/>
      <c r="M1922" s="68"/>
      <c r="N1922" s="68"/>
      <c r="O1922" s="68"/>
      <c r="P1922" s="68"/>
      <c r="Q1922" s="68"/>
      <c r="R1922" s="68"/>
      <c r="S1922" s="68"/>
      <c r="T1922" s="68"/>
      <c r="U1922" s="68"/>
      <c r="V1922" s="68"/>
      <c r="W1922" s="68"/>
      <c r="X1922" s="68"/>
      <c r="Y1922" s="68"/>
      <c r="Z1922" s="68"/>
      <c r="AA1922" s="68"/>
      <c r="AB1922" s="68"/>
      <c r="AC1922" s="68"/>
      <c r="AD1922" s="68"/>
      <c r="AE1922" s="68"/>
      <c r="AF1922" s="68"/>
      <c r="AG1922" s="68"/>
      <c r="AH1922" s="68"/>
      <c r="AI1922" s="68"/>
      <c r="AJ1922" s="68"/>
      <c r="AK1922" s="68"/>
      <c r="AL1922" s="68"/>
      <c r="AM1922" s="68"/>
      <c r="AN1922" s="68"/>
      <c r="AO1922" s="68"/>
      <c r="AP1922" s="68"/>
      <c r="AQ1922" s="68"/>
      <c r="AR1922" s="68"/>
      <c r="AS1922" s="68"/>
      <c r="AT1922" s="68"/>
      <c r="AU1922" s="68"/>
      <c r="AV1922" s="68"/>
      <c r="AW1922" s="68"/>
      <c r="AX1922" s="68"/>
      <c r="AY1922" s="68"/>
      <c r="AZ1922" s="68"/>
      <c r="BA1922" s="68"/>
      <c r="BB1922" s="68"/>
      <c r="BC1922" s="68"/>
      <c r="BD1922" s="68"/>
      <c r="BE1922" s="68"/>
      <c r="BF1922" s="68"/>
      <c r="BG1922" s="68"/>
      <c r="BH1922" s="68"/>
      <c r="BI1922" s="68"/>
      <c r="BJ1922" s="68"/>
      <c r="BK1922" s="68"/>
      <c r="BL1922" s="68"/>
      <c r="BM1922" s="68"/>
      <c r="BN1922" s="68"/>
      <c r="BO1922" s="68"/>
      <c r="BP1922" s="68"/>
      <c r="BQ1922" s="68"/>
      <c r="BR1922" s="68"/>
      <c r="BS1922" s="46"/>
    </row>
    <row r="1923" spans="4:71" s="47" customFormat="1" ht="9.75" customHeight="1" x14ac:dyDescent="0.3">
      <c r="D1923" s="68"/>
      <c r="E1923" s="68"/>
      <c r="F1923" s="68"/>
      <c r="G1923" s="68"/>
      <c r="H1923" s="68"/>
      <c r="I1923" s="68"/>
      <c r="J1923" s="68"/>
      <c r="K1923" s="68"/>
      <c r="L1923" s="68"/>
      <c r="M1923" s="68"/>
      <c r="N1923" s="68"/>
      <c r="O1923" s="68"/>
      <c r="P1923" s="68"/>
      <c r="Q1923" s="68"/>
      <c r="R1923" s="68"/>
      <c r="S1923" s="68"/>
      <c r="T1923" s="68"/>
      <c r="U1923" s="68"/>
      <c r="V1923" s="68"/>
      <c r="W1923" s="68"/>
      <c r="X1923" s="68"/>
      <c r="Y1923" s="68"/>
      <c r="Z1923" s="68"/>
      <c r="AA1923" s="68"/>
      <c r="AB1923" s="68"/>
      <c r="AC1923" s="68"/>
      <c r="AD1923" s="68"/>
      <c r="AE1923" s="68"/>
      <c r="AF1923" s="68"/>
      <c r="AG1923" s="68"/>
      <c r="AH1923" s="68"/>
      <c r="AI1923" s="68"/>
      <c r="AJ1923" s="68"/>
      <c r="AK1923" s="68"/>
      <c r="AL1923" s="68"/>
      <c r="AM1923" s="68"/>
      <c r="AN1923" s="68"/>
      <c r="AO1923" s="68"/>
      <c r="AP1923" s="68"/>
      <c r="AQ1923" s="68"/>
      <c r="AR1923" s="68"/>
      <c r="AS1923" s="68"/>
      <c r="AT1923" s="68"/>
      <c r="AU1923" s="68"/>
      <c r="AV1923" s="68"/>
      <c r="AW1923" s="68"/>
      <c r="AX1923" s="68"/>
      <c r="AY1923" s="68"/>
      <c r="AZ1923" s="68"/>
      <c r="BA1923" s="68"/>
      <c r="BB1923" s="68"/>
      <c r="BC1923" s="68"/>
      <c r="BD1923" s="68"/>
      <c r="BE1923" s="68"/>
      <c r="BF1923" s="68"/>
      <c r="BG1923" s="68"/>
      <c r="BH1923" s="68"/>
      <c r="BI1923" s="68"/>
      <c r="BJ1923" s="68"/>
      <c r="BK1923" s="68"/>
      <c r="BL1923" s="68"/>
      <c r="BM1923" s="68"/>
      <c r="BN1923" s="68"/>
      <c r="BO1923" s="68"/>
      <c r="BP1923" s="68"/>
      <c r="BQ1923" s="68"/>
      <c r="BR1923" s="68"/>
      <c r="BS1923" s="46"/>
    </row>
    <row r="1924" spans="4:71" s="47" customFormat="1" ht="9.75" customHeight="1" x14ac:dyDescent="0.3">
      <c r="D1924" s="68"/>
      <c r="E1924" s="68"/>
      <c r="F1924" s="68"/>
      <c r="G1924" s="68"/>
      <c r="H1924" s="68"/>
      <c r="I1924" s="68"/>
      <c r="J1924" s="68"/>
      <c r="K1924" s="68"/>
      <c r="L1924" s="68"/>
      <c r="M1924" s="68"/>
      <c r="N1924" s="68"/>
      <c r="O1924" s="68"/>
      <c r="P1924" s="68"/>
      <c r="Q1924" s="68"/>
      <c r="R1924" s="68"/>
      <c r="S1924" s="68"/>
      <c r="T1924" s="68"/>
      <c r="U1924" s="68"/>
      <c r="V1924" s="68"/>
      <c r="W1924" s="68"/>
      <c r="X1924" s="68"/>
      <c r="Y1924" s="68"/>
      <c r="Z1924" s="68"/>
      <c r="AA1924" s="68"/>
      <c r="AB1924" s="68"/>
      <c r="AC1924" s="68"/>
      <c r="AD1924" s="68"/>
      <c r="AE1924" s="68"/>
      <c r="AF1924" s="68"/>
      <c r="AG1924" s="68"/>
      <c r="AH1924" s="68"/>
      <c r="AI1924" s="68"/>
      <c r="AJ1924" s="68"/>
      <c r="AK1924" s="68"/>
      <c r="AL1924" s="68"/>
      <c r="AM1924" s="68"/>
      <c r="AN1924" s="68"/>
      <c r="AO1924" s="68"/>
      <c r="AP1924" s="68"/>
      <c r="AQ1924" s="68"/>
      <c r="AR1924" s="68"/>
      <c r="AS1924" s="68"/>
      <c r="AT1924" s="68"/>
      <c r="AU1924" s="68"/>
      <c r="AV1924" s="68"/>
      <c r="AW1924" s="68"/>
      <c r="AX1924" s="68"/>
      <c r="AY1924" s="68"/>
      <c r="AZ1924" s="68"/>
      <c r="BA1924" s="68"/>
      <c r="BB1924" s="68"/>
      <c r="BC1924" s="68"/>
      <c r="BD1924" s="68"/>
      <c r="BE1924" s="68"/>
      <c r="BF1924" s="68"/>
      <c r="BG1924" s="68"/>
      <c r="BH1924" s="68"/>
      <c r="BI1924" s="68"/>
      <c r="BJ1924" s="68"/>
      <c r="BK1924" s="68"/>
      <c r="BL1924" s="68"/>
      <c r="BM1924" s="68"/>
      <c r="BN1924" s="68"/>
      <c r="BO1924" s="68"/>
      <c r="BP1924" s="68"/>
      <c r="BQ1924" s="68"/>
      <c r="BR1924" s="68"/>
      <c r="BS1924" s="46"/>
    </row>
    <row r="1925" spans="4:71" s="47" customFormat="1" ht="9.75" customHeight="1" x14ac:dyDescent="0.3">
      <c r="D1925" s="68"/>
      <c r="E1925" s="68"/>
      <c r="F1925" s="68"/>
      <c r="G1925" s="68"/>
      <c r="H1925" s="68"/>
      <c r="I1925" s="68"/>
      <c r="J1925" s="68"/>
      <c r="K1925" s="68"/>
      <c r="L1925" s="68"/>
      <c r="M1925" s="68"/>
      <c r="N1925" s="68"/>
      <c r="O1925" s="68"/>
      <c r="P1925" s="68"/>
      <c r="Q1925" s="68"/>
      <c r="R1925" s="68"/>
      <c r="S1925" s="68"/>
      <c r="T1925" s="68"/>
      <c r="U1925" s="68"/>
      <c r="V1925" s="68"/>
      <c r="W1925" s="68"/>
      <c r="X1925" s="68"/>
      <c r="Y1925" s="68"/>
      <c r="Z1925" s="68"/>
      <c r="AA1925" s="68"/>
      <c r="AB1925" s="68"/>
      <c r="AC1925" s="68"/>
      <c r="AD1925" s="68"/>
      <c r="AE1925" s="68"/>
      <c r="AF1925" s="68"/>
      <c r="AG1925" s="68"/>
      <c r="AH1925" s="68"/>
      <c r="AI1925" s="68"/>
      <c r="AJ1925" s="68"/>
      <c r="AK1925" s="68"/>
      <c r="AL1925" s="68"/>
      <c r="AM1925" s="68"/>
      <c r="AN1925" s="68"/>
      <c r="AO1925" s="68"/>
      <c r="AP1925" s="68"/>
      <c r="AQ1925" s="68"/>
      <c r="AR1925" s="68"/>
      <c r="AS1925" s="68"/>
      <c r="AT1925" s="68"/>
      <c r="AU1925" s="68"/>
      <c r="AV1925" s="68"/>
      <c r="AW1925" s="68"/>
      <c r="AX1925" s="68"/>
      <c r="AY1925" s="68"/>
      <c r="AZ1925" s="68"/>
      <c r="BA1925" s="68"/>
      <c r="BB1925" s="68"/>
      <c r="BC1925" s="68"/>
      <c r="BD1925" s="68"/>
      <c r="BE1925" s="68"/>
      <c r="BF1925" s="68"/>
      <c r="BG1925" s="68"/>
      <c r="BH1925" s="68"/>
      <c r="BI1925" s="68"/>
      <c r="BJ1925" s="68"/>
      <c r="BK1925" s="68"/>
      <c r="BL1925" s="68"/>
      <c r="BM1925" s="68"/>
      <c r="BN1925" s="68"/>
      <c r="BO1925" s="68"/>
      <c r="BP1925" s="68"/>
      <c r="BQ1925" s="68"/>
      <c r="BR1925" s="68"/>
      <c r="BS1925" s="46"/>
    </row>
    <row r="1926" spans="4:71" s="47" customFormat="1" ht="9.75" customHeight="1" x14ac:dyDescent="0.3">
      <c r="D1926" s="68"/>
      <c r="E1926" s="68"/>
      <c r="F1926" s="68"/>
      <c r="G1926" s="68"/>
      <c r="H1926" s="68"/>
      <c r="I1926" s="68"/>
      <c r="J1926" s="68"/>
      <c r="K1926" s="68"/>
      <c r="L1926" s="68"/>
      <c r="M1926" s="68"/>
      <c r="N1926" s="68"/>
      <c r="O1926" s="68"/>
      <c r="P1926" s="68"/>
      <c r="Q1926" s="68"/>
      <c r="R1926" s="68"/>
      <c r="S1926" s="68"/>
      <c r="T1926" s="68"/>
      <c r="U1926" s="68"/>
      <c r="V1926" s="68"/>
      <c r="W1926" s="68"/>
      <c r="X1926" s="68"/>
      <c r="Y1926" s="68"/>
      <c r="Z1926" s="68"/>
      <c r="AA1926" s="68"/>
      <c r="AB1926" s="68"/>
      <c r="AC1926" s="68"/>
      <c r="AD1926" s="68"/>
      <c r="AE1926" s="68"/>
      <c r="AF1926" s="68"/>
      <c r="AG1926" s="68"/>
      <c r="AH1926" s="68"/>
      <c r="AI1926" s="68"/>
      <c r="AJ1926" s="68"/>
      <c r="AK1926" s="68"/>
      <c r="AL1926" s="68"/>
      <c r="AM1926" s="68"/>
      <c r="AN1926" s="68"/>
      <c r="AO1926" s="68"/>
      <c r="AP1926" s="68"/>
      <c r="AQ1926" s="68"/>
      <c r="AR1926" s="68"/>
      <c r="AS1926" s="68"/>
      <c r="AT1926" s="68"/>
      <c r="AU1926" s="68"/>
      <c r="AV1926" s="68"/>
      <c r="AW1926" s="68"/>
      <c r="AX1926" s="68"/>
      <c r="AY1926" s="68"/>
      <c r="AZ1926" s="68"/>
      <c r="BA1926" s="68"/>
      <c r="BB1926" s="68"/>
      <c r="BC1926" s="68"/>
      <c r="BD1926" s="68"/>
      <c r="BE1926" s="68"/>
      <c r="BF1926" s="68"/>
      <c r="BG1926" s="68"/>
      <c r="BH1926" s="68"/>
      <c r="BI1926" s="68"/>
      <c r="BJ1926" s="68"/>
      <c r="BK1926" s="68"/>
      <c r="BL1926" s="68"/>
      <c r="BM1926" s="68"/>
      <c r="BN1926" s="68"/>
      <c r="BO1926" s="68"/>
      <c r="BP1926" s="68"/>
      <c r="BQ1926" s="68"/>
      <c r="BR1926" s="68"/>
      <c r="BS1926" s="46"/>
    </row>
    <row r="1927" spans="4:71" s="47" customFormat="1" ht="9.75" customHeight="1" x14ac:dyDescent="0.3">
      <c r="D1927" s="68"/>
      <c r="E1927" s="68"/>
      <c r="F1927" s="68"/>
      <c r="G1927" s="68"/>
      <c r="H1927" s="68"/>
      <c r="I1927" s="68"/>
      <c r="J1927" s="68"/>
      <c r="K1927" s="68"/>
      <c r="L1927" s="68"/>
      <c r="M1927" s="68"/>
      <c r="N1927" s="68"/>
      <c r="O1927" s="68"/>
      <c r="P1927" s="68"/>
      <c r="Q1927" s="68"/>
      <c r="R1927" s="68"/>
      <c r="S1927" s="68"/>
      <c r="T1927" s="68"/>
      <c r="U1927" s="68"/>
      <c r="V1927" s="68"/>
      <c r="W1927" s="68"/>
      <c r="X1927" s="68"/>
      <c r="Y1927" s="68"/>
      <c r="Z1927" s="68"/>
      <c r="AA1927" s="68"/>
      <c r="AB1927" s="68"/>
      <c r="AC1927" s="68"/>
      <c r="AD1927" s="68"/>
      <c r="AE1927" s="68"/>
      <c r="AF1927" s="68"/>
      <c r="AG1927" s="68"/>
      <c r="AH1927" s="68"/>
      <c r="AI1927" s="68"/>
      <c r="AJ1927" s="68"/>
      <c r="AK1927" s="68"/>
      <c r="AL1927" s="68"/>
      <c r="AM1927" s="68"/>
      <c r="AN1927" s="68"/>
      <c r="AO1927" s="68"/>
      <c r="AP1927" s="68"/>
      <c r="AQ1927" s="68"/>
      <c r="AR1927" s="68"/>
      <c r="AS1927" s="68"/>
      <c r="AT1927" s="68"/>
      <c r="AU1927" s="68"/>
      <c r="AV1927" s="68"/>
      <c r="AW1927" s="68"/>
      <c r="AX1927" s="68"/>
      <c r="AY1927" s="68"/>
      <c r="AZ1927" s="68"/>
      <c r="BA1927" s="68"/>
      <c r="BB1927" s="68"/>
      <c r="BC1927" s="68"/>
      <c r="BD1927" s="68"/>
      <c r="BE1927" s="68"/>
      <c r="BF1927" s="68"/>
      <c r="BG1927" s="68"/>
      <c r="BH1927" s="68"/>
      <c r="BI1927" s="68"/>
      <c r="BJ1927" s="68"/>
      <c r="BK1927" s="68"/>
      <c r="BL1927" s="68"/>
      <c r="BM1927" s="68"/>
      <c r="BN1927" s="68"/>
      <c r="BO1927" s="68"/>
      <c r="BP1927" s="68"/>
      <c r="BQ1927" s="68"/>
      <c r="BR1927" s="68"/>
      <c r="BS1927" s="46"/>
    </row>
    <row r="1928" spans="4:71" s="47" customFormat="1" ht="9.75" customHeight="1" x14ac:dyDescent="0.3">
      <c r="D1928" s="68"/>
      <c r="E1928" s="68"/>
      <c r="F1928" s="68"/>
      <c r="G1928" s="68"/>
      <c r="H1928" s="68"/>
      <c r="I1928" s="68"/>
      <c r="J1928" s="68"/>
      <c r="K1928" s="68"/>
      <c r="L1928" s="68"/>
      <c r="M1928" s="68"/>
      <c r="N1928" s="68"/>
      <c r="O1928" s="68"/>
      <c r="P1928" s="68"/>
      <c r="Q1928" s="68"/>
      <c r="R1928" s="68"/>
      <c r="S1928" s="68"/>
      <c r="T1928" s="68"/>
      <c r="U1928" s="68"/>
      <c r="V1928" s="68"/>
      <c r="W1928" s="68"/>
      <c r="X1928" s="68"/>
      <c r="Y1928" s="68"/>
      <c r="Z1928" s="68"/>
      <c r="AA1928" s="68"/>
      <c r="AB1928" s="68"/>
      <c r="AC1928" s="68"/>
      <c r="AD1928" s="68"/>
      <c r="AE1928" s="68"/>
      <c r="AF1928" s="68"/>
      <c r="AG1928" s="68"/>
      <c r="AH1928" s="68"/>
      <c r="AI1928" s="68"/>
      <c r="AJ1928" s="68"/>
      <c r="AK1928" s="68"/>
      <c r="AL1928" s="68"/>
      <c r="AM1928" s="68"/>
      <c r="AN1928" s="68"/>
      <c r="AO1928" s="68"/>
      <c r="AP1928" s="68"/>
      <c r="AQ1928" s="68"/>
      <c r="AR1928" s="68"/>
      <c r="AS1928" s="68"/>
      <c r="AT1928" s="68"/>
      <c r="AU1928" s="68"/>
      <c r="AV1928" s="68"/>
      <c r="AW1928" s="68"/>
      <c r="AX1928" s="68"/>
      <c r="AY1928" s="68"/>
      <c r="AZ1928" s="68"/>
      <c r="BA1928" s="68"/>
      <c r="BB1928" s="68"/>
      <c r="BC1928" s="68"/>
      <c r="BD1928" s="68"/>
      <c r="BE1928" s="68"/>
      <c r="BF1928" s="68"/>
      <c r="BG1928" s="68"/>
      <c r="BH1928" s="68"/>
      <c r="BI1928" s="68"/>
      <c r="BJ1928" s="68"/>
      <c r="BK1928" s="68"/>
      <c r="BL1928" s="68"/>
      <c r="BM1928" s="68"/>
      <c r="BN1928" s="68"/>
      <c r="BO1928" s="68"/>
      <c r="BP1928" s="68"/>
      <c r="BQ1928" s="68"/>
      <c r="BR1928" s="68"/>
      <c r="BS1928" s="46"/>
    </row>
    <row r="1929" spans="4:71" s="47" customFormat="1" ht="9.75" customHeight="1" x14ac:dyDescent="0.3">
      <c r="D1929" s="68"/>
      <c r="E1929" s="68"/>
      <c r="F1929" s="68"/>
      <c r="G1929" s="68"/>
      <c r="H1929" s="68"/>
      <c r="I1929" s="68"/>
      <c r="J1929" s="68"/>
      <c r="K1929" s="68"/>
      <c r="L1929" s="68"/>
      <c r="M1929" s="68"/>
      <c r="N1929" s="68"/>
      <c r="O1929" s="68"/>
      <c r="P1929" s="68"/>
      <c r="Q1929" s="68"/>
      <c r="R1929" s="68"/>
      <c r="S1929" s="68"/>
      <c r="T1929" s="68"/>
      <c r="U1929" s="68"/>
      <c r="V1929" s="68"/>
      <c r="W1929" s="68"/>
      <c r="X1929" s="68"/>
      <c r="Y1929" s="68"/>
      <c r="Z1929" s="68"/>
      <c r="AA1929" s="68"/>
      <c r="AB1929" s="68"/>
      <c r="AC1929" s="68"/>
      <c r="AD1929" s="68"/>
      <c r="AE1929" s="68"/>
      <c r="AF1929" s="68"/>
      <c r="AG1929" s="68"/>
      <c r="AH1929" s="68"/>
      <c r="AI1929" s="68"/>
      <c r="AJ1929" s="68"/>
      <c r="AK1929" s="68"/>
      <c r="AL1929" s="68"/>
      <c r="AM1929" s="68"/>
      <c r="AN1929" s="68"/>
      <c r="AO1929" s="68"/>
      <c r="AP1929" s="68"/>
      <c r="AQ1929" s="68"/>
      <c r="AR1929" s="68"/>
      <c r="AS1929" s="68"/>
      <c r="AT1929" s="68"/>
      <c r="AU1929" s="68"/>
      <c r="AV1929" s="68"/>
      <c r="AW1929" s="68"/>
      <c r="AX1929" s="68"/>
      <c r="AY1929" s="68"/>
      <c r="AZ1929" s="68"/>
      <c r="BA1929" s="68"/>
      <c r="BB1929" s="68"/>
      <c r="BC1929" s="68"/>
      <c r="BD1929" s="68"/>
      <c r="BE1929" s="68"/>
      <c r="BF1929" s="68"/>
      <c r="BG1929" s="68"/>
      <c r="BH1929" s="68"/>
      <c r="BI1929" s="68"/>
      <c r="BJ1929" s="68"/>
      <c r="BK1929" s="68"/>
      <c r="BL1929" s="68"/>
      <c r="BM1929" s="68"/>
      <c r="BN1929" s="68"/>
      <c r="BO1929" s="68"/>
      <c r="BP1929" s="68"/>
      <c r="BQ1929" s="68"/>
      <c r="BR1929" s="68"/>
      <c r="BS1929" s="46"/>
    </row>
    <row r="1930" spans="4:71" s="47" customFormat="1" ht="9.75" customHeight="1" x14ac:dyDescent="0.3">
      <c r="D1930" s="68"/>
      <c r="E1930" s="68"/>
      <c r="F1930" s="68"/>
      <c r="G1930" s="68"/>
      <c r="H1930" s="68"/>
      <c r="I1930" s="68"/>
      <c r="J1930" s="68"/>
      <c r="K1930" s="68"/>
      <c r="L1930" s="68"/>
      <c r="M1930" s="68"/>
      <c r="N1930" s="68"/>
      <c r="O1930" s="68"/>
      <c r="P1930" s="68"/>
      <c r="Q1930" s="68"/>
      <c r="R1930" s="68"/>
      <c r="S1930" s="68"/>
      <c r="T1930" s="68"/>
      <c r="U1930" s="68"/>
      <c r="V1930" s="68"/>
      <c r="W1930" s="68"/>
      <c r="X1930" s="68"/>
      <c r="Y1930" s="68"/>
      <c r="Z1930" s="68"/>
      <c r="AA1930" s="68"/>
      <c r="AB1930" s="68"/>
      <c r="AC1930" s="68"/>
      <c r="AD1930" s="68"/>
      <c r="AE1930" s="68"/>
      <c r="AF1930" s="68"/>
      <c r="AG1930" s="68"/>
      <c r="AH1930" s="68"/>
      <c r="AI1930" s="68"/>
      <c r="AJ1930" s="68"/>
      <c r="AK1930" s="68"/>
      <c r="AL1930" s="68"/>
      <c r="AM1930" s="68"/>
      <c r="AN1930" s="68"/>
      <c r="AO1930" s="68"/>
      <c r="AP1930" s="68"/>
      <c r="AQ1930" s="68"/>
      <c r="AR1930" s="68"/>
      <c r="AS1930" s="68"/>
      <c r="AT1930" s="68"/>
      <c r="AU1930" s="68"/>
      <c r="AV1930" s="68"/>
      <c r="AW1930" s="68"/>
      <c r="AX1930" s="68"/>
      <c r="AY1930" s="68"/>
      <c r="AZ1930" s="68"/>
      <c r="BA1930" s="68"/>
      <c r="BB1930" s="68"/>
      <c r="BC1930" s="68"/>
      <c r="BD1930" s="68"/>
      <c r="BE1930" s="68"/>
      <c r="BF1930" s="68"/>
      <c r="BG1930" s="68"/>
      <c r="BH1930" s="68"/>
      <c r="BI1930" s="68"/>
      <c r="BJ1930" s="68"/>
      <c r="BK1930" s="68"/>
      <c r="BL1930" s="68"/>
      <c r="BM1930" s="68"/>
      <c r="BN1930" s="68"/>
      <c r="BO1930" s="68"/>
      <c r="BP1930" s="68"/>
      <c r="BQ1930" s="68"/>
      <c r="BR1930" s="68"/>
      <c r="BS1930" s="46"/>
    </row>
    <row r="1931" spans="4:71" s="47" customFormat="1" ht="9.75" customHeight="1" x14ac:dyDescent="0.3">
      <c r="D1931" s="68"/>
      <c r="E1931" s="68"/>
      <c r="F1931" s="68"/>
      <c r="G1931" s="68"/>
      <c r="H1931" s="68"/>
      <c r="I1931" s="68"/>
      <c r="J1931" s="68"/>
      <c r="K1931" s="68"/>
      <c r="L1931" s="68"/>
      <c r="M1931" s="68"/>
      <c r="N1931" s="68"/>
      <c r="O1931" s="68"/>
      <c r="P1931" s="68"/>
      <c r="Q1931" s="68"/>
      <c r="R1931" s="68"/>
      <c r="S1931" s="68"/>
      <c r="T1931" s="68"/>
      <c r="U1931" s="68"/>
      <c r="V1931" s="68"/>
      <c r="W1931" s="68"/>
      <c r="X1931" s="68"/>
      <c r="Y1931" s="68"/>
      <c r="Z1931" s="68"/>
      <c r="AA1931" s="68"/>
      <c r="AB1931" s="68"/>
      <c r="AC1931" s="68"/>
      <c r="AD1931" s="68"/>
      <c r="AE1931" s="68"/>
      <c r="AF1931" s="68"/>
      <c r="AG1931" s="68"/>
      <c r="AH1931" s="68"/>
      <c r="AI1931" s="68"/>
      <c r="AJ1931" s="68"/>
      <c r="AK1931" s="68"/>
      <c r="AL1931" s="68"/>
      <c r="AM1931" s="68"/>
      <c r="AN1931" s="68"/>
      <c r="AO1931" s="68"/>
      <c r="AP1931" s="68"/>
      <c r="AQ1931" s="68"/>
      <c r="AR1931" s="68"/>
      <c r="AS1931" s="68"/>
      <c r="AT1931" s="68"/>
      <c r="AU1931" s="68"/>
      <c r="AV1931" s="68"/>
      <c r="AW1931" s="68"/>
      <c r="AX1931" s="68"/>
      <c r="AY1931" s="68"/>
      <c r="AZ1931" s="68"/>
      <c r="BA1931" s="68"/>
      <c r="BB1931" s="68"/>
      <c r="BC1931" s="68"/>
      <c r="BD1931" s="68"/>
      <c r="BE1931" s="68"/>
      <c r="BF1931" s="68"/>
      <c r="BG1931" s="68"/>
      <c r="BH1931" s="68"/>
      <c r="BI1931" s="68"/>
      <c r="BJ1931" s="68"/>
      <c r="BK1931" s="68"/>
      <c r="BL1931" s="68"/>
      <c r="BM1931" s="68"/>
      <c r="BN1931" s="68"/>
      <c r="BO1931" s="68"/>
      <c r="BP1931" s="68"/>
      <c r="BQ1931" s="68"/>
      <c r="BR1931" s="68"/>
      <c r="BS1931" s="46"/>
    </row>
    <row r="1932" spans="4:71" s="47" customFormat="1" ht="9.75" customHeight="1" x14ac:dyDescent="0.3">
      <c r="D1932" s="68"/>
      <c r="E1932" s="68"/>
      <c r="F1932" s="68"/>
      <c r="G1932" s="68"/>
      <c r="H1932" s="68"/>
      <c r="I1932" s="68"/>
      <c r="J1932" s="68"/>
      <c r="K1932" s="68"/>
      <c r="L1932" s="68"/>
      <c r="M1932" s="68"/>
      <c r="N1932" s="68"/>
      <c r="O1932" s="68"/>
      <c r="P1932" s="68"/>
      <c r="Q1932" s="68"/>
      <c r="R1932" s="68"/>
      <c r="S1932" s="68"/>
      <c r="T1932" s="68"/>
      <c r="U1932" s="68"/>
      <c r="V1932" s="68"/>
      <c r="W1932" s="68"/>
      <c r="X1932" s="68"/>
      <c r="Y1932" s="68"/>
      <c r="Z1932" s="68"/>
      <c r="AA1932" s="68"/>
      <c r="AB1932" s="68"/>
      <c r="AC1932" s="68"/>
      <c r="AD1932" s="68"/>
      <c r="AE1932" s="68"/>
      <c r="AF1932" s="68"/>
      <c r="AG1932" s="68"/>
      <c r="AH1932" s="68"/>
      <c r="AI1932" s="68"/>
      <c r="AJ1932" s="68"/>
      <c r="AK1932" s="68"/>
      <c r="AL1932" s="68"/>
      <c r="AM1932" s="68"/>
      <c r="AN1932" s="68"/>
      <c r="AO1932" s="68"/>
      <c r="AP1932" s="68"/>
      <c r="AQ1932" s="68"/>
      <c r="AR1932" s="68"/>
      <c r="AS1932" s="68"/>
      <c r="AT1932" s="68"/>
      <c r="AU1932" s="68"/>
      <c r="AV1932" s="68"/>
      <c r="AW1932" s="68"/>
      <c r="AX1932" s="68"/>
      <c r="AY1932" s="68"/>
      <c r="AZ1932" s="68"/>
      <c r="BA1932" s="68"/>
      <c r="BB1932" s="68"/>
      <c r="BC1932" s="68"/>
      <c r="BD1932" s="68"/>
      <c r="BE1932" s="68"/>
      <c r="BF1932" s="68"/>
      <c r="BG1932" s="68"/>
      <c r="BH1932" s="68"/>
      <c r="BI1932" s="68"/>
      <c r="BJ1932" s="68"/>
      <c r="BK1932" s="68"/>
      <c r="BL1932" s="68"/>
      <c r="BM1932" s="68"/>
      <c r="BN1932" s="68"/>
      <c r="BO1932" s="68"/>
      <c r="BP1932" s="68"/>
      <c r="BQ1932" s="68"/>
      <c r="BR1932" s="68"/>
      <c r="BS1932" s="46"/>
    </row>
    <row r="1933" spans="4:71" s="47" customFormat="1" ht="9.75" customHeight="1" x14ac:dyDescent="0.3">
      <c r="D1933" s="68"/>
      <c r="E1933" s="68"/>
      <c r="F1933" s="68"/>
      <c r="G1933" s="68"/>
      <c r="H1933" s="68"/>
      <c r="I1933" s="68"/>
      <c r="J1933" s="68"/>
      <c r="K1933" s="68"/>
      <c r="L1933" s="68"/>
      <c r="M1933" s="68"/>
      <c r="N1933" s="68"/>
      <c r="O1933" s="68"/>
      <c r="P1933" s="68"/>
      <c r="Q1933" s="68"/>
      <c r="R1933" s="68"/>
      <c r="S1933" s="68"/>
      <c r="T1933" s="68"/>
      <c r="U1933" s="68"/>
      <c r="V1933" s="68"/>
      <c r="W1933" s="68"/>
      <c r="X1933" s="68"/>
      <c r="Y1933" s="68"/>
      <c r="Z1933" s="68"/>
      <c r="AA1933" s="68"/>
      <c r="AB1933" s="68"/>
      <c r="AC1933" s="68"/>
      <c r="AD1933" s="68"/>
      <c r="AE1933" s="68"/>
      <c r="AF1933" s="68"/>
      <c r="AG1933" s="68"/>
      <c r="AH1933" s="68"/>
      <c r="AI1933" s="68"/>
      <c r="AJ1933" s="68"/>
      <c r="AK1933" s="68"/>
      <c r="AL1933" s="68"/>
      <c r="AM1933" s="68"/>
      <c r="AN1933" s="68"/>
      <c r="AO1933" s="68"/>
      <c r="AP1933" s="68"/>
      <c r="AQ1933" s="68"/>
      <c r="AR1933" s="68"/>
      <c r="AS1933" s="68"/>
      <c r="AT1933" s="68"/>
      <c r="AU1933" s="68"/>
      <c r="AV1933" s="68"/>
      <c r="AW1933" s="68"/>
      <c r="AX1933" s="68"/>
      <c r="AY1933" s="68"/>
      <c r="AZ1933" s="68"/>
      <c r="BA1933" s="68"/>
      <c r="BB1933" s="68"/>
      <c r="BC1933" s="68"/>
      <c r="BD1933" s="68"/>
      <c r="BE1933" s="68"/>
      <c r="BF1933" s="68"/>
      <c r="BG1933" s="68"/>
      <c r="BH1933" s="68"/>
      <c r="BI1933" s="68"/>
      <c r="BJ1933" s="68"/>
      <c r="BK1933" s="68"/>
      <c r="BL1933" s="68"/>
      <c r="BM1933" s="68"/>
      <c r="BN1933" s="68"/>
      <c r="BO1933" s="68"/>
      <c r="BP1933" s="68"/>
      <c r="BQ1933" s="68"/>
      <c r="BR1933" s="68"/>
      <c r="BS1933" s="46"/>
    </row>
    <row r="1934" spans="4:71" s="47" customFormat="1" ht="9.75" customHeight="1" x14ac:dyDescent="0.3">
      <c r="D1934" s="68"/>
      <c r="E1934" s="68"/>
      <c r="F1934" s="68"/>
      <c r="G1934" s="68"/>
      <c r="H1934" s="68"/>
      <c r="I1934" s="68"/>
      <c r="J1934" s="68"/>
      <c r="K1934" s="68"/>
      <c r="L1934" s="68"/>
      <c r="M1934" s="68"/>
      <c r="N1934" s="68"/>
      <c r="O1934" s="68"/>
      <c r="P1934" s="68"/>
      <c r="Q1934" s="68"/>
      <c r="R1934" s="68"/>
      <c r="S1934" s="68"/>
      <c r="T1934" s="68"/>
      <c r="U1934" s="68"/>
      <c r="V1934" s="68"/>
      <c r="W1934" s="68"/>
      <c r="X1934" s="68"/>
      <c r="Y1934" s="68"/>
      <c r="Z1934" s="68"/>
      <c r="AA1934" s="68"/>
      <c r="AB1934" s="68"/>
      <c r="AC1934" s="68"/>
      <c r="AD1934" s="68"/>
      <c r="AE1934" s="68"/>
      <c r="AF1934" s="68"/>
      <c r="AG1934" s="68"/>
      <c r="AH1934" s="68"/>
      <c r="AI1934" s="68"/>
      <c r="AJ1934" s="68"/>
      <c r="AK1934" s="68"/>
      <c r="AL1934" s="68"/>
      <c r="AM1934" s="68"/>
      <c r="AN1934" s="68"/>
      <c r="AO1934" s="68"/>
      <c r="AP1934" s="68"/>
      <c r="AQ1934" s="68"/>
      <c r="AR1934" s="68"/>
      <c r="AS1934" s="68"/>
      <c r="AT1934" s="68"/>
      <c r="AU1934" s="68"/>
      <c r="AV1934" s="68"/>
      <c r="AW1934" s="68"/>
      <c r="AX1934" s="68"/>
      <c r="AY1934" s="68"/>
      <c r="AZ1934" s="68"/>
      <c r="BA1934" s="68"/>
      <c r="BB1934" s="68"/>
      <c r="BC1934" s="68"/>
      <c r="BD1934" s="68"/>
      <c r="BE1934" s="68"/>
      <c r="BF1934" s="68"/>
      <c r="BG1934" s="68"/>
      <c r="BH1934" s="68"/>
      <c r="BI1934" s="68"/>
      <c r="BJ1934" s="68"/>
      <c r="BK1934" s="68"/>
      <c r="BL1934" s="68"/>
      <c r="BM1934" s="68"/>
      <c r="BN1934" s="68"/>
      <c r="BO1934" s="68"/>
      <c r="BP1934" s="68"/>
      <c r="BQ1934" s="68"/>
      <c r="BR1934" s="68"/>
      <c r="BS1934" s="46"/>
    </row>
    <row r="1935" spans="4:71" s="47" customFormat="1" ht="9.75" customHeight="1" x14ac:dyDescent="0.3">
      <c r="D1935" s="68"/>
      <c r="E1935" s="68"/>
      <c r="F1935" s="68"/>
      <c r="G1935" s="68"/>
      <c r="H1935" s="68"/>
      <c r="I1935" s="68"/>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46"/>
    </row>
    <row r="1936" spans="4:71" s="47" customFormat="1" ht="9.75" customHeight="1" x14ac:dyDescent="0.3">
      <c r="D1936" s="68"/>
      <c r="E1936" s="68"/>
      <c r="F1936" s="68"/>
      <c r="G1936" s="68"/>
      <c r="H1936" s="68"/>
      <c r="I1936" s="68"/>
      <c r="J1936" s="68"/>
      <c r="K1936" s="68"/>
      <c r="L1936" s="68"/>
      <c r="M1936" s="68"/>
      <c r="N1936" s="68"/>
      <c r="O1936" s="68"/>
      <c r="P1936" s="68"/>
      <c r="Q1936" s="68"/>
      <c r="R1936" s="68"/>
      <c r="S1936" s="68"/>
      <c r="T1936" s="68"/>
      <c r="U1936" s="68"/>
      <c r="V1936" s="68"/>
      <c r="W1936" s="68"/>
      <c r="X1936" s="68"/>
      <c r="Y1936" s="68"/>
      <c r="Z1936" s="68"/>
      <c r="AA1936" s="68"/>
      <c r="AB1936" s="68"/>
      <c r="AC1936" s="68"/>
      <c r="AD1936" s="68"/>
      <c r="AE1936" s="68"/>
      <c r="AF1936" s="68"/>
      <c r="AG1936" s="68"/>
      <c r="AH1936" s="68"/>
      <c r="AI1936" s="68"/>
      <c r="AJ1936" s="68"/>
      <c r="AK1936" s="68"/>
      <c r="AL1936" s="68"/>
      <c r="AM1936" s="68"/>
      <c r="AN1936" s="68"/>
      <c r="AO1936" s="68"/>
      <c r="AP1936" s="68"/>
      <c r="AQ1936" s="68"/>
      <c r="AR1936" s="68"/>
      <c r="AS1936" s="68"/>
      <c r="AT1936" s="68"/>
      <c r="AU1936" s="68"/>
      <c r="AV1936" s="68"/>
      <c r="AW1936" s="68"/>
      <c r="AX1936" s="68"/>
      <c r="AY1936" s="68"/>
      <c r="AZ1936" s="68"/>
      <c r="BA1936" s="68"/>
      <c r="BB1936" s="68"/>
      <c r="BC1936" s="68"/>
      <c r="BD1936" s="68"/>
      <c r="BE1936" s="68"/>
      <c r="BF1936" s="68"/>
      <c r="BG1936" s="68"/>
      <c r="BH1936" s="68"/>
      <c r="BI1936" s="68"/>
      <c r="BJ1936" s="68"/>
      <c r="BK1936" s="68"/>
      <c r="BL1936" s="68"/>
      <c r="BM1936" s="68"/>
      <c r="BN1936" s="68"/>
      <c r="BO1936" s="68"/>
      <c r="BP1936" s="68"/>
      <c r="BQ1936" s="68"/>
      <c r="BR1936" s="68"/>
      <c r="BS1936" s="46"/>
    </row>
    <row r="1937" spans="4:71" s="47" customFormat="1" ht="9.75" customHeight="1" x14ac:dyDescent="0.3">
      <c r="D1937" s="68"/>
      <c r="E1937" s="68"/>
      <c r="F1937" s="68"/>
      <c r="G1937" s="68"/>
      <c r="H1937" s="68"/>
      <c r="I1937" s="68"/>
      <c r="J1937" s="68"/>
      <c r="K1937" s="68"/>
      <c r="L1937" s="68"/>
      <c r="M1937" s="68"/>
      <c r="N1937" s="68"/>
      <c r="O1937" s="68"/>
      <c r="P1937" s="68"/>
      <c r="Q1937" s="68"/>
      <c r="R1937" s="68"/>
      <c r="S1937" s="68"/>
      <c r="T1937" s="68"/>
      <c r="U1937" s="68"/>
      <c r="V1937" s="68"/>
      <c r="W1937" s="68"/>
      <c r="X1937" s="68"/>
      <c r="Y1937" s="68"/>
      <c r="Z1937" s="68"/>
      <c r="AA1937" s="68"/>
      <c r="AB1937" s="68"/>
      <c r="AC1937" s="68"/>
      <c r="AD1937" s="68"/>
      <c r="AE1937" s="68"/>
      <c r="AF1937" s="68"/>
      <c r="AG1937" s="68"/>
      <c r="AH1937" s="68"/>
      <c r="AI1937" s="68"/>
      <c r="AJ1937" s="68"/>
      <c r="AK1937" s="68"/>
      <c r="AL1937" s="68"/>
      <c r="AM1937" s="68"/>
      <c r="AN1937" s="68"/>
      <c r="AO1937" s="68"/>
      <c r="AP1937" s="68"/>
      <c r="AQ1937" s="68"/>
      <c r="AR1937" s="68"/>
      <c r="AS1937" s="68"/>
      <c r="AT1937" s="68"/>
      <c r="AU1937" s="68"/>
      <c r="AV1937" s="68"/>
      <c r="AW1937" s="68"/>
      <c r="AX1937" s="68"/>
      <c r="AY1937" s="68"/>
      <c r="AZ1937" s="68"/>
      <c r="BA1937" s="68"/>
      <c r="BB1937" s="68"/>
      <c r="BC1937" s="68"/>
      <c r="BD1937" s="68"/>
      <c r="BE1937" s="68"/>
      <c r="BF1937" s="68"/>
      <c r="BG1937" s="68"/>
      <c r="BH1937" s="68"/>
      <c r="BI1937" s="68"/>
      <c r="BJ1937" s="68"/>
      <c r="BK1937" s="68"/>
      <c r="BL1937" s="68"/>
      <c r="BM1937" s="68"/>
      <c r="BN1937" s="68"/>
      <c r="BO1937" s="68"/>
      <c r="BP1937" s="68"/>
      <c r="BQ1937" s="68"/>
      <c r="BR1937" s="68"/>
      <c r="BS1937" s="46"/>
    </row>
    <row r="1938" spans="4:71" s="47" customFormat="1" ht="9.75" customHeight="1" x14ac:dyDescent="0.3">
      <c r="D1938" s="68"/>
      <c r="E1938" s="68"/>
      <c r="F1938" s="68"/>
      <c r="G1938" s="68"/>
      <c r="H1938" s="68"/>
      <c r="I1938" s="68"/>
      <c r="J1938" s="68"/>
      <c r="K1938" s="68"/>
      <c r="L1938" s="68"/>
      <c r="M1938" s="68"/>
      <c r="N1938" s="68"/>
      <c r="O1938" s="68"/>
      <c r="P1938" s="68"/>
      <c r="Q1938" s="68"/>
      <c r="R1938" s="68"/>
      <c r="S1938" s="68"/>
      <c r="T1938" s="68"/>
      <c r="U1938" s="68"/>
      <c r="V1938" s="68"/>
      <c r="W1938" s="68"/>
      <c r="X1938" s="68"/>
      <c r="Y1938" s="68"/>
      <c r="Z1938" s="68"/>
      <c r="AA1938" s="68"/>
      <c r="AB1938" s="68"/>
      <c r="AC1938" s="68"/>
      <c r="AD1938" s="68"/>
      <c r="AE1938" s="68"/>
      <c r="AF1938" s="68"/>
      <c r="AG1938" s="68"/>
      <c r="AH1938" s="68"/>
      <c r="AI1938" s="68"/>
      <c r="AJ1938" s="68"/>
      <c r="AK1938" s="68"/>
      <c r="AL1938" s="68"/>
      <c r="AM1938" s="68"/>
      <c r="AN1938" s="68"/>
      <c r="AO1938" s="68"/>
      <c r="AP1938" s="68"/>
      <c r="AQ1938" s="68"/>
      <c r="AR1938" s="68"/>
      <c r="AS1938" s="68"/>
      <c r="AT1938" s="68"/>
      <c r="AU1938" s="68"/>
      <c r="AV1938" s="68"/>
      <c r="AW1938" s="68"/>
      <c r="AX1938" s="68"/>
      <c r="AY1938" s="68"/>
      <c r="AZ1938" s="68"/>
      <c r="BA1938" s="68"/>
      <c r="BB1938" s="68"/>
      <c r="BC1938" s="68"/>
      <c r="BD1938" s="68"/>
      <c r="BE1938" s="68"/>
      <c r="BF1938" s="68"/>
      <c r="BG1938" s="68"/>
      <c r="BH1938" s="68"/>
      <c r="BI1938" s="68"/>
      <c r="BJ1938" s="68"/>
      <c r="BK1938" s="68"/>
      <c r="BL1938" s="68"/>
      <c r="BM1938" s="68"/>
      <c r="BN1938" s="68"/>
      <c r="BO1938" s="68"/>
      <c r="BP1938" s="68"/>
      <c r="BQ1938" s="68"/>
      <c r="BR1938" s="68"/>
      <c r="BS1938" s="46"/>
    </row>
    <row r="1939" spans="4:71" s="47" customFormat="1" ht="9.75" customHeight="1" x14ac:dyDescent="0.3">
      <c r="D1939" s="68"/>
      <c r="E1939" s="68"/>
      <c r="F1939" s="68"/>
      <c r="G1939" s="68"/>
      <c r="H1939" s="68"/>
      <c r="I1939" s="68"/>
      <c r="J1939" s="68"/>
      <c r="K1939" s="68"/>
      <c r="L1939" s="68"/>
      <c r="M1939" s="68"/>
      <c r="N1939" s="68"/>
      <c r="O1939" s="68"/>
      <c r="P1939" s="68"/>
      <c r="Q1939" s="68"/>
      <c r="R1939" s="68"/>
      <c r="S1939" s="68"/>
      <c r="T1939" s="68"/>
      <c r="U1939" s="68"/>
      <c r="V1939" s="68"/>
      <c r="W1939" s="68"/>
      <c r="X1939" s="68"/>
      <c r="Y1939" s="68"/>
      <c r="Z1939" s="68"/>
      <c r="AA1939" s="68"/>
      <c r="AB1939" s="68"/>
      <c r="AC1939" s="68"/>
      <c r="AD1939" s="68"/>
      <c r="AE1939" s="68"/>
      <c r="AF1939" s="68"/>
      <c r="AG1939" s="68"/>
      <c r="AH1939" s="68"/>
      <c r="AI1939" s="68"/>
      <c r="AJ1939" s="68"/>
      <c r="AK1939" s="68"/>
      <c r="AL1939" s="68"/>
      <c r="AM1939" s="68"/>
      <c r="AN1939" s="68"/>
      <c r="AO1939" s="68"/>
      <c r="AP1939" s="68"/>
      <c r="AQ1939" s="68"/>
      <c r="AR1939" s="68"/>
      <c r="AS1939" s="68"/>
      <c r="AT1939" s="68"/>
      <c r="AU1939" s="68"/>
      <c r="AV1939" s="68"/>
      <c r="AW1939" s="68"/>
      <c r="AX1939" s="68"/>
      <c r="AY1939" s="68"/>
      <c r="AZ1939" s="68"/>
      <c r="BA1939" s="68"/>
      <c r="BB1939" s="68"/>
      <c r="BC1939" s="68"/>
      <c r="BD1939" s="68"/>
      <c r="BE1939" s="68"/>
      <c r="BF1939" s="68"/>
      <c r="BG1939" s="68"/>
      <c r="BH1939" s="68"/>
      <c r="BI1939" s="68"/>
      <c r="BJ1939" s="68"/>
      <c r="BK1939" s="68"/>
      <c r="BL1939" s="68"/>
      <c r="BM1939" s="68"/>
      <c r="BN1939" s="68"/>
      <c r="BO1939" s="68"/>
      <c r="BP1939" s="68"/>
      <c r="BQ1939" s="68"/>
      <c r="BR1939" s="68"/>
      <c r="BS1939" s="46"/>
    </row>
    <row r="1940" spans="4:71" s="47" customFormat="1" ht="9.75" customHeight="1" x14ac:dyDescent="0.3">
      <c r="D1940" s="68"/>
      <c r="E1940" s="68"/>
      <c r="F1940" s="68"/>
      <c r="G1940" s="68"/>
      <c r="H1940" s="68"/>
      <c r="I1940" s="68"/>
      <c r="J1940" s="68"/>
      <c r="K1940" s="68"/>
      <c r="L1940" s="68"/>
      <c r="M1940" s="68"/>
      <c r="N1940" s="68"/>
      <c r="O1940" s="68"/>
      <c r="P1940" s="68"/>
      <c r="Q1940" s="68"/>
      <c r="R1940" s="68"/>
      <c r="S1940" s="68"/>
      <c r="T1940" s="68"/>
      <c r="U1940" s="68"/>
      <c r="V1940" s="68"/>
      <c r="W1940" s="68"/>
      <c r="X1940" s="68"/>
      <c r="Y1940" s="68"/>
      <c r="Z1940" s="68"/>
      <c r="AA1940" s="68"/>
      <c r="AB1940" s="68"/>
      <c r="AC1940" s="68"/>
      <c r="AD1940" s="68"/>
      <c r="AE1940" s="68"/>
      <c r="AF1940" s="68"/>
      <c r="AG1940" s="68"/>
      <c r="AH1940" s="68"/>
      <c r="AI1940" s="68"/>
      <c r="AJ1940" s="68"/>
      <c r="AK1940" s="68"/>
      <c r="AL1940" s="68"/>
      <c r="AM1940" s="68"/>
      <c r="AN1940" s="68"/>
      <c r="AO1940" s="68"/>
      <c r="AP1940" s="68"/>
      <c r="AQ1940" s="68"/>
      <c r="AR1940" s="68"/>
      <c r="AS1940" s="68"/>
      <c r="AT1940" s="68"/>
      <c r="AU1940" s="68"/>
      <c r="AV1940" s="68"/>
      <c r="AW1940" s="68"/>
      <c r="AX1940" s="68"/>
      <c r="AY1940" s="68"/>
      <c r="AZ1940" s="68"/>
      <c r="BA1940" s="68"/>
      <c r="BB1940" s="68"/>
      <c r="BC1940" s="68"/>
      <c r="BD1940" s="68"/>
      <c r="BE1940" s="68"/>
      <c r="BF1940" s="68"/>
      <c r="BG1940" s="68"/>
      <c r="BH1940" s="68"/>
      <c r="BI1940" s="68"/>
      <c r="BJ1940" s="68"/>
      <c r="BK1940" s="68"/>
      <c r="BL1940" s="68"/>
      <c r="BM1940" s="68"/>
      <c r="BN1940" s="68"/>
      <c r="BO1940" s="68"/>
      <c r="BP1940" s="68"/>
      <c r="BQ1940" s="68"/>
      <c r="BR1940" s="68"/>
      <c r="BS1940" s="46"/>
    </row>
    <row r="1941" spans="4:71" s="47" customFormat="1" ht="9.75" customHeight="1" x14ac:dyDescent="0.3">
      <c r="D1941" s="68"/>
      <c r="E1941" s="68"/>
      <c r="F1941" s="68"/>
      <c r="G1941" s="68"/>
      <c r="H1941" s="68"/>
      <c r="I1941" s="68"/>
      <c r="J1941" s="68"/>
      <c r="K1941" s="68"/>
      <c r="L1941" s="68"/>
      <c r="M1941" s="68"/>
      <c r="N1941" s="68"/>
      <c r="O1941" s="68"/>
      <c r="P1941" s="68"/>
      <c r="Q1941" s="68"/>
      <c r="R1941" s="68"/>
      <c r="S1941" s="68"/>
      <c r="T1941" s="68"/>
      <c r="U1941" s="68"/>
      <c r="V1941" s="68"/>
      <c r="W1941" s="68"/>
      <c r="X1941" s="68"/>
      <c r="Y1941" s="68"/>
      <c r="Z1941" s="68"/>
      <c r="AA1941" s="68"/>
      <c r="AB1941" s="68"/>
      <c r="AC1941" s="68"/>
      <c r="AD1941" s="68"/>
      <c r="AE1941" s="68"/>
      <c r="AF1941" s="68"/>
      <c r="AG1941" s="68"/>
      <c r="AH1941" s="68"/>
      <c r="AI1941" s="68"/>
      <c r="AJ1941" s="68"/>
      <c r="AK1941" s="68"/>
      <c r="AL1941" s="68"/>
      <c r="AM1941" s="68"/>
      <c r="AN1941" s="68"/>
      <c r="AO1941" s="68"/>
      <c r="AP1941" s="68"/>
      <c r="AQ1941" s="68"/>
      <c r="AR1941" s="68"/>
      <c r="AS1941" s="68"/>
      <c r="AT1941" s="68"/>
      <c r="AU1941" s="68"/>
      <c r="AV1941" s="68"/>
      <c r="AW1941" s="68"/>
      <c r="AX1941" s="68"/>
      <c r="AY1941" s="68"/>
      <c r="AZ1941" s="68"/>
      <c r="BA1941" s="68"/>
      <c r="BB1941" s="68"/>
      <c r="BC1941" s="68"/>
      <c r="BD1941" s="68"/>
      <c r="BE1941" s="68"/>
      <c r="BF1941" s="68"/>
      <c r="BG1941" s="68"/>
      <c r="BH1941" s="68"/>
      <c r="BI1941" s="68"/>
      <c r="BJ1941" s="68"/>
      <c r="BK1941" s="68"/>
      <c r="BL1941" s="68"/>
      <c r="BM1941" s="68"/>
      <c r="BN1941" s="68"/>
      <c r="BO1941" s="68"/>
      <c r="BP1941" s="68"/>
      <c r="BQ1941" s="68"/>
      <c r="BR1941" s="68"/>
      <c r="BS1941" s="46"/>
    </row>
    <row r="1942" spans="4:71" s="47" customFormat="1" ht="9.75" customHeight="1" x14ac:dyDescent="0.3">
      <c r="D1942" s="68"/>
      <c r="E1942" s="68"/>
      <c r="F1942" s="68"/>
      <c r="G1942" s="68"/>
      <c r="H1942" s="68"/>
      <c r="I1942" s="68"/>
      <c r="J1942" s="68"/>
      <c r="K1942" s="68"/>
      <c r="L1942" s="68"/>
      <c r="M1942" s="68"/>
      <c r="N1942" s="68"/>
      <c r="O1942" s="68"/>
      <c r="P1942" s="68"/>
      <c r="Q1942" s="68"/>
      <c r="R1942" s="68"/>
      <c r="S1942" s="68"/>
      <c r="T1942" s="68"/>
      <c r="U1942" s="68"/>
      <c r="V1942" s="68"/>
      <c r="W1942" s="68"/>
      <c r="X1942" s="68"/>
      <c r="Y1942" s="68"/>
      <c r="Z1942" s="68"/>
      <c r="AA1942" s="68"/>
      <c r="AB1942" s="68"/>
      <c r="AC1942" s="68"/>
      <c r="AD1942" s="68"/>
      <c r="AE1942" s="68"/>
      <c r="AF1942" s="68"/>
      <c r="AG1942" s="68"/>
      <c r="AH1942" s="68"/>
      <c r="AI1942" s="68"/>
      <c r="AJ1942" s="68"/>
      <c r="AK1942" s="68"/>
      <c r="AL1942" s="68"/>
      <c r="AM1942" s="68"/>
      <c r="AN1942" s="68"/>
      <c r="AO1942" s="68"/>
      <c r="AP1942" s="68"/>
      <c r="AQ1942" s="68"/>
      <c r="AR1942" s="68"/>
      <c r="AS1942" s="68"/>
      <c r="AT1942" s="68"/>
      <c r="AU1942" s="68"/>
      <c r="AV1942" s="68"/>
      <c r="AW1942" s="68"/>
      <c r="AX1942" s="68"/>
      <c r="AY1942" s="68"/>
      <c r="AZ1942" s="68"/>
      <c r="BA1942" s="68"/>
      <c r="BB1942" s="68"/>
      <c r="BC1942" s="68"/>
      <c r="BD1942" s="68"/>
      <c r="BE1942" s="68"/>
      <c r="BF1942" s="68"/>
      <c r="BG1942" s="68"/>
      <c r="BH1942" s="68"/>
      <c r="BI1942" s="68"/>
      <c r="BJ1942" s="68"/>
      <c r="BK1942" s="68"/>
      <c r="BL1942" s="68"/>
      <c r="BM1942" s="68"/>
      <c r="BN1942" s="68"/>
      <c r="BO1942" s="68"/>
      <c r="BP1942" s="68"/>
      <c r="BQ1942" s="68"/>
      <c r="BR1942" s="68"/>
      <c r="BS1942" s="46"/>
    </row>
    <row r="1943" spans="4:71" s="47" customFormat="1" ht="9.75" customHeight="1" x14ac:dyDescent="0.3">
      <c r="D1943" s="68"/>
      <c r="E1943" s="68"/>
      <c r="F1943" s="68"/>
      <c r="G1943" s="68"/>
      <c r="H1943" s="68"/>
      <c r="I1943" s="68"/>
      <c r="J1943" s="68"/>
      <c r="K1943" s="68"/>
      <c r="L1943" s="68"/>
      <c r="M1943" s="68"/>
      <c r="N1943" s="68"/>
      <c r="O1943" s="68"/>
      <c r="P1943" s="68"/>
      <c r="Q1943" s="68"/>
      <c r="R1943" s="68"/>
      <c r="S1943" s="68"/>
      <c r="T1943" s="68"/>
      <c r="U1943" s="68"/>
      <c r="V1943" s="68"/>
      <c r="W1943" s="68"/>
      <c r="X1943" s="68"/>
      <c r="Y1943" s="68"/>
      <c r="Z1943" s="68"/>
      <c r="AA1943" s="68"/>
      <c r="AB1943" s="68"/>
      <c r="AC1943" s="68"/>
      <c r="AD1943" s="68"/>
      <c r="AE1943" s="68"/>
      <c r="AF1943" s="68"/>
      <c r="AG1943" s="68"/>
      <c r="AH1943" s="68"/>
      <c r="AI1943" s="68"/>
      <c r="AJ1943" s="68"/>
      <c r="AK1943" s="68"/>
      <c r="AL1943" s="68"/>
      <c r="AM1943" s="68"/>
      <c r="AN1943" s="68"/>
      <c r="AO1943" s="68"/>
      <c r="AP1943" s="68"/>
      <c r="AQ1943" s="68"/>
      <c r="AR1943" s="68"/>
      <c r="AS1943" s="68"/>
      <c r="AT1943" s="68"/>
      <c r="AU1943" s="68"/>
      <c r="AV1943" s="68"/>
      <c r="AW1943" s="68"/>
      <c r="AX1943" s="68"/>
      <c r="AY1943" s="68"/>
      <c r="AZ1943" s="68"/>
      <c r="BA1943" s="68"/>
      <c r="BB1943" s="68"/>
      <c r="BC1943" s="68"/>
      <c r="BD1943" s="68"/>
      <c r="BE1943" s="68"/>
      <c r="BF1943" s="68"/>
      <c r="BG1943" s="68"/>
      <c r="BH1943" s="68"/>
      <c r="BI1943" s="68"/>
      <c r="BJ1943" s="68"/>
      <c r="BK1943" s="68"/>
      <c r="BL1943" s="68"/>
      <c r="BM1943" s="68"/>
      <c r="BN1943" s="68"/>
      <c r="BO1943" s="68"/>
      <c r="BP1943" s="68"/>
      <c r="BQ1943" s="68"/>
      <c r="BR1943" s="68"/>
      <c r="BS1943" s="46"/>
    </row>
    <row r="1944" spans="4:71" s="47" customFormat="1" ht="9.75" customHeight="1" x14ac:dyDescent="0.3">
      <c r="D1944" s="68"/>
      <c r="E1944" s="68"/>
      <c r="F1944" s="68"/>
      <c r="G1944" s="68"/>
      <c r="H1944" s="68"/>
      <c r="I1944" s="68"/>
      <c r="J1944" s="68"/>
      <c r="K1944" s="68"/>
      <c r="L1944" s="68"/>
      <c r="M1944" s="68"/>
      <c r="N1944" s="68"/>
      <c r="O1944" s="68"/>
      <c r="P1944" s="68"/>
      <c r="Q1944" s="68"/>
      <c r="R1944" s="68"/>
      <c r="S1944" s="68"/>
      <c r="T1944" s="68"/>
      <c r="U1944" s="68"/>
      <c r="V1944" s="68"/>
      <c r="W1944" s="68"/>
      <c r="X1944" s="68"/>
      <c r="Y1944" s="68"/>
      <c r="Z1944" s="68"/>
      <c r="AA1944" s="68"/>
      <c r="AB1944" s="68"/>
      <c r="AC1944" s="68"/>
      <c r="AD1944" s="68"/>
      <c r="AE1944" s="68"/>
      <c r="AF1944" s="68"/>
      <c r="AG1944" s="68"/>
      <c r="AH1944" s="68"/>
      <c r="AI1944" s="68"/>
      <c r="AJ1944" s="68"/>
      <c r="AK1944" s="68"/>
      <c r="AL1944" s="68"/>
      <c r="AM1944" s="68"/>
      <c r="AN1944" s="68"/>
      <c r="AO1944" s="68"/>
      <c r="AP1944" s="68"/>
      <c r="AQ1944" s="68"/>
      <c r="AR1944" s="68"/>
      <c r="AS1944" s="68"/>
      <c r="AT1944" s="68"/>
      <c r="AU1944" s="68"/>
      <c r="AV1944" s="68"/>
      <c r="AW1944" s="68"/>
      <c r="AX1944" s="68"/>
      <c r="AY1944" s="68"/>
      <c r="AZ1944" s="68"/>
      <c r="BA1944" s="68"/>
      <c r="BB1944" s="68"/>
      <c r="BC1944" s="68"/>
      <c r="BD1944" s="68"/>
      <c r="BE1944" s="68"/>
      <c r="BF1944" s="68"/>
      <c r="BG1944" s="68"/>
      <c r="BH1944" s="68"/>
      <c r="BI1944" s="68"/>
      <c r="BJ1944" s="68"/>
      <c r="BK1944" s="68"/>
      <c r="BL1944" s="68"/>
      <c r="BM1944" s="68"/>
      <c r="BN1944" s="68"/>
      <c r="BO1944" s="68"/>
      <c r="BP1944" s="68"/>
      <c r="BQ1944" s="68"/>
      <c r="BR1944" s="68"/>
      <c r="BS1944" s="46"/>
    </row>
    <row r="1945" spans="4:71" s="47" customFormat="1" ht="9.75" customHeight="1" x14ac:dyDescent="0.3">
      <c r="D1945" s="68"/>
      <c r="E1945" s="68"/>
      <c r="F1945" s="68"/>
      <c r="G1945" s="68"/>
      <c r="H1945" s="68"/>
      <c r="I1945" s="68"/>
      <c r="J1945" s="68"/>
      <c r="K1945" s="68"/>
      <c r="L1945" s="68"/>
      <c r="M1945" s="68"/>
      <c r="N1945" s="68"/>
      <c r="O1945" s="68"/>
      <c r="P1945" s="68"/>
      <c r="Q1945" s="68"/>
      <c r="R1945" s="68"/>
      <c r="S1945" s="68"/>
      <c r="T1945" s="68"/>
      <c r="U1945" s="68"/>
      <c r="V1945" s="68"/>
      <c r="W1945" s="68"/>
      <c r="X1945" s="68"/>
      <c r="Y1945" s="68"/>
      <c r="Z1945" s="68"/>
      <c r="AA1945" s="68"/>
      <c r="AB1945" s="68"/>
      <c r="AC1945" s="68"/>
      <c r="AD1945" s="68"/>
      <c r="AE1945" s="68"/>
      <c r="AF1945" s="68"/>
      <c r="AG1945" s="68"/>
      <c r="AH1945" s="68"/>
      <c r="AI1945" s="68"/>
      <c r="AJ1945" s="68"/>
      <c r="AK1945" s="68"/>
      <c r="AL1945" s="68"/>
      <c r="AM1945" s="68"/>
      <c r="AN1945" s="68"/>
      <c r="AO1945" s="68"/>
      <c r="AP1945" s="68"/>
      <c r="AQ1945" s="68"/>
      <c r="AR1945" s="68"/>
      <c r="AS1945" s="68"/>
      <c r="AT1945" s="68"/>
      <c r="AU1945" s="68"/>
      <c r="AV1945" s="68"/>
      <c r="AW1945" s="68"/>
      <c r="AX1945" s="68"/>
      <c r="AY1945" s="68"/>
      <c r="AZ1945" s="68"/>
      <c r="BA1945" s="68"/>
      <c r="BB1945" s="68"/>
      <c r="BC1945" s="68"/>
      <c r="BD1945" s="68"/>
      <c r="BE1945" s="68"/>
      <c r="BF1945" s="68"/>
      <c r="BG1945" s="68"/>
      <c r="BH1945" s="68"/>
      <c r="BI1945" s="68"/>
      <c r="BJ1945" s="68"/>
      <c r="BK1945" s="68"/>
      <c r="BL1945" s="68"/>
      <c r="BM1945" s="68"/>
      <c r="BN1945" s="68"/>
      <c r="BO1945" s="68"/>
      <c r="BP1945" s="68"/>
      <c r="BQ1945" s="68"/>
      <c r="BR1945" s="68"/>
      <c r="BS1945" s="46"/>
    </row>
    <row r="1946" spans="4:71" s="47" customFormat="1" ht="9.75" customHeight="1" x14ac:dyDescent="0.3">
      <c r="D1946" s="68"/>
      <c r="E1946" s="68"/>
      <c r="F1946" s="68"/>
      <c r="G1946" s="68"/>
      <c r="H1946" s="68"/>
      <c r="I1946" s="68"/>
      <c r="J1946" s="68"/>
      <c r="K1946" s="68"/>
      <c r="L1946" s="68"/>
      <c r="M1946" s="68"/>
      <c r="N1946" s="68"/>
      <c r="O1946" s="68"/>
      <c r="P1946" s="68"/>
      <c r="Q1946" s="68"/>
      <c r="R1946" s="68"/>
      <c r="S1946" s="68"/>
      <c r="T1946" s="68"/>
      <c r="U1946" s="68"/>
      <c r="V1946" s="68"/>
      <c r="W1946" s="68"/>
      <c r="X1946" s="68"/>
      <c r="Y1946" s="68"/>
      <c r="Z1946" s="68"/>
      <c r="AA1946" s="68"/>
      <c r="AB1946" s="68"/>
      <c r="AC1946" s="68"/>
      <c r="AD1946" s="68"/>
      <c r="AE1946" s="68"/>
      <c r="AF1946" s="68"/>
      <c r="AG1946" s="68"/>
      <c r="AH1946" s="68"/>
      <c r="AI1946" s="68"/>
      <c r="AJ1946" s="68"/>
      <c r="AK1946" s="68"/>
      <c r="AL1946" s="68"/>
      <c r="AM1946" s="68"/>
      <c r="AN1946" s="68"/>
      <c r="AO1946" s="68"/>
      <c r="AP1946" s="68"/>
      <c r="AQ1946" s="68"/>
      <c r="AR1946" s="68"/>
      <c r="AS1946" s="68"/>
      <c r="AT1946" s="68"/>
      <c r="AU1946" s="68"/>
      <c r="AV1946" s="68"/>
      <c r="AW1946" s="68"/>
      <c r="AX1946" s="68"/>
      <c r="AY1946" s="68"/>
      <c r="AZ1946" s="68"/>
      <c r="BA1946" s="68"/>
      <c r="BB1946" s="68"/>
      <c r="BC1946" s="68"/>
      <c r="BD1946" s="68"/>
      <c r="BE1946" s="68"/>
      <c r="BF1946" s="68"/>
      <c r="BG1946" s="68"/>
      <c r="BH1946" s="68"/>
      <c r="BI1946" s="68"/>
      <c r="BJ1946" s="68"/>
      <c r="BK1946" s="68"/>
      <c r="BL1946" s="68"/>
      <c r="BM1946" s="68"/>
      <c r="BN1946" s="68"/>
      <c r="BO1946" s="68"/>
      <c r="BP1946" s="68"/>
      <c r="BQ1946" s="68"/>
      <c r="BR1946" s="68"/>
      <c r="BS1946" s="46"/>
    </row>
    <row r="1947" spans="4:71" s="47" customFormat="1" ht="9.75" customHeight="1" x14ac:dyDescent="0.3">
      <c r="D1947" s="68"/>
      <c r="E1947" s="68"/>
      <c r="F1947" s="68"/>
      <c r="G1947" s="68"/>
      <c r="H1947" s="68"/>
      <c r="I1947" s="68"/>
      <c r="J1947" s="68"/>
      <c r="K1947" s="68"/>
      <c r="L1947" s="68"/>
      <c r="M1947" s="68"/>
      <c r="N1947" s="68"/>
      <c r="O1947" s="68"/>
      <c r="P1947" s="68"/>
      <c r="Q1947" s="68"/>
      <c r="R1947" s="68"/>
      <c r="S1947" s="68"/>
      <c r="T1947" s="68"/>
      <c r="U1947" s="68"/>
      <c r="V1947" s="68"/>
      <c r="W1947" s="68"/>
      <c r="X1947" s="68"/>
      <c r="Y1947" s="68"/>
      <c r="Z1947" s="68"/>
      <c r="AA1947" s="68"/>
      <c r="AB1947" s="68"/>
      <c r="AC1947" s="68"/>
      <c r="AD1947" s="68"/>
      <c r="AE1947" s="68"/>
      <c r="AF1947" s="68"/>
      <c r="AG1947" s="68"/>
      <c r="AH1947" s="68"/>
      <c r="AI1947" s="68"/>
      <c r="AJ1947" s="68"/>
      <c r="AK1947" s="68"/>
      <c r="AL1947" s="68"/>
      <c r="AM1947" s="68"/>
      <c r="AN1947" s="68"/>
      <c r="AO1947" s="68"/>
      <c r="AP1947" s="68"/>
      <c r="AQ1947" s="68"/>
      <c r="AR1947" s="68"/>
      <c r="AS1947" s="68"/>
      <c r="AT1947" s="68"/>
      <c r="AU1947" s="68"/>
      <c r="AV1947" s="68"/>
      <c r="AW1947" s="68"/>
      <c r="AX1947" s="68"/>
      <c r="AY1947" s="68"/>
      <c r="AZ1947" s="68"/>
      <c r="BA1947" s="68"/>
      <c r="BB1947" s="68"/>
      <c r="BC1947" s="68"/>
      <c r="BD1947" s="68"/>
      <c r="BE1947" s="68"/>
      <c r="BF1947" s="68"/>
      <c r="BG1947" s="68"/>
      <c r="BH1947" s="68"/>
      <c r="BI1947" s="68"/>
      <c r="BJ1947" s="68"/>
      <c r="BK1947" s="68"/>
      <c r="BL1947" s="68"/>
      <c r="BM1947" s="68"/>
      <c r="BN1947" s="68"/>
      <c r="BO1947" s="68"/>
      <c r="BP1947" s="68"/>
      <c r="BQ1947" s="68"/>
      <c r="BR1947" s="68"/>
      <c r="BS1947" s="46"/>
    </row>
    <row r="1948" spans="4:71" s="47" customFormat="1" ht="9.75" customHeight="1" x14ac:dyDescent="0.3">
      <c r="D1948" s="68"/>
      <c r="E1948" s="68"/>
      <c r="F1948" s="68"/>
      <c r="G1948" s="68"/>
      <c r="H1948" s="68"/>
      <c r="I1948" s="68"/>
      <c r="J1948" s="68"/>
      <c r="K1948" s="68"/>
      <c r="L1948" s="68"/>
      <c r="M1948" s="68"/>
      <c r="N1948" s="68"/>
      <c r="O1948" s="68"/>
      <c r="P1948" s="68"/>
      <c r="Q1948" s="68"/>
      <c r="R1948" s="68"/>
      <c r="S1948" s="68"/>
      <c r="T1948" s="68"/>
      <c r="U1948" s="68"/>
      <c r="V1948" s="68"/>
      <c r="W1948" s="68"/>
      <c r="X1948" s="68"/>
      <c r="Y1948" s="68"/>
      <c r="Z1948" s="68"/>
      <c r="AA1948" s="68"/>
      <c r="AB1948" s="68"/>
      <c r="AC1948" s="68"/>
      <c r="AD1948" s="68"/>
      <c r="AE1948" s="68"/>
      <c r="AF1948" s="68"/>
      <c r="AG1948" s="68"/>
      <c r="AH1948" s="68"/>
      <c r="AI1948" s="68"/>
      <c r="AJ1948" s="68"/>
      <c r="AK1948" s="68"/>
      <c r="AL1948" s="68"/>
      <c r="AM1948" s="68"/>
      <c r="AN1948" s="68"/>
      <c r="AO1948" s="68"/>
      <c r="AP1948" s="68"/>
      <c r="AQ1948" s="68"/>
      <c r="AR1948" s="68"/>
      <c r="AS1948" s="68"/>
      <c r="AT1948" s="68"/>
      <c r="AU1948" s="68"/>
      <c r="AV1948" s="68"/>
      <c r="AW1948" s="68"/>
      <c r="AX1948" s="68"/>
      <c r="AY1948" s="68"/>
      <c r="AZ1948" s="68"/>
      <c r="BA1948" s="68"/>
      <c r="BB1948" s="68"/>
      <c r="BC1948" s="68"/>
      <c r="BD1948" s="68"/>
      <c r="BE1948" s="68"/>
      <c r="BF1948" s="68"/>
      <c r="BG1948" s="68"/>
      <c r="BH1948" s="68"/>
      <c r="BI1948" s="68"/>
      <c r="BJ1948" s="68"/>
      <c r="BK1948" s="68"/>
      <c r="BL1948" s="68"/>
      <c r="BM1948" s="68"/>
      <c r="BN1948" s="68"/>
      <c r="BO1948" s="68"/>
      <c r="BP1948" s="68"/>
      <c r="BQ1948" s="68"/>
      <c r="BR1948" s="68"/>
      <c r="BS1948" s="46"/>
    </row>
    <row r="1949" spans="4:71" s="47" customFormat="1" ht="9.75" customHeight="1" x14ac:dyDescent="0.3">
      <c r="D1949" s="68"/>
      <c r="E1949" s="68"/>
      <c r="F1949" s="68"/>
      <c r="G1949" s="68"/>
      <c r="H1949" s="68"/>
      <c r="I1949" s="68"/>
      <c r="J1949" s="68"/>
      <c r="K1949" s="68"/>
      <c r="L1949" s="68"/>
      <c r="M1949" s="68"/>
      <c r="N1949" s="68"/>
      <c r="O1949" s="68"/>
      <c r="P1949" s="68"/>
      <c r="Q1949" s="68"/>
      <c r="R1949" s="68"/>
      <c r="S1949" s="68"/>
      <c r="T1949" s="68"/>
      <c r="U1949" s="68"/>
      <c r="V1949" s="68"/>
      <c r="W1949" s="68"/>
      <c r="X1949" s="68"/>
      <c r="Y1949" s="68"/>
      <c r="Z1949" s="68"/>
      <c r="AA1949" s="68"/>
      <c r="AB1949" s="68"/>
      <c r="AC1949" s="68"/>
      <c r="AD1949" s="68"/>
      <c r="AE1949" s="68"/>
      <c r="AF1949" s="68"/>
      <c r="AG1949" s="68"/>
      <c r="AH1949" s="68"/>
      <c r="AI1949" s="68"/>
      <c r="AJ1949" s="68"/>
      <c r="AK1949" s="68"/>
      <c r="AL1949" s="68"/>
      <c r="AM1949" s="68"/>
      <c r="AN1949" s="68"/>
      <c r="AO1949" s="68"/>
      <c r="AP1949" s="68"/>
      <c r="AQ1949" s="68"/>
      <c r="AR1949" s="68"/>
      <c r="AS1949" s="68"/>
      <c r="AT1949" s="68"/>
      <c r="AU1949" s="68"/>
      <c r="AV1949" s="68"/>
      <c r="AW1949" s="68"/>
      <c r="AX1949" s="68"/>
      <c r="AY1949" s="68"/>
      <c r="AZ1949" s="68"/>
      <c r="BA1949" s="68"/>
      <c r="BB1949" s="68"/>
      <c r="BC1949" s="68"/>
      <c r="BD1949" s="68"/>
      <c r="BE1949" s="68"/>
      <c r="BF1949" s="68"/>
      <c r="BG1949" s="68"/>
      <c r="BH1949" s="68"/>
      <c r="BI1949" s="68"/>
      <c r="BJ1949" s="68"/>
      <c r="BK1949" s="68"/>
      <c r="BL1949" s="68"/>
      <c r="BM1949" s="68"/>
      <c r="BN1949" s="68"/>
      <c r="BO1949" s="68"/>
      <c r="BP1949" s="68"/>
      <c r="BQ1949" s="68"/>
      <c r="BR1949" s="68"/>
      <c r="BS1949" s="46"/>
    </row>
    <row r="1950" spans="4:71" s="47" customFormat="1" ht="9.75" customHeight="1" x14ac:dyDescent="0.3">
      <c r="D1950" s="68"/>
      <c r="E1950" s="68"/>
      <c r="F1950" s="68"/>
      <c r="G1950" s="68"/>
      <c r="H1950" s="68"/>
      <c r="I1950" s="68"/>
      <c r="J1950" s="68"/>
      <c r="K1950" s="68"/>
      <c r="L1950" s="68"/>
      <c r="M1950" s="68"/>
      <c r="N1950" s="68"/>
      <c r="O1950" s="68"/>
      <c r="P1950" s="68"/>
      <c r="Q1950" s="68"/>
      <c r="R1950" s="68"/>
      <c r="S1950" s="68"/>
      <c r="T1950" s="68"/>
      <c r="U1950" s="68"/>
      <c r="V1950" s="68"/>
      <c r="W1950" s="68"/>
      <c r="X1950" s="68"/>
      <c r="Y1950" s="68"/>
      <c r="Z1950" s="68"/>
      <c r="AA1950" s="68"/>
      <c r="AB1950" s="68"/>
      <c r="AC1950" s="68"/>
      <c r="AD1950" s="68"/>
      <c r="AE1950" s="68"/>
      <c r="AF1950" s="68"/>
      <c r="AG1950" s="68"/>
      <c r="AH1950" s="68"/>
      <c r="AI1950" s="68"/>
      <c r="AJ1950" s="68"/>
      <c r="AK1950" s="68"/>
      <c r="AL1950" s="68"/>
      <c r="AM1950" s="68"/>
      <c r="AN1950" s="68"/>
      <c r="AO1950" s="68"/>
      <c r="AP1950" s="68"/>
      <c r="AQ1950" s="68"/>
      <c r="AR1950" s="68"/>
      <c r="AS1950" s="68"/>
      <c r="AT1950" s="68"/>
      <c r="AU1950" s="68"/>
      <c r="AV1950" s="68"/>
      <c r="AW1950" s="68"/>
      <c r="AX1950" s="68"/>
      <c r="AY1950" s="68"/>
      <c r="AZ1950" s="68"/>
      <c r="BA1950" s="68"/>
      <c r="BB1950" s="68"/>
      <c r="BC1950" s="68"/>
      <c r="BD1950" s="68"/>
      <c r="BE1950" s="68"/>
      <c r="BF1950" s="68"/>
      <c r="BG1950" s="68"/>
      <c r="BH1950" s="68"/>
      <c r="BI1950" s="68"/>
      <c r="BJ1950" s="68"/>
      <c r="BK1950" s="68"/>
      <c r="BL1950" s="68"/>
      <c r="BM1950" s="68"/>
      <c r="BN1950" s="68"/>
      <c r="BO1950" s="68"/>
      <c r="BP1950" s="68"/>
      <c r="BQ1950" s="68"/>
      <c r="BR1950" s="68"/>
      <c r="BS1950" s="46"/>
    </row>
    <row r="1951" spans="4:71" s="47" customFormat="1" ht="9.75" customHeight="1" x14ac:dyDescent="0.3">
      <c r="D1951" s="68"/>
      <c r="E1951" s="68"/>
      <c r="F1951" s="68"/>
      <c r="G1951" s="68"/>
      <c r="H1951" s="68"/>
      <c r="I1951" s="68"/>
      <c r="J1951" s="68"/>
      <c r="K1951" s="68"/>
      <c r="L1951" s="68"/>
      <c r="M1951" s="68"/>
      <c r="N1951" s="68"/>
      <c r="O1951" s="68"/>
      <c r="P1951" s="68"/>
      <c r="Q1951" s="68"/>
      <c r="R1951" s="68"/>
      <c r="S1951" s="68"/>
      <c r="T1951" s="68"/>
      <c r="U1951" s="68"/>
      <c r="V1951" s="68"/>
      <c r="W1951" s="68"/>
      <c r="X1951" s="68"/>
      <c r="Y1951" s="68"/>
      <c r="Z1951" s="68"/>
      <c r="AA1951" s="68"/>
      <c r="AB1951" s="68"/>
      <c r="AC1951" s="68"/>
      <c r="AD1951" s="68"/>
      <c r="AE1951" s="68"/>
      <c r="AF1951" s="68"/>
      <c r="AG1951" s="68"/>
      <c r="AH1951" s="68"/>
      <c r="AI1951" s="68"/>
      <c r="AJ1951" s="68"/>
      <c r="AK1951" s="68"/>
      <c r="AL1951" s="68"/>
      <c r="AM1951" s="68"/>
      <c r="AN1951" s="68"/>
      <c r="AO1951" s="68"/>
      <c r="AP1951" s="68"/>
      <c r="AQ1951" s="68"/>
      <c r="AR1951" s="68"/>
      <c r="AS1951" s="68"/>
      <c r="AT1951" s="68"/>
      <c r="AU1951" s="68"/>
      <c r="AV1951" s="68"/>
      <c r="AW1951" s="68"/>
      <c r="AX1951" s="68"/>
      <c r="AY1951" s="68"/>
      <c r="AZ1951" s="68"/>
      <c r="BA1951" s="68"/>
      <c r="BB1951" s="68"/>
      <c r="BC1951" s="68"/>
      <c r="BD1951" s="68"/>
      <c r="BE1951" s="68"/>
      <c r="BF1951" s="68"/>
      <c r="BG1951" s="68"/>
      <c r="BH1951" s="68"/>
      <c r="BI1951" s="68"/>
      <c r="BJ1951" s="68"/>
      <c r="BK1951" s="68"/>
      <c r="BL1951" s="68"/>
      <c r="BM1951" s="68"/>
      <c r="BN1951" s="68"/>
      <c r="BO1951" s="68"/>
      <c r="BP1951" s="68"/>
      <c r="BQ1951" s="68"/>
      <c r="BR1951" s="68"/>
      <c r="BS1951" s="46"/>
    </row>
    <row r="1952" spans="4:71" s="47" customFormat="1" ht="9.75" customHeight="1" x14ac:dyDescent="0.3">
      <c r="D1952" s="68"/>
      <c r="E1952" s="68"/>
      <c r="F1952" s="68"/>
      <c r="G1952" s="68"/>
      <c r="H1952" s="68"/>
      <c r="I1952" s="68"/>
      <c r="J1952" s="68"/>
      <c r="K1952" s="68"/>
      <c r="L1952" s="68"/>
      <c r="M1952" s="68"/>
      <c r="N1952" s="68"/>
      <c r="O1952" s="68"/>
      <c r="P1952" s="68"/>
      <c r="Q1952" s="68"/>
      <c r="R1952" s="68"/>
      <c r="S1952" s="68"/>
      <c r="T1952" s="68"/>
      <c r="U1952" s="68"/>
      <c r="V1952" s="68"/>
      <c r="W1952" s="68"/>
      <c r="X1952" s="68"/>
      <c r="Y1952" s="68"/>
      <c r="Z1952" s="68"/>
      <c r="AA1952" s="68"/>
      <c r="AB1952" s="68"/>
      <c r="AC1952" s="68"/>
      <c r="AD1952" s="68"/>
      <c r="AE1952" s="68"/>
      <c r="AF1952" s="68"/>
      <c r="AG1952" s="68"/>
      <c r="AH1952" s="68"/>
      <c r="AI1952" s="68"/>
      <c r="AJ1952" s="68"/>
      <c r="AK1952" s="68"/>
      <c r="AL1952" s="68"/>
      <c r="AM1952" s="68"/>
      <c r="AN1952" s="68"/>
      <c r="AO1952" s="68"/>
      <c r="AP1952" s="68"/>
      <c r="AQ1952" s="68"/>
      <c r="AR1952" s="68"/>
      <c r="AS1952" s="68"/>
      <c r="AT1952" s="68"/>
      <c r="AU1952" s="68"/>
      <c r="AV1952" s="68"/>
      <c r="AW1952" s="68"/>
      <c r="AX1952" s="68"/>
      <c r="AY1952" s="68"/>
      <c r="AZ1952" s="68"/>
      <c r="BA1952" s="68"/>
      <c r="BB1952" s="68"/>
      <c r="BC1952" s="68"/>
      <c r="BD1952" s="68"/>
      <c r="BE1952" s="68"/>
      <c r="BF1952" s="68"/>
      <c r="BG1952" s="68"/>
      <c r="BH1952" s="68"/>
      <c r="BI1952" s="68"/>
      <c r="BJ1952" s="68"/>
      <c r="BK1952" s="68"/>
      <c r="BL1952" s="68"/>
      <c r="BM1952" s="68"/>
      <c r="BN1952" s="68"/>
      <c r="BO1952" s="68"/>
      <c r="BP1952" s="68"/>
      <c r="BQ1952" s="68"/>
      <c r="BR1952" s="68"/>
      <c r="BS1952" s="46"/>
    </row>
    <row r="1953" spans="4:71" s="47" customFormat="1" ht="9.75" customHeight="1" x14ac:dyDescent="0.3">
      <c r="D1953" s="68"/>
      <c r="E1953" s="68"/>
      <c r="F1953" s="68"/>
      <c r="G1953" s="68"/>
      <c r="H1953" s="68"/>
      <c r="I1953" s="68"/>
      <c r="J1953" s="68"/>
      <c r="K1953" s="68"/>
      <c r="L1953" s="68"/>
      <c r="M1953" s="68"/>
      <c r="N1953" s="68"/>
      <c r="O1953" s="68"/>
      <c r="P1953" s="68"/>
      <c r="Q1953" s="68"/>
      <c r="R1953" s="68"/>
      <c r="S1953" s="68"/>
      <c r="T1953" s="68"/>
      <c r="U1953" s="68"/>
      <c r="V1953" s="68"/>
      <c r="W1953" s="68"/>
      <c r="X1953" s="68"/>
      <c r="Y1953" s="68"/>
      <c r="Z1953" s="68"/>
      <c r="AA1953" s="68"/>
      <c r="AB1953" s="68"/>
      <c r="AC1953" s="68"/>
      <c r="AD1953" s="68"/>
      <c r="AE1953" s="68"/>
      <c r="AF1953" s="68"/>
      <c r="AG1953" s="68"/>
      <c r="AH1953" s="68"/>
      <c r="AI1953" s="68"/>
      <c r="AJ1953" s="68"/>
      <c r="AK1953" s="68"/>
      <c r="AL1953" s="68"/>
      <c r="AM1953" s="68"/>
      <c r="AN1953" s="68"/>
      <c r="AO1953" s="68"/>
      <c r="AP1953" s="68"/>
      <c r="AQ1953" s="68"/>
      <c r="AR1953" s="68"/>
      <c r="AS1953" s="68"/>
      <c r="AT1953" s="68"/>
      <c r="AU1953" s="68"/>
      <c r="AV1953" s="68"/>
      <c r="AW1953" s="68"/>
      <c r="AX1953" s="68"/>
      <c r="AY1953" s="68"/>
      <c r="AZ1953" s="68"/>
      <c r="BA1953" s="68"/>
      <c r="BB1953" s="68"/>
      <c r="BC1953" s="68"/>
      <c r="BD1953" s="68"/>
      <c r="BE1953" s="68"/>
      <c r="BF1953" s="68"/>
      <c r="BG1953" s="68"/>
      <c r="BH1953" s="68"/>
      <c r="BI1953" s="68"/>
      <c r="BJ1953" s="68"/>
      <c r="BK1953" s="68"/>
      <c r="BL1953" s="68"/>
      <c r="BM1953" s="68"/>
      <c r="BN1953" s="68"/>
      <c r="BO1953" s="68"/>
      <c r="BP1953" s="68"/>
      <c r="BQ1953" s="68"/>
      <c r="BR1953" s="68"/>
      <c r="BS1953" s="46"/>
    </row>
    <row r="1954" spans="4:71" s="47" customFormat="1" ht="9.75" customHeight="1" x14ac:dyDescent="0.3">
      <c r="D1954" s="68"/>
      <c r="E1954" s="68"/>
      <c r="F1954" s="68"/>
      <c r="G1954" s="68"/>
      <c r="H1954" s="68"/>
      <c r="I1954" s="68"/>
      <c r="J1954" s="68"/>
      <c r="K1954" s="68"/>
      <c r="L1954" s="68"/>
      <c r="M1954" s="68"/>
      <c r="N1954" s="68"/>
      <c r="O1954" s="68"/>
      <c r="P1954" s="68"/>
      <c r="Q1954" s="68"/>
      <c r="R1954" s="68"/>
      <c r="S1954" s="68"/>
      <c r="T1954" s="68"/>
      <c r="U1954" s="68"/>
      <c r="V1954" s="68"/>
      <c r="W1954" s="68"/>
      <c r="X1954" s="68"/>
      <c r="Y1954" s="68"/>
      <c r="Z1954" s="68"/>
      <c r="AA1954" s="68"/>
      <c r="AB1954" s="68"/>
      <c r="AC1954" s="68"/>
      <c r="AD1954" s="68"/>
      <c r="AE1954" s="68"/>
      <c r="AF1954" s="68"/>
      <c r="AG1954" s="68"/>
      <c r="AH1954" s="68"/>
      <c r="AI1954" s="68"/>
      <c r="AJ1954" s="68"/>
      <c r="AK1954" s="68"/>
      <c r="AL1954" s="68"/>
      <c r="AM1954" s="68"/>
      <c r="AN1954" s="68"/>
      <c r="AO1954" s="68"/>
      <c r="AP1954" s="68"/>
      <c r="AQ1954" s="68"/>
      <c r="AR1954" s="68"/>
      <c r="AS1954" s="68"/>
      <c r="AT1954" s="68"/>
      <c r="AU1954" s="68"/>
      <c r="AV1954" s="68"/>
      <c r="AW1954" s="68"/>
      <c r="AX1954" s="68"/>
      <c r="AY1954" s="68"/>
      <c r="AZ1954" s="68"/>
      <c r="BA1954" s="68"/>
      <c r="BB1954" s="68"/>
      <c r="BC1954" s="68"/>
      <c r="BD1954" s="68"/>
      <c r="BE1954" s="68"/>
      <c r="BF1954" s="68"/>
      <c r="BG1954" s="68"/>
      <c r="BH1954" s="68"/>
      <c r="BI1954" s="68"/>
      <c r="BJ1954" s="68"/>
      <c r="BK1954" s="68"/>
      <c r="BL1954" s="68"/>
      <c r="BM1954" s="68"/>
      <c r="BN1954" s="68"/>
      <c r="BO1954" s="68"/>
      <c r="BP1954" s="68"/>
      <c r="BQ1954" s="68"/>
      <c r="BR1954" s="68"/>
      <c r="BS1954" s="46"/>
    </row>
    <row r="1955" spans="4:71" s="47" customFormat="1" ht="9.75" customHeight="1" x14ac:dyDescent="0.3">
      <c r="D1955" s="68"/>
      <c r="E1955" s="68"/>
      <c r="F1955" s="68"/>
      <c r="G1955" s="68"/>
      <c r="H1955" s="68"/>
      <c r="I1955" s="68"/>
      <c r="J1955" s="68"/>
      <c r="K1955" s="68"/>
      <c r="L1955" s="68"/>
      <c r="M1955" s="68"/>
      <c r="N1955" s="68"/>
      <c r="O1955" s="68"/>
      <c r="P1955" s="68"/>
      <c r="Q1955" s="68"/>
      <c r="R1955" s="68"/>
      <c r="S1955" s="68"/>
      <c r="T1955" s="68"/>
      <c r="U1955" s="68"/>
      <c r="V1955" s="68"/>
      <c r="W1955" s="68"/>
      <c r="X1955" s="68"/>
      <c r="Y1955" s="68"/>
      <c r="Z1955" s="68"/>
      <c r="AA1955" s="68"/>
      <c r="AB1955" s="68"/>
      <c r="AC1955" s="68"/>
      <c r="AD1955" s="68"/>
      <c r="AE1955" s="68"/>
      <c r="AF1955" s="68"/>
      <c r="AG1955" s="68"/>
      <c r="AH1955" s="68"/>
      <c r="AI1955" s="68"/>
      <c r="AJ1955" s="68"/>
      <c r="AK1955" s="68"/>
      <c r="AL1955" s="68"/>
      <c r="AM1955" s="68"/>
      <c r="AN1955" s="68"/>
      <c r="AO1955" s="68"/>
      <c r="AP1955" s="68"/>
      <c r="AQ1955" s="68"/>
      <c r="AR1955" s="68"/>
      <c r="AS1955" s="68"/>
      <c r="AT1955" s="68"/>
      <c r="AU1955" s="68"/>
      <c r="AV1955" s="68"/>
      <c r="AW1955" s="68"/>
      <c r="AX1955" s="68"/>
      <c r="AY1955" s="68"/>
      <c r="AZ1955" s="68"/>
      <c r="BA1955" s="68"/>
      <c r="BB1955" s="68"/>
      <c r="BC1955" s="68"/>
      <c r="BD1955" s="68"/>
      <c r="BE1955" s="68"/>
      <c r="BF1955" s="68"/>
      <c r="BG1955" s="68"/>
      <c r="BH1955" s="68"/>
      <c r="BI1955" s="68"/>
      <c r="BJ1955" s="68"/>
      <c r="BK1955" s="68"/>
      <c r="BL1955" s="68"/>
      <c r="BM1955" s="68"/>
      <c r="BN1955" s="68"/>
      <c r="BO1955" s="68"/>
      <c r="BP1955" s="68"/>
      <c r="BQ1955" s="68"/>
      <c r="BR1955" s="68"/>
      <c r="BS1955" s="46"/>
    </row>
    <row r="1956" spans="4:71" s="47" customFormat="1" ht="9.75" customHeight="1" x14ac:dyDescent="0.3">
      <c r="D1956" s="68"/>
      <c r="E1956" s="68"/>
      <c r="F1956" s="68"/>
      <c r="G1956" s="68"/>
      <c r="H1956" s="68"/>
      <c r="I1956" s="68"/>
      <c r="J1956" s="68"/>
      <c r="K1956" s="68"/>
      <c r="L1956" s="68"/>
      <c r="M1956" s="68"/>
      <c r="N1956" s="68"/>
      <c r="O1956" s="68"/>
      <c r="P1956" s="68"/>
      <c r="Q1956" s="68"/>
      <c r="R1956" s="68"/>
      <c r="S1956" s="68"/>
      <c r="T1956" s="68"/>
      <c r="U1956" s="68"/>
      <c r="V1956" s="68"/>
      <c r="W1956" s="68"/>
      <c r="X1956" s="68"/>
      <c r="Y1956" s="68"/>
      <c r="Z1956" s="68"/>
      <c r="AA1956" s="68"/>
      <c r="AB1956" s="68"/>
      <c r="AC1956" s="68"/>
      <c r="AD1956" s="68"/>
      <c r="AE1956" s="68"/>
      <c r="AF1956" s="68"/>
      <c r="AG1956" s="68"/>
      <c r="AH1956" s="68"/>
      <c r="AI1956" s="68"/>
      <c r="AJ1956" s="68"/>
      <c r="AK1956" s="68"/>
      <c r="AL1956" s="68"/>
      <c r="AM1956" s="68"/>
      <c r="AN1956" s="68"/>
      <c r="AO1956" s="68"/>
      <c r="AP1956" s="68"/>
      <c r="AQ1956" s="68"/>
      <c r="AR1956" s="68"/>
      <c r="AS1956" s="68"/>
      <c r="AT1956" s="68"/>
      <c r="AU1956" s="68"/>
      <c r="AV1956" s="68"/>
      <c r="AW1956" s="68"/>
      <c r="AX1956" s="68"/>
      <c r="AY1956" s="68"/>
      <c r="AZ1956" s="68"/>
      <c r="BA1956" s="68"/>
      <c r="BB1956" s="68"/>
      <c r="BC1956" s="68"/>
      <c r="BD1956" s="68"/>
      <c r="BE1956" s="68"/>
      <c r="BF1956" s="68"/>
      <c r="BG1956" s="68"/>
      <c r="BH1956" s="68"/>
      <c r="BI1956" s="68"/>
      <c r="BJ1956" s="68"/>
      <c r="BK1956" s="68"/>
      <c r="BL1956" s="68"/>
      <c r="BM1956" s="68"/>
      <c r="BN1956" s="68"/>
      <c r="BO1956" s="68"/>
      <c r="BP1956" s="68"/>
      <c r="BQ1956" s="68"/>
      <c r="BR1956" s="68"/>
      <c r="BS1956" s="46"/>
    </row>
    <row r="1957" spans="4:71" s="47" customFormat="1" ht="9.75" customHeight="1" x14ac:dyDescent="0.3">
      <c r="D1957" s="68"/>
      <c r="E1957" s="68"/>
      <c r="F1957" s="68"/>
      <c r="G1957" s="68"/>
      <c r="H1957" s="68"/>
      <c r="I1957" s="68"/>
      <c r="J1957" s="68"/>
      <c r="K1957" s="68"/>
      <c r="L1957" s="68"/>
      <c r="M1957" s="68"/>
      <c r="N1957" s="68"/>
      <c r="O1957" s="68"/>
      <c r="P1957" s="68"/>
      <c r="Q1957" s="68"/>
      <c r="R1957" s="68"/>
      <c r="S1957" s="68"/>
      <c r="T1957" s="68"/>
      <c r="U1957" s="68"/>
      <c r="V1957" s="68"/>
      <c r="W1957" s="68"/>
      <c r="X1957" s="68"/>
      <c r="Y1957" s="68"/>
      <c r="Z1957" s="68"/>
      <c r="AA1957" s="68"/>
      <c r="AB1957" s="68"/>
      <c r="AC1957" s="68"/>
      <c r="AD1957" s="68"/>
      <c r="AE1957" s="68"/>
      <c r="AF1957" s="68"/>
      <c r="AG1957" s="68"/>
      <c r="AH1957" s="68"/>
      <c r="AI1957" s="68"/>
      <c r="AJ1957" s="68"/>
      <c r="AK1957" s="68"/>
      <c r="AL1957" s="68"/>
      <c r="AM1957" s="68"/>
      <c r="AN1957" s="68"/>
      <c r="AO1957" s="68"/>
      <c r="AP1957" s="68"/>
      <c r="AQ1957" s="68"/>
      <c r="AR1957" s="68"/>
      <c r="AS1957" s="68"/>
      <c r="AT1957" s="68"/>
      <c r="AU1957" s="68"/>
      <c r="AV1957" s="68"/>
      <c r="AW1957" s="68"/>
      <c r="AX1957" s="68"/>
      <c r="AY1957" s="68"/>
      <c r="AZ1957" s="68"/>
      <c r="BA1957" s="68"/>
      <c r="BB1957" s="68"/>
      <c r="BC1957" s="68"/>
      <c r="BD1957" s="68"/>
      <c r="BE1957" s="68"/>
      <c r="BF1957" s="68"/>
      <c r="BG1957" s="68"/>
      <c r="BH1957" s="68"/>
      <c r="BI1957" s="68"/>
      <c r="BJ1957" s="68"/>
      <c r="BK1957" s="68"/>
      <c r="BL1957" s="68"/>
      <c r="BM1957" s="68"/>
      <c r="BN1957" s="68"/>
      <c r="BO1957" s="68"/>
      <c r="BP1957" s="68"/>
      <c r="BQ1957" s="68"/>
      <c r="BR1957" s="68"/>
      <c r="BS1957" s="46"/>
    </row>
    <row r="1958" spans="4:71" s="47" customFormat="1" ht="9.75" customHeight="1" x14ac:dyDescent="0.3">
      <c r="D1958" s="68"/>
      <c r="E1958" s="68"/>
      <c r="F1958" s="68"/>
      <c r="G1958" s="68"/>
      <c r="H1958" s="68"/>
      <c r="I1958" s="68"/>
      <c r="J1958" s="68"/>
      <c r="K1958" s="68"/>
      <c r="L1958" s="68"/>
      <c r="M1958" s="68"/>
      <c r="N1958" s="68"/>
      <c r="O1958" s="68"/>
      <c r="P1958" s="68"/>
      <c r="Q1958" s="68"/>
      <c r="R1958" s="68"/>
      <c r="S1958" s="68"/>
      <c r="T1958" s="68"/>
      <c r="U1958" s="68"/>
      <c r="V1958" s="68"/>
      <c r="W1958" s="68"/>
      <c r="X1958" s="68"/>
      <c r="Y1958" s="68"/>
      <c r="Z1958" s="68"/>
      <c r="AA1958" s="68"/>
      <c r="AB1958" s="68"/>
      <c r="AC1958" s="68"/>
      <c r="AD1958" s="68"/>
      <c r="AE1958" s="68"/>
      <c r="AF1958" s="68"/>
      <c r="AG1958" s="68"/>
      <c r="AH1958" s="68"/>
      <c r="AI1958" s="68"/>
      <c r="AJ1958" s="68"/>
      <c r="AK1958" s="68"/>
      <c r="AL1958" s="68"/>
      <c r="AM1958" s="68"/>
      <c r="AN1958" s="68"/>
      <c r="AO1958" s="68"/>
      <c r="AP1958" s="68"/>
      <c r="AQ1958" s="68"/>
      <c r="AR1958" s="68"/>
      <c r="AS1958" s="68"/>
      <c r="AT1958" s="68"/>
      <c r="AU1958" s="68"/>
      <c r="AV1958" s="68"/>
      <c r="AW1958" s="68"/>
      <c r="AX1958" s="68"/>
      <c r="AY1958" s="68"/>
      <c r="AZ1958" s="68"/>
      <c r="BA1958" s="68"/>
      <c r="BB1958" s="68"/>
      <c r="BC1958" s="68"/>
      <c r="BD1958" s="68"/>
      <c r="BE1958" s="68"/>
      <c r="BF1958" s="68"/>
      <c r="BG1958" s="68"/>
      <c r="BH1958" s="68"/>
      <c r="BI1958" s="68"/>
      <c r="BJ1958" s="68"/>
      <c r="BK1958" s="68"/>
      <c r="BL1958" s="68"/>
      <c r="BM1958" s="68"/>
      <c r="BN1958" s="68"/>
      <c r="BO1958" s="68"/>
      <c r="BP1958" s="68"/>
      <c r="BQ1958" s="68"/>
      <c r="BR1958" s="68"/>
      <c r="BS1958" s="46"/>
    </row>
    <row r="1959" spans="4:71" s="47" customFormat="1" ht="9.75" customHeight="1" x14ac:dyDescent="0.3">
      <c r="D1959" s="68"/>
      <c r="E1959" s="68"/>
      <c r="F1959" s="68"/>
      <c r="G1959" s="68"/>
      <c r="H1959" s="68"/>
      <c r="I1959" s="68"/>
      <c r="J1959" s="68"/>
      <c r="K1959" s="68"/>
      <c r="L1959" s="68"/>
      <c r="M1959" s="68"/>
      <c r="N1959" s="68"/>
      <c r="O1959" s="68"/>
      <c r="P1959" s="68"/>
      <c r="Q1959" s="68"/>
      <c r="R1959" s="68"/>
      <c r="S1959" s="68"/>
      <c r="T1959" s="68"/>
      <c r="U1959" s="68"/>
      <c r="V1959" s="68"/>
      <c r="W1959" s="68"/>
      <c r="X1959" s="68"/>
      <c r="Y1959" s="68"/>
      <c r="Z1959" s="68"/>
      <c r="AA1959" s="68"/>
      <c r="AB1959" s="68"/>
      <c r="AC1959" s="68"/>
      <c r="AD1959" s="68"/>
      <c r="AE1959" s="68"/>
      <c r="AF1959" s="68"/>
      <c r="AG1959" s="68"/>
      <c r="AH1959" s="68"/>
      <c r="AI1959" s="68"/>
      <c r="AJ1959" s="68"/>
      <c r="AK1959" s="68"/>
      <c r="AL1959" s="68"/>
      <c r="AM1959" s="68"/>
      <c r="AN1959" s="68"/>
      <c r="AO1959" s="68"/>
      <c r="AP1959" s="68"/>
      <c r="AQ1959" s="68"/>
      <c r="AR1959" s="68"/>
      <c r="AS1959" s="68"/>
      <c r="AT1959" s="68"/>
      <c r="AU1959" s="68"/>
      <c r="AV1959" s="68"/>
      <c r="AW1959" s="68"/>
      <c r="AX1959" s="68"/>
      <c r="AY1959" s="68"/>
      <c r="AZ1959" s="68"/>
      <c r="BA1959" s="68"/>
      <c r="BB1959" s="68"/>
      <c r="BC1959" s="68"/>
      <c r="BD1959" s="68"/>
      <c r="BE1959" s="68"/>
      <c r="BF1959" s="68"/>
      <c r="BG1959" s="68"/>
      <c r="BH1959" s="68"/>
      <c r="BI1959" s="68"/>
      <c r="BJ1959" s="68"/>
      <c r="BK1959" s="68"/>
      <c r="BL1959" s="68"/>
      <c r="BM1959" s="68"/>
      <c r="BN1959" s="68"/>
      <c r="BO1959" s="68"/>
      <c r="BP1959" s="68"/>
      <c r="BQ1959" s="68"/>
      <c r="BR1959" s="68"/>
      <c r="BS1959" s="46"/>
    </row>
    <row r="1960" spans="4:71" s="47" customFormat="1" ht="9.75" customHeight="1" x14ac:dyDescent="0.3">
      <c r="D1960" s="68"/>
      <c r="E1960" s="68"/>
      <c r="F1960" s="68"/>
      <c r="G1960" s="68"/>
      <c r="H1960" s="68"/>
      <c r="I1960" s="68"/>
      <c r="J1960" s="68"/>
      <c r="K1960" s="68"/>
      <c r="L1960" s="68"/>
      <c r="M1960" s="68"/>
      <c r="N1960" s="68"/>
      <c r="O1960" s="68"/>
      <c r="P1960" s="68"/>
      <c r="Q1960" s="68"/>
      <c r="R1960" s="68"/>
      <c r="S1960" s="68"/>
      <c r="T1960" s="68"/>
      <c r="U1960" s="68"/>
      <c r="V1960" s="68"/>
      <c r="W1960" s="68"/>
      <c r="X1960" s="68"/>
      <c r="Y1960" s="68"/>
      <c r="Z1960" s="68"/>
      <c r="AA1960" s="68"/>
      <c r="AB1960" s="68"/>
      <c r="AC1960" s="68"/>
      <c r="AD1960" s="68"/>
      <c r="AE1960" s="68"/>
      <c r="AF1960" s="68"/>
      <c r="AG1960" s="68"/>
      <c r="AH1960" s="68"/>
      <c r="AI1960" s="68"/>
      <c r="AJ1960" s="68"/>
      <c r="AK1960" s="68"/>
      <c r="AL1960" s="68"/>
      <c r="AM1960" s="68"/>
      <c r="AN1960" s="68"/>
      <c r="AO1960" s="68"/>
      <c r="AP1960" s="68"/>
      <c r="AQ1960" s="68"/>
      <c r="AR1960" s="68"/>
      <c r="AS1960" s="68"/>
      <c r="AT1960" s="68"/>
      <c r="AU1960" s="68"/>
      <c r="AV1960" s="68"/>
      <c r="AW1960" s="68"/>
      <c r="AX1960" s="68"/>
      <c r="AY1960" s="68"/>
      <c r="AZ1960" s="68"/>
      <c r="BA1960" s="68"/>
      <c r="BB1960" s="68"/>
      <c r="BC1960" s="68"/>
      <c r="BD1960" s="68"/>
      <c r="BE1960" s="68"/>
      <c r="BF1960" s="68"/>
      <c r="BG1960" s="68"/>
      <c r="BH1960" s="68"/>
      <c r="BI1960" s="68"/>
      <c r="BJ1960" s="68"/>
      <c r="BK1960" s="68"/>
      <c r="BL1960" s="68"/>
      <c r="BM1960" s="68"/>
      <c r="BN1960" s="68"/>
      <c r="BO1960" s="68"/>
      <c r="BP1960" s="68"/>
      <c r="BQ1960" s="68"/>
      <c r="BR1960" s="68"/>
      <c r="BS1960" s="46"/>
    </row>
    <row r="1961" spans="4:71" s="47" customFormat="1" ht="9.75" customHeight="1" x14ac:dyDescent="0.3">
      <c r="D1961" s="68"/>
      <c r="E1961" s="68"/>
      <c r="F1961" s="68"/>
      <c r="G1961" s="68"/>
      <c r="H1961" s="68"/>
      <c r="I1961" s="68"/>
      <c r="J1961" s="68"/>
      <c r="K1961" s="68"/>
      <c r="L1961" s="68"/>
      <c r="M1961" s="68"/>
      <c r="N1961" s="68"/>
      <c r="O1961" s="68"/>
      <c r="P1961" s="68"/>
      <c r="Q1961" s="68"/>
      <c r="R1961" s="68"/>
      <c r="S1961" s="68"/>
      <c r="T1961" s="68"/>
      <c r="U1961" s="68"/>
      <c r="V1961" s="68"/>
      <c r="W1961" s="68"/>
      <c r="X1961" s="68"/>
      <c r="Y1961" s="68"/>
      <c r="Z1961" s="68"/>
      <c r="AA1961" s="68"/>
      <c r="AB1961" s="68"/>
      <c r="AC1961" s="68"/>
      <c r="AD1961" s="68"/>
      <c r="AE1961" s="68"/>
      <c r="AF1961" s="68"/>
      <c r="AG1961" s="68"/>
      <c r="AH1961" s="68"/>
      <c r="AI1961" s="68"/>
      <c r="AJ1961" s="68"/>
      <c r="AK1961" s="68"/>
      <c r="AL1961" s="68"/>
      <c r="AM1961" s="68"/>
      <c r="AN1961" s="68"/>
      <c r="AO1961" s="68"/>
      <c r="AP1961" s="68"/>
      <c r="AQ1961" s="68"/>
      <c r="AR1961" s="68"/>
      <c r="AS1961" s="68"/>
      <c r="AT1961" s="68"/>
      <c r="AU1961" s="68"/>
      <c r="AV1961" s="68"/>
      <c r="AW1961" s="68"/>
      <c r="AX1961" s="68"/>
      <c r="AY1961" s="68"/>
      <c r="AZ1961" s="68"/>
      <c r="BA1961" s="68"/>
      <c r="BB1961" s="68"/>
      <c r="BC1961" s="68"/>
      <c r="BD1961" s="68"/>
      <c r="BE1961" s="68"/>
      <c r="BF1961" s="68"/>
      <c r="BG1961" s="68"/>
      <c r="BH1961" s="68"/>
      <c r="BI1961" s="68"/>
      <c r="BJ1961" s="68"/>
      <c r="BK1961" s="68"/>
      <c r="BL1961" s="68"/>
      <c r="BM1961" s="68"/>
      <c r="BN1961" s="68"/>
      <c r="BO1961" s="68"/>
      <c r="BP1961" s="68"/>
      <c r="BQ1961" s="68"/>
      <c r="BR1961" s="68"/>
      <c r="BS1961" s="46"/>
    </row>
    <row r="1962" spans="4:71" s="47" customFormat="1" ht="9.75" customHeight="1" x14ac:dyDescent="0.3">
      <c r="D1962" s="68"/>
      <c r="E1962" s="68"/>
      <c r="F1962" s="68"/>
      <c r="G1962" s="68"/>
      <c r="H1962" s="68"/>
      <c r="I1962" s="68"/>
      <c r="J1962" s="68"/>
      <c r="K1962" s="68"/>
      <c r="L1962" s="68"/>
      <c r="M1962" s="68"/>
      <c r="N1962" s="68"/>
      <c r="O1962" s="68"/>
      <c r="P1962" s="68"/>
      <c r="Q1962" s="68"/>
      <c r="R1962" s="68"/>
      <c r="S1962" s="68"/>
      <c r="T1962" s="68"/>
      <c r="U1962" s="68"/>
      <c r="V1962" s="68"/>
      <c r="W1962" s="68"/>
      <c r="X1962" s="68"/>
      <c r="Y1962" s="68"/>
      <c r="Z1962" s="68"/>
      <c r="AA1962" s="68"/>
      <c r="AB1962" s="68"/>
      <c r="AC1962" s="68"/>
      <c r="AD1962" s="68"/>
      <c r="AE1962" s="68"/>
      <c r="AF1962" s="68"/>
      <c r="AG1962" s="68"/>
      <c r="AH1962" s="68"/>
      <c r="AI1962" s="68"/>
      <c r="AJ1962" s="68"/>
      <c r="AK1962" s="68"/>
      <c r="AL1962" s="68"/>
      <c r="AM1962" s="68"/>
      <c r="AN1962" s="68"/>
      <c r="AO1962" s="68"/>
      <c r="AP1962" s="68"/>
      <c r="AQ1962" s="68"/>
      <c r="AR1962" s="68"/>
      <c r="AS1962" s="68"/>
      <c r="AT1962" s="68"/>
      <c r="AU1962" s="68"/>
      <c r="AV1962" s="68"/>
      <c r="AW1962" s="68"/>
      <c r="AX1962" s="68"/>
      <c r="AY1962" s="68"/>
      <c r="AZ1962" s="68"/>
      <c r="BA1962" s="68"/>
      <c r="BB1962" s="68"/>
      <c r="BC1962" s="68"/>
      <c r="BD1962" s="68"/>
      <c r="BE1962" s="68"/>
      <c r="BF1962" s="68"/>
      <c r="BG1962" s="68"/>
      <c r="BH1962" s="68"/>
      <c r="BI1962" s="68"/>
      <c r="BJ1962" s="68"/>
      <c r="BK1962" s="68"/>
      <c r="BL1962" s="68"/>
      <c r="BM1962" s="68"/>
      <c r="BN1962" s="68"/>
      <c r="BO1962" s="68"/>
      <c r="BP1962" s="68"/>
      <c r="BQ1962" s="68"/>
      <c r="BR1962" s="68"/>
      <c r="BS1962" s="46"/>
    </row>
    <row r="1963" spans="4:71" s="47" customFormat="1" ht="9.75" customHeight="1" x14ac:dyDescent="0.3">
      <c r="D1963" s="68"/>
      <c r="E1963" s="68"/>
      <c r="F1963" s="68"/>
      <c r="G1963" s="68"/>
      <c r="H1963" s="68"/>
      <c r="I1963" s="68"/>
      <c r="J1963" s="68"/>
      <c r="K1963" s="68"/>
      <c r="L1963" s="68"/>
      <c r="M1963" s="68"/>
      <c r="N1963" s="68"/>
      <c r="O1963" s="68"/>
      <c r="P1963" s="68"/>
      <c r="Q1963" s="68"/>
      <c r="R1963" s="68"/>
      <c r="S1963" s="68"/>
      <c r="T1963" s="68"/>
      <c r="U1963" s="68"/>
      <c r="V1963" s="68"/>
      <c r="W1963" s="68"/>
      <c r="X1963" s="68"/>
      <c r="Y1963" s="68"/>
      <c r="Z1963" s="68"/>
      <c r="AA1963" s="68"/>
      <c r="AB1963" s="68"/>
      <c r="AC1963" s="68"/>
      <c r="AD1963" s="68"/>
      <c r="AE1963" s="68"/>
      <c r="AF1963" s="68"/>
      <c r="AG1963" s="68"/>
      <c r="AH1963" s="68"/>
      <c r="AI1963" s="68"/>
      <c r="AJ1963" s="68"/>
      <c r="AK1963" s="68"/>
      <c r="AL1963" s="68"/>
      <c r="AM1963" s="68"/>
      <c r="AN1963" s="68"/>
      <c r="AO1963" s="68"/>
      <c r="AP1963" s="68"/>
      <c r="AQ1963" s="68"/>
      <c r="AR1963" s="68"/>
      <c r="AS1963" s="68"/>
      <c r="AT1963" s="68"/>
      <c r="AU1963" s="68"/>
      <c r="AV1963" s="68"/>
      <c r="AW1963" s="68"/>
      <c r="AX1963" s="68"/>
      <c r="AY1963" s="68"/>
      <c r="AZ1963" s="68"/>
      <c r="BA1963" s="68"/>
      <c r="BB1963" s="68"/>
      <c r="BC1963" s="68"/>
      <c r="BD1963" s="68"/>
      <c r="BE1963" s="68"/>
      <c r="BF1963" s="68"/>
      <c r="BG1963" s="68"/>
      <c r="BH1963" s="68"/>
      <c r="BI1963" s="68"/>
      <c r="BJ1963" s="68"/>
      <c r="BK1963" s="68"/>
      <c r="BL1963" s="68"/>
      <c r="BM1963" s="68"/>
      <c r="BN1963" s="68"/>
      <c r="BO1963" s="68"/>
      <c r="BP1963" s="68"/>
      <c r="BQ1963" s="68"/>
      <c r="BR1963" s="68"/>
      <c r="BS1963" s="46"/>
    </row>
    <row r="1964" spans="4:71" s="47" customFormat="1" ht="9.75" customHeight="1" x14ac:dyDescent="0.3">
      <c r="D1964" s="68"/>
      <c r="E1964" s="68"/>
      <c r="F1964" s="68"/>
      <c r="G1964" s="68"/>
      <c r="H1964" s="68"/>
      <c r="I1964" s="68"/>
      <c r="J1964" s="68"/>
      <c r="K1964" s="68"/>
      <c r="L1964" s="68"/>
      <c r="M1964" s="68"/>
      <c r="N1964" s="68"/>
      <c r="O1964" s="68"/>
      <c r="P1964" s="68"/>
      <c r="Q1964" s="68"/>
      <c r="R1964" s="68"/>
      <c r="S1964" s="68"/>
      <c r="T1964" s="68"/>
      <c r="U1964" s="68"/>
      <c r="V1964" s="68"/>
      <c r="W1964" s="68"/>
      <c r="X1964" s="68"/>
      <c r="Y1964" s="68"/>
      <c r="Z1964" s="68"/>
      <c r="AA1964" s="68"/>
      <c r="AB1964" s="68"/>
      <c r="AC1964" s="68"/>
      <c r="AD1964" s="68"/>
      <c r="AE1964" s="68"/>
      <c r="AF1964" s="68"/>
      <c r="AG1964" s="68"/>
      <c r="AH1964" s="68"/>
      <c r="AI1964" s="68"/>
      <c r="AJ1964" s="68"/>
      <c r="AK1964" s="68"/>
      <c r="AL1964" s="68"/>
      <c r="AM1964" s="68"/>
      <c r="AN1964" s="68"/>
      <c r="AO1964" s="68"/>
      <c r="AP1964" s="68"/>
      <c r="AQ1964" s="68"/>
      <c r="AR1964" s="68"/>
      <c r="AS1964" s="68"/>
      <c r="AT1964" s="68"/>
      <c r="AU1964" s="68"/>
      <c r="AV1964" s="68"/>
      <c r="AW1964" s="68"/>
      <c r="AX1964" s="68"/>
      <c r="AY1964" s="68"/>
      <c r="AZ1964" s="68"/>
      <c r="BA1964" s="68"/>
      <c r="BB1964" s="68"/>
      <c r="BC1964" s="68"/>
      <c r="BD1964" s="68"/>
      <c r="BE1964" s="68"/>
      <c r="BF1964" s="68"/>
      <c r="BG1964" s="68"/>
      <c r="BH1964" s="68"/>
      <c r="BI1964" s="68"/>
      <c r="BJ1964" s="68"/>
      <c r="BK1964" s="68"/>
      <c r="BL1964" s="68"/>
      <c r="BM1964" s="68"/>
      <c r="BN1964" s="68"/>
      <c r="BO1964" s="68"/>
      <c r="BP1964" s="68"/>
      <c r="BQ1964" s="68"/>
      <c r="BR1964" s="68"/>
      <c r="BS1964" s="46"/>
    </row>
    <row r="1965" spans="4:71" s="47" customFormat="1" ht="9.75" customHeight="1" x14ac:dyDescent="0.3">
      <c r="D1965" s="68"/>
      <c r="E1965" s="68"/>
      <c r="F1965" s="68"/>
      <c r="G1965" s="68"/>
      <c r="H1965" s="68"/>
      <c r="I1965" s="68"/>
      <c r="J1965" s="68"/>
      <c r="K1965" s="68"/>
      <c r="L1965" s="68"/>
      <c r="M1965" s="68"/>
      <c r="N1965" s="68"/>
      <c r="O1965" s="68"/>
      <c r="P1965" s="68"/>
      <c r="Q1965" s="68"/>
      <c r="R1965" s="68"/>
      <c r="S1965" s="68"/>
      <c r="T1965" s="68"/>
      <c r="U1965" s="68"/>
      <c r="V1965" s="68"/>
      <c r="W1965" s="68"/>
      <c r="X1965" s="68"/>
      <c r="Y1965" s="68"/>
      <c r="Z1965" s="68"/>
      <c r="AA1965" s="68"/>
      <c r="AB1965" s="68"/>
      <c r="AC1965" s="68"/>
      <c r="AD1965" s="68"/>
      <c r="AE1965" s="68"/>
      <c r="AF1965" s="68"/>
      <c r="AG1965" s="68"/>
      <c r="AH1965" s="68"/>
      <c r="AI1965" s="68"/>
      <c r="AJ1965" s="68"/>
      <c r="AK1965" s="68"/>
      <c r="AL1965" s="68"/>
      <c r="AM1965" s="68"/>
      <c r="AN1965" s="68"/>
      <c r="AO1965" s="68"/>
      <c r="AP1965" s="68"/>
      <c r="AQ1965" s="68"/>
      <c r="AR1965" s="68"/>
      <c r="AS1965" s="68"/>
      <c r="AT1965" s="68"/>
      <c r="AU1965" s="68"/>
      <c r="AV1965" s="68"/>
      <c r="AW1965" s="68"/>
      <c r="AX1965" s="68"/>
      <c r="AY1965" s="68"/>
      <c r="AZ1965" s="68"/>
      <c r="BA1965" s="68"/>
      <c r="BB1965" s="68"/>
      <c r="BC1965" s="68"/>
      <c r="BD1965" s="68"/>
      <c r="BE1965" s="68"/>
      <c r="BF1965" s="68"/>
      <c r="BG1965" s="68"/>
      <c r="BH1965" s="68"/>
      <c r="BI1965" s="68"/>
      <c r="BJ1965" s="68"/>
      <c r="BK1965" s="68"/>
      <c r="BL1965" s="68"/>
      <c r="BM1965" s="68"/>
      <c r="BN1965" s="68"/>
      <c r="BO1965" s="68"/>
      <c r="BP1965" s="68"/>
      <c r="BQ1965" s="68"/>
      <c r="BR1965" s="68"/>
      <c r="BS1965" s="46"/>
    </row>
    <row r="1966" spans="4:71" s="47" customFormat="1" ht="9.75" customHeight="1" x14ac:dyDescent="0.3">
      <c r="D1966" s="68"/>
      <c r="E1966" s="68"/>
      <c r="F1966" s="68"/>
      <c r="G1966" s="68"/>
      <c r="H1966" s="68"/>
      <c r="I1966" s="68"/>
      <c r="J1966" s="68"/>
      <c r="K1966" s="68"/>
      <c r="L1966" s="68"/>
      <c r="M1966" s="68"/>
      <c r="N1966" s="68"/>
      <c r="O1966" s="68"/>
      <c r="P1966" s="68"/>
      <c r="Q1966" s="68"/>
      <c r="R1966" s="68"/>
      <c r="S1966" s="68"/>
      <c r="T1966" s="68"/>
      <c r="U1966" s="68"/>
      <c r="V1966" s="68"/>
      <c r="W1966" s="68"/>
      <c r="X1966" s="68"/>
      <c r="Y1966" s="68"/>
      <c r="Z1966" s="68"/>
      <c r="AA1966" s="68"/>
      <c r="AB1966" s="68"/>
      <c r="AC1966" s="68"/>
      <c r="AD1966" s="68"/>
      <c r="AE1966" s="68"/>
      <c r="AF1966" s="68"/>
      <c r="AG1966" s="68"/>
      <c r="AH1966" s="68"/>
      <c r="AI1966" s="68"/>
      <c r="AJ1966" s="68"/>
      <c r="AK1966" s="68"/>
      <c r="AL1966" s="68"/>
      <c r="AM1966" s="68"/>
      <c r="AN1966" s="68"/>
      <c r="AO1966" s="68"/>
      <c r="AP1966" s="68"/>
      <c r="AQ1966" s="68"/>
      <c r="AR1966" s="68"/>
      <c r="AS1966" s="68"/>
      <c r="AT1966" s="68"/>
      <c r="AU1966" s="68"/>
      <c r="AV1966" s="68"/>
      <c r="AW1966" s="68"/>
      <c r="AX1966" s="68"/>
      <c r="AY1966" s="68"/>
      <c r="AZ1966" s="68"/>
      <c r="BA1966" s="68"/>
      <c r="BB1966" s="68"/>
      <c r="BC1966" s="68"/>
      <c r="BD1966" s="68"/>
      <c r="BE1966" s="68"/>
      <c r="BF1966" s="68"/>
      <c r="BG1966" s="68"/>
      <c r="BH1966" s="68"/>
      <c r="BI1966" s="68"/>
      <c r="BJ1966" s="68"/>
      <c r="BK1966" s="68"/>
      <c r="BL1966" s="68"/>
      <c r="BM1966" s="68"/>
      <c r="BN1966" s="68"/>
      <c r="BO1966" s="68"/>
      <c r="BP1966" s="68"/>
      <c r="BQ1966" s="68"/>
      <c r="BR1966" s="68"/>
      <c r="BS1966" s="46"/>
    </row>
    <row r="1967" spans="4:71" s="47" customFormat="1" ht="9.75" customHeight="1" x14ac:dyDescent="0.3">
      <c r="D1967" s="68"/>
      <c r="E1967" s="68"/>
      <c r="F1967" s="68"/>
      <c r="G1967" s="68"/>
      <c r="H1967" s="68"/>
      <c r="I1967" s="68"/>
      <c r="J1967" s="68"/>
      <c r="K1967" s="68"/>
      <c r="L1967" s="68"/>
      <c r="M1967" s="68"/>
      <c r="N1967" s="68"/>
      <c r="O1967" s="68"/>
      <c r="P1967" s="68"/>
      <c r="Q1967" s="68"/>
      <c r="R1967" s="68"/>
      <c r="S1967" s="68"/>
      <c r="T1967" s="68"/>
      <c r="U1967" s="68"/>
      <c r="V1967" s="68"/>
      <c r="W1967" s="68"/>
      <c r="X1967" s="68"/>
      <c r="Y1967" s="68"/>
      <c r="Z1967" s="68"/>
      <c r="AA1967" s="68"/>
      <c r="AB1967" s="68"/>
      <c r="AC1967" s="68"/>
      <c r="AD1967" s="68"/>
      <c r="AE1967" s="68"/>
      <c r="AF1967" s="68"/>
      <c r="AG1967" s="68"/>
      <c r="AH1967" s="68"/>
      <c r="AI1967" s="68"/>
      <c r="AJ1967" s="68"/>
      <c r="AK1967" s="68"/>
      <c r="AL1967" s="68"/>
      <c r="AM1967" s="68"/>
      <c r="AN1967" s="68"/>
      <c r="AO1967" s="68"/>
      <c r="AP1967" s="68"/>
      <c r="AQ1967" s="68"/>
      <c r="AR1967" s="68"/>
      <c r="AS1967" s="68"/>
      <c r="AT1967" s="68"/>
      <c r="AU1967" s="68"/>
      <c r="AV1967" s="68"/>
      <c r="AW1967" s="68"/>
      <c r="AX1967" s="68"/>
      <c r="AY1967" s="68"/>
      <c r="AZ1967" s="68"/>
      <c r="BA1967" s="68"/>
      <c r="BB1967" s="68"/>
      <c r="BC1967" s="68"/>
      <c r="BD1967" s="68"/>
      <c r="BE1967" s="68"/>
      <c r="BF1967" s="68"/>
      <c r="BG1967" s="68"/>
      <c r="BH1967" s="68"/>
      <c r="BI1967" s="68"/>
      <c r="BJ1967" s="68"/>
      <c r="BK1967" s="68"/>
      <c r="BL1967" s="68"/>
      <c r="BM1967" s="68"/>
      <c r="BN1967" s="68"/>
      <c r="BO1967" s="68"/>
      <c r="BP1967" s="68"/>
      <c r="BQ1967" s="68"/>
      <c r="BR1967" s="68"/>
      <c r="BS1967" s="46"/>
    </row>
    <row r="1968" spans="4:71" s="47" customFormat="1" ht="9.75" customHeight="1" x14ac:dyDescent="0.3">
      <c r="D1968" s="68"/>
      <c r="E1968" s="68"/>
      <c r="F1968" s="68"/>
      <c r="G1968" s="68"/>
      <c r="H1968" s="68"/>
      <c r="I1968" s="68"/>
      <c r="J1968" s="68"/>
      <c r="K1968" s="68"/>
      <c r="L1968" s="68"/>
      <c r="M1968" s="68"/>
      <c r="N1968" s="68"/>
      <c r="O1968" s="68"/>
      <c r="P1968" s="68"/>
      <c r="Q1968" s="68"/>
      <c r="R1968" s="68"/>
      <c r="S1968" s="68"/>
      <c r="T1968" s="68"/>
      <c r="U1968" s="68"/>
      <c r="V1968" s="68"/>
      <c r="W1968" s="68"/>
      <c r="X1968" s="68"/>
      <c r="Y1968" s="68"/>
      <c r="Z1968" s="68"/>
      <c r="AA1968" s="68"/>
      <c r="AB1968" s="68"/>
      <c r="AC1968" s="68"/>
      <c r="AD1968" s="68"/>
      <c r="AE1968" s="68"/>
      <c r="AF1968" s="68"/>
      <c r="AG1968" s="68"/>
      <c r="AH1968" s="68"/>
      <c r="AI1968" s="68"/>
      <c r="AJ1968" s="68"/>
      <c r="AK1968" s="68"/>
      <c r="AL1968" s="68"/>
      <c r="AM1968" s="68"/>
      <c r="AN1968" s="68"/>
      <c r="AO1968" s="68"/>
      <c r="AP1968" s="68"/>
      <c r="AQ1968" s="68"/>
      <c r="AR1968" s="68"/>
      <c r="AS1968" s="68"/>
      <c r="AT1968" s="68"/>
      <c r="AU1968" s="68"/>
      <c r="AV1968" s="68"/>
      <c r="AW1968" s="68"/>
      <c r="AX1968" s="68"/>
      <c r="AY1968" s="68"/>
      <c r="AZ1968" s="68"/>
      <c r="BA1968" s="68"/>
      <c r="BB1968" s="68"/>
      <c r="BC1968" s="68"/>
      <c r="BD1968" s="68"/>
      <c r="BE1968" s="68"/>
      <c r="BF1968" s="68"/>
      <c r="BG1968" s="68"/>
      <c r="BH1968" s="68"/>
      <c r="BI1968" s="68"/>
      <c r="BJ1968" s="68"/>
      <c r="BK1968" s="68"/>
      <c r="BL1968" s="68"/>
      <c r="BM1968" s="68"/>
      <c r="BN1968" s="68"/>
      <c r="BO1968" s="68"/>
      <c r="BP1968" s="68"/>
      <c r="BQ1968" s="68"/>
      <c r="BR1968" s="68"/>
      <c r="BS1968" s="46"/>
    </row>
    <row r="1969" spans="4:71" s="47" customFormat="1" ht="9.75" customHeight="1" x14ac:dyDescent="0.3">
      <c r="D1969" s="68"/>
      <c r="E1969" s="68"/>
      <c r="F1969" s="68"/>
      <c r="G1969" s="68"/>
      <c r="H1969" s="68"/>
      <c r="I1969" s="68"/>
      <c r="J1969" s="68"/>
      <c r="K1969" s="68"/>
      <c r="L1969" s="68"/>
      <c r="M1969" s="68"/>
      <c r="N1969" s="68"/>
      <c r="O1969" s="68"/>
      <c r="P1969" s="68"/>
      <c r="Q1969" s="68"/>
      <c r="R1969" s="68"/>
      <c r="S1969" s="68"/>
      <c r="T1969" s="68"/>
      <c r="U1969" s="68"/>
      <c r="V1969" s="68"/>
      <c r="W1969" s="68"/>
      <c r="X1969" s="68"/>
      <c r="Y1969" s="68"/>
      <c r="Z1969" s="68"/>
      <c r="AA1969" s="68"/>
      <c r="AB1969" s="68"/>
      <c r="AC1969" s="68"/>
      <c r="AD1969" s="68"/>
      <c r="AE1969" s="68"/>
      <c r="AF1969" s="68"/>
      <c r="AG1969" s="68"/>
      <c r="AH1969" s="68"/>
      <c r="AI1969" s="68"/>
      <c r="AJ1969" s="68"/>
      <c r="AK1969" s="68"/>
      <c r="AL1969" s="68"/>
      <c r="AM1969" s="68"/>
      <c r="AN1969" s="68"/>
      <c r="AO1969" s="68"/>
      <c r="AP1969" s="68"/>
      <c r="AQ1969" s="68"/>
      <c r="AR1969" s="68"/>
      <c r="AS1969" s="68"/>
      <c r="AT1969" s="68"/>
      <c r="AU1969" s="68"/>
      <c r="AV1969" s="68"/>
      <c r="AW1969" s="68"/>
      <c r="AX1969" s="68"/>
      <c r="AY1969" s="68"/>
      <c r="AZ1969" s="68"/>
      <c r="BA1969" s="68"/>
      <c r="BB1969" s="68"/>
      <c r="BC1969" s="68"/>
      <c r="BD1969" s="68"/>
      <c r="BE1969" s="68"/>
      <c r="BF1969" s="68"/>
      <c r="BG1969" s="68"/>
      <c r="BH1969" s="68"/>
      <c r="BI1969" s="68"/>
      <c r="BJ1969" s="68"/>
      <c r="BK1969" s="68"/>
      <c r="BL1969" s="68"/>
      <c r="BM1969" s="68"/>
      <c r="BN1969" s="68"/>
      <c r="BO1969" s="68"/>
      <c r="BP1969" s="68"/>
      <c r="BQ1969" s="68"/>
      <c r="BR1969" s="68"/>
      <c r="BS1969" s="46"/>
    </row>
    <row r="1970" spans="4:71" s="47" customFormat="1" ht="9.75" customHeight="1" x14ac:dyDescent="0.3">
      <c r="D1970" s="68"/>
      <c r="E1970" s="68"/>
      <c r="F1970" s="68"/>
      <c r="G1970" s="68"/>
      <c r="H1970" s="68"/>
      <c r="I1970" s="68"/>
      <c r="J1970" s="68"/>
      <c r="K1970" s="68"/>
      <c r="L1970" s="68"/>
      <c r="M1970" s="68"/>
      <c r="N1970" s="68"/>
      <c r="O1970" s="68"/>
      <c r="P1970" s="68"/>
      <c r="Q1970" s="68"/>
      <c r="R1970" s="68"/>
      <c r="S1970" s="68"/>
      <c r="T1970" s="68"/>
      <c r="U1970" s="68"/>
      <c r="V1970" s="68"/>
      <c r="W1970" s="68"/>
      <c r="X1970" s="68"/>
      <c r="Y1970" s="68"/>
      <c r="Z1970" s="68"/>
      <c r="AA1970" s="68"/>
      <c r="AB1970" s="68"/>
      <c r="AC1970" s="68"/>
      <c r="AD1970" s="68"/>
      <c r="AE1970" s="68"/>
      <c r="AF1970" s="68"/>
      <c r="AG1970" s="68"/>
      <c r="AH1970" s="68"/>
      <c r="AI1970" s="68"/>
      <c r="AJ1970" s="68"/>
      <c r="AK1970" s="68"/>
      <c r="AL1970" s="68"/>
      <c r="AM1970" s="68"/>
      <c r="AN1970" s="68"/>
      <c r="AO1970" s="68"/>
      <c r="AP1970" s="68"/>
      <c r="AQ1970" s="68"/>
      <c r="AR1970" s="68"/>
      <c r="AS1970" s="68"/>
      <c r="AT1970" s="68"/>
      <c r="AU1970" s="68"/>
      <c r="AV1970" s="68"/>
      <c r="AW1970" s="68"/>
      <c r="AX1970" s="68"/>
      <c r="AY1970" s="68"/>
      <c r="AZ1970" s="68"/>
      <c r="BA1970" s="68"/>
      <c r="BB1970" s="68"/>
      <c r="BC1970" s="68"/>
      <c r="BD1970" s="68"/>
      <c r="BE1970" s="68"/>
      <c r="BF1970" s="68"/>
      <c r="BG1970" s="68"/>
      <c r="BH1970" s="68"/>
      <c r="BI1970" s="68"/>
      <c r="BJ1970" s="68"/>
      <c r="BK1970" s="68"/>
      <c r="BL1970" s="68"/>
      <c r="BM1970" s="68"/>
      <c r="BN1970" s="68"/>
      <c r="BO1970" s="68"/>
      <c r="BP1970" s="68"/>
      <c r="BQ1970" s="68"/>
      <c r="BR1970" s="68"/>
      <c r="BS1970" s="46"/>
    </row>
    <row r="1971" spans="4:71" s="47" customFormat="1" ht="9.75" customHeight="1" x14ac:dyDescent="0.3">
      <c r="D1971" s="68"/>
      <c r="E1971" s="68"/>
      <c r="F1971" s="68"/>
      <c r="G1971" s="68"/>
      <c r="H1971" s="68"/>
      <c r="I1971" s="68"/>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46"/>
    </row>
    <row r="1972" spans="4:71" s="47" customFormat="1" ht="9.75" customHeight="1" x14ac:dyDescent="0.3">
      <c r="D1972" s="68"/>
      <c r="E1972" s="68"/>
      <c r="F1972" s="68"/>
      <c r="G1972" s="68"/>
      <c r="H1972" s="68"/>
      <c r="I1972" s="68"/>
      <c r="J1972" s="68"/>
      <c r="K1972" s="68"/>
      <c r="L1972" s="68"/>
      <c r="M1972" s="68"/>
      <c r="N1972" s="68"/>
      <c r="O1972" s="68"/>
      <c r="P1972" s="68"/>
      <c r="Q1972" s="68"/>
      <c r="R1972" s="68"/>
      <c r="S1972" s="68"/>
      <c r="T1972" s="68"/>
      <c r="U1972" s="68"/>
      <c r="V1972" s="68"/>
      <c r="W1972" s="68"/>
      <c r="X1972" s="68"/>
      <c r="Y1972" s="68"/>
      <c r="Z1972" s="68"/>
      <c r="AA1972" s="68"/>
      <c r="AB1972" s="68"/>
      <c r="AC1972" s="68"/>
      <c r="AD1972" s="68"/>
      <c r="AE1972" s="68"/>
      <c r="AF1972" s="68"/>
      <c r="AG1972" s="68"/>
      <c r="AH1972" s="68"/>
      <c r="AI1972" s="68"/>
      <c r="AJ1972" s="68"/>
      <c r="AK1972" s="68"/>
      <c r="AL1972" s="68"/>
      <c r="AM1972" s="68"/>
      <c r="AN1972" s="68"/>
      <c r="AO1972" s="68"/>
      <c r="AP1972" s="68"/>
      <c r="AQ1972" s="68"/>
      <c r="AR1972" s="68"/>
      <c r="AS1972" s="68"/>
      <c r="AT1972" s="68"/>
      <c r="AU1972" s="68"/>
      <c r="AV1972" s="68"/>
      <c r="AW1972" s="68"/>
      <c r="AX1972" s="68"/>
      <c r="AY1972" s="68"/>
      <c r="AZ1972" s="68"/>
      <c r="BA1972" s="68"/>
      <c r="BB1972" s="68"/>
      <c r="BC1972" s="68"/>
      <c r="BD1972" s="68"/>
      <c r="BE1972" s="68"/>
      <c r="BF1972" s="68"/>
      <c r="BG1972" s="68"/>
      <c r="BH1972" s="68"/>
      <c r="BI1972" s="68"/>
      <c r="BJ1972" s="68"/>
      <c r="BK1972" s="68"/>
      <c r="BL1972" s="68"/>
      <c r="BM1972" s="68"/>
      <c r="BN1972" s="68"/>
      <c r="BO1972" s="68"/>
      <c r="BP1972" s="68"/>
      <c r="BQ1972" s="68"/>
      <c r="BR1972" s="68"/>
      <c r="BS1972" s="46"/>
    </row>
    <row r="1973" spans="4:71" s="47" customFormat="1" ht="9.75" customHeight="1" x14ac:dyDescent="0.3">
      <c r="D1973" s="68"/>
      <c r="E1973" s="68"/>
      <c r="F1973" s="68"/>
      <c r="G1973" s="68"/>
      <c r="H1973" s="68"/>
      <c r="I1973" s="68"/>
      <c r="J1973" s="68"/>
      <c r="K1973" s="68"/>
      <c r="L1973" s="68"/>
      <c r="M1973" s="68"/>
      <c r="N1973" s="68"/>
      <c r="O1973" s="68"/>
      <c r="P1973" s="68"/>
      <c r="Q1973" s="68"/>
      <c r="R1973" s="68"/>
      <c r="S1973" s="68"/>
      <c r="T1973" s="68"/>
      <c r="U1973" s="68"/>
      <c r="V1973" s="68"/>
      <c r="W1973" s="68"/>
      <c r="X1973" s="68"/>
      <c r="Y1973" s="68"/>
      <c r="Z1973" s="68"/>
      <c r="AA1973" s="68"/>
      <c r="AB1973" s="68"/>
      <c r="AC1973" s="68"/>
      <c r="AD1973" s="68"/>
      <c r="AE1973" s="68"/>
      <c r="AF1973" s="68"/>
      <c r="AG1973" s="68"/>
      <c r="AH1973" s="68"/>
      <c r="AI1973" s="68"/>
      <c r="AJ1973" s="68"/>
      <c r="AK1973" s="68"/>
      <c r="AL1973" s="68"/>
      <c r="AM1973" s="68"/>
      <c r="AN1973" s="68"/>
      <c r="AO1973" s="68"/>
      <c r="AP1973" s="68"/>
      <c r="AQ1973" s="68"/>
      <c r="AR1973" s="68"/>
      <c r="AS1973" s="68"/>
      <c r="AT1973" s="68"/>
      <c r="AU1973" s="68"/>
      <c r="AV1973" s="68"/>
      <c r="AW1973" s="68"/>
      <c r="AX1973" s="68"/>
      <c r="AY1973" s="68"/>
      <c r="AZ1973" s="68"/>
      <c r="BA1973" s="68"/>
      <c r="BB1973" s="68"/>
      <c r="BC1973" s="68"/>
      <c r="BD1973" s="68"/>
      <c r="BE1973" s="68"/>
      <c r="BF1973" s="68"/>
      <c r="BG1973" s="68"/>
      <c r="BH1973" s="68"/>
      <c r="BI1973" s="68"/>
      <c r="BJ1973" s="68"/>
      <c r="BK1973" s="68"/>
      <c r="BL1973" s="68"/>
      <c r="BM1973" s="68"/>
      <c r="BN1973" s="68"/>
      <c r="BO1973" s="68"/>
      <c r="BP1973" s="68"/>
      <c r="BQ1973" s="68"/>
      <c r="BR1973" s="68"/>
      <c r="BS1973" s="46"/>
    </row>
    <row r="1974" spans="4:71" s="47" customFormat="1" ht="9.75" customHeight="1" x14ac:dyDescent="0.3">
      <c r="D1974" s="68"/>
      <c r="E1974" s="68"/>
      <c r="F1974" s="68"/>
      <c r="G1974" s="68"/>
      <c r="H1974" s="68"/>
      <c r="I1974" s="68"/>
      <c r="J1974" s="68"/>
      <c r="K1974" s="68"/>
      <c r="L1974" s="68"/>
      <c r="M1974" s="68"/>
      <c r="N1974" s="68"/>
      <c r="O1974" s="68"/>
      <c r="P1974" s="68"/>
      <c r="Q1974" s="68"/>
      <c r="R1974" s="68"/>
      <c r="S1974" s="68"/>
      <c r="T1974" s="68"/>
      <c r="U1974" s="68"/>
      <c r="V1974" s="68"/>
      <c r="W1974" s="68"/>
      <c r="X1974" s="68"/>
      <c r="Y1974" s="68"/>
      <c r="Z1974" s="68"/>
      <c r="AA1974" s="68"/>
      <c r="AB1974" s="68"/>
      <c r="AC1974" s="68"/>
      <c r="AD1974" s="68"/>
      <c r="AE1974" s="68"/>
      <c r="AF1974" s="68"/>
      <c r="AG1974" s="68"/>
      <c r="AH1974" s="68"/>
      <c r="AI1974" s="68"/>
      <c r="AJ1974" s="68"/>
      <c r="AK1974" s="68"/>
      <c r="AL1974" s="68"/>
      <c r="AM1974" s="68"/>
      <c r="AN1974" s="68"/>
      <c r="AO1974" s="68"/>
      <c r="AP1974" s="68"/>
      <c r="AQ1974" s="68"/>
      <c r="AR1974" s="68"/>
      <c r="AS1974" s="68"/>
      <c r="AT1974" s="68"/>
      <c r="AU1974" s="68"/>
      <c r="AV1974" s="68"/>
      <c r="AW1974" s="68"/>
      <c r="AX1974" s="68"/>
      <c r="AY1974" s="68"/>
      <c r="AZ1974" s="68"/>
      <c r="BA1974" s="68"/>
      <c r="BB1974" s="68"/>
      <c r="BC1974" s="68"/>
      <c r="BD1974" s="68"/>
      <c r="BE1974" s="68"/>
      <c r="BF1974" s="68"/>
      <c r="BG1974" s="68"/>
      <c r="BH1974" s="68"/>
      <c r="BI1974" s="68"/>
      <c r="BJ1974" s="68"/>
      <c r="BK1974" s="68"/>
      <c r="BL1974" s="68"/>
      <c r="BM1974" s="68"/>
      <c r="BN1974" s="68"/>
      <c r="BO1974" s="68"/>
      <c r="BP1974" s="68"/>
      <c r="BQ1974" s="68"/>
      <c r="BR1974" s="68"/>
      <c r="BS1974" s="46"/>
    </row>
    <row r="1975" spans="4:71" s="47" customFormat="1" ht="9.75" customHeight="1" x14ac:dyDescent="0.3">
      <c r="D1975" s="68"/>
      <c r="E1975" s="68"/>
      <c r="F1975" s="68"/>
      <c r="G1975" s="68"/>
      <c r="H1975" s="68"/>
      <c r="I1975" s="68"/>
      <c r="J1975" s="68"/>
      <c r="K1975" s="68"/>
      <c r="L1975" s="68"/>
      <c r="M1975" s="68"/>
      <c r="N1975" s="68"/>
      <c r="O1975" s="68"/>
      <c r="P1975" s="68"/>
      <c r="Q1975" s="68"/>
      <c r="R1975" s="68"/>
      <c r="S1975" s="68"/>
      <c r="T1975" s="68"/>
      <c r="U1975" s="68"/>
      <c r="V1975" s="68"/>
      <c r="W1975" s="68"/>
      <c r="X1975" s="68"/>
      <c r="Y1975" s="68"/>
      <c r="Z1975" s="68"/>
      <c r="AA1975" s="68"/>
      <c r="AB1975" s="68"/>
      <c r="AC1975" s="68"/>
      <c r="AD1975" s="68"/>
      <c r="AE1975" s="68"/>
      <c r="AF1975" s="68"/>
      <c r="AG1975" s="68"/>
      <c r="AH1975" s="68"/>
      <c r="AI1975" s="68"/>
      <c r="AJ1975" s="68"/>
      <c r="AK1975" s="68"/>
      <c r="AL1975" s="68"/>
      <c r="AM1975" s="68"/>
      <c r="AN1975" s="68"/>
      <c r="AO1975" s="68"/>
      <c r="AP1975" s="68"/>
      <c r="AQ1975" s="68"/>
      <c r="AR1975" s="68"/>
      <c r="AS1975" s="68"/>
      <c r="AT1975" s="68"/>
      <c r="AU1975" s="68"/>
      <c r="AV1975" s="68"/>
      <c r="AW1975" s="68"/>
      <c r="AX1975" s="68"/>
      <c r="AY1975" s="68"/>
      <c r="AZ1975" s="68"/>
      <c r="BA1975" s="68"/>
      <c r="BB1975" s="68"/>
      <c r="BC1975" s="68"/>
      <c r="BD1975" s="68"/>
      <c r="BE1975" s="68"/>
      <c r="BF1975" s="68"/>
      <c r="BG1975" s="68"/>
      <c r="BH1975" s="68"/>
      <c r="BI1975" s="68"/>
      <c r="BJ1975" s="68"/>
      <c r="BK1975" s="68"/>
      <c r="BL1975" s="68"/>
      <c r="BM1975" s="68"/>
      <c r="BN1975" s="68"/>
      <c r="BO1975" s="68"/>
      <c r="BP1975" s="68"/>
      <c r="BQ1975" s="68"/>
      <c r="BR1975" s="68"/>
      <c r="BS1975" s="46"/>
    </row>
    <row r="1976" spans="4:71" s="47" customFormat="1" ht="9.75" customHeight="1" x14ac:dyDescent="0.3">
      <c r="D1976" s="68"/>
      <c r="E1976" s="68"/>
      <c r="F1976" s="68"/>
      <c r="G1976" s="68"/>
      <c r="H1976" s="68"/>
      <c r="I1976" s="68"/>
      <c r="J1976" s="68"/>
      <c r="K1976" s="68"/>
      <c r="L1976" s="68"/>
      <c r="M1976" s="68"/>
      <c r="N1976" s="68"/>
      <c r="O1976" s="68"/>
      <c r="P1976" s="68"/>
      <c r="Q1976" s="68"/>
      <c r="R1976" s="68"/>
      <c r="S1976" s="68"/>
      <c r="T1976" s="68"/>
      <c r="U1976" s="68"/>
      <c r="V1976" s="68"/>
      <c r="W1976" s="68"/>
      <c r="X1976" s="68"/>
      <c r="Y1976" s="68"/>
      <c r="Z1976" s="68"/>
      <c r="AA1976" s="68"/>
      <c r="AB1976" s="68"/>
      <c r="AC1976" s="68"/>
      <c r="AD1976" s="68"/>
      <c r="AE1976" s="68"/>
      <c r="AF1976" s="68"/>
      <c r="AG1976" s="68"/>
      <c r="AH1976" s="68"/>
      <c r="AI1976" s="68"/>
      <c r="AJ1976" s="68"/>
      <c r="AK1976" s="68"/>
      <c r="AL1976" s="68"/>
      <c r="AM1976" s="68"/>
      <c r="AN1976" s="68"/>
      <c r="AO1976" s="68"/>
      <c r="AP1976" s="68"/>
      <c r="AQ1976" s="68"/>
      <c r="AR1976" s="68"/>
      <c r="AS1976" s="68"/>
      <c r="AT1976" s="68"/>
      <c r="AU1976" s="68"/>
      <c r="AV1976" s="68"/>
      <c r="AW1976" s="68"/>
      <c r="AX1976" s="68"/>
      <c r="AY1976" s="68"/>
      <c r="AZ1976" s="68"/>
      <c r="BA1976" s="68"/>
      <c r="BB1976" s="68"/>
      <c r="BC1976" s="68"/>
      <c r="BD1976" s="68"/>
      <c r="BE1976" s="68"/>
      <c r="BF1976" s="68"/>
      <c r="BG1976" s="68"/>
      <c r="BH1976" s="68"/>
      <c r="BI1976" s="68"/>
      <c r="BJ1976" s="68"/>
      <c r="BK1976" s="68"/>
      <c r="BL1976" s="68"/>
      <c r="BM1976" s="68"/>
      <c r="BN1976" s="68"/>
      <c r="BO1976" s="68"/>
      <c r="BP1976" s="68"/>
      <c r="BQ1976" s="68"/>
      <c r="BR1976" s="68"/>
      <c r="BS1976" s="46"/>
    </row>
    <row r="1977" spans="4:71" s="47" customFormat="1" ht="9.75" customHeight="1" x14ac:dyDescent="0.3">
      <c r="D1977" s="68"/>
      <c r="E1977" s="68"/>
      <c r="F1977" s="68"/>
      <c r="G1977" s="68"/>
      <c r="H1977" s="68"/>
      <c r="I1977" s="68"/>
      <c r="J1977" s="68"/>
      <c r="K1977" s="68"/>
      <c r="L1977" s="68"/>
      <c r="M1977" s="68"/>
      <c r="N1977" s="68"/>
      <c r="O1977" s="68"/>
      <c r="P1977" s="68"/>
      <c r="Q1977" s="68"/>
      <c r="R1977" s="68"/>
      <c r="S1977" s="68"/>
      <c r="T1977" s="68"/>
      <c r="U1977" s="68"/>
      <c r="V1977" s="68"/>
      <c r="W1977" s="68"/>
      <c r="X1977" s="68"/>
      <c r="Y1977" s="68"/>
      <c r="Z1977" s="68"/>
      <c r="AA1977" s="68"/>
      <c r="AB1977" s="68"/>
      <c r="AC1977" s="68"/>
      <c r="AD1977" s="68"/>
      <c r="AE1977" s="68"/>
      <c r="AF1977" s="68"/>
      <c r="AG1977" s="68"/>
      <c r="AH1977" s="68"/>
      <c r="AI1977" s="68"/>
      <c r="AJ1977" s="68"/>
      <c r="AK1977" s="68"/>
      <c r="AL1977" s="68"/>
      <c r="AM1977" s="68"/>
      <c r="AN1977" s="68"/>
      <c r="AO1977" s="68"/>
      <c r="AP1977" s="68"/>
      <c r="AQ1977" s="68"/>
      <c r="AR1977" s="68"/>
      <c r="AS1977" s="68"/>
      <c r="AT1977" s="68"/>
      <c r="AU1977" s="68"/>
      <c r="AV1977" s="68"/>
      <c r="AW1977" s="68"/>
      <c r="AX1977" s="68"/>
      <c r="AY1977" s="68"/>
      <c r="AZ1977" s="68"/>
      <c r="BA1977" s="68"/>
      <c r="BB1977" s="68"/>
      <c r="BC1977" s="68"/>
      <c r="BD1977" s="68"/>
      <c r="BE1977" s="68"/>
      <c r="BF1977" s="68"/>
      <c r="BG1977" s="68"/>
      <c r="BH1977" s="68"/>
      <c r="BI1977" s="68"/>
      <c r="BJ1977" s="68"/>
      <c r="BK1977" s="68"/>
      <c r="BL1977" s="68"/>
      <c r="BM1977" s="68"/>
      <c r="BN1977" s="68"/>
      <c r="BO1977" s="68"/>
      <c r="BP1977" s="68"/>
      <c r="BQ1977" s="68"/>
      <c r="BR1977" s="68"/>
      <c r="BS1977" s="46"/>
    </row>
    <row r="1978" spans="4:71" s="47" customFormat="1" ht="9.75" customHeight="1" x14ac:dyDescent="0.3">
      <c r="D1978" s="68"/>
      <c r="E1978" s="68"/>
      <c r="F1978" s="68"/>
      <c r="G1978" s="68"/>
      <c r="H1978" s="68"/>
      <c r="I1978" s="68"/>
      <c r="J1978" s="68"/>
      <c r="K1978" s="68"/>
      <c r="L1978" s="68"/>
      <c r="M1978" s="68"/>
      <c r="N1978" s="68"/>
      <c r="O1978" s="68"/>
      <c r="P1978" s="68"/>
      <c r="Q1978" s="68"/>
      <c r="R1978" s="68"/>
      <c r="S1978" s="68"/>
      <c r="T1978" s="68"/>
      <c r="U1978" s="68"/>
      <c r="V1978" s="68"/>
      <c r="W1978" s="68"/>
      <c r="X1978" s="68"/>
      <c r="Y1978" s="68"/>
      <c r="Z1978" s="68"/>
      <c r="AA1978" s="68"/>
      <c r="AB1978" s="68"/>
      <c r="AC1978" s="68"/>
      <c r="AD1978" s="68"/>
      <c r="AE1978" s="68"/>
      <c r="AF1978" s="68"/>
      <c r="AG1978" s="68"/>
      <c r="AH1978" s="68"/>
      <c r="AI1978" s="68"/>
      <c r="AJ1978" s="68"/>
      <c r="AK1978" s="68"/>
      <c r="AL1978" s="68"/>
      <c r="AM1978" s="68"/>
      <c r="AN1978" s="68"/>
      <c r="AO1978" s="68"/>
      <c r="AP1978" s="68"/>
      <c r="AQ1978" s="68"/>
      <c r="AR1978" s="68"/>
      <c r="AS1978" s="68"/>
      <c r="AT1978" s="68"/>
      <c r="AU1978" s="68"/>
      <c r="AV1978" s="68"/>
      <c r="AW1978" s="68"/>
      <c r="AX1978" s="68"/>
      <c r="AY1978" s="68"/>
      <c r="AZ1978" s="68"/>
      <c r="BA1978" s="68"/>
      <c r="BB1978" s="68"/>
      <c r="BC1978" s="68"/>
      <c r="BD1978" s="68"/>
      <c r="BE1978" s="68"/>
      <c r="BF1978" s="68"/>
      <c r="BG1978" s="68"/>
      <c r="BH1978" s="68"/>
      <c r="BI1978" s="68"/>
      <c r="BJ1978" s="68"/>
      <c r="BK1978" s="68"/>
      <c r="BL1978" s="68"/>
      <c r="BM1978" s="68"/>
      <c r="BN1978" s="68"/>
      <c r="BO1978" s="68"/>
      <c r="BP1978" s="68"/>
      <c r="BQ1978" s="68"/>
      <c r="BR1978" s="68"/>
      <c r="BS1978" s="46"/>
    </row>
    <row r="1979" spans="4:71" s="47" customFormat="1" ht="9.75" customHeight="1" x14ac:dyDescent="0.3">
      <c r="D1979" s="68"/>
      <c r="E1979" s="68"/>
      <c r="F1979" s="68"/>
      <c r="G1979" s="68"/>
      <c r="H1979" s="68"/>
      <c r="I1979" s="68"/>
      <c r="J1979" s="68"/>
      <c r="K1979" s="68"/>
      <c r="L1979" s="68"/>
      <c r="M1979" s="68"/>
      <c r="N1979" s="68"/>
      <c r="O1979" s="68"/>
      <c r="P1979" s="68"/>
      <c r="Q1979" s="68"/>
      <c r="R1979" s="68"/>
      <c r="S1979" s="68"/>
      <c r="T1979" s="68"/>
      <c r="U1979" s="68"/>
      <c r="V1979" s="68"/>
      <c r="W1979" s="68"/>
      <c r="X1979" s="68"/>
      <c r="Y1979" s="68"/>
      <c r="Z1979" s="68"/>
      <c r="AA1979" s="68"/>
      <c r="AB1979" s="68"/>
      <c r="AC1979" s="68"/>
      <c r="AD1979" s="68"/>
      <c r="AE1979" s="68"/>
      <c r="AF1979" s="68"/>
      <c r="AG1979" s="68"/>
      <c r="AH1979" s="68"/>
      <c r="AI1979" s="68"/>
      <c r="AJ1979" s="68"/>
      <c r="AK1979" s="68"/>
      <c r="AL1979" s="68"/>
      <c r="AM1979" s="68"/>
      <c r="AN1979" s="68"/>
      <c r="AO1979" s="68"/>
      <c r="AP1979" s="68"/>
      <c r="AQ1979" s="68"/>
      <c r="AR1979" s="68"/>
      <c r="AS1979" s="68"/>
      <c r="AT1979" s="68"/>
      <c r="AU1979" s="68"/>
      <c r="AV1979" s="68"/>
      <c r="AW1979" s="68"/>
      <c r="AX1979" s="68"/>
      <c r="AY1979" s="68"/>
      <c r="AZ1979" s="68"/>
      <c r="BA1979" s="68"/>
      <c r="BB1979" s="68"/>
      <c r="BC1979" s="68"/>
      <c r="BD1979" s="68"/>
      <c r="BE1979" s="68"/>
      <c r="BF1979" s="68"/>
      <c r="BG1979" s="68"/>
      <c r="BH1979" s="68"/>
      <c r="BI1979" s="68"/>
      <c r="BJ1979" s="68"/>
      <c r="BK1979" s="68"/>
      <c r="BL1979" s="68"/>
      <c r="BM1979" s="68"/>
      <c r="BN1979" s="68"/>
      <c r="BO1979" s="68"/>
      <c r="BP1979" s="68"/>
      <c r="BQ1979" s="68"/>
      <c r="BR1979" s="68"/>
      <c r="BS1979" s="46"/>
    </row>
    <row r="1980" spans="4:71" s="47" customFormat="1" ht="9.75" customHeight="1" x14ac:dyDescent="0.3">
      <c r="D1980" s="68"/>
      <c r="E1980" s="68"/>
      <c r="F1980" s="68"/>
      <c r="G1980" s="68"/>
      <c r="H1980" s="68"/>
      <c r="I1980" s="68"/>
      <c r="J1980" s="68"/>
      <c r="K1980" s="68"/>
      <c r="L1980" s="68"/>
      <c r="M1980" s="68"/>
      <c r="N1980" s="68"/>
      <c r="O1980" s="68"/>
      <c r="P1980" s="68"/>
      <c r="Q1980" s="68"/>
      <c r="R1980" s="68"/>
      <c r="S1980" s="68"/>
      <c r="T1980" s="68"/>
      <c r="U1980" s="68"/>
      <c r="V1980" s="68"/>
      <c r="W1980" s="68"/>
      <c r="X1980" s="68"/>
      <c r="Y1980" s="68"/>
      <c r="Z1980" s="68"/>
      <c r="AA1980" s="68"/>
      <c r="AB1980" s="68"/>
      <c r="AC1980" s="68"/>
      <c r="AD1980" s="68"/>
      <c r="AE1980" s="68"/>
      <c r="AF1980" s="68"/>
      <c r="AG1980" s="68"/>
      <c r="AH1980" s="68"/>
      <c r="AI1980" s="68"/>
      <c r="AJ1980" s="68"/>
      <c r="AK1980" s="68"/>
      <c r="AL1980" s="68"/>
      <c r="AM1980" s="68"/>
      <c r="AN1980" s="68"/>
      <c r="AO1980" s="68"/>
      <c r="AP1980" s="68"/>
      <c r="AQ1980" s="68"/>
      <c r="AR1980" s="68"/>
      <c r="AS1980" s="68"/>
      <c r="AT1980" s="68"/>
      <c r="AU1980" s="68"/>
      <c r="AV1980" s="68"/>
      <c r="AW1980" s="68"/>
      <c r="AX1980" s="68"/>
      <c r="AY1980" s="68"/>
      <c r="AZ1980" s="68"/>
      <c r="BA1980" s="68"/>
      <c r="BB1980" s="68"/>
      <c r="BC1980" s="68"/>
      <c r="BD1980" s="68"/>
      <c r="BE1980" s="68"/>
      <c r="BF1980" s="68"/>
      <c r="BG1980" s="68"/>
      <c r="BH1980" s="68"/>
      <c r="BI1980" s="68"/>
      <c r="BJ1980" s="68"/>
      <c r="BK1980" s="68"/>
      <c r="BL1980" s="68"/>
      <c r="BM1980" s="68"/>
      <c r="BN1980" s="68"/>
      <c r="BO1980" s="68"/>
      <c r="BP1980" s="68"/>
      <c r="BQ1980" s="68"/>
      <c r="BR1980" s="68"/>
      <c r="BS1980" s="46"/>
    </row>
    <row r="1981" spans="4:71" s="47" customFormat="1" ht="9.75" customHeight="1" x14ac:dyDescent="0.3">
      <c r="D1981" s="68"/>
      <c r="E1981" s="68"/>
      <c r="F1981" s="68"/>
      <c r="G1981" s="68"/>
      <c r="H1981" s="68"/>
      <c r="I1981" s="68"/>
      <c r="J1981" s="68"/>
      <c r="K1981" s="68"/>
      <c r="L1981" s="68"/>
      <c r="M1981" s="68"/>
      <c r="N1981" s="68"/>
      <c r="O1981" s="68"/>
      <c r="P1981" s="68"/>
      <c r="Q1981" s="68"/>
      <c r="R1981" s="68"/>
      <c r="S1981" s="68"/>
      <c r="T1981" s="68"/>
      <c r="U1981" s="68"/>
      <c r="V1981" s="68"/>
      <c r="W1981" s="68"/>
      <c r="X1981" s="68"/>
      <c r="Y1981" s="68"/>
      <c r="Z1981" s="68"/>
      <c r="AA1981" s="68"/>
      <c r="AB1981" s="68"/>
      <c r="AC1981" s="68"/>
      <c r="AD1981" s="68"/>
      <c r="AE1981" s="68"/>
      <c r="AF1981" s="68"/>
      <c r="AG1981" s="68"/>
      <c r="AH1981" s="68"/>
      <c r="AI1981" s="68"/>
      <c r="AJ1981" s="68"/>
      <c r="AK1981" s="68"/>
      <c r="AL1981" s="68"/>
      <c r="AM1981" s="68"/>
      <c r="AN1981" s="68"/>
      <c r="AO1981" s="68"/>
      <c r="AP1981" s="68"/>
      <c r="AQ1981" s="68"/>
      <c r="AR1981" s="68"/>
      <c r="AS1981" s="68"/>
      <c r="AT1981" s="68"/>
      <c r="AU1981" s="68"/>
      <c r="AV1981" s="68"/>
      <c r="AW1981" s="68"/>
      <c r="AX1981" s="68"/>
      <c r="AY1981" s="68"/>
      <c r="AZ1981" s="68"/>
      <c r="BA1981" s="68"/>
      <c r="BB1981" s="68"/>
      <c r="BC1981" s="68"/>
      <c r="BD1981" s="68"/>
      <c r="BE1981" s="68"/>
      <c r="BF1981" s="68"/>
      <c r="BG1981" s="68"/>
      <c r="BH1981" s="68"/>
      <c r="BI1981" s="68"/>
      <c r="BJ1981" s="68"/>
      <c r="BK1981" s="68"/>
      <c r="BL1981" s="68"/>
      <c r="BM1981" s="68"/>
      <c r="BN1981" s="68"/>
      <c r="BO1981" s="68"/>
      <c r="BP1981" s="68"/>
      <c r="BQ1981" s="68"/>
      <c r="BR1981" s="68"/>
      <c r="BS1981" s="46"/>
    </row>
    <row r="1982" spans="4:71" s="47" customFormat="1" ht="9.75" customHeight="1" x14ac:dyDescent="0.3">
      <c r="D1982" s="68"/>
      <c r="E1982" s="68"/>
      <c r="F1982" s="68"/>
      <c r="G1982" s="68"/>
      <c r="H1982" s="68"/>
      <c r="I1982" s="68"/>
      <c r="J1982" s="68"/>
      <c r="K1982" s="68"/>
      <c r="L1982" s="68"/>
      <c r="M1982" s="68"/>
      <c r="N1982" s="68"/>
      <c r="O1982" s="68"/>
      <c r="P1982" s="68"/>
      <c r="Q1982" s="68"/>
      <c r="R1982" s="68"/>
      <c r="S1982" s="68"/>
      <c r="T1982" s="68"/>
      <c r="U1982" s="68"/>
      <c r="V1982" s="68"/>
      <c r="W1982" s="68"/>
      <c r="X1982" s="68"/>
      <c r="Y1982" s="68"/>
      <c r="Z1982" s="68"/>
      <c r="AA1982" s="68"/>
      <c r="AB1982" s="68"/>
      <c r="AC1982" s="68"/>
      <c r="AD1982" s="68"/>
      <c r="AE1982" s="68"/>
      <c r="AF1982" s="68"/>
      <c r="AG1982" s="68"/>
      <c r="AH1982" s="68"/>
      <c r="AI1982" s="68"/>
      <c r="AJ1982" s="68"/>
      <c r="AK1982" s="68"/>
      <c r="AL1982" s="68"/>
      <c r="AM1982" s="68"/>
      <c r="AN1982" s="68"/>
      <c r="AO1982" s="68"/>
      <c r="AP1982" s="68"/>
      <c r="AQ1982" s="68"/>
      <c r="AR1982" s="68"/>
      <c r="AS1982" s="68"/>
      <c r="AT1982" s="68"/>
      <c r="AU1982" s="68"/>
      <c r="AV1982" s="68"/>
      <c r="AW1982" s="68"/>
      <c r="AX1982" s="68"/>
      <c r="AY1982" s="68"/>
      <c r="AZ1982" s="68"/>
      <c r="BA1982" s="68"/>
      <c r="BB1982" s="68"/>
      <c r="BC1982" s="68"/>
      <c r="BD1982" s="68"/>
      <c r="BE1982" s="68"/>
      <c r="BF1982" s="68"/>
      <c r="BG1982" s="68"/>
      <c r="BH1982" s="68"/>
      <c r="BI1982" s="68"/>
      <c r="BJ1982" s="68"/>
      <c r="BK1982" s="68"/>
      <c r="BL1982" s="68"/>
      <c r="BM1982" s="68"/>
      <c r="BN1982" s="68"/>
      <c r="BO1982" s="68"/>
      <c r="BP1982" s="68"/>
      <c r="BQ1982" s="68"/>
      <c r="BR1982" s="68"/>
      <c r="BS1982" s="46"/>
    </row>
    <row r="1983" spans="4:71" s="47" customFormat="1" ht="9.75" customHeight="1" x14ac:dyDescent="0.3">
      <c r="D1983" s="68"/>
      <c r="E1983" s="68"/>
      <c r="F1983" s="68"/>
      <c r="G1983" s="68"/>
      <c r="H1983" s="68"/>
      <c r="I1983" s="68"/>
      <c r="J1983" s="68"/>
      <c r="K1983" s="68"/>
      <c r="L1983" s="68"/>
      <c r="M1983" s="68"/>
      <c r="N1983" s="68"/>
      <c r="O1983" s="68"/>
      <c r="P1983" s="68"/>
      <c r="Q1983" s="68"/>
      <c r="R1983" s="68"/>
      <c r="S1983" s="68"/>
      <c r="T1983" s="68"/>
      <c r="U1983" s="68"/>
      <c r="V1983" s="68"/>
      <c r="W1983" s="68"/>
      <c r="X1983" s="68"/>
      <c r="Y1983" s="68"/>
      <c r="Z1983" s="68"/>
      <c r="AA1983" s="68"/>
      <c r="AB1983" s="68"/>
      <c r="AC1983" s="68"/>
      <c r="AD1983" s="68"/>
      <c r="AE1983" s="68"/>
      <c r="AF1983" s="68"/>
      <c r="AG1983" s="68"/>
      <c r="AH1983" s="68"/>
      <c r="AI1983" s="68"/>
      <c r="AJ1983" s="68"/>
      <c r="AK1983" s="68"/>
      <c r="AL1983" s="68"/>
      <c r="AM1983" s="68"/>
      <c r="AN1983" s="68"/>
      <c r="AO1983" s="68"/>
      <c r="AP1983" s="68"/>
      <c r="AQ1983" s="68"/>
      <c r="AR1983" s="68"/>
      <c r="AS1983" s="68"/>
      <c r="AT1983" s="68"/>
      <c r="AU1983" s="68"/>
      <c r="AV1983" s="68"/>
      <c r="AW1983" s="68"/>
      <c r="AX1983" s="68"/>
      <c r="AY1983" s="68"/>
      <c r="AZ1983" s="68"/>
      <c r="BA1983" s="68"/>
      <c r="BB1983" s="68"/>
      <c r="BC1983" s="68"/>
      <c r="BD1983" s="68"/>
      <c r="BE1983" s="68"/>
      <c r="BF1983" s="68"/>
      <c r="BG1983" s="68"/>
      <c r="BH1983" s="68"/>
      <c r="BI1983" s="68"/>
      <c r="BJ1983" s="68"/>
      <c r="BK1983" s="68"/>
      <c r="BL1983" s="68"/>
      <c r="BM1983" s="68"/>
      <c r="BN1983" s="68"/>
      <c r="BO1983" s="68"/>
      <c r="BP1983" s="68"/>
      <c r="BQ1983" s="68"/>
      <c r="BR1983" s="68"/>
      <c r="BS1983" s="46"/>
    </row>
    <row r="1984" spans="4:71" s="47" customFormat="1" ht="9.75" customHeight="1" x14ac:dyDescent="0.3">
      <c r="D1984" s="68"/>
      <c r="E1984" s="68"/>
      <c r="F1984" s="68"/>
      <c r="G1984" s="68"/>
      <c r="H1984" s="68"/>
      <c r="I1984" s="68"/>
      <c r="J1984" s="68"/>
      <c r="K1984" s="68"/>
      <c r="L1984" s="68"/>
      <c r="M1984" s="68"/>
      <c r="N1984" s="68"/>
      <c r="O1984" s="68"/>
      <c r="P1984" s="68"/>
      <c r="Q1984" s="68"/>
      <c r="R1984" s="68"/>
      <c r="S1984" s="68"/>
      <c r="T1984" s="68"/>
      <c r="U1984" s="68"/>
      <c r="V1984" s="68"/>
      <c r="W1984" s="68"/>
      <c r="X1984" s="68"/>
      <c r="Y1984" s="68"/>
      <c r="Z1984" s="68"/>
      <c r="AA1984" s="68"/>
      <c r="AB1984" s="68"/>
      <c r="AC1984" s="68"/>
      <c r="AD1984" s="68"/>
      <c r="AE1984" s="68"/>
      <c r="AF1984" s="68"/>
      <c r="AG1984" s="68"/>
      <c r="AH1984" s="68"/>
      <c r="AI1984" s="68"/>
      <c r="AJ1984" s="68"/>
      <c r="AK1984" s="68"/>
      <c r="AL1984" s="68"/>
      <c r="AM1984" s="68"/>
      <c r="AN1984" s="68"/>
      <c r="AO1984" s="68"/>
      <c r="AP1984" s="68"/>
      <c r="AQ1984" s="68"/>
      <c r="AR1984" s="68"/>
      <c r="AS1984" s="68"/>
      <c r="AT1984" s="68"/>
      <c r="AU1984" s="68"/>
      <c r="AV1984" s="68"/>
      <c r="AW1984" s="68"/>
      <c r="AX1984" s="68"/>
      <c r="AY1984" s="68"/>
      <c r="AZ1984" s="68"/>
      <c r="BA1984" s="68"/>
      <c r="BB1984" s="68"/>
      <c r="BC1984" s="68"/>
      <c r="BD1984" s="68"/>
      <c r="BE1984" s="68"/>
      <c r="BF1984" s="68"/>
      <c r="BG1984" s="68"/>
      <c r="BH1984" s="68"/>
      <c r="BI1984" s="68"/>
      <c r="BJ1984" s="68"/>
      <c r="BK1984" s="68"/>
      <c r="BL1984" s="68"/>
      <c r="BM1984" s="68"/>
      <c r="BN1984" s="68"/>
      <c r="BO1984" s="68"/>
      <c r="BP1984" s="68"/>
      <c r="BQ1984" s="68"/>
      <c r="BR1984" s="68"/>
      <c r="BS1984" s="46"/>
    </row>
    <row r="1985" spans="4:71" s="47" customFormat="1" ht="9.75" customHeight="1" x14ac:dyDescent="0.3">
      <c r="D1985" s="68"/>
      <c r="E1985" s="68"/>
      <c r="F1985" s="68"/>
      <c r="G1985" s="68"/>
      <c r="H1985" s="68"/>
      <c r="I1985" s="68"/>
      <c r="J1985" s="68"/>
      <c r="K1985" s="68"/>
      <c r="L1985" s="68"/>
      <c r="M1985" s="68"/>
      <c r="N1985" s="68"/>
      <c r="O1985" s="68"/>
      <c r="P1985" s="68"/>
      <c r="Q1985" s="68"/>
      <c r="R1985" s="68"/>
      <c r="S1985" s="68"/>
      <c r="T1985" s="68"/>
      <c r="U1985" s="68"/>
      <c r="V1985" s="68"/>
      <c r="W1985" s="68"/>
      <c r="X1985" s="68"/>
      <c r="Y1985" s="68"/>
      <c r="Z1985" s="68"/>
      <c r="AA1985" s="68"/>
      <c r="AB1985" s="68"/>
      <c r="AC1985" s="68"/>
      <c r="AD1985" s="68"/>
      <c r="AE1985" s="68"/>
      <c r="AF1985" s="68"/>
      <c r="AG1985" s="68"/>
      <c r="AH1985" s="68"/>
      <c r="AI1985" s="68"/>
      <c r="AJ1985" s="68"/>
      <c r="AK1985" s="68"/>
      <c r="AL1985" s="68"/>
      <c r="AM1985" s="68"/>
      <c r="AN1985" s="68"/>
      <c r="AO1985" s="68"/>
      <c r="AP1985" s="68"/>
      <c r="AQ1985" s="68"/>
      <c r="AR1985" s="68"/>
      <c r="AS1985" s="68"/>
      <c r="AT1985" s="68"/>
      <c r="AU1985" s="68"/>
      <c r="AV1985" s="68"/>
      <c r="AW1985" s="68"/>
      <c r="AX1985" s="68"/>
      <c r="AY1985" s="68"/>
      <c r="AZ1985" s="68"/>
      <c r="BA1985" s="68"/>
      <c r="BB1985" s="68"/>
      <c r="BC1985" s="68"/>
      <c r="BD1985" s="68"/>
      <c r="BE1985" s="68"/>
      <c r="BF1985" s="68"/>
      <c r="BG1985" s="68"/>
      <c r="BH1985" s="68"/>
      <c r="BI1985" s="68"/>
      <c r="BJ1985" s="68"/>
      <c r="BK1985" s="68"/>
      <c r="BL1985" s="68"/>
      <c r="BM1985" s="68"/>
      <c r="BN1985" s="68"/>
      <c r="BO1985" s="68"/>
      <c r="BP1985" s="68"/>
      <c r="BQ1985" s="68"/>
      <c r="BR1985" s="68"/>
      <c r="BS1985" s="46"/>
    </row>
    <row r="1986" spans="4:71" s="47" customFormat="1" ht="9.75" customHeight="1" x14ac:dyDescent="0.3">
      <c r="D1986" s="68"/>
      <c r="E1986" s="68"/>
      <c r="F1986" s="68"/>
      <c r="G1986" s="68"/>
      <c r="H1986" s="68"/>
      <c r="I1986" s="68"/>
      <c r="J1986" s="68"/>
      <c r="K1986" s="68"/>
      <c r="L1986" s="68"/>
      <c r="M1986" s="68"/>
      <c r="N1986" s="68"/>
      <c r="O1986" s="68"/>
      <c r="P1986" s="68"/>
      <c r="Q1986" s="68"/>
      <c r="R1986" s="68"/>
      <c r="S1986" s="68"/>
      <c r="T1986" s="68"/>
      <c r="U1986" s="68"/>
      <c r="V1986" s="68"/>
      <c r="W1986" s="68"/>
      <c r="X1986" s="68"/>
      <c r="Y1986" s="68"/>
      <c r="Z1986" s="68"/>
      <c r="AA1986" s="68"/>
      <c r="AB1986" s="68"/>
      <c r="AC1986" s="68"/>
      <c r="AD1986" s="68"/>
      <c r="AE1986" s="68"/>
      <c r="AF1986" s="68"/>
      <c r="AG1986" s="68"/>
      <c r="AH1986" s="68"/>
      <c r="AI1986" s="68"/>
      <c r="AJ1986" s="68"/>
      <c r="AK1986" s="68"/>
      <c r="AL1986" s="68"/>
      <c r="AM1986" s="68"/>
      <c r="AN1986" s="68"/>
      <c r="AO1986" s="68"/>
      <c r="AP1986" s="68"/>
      <c r="AQ1986" s="68"/>
      <c r="AR1986" s="68"/>
      <c r="AS1986" s="68"/>
      <c r="AT1986" s="68"/>
      <c r="AU1986" s="68"/>
      <c r="AV1986" s="68"/>
      <c r="AW1986" s="68"/>
      <c r="AX1986" s="68"/>
      <c r="AY1986" s="68"/>
      <c r="AZ1986" s="68"/>
      <c r="BA1986" s="68"/>
      <c r="BB1986" s="68"/>
      <c r="BC1986" s="68"/>
      <c r="BD1986" s="68"/>
      <c r="BE1986" s="68"/>
      <c r="BF1986" s="68"/>
      <c r="BG1986" s="68"/>
      <c r="BH1986" s="68"/>
      <c r="BI1986" s="68"/>
      <c r="BJ1986" s="68"/>
      <c r="BK1986" s="68"/>
      <c r="BL1986" s="68"/>
      <c r="BM1986" s="68"/>
      <c r="BN1986" s="68"/>
      <c r="BO1986" s="68"/>
      <c r="BP1986" s="68"/>
      <c r="BQ1986" s="68"/>
      <c r="BR1986" s="68"/>
      <c r="BS1986" s="46"/>
    </row>
    <row r="1987" spans="4:71" s="47" customFormat="1" ht="9.75" customHeight="1" x14ac:dyDescent="0.3">
      <c r="D1987" s="68"/>
      <c r="E1987" s="68"/>
      <c r="F1987" s="68"/>
      <c r="G1987" s="68"/>
      <c r="H1987" s="68"/>
      <c r="I1987" s="68"/>
      <c r="J1987" s="68"/>
      <c r="K1987" s="68"/>
      <c r="L1987" s="68"/>
      <c r="M1987" s="68"/>
      <c r="N1987" s="68"/>
      <c r="O1987" s="68"/>
      <c r="P1987" s="68"/>
      <c r="Q1987" s="68"/>
      <c r="R1987" s="68"/>
      <c r="S1987" s="68"/>
      <c r="T1987" s="68"/>
      <c r="U1987" s="68"/>
      <c r="V1987" s="68"/>
      <c r="W1987" s="68"/>
      <c r="X1987" s="68"/>
      <c r="Y1987" s="68"/>
      <c r="Z1987" s="68"/>
      <c r="AA1987" s="68"/>
      <c r="AB1987" s="68"/>
      <c r="AC1987" s="68"/>
      <c r="AD1987" s="68"/>
      <c r="AE1987" s="68"/>
      <c r="AF1987" s="68"/>
      <c r="AG1987" s="68"/>
      <c r="AH1987" s="68"/>
      <c r="AI1987" s="68"/>
      <c r="AJ1987" s="68"/>
      <c r="AK1987" s="68"/>
      <c r="AL1987" s="68"/>
      <c r="AM1987" s="68"/>
      <c r="AN1987" s="68"/>
      <c r="AO1987" s="68"/>
      <c r="AP1987" s="68"/>
      <c r="AQ1987" s="68"/>
      <c r="AR1987" s="68"/>
      <c r="AS1987" s="68"/>
      <c r="AT1987" s="68"/>
      <c r="AU1987" s="68"/>
      <c r="AV1987" s="68"/>
      <c r="AW1987" s="68"/>
      <c r="AX1987" s="68"/>
      <c r="AY1987" s="68"/>
      <c r="AZ1987" s="68"/>
      <c r="BA1987" s="68"/>
      <c r="BB1987" s="68"/>
      <c r="BC1987" s="68"/>
      <c r="BD1987" s="68"/>
      <c r="BE1987" s="68"/>
      <c r="BF1987" s="68"/>
      <c r="BG1987" s="68"/>
      <c r="BH1987" s="68"/>
      <c r="BI1987" s="68"/>
      <c r="BJ1987" s="68"/>
      <c r="BK1987" s="68"/>
      <c r="BL1987" s="68"/>
      <c r="BM1987" s="68"/>
      <c r="BN1987" s="68"/>
      <c r="BO1987" s="68"/>
      <c r="BP1987" s="68"/>
      <c r="BQ1987" s="68"/>
      <c r="BR1987" s="68"/>
      <c r="BS1987" s="46"/>
    </row>
    <row r="1988" spans="4:71" s="47" customFormat="1" ht="9.75" customHeight="1" x14ac:dyDescent="0.3">
      <c r="D1988" s="68"/>
      <c r="E1988" s="68"/>
      <c r="F1988" s="68"/>
      <c r="G1988" s="68"/>
      <c r="H1988" s="68"/>
      <c r="I1988" s="68"/>
      <c r="J1988" s="68"/>
      <c r="K1988" s="68"/>
      <c r="L1988" s="68"/>
      <c r="M1988" s="68"/>
      <c r="N1988" s="68"/>
      <c r="O1988" s="68"/>
      <c r="P1988" s="68"/>
      <c r="Q1988" s="68"/>
      <c r="R1988" s="68"/>
      <c r="S1988" s="68"/>
      <c r="T1988" s="68"/>
      <c r="U1988" s="68"/>
      <c r="V1988" s="68"/>
      <c r="W1988" s="68"/>
      <c r="X1988" s="68"/>
      <c r="Y1988" s="68"/>
      <c r="Z1988" s="68"/>
      <c r="AA1988" s="68"/>
      <c r="AB1988" s="68"/>
      <c r="AC1988" s="68"/>
      <c r="AD1988" s="68"/>
      <c r="AE1988" s="68"/>
      <c r="AF1988" s="68"/>
      <c r="AG1988" s="68"/>
      <c r="AH1988" s="68"/>
      <c r="AI1988" s="68"/>
      <c r="AJ1988" s="68"/>
      <c r="AK1988" s="68"/>
      <c r="AL1988" s="68"/>
      <c r="AM1988" s="68"/>
      <c r="AN1988" s="68"/>
      <c r="AO1988" s="68"/>
      <c r="AP1988" s="68"/>
      <c r="AQ1988" s="68"/>
      <c r="AR1988" s="68"/>
      <c r="AS1988" s="68"/>
      <c r="AT1988" s="68"/>
      <c r="AU1988" s="68"/>
      <c r="AV1988" s="68"/>
      <c r="AW1988" s="68"/>
      <c r="AX1988" s="68"/>
      <c r="AY1988" s="68"/>
      <c r="AZ1988" s="68"/>
      <c r="BA1988" s="68"/>
      <c r="BB1988" s="68"/>
      <c r="BC1988" s="68"/>
      <c r="BD1988" s="68"/>
      <c r="BE1988" s="68"/>
      <c r="BF1988" s="68"/>
      <c r="BG1988" s="68"/>
      <c r="BH1988" s="68"/>
      <c r="BI1988" s="68"/>
      <c r="BJ1988" s="68"/>
      <c r="BK1988" s="68"/>
      <c r="BL1988" s="68"/>
      <c r="BM1988" s="68"/>
      <c r="BN1988" s="68"/>
      <c r="BO1988" s="68"/>
      <c r="BP1988" s="68"/>
      <c r="BQ1988" s="68"/>
      <c r="BR1988" s="68"/>
      <c r="BS1988" s="46"/>
    </row>
    <row r="1989" spans="4:71" s="47" customFormat="1" ht="9.75" customHeight="1" x14ac:dyDescent="0.3">
      <c r="D1989" s="68"/>
      <c r="E1989" s="68"/>
      <c r="F1989" s="68"/>
      <c r="G1989" s="68"/>
      <c r="H1989" s="68"/>
      <c r="I1989" s="68"/>
      <c r="J1989" s="68"/>
      <c r="K1989" s="68"/>
      <c r="L1989" s="68"/>
      <c r="M1989" s="68"/>
      <c r="N1989" s="68"/>
      <c r="O1989" s="68"/>
      <c r="P1989" s="68"/>
      <c r="Q1989" s="68"/>
      <c r="R1989" s="68"/>
      <c r="S1989" s="68"/>
      <c r="T1989" s="68"/>
      <c r="U1989" s="68"/>
      <c r="V1989" s="68"/>
      <c r="W1989" s="68"/>
      <c r="X1989" s="68"/>
      <c r="Y1989" s="68"/>
      <c r="Z1989" s="68"/>
      <c r="AA1989" s="68"/>
      <c r="AB1989" s="68"/>
      <c r="AC1989" s="68"/>
      <c r="AD1989" s="68"/>
      <c r="AE1989" s="68"/>
      <c r="AF1989" s="68"/>
      <c r="AG1989" s="68"/>
      <c r="AH1989" s="68"/>
      <c r="AI1989" s="68"/>
      <c r="AJ1989" s="68"/>
      <c r="AK1989" s="68"/>
      <c r="AL1989" s="68"/>
      <c r="AM1989" s="68"/>
      <c r="AN1989" s="68"/>
      <c r="AO1989" s="68"/>
      <c r="AP1989" s="68"/>
      <c r="AQ1989" s="68"/>
      <c r="AR1989" s="68"/>
      <c r="AS1989" s="68"/>
      <c r="AT1989" s="68"/>
      <c r="AU1989" s="68"/>
      <c r="AV1989" s="68"/>
      <c r="AW1989" s="68"/>
      <c r="AX1989" s="68"/>
      <c r="AY1989" s="68"/>
      <c r="AZ1989" s="68"/>
      <c r="BA1989" s="68"/>
      <c r="BB1989" s="68"/>
      <c r="BC1989" s="68"/>
      <c r="BD1989" s="68"/>
      <c r="BE1989" s="68"/>
      <c r="BF1989" s="68"/>
      <c r="BG1989" s="68"/>
      <c r="BH1989" s="68"/>
      <c r="BI1989" s="68"/>
      <c r="BJ1989" s="68"/>
      <c r="BK1989" s="68"/>
      <c r="BL1989" s="68"/>
      <c r="BM1989" s="68"/>
      <c r="BN1989" s="68"/>
      <c r="BO1989" s="68"/>
      <c r="BP1989" s="68"/>
      <c r="BQ1989" s="68"/>
      <c r="BR1989" s="68"/>
      <c r="BS1989" s="46"/>
    </row>
    <row r="1990" spans="4:71" s="47" customFormat="1" ht="9.75" customHeight="1" x14ac:dyDescent="0.3">
      <c r="D1990" s="68"/>
      <c r="E1990" s="68"/>
      <c r="F1990" s="68"/>
      <c r="G1990" s="68"/>
      <c r="H1990" s="68"/>
      <c r="I1990" s="68"/>
      <c r="J1990" s="68"/>
      <c r="K1990" s="68"/>
      <c r="L1990" s="68"/>
      <c r="M1990" s="68"/>
      <c r="N1990" s="68"/>
      <c r="O1990" s="68"/>
      <c r="P1990" s="68"/>
      <c r="Q1990" s="68"/>
      <c r="R1990" s="68"/>
      <c r="S1990" s="68"/>
      <c r="T1990" s="68"/>
      <c r="U1990" s="68"/>
      <c r="V1990" s="68"/>
      <c r="W1990" s="68"/>
      <c r="X1990" s="68"/>
      <c r="Y1990" s="68"/>
      <c r="Z1990" s="68"/>
      <c r="AA1990" s="68"/>
      <c r="AB1990" s="68"/>
      <c r="AC1990" s="68"/>
      <c r="AD1990" s="68"/>
      <c r="AE1990" s="68"/>
      <c r="AF1990" s="68"/>
      <c r="AG1990" s="68"/>
      <c r="AH1990" s="68"/>
      <c r="AI1990" s="68"/>
      <c r="AJ1990" s="68"/>
      <c r="AK1990" s="68"/>
      <c r="AL1990" s="68"/>
      <c r="AM1990" s="68"/>
      <c r="AN1990" s="68"/>
      <c r="AO1990" s="68"/>
      <c r="AP1990" s="68"/>
      <c r="AQ1990" s="68"/>
      <c r="AR1990" s="68"/>
      <c r="AS1990" s="68"/>
      <c r="AT1990" s="68"/>
      <c r="AU1990" s="68"/>
      <c r="AV1990" s="68"/>
      <c r="AW1990" s="68"/>
      <c r="AX1990" s="68"/>
      <c r="AY1990" s="68"/>
      <c r="AZ1990" s="68"/>
      <c r="BA1990" s="68"/>
      <c r="BB1990" s="68"/>
      <c r="BC1990" s="68"/>
      <c r="BD1990" s="68"/>
      <c r="BE1990" s="68"/>
      <c r="BF1990" s="68"/>
      <c r="BG1990" s="68"/>
      <c r="BH1990" s="68"/>
      <c r="BI1990" s="68"/>
      <c r="BJ1990" s="68"/>
      <c r="BK1990" s="68"/>
      <c r="BL1990" s="68"/>
      <c r="BM1990" s="68"/>
      <c r="BN1990" s="68"/>
      <c r="BO1990" s="68"/>
      <c r="BP1990" s="68"/>
      <c r="BQ1990" s="68"/>
      <c r="BR1990" s="68"/>
      <c r="BS1990" s="46"/>
    </row>
    <row r="1991" spans="4:71" s="47" customFormat="1" ht="9.75" customHeight="1" x14ac:dyDescent="0.3">
      <c r="D1991" s="68"/>
      <c r="E1991" s="68"/>
      <c r="F1991" s="68"/>
      <c r="G1991" s="68"/>
      <c r="H1991" s="68"/>
      <c r="I1991" s="68"/>
      <c r="J1991" s="68"/>
      <c r="K1991" s="68"/>
      <c r="L1991" s="68"/>
      <c r="M1991" s="68"/>
      <c r="N1991" s="68"/>
      <c r="O1991" s="68"/>
      <c r="P1991" s="68"/>
      <c r="Q1991" s="68"/>
      <c r="R1991" s="68"/>
      <c r="S1991" s="68"/>
      <c r="T1991" s="68"/>
      <c r="U1991" s="68"/>
      <c r="V1991" s="68"/>
      <c r="W1991" s="68"/>
      <c r="X1991" s="68"/>
      <c r="Y1991" s="68"/>
      <c r="Z1991" s="68"/>
      <c r="AA1991" s="68"/>
      <c r="AB1991" s="68"/>
      <c r="AC1991" s="68"/>
      <c r="AD1991" s="68"/>
      <c r="AE1991" s="68"/>
      <c r="AF1991" s="68"/>
      <c r="AG1991" s="68"/>
      <c r="AH1991" s="68"/>
      <c r="AI1991" s="68"/>
      <c r="AJ1991" s="68"/>
      <c r="AK1991" s="68"/>
      <c r="AL1991" s="68"/>
      <c r="AM1991" s="68"/>
      <c r="AN1991" s="68"/>
      <c r="AO1991" s="68"/>
      <c r="AP1991" s="68"/>
      <c r="AQ1991" s="68"/>
      <c r="AR1991" s="68"/>
      <c r="AS1991" s="68"/>
      <c r="AT1991" s="68"/>
      <c r="AU1991" s="68"/>
      <c r="AV1991" s="68"/>
      <c r="AW1991" s="68"/>
      <c r="AX1991" s="68"/>
      <c r="AY1991" s="68"/>
      <c r="AZ1991" s="68"/>
      <c r="BA1991" s="68"/>
      <c r="BB1991" s="68"/>
      <c r="BC1991" s="68"/>
      <c r="BD1991" s="68"/>
      <c r="BE1991" s="68"/>
      <c r="BF1991" s="68"/>
      <c r="BG1991" s="68"/>
      <c r="BH1991" s="68"/>
      <c r="BI1991" s="68"/>
      <c r="BJ1991" s="68"/>
      <c r="BK1991" s="68"/>
      <c r="BL1991" s="68"/>
      <c r="BM1991" s="68"/>
      <c r="BN1991" s="68"/>
      <c r="BO1991" s="68"/>
      <c r="BP1991" s="68"/>
      <c r="BQ1991" s="68"/>
      <c r="BR1991" s="68"/>
      <c r="BS1991" s="46"/>
    </row>
    <row r="1992" spans="4:71" s="47" customFormat="1" ht="9.75" customHeight="1" x14ac:dyDescent="0.3">
      <c r="D1992" s="68"/>
      <c r="E1992" s="68"/>
      <c r="F1992" s="68"/>
      <c r="G1992" s="68"/>
      <c r="H1992" s="68"/>
      <c r="I1992" s="68"/>
      <c r="J1992" s="68"/>
      <c r="K1992" s="68"/>
      <c r="L1992" s="68"/>
      <c r="M1992" s="68"/>
      <c r="N1992" s="68"/>
      <c r="O1992" s="68"/>
      <c r="P1992" s="68"/>
      <c r="Q1992" s="68"/>
      <c r="R1992" s="68"/>
      <c r="S1992" s="68"/>
      <c r="T1992" s="68"/>
      <c r="U1992" s="68"/>
      <c r="V1992" s="68"/>
      <c r="W1992" s="68"/>
      <c r="X1992" s="68"/>
      <c r="Y1992" s="68"/>
      <c r="Z1992" s="68"/>
      <c r="AA1992" s="68"/>
      <c r="AB1992" s="68"/>
      <c r="AC1992" s="68"/>
      <c r="AD1992" s="68"/>
      <c r="AE1992" s="68"/>
      <c r="AF1992" s="68"/>
      <c r="AG1992" s="68"/>
      <c r="AH1992" s="68"/>
      <c r="AI1992" s="68"/>
      <c r="AJ1992" s="68"/>
      <c r="AK1992" s="68"/>
      <c r="AL1992" s="68"/>
      <c r="AM1992" s="68"/>
      <c r="AN1992" s="68"/>
      <c r="AO1992" s="68"/>
      <c r="AP1992" s="68"/>
      <c r="AQ1992" s="68"/>
      <c r="AR1992" s="68"/>
      <c r="AS1992" s="68"/>
      <c r="AT1992" s="68"/>
      <c r="AU1992" s="68"/>
      <c r="AV1992" s="68"/>
      <c r="AW1992" s="68"/>
      <c r="AX1992" s="68"/>
      <c r="AY1992" s="68"/>
      <c r="AZ1992" s="68"/>
      <c r="BA1992" s="68"/>
      <c r="BB1992" s="68"/>
      <c r="BC1992" s="68"/>
      <c r="BD1992" s="68"/>
      <c r="BE1992" s="68"/>
      <c r="BF1992" s="68"/>
      <c r="BG1992" s="68"/>
      <c r="BH1992" s="68"/>
      <c r="BI1992" s="68"/>
      <c r="BJ1992" s="68"/>
      <c r="BK1992" s="68"/>
      <c r="BL1992" s="68"/>
      <c r="BM1992" s="68"/>
      <c r="BN1992" s="68"/>
      <c r="BO1992" s="68"/>
      <c r="BP1992" s="68"/>
      <c r="BQ1992" s="68"/>
      <c r="BR1992" s="68"/>
      <c r="BS1992" s="46"/>
    </row>
    <row r="1993" spans="4:71" s="47" customFormat="1" ht="9.75" customHeight="1" x14ac:dyDescent="0.3">
      <c r="D1993" s="68"/>
      <c r="E1993" s="68"/>
      <c r="F1993" s="68"/>
      <c r="G1993" s="68"/>
      <c r="H1993" s="68"/>
      <c r="I1993" s="68"/>
      <c r="J1993" s="68"/>
      <c r="K1993" s="68"/>
      <c r="L1993" s="68"/>
      <c r="M1993" s="68"/>
      <c r="N1993" s="68"/>
      <c r="O1993" s="68"/>
      <c r="P1993" s="68"/>
      <c r="Q1993" s="68"/>
      <c r="R1993" s="68"/>
      <c r="S1993" s="68"/>
      <c r="T1993" s="68"/>
      <c r="U1993" s="68"/>
      <c r="V1993" s="68"/>
      <c r="W1993" s="68"/>
      <c r="X1993" s="68"/>
      <c r="Y1993" s="68"/>
      <c r="Z1993" s="68"/>
      <c r="AA1993" s="68"/>
      <c r="AB1993" s="68"/>
      <c r="AC1993" s="68"/>
      <c r="AD1993" s="68"/>
      <c r="AE1993" s="68"/>
      <c r="AF1993" s="68"/>
      <c r="AG1993" s="68"/>
      <c r="AH1993" s="68"/>
      <c r="AI1993" s="68"/>
      <c r="AJ1993" s="68"/>
      <c r="AK1993" s="68"/>
      <c r="AL1993" s="68"/>
      <c r="AM1993" s="68"/>
      <c r="AN1993" s="68"/>
      <c r="AO1993" s="68"/>
      <c r="AP1993" s="68"/>
      <c r="AQ1993" s="68"/>
      <c r="AR1993" s="68"/>
      <c r="AS1993" s="68"/>
      <c r="AT1993" s="68"/>
      <c r="AU1993" s="68"/>
      <c r="AV1993" s="68"/>
      <c r="AW1993" s="68"/>
      <c r="AX1993" s="68"/>
      <c r="AY1993" s="68"/>
      <c r="AZ1993" s="68"/>
      <c r="BA1993" s="68"/>
      <c r="BB1993" s="68"/>
      <c r="BC1993" s="68"/>
      <c r="BD1993" s="68"/>
      <c r="BE1993" s="68"/>
      <c r="BF1993" s="68"/>
      <c r="BG1993" s="68"/>
      <c r="BH1993" s="68"/>
      <c r="BI1993" s="68"/>
      <c r="BJ1993" s="68"/>
      <c r="BK1993" s="68"/>
      <c r="BL1993" s="68"/>
      <c r="BM1993" s="68"/>
      <c r="BN1993" s="68"/>
      <c r="BO1993" s="68"/>
      <c r="BP1993" s="68"/>
      <c r="BQ1993" s="68"/>
      <c r="BR1993" s="68"/>
      <c r="BS1993" s="46"/>
    </row>
    <row r="1994" spans="4:71" s="47" customFormat="1" ht="9.75" customHeight="1" x14ac:dyDescent="0.3">
      <c r="D1994" s="68"/>
      <c r="E1994" s="68"/>
      <c r="F1994" s="68"/>
      <c r="G1994" s="68"/>
      <c r="H1994" s="68"/>
      <c r="I1994" s="68"/>
      <c r="J1994" s="68"/>
      <c r="K1994" s="68"/>
      <c r="L1994" s="68"/>
      <c r="M1994" s="68"/>
      <c r="N1994" s="68"/>
      <c r="O1994" s="68"/>
      <c r="P1994" s="68"/>
      <c r="Q1994" s="68"/>
      <c r="R1994" s="68"/>
      <c r="S1994" s="68"/>
      <c r="T1994" s="68"/>
      <c r="U1994" s="68"/>
      <c r="V1994" s="68"/>
      <c r="W1994" s="68"/>
      <c r="X1994" s="68"/>
      <c r="Y1994" s="68"/>
      <c r="Z1994" s="68"/>
      <c r="AA1994" s="68"/>
      <c r="AB1994" s="68"/>
      <c r="AC1994" s="68"/>
      <c r="AD1994" s="68"/>
      <c r="AE1994" s="68"/>
      <c r="AF1994" s="68"/>
      <c r="AG1994" s="68"/>
      <c r="AH1994" s="68"/>
      <c r="AI1994" s="68"/>
      <c r="AJ1994" s="68"/>
      <c r="AK1994" s="68"/>
      <c r="AL1994" s="68"/>
      <c r="AM1994" s="68"/>
      <c r="AN1994" s="68"/>
      <c r="AO1994" s="68"/>
      <c r="AP1994" s="68"/>
      <c r="AQ1994" s="68"/>
      <c r="AR1994" s="68"/>
      <c r="AS1994" s="68"/>
      <c r="AT1994" s="68"/>
      <c r="AU1994" s="68"/>
      <c r="AV1994" s="68"/>
      <c r="AW1994" s="68"/>
      <c r="AX1994" s="68"/>
      <c r="AY1994" s="68"/>
      <c r="AZ1994" s="68"/>
      <c r="BA1994" s="68"/>
      <c r="BB1994" s="68"/>
      <c r="BC1994" s="68"/>
      <c r="BD1994" s="68"/>
      <c r="BE1994" s="68"/>
      <c r="BF1994" s="68"/>
      <c r="BG1994" s="68"/>
      <c r="BH1994" s="68"/>
      <c r="BI1994" s="68"/>
      <c r="BJ1994" s="68"/>
      <c r="BK1994" s="68"/>
      <c r="BL1994" s="68"/>
      <c r="BM1994" s="68"/>
      <c r="BN1994" s="68"/>
      <c r="BO1994" s="68"/>
      <c r="BP1994" s="68"/>
      <c r="BQ1994" s="68"/>
      <c r="BR1994" s="68"/>
      <c r="BS1994" s="46"/>
    </row>
    <row r="1995" spans="4:71" s="47" customFormat="1" ht="9.75" customHeight="1" x14ac:dyDescent="0.3">
      <c r="D1995" s="68"/>
      <c r="E1995" s="68"/>
      <c r="F1995" s="68"/>
      <c r="G1995" s="68"/>
      <c r="H1995" s="68"/>
      <c r="I1995" s="68"/>
      <c r="J1995" s="68"/>
      <c r="K1995" s="68"/>
      <c r="L1995" s="68"/>
      <c r="M1995" s="68"/>
      <c r="N1995" s="68"/>
      <c r="O1995" s="68"/>
      <c r="P1995" s="68"/>
      <c r="Q1995" s="68"/>
      <c r="R1995" s="68"/>
      <c r="S1995" s="68"/>
      <c r="T1995" s="68"/>
      <c r="U1995" s="68"/>
      <c r="V1995" s="68"/>
      <c r="W1995" s="68"/>
      <c r="X1995" s="68"/>
      <c r="Y1995" s="68"/>
      <c r="Z1995" s="68"/>
      <c r="AA1995" s="68"/>
      <c r="AB1995" s="68"/>
      <c r="AC1995" s="68"/>
      <c r="AD1995" s="68"/>
      <c r="AE1995" s="68"/>
      <c r="AF1995" s="68"/>
      <c r="AG1995" s="68"/>
      <c r="AH1995" s="68"/>
      <c r="AI1995" s="68"/>
      <c r="AJ1995" s="68"/>
      <c r="AK1995" s="68"/>
      <c r="AL1995" s="68"/>
      <c r="AM1995" s="68"/>
      <c r="AN1995" s="68"/>
      <c r="AO1995" s="68"/>
      <c r="AP1995" s="68"/>
      <c r="AQ1995" s="68"/>
      <c r="AR1995" s="68"/>
      <c r="AS1995" s="68"/>
      <c r="AT1995" s="68"/>
      <c r="AU1995" s="68"/>
      <c r="AV1995" s="68"/>
      <c r="AW1995" s="68"/>
      <c r="AX1995" s="68"/>
      <c r="AY1995" s="68"/>
      <c r="AZ1995" s="68"/>
      <c r="BA1995" s="68"/>
      <c r="BB1995" s="68"/>
      <c r="BC1995" s="68"/>
      <c r="BD1995" s="68"/>
      <c r="BE1995" s="68"/>
      <c r="BF1995" s="68"/>
      <c r="BG1995" s="68"/>
      <c r="BH1995" s="68"/>
      <c r="BI1995" s="68"/>
      <c r="BJ1995" s="68"/>
      <c r="BK1995" s="68"/>
      <c r="BL1995" s="68"/>
      <c r="BM1995" s="68"/>
      <c r="BN1995" s="68"/>
      <c r="BO1995" s="68"/>
      <c r="BP1995" s="68"/>
      <c r="BQ1995" s="68"/>
      <c r="BR1995" s="68"/>
      <c r="BS1995" s="46"/>
    </row>
    <row r="1996" spans="4:71" s="47" customFormat="1" ht="9.75" customHeight="1" x14ac:dyDescent="0.3">
      <c r="D1996" s="68"/>
      <c r="E1996" s="68"/>
      <c r="F1996" s="68"/>
      <c r="G1996" s="68"/>
      <c r="H1996" s="68"/>
      <c r="I1996" s="68"/>
      <c r="J1996" s="68"/>
      <c r="K1996" s="68"/>
      <c r="L1996" s="68"/>
      <c r="M1996" s="68"/>
      <c r="N1996" s="68"/>
      <c r="O1996" s="68"/>
      <c r="P1996" s="68"/>
      <c r="Q1996" s="68"/>
      <c r="R1996" s="68"/>
      <c r="S1996" s="68"/>
      <c r="T1996" s="68"/>
      <c r="U1996" s="68"/>
      <c r="V1996" s="68"/>
      <c r="W1996" s="68"/>
      <c r="X1996" s="68"/>
      <c r="Y1996" s="68"/>
      <c r="Z1996" s="68"/>
      <c r="AA1996" s="68"/>
      <c r="AB1996" s="68"/>
      <c r="AC1996" s="68"/>
      <c r="AD1996" s="68"/>
      <c r="AE1996" s="68"/>
      <c r="AF1996" s="68"/>
      <c r="AG1996" s="68"/>
      <c r="AH1996" s="68"/>
      <c r="AI1996" s="68"/>
      <c r="AJ1996" s="68"/>
      <c r="AK1996" s="68"/>
      <c r="AL1996" s="68"/>
      <c r="AM1996" s="68"/>
      <c r="AN1996" s="68"/>
      <c r="AO1996" s="68"/>
      <c r="AP1996" s="68"/>
      <c r="AQ1996" s="68"/>
      <c r="AR1996" s="68"/>
      <c r="AS1996" s="68"/>
      <c r="AT1996" s="68"/>
      <c r="AU1996" s="68"/>
      <c r="AV1996" s="68"/>
      <c r="AW1996" s="68"/>
      <c r="AX1996" s="68"/>
      <c r="AY1996" s="68"/>
      <c r="AZ1996" s="68"/>
      <c r="BA1996" s="68"/>
      <c r="BB1996" s="68"/>
      <c r="BC1996" s="68"/>
      <c r="BD1996" s="68"/>
      <c r="BE1996" s="68"/>
      <c r="BF1996" s="68"/>
      <c r="BG1996" s="68"/>
      <c r="BH1996" s="68"/>
      <c r="BI1996" s="68"/>
      <c r="BJ1996" s="68"/>
      <c r="BK1996" s="68"/>
      <c r="BL1996" s="68"/>
      <c r="BM1996" s="68"/>
      <c r="BN1996" s="68"/>
      <c r="BO1996" s="68"/>
      <c r="BP1996" s="68"/>
      <c r="BQ1996" s="68"/>
      <c r="BR1996" s="68"/>
      <c r="BS1996" s="46"/>
    </row>
    <row r="1997" spans="4:71" s="47" customFormat="1" ht="9.75" customHeight="1" x14ac:dyDescent="0.3">
      <c r="D1997" s="68"/>
      <c r="E1997" s="68"/>
      <c r="F1997" s="68"/>
      <c r="G1997" s="68"/>
      <c r="H1997" s="68"/>
      <c r="I1997" s="68"/>
      <c r="J1997" s="68"/>
      <c r="K1997" s="68"/>
      <c r="L1997" s="68"/>
      <c r="M1997" s="68"/>
      <c r="N1997" s="68"/>
      <c r="O1997" s="68"/>
      <c r="P1997" s="68"/>
      <c r="Q1997" s="68"/>
      <c r="R1997" s="68"/>
      <c r="S1997" s="68"/>
      <c r="T1997" s="68"/>
      <c r="U1997" s="68"/>
      <c r="V1997" s="68"/>
      <c r="W1997" s="68"/>
      <c r="X1997" s="68"/>
      <c r="Y1997" s="68"/>
      <c r="Z1997" s="68"/>
      <c r="AA1997" s="68"/>
      <c r="AB1997" s="68"/>
      <c r="AC1997" s="68"/>
      <c r="AD1997" s="68"/>
      <c r="AE1997" s="68"/>
      <c r="AF1997" s="68"/>
      <c r="AG1997" s="68"/>
      <c r="AH1997" s="68"/>
      <c r="AI1997" s="68"/>
      <c r="AJ1997" s="68"/>
      <c r="AK1997" s="68"/>
      <c r="AL1997" s="68"/>
      <c r="AM1997" s="68"/>
      <c r="AN1997" s="68"/>
      <c r="AO1997" s="68"/>
      <c r="AP1997" s="68"/>
      <c r="AQ1997" s="68"/>
      <c r="AR1997" s="68"/>
      <c r="AS1997" s="68"/>
      <c r="AT1997" s="68"/>
      <c r="AU1997" s="68"/>
      <c r="AV1997" s="68"/>
      <c r="AW1997" s="68"/>
      <c r="AX1997" s="68"/>
      <c r="AY1997" s="68"/>
      <c r="AZ1997" s="68"/>
      <c r="BA1997" s="68"/>
      <c r="BB1997" s="68"/>
      <c r="BC1997" s="68"/>
      <c r="BD1997" s="68"/>
      <c r="BE1997" s="68"/>
      <c r="BF1997" s="68"/>
      <c r="BG1997" s="68"/>
      <c r="BH1997" s="68"/>
      <c r="BI1997" s="68"/>
      <c r="BJ1997" s="68"/>
      <c r="BK1997" s="68"/>
      <c r="BL1997" s="68"/>
      <c r="BM1997" s="68"/>
      <c r="BN1997" s="68"/>
      <c r="BO1997" s="68"/>
      <c r="BP1997" s="68"/>
      <c r="BQ1997" s="68"/>
      <c r="BR1997" s="68"/>
      <c r="BS1997" s="46"/>
    </row>
    <row r="1998" spans="4:71" s="47" customFormat="1" ht="9.75" customHeight="1" x14ac:dyDescent="0.3">
      <c r="D1998" s="68"/>
      <c r="E1998" s="68"/>
      <c r="F1998" s="68"/>
      <c r="G1998" s="68"/>
      <c r="H1998" s="68"/>
      <c r="I1998" s="68"/>
      <c r="J1998" s="68"/>
      <c r="K1998" s="68"/>
      <c r="L1998" s="68"/>
      <c r="M1998" s="68"/>
      <c r="N1998" s="68"/>
      <c r="O1998" s="68"/>
      <c r="P1998" s="68"/>
      <c r="Q1998" s="68"/>
      <c r="R1998" s="68"/>
      <c r="S1998" s="68"/>
      <c r="T1998" s="68"/>
      <c r="U1998" s="68"/>
      <c r="V1998" s="68"/>
      <c r="W1998" s="68"/>
      <c r="X1998" s="68"/>
      <c r="Y1998" s="68"/>
      <c r="Z1998" s="68"/>
      <c r="AA1998" s="68"/>
      <c r="AB1998" s="68"/>
      <c r="AC1998" s="68"/>
      <c r="AD1998" s="68"/>
      <c r="AE1998" s="68"/>
      <c r="AF1998" s="68"/>
      <c r="AG1998" s="68"/>
      <c r="AH1998" s="68"/>
      <c r="AI1998" s="68"/>
      <c r="AJ1998" s="68"/>
      <c r="AK1998" s="68"/>
      <c r="AL1998" s="68"/>
      <c r="AM1998" s="68"/>
      <c r="AN1998" s="68"/>
      <c r="AO1998" s="68"/>
      <c r="AP1998" s="68"/>
      <c r="AQ1998" s="68"/>
      <c r="AR1998" s="68"/>
      <c r="AS1998" s="68"/>
      <c r="AT1998" s="68"/>
      <c r="AU1998" s="68"/>
      <c r="AV1998" s="68"/>
      <c r="AW1998" s="68"/>
      <c r="AX1998" s="68"/>
      <c r="AY1998" s="68"/>
      <c r="AZ1998" s="68"/>
      <c r="BA1998" s="68"/>
      <c r="BB1998" s="68"/>
      <c r="BC1998" s="68"/>
      <c r="BD1998" s="68"/>
      <c r="BE1998" s="68"/>
      <c r="BF1998" s="68"/>
      <c r="BG1998" s="68"/>
      <c r="BH1998" s="68"/>
      <c r="BI1998" s="68"/>
      <c r="BJ1998" s="68"/>
      <c r="BK1998" s="68"/>
      <c r="BL1998" s="68"/>
      <c r="BM1998" s="68"/>
      <c r="BN1998" s="68"/>
      <c r="BO1998" s="68"/>
      <c r="BP1998" s="68"/>
      <c r="BQ1998" s="68"/>
      <c r="BR1998" s="68"/>
      <c r="BS1998" s="46"/>
    </row>
    <row r="1999" spans="4:71" s="47" customFormat="1" ht="9.75" customHeight="1" x14ac:dyDescent="0.3">
      <c r="D1999" s="68"/>
      <c r="E1999" s="68"/>
      <c r="F1999" s="68"/>
      <c r="G1999" s="68"/>
      <c r="H1999" s="68"/>
      <c r="I1999" s="68"/>
      <c r="J1999" s="68"/>
      <c r="K1999" s="68"/>
      <c r="L1999" s="68"/>
      <c r="M1999" s="68"/>
      <c r="N1999" s="68"/>
      <c r="O1999" s="68"/>
      <c r="P1999" s="68"/>
      <c r="Q1999" s="68"/>
      <c r="R1999" s="68"/>
      <c r="S1999" s="68"/>
      <c r="T1999" s="68"/>
      <c r="U1999" s="68"/>
      <c r="V1999" s="68"/>
      <c r="W1999" s="68"/>
      <c r="X1999" s="68"/>
      <c r="Y1999" s="68"/>
      <c r="Z1999" s="68"/>
      <c r="AA1999" s="68"/>
      <c r="AB1999" s="68"/>
      <c r="AC1999" s="68"/>
      <c r="AD1999" s="68"/>
      <c r="AE1999" s="68"/>
      <c r="AF1999" s="68"/>
      <c r="AG1999" s="68"/>
      <c r="AH1999" s="68"/>
      <c r="AI1999" s="68"/>
      <c r="AJ1999" s="68"/>
      <c r="AK1999" s="68"/>
      <c r="AL1999" s="68"/>
      <c r="AM1999" s="68"/>
      <c r="AN1999" s="68"/>
      <c r="AO1999" s="68"/>
      <c r="AP1999" s="68"/>
      <c r="AQ1999" s="68"/>
      <c r="AR1999" s="68"/>
      <c r="AS1999" s="68"/>
      <c r="AT1999" s="68"/>
      <c r="AU1999" s="68"/>
      <c r="AV1999" s="68"/>
      <c r="AW1999" s="68"/>
      <c r="AX1999" s="68"/>
      <c r="AY1999" s="68"/>
      <c r="AZ1999" s="68"/>
      <c r="BA1999" s="68"/>
      <c r="BB1999" s="68"/>
      <c r="BC1999" s="68"/>
      <c r="BD1999" s="68"/>
      <c r="BE1999" s="68"/>
      <c r="BF1999" s="68"/>
      <c r="BG1999" s="68"/>
      <c r="BH1999" s="68"/>
      <c r="BI1999" s="68"/>
      <c r="BJ1999" s="68"/>
      <c r="BK1999" s="68"/>
      <c r="BL1999" s="68"/>
      <c r="BM1999" s="68"/>
      <c r="BN1999" s="68"/>
      <c r="BO1999" s="68"/>
      <c r="BP1999" s="68"/>
      <c r="BQ1999" s="68"/>
      <c r="BR1999" s="68"/>
      <c r="BS1999" s="46"/>
    </row>
    <row r="2000" spans="4:71" s="47" customFormat="1" ht="9.75" customHeight="1" x14ac:dyDescent="0.3">
      <c r="D2000" s="68"/>
      <c r="E2000" s="68"/>
      <c r="F2000" s="68"/>
      <c r="G2000" s="68"/>
      <c r="H2000" s="68"/>
      <c r="I2000" s="68"/>
      <c r="J2000" s="68"/>
      <c r="K2000" s="68"/>
      <c r="L2000" s="68"/>
      <c r="M2000" s="68"/>
      <c r="N2000" s="68"/>
      <c r="O2000" s="68"/>
      <c r="P2000" s="68"/>
      <c r="Q2000" s="68"/>
      <c r="R2000" s="68"/>
      <c r="S2000" s="68"/>
      <c r="T2000" s="68"/>
      <c r="U2000" s="68"/>
      <c r="V2000" s="68"/>
      <c r="W2000" s="68"/>
      <c r="X2000" s="68"/>
      <c r="Y2000" s="68"/>
      <c r="Z2000" s="68"/>
      <c r="AA2000" s="68"/>
      <c r="AB2000" s="68"/>
      <c r="AC2000" s="68"/>
      <c r="AD2000" s="68"/>
      <c r="AE2000" s="68"/>
      <c r="AF2000" s="68"/>
      <c r="AG2000" s="68"/>
      <c r="AH2000" s="68"/>
      <c r="AI2000" s="68"/>
      <c r="AJ2000" s="68"/>
      <c r="AK2000" s="68"/>
      <c r="AL2000" s="68"/>
      <c r="AM2000" s="68"/>
      <c r="AN2000" s="68"/>
      <c r="AO2000" s="68"/>
      <c r="AP2000" s="68"/>
      <c r="AQ2000" s="68"/>
      <c r="AR2000" s="68"/>
      <c r="AS2000" s="68"/>
      <c r="AT2000" s="68"/>
      <c r="AU2000" s="68"/>
      <c r="AV2000" s="68"/>
      <c r="AW2000" s="68"/>
      <c r="AX2000" s="68"/>
      <c r="AY2000" s="68"/>
      <c r="AZ2000" s="68"/>
      <c r="BA2000" s="68"/>
      <c r="BB2000" s="68"/>
      <c r="BC2000" s="68"/>
      <c r="BD2000" s="68"/>
      <c r="BE2000" s="68"/>
      <c r="BF2000" s="68"/>
      <c r="BG2000" s="68"/>
      <c r="BH2000" s="68"/>
      <c r="BI2000" s="68"/>
      <c r="BJ2000" s="68"/>
      <c r="BK2000" s="68"/>
      <c r="BL2000" s="68"/>
      <c r="BM2000" s="68"/>
      <c r="BN2000" s="68"/>
      <c r="BO2000" s="68"/>
      <c r="BP2000" s="68"/>
      <c r="BQ2000" s="68"/>
      <c r="BR2000" s="68"/>
      <c r="BS2000" s="46"/>
    </row>
    <row r="2001" spans="4:71" s="47" customFormat="1" ht="9.75" customHeight="1" x14ac:dyDescent="0.3">
      <c r="D2001" s="68"/>
      <c r="E2001" s="68"/>
      <c r="F2001" s="68"/>
      <c r="G2001" s="68"/>
      <c r="H2001" s="68"/>
      <c r="I2001" s="68"/>
      <c r="J2001" s="68"/>
      <c r="K2001" s="68"/>
      <c r="L2001" s="68"/>
      <c r="M2001" s="68"/>
      <c r="N2001" s="68"/>
      <c r="O2001" s="68"/>
      <c r="P2001" s="68"/>
      <c r="Q2001" s="68"/>
      <c r="R2001" s="68"/>
      <c r="S2001" s="68"/>
      <c r="T2001" s="68"/>
      <c r="U2001" s="68"/>
      <c r="V2001" s="68"/>
      <c r="W2001" s="68"/>
      <c r="X2001" s="68"/>
      <c r="Y2001" s="68"/>
      <c r="Z2001" s="68"/>
      <c r="AA2001" s="68"/>
      <c r="AB2001" s="68"/>
      <c r="AC2001" s="68"/>
      <c r="AD2001" s="68"/>
      <c r="AE2001" s="68"/>
      <c r="AF2001" s="68"/>
      <c r="AG2001" s="68"/>
      <c r="AH2001" s="68"/>
      <c r="AI2001" s="68"/>
      <c r="AJ2001" s="68"/>
      <c r="AK2001" s="68"/>
      <c r="AL2001" s="68"/>
      <c r="AM2001" s="68"/>
      <c r="AN2001" s="68"/>
      <c r="AO2001" s="68"/>
      <c r="AP2001" s="68"/>
      <c r="AQ2001" s="68"/>
      <c r="AR2001" s="68"/>
      <c r="AS2001" s="68"/>
      <c r="AT2001" s="68"/>
      <c r="AU2001" s="68"/>
      <c r="AV2001" s="68"/>
      <c r="AW2001" s="68"/>
      <c r="AX2001" s="68"/>
      <c r="AY2001" s="68"/>
      <c r="AZ2001" s="68"/>
      <c r="BA2001" s="68"/>
      <c r="BB2001" s="68"/>
      <c r="BC2001" s="68"/>
      <c r="BD2001" s="68"/>
      <c r="BE2001" s="68"/>
      <c r="BF2001" s="68"/>
      <c r="BG2001" s="68"/>
      <c r="BH2001" s="68"/>
      <c r="BI2001" s="68"/>
      <c r="BJ2001" s="68"/>
      <c r="BK2001" s="68"/>
      <c r="BL2001" s="68"/>
      <c r="BM2001" s="68"/>
      <c r="BN2001" s="68"/>
      <c r="BO2001" s="68"/>
      <c r="BP2001" s="68"/>
      <c r="BQ2001" s="68"/>
      <c r="BR2001" s="68"/>
      <c r="BS2001" s="46"/>
    </row>
    <row r="2002" spans="4:71" s="47" customFormat="1" ht="9.75" customHeight="1" x14ac:dyDescent="0.3">
      <c r="D2002" s="68"/>
      <c r="E2002" s="68"/>
      <c r="F2002" s="68"/>
      <c r="G2002" s="68"/>
      <c r="H2002" s="68"/>
      <c r="I2002" s="68"/>
      <c r="J2002" s="68"/>
      <c r="K2002" s="68"/>
      <c r="L2002" s="68"/>
      <c r="M2002" s="68"/>
      <c r="N2002" s="68"/>
      <c r="O2002" s="68"/>
      <c r="P2002" s="68"/>
      <c r="Q2002" s="68"/>
      <c r="R2002" s="68"/>
      <c r="S2002" s="68"/>
      <c r="T2002" s="68"/>
      <c r="U2002" s="68"/>
      <c r="V2002" s="68"/>
      <c r="W2002" s="68"/>
      <c r="X2002" s="68"/>
      <c r="Y2002" s="68"/>
      <c r="Z2002" s="68"/>
      <c r="AA2002" s="68"/>
      <c r="AB2002" s="68"/>
      <c r="AC2002" s="68"/>
      <c r="AD2002" s="68"/>
      <c r="AE2002" s="68"/>
      <c r="AF2002" s="68"/>
      <c r="AG2002" s="68"/>
      <c r="AH2002" s="68"/>
      <c r="AI2002" s="68"/>
      <c r="AJ2002" s="68"/>
      <c r="AK2002" s="68"/>
      <c r="AL2002" s="68"/>
      <c r="AM2002" s="68"/>
      <c r="AN2002" s="68"/>
      <c r="AO2002" s="68"/>
      <c r="AP2002" s="68"/>
      <c r="AQ2002" s="68"/>
      <c r="AR2002" s="68"/>
      <c r="AS2002" s="68"/>
      <c r="AT2002" s="68"/>
      <c r="AU2002" s="68"/>
      <c r="AV2002" s="68"/>
      <c r="AW2002" s="68"/>
      <c r="AX2002" s="68"/>
      <c r="AY2002" s="68"/>
      <c r="AZ2002" s="68"/>
      <c r="BA2002" s="68"/>
      <c r="BB2002" s="68"/>
      <c r="BC2002" s="68"/>
      <c r="BD2002" s="68"/>
      <c r="BE2002" s="68"/>
      <c r="BF2002" s="68"/>
      <c r="BG2002" s="68"/>
      <c r="BH2002" s="68"/>
      <c r="BI2002" s="68"/>
      <c r="BJ2002" s="68"/>
      <c r="BK2002" s="68"/>
      <c r="BL2002" s="68"/>
      <c r="BM2002" s="68"/>
      <c r="BN2002" s="68"/>
      <c r="BO2002" s="68"/>
      <c r="BP2002" s="68"/>
      <c r="BQ2002" s="68"/>
      <c r="BR2002" s="68"/>
      <c r="BS2002" s="46"/>
    </row>
    <row r="2003" spans="4:71" s="47" customFormat="1" ht="9.75" customHeight="1" x14ac:dyDescent="0.3">
      <c r="D2003" s="68"/>
      <c r="E2003" s="68"/>
      <c r="F2003" s="68"/>
      <c r="G2003" s="68"/>
      <c r="H2003" s="68"/>
      <c r="I2003" s="68"/>
      <c r="J2003" s="68"/>
      <c r="K2003" s="68"/>
      <c r="L2003" s="68"/>
      <c r="M2003" s="68"/>
      <c r="N2003" s="68"/>
      <c r="O2003" s="68"/>
      <c r="P2003" s="68"/>
      <c r="Q2003" s="68"/>
      <c r="R2003" s="68"/>
      <c r="S2003" s="68"/>
      <c r="T2003" s="68"/>
      <c r="U2003" s="68"/>
      <c r="V2003" s="68"/>
      <c r="W2003" s="68"/>
      <c r="X2003" s="68"/>
      <c r="Y2003" s="68"/>
      <c r="Z2003" s="68"/>
      <c r="AA2003" s="68"/>
      <c r="AB2003" s="68"/>
      <c r="AC2003" s="68"/>
      <c r="AD2003" s="68"/>
      <c r="AE2003" s="68"/>
      <c r="AF2003" s="68"/>
      <c r="AG2003" s="68"/>
      <c r="AH2003" s="68"/>
      <c r="AI2003" s="68"/>
      <c r="AJ2003" s="68"/>
      <c r="AK2003" s="68"/>
      <c r="AL2003" s="68"/>
      <c r="AM2003" s="68"/>
      <c r="AN2003" s="68"/>
      <c r="AO2003" s="68"/>
      <c r="AP2003" s="68"/>
      <c r="AQ2003" s="68"/>
      <c r="AR2003" s="68"/>
      <c r="AS2003" s="68"/>
      <c r="AT2003" s="68"/>
      <c r="AU2003" s="68"/>
      <c r="AV2003" s="68"/>
      <c r="AW2003" s="68"/>
      <c r="AX2003" s="68"/>
      <c r="AY2003" s="68"/>
      <c r="AZ2003" s="68"/>
      <c r="BA2003" s="68"/>
      <c r="BB2003" s="68"/>
      <c r="BC2003" s="68"/>
      <c r="BD2003" s="68"/>
      <c r="BE2003" s="68"/>
      <c r="BF2003" s="68"/>
      <c r="BG2003" s="68"/>
      <c r="BH2003" s="68"/>
      <c r="BI2003" s="68"/>
      <c r="BJ2003" s="68"/>
      <c r="BK2003" s="68"/>
      <c r="BL2003" s="68"/>
      <c r="BM2003" s="68"/>
      <c r="BN2003" s="68"/>
      <c r="BO2003" s="68"/>
      <c r="BP2003" s="68"/>
      <c r="BQ2003" s="68"/>
      <c r="BR2003" s="68"/>
      <c r="BS2003" s="46"/>
    </row>
    <row r="2004" spans="4:71" s="47" customFormat="1" ht="9.75" customHeight="1" x14ac:dyDescent="0.3">
      <c r="D2004" s="68"/>
      <c r="E2004" s="68"/>
      <c r="F2004" s="68"/>
      <c r="G2004" s="68"/>
      <c r="H2004" s="68"/>
      <c r="I2004" s="68"/>
      <c r="J2004" s="68"/>
      <c r="K2004" s="68"/>
      <c r="L2004" s="68"/>
      <c r="M2004" s="68"/>
      <c r="N2004" s="68"/>
      <c r="O2004" s="68"/>
      <c r="P2004" s="68"/>
      <c r="Q2004" s="68"/>
      <c r="R2004" s="68"/>
      <c r="S2004" s="68"/>
      <c r="T2004" s="68"/>
      <c r="U2004" s="68"/>
      <c r="V2004" s="68"/>
      <c r="W2004" s="68"/>
      <c r="X2004" s="68"/>
      <c r="Y2004" s="68"/>
      <c r="Z2004" s="68"/>
      <c r="AA2004" s="68"/>
      <c r="AB2004" s="68"/>
      <c r="AC2004" s="68"/>
      <c r="AD2004" s="68"/>
      <c r="AE2004" s="68"/>
      <c r="AF2004" s="68"/>
      <c r="AG2004" s="68"/>
      <c r="AH2004" s="68"/>
      <c r="AI2004" s="68"/>
      <c r="AJ2004" s="68"/>
      <c r="AK2004" s="68"/>
      <c r="AL2004" s="68"/>
      <c r="AM2004" s="68"/>
      <c r="AN2004" s="68"/>
      <c r="AO2004" s="68"/>
      <c r="AP2004" s="68"/>
      <c r="AQ2004" s="68"/>
      <c r="AR2004" s="68"/>
      <c r="AS2004" s="68"/>
      <c r="AT2004" s="68"/>
      <c r="AU2004" s="68"/>
      <c r="AV2004" s="68"/>
      <c r="AW2004" s="68"/>
      <c r="AX2004" s="68"/>
      <c r="AY2004" s="68"/>
      <c r="AZ2004" s="68"/>
      <c r="BA2004" s="68"/>
      <c r="BB2004" s="68"/>
      <c r="BC2004" s="68"/>
      <c r="BD2004" s="68"/>
      <c r="BE2004" s="68"/>
      <c r="BF2004" s="68"/>
      <c r="BG2004" s="68"/>
      <c r="BH2004" s="68"/>
      <c r="BI2004" s="68"/>
      <c r="BJ2004" s="68"/>
      <c r="BK2004" s="68"/>
      <c r="BL2004" s="68"/>
      <c r="BM2004" s="68"/>
      <c r="BN2004" s="68"/>
      <c r="BO2004" s="68"/>
      <c r="BP2004" s="68"/>
      <c r="BQ2004" s="68"/>
      <c r="BR2004" s="68"/>
      <c r="BS2004" s="46"/>
    </row>
    <row r="2005" spans="4:71" s="47" customFormat="1" ht="9.75" customHeight="1" x14ac:dyDescent="0.3">
      <c r="D2005" s="68"/>
      <c r="E2005" s="68"/>
      <c r="F2005" s="68"/>
      <c r="G2005" s="68"/>
      <c r="H2005" s="68"/>
      <c r="I2005" s="68"/>
      <c r="J2005" s="68"/>
      <c r="K2005" s="68"/>
      <c r="L2005" s="68"/>
      <c r="M2005" s="68"/>
      <c r="N2005" s="68"/>
      <c r="O2005" s="68"/>
      <c r="P2005" s="68"/>
      <c r="Q2005" s="68"/>
      <c r="R2005" s="68"/>
      <c r="S2005" s="68"/>
      <c r="T2005" s="68"/>
      <c r="U2005" s="68"/>
      <c r="V2005" s="68"/>
      <c r="W2005" s="68"/>
      <c r="X2005" s="68"/>
      <c r="Y2005" s="68"/>
      <c r="Z2005" s="68"/>
      <c r="AA2005" s="68"/>
      <c r="AB2005" s="68"/>
      <c r="AC2005" s="68"/>
      <c r="AD2005" s="68"/>
      <c r="AE2005" s="68"/>
      <c r="AF2005" s="68"/>
      <c r="AG2005" s="68"/>
      <c r="AH2005" s="68"/>
      <c r="AI2005" s="68"/>
      <c r="AJ2005" s="68"/>
      <c r="AK2005" s="68"/>
      <c r="AL2005" s="68"/>
      <c r="AM2005" s="68"/>
      <c r="AN2005" s="68"/>
      <c r="AO2005" s="68"/>
      <c r="AP2005" s="68"/>
      <c r="AQ2005" s="68"/>
      <c r="AR2005" s="68"/>
      <c r="AS2005" s="68"/>
      <c r="AT2005" s="68"/>
      <c r="AU2005" s="68"/>
      <c r="AV2005" s="68"/>
      <c r="AW2005" s="68"/>
      <c r="AX2005" s="68"/>
      <c r="AY2005" s="68"/>
      <c r="AZ2005" s="68"/>
      <c r="BA2005" s="68"/>
      <c r="BB2005" s="68"/>
      <c r="BC2005" s="68"/>
      <c r="BD2005" s="68"/>
      <c r="BE2005" s="68"/>
      <c r="BF2005" s="68"/>
      <c r="BG2005" s="68"/>
      <c r="BH2005" s="68"/>
      <c r="BI2005" s="68"/>
      <c r="BJ2005" s="68"/>
      <c r="BK2005" s="68"/>
      <c r="BL2005" s="68"/>
      <c r="BM2005" s="68"/>
      <c r="BN2005" s="68"/>
      <c r="BO2005" s="68"/>
      <c r="BP2005" s="68"/>
      <c r="BQ2005" s="68"/>
      <c r="BR2005" s="68"/>
      <c r="BS2005" s="46"/>
    </row>
    <row r="2006" spans="4:71" s="47" customFormat="1" ht="9.75" customHeight="1" x14ac:dyDescent="0.3">
      <c r="D2006" s="68"/>
      <c r="E2006" s="68"/>
      <c r="F2006" s="68"/>
      <c r="G2006" s="68"/>
      <c r="H2006" s="68"/>
      <c r="I2006" s="68"/>
      <c r="J2006" s="68"/>
      <c r="K2006" s="68"/>
      <c r="L2006" s="68"/>
      <c r="M2006" s="68"/>
      <c r="N2006" s="68"/>
      <c r="O2006" s="68"/>
      <c r="P2006" s="68"/>
      <c r="Q2006" s="68"/>
      <c r="R2006" s="68"/>
      <c r="S2006" s="68"/>
      <c r="T2006" s="68"/>
      <c r="U2006" s="68"/>
      <c r="V2006" s="68"/>
      <c r="W2006" s="68"/>
      <c r="X2006" s="68"/>
      <c r="Y2006" s="68"/>
      <c r="Z2006" s="68"/>
      <c r="AA2006" s="68"/>
      <c r="AB2006" s="68"/>
      <c r="AC2006" s="68"/>
      <c r="AD2006" s="68"/>
      <c r="AE2006" s="68"/>
      <c r="AF2006" s="68"/>
      <c r="AG2006" s="68"/>
      <c r="AH2006" s="68"/>
      <c r="AI2006" s="68"/>
      <c r="AJ2006" s="68"/>
      <c r="AK2006" s="68"/>
      <c r="AL2006" s="68"/>
      <c r="AM2006" s="68"/>
      <c r="AN2006" s="68"/>
      <c r="AO2006" s="68"/>
      <c r="AP2006" s="68"/>
      <c r="AQ2006" s="68"/>
      <c r="AR2006" s="68"/>
      <c r="AS2006" s="68"/>
      <c r="AT2006" s="68"/>
      <c r="AU2006" s="68"/>
      <c r="AV2006" s="68"/>
      <c r="AW2006" s="68"/>
      <c r="AX2006" s="68"/>
      <c r="AY2006" s="68"/>
      <c r="AZ2006" s="68"/>
      <c r="BA2006" s="68"/>
      <c r="BB2006" s="68"/>
      <c r="BC2006" s="68"/>
      <c r="BD2006" s="68"/>
      <c r="BE2006" s="68"/>
      <c r="BF2006" s="68"/>
      <c r="BG2006" s="68"/>
      <c r="BH2006" s="68"/>
      <c r="BI2006" s="68"/>
      <c r="BJ2006" s="68"/>
      <c r="BK2006" s="68"/>
      <c r="BL2006" s="68"/>
      <c r="BM2006" s="68"/>
      <c r="BN2006" s="68"/>
      <c r="BO2006" s="68"/>
      <c r="BP2006" s="68"/>
      <c r="BQ2006" s="68"/>
      <c r="BR2006" s="68"/>
      <c r="BS2006" s="46"/>
    </row>
    <row r="2007" spans="4:71" s="47" customFormat="1" ht="9.75" customHeight="1" x14ac:dyDescent="0.3">
      <c r="D2007" s="68"/>
      <c r="E2007" s="68"/>
      <c r="F2007" s="68"/>
      <c r="G2007" s="68"/>
      <c r="H2007" s="68"/>
      <c r="I2007" s="68"/>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46"/>
    </row>
    <row r="2008" spans="4:71" s="47" customFormat="1" ht="9.75" customHeight="1" x14ac:dyDescent="0.3">
      <c r="D2008" s="68"/>
      <c r="E2008" s="68"/>
      <c r="F2008" s="68"/>
      <c r="G2008" s="68"/>
      <c r="H2008" s="68"/>
      <c r="I2008" s="68"/>
      <c r="J2008" s="68"/>
      <c r="K2008" s="68"/>
      <c r="L2008" s="68"/>
      <c r="M2008" s="68"/>
      <c r="N2008" s="68"/>
      <c r="O2008" s="68"/>
      <c r="P2008" s="68"/>
      <c r="Q2008" s="68"/>
      <c r="R2008" s="68"/>
      <c r="S2008" s="68"/>
      <c r="T2008" s="68"/>
      <c r="U2008" s="68"/>
      <c r="V2008" s="68"/>
      <c r="W2008" s="68"/>
      <c r="X2008" s="68"/>
      <c r="Y2008" s="68"/>
      <c r="Z2008" s="68"/>
      <c r="AA2008" s="68"/>
      <c r="AB2008" s="68"/>
      <c r="AC2008" s="68"/>
      <c r="AD2008" s="68"/>
      <c r="AE2008" s="68"/>
      <c r="AF2008" s="68"/>
      <c r="AG2008" s="68"/>
      <c r="AH2008" s="68"/>
      <c r="AI2008" s="68"/>
      <c r="AJ2008" s="68"/>
      <c r="AK2008" s="68"/>
      <c r="AL2008" s="68"/>
      <c r="AM2008" s="68"/>
      <c r="AN2008" s="68"/>
      <c r="AO2008" s="68"/>
      <c r="AP2008" s="68"/>
      <c r="AQ2008" s="68"/>
      <c r="AR2008" s="68"/>
      <c r="AS2008" s="68"/>
      <c r="AT2008" s="68"/>
      <c r="AU2008" s="68"/>
      <c r="AV2008" s="68"/>
      <c r="AW2008" s="68"/>
      <c r="AX2008" s="68"/>
      <c r="AY2008" s="68"/>
      <c r="AZ2008" s="68"/>
      <c r="BA2008" s="68"/>
      <c r="BB2008" s="68"/>
      <c r="BC2008" s="68"/>
      <c r="BD2008" s="68"/>
      <c r="BE2008" s="68"/>
      <c r="BF2008" s="68"/>
      <c r="BG2008" s="68"/>
      <c r="BH2008" s="68"/>
      <c r="BI2008" s="68"/>
      <c r="BJ2008" s="68"/>
      <c r="BK2008" s="68"/>
      <c r="BL2008" s="68"/>
      <c r="BM2008" s="68"/>
      <c r="BN2008" s="68"/>
      <c r="BO2008" s="68"/>
      <c r="BP2008" s="68"/>
      <c r="BQ2008" s="68"/>
      <c r="BR2008" s="68"/>
      <c r="BS2008" s="46"/>
    </row>
    <row r="2009" spans="4:71" s="47" customFormat="1" ht="9.75" customHeight="1" x14ac:dyDescent="0.3">
      <c r="D2009" s="68"/>
      <c r="E2009" s="68"/>
      <c r="F2009" s="68"/>
      <c r="G2009" s="68"/>
      <c r="H2009" s="68"/>
      <c r="I2009" s="68"/>
      <c r="J2009" s="68"/>
      <c r="K2009" s="68"/>
      <c r="L2009" s="68"/>
      <c r="M2009" s="68"/>
      <c r="N2009" s="68"/>
      <c r="O2009" s="68"/>
      <c r="P2009" s="68"/>
      <c r="Q2009" s="68"/>
      <c r="R2009" s="68"/>
      <c r="S2009" s="68"/>
      <c r="T2009" s="68"/>
      <c r="U2009" s="68"/>
      <c r="V2009" s="68"/>
      <c r="W2009" s="68"/>
      <c r="X2009" s="68"/>
      <c r="Y2009" s="68"/>
      <c r="Z2009" s="68"/>
      <c r="AA2009" s="68"/>
      <c r="AB2009" s="68"/>
      <c r="AC2009" s="68"/>
      <c r="AD2009" s="68"/>
      <c r="AE2009" s="68"/>
      <c r="AF2009" s="68"/>
      <c r="AG2009" s="68"/>
      <c r="AH2009" s="68"/>
      <c r="AI2009" s="68"/>
      <c r="AJ2009" s="68"/>
      <c r="AK2009" s="68"/>
      <c r="AL2009" s="68"/>
      <c r="AM2009" s="68"/>
      <c r="AN2009" s="68"/>
      <c r="AO2009" s="68"/>
      <c r="AP2009" s="68"/>
      <c r="AQ2009" s="68"/>
      <c r="AR2009" s="68"/>
      <c r="AS2009" s="68"/>
      <c r="AT2009" s="68"/>
      <c r="AU2009" s="68"/>
      <c r="AV2009" s="68"/>
      <c r="AW2009" s="68"/>
      <c r="AX2009" s="68"/>
      <c r="AY2009" s="68"/>
      <c r="AZ2009" s="68"/>
      <c r="BA2009" s="68"/>
      <c r="BB2009" s="68"/>
      <c r="BC2009" s="68"/>
      <c r="BD2009" s="68"/>
      <c r="BE2009" s="68"/>
      <c r="BF2009" s="68"/>
      <c r="BG2009" s="68"/>
      <c r="BH2009" s="68"/>
      <c r="BI2009" s="68"/>
      <c r="BJ2009" s="68"/>
      <c r="BK2009" s="68"/>
      <c r="BL2009" s="68"/>
      <c r="BM2009" s="68"/>
      <c r="BN2009" s="68"/>
      <c r="BO2009" s="68"/>
      <c r="BP2009" s="68"/>
      <c r="BQ2009" s="68"/>
      <c r="BR2009" s="68"/>
      <c r="BS2009" s="46"/>
    </row>
    <row r="2010" spans="4:71" s="47" customFormat="1" ht="9.75" customHeight="1" x14ac:dyDescent="0.3">
      <c r="D2010" s="68"/>
      <c r="E2010" s="68"/>
      <c r="F2010" s="68"/>
      <c r="G2010" s="68"/>
      <c r="H2010" s="68"/>
      <c r="I2010" s="68"/>
      <c r="J2010" s="68"/>
      <c r="K2010" s="68"/>
      <c r="L2010" s="68"/>
      <c r="M2010" s="68"/>
      <c r="N2010" s="68"/>
      <c r="O2010" s="68"/>
      <c r="P2010" s="68"/>
      <c r="Q2010" s="68"/>
      <c r="R2010" s="68"/>
      <c r="S2010" s="68"/>
      <c r="T2010" s="68"/>
      <c r="U2010" s="68"/>
      <c r="V2010" s="68"/>
      <c r="W2010" s="68"/>
      <c r="X2010" s="68"/>
      <c r="Y2010" s="68"/>
      <c r="Z2010" s="68"/>
      <c r="AA2010" s="68"/>
      <c r="AB2010" s="68"/>
      <c r="AC2010" s="68"/>
      <c r="AD2010" s="68"/>
      <c r="AE2010" s="68"/>
      <c r="AF2010" s="68"/>
      <c r="AG2010" s="68"/>
      <c r="AH2010" s="68"/>
      <c r="AI2010" s="68"/>
      <c r="AJ2010" s="68"/>
      <c r="AK2010" s="68"/>
      <c r="AL2010" s="68"/>
      <c r="AM2010" s="68"/>
      <c r="AN2010" s="68"/>
      <c r="AO2010" s="68"/>
      <c r="AP2010" s="68"/>
      <c r="AQ2010" s="68"/>
      <c r="AR2010" s="68"/>
      <c r="AS2010" s="68"/>
      <c r="AT2010" s="68"/>
      <c r="AU2010" s="68"/>
      <c r="AV2010" s="68"/>
      <c r="AW2010" s="68"/>
      <c r="AX2010" s="68"/>
      <c r="AY2010" s="68"/>
      <c r="AZ2010" s="68"/>
      <c r="BA2010" s="68"/>
      <c r="BB2010" s="68"/>
      <c r="BC2010" s="68"/>
      <c r="BD2010" s="68"/>
      <c r="BE2010" s="68"/>
      <c r="BF2010" s="68"/>
      <c r="BG2010" s="68"/>
      <c r="BH2010" s="68"/>
      <c r="BI2010" s="68"/>
      <c r="BJ2010" s="68"/>
      <c r="BK2010" s="68"/>
      <c r="BL2010" s="68"/>
      <c r="BM2010" s="68"/>
      <c r="BN2010" s="68"/>
      <c r="BO2010" s="68"/>
      <c r="BP2010" s="68"/>
      <c r="BQ2010" s="68"/>
      <c r="BR2010" s="68"/>
      <c r="BS2010" s="46"/>
    </row>
    <row r="2011" spans="4:71" s="47" customFormat="1" ht="9.75" customHeight="1" x14ac:dyDescent="0.3">
      <c r="D2011" s="68"/>
      <c r="E2011" s="68"/>
      <c r="F2011" s="68"/>
      <c r="G2011" s="68"/>
      <c r="H2011" s="68"/>
      <c r="I2011" s="68"/>
      <c r="J2011" s="68"/>
      <c r="K2011" s="68"/>
      <c r="L2011" s="68"/>
      <c r="M2011" s="68"/>
      <c r="N2011" s="68"/>
      <c r="O2011" s="68"/>
      <c r="P2011" s="68"/>
      <c r="Q2011" s="68"/>
      <c r="R2011" s="68"/>
      <c r="S2011" s="68"/>
      <c r="T2011" s="68"/>
      <c r="U2011" s="68"/>
      <c r="V2011" s="68"/>
      <c r="W2011" s="68"/>
      <c r="X2011" s="68"/>
      <c r="Y2011" s="68"/>
      <c r="Z2011" s="68"/>
      <c r="AA2011" s="68"/>
      <c r="AB2011" s="68"/>
      <c r="AC2011" s="68"/>
      <c r="AD2011" s="68"/>
      <c r="AE2011" s="68"/>
      <c r="AF2011" s="68"/>
      <c r="AG2011" s="68"/>
      <c r="AH2011" s="68"/>
      <c r="AI2011" s="68"/>
      <c r="AJ2011" s="68"/>
      <c r="AK2011" s="68"/>
      <c r="AL2011" s="68"/>
      <c r="AM2011" s="68"/>
      <c r="AN2011" s="68"/>
      <c r="AO2011" s="68"/>
      <c r="AP2011" s="68"/>
      <c r="AQ2011" s="68"/>
      <c r="AR2011" s="68"/>
      <c r="AS2011" s="68"/>
      <c r="AT2011" s="68"/>
      <c r="AU2011" s="68"/>
      <c r="AV2011" s="68"/>
      <c r="AW2011" s="68"/>
      <c r="AX2011" s="68"/>
      <c r="AY2011" s="68"/>
      <c r="AZ2011" s="68"/>
      <c r="BA2011" s="68"/>
      <c r="BB2011" s="68"/>
      <c r="BC2011" s="68"/>
      <c r="BD2011" s="68"/>
      <c r="BE2011" s="68"/>
      <c r="BF2011" s="68"/>
      <c r="BG2011" s="68"/>
      <c r="BH2011" s="68"/>
      <c r="BI2011" s="68"/>
      <c r="BJ2011" s="68"/>
      <c r="BK2011" s="68"/>
      <c r="BL2011" s="68"/>
      <c r="BM2011" s="68"/>
      <c r="BN2011" s="68"/>
      <c r="BO2011" s="68"/>
      <c r="BP2011" s="68"/>
      <c r="BQ2011" s="68"/>
      <c r="BR2011" s="68"/>
      <c r="BS2011" s="46"/>
    </row>
    <row r="2012" spans="4:71" s="47" customFormat="1" ht="9.75" customHeight="1" x14ac:dyDescent="0.3">
      <c r="D2012" s="68"/>
      <c r="E2012" s="68"/>
      <c r="F2012" s="68"/>
      <c r="G2012" s="68"/>
      <c r="H2012" s="68"/>
      <c r="I2012" s="68"/>
      <c r="J2012" s="68"/>
      <c r="K2012" s="68"/>
      <c r="L2012" s="68"/>
      <c r="M2012" s="68"/>
      <c r="N2012" s="68"/>
      <c r="O2012" s="68"/>
      <c r="P2012" s="68"/>
      <c r="Q2012" s="68"/>
      <c r="R2012" s="68"/>
      <c r="S2012" s="68"/>
      <c r="T2012" s="68"/>
      <c r="U2012" s="68"/>
      <c r="V2012" s="68"/>
      <c r="W2012" s="68"/>
      <c r="X2012" s="68"/>
      <c r="Y2012" s="68"/>
      <c r="Z2012" s="68"/>
      <c r="AA2012" s="68"/>
      <c r="AB2012" s="68"/>
      <c r="AC2012" s="68"/>
      <c r="AD2012" s="68"/>
      <c r="AE2012" s="68"/>
      <c r="AF2012" s="68"/>
      <c r="AG2012" s="68"/>
      <c r="AH2012" s="68"/>
      <c r="AI2012" s="68"/>
      <c r="AJ2012" s="68"/>
      <c r="AK2012" s="68"/>
      <c r="AL2012" s="68"/>
      <c r="AM2012" s="68"/>
      <c r="AN2012" s="68"/>
      <c r="AO2012" s="68"/>
      <c r="AP2012" s="68"/>
      <c r="AQ2012" s="68"/>
      <c r="AR2012" s="68"/>
      <c r="AS2012" s="68"/>
      <c r="AT2012" s="68"/>
      <c r="AU2012" s="68"/>
      <c r="AV2012" s="68"/>
      <c r="AW2012" s="68"/>
      <c r="AX2012" s="68"/>
      <c r="AY2012" s="68"/>
      <c r="AZ2012" s="68"/>
      <c r="BA2012" s="68"/>
      <c r="BB2012" s="68"/>
      <c r="BC2012" s="68"/>
      <c r="BD2012" s="68"/>
      <c r="BE2012" s="68"/>
      <c r="BF2012" s="68"/>
      <c r="BG2012" s="68"/>
      <c r="BH2012" s="68"/>
      <c r="BI2012" s="68"/>
      <c r="BJ2012" s="68"/>
      <c r="BK2012" s="68"/>
      <c r="BL2012" s="68"/>
      <c r="BM2012" s="68"/>
      <c r="BN2012" s="68"/>
      <c r="BO2012" s="68"/>
      <c r="BP2012" s="68"/>
      <c r="BQ2012" s="68"/>
      <c r="BR2012" s="68"/>
      <c r="BS2012" s="46"/>
    </row>
    <row r="2013" spans="4:71" s="47" customFormat="1" ht="9.75" customHeight="1" x14ac:dyDescent="0.3">
      <c r="D2013" s="68"/>
      <c r="E2013" s="68"/>
      <c r="F2013" s="68"/>
      <c r="G2013" s="68"/>
      <c r="H2013" s="68"/>
      <c r="I2013" s="68"/>
      <c r="J2013" s="68"/>
      <c r="K2013" s="68"/>
      <c r="L2013" s="68"/>
      <c r="M2013" s="68"/>
      <c r="N2013" s="68"/>
      <c r="O2013" s="68"/>
      <c r="P2013" s="68"/>
      <c r="Q2013" s="68"/>
      <c r="R2013" s="68"/>
      <c r="S2013" s="68"/>
      <c r="T2013" s="68"/>
      <c r="U2013" s="68"/>
      <c r="V2013" s="68"/>
      <c r="W2013" s="68"/>
      <c r="X2013" s="68"/>
      <c r="Y2013" s="68"/>
      <c r="Z2013" s="68"/>
      <c r="AA2013" s="68"/>
      <c r="AB2013" s="68"/>
      <c r="AC2013" s="68"/>
      <c r="AD2013" s="68"/>
      <c r="AE2013" s="68"/>
      <c r="AF2013" s="68"/>
      <c r="AG2013" s="68"/>
      <c r="AH2013" s="68"/>
      <c r="AI2013" s="68"/>
      <c r="AJ2013" s="68"/>
      <c r="AK2013" s="68"/>
      <c r="AL2013" s="68"/>
      <c r="AM2013" s="68"/>
      <c r="AN2013" s="68"/>
      <c r="AO2013" s="68"/>
      <c r="AP2013" s="68"/>
      <c r="AQ2013" s="68"/>
      <c r="AR2013" s="68"/>
      <c r="AS2013" s="68"/>
      <c r="AT2013" s="68"/>
      <c r="AU2013" s="68"/>
      <c r="AV2013" s="68"/>
      <c r="AW2013" s="68"/>
      <c r="AX2013" s="68"/>
      <c r="AY2013" s="68"/>
      <c r="AZ2013" s="68"/>
      <c r="BA2013" s="68"/>
      <c r="BB2013" s="68"/>
      <c r="BC2013" s="68"/>
      <c r="BD2013" s="68"/>
      <c r="BE2013" s="68"/>
      <c r="BF2013" s="68"/>
      <c r="BG2013" s="68"/>
      <c r="BH2013" s="68"/>
      <c r="BI2013" s="68"/>
      <c r="BJ2013" s="68"/>
      <c r="BK2013" s="68"/>
      <c r="BL2013" s="68"/>
      <c r="BM2013" s="68"/>
      <c r="BN2013" s="68"/>
      <c r="BO2013" s="68"/>
      <c r="BP2013" s="68"/>
      <c r="BQ2013" s="68"/>
      <c r="BR2013" s="68"/>
      <c r="BS2013" s="46"/>
    </row>
    <row r="2014" spans="4:71" s="47" customFormat="1" ht="9.75" customHeight="1" x14ac:dyDescent="0.3">
      <c r="D2014" s="68"/>
      <c r="E2014" s="68"/>
      <c r="F2014" s="68"/>
      <c r="G2014" s="68"/>
      <c r="H2014" s="68"/>
      <c r="I2014" s="68"/>
      <c r="J2014" s="68"/>
      <c r="K2014" s="68"/>
      <c r="L2014" s="68"/>
      <c r="M2014" s="68"/>
      <c r="N2014" s="68"/>
      <c r="O2014" s="68"/>
      <c r="P2014" s="68"/>
      <c r="Q2014" s="68"/>
      <c r="R2014" s="68"/>
      <c r="S2014" s="68"/>
      <c r="T2014" s="68"/>
      <c r="U2014" s="68"/>
      <c r="V2014" s="68"/>
      <c r="W2014" s="68"/>
      <c r="X2014" s="68"/>
      <c r="Y2014" s="68"/>
      <c r="Z2014" s="68"/>
      <c r="AA2014" s="68"/>
      <c r="AB2014" s="68"/>
      <c r="AC2014" s="68"/>
      <c r="AD2014" s="68"/>
      <c r="AE2014" s="68"/>
      <c r="AF2014" s="68"/>
      <c r="AG2014" s="68"/>
      <c r="AH2014" s="68"/>
      <c r="AI2014" s="68"/>
      <c r="AJ2014" s="68"/>
      <c r="AK2014" s="68"/>
      <c r="AL2014" s="68"/>
      <c r="AM2014" s="68"/>
      <c r="AN2014" s="68"/>
      <c r="AO2014" s="68"/>
      <c r="AP2014" s="68"/>
      <c r="AQ2014" s="68"/>
      <c r="AR2014" s="68"/>
      <c r="AS2014" s="68"/>
      <c r="AT2014" s="68"/>
      <c r="AU2014" s="68"/>
      <c r="AV2014" s="68"/>
      <c r="AW2014" s="68"/>
      <c r="AX2014" s="68"/>
      <c r="AY2014" s="68"/>
      <c r="AZ2014" s="68"/>
      <c r="BA2014" s="68"/>
      <c r="BB2014" s="68"/>
      <c r="BC2014" s="68"/>
      <c r="BD2014" s="68"/>
      <c r="BE2014" s="68"/>
      <c r="BF2014" s="68"/>
      <c r="BG2014" s="68"/>
      <c r="BH2014" s="68"/>
      <c r="BI2014" s="68"/>
      <c r="BJ2014" s="68"/>
      <c r="BK2014" s="68"/>
      <c r="BL2014" s="68"/>
      <c r="BM2014" s="68"/>
      <c r="BN2014" s="68"/>
      <c r="BO2014" s="68"/>
      <c r="BP2014" s="68"/>
      <c r="BQ2014" s="68"/>
      <c r="BR2014" s="68"/>
      <c r="BS2014" s="46"/>
    </row>
    <row r="2015" spans="4:71" s="47" customFormat="1" ht="9.75" customHeight="1" x14ac:dyDescent="0.3">
      <c r="D2015" s="68"/>
      <c r="E2015" s="68"/>
      <c r="F2015" s="68"/>
      <c r="G2015" s="68"/>
      <c r="H2015" s="68"/>
      <c r="I2015" s="68"/>
      <c r="J2015" s="68"/>
      <c r="K2015" s="68"/>
      <c r="L2015" s="68"/>
      <c r="M2015" s="68"/>
      <c r="N2015" s="68"/>
      <c r="O2015" s="68"/>
      <c r="P2015" s="68"/>
      <c r="Q2015" s="68"/>
      <c r="R2015" s="68"/>
      <c r="S2015" s="68"/>
      <c r="T2015" s="68"/>
      <c r="U2015" s="68"/>
      <c r="V2015" s="68"/>
      <c r="W2015" s="68"/>
      <c r="X2015" s="68"/>
      <c r="Y2015" s="68"/>
      <c r="Z2015" s="68"/>
      <c r="AA2015" s="68"/>
      <c r="AB2015" s="68"/>
      <c r="AC2015" s="68"/>
      <c r="AD2015" s="68"/>
      <c r="AE2015" s="68"/>
      <c r="AF2015" s="68"/>
      <c r="AG2015" s="68"/>
      <c r="AH2015" s="68"/>
      <c r="AI2015" s="68"/>
      <c r="AJ2015" s="68"/>
      <c r="AK2015" s="68"/>
      <c r="AL2015" s="68"/>
      <c r="AM2015" s="68"/>
      <c r="AN2015" s="68"/>
      <c r="AO2015" s="68"/>
      <c r="AP2015" s="68"/>
      <c r="AQ2015" s="68"/>
      <c r="AR2015" s="68"/>
      <c r="AS2015" s="68"/>
      <c r="AT2015" s="68"/>
      <c r="AU2015" s="68"/>
      <c r="AV2015" s="68"/>
      <c r="AW2015" s="68"/>
      <c r="AX2015" s="68"/>
      <c r="AY2015" s="68"/>
      <c r="AZ2015" s="68"/>
      <c r="BA2015" s="68"/>
      <c r="BB2015" s="68"/>
      <c r="BC2015" s="68"/>
      <c r="BD2015" s="68"/>
      <c r="BE2015" s="68"/>
      <c r="BF2015" s="68"/>
      <c r="BG2015" s="68"/>
      <c r="BH2015" s="68"/>
      <c r="BI2015" s="68"/>
      <c r="BJ2015" s="68"/>
      <c r="BK2015" s="68"/>
      <c r="BL2015" s="68"/>
      <c r="BM2015" s="68"/>
      <c r="BN2015" s="68"/>
      <c r="BO2015" s="68"/>
      <c r="BP2015" s="68"/>
      <c r="BQ2015" s="68"/>
      <c r="BR2015" s="68"/>
      <c r="BS2015" s="46"/>
    </row>
    <row r="2016" spans="4:71" s="47" customFormat="1" ht="9.75" customHeight="1" x14ac:dyDescent="0.3">
      <c r="D2016" s="68"/>
      <c r="E2016" s="68"/>
      <c r="F2016" s="68"/>
      <c r="G2016" s="68"/>
      <c r="H2016" s="68"/>
      <c r="I2016" s="68"/>
      <c r="J2016" s="68"/>
      <c r="K2016" s="68"/>
      <c r="L2016" s="68"/>
      <c r="M2016" s="68"/>
      <c r="N2016" s="68"/>
      <c r="O2016" s="68"/>
      <c r="P2016" s="68"/>
      <c r="Q2016" s="68"/>
      <c r="R2016" s="68"/>
      <c r="S2016" s="68"/>
      <c r="T2016" s="68"/>
      <c r="U2016" s="68"/>
      <c r="V2016" s="68"/>
      <c r="W2016" s="68"/>
      <c r="X2016" s="68"/>
      <c r="Y2016" s="68"/>
      <c r="Z2016" s="68"/>
      <c r="AA2016" s="68"/>
      <c r="AB2016" s="68"/>
      <c r="AC2016" s="68"/>
      <c r="AD2016" s="68"/>
      <c r="AE2016" s="68"/>
      <c r="AF2016" s="68"/>
      <c r="AG2016" s="68"/>
      <c r="AH2016" s="68"/>
      <c r="AI2016" s="68"/>
      <c r="AJ2016" s="68"/>
      <c r="AK2016" s="68"/>
      <c r="AL2016" s="68"/>
      <c r="AM2016" s="68"/>
      <c r="AN2016" s="68"/>
      <c r="AO2016" s="68"/>
      <c r="AP2016" s="68"/>
      <c r="AQ2016" s="68"/>
      <c r="AR2016" s="68"/>
      <c r="AS2016" s="68"/>
      <c r="AT2016" s="68"/>
      <c r="AU2016" s="68"/>
      <c r="AV2016" s="68"/>
      <c r="AW2016" s="68"/>
      <c r="AX2016" s="68"/>
      <c r="AY2016" s="68"/>
      <c r="AZ2016" s="68"/>
      <c r="BA2016" s="68"/>
      <c r="BB2016" s="68"/>
      <c r="BC2016" s="68"/>
      <c r="BD2016" s="68"/>
      <c r="BE2016" s="68"/>
      <c r="BF2016" s="68"/>
      <c r="BG2016" s="68"/>
      <c r="BH2016" s="68"/>
      <c r="BI2016" s="68"/>
      <c r="BJ2016" s="68"/>
      <c r="BK2016" s="68"/>
      <c r="BL2016" s="68"/>
      <c r="BM2016" s="68"/>
      <c r="BN2016" s="68"/>
      <c r="BO2016" s="68"/>
      <c r="BP2016" s="68"/>
      <c r="BQ2016" s="68"/>
      <c r="BR2016" s="68"/>
      <c r="BS2016" s="46"/>
    </row>
    <row r="2017" spans="4:71" s="47" customFormat="1" ht="9.75" customHeight="1" x14ac:dyDescent="0.3">
      <c r="D2017" s="68"/>
      <c r="E2017" s="68"/>
      <c r="F2017" s="68"/>
      <c r="G2017" s="68"/>
      <c r="H2017" s="68"/>
      <c r="I2017" s="68"/>
      <c r="J2017" s="68"/>
      <c r="K2017" s="68"/>
      <c r="L2017" s="68"/>
      <c r="M2017" s="68"/>
      <c r="N2017" s="68"/>
      <c r="O2017" s="68"/>
      <c r="P2017" s="68"/>
      <c r="Q2017" s="68"/>
      <c r="R2017" s="68"/>
      <c r="S2017" s="68"/>
      <c r="T2017" s="68"/>
      <c r="U2017" s="68"/>
      <c r="V2017" s="68"/>
      <c r="W2017" s="68"/>
      <c r="X2017" s="68"/>
      <c r="Y2017" s="68"/>
      <c r="Z2017" s="68"/>
      <c r="AA2017" s="68"/>
      <c r="AB2017" s="68"/>
      <c r="AC2017" s="68"/>
      <c r="AD2017" s="68"/>
      <c r="AE2017" s="68"/>
      <c r="AF2017" s="68"/>
      <c r="AG2017" s="68"/>
      <c r="AH2017" s="68"/>
      <c r="AI2017" s="68"/>
      <c r="AJ2017" s="68"/>
      <c r="AK2017" s="68"/>
      <c r="AL2017" s="68"/>
      <c r="AM2017" s="68"/>
      <c r="AN2017" s="68"/>
      <c r="AO2017" s="68"/>
      <c r="AP2017" s="68"/>
      <c r="AQ2017" s="68"/>
      <c r="AR2017" s="68"/>
      <c r="AS2017" s="68"/>
      <c r="AT2017" s="68"/>
      <c r="AU2017" s="68"/>
      <c r="AV2017" s="68"/>
      <c r="AW2017" s="68"/>
      <c r="AX2017" s="68"/>
      <c r="AY2017" s="68"/>
      <c r="AZ2017" s="68"/>
      <c r="BA2017" s="68"/>
      <c r="BB2017" s="68"/>
      <c r="BC2017" s="68"/>
      <c r="BD2017" s="68"/>
      <c r="BE2017" s="68"/>
      <c r="BF2017" s="68"/>
      <c r="BG2017" s="68"/>
      <c r="BH2017" s="68"/>
      <c r="BI2017" s="68"/>
      <c r="BJ2017" s="68"/>
      <c r="BK2017" s="68"/>
      <c r="BL2017" s="68"/>
      <c r="BM2017" s="68"/>
      <c r="BN2017" s="68"/>
      <c r="BO2017" s="68"/>
      <c r="BP2017" s="68"/>
      <c r="BQ2017" s="68"/>
      <c r="BR2017" s="68"/>
      <c r="BS2017" s="46"/>
    </row>
    <row r="2018" spans="4:71" s="47" customFormat="1" ht="9.75" customHeight="1" x14ac:dyDescent="0.3">
      <c r="D2018" s="68"/>
      <c r="E2018" s="68"/>
      <c r="F2018" s="68"/>
      <c r="G2018" s="68"/>
      <c r="H2018" s="68"/>
      <c r="I2018" s="68"/>
      <c r="J2018" s="68"/>
      <c r="K2018" s="68"/>
      <c r="L2018" s="68"/>
      <c r="M2018" s="68"/>
      <c r="N2018" s="68"/>
      <c r="O2018" s="68"/>
      <c r="P2018" s="68"/>
      <c r="Q2018" s="68"/>
      <c r="R2018" s="68"/>
      <c r="S2018" s="68"/>
      <c r="T2018" s="68"/>
      <c r="U2018" s="68"/>
      <c r="V2018" s="68"/>
      <c r="W2018" s="68"/>
      <c r="X2018" s="68"/>
      <c r="Y2018" s="68"/>
      <c r="Z2018" s="68"/>
      <c r="AA2018" s="68"/>
      <c r="AB2018" s="68"/>
      <c r="AC2018" s="68"/>
      <c r="AD2018" s="68"/>
      <c r="AE2018" s="68"/>
      <c r="AF2018" s="68"/>
      <c r="AG2018" s="68"/>
      <c r="AH2018" s="68"/>
      <c r="AI2018" s="68"/>
      <c r="AJ2018" s="68"/>
      <c r="AK2018" s="68"/>
      <c r="AL2018" s="68"/>
      <c r="AM2018" s="68"/>
      <c r="AN2018" s="68"/>
      <c r="AO2018" s="68"/>
      <c r="AP2018" s="68"/>
      <c r="AQ2018" s="68"/>
      <c r="AR2018" s="68"/>
      <c r="AS2018" s="68"/>
      <c r="AT2018" s="68"/>
      <c r="AU2018" s="68"/>
      <c r="AV2018" s="68"/>
      <c r="AW2018" s="68"/>
      <c r="AX2018" s="68"/>
      <c r="AY2018" s="68"/>
      <c r="AZ2018" s="68"/>
      <c r="BA2018" s="68"/>
      <c r="BB2018" s="68"/>
      <c r="BC2018" s="68"/>
      <c r="BD2018" s="68"/>
      <c r="BE2018" s="68"/>
      <c r="BF2018" s="68"/>
      <c r="BG2018" s="68"/>
      <c r="BH2018" s="68"/>
      <c r="BI2018" s="68"/>
      <c r="BJ2018" s="68"/>
      <c r="BK2018" s="68"/>
      <c r="BL2018" s="68"/>
      <c r="BM2018" s="68"/>
      <c r="BN2018" s="68"/>
      <c r="BO2018" s="68"/>
      <c r="BP2018" s="68"/>
      <c r="BQ2018" s="68"/>
      <c r="BR2018" s="68"/>
      <c r="BS2018" s="46"/>
    </row>
    <row r="2019" spans="4:71" s="47" customFormat="1" ht="9.75" customHeight="1" x14ac:dyDescent="0.3">
      <c r="D2019" s="68"/>
      <c r="E2019" s="68"/>
      <c r="F2019" s="68"/>
      <c r="G2019" s="68"/>
      <c r="H2019" s="68"/>
      <c r="I2019" s="68"/>
      <c r="J2019" s="68"/>
      <c r="K2019" s="68"/>
      <c r="L2019" s="68"/>
      <c r="M2019" s="68"/>
      <c r="N2019" s="68"/>
      <c r="O2019" s="68"/>
      <c r="P2019" s="68"/>
      <c r="Q2019" s="68"/>
      <c r="R2019" s="68"/>
      <c r="S2019" s="68"/>
      <c r="T2019" s="68"/>
      <c r="U2019" s="68"/>
      <c r="V2019" s="68"/>
      <c r="W2019" s="68"/>
      <c r="X2019" s="68"/>
      <c r="Y2019" s="68"/>
      <c r="Z2019" s="68"/>
      <c r="AA2019" s="68"/>
      <c r="AB2019" s="68"/>
      <c r="AC2019" s="68"/>
      <c r="AD2019" s="68"/>
      <c r="AE2019" s="68"/>
      <c r="AF2019" s="68"/>
      <c r="AG2019" s="68"/>
      <c r="AH2019" s="68"/>
      <c r="AI2019" s="68"/>
      <c r="AJ2019" s="68"/>
      <c r="AK2019" s="68"/>
      <c r="AL2019" s="68"/>
      <c r="AM2019" s="68"/>
      <c r="AN2019" s="68"/>
      <c r="AO2019" s="68"/>
      <c r="AP2019" s="68"/>
      <c r="AQ2019" s="68"/>
      <c r="AR2019" s="68"/>
      <c r="AS2019" s="68"/>
      <c r="AT2019" s="68"/>
      <c r="AU2019" s="68"/>
      <c r="AV2019" s="68"/>
      <c r="AW2019" s="68"/>
      <c r="AX2019" s="68"/>
      <c r="AY2019" s="68"/>
      <c r="AZ2019" s="68"/>
      <c r="BA2019" s="68"/>
      <c r="BB2019" s="68"/>
      <c r="BC2019" s="68"/>
      <c r="BD2019" s="68"/>
      <c r="BE2019" s="68"/>
      <c r="BF2019" s="68"/>
      <c r="BG2019" s="68"/>
      <c r="BH2019" s="68"/>
      <c r="BI2019" s="68"/>
      <c r="BJ2019" s="68"/>
      <c r="BK2019" s="68"/>
      <c r="BL2019" s="68"/>
      <c r="BM2019" s="68"/>
      <c r="BN2019" s="68"/>
      <c r="BO2019" s="68"/>
      <c r="BP2019" s="68"/>
      <c r="BQ2019" s="68"/>
      <c r="BR2019" s="68"/>
      <c r="BS2019" s="46"/>
    </row>
    <row r="2020" spans="4:71" s="47" customFormat="1" ht="9.75" customHeight="1" x14ac:dyDescent="0.3">
      <c r="D2020" s="68"/>
      <c r="E2020" s="68"/>
      <c r="F2020" s="68"/>
      <c r="G2020" s="68"/>
      <c r="H2020" s="68"/>
      <c r="I2020" s="68"/>
      <c r="J2020" s="68"/>
      <c r="K2020" s="68"/>
      <c r="L2020" s="68"/>
      <c r="M2020" s="68"/>
      <c r="N2020" s="68"/>
      <c r="O2020" s="68"/>
      <c r="P2020" s="68"/>
      <c r="Q2020" s="68"/>
      <c r="R2020" s="68"/>
      <c r="S2020" s="68"/>
      <c r="T2020" s="68"/>
      <c r="U2020" s="68"/>
      <c r="V2020" s="68"/>
      <c r="W2020" s="68"/>
      <c r="X2020" s="68"/>
      <c r="Y2020" s="68"/>
      <c r="Z2020" s="68"/>
      <c r="AA2020" s="68"/>
      <c r="AB2020" s="68"/>
      <c r="AC2020" s="68"/>
      <c r="AD2020" s="68"/>
      <c r="AE2020" s="68"/>
      <c r="AF2020" s="68"/>
      <c r="AG2020" s="68"/>
      <c r="AH2020" s="68"/>
      <c r="AI2020" s="68"/>
      <c r="AJ2020" s="68"/>
      <c r="AK2020" s="68"/>
      <c r="AL2020" s="68"/>
      <c r="AM2020" s="68"/>
      <c r="AN2020" s="68"/>
      <c r="AO2020" s="68"/>
      <c r="AP2020" s="68"/>
      <c r="AQ2020" s="68"/>
      <c r="AR2020" s="68"/>
      <c r="AS2020" s="68"/>
      <c r="AT2020" s="68"/>
      <c r="AU2020" s="68"/>
      <c r="AV2020" s="68"/>
      <c r="AW2020" s="68"/>
      <c r="AX2020" s="68"/>
      <c r="AY2020" s="68"/>
      <c r="AZ2020" s="68"/>
      <c r="BA2020" s="68"/>
      <c r="BB2020" s="68"/>
      <c r="BC2020" s="68"/>
      <c r="BD2020" s="68"/>
      <c r="BE2020" s="68"/>
      <c r="BF2020" s="68"/>
      <c r="BG2020" s="68"/>
      <c r="BH2020" s="68"/>
      <c r="BI2020" s="68"/>
      <c r="BJ2020" s="68"/>
      <c r="BK2020" s="68"/>
      <c r="BL2020" s="68"/>
      <c r="BM2020" s="68"/>
      <c r="BN2020" s="68"/>
      <c r="BO2020" s="68"/>
      <c r="BP2020" s="68"/>
      <c r="BQ2020" s="68"/>
      <c r="BR2020" s="68"/>
      <c r="BS2020" s="46"/>
    </row>
    <row r="2021" spans="4:71" s="47" customFormat="1" ht="9.75" customHeight="1" x14ac:dyDescent="0.3">
      <c r="D2021" s="68"/>
      <c r="E2021" s="68"/>
      <c r="F2021" s="68"/>
      <c r="G2021" s="68"/>
      <c r="H2021" s="68"/>
      <c r="I2021" s="68"/>
      <c r="J2021" s="68"/>
      <c r="K2021" s="68"/>
      <c r="L2021" s="68"/>
      <c r="M2021" s="68"/>
      <c r="N2021" s="68"/>
      <c r="O2021" s="68"/>
      <c r="P2021" s="68"/>
      <c r="Q2021" s="68"/>
      <c r="R2021" s="68"/>
      <c r="S2021" s="68"/>
      <c r="T2021" s="68"/>
      <c r="U2021" s="68"/>
      <c r="V2021" s="68"/>
      <c r="W2021" s="68"/>
      <c r="X2021" s="68"/>
      <c r="Y2021" s="68"/>
      <c r="Z2021" s="68"/>
      <c r="AA2021" s="68"/>
      <c r="AB2021" s="68"/>
      <c r="AC2021" s="68"/>
      <c r="AD2021" s="68"/>
      <c r="AE2021" s="68"/>
      <c r="AF2021" s="68"/>
      <c r="AG2021" s="68"/>
      <c r="AH2021" s="68"/>
      <c r="AI2021" s="68"/>
      <c r="AJ2021" s="68"/>
      <c r="AK2021" s="68"/>
      <c r="AL2021" s="68"/>
      <c r="AM2021" s="68"/>
      <c r="AN2021" s="68"/>
      <c r="AO2021" s="68"/>
      <c r="AP2021" s="68"/>
      <c r="AQ2021" s="68"/>
      <c r="AR2021" s="68"/>
      <c r="AS2021" s="68"/>
      <c r="AT2021" s="68"/>
      <c r="AU2021" s="68"/>
      <c r="AV2021" s="68"/>
      <c r="AW2021" s="68"/>
      <c r="AX2021" s="68"/>
      <c r="AY2021" s="68"/>
      <c r="AZ2021" s="68"/>
      <c r="BA2021" s="68"/>
      <c r="BB2021" s="68"/>
      <c r="BC2021" s="68"/>
      <c r="BD2021" s="68"/>
      <c r="BE2021" s="68"/>
      <c r="BF2021" s="68"/>
      <c r="BG2021" s="68"/>
      <c r="BH2021" s="68"/>
      <c r="BI2021" s="68"/>
      <c r="BJ2021" s="68"/>
      <c r="BK2021" s="68"/>
      <c r="BL2021" s="68"/>
      <c r="BM2021" s="68"/>
      <c r="BN2021" s="68"/>
      <c r="BO2021" s="68"/>
      <c r="BP2021" s="68"/>
      <c r="BQ2021" s="68"/>
      <c r="BR2021" s="68"/>
      <c r="BS2021" s="46"/>
    </row>
    <row r="2022" spans="4:71" s="47" customFormat="1" ht="9.75" customHeight="1" x14ac:dyDescent="0.3">
      <c r="D2022" s="68"/>
      <c r="E2022" s="68"/>
      <c r="F2022" s="68"/>
      <c r="G2022" s="68"/>
      <c r="H2022" s="68"/>
      <c r="I2022" s="68"/>
      <c r="J2022" s="68"/>
      <c r="K2022" s="68"/>
      <c r="L2022" s="68"/>
      <c r="M2022" s="68"/>
      <c r="N2022" s="68"/>
      <c r="O2022" s="68"/>
      <c r="P2022" s="68"/>
      <c r="Q2022" s="68"/>
      <c r="R2022" s="68"/>
      <c r="S2022" s="68"/>
      <c r="T2022" s="68"/>
      <c r="U2022" s="68"/>
      <c r="V2022" s="68"/>
      <c r="W2022" s="68"/>
      <c r="X2022" s="68"/>
      <c r="Y2022" s="68"/>
      <c r="Z2022" s="68"/>
      <c r="AA2022" s="68"/>
      <c r="AB2022" s="68"/>
      <c r="AC2022" s="68"/>
      <c r="AD2022" s="68"/>
      <c r="AE2022" s="68"/>
      <c r="AF2022" s="68"/>
      <c r="AG2022" s="68"/>
      <c r="AH2022" s="68"/>
      <c r="AI2022" s="68"/>
      <c r="AJ2022" s="68"/>
      <c r="AK2022" s="68"/>
      <c r="AL2022" s="68"/>
      <c r="AM2022" s="68"/>
      <c r="AN2022" s="68"/>
      <c r="AO2022" s="68"/>
      <c r="AP2022" s="68"/>
      <c r="AQ2022" s="68"/>
      <c r="AR2022" s="68"/>
      <c r="AS2022" s="68"/>
      <c r="AT2022" s="68"/>
      <c r="AU2022" s="68"/>
      <c r="AV2022" s="68"/>
      <c r="AW2022" s="68"/>
      <c r="AX2022" s="68"/>
      <c r="AY2022" s="68"/>
      <c r="AZ2022" s="68"/>
      <c r="BA2022" s="68"/>
      <c r="BB2022" s="68"/>
      <c r="BC2022" s="68"/>
      <c r="BD2022" s="68"/>
      <c r="BE2022" s="68"/>
      <c r="BF2022" s="68"/>
      <c r="BG2022" s="68"/>
      <c r="BH2022" s="68"/>
      <c r="BI2022" s="68"/>
      <c r="BJ2022" s="68"/>
      <c r="BK2022" s="68"/>
      <c r="BL2022" s="68"/>
      <c r="BM2022" s="68"/>
      <c r="BN2022" s="68"/>
      <c r="BO2022" s="68"/>
      <c r="BP2022" s="68"/>
      <c r="BQ2022" s="68"/>
      <c r="BR2022" s="68"/>
      <c r="BS2022" s="46"/>
    </row>
    <row r="2023" spans="4:71" s="47" customFormat="1" ht="9.75" customHeight="1" x14ac:dyDescent="0.3">
      <c r="D2023" s="68"/>
      <c r="E2023" s="68"/>
      <c r="F2023" s="68"/>
      <c r="G2023" s="68"/>
      <c r="H2023" s="68"/>
      <c r="I2023" s="68"/>
      <c r="J2023" s="68"/>
      <c r="K2023" s="68"/>
      <c r="L2023" s="68"/>
      <c r="M2023" s="68"/>
      <c r="N2023" s="68"/>
      <c r="O2023" s="68"/>
      <c r="P2023" s="68"/>
      <c r="Q2023" s="68"/>
      <c r="R2023" s="68"/>
      <c r="S2023" s="68"/>
      <c r="T2023" s="68"/>
      <c r="U2023" s="68"/>
      <c r="V2023" s="68"/>
      <c r="W2023" s="68"/>
      <c r="X2023" s="68"/>
      <c r="Y2023" s="68"/>
      <c r="Z2023" s="68"/>
      <c r="AA2023" s="68"/>
      <c r="AB2023" s="68"/>
      <c r="AC2023" s="68"/>
      <c r="AD2023" s="68"/>
      <c r="AE2023" s="68"/>
      <c r="AF2023" s="68"/>
      <c r="AG2023" s="68"/>
      <c r="AH2023" s="68"/>
      <c r="AI2023" s="68"/>
      <c r="AJ2023" s="68"/>
      <c r="AK2023" s="68"/>
      <c r="AL2023" s="68"/>
      <c r="AM2023" s="68"/>
      <c r="AN2023" s="68"/>
      <c r="AO2023" s="68"/>
      <c r="AP2023" s="68"/>
      <c r="AQ2023" s="68"/>
      <c r="AR2023" s="68"/>
      <c r="AS2023" s="68"/>
      <c r="AT2023" s="68"/>
      <c r="AU2023" s="68"/>
      <c r="AV2023" s="68"/>
      <c r="AW2023" s="68"/>
      <c r="AX2023" s="68"/>
      <c r="AY2023" s="68"/>
      <c r="AZ2023" s="68"/>
      <c r="BA2023" s="68"/>
      <c r="BB2023" s="68"/>
      <c r="BC2023" s="68"/>
      <c r="BD2023" s="68"/>
      <c r="BE2023" s="68"/>
      <c r="BF2023" s="68"/>
      <c r="BG2023" s="68"/>
      <c r="BH2023" s="68"/>
      <c r="BI2023" s="68"/>
      <c r="BJ2023" s="68"/>
      <c r="BK2023" s="68"/>
      <c r="BL2023" s="68"/>
      <c r="BM2023" s="68"/>
      <c r="BN2023" s="68"/>
      <c r="BO2023" s="68"/>
      <c r="BP2023" s="68"/>
      <c r="BQ2023" s="68"/>
      <c r="BR2023" s="68"/>
      <c r="BS2023" s="46"/>
    </row>
    <row r="2024" spans="4:71" s="47" customFormat="1" ht="9.75" customHeight="1" x14ac:dyDescent="0.3">
      <c r="D2024" s="68"/>
      <c r="E2024" s="68"/>
      <c r="F2024" s="68"/>
      <c r="G2024" s="68"/>
      <c r="H2024" s="68"/>
      <c r="I2024" s="68"/>
      <c r="J2024" s="68"/>
      <c r="K2024" s="68"/>
      <c r="L2024" s="68"/>
      <c r="M2024" s="68"/>
      <c r="N2024" s="68"/>
      <c r="O2024" s="68"/>
      <c r="P2024" s="68"/>
      <c r="Q2024" s="68"/>
      <c r="R2024" s="68"/>
      <c r="S2024" s="68"/>
      <c r="T2024" s="68"/>
      <c r="U2024" s="68"/>
      <c r="V2024" s="68"/>
      <c r="W2024" s="68"/>
      <c r="X2024" s="68"/>
      <c r="Y2024" s="68"/>
      <c r="Z2024" s="68"/>
      <c r="AA2024" s="68"/>
      <c r="AB2024" s="68"/>
      <c r="AC2024" s="68"/>
      <c r="AD2024" s="68"/>
      <c r="AE2024" s="68"/>
      <c r="AF2024" s="68"/>
      <c r="AG2024" s="68"/>
      <c r="AH2024" s="68"/>
      <c r="AI2024" s="68"/>
      <c r="AJ2024" s="68"/>
      <c r="AK2024" s="68"/>
      <c r="AL2024" s="68"/>
      <c r="AM2024" s="68"/>
      <c r="AN2024" s="68"/>
      <c r="AO2024" s="68"/>
      <c r="AP2024" s="68"/>
      <c r="AQ2024" s="68"/>
      <c r="AR2024" s="68"/>
      <c r="AS2024" s="68"/>
      <c r="AT2024" s="68"/>
      <c r="AU2024" s="68"/>
      <c r="AV2024" s="68"/>
      <c r="AW2024" s="68"/>
      <c r="AX2024" s="68"/>
      <c r="AY2024" s="68"/>
      <c r="AZ2024" s="68"/>
      <c r="BA2024" s="68"/>
      <c r="BB2024" s="68"/>
      <c r="BC2024" s="68"/>
      <c r="BD2024" s="68"/>
      <c r="BE2024" s="68"/>
      <c r="BF2024" s="68"/>
      <c r="BG2024" s="68"/>
      <c r="BH2024" s="68"/>
      <c r="BI2024" s="68"/>
      <c r="BJ2024" s="68"/>
      <c r="BK2024" s="68"/>
      <c r="BL2024" s="68"/>
      <c r="BM2024" s="68"/>
      <c r="BN2024" s="68"/>
      <c r="BO2024" s="68"/>
      <c r="BP2024" s="68"/>
      <c r="BQ2024" s="68"/>
      <c r="BR2024" s="68"/>
      <c r="BS2024" s="46"/>
    </row>
    <row r="2025" spans="4:71" s="47" customFormat="1" ht="9.75" customHeight="1" x14ac:dyDescent="0.3">
      <c r="D2025" s="68"/>
      <c r="E2025" s="68"/>
      <c r="F2025" s="68"/>
      <c r="G2025" s="68"/>
      <c r="H2025" s="68"/>
      <c r="I2025" s="68"/>
      <c r="J2025" s="68"/>
      <c r="K2025" s="68"/>
      <c r="L2025" s="68"/>
      <c r="M2025" s="68"/>
      <c r="N2025" s="68"/>
      <c r="O2025" s="68"/>
      <c r="P2025" s="68"/>
      <c r="Q2025" s="68"/>
      <c r="R2025" s="68"/>
      <c r="S2025" s="68"/>
      <c r="T2025" s="68"/>
      <c r="U2025" s="68"/>
      <c r="V2025" s="68"/>
      <c r="W2025" s="68"/>
      <c r="X2025" s="68"/>
      <c r="Y2025" s="68"/>
      <c r="Z2025" s="68"/>
      <c r="AA2025" s="68"/>
      <c r="AB2025" s="68"/>
      <c r="AC2025" s="68"/>
      <c r="AD2025" s="68"/>
      <c r="AE2025" s="68"/>
      <c r="AF2025" s="68"/>
      <c r="AG2025" s="68"/>
      <c r="AH2025" s="68"/>
      <c r="AI2025" s="68"/>
      <c r="AJ2025" s="68"/>
      <c r="AK2025" s="68"/>
      <c r="AL2025" s="68"/>
      <c r="AM2025" s="68"/>
      <c r="AN2025" s="68"/>
      <c r="AO2025" s="68"/>
      <c r="AP2025" s="68"/>
      <c r="AQ2025" s="68"/>
      <c r="AR2025" s="68"/>
      <c r="AS2025" s="68"/>
      <c r="AT2025" s="68"/>
      <c r="AU2025" s="68"/>
      <c r="AV2025" s="68"/>
      <c r="AW2025" s="68"/>
      <c r="AX2025" s="68"/>
      <c r="AY2025" s="68"/>
      <c r="AZ2025" s="68"/>
      <c r="BA2025" s="68"/>
      <c r="BB2025" s="68"/>
      <c r="BC2025" s="68"/>
      <c r="BD2025" s="68"/>
      <c r="BE2025" s="68"/>
      <c r="BF2025" s="68"/>
      <c r="BG2025" s="68"/>
      <c r="BH2025" s="68"/>
      <c r="BI2025" s="68"/>
      <c r="BJ2025" s="68"/>
      <c r="BK2025" s="68"/>
      <c r="BL2025" s="68"/>
      <c r="BM2025" s="68"/>
      <c r="BN2025" s="68"/>
      <c r="BO2025" s="68"/>
      <c r="BP2025" s="68"/>
      <c r="BQ2025" s="68"/>
      <c r="BR2025" s="68"/>
      <c r="BS2025" s="46"/>
    </row>
    <row r="2026" spans="4:71" s="47" customFormat="1" ht="9.75" customHeight="1" x14ac:dyDescent="0.3">
      <c r="D2026" s="68"/>
      <c r="E2026" s="68"/>
      <c r="F2026" s="68"/>
      <c r="G2026" s="68"/>
      <c r="H2026" s="68"/>
      <c r="I2026" s="68"/>
      <c r="J2026" s="68"/>
      <c r="K2026" s="68"/>
      <c r="L2026" s="68"/>
      <c r="M2026" s="68"/>
      <c r="N2026" s="68"/>
      <c r="O2026" s="68"/>
      <c r="P2026" s="68"/>
      <c r="Q2026" s="68"/>
      <c r="R2026" s="68"/>
      <c r="S2026" s="68"/>
      <c r="T2026" s="68"/>
      <c r="U2026" s="68"/>
      <c r="V2026" s="68"/>
      <c r="W2026" s="68"/>
      <c r="X2026" s="68"/>
      <c r="Y2026" s="68"/>
      <c r="Z2026" s="68"/>
      <c r="AA2026" s="68"/>
      <c r="AB2026" s="68"/>
      <c r="AC2026" s="68"/>
      <c r="AD2026" s="68"/>
      <c r="AE2026" s="68"/>
      <c r="AF2026" s="68"/>
      <c r="AG2026" s="68"/>
      <c r="AH2026" s="68"/>
      <c r="AI2026" s="68"/>
      <c r="AJ2026" s="68"/>
      <c r="AK2026" s="68"/>
      <c r="AL2026" s="68"/>
      <c r="AM2026" s="68"/>
      <c r="AN2026" s="68"/>
      <c r="AO2026" s="68"/>
      <c r="AP2026" s="68"/>
      <c r="AQ2026" s="68"/>
      <c r="AR2026" s="68"/>
      <c r="AS2026" s="68"/>
      <c r="AT2026" s="68"/>
      <c r="AU2026" s="68"/>
      <c r="AV2026" s="68"/>
      <c r="AW2026" s="68"/>
      <c r="AX2026" s="68"/>
      <c r="AY2026" s="68"/>
      <c r="AZ2026" s="68"/>
      <c r="BA2026" s="68"/>
      <c r="BB2026" s="68"/>
      <c r="BC2026" s="68"/>
      <c r="BD2026" s="68"/>
      <c r="BE2026" s="68"/>
      <c r="BF2026" s="68"/>
      <c r="BG2026" s="68"/>
      <c r="BH2026" s="68"/>
      <c r="BI2026" s="68"/>
      <c r="BJ2026" s="68"/>
      <c r="BK2026" s="68"/>
      <c r="BL2026" s="68"/>
      <c r="BM2026" s="68"/>
      <c r="BN2026" s="68"/>
      <c r="BO2026" s="68"/>
      <c r="BP2026" s="68"/>
      <c r="BQ2026" s="68"/>
      <c r="BR2026" s="68"/>
      <c r="BS2026" s="46"/>
    </row>
    <row r="2027" spans="4:71" s="47" customFormat="1" ht="9.75" customHeight="1" x14ac:dyDescent="0.3">
      <c r="D2027" s="68"/>
      <c r="E2027" s="68"/>
      <c r="F2027" s="68"/>
      <c r="G2027" s="68"/>
      <c r="H2027" s="68"/>
      <c r="I2027" s="68"/>
      <c r="J2027" s="68"/>
      <c r="K2027" s="68"/>
      <c r="L2027" s="68"/>
      <c r="M2027" s="68"/>
      <c r="N2027" s="68"/>
      <c r="O2027" s="68"/>
      <c r="P2027" s="68"/>
      <c r="Q2027" s="68"/>
      <c r="R2027" s="68"/>
      <c r="S2027" s="68"/>
      <c r="T2027" s="68"/>
      <c r="U2027" s="68"/>
      <c r="V2027" s="68"/>
      <c r="W2027" s="68"/>
      <c r="X2027" s="68"/>
      <c r="Y2027" s="68"/>
      <c r="Z2027" s="68"/>
      <c r="AA2027" s="68"/>
      <c r="AB2027" s="68"/>
      <c r="AC2027" s="68"/>
      <c r="AD2027" s="68"/>
      <c r="AE2027" s="68"/>
      <c r="AF2027" s="68"/>
      <c r="AG2027" s="68"/>
      <c r="AH2027" s="68"/>
      <c r="AI2027" s="68"/>
      <c r="AJ2027" s="68"/>
      <c r="AK2027" s="68"/>
      <c r="AL2027" s="68"/>
      <c r="AM2027" s="68"/>
      <c r="AN2027" s="68"/>
      <c r="AO2027" s="68"/>
      <c r="AP2027" s="68"/>
      <c r="AQ2027" s="68"/>
      <c r="AR2027" s="68"/>
      <c r="AS2027" s="68"/>
      <c r="AT2027" s="68"/>
      <c r="AU2027" s="68"/>
      <c r="AV2027" s="68"/>
      <c r="AW2027" s="68"/>
      <c r="AX2027" s="68"/>
      <c r="AY2027" s="68"/>
      <c r="AZ2027" s="68"/>
      <c r="BA2027" s="68"/>
      <c r="BB2027" s="68"/>
      <c r="BC2027" s="68"/>
      <c r="BD2027" s="68"/>
      <c r="BE2027" s="68"/>
      <c r="BF2027" s="68"/>
      <c r="BG2027" s="68"/>
      <c r="BH2027" s="68"/>
      <c r="BI2027" s="68"/>
      <c r="BJ2027" s="68"/>
      <c r="BK2027" s="68"/>
      <c r="BL2027" s="68"/>
      <c r="BM2027" s="68"/>
      <c r="BN2027" s="68"/>
      <c r="BO2027" s="68"/>
      <c r="BP2027" s="68"/>
      <c r="BQ2027" s="68"/>
      <c r="BR2027" s="68"/>
      <c r="BS2027" s="46"/>
    </row>
    <row r="2028" spans="4:71" s="47" customFormat="1" ht="9.75" customHeight="1" x14ac:dyDescent="0.3">
      <c r="D2028" s="68"/>
      <c r="E2028" s="68"/>
      <c r="F2028" s="68"/>
      <c r="G2028" s="68"/>
      <c r="H2028" s="68"/>
      <c r="I2028" s="68"/>
      <c r="J2028" s="68"/>
      <c r="K2028" s="68"/>
      <c r="L2028" s="68"/>
      <c r="M2028" s="68"/>
      <c r="N2028" s="68"/>
      <c r="O2028" s="68"/>
      <c r="P2028" s="68"/>
      <c r="Q2028" s="68"/>
      <c r="R2028" s="68"/>
      <c r="S2028" s="68"/>
      <c r="T2028" s="68"/>
      <c r="U2028" s="68"/>
      <c r="V2028" s="68"/>
      <c r="W2028" s="68"/>
      <c r="X2028" s="68"/>
      <c r="Y2028" s="68"/>
      <c r="Z2028" s="68"/>
      <c r="AA2028" s="68"/>
      <c r="AB2028" s="68"/>
      <c r="AC2028" s="68"/>
      <c r="AD2028" s="68"/>
      <c r="AE2028" s="68"/>
      <c r="AF2028" s="68"/>
      <c r="AG2028" s="68"/>
      <c r="AH2028" s="68"/>
      <c r="AI2028" s="68"/>
      <c r="AJ2028" s="68"/>
      <c r="AK2028" s="68"/>
      <c r="AL2028" s="68"/>
      <c r="AM2028" s="68"/>
      <c r="AN2028" s="68"/>
      <c r="AO2028" s="68"/>
      <c r="AP2028" s="68"/>
      <c r="AQ2028" s="68"/>
      <c r="AR2028" s="68"/>
      <c r="AS2028" s="68"/>
      <c r="AT2028" s="68"/>
      <c r="AU2028" s="68"/>
      <c r="AV2028" s="68"/>
      <c r="AW2028" s="68"/>
      <c r="AX2028" s="68"/>
      <c r="AY2028" s="68"/>
      <c r="AZ2028" s="68"/>
      <c r="BA2028" s="68"/>
      <c r="BB2028" s="68"/>
      <c r="BC2028" s="68"/>
      <c r="BD2028" s="68"/>
      <c r="BE2028" s="68"/>
      <c r="BF2028" s="68"/>
      <c r="BG2028" s="68"/>
      <c r="BH2028" s="68"/>
      <c r="BI2028" s="68"/>
      <c r="BJ2028" s="68"/>
      <c r="BK2028" s="68"/>
      <c r="BL2028" s="68"/>
      <c r="BM2028" s="68"/>
      <c r="BN2028" s="68"/>
      <c r="BO2028" s="68"/>
      <c r="BP2028" s="68"/>
      <c r="BQ2028" s="68"/>
      <c r="BR2028" s="68"/>
      <c r="BS2028" s="46"/>
    </row>
    <row r="2029" spans="4:71" s="47" customFormat="1" ht="9.75" customHeight="1" x14ac:dyDescent="0.3">
      <c r="D2029" s="68"/>
      <c r="E2029" s="68"/>
      <c r="F2029" s="68"/>
      <c r="G2029" s="68"/>
      <c r="H2029" s="68"/>
      <c r="I2029" s="68"/>
      <c r="J2029" s="68"/>
      <c r="K2029" s="68"/>
      <c r="L2029" s="68"/>
      <c r="M2029" s="68"/>
      <c r="N2029" s="68"/>
      <c r="O2029" s="68"/>
      <c r="P2029" s="68"/>
      <c r="Q2029" s="68"/>
      <c r="R2029" s="68"/>
      <c r="S2029" s="68"/>
      <c r="T2029" s="68"/>
      <c r="U2029" s="68"/>
      <c r="V2029" s="68"/>
      <c r="W2029" s="68"/>
      <c r="X2029" s="68"/>
      <c r="Y2029" s="68"/>
      <c r="Z2029" s="68"/>
      <c r="AA2029" s="68"/>
      <c r="AB2029" s="68"/>
      <c r="AC2029" s="68"/>
      <c r="AD2029" s="68"/>
      <c r="AE2029" s="68"/>
      <c r="AF2029" s="68"/>
      <c r="AG2029" s="68"/>
      <c r="AH2029" s="68"/>
      <c r="AI2029" s="68"/>
      <c r="AJ2029" s="68"/>
      <c r="AK2029" s="68"/>
      <c r="AL2029" s="68"/>
      <c r="AM2029" s="68"/>
      <c r="AN2029" s="68"/>
      <c r="AO2029" s="68"/>
      <c r="AP2029" s="68"/>
      <c r="AQ2029" s="68"/>
      <c r="AR2029" s="68"/>
      <c r="AS2029" s="68"/>
      <c r="AT2029" s="68"/>
      <c r="AU2029" s="68"/>
      <c r="AV2029" s="68"/>
      <c r="AW2029" s="68"/>
      <c r="AX2029" s="68"/>
      <c r="AY2029" s="68"/>
      <c r="AZ2029" s="68"/>
      <c r="BA2029" s="68"/>
      <c r="BB2029" s="68"/>
      <c r="BC2029" s="68"/>
      <c r="BD2029" s="68"/>
      <c r="BE2029" s="68"/>
      <c r="BF2029" s="68"/>
      <c r="BG2029" s="68"/>
      <c r="BH2029" s="68"/>
      <c r="BI2029" s="68"/>
      <c r="BJ2029" s="68"/>
      <c r="BK2029" s="68"/>
      <c r="BL2029" s="68"/>
      <c r="BM2029" s="68"/>
      <c r="BN2029" s="68"/>
      <c r="BO2029" s="68"/>
      <c r="BP2029" s="68"/>
      <c r="BQ2029" s="68"/>
      <c r="BR2029" s="68"/>
      <c r="BS2029" s="46"/>
    </row>
    <row r="2030" spans="4:71" s="47" customFormat="1" ht="9.75" customHeight="1" x14ac:dyDescent="0.3">
      <c r="D2030" s="68"/>
      <c r="E2030" s="68"/>
      <c r="F2030" s="68"/>
      <c r="G2030" s="68"/>
      <c r="H2030" s="68"/>
      <c r="I2030" s="68"/>
      <c r="J2030" s="68"/>
      <c r="K2030" s="68"/>
      <c r="L2030" s="68"/>
      <c r="M2030" s="68"/>
      <c r="N2030" s="68"/>
      <c r="O2030" s="68"/>
      <c r="P2030" s="68"/>
      <c r="Q2030" s="68"/>
      <c r="R2030" s="68"/>
      <c r="S2030" s="68"/>
      <c r="T2030" s="68"/>
      <c r="U2030" s="68"/>
      <c r="V2030" s="68"/>
      <c r="W2030" s="68"/>
      <c r="X2030" s="68"/>
      <c r="Y2030" s="68"/>
      <c r="Z2030" s="68"/>
      <c r="AA2030" s="68"/>
      <c r="AB2030" s="68"/>
      <c r="AC2030" s="68"/>
      <c r="AD2030" s="68"/>
      <c r="AE2030" s="68"/>
      <c r="AF2030" s="68"/>
      <c r="AG2030" s="68"/>
      <c r="AH2030" s="68"/>
      <c r="AI2030" s="68"/>
      <c r="AJ2030" s="68"/>
      <c r="AK2030" s="68"/>
      <c r="AL2030" s="68"/>
      <c r="AM2030" s="68"/>
      <c r="AN2030" s="68"/>
      <c r="AO2030" s="68"/>
      <c r="AP2030" s="68"/>
      <c r="AQ2030" s="68"/>
      <c r="AR2030" s="68"/>
      <c r="AS2030" s="68"/>
      <c r="AT2030" s="68"/>
      <c r="AU2030" s="68"/>
      <c r="AV2030" s="68"/>
      <c r="AW2030" s="68"/>
      <c r="AX2030" s="68"/>
      <c r="AY2030" s="68"/>
      <c r="AZ2030" s="68"/>
      <c r="BA2030" s="68"/>
      <c r="BB2030" s="68"/>
      <c r="BC2030" s="68"/>
      <c r="BD2030" s="68"/>
      <c r="BE2030" s="68"/>
      <c r="BF2030" s="68"/>
      <c r="BG2030" s="68"/>
      <c r="BH2030" s="68"/>
      <c r="BI2030" s="68"/>
      <c r="BJ2030" s="68"/>
      <c r="BK2030" s="68"/>
      <c r="BL2030" s="68"/>
      <c r="BM2030" s="68"/>
      <c r="BN2030" s="68"/>
      <c r="BO2030" s="68"/>
      <c r="BP2030" s="68"/>
      <c r="BQ2030" s="68"/>
      <c r="BR2030" s="68"/>
      <c r="BS2030" s="46"/>
    </row>
    <row r="2031" spans="4:71" s="47" customFormat="1" ht="9.75" customHeight="1" x14ac:dyDescent="0.3">
      <c r="D2031" s="68"/>
      <c r="E2031" s="68"/>
      <c r="F2031" s="68"/>
      <c r="G2031" s="68"/>
      <c r="H2031" s="68"/>
      <c r="I2031" s="68"/>
      <c r="J2031" s="68"/>
      <c r="K2031" s="68"/>
      <c r="L2031" s="68"/>
      <c r="M2031" s="68"/>
      <c r="N2031" s="68"/>
      <c r="O2031" s="68"/>
      <c r="P2031" s="68"/>
      <c r="Q2031" s="68"/>
      <c r="R2031" s="68"/>
      <c r="S2031" s="68"/>
      <c r="T2031" s="68"/>
      <c r="U2031" s="68"/>
      <c r="V2031" s="68"/>
      <c r="W2031" s="68"/>
      <c r="X2031" s="68"/>
      <c r="Y2031" s="68"/>
      <c r="Z2031" s="68"/>
      <c r="AA2031" s="68"/>
      <c r="AB2031" s="68"/>
      <c r="AC2031" s="68"/>
      <c r="AD2031" s="68"/>
      <c r="AE2031" s="68"/>
      <c r="AF2031" s="68"/>
      <c r="AG2031" s="68"/>
      <c r="AH2031" s="68"/>
      <c r="AI2031" s="68"/>
      <c r="AJ2031" s="68"/>
      <c r="AK2031" s="68"/>
      <c r="AL2031" s="68"/>
      <c r="AM2031" s="68"/>
      <c r="AN2031" s="68"/>
      <c r="AO2031" s="68"/>
      <c r="AP2031" s="68"/>
      <c r="AQ2031" s="68"/>
      <c r="AR2031" s="68"/>
      <c r="AS2031" s="68"/>
      <c r="AT2031" s="68"/>
      <c r="AU2031" s="68"/>
      <c r="AV2031" s="68"/>
      <c r="AW2031" s="68"/>
      <c r="AX2031" s="68"/>
      <c r="AY2031" s="68"/>
      <c r="AZ2031" s="68"/>
      <c r="BA2031" s="68"/>
      <c r="BB2031" s="68"/>
      <c r="BC2031" s="68"/>
      <c r="BD2031" s="68"/>
      <c r="BE2031" s="68"/>
      <c r="BF2031" s="68"/>
      <c r="BG2031" s="68"/>
      <c r="BH2031" s="68"/>
      <c r="BI2031" s="68"/>
      <c r="BJ2031" s="68"/>
      <c r="BK2031" s="68"/>
      <c r="BL2031" s="68"/>
      <c r="BM2031" s="68"/>
      <c r="BN2031" s="68"/>
      <c r="BO2031" s="68"/>
      <c r="BP2031" s="68"/>
      <c r="BQ2031" s="68"/>
      <c r="BR2031" s="68"/>
      <c r="BS2031" s="46"/>
    </row>
    <row r="2032" spans="4:71" s="47" customFormat="1" ht="9.75" customHeight="1" x14ac:dyDescent="0.3">
      <c r="D2032" s="68"/>
      <c r="E2032" s="68"/>
      <c r="F2032" s="68"/>
      <c r="G2032" s="68"/>
      <c r="H2032" s="68"/>
      <c r="I2032" s="68"/>
      <c r="J2032" s="68"/>
      <c r="K2032" s="68"/>
      <c r="L2032" s="68"/>
      <c r="M2032" s="68"/>
      <c r="N2032" s="68"/>
      <c r="O2032" s="68"/>
      <c r="P2032" s="68"/>
      <c r="Q2032" s="68"/>
      <c r="R2032" s="68"/>
      <c r="S2032" s="68"/>
      <c r="T2032" s="68"/>
      <c r="U2032" s="68"/>
      <c r="V2032" s="68"/>
      <c r="W2032" s="68"/>
      <c r="X2032" s="68"/>
      <c r="Y2032" s="68"/>
      <c r="Z2032" s="68"/>
      <c r="AA2032" s="68"/>
      <c r="AB2032" s="68"/>
      <c r="AC2032" s="68"/>
      <c r="AD2032" s="68"/>
      <c r="AE2032" s="68"/>
      <c r="AF2032" s="68"/>
      <c r="AG2032" s="68"/>
      <c r="AH2032" s="68"/>
      <c r="AI2032" s="68"/>
      <c r="AJ2032" s="68"/>
      <c r="AK2032" s="68"/>
      <c r="AL2032" s="68"/>
      <c r="AM2032" s="68"/>
      <c r="AN2032" s="68"/>
      <c r="AO2032" s="68"/>
      <c r="AP2032" s="68"/>
      <c r="AQ2032" s="68"/>
      <c r="AR2032" s="68"/>
      <c r="AS2032" s="68"/>
      <c r="AT2032" s="68"/>
      <c r="AU2032" s="68"/>
      <c r="AV2032" s="68"/>
      <c r="AW2032" s="68"/>
      <c r="AX2032" s="68"/>
      <c r="AY2032" s="68"/>
      <c r="AZ2032" s="68"/>
      <c r="BA2032" s="68"/>
      <c r="BB2032" s="68"/>
      <c r="BC2032" s="68"/>
      <c r="BD2032" s="68"/>
      <c r="BE2032" s="68"/>
      <c r="BF2032" s="68"/>
      <c r="BG2032" s="68"/>
      <c r="BH2032" s="68"/>
      <c r="BI2032" s="68"/>
      <c r="BJ2032" s="68"/>
      <c r="BK2032" s="68"/>
      <c r="BL2032" s="68"/>
      <c r="BM2032" s="68"/>
      <c r="BN2032" s="68"/>
      <c r="BO2032" s="68"/>
      <c r="BP2032" s="68"/>
      <c r="BQ2032" s="68"/>
      <c r="BR2032" s="68"/>
      <c r="BS2032" s="46"/>
    </row>
    <row r="2033" spans="4:71" s="47" customFormat="1" ht="9.75" customHeight="1" x14ac:dyDescent="0.3">
      <c r="D2033" s="68"/>
      <c r="E2033" s="68"/>
      <c r="F2033" s="68"/>
      <c r="G2033" s="68"/>
      <c r="H2033" s="68"/>
      <c r="I2033" s="68"/>
      <c r="J2033" s="68"/>
      <c r="K2033" s="68"/>
      <c r="L2033" s="68"/>
      <c r="M2033" s="68"/>
      <c r="N2033" s="68"/>
      <c r="O2033" s="68"/>
      <c r="P2033" s="68"/>
      <c r="Q2033" s="68"/>
      <c r="R2033" s="68"/>
      <c r="S2033" s="68"/>
      <c r="T2033" s="68"/>
      <c r="U2033" s="68"/>
      <c r="V2033" s="68"/>
      <c r="W2033" s="68"/>
      <c r="X2033" s="68"/>
      <c r="Y2033" s="68"/>
      <c r="Z2033" s="68"/>
      <c r="AA2033" s="68"/>
      <c r="AB2033" s="68"/>
      <c r="AC2033" s="68"/>
      <c r="AD2033" s="68"/>
      <c r="AE2033" s="68"/>
      <c r="AF2033" s="68"/>
      <c r="AG2033" s="68"/>
      <c r="AH2033" s="68"/>
      <c r="AI2033" s="68"/>
      <c r="AJ2033" s="68"/>
      <c r="AK2033" s="68"/>
      <c r="AL2033" s="68"/>
      <c r="AM2033" s="68"/>
      <c r="AN2033" s="68"/>
      <c r="AO2033" s="68"/>
      <c r="AP2033" s="68"/>
      <c r="AQ2033" s="68"/>
      <c r="AR2033" s="68"/>
      <c r="AS2033" s="68"/>
      <c r="AT2033" s="68"/>
      <c r="AU2033" s="68"/>
      <c r="AV2033" s="68"/>
      <c r="AW2033" s="68"/>
      <c r="AX2033" s="68"/>
      <c r="AY2033" s="68"/>
      <c r="AZ2033" s="68"/>
      <c r="BA2033" s="68"/>
      <c r="BB2033" s="68"/>
      <c r="BC2033" s="68"/>
      <c r="BD2033" s="68"/>
      <c r="BE2033" s="68"/>
      <c r="BF2033" s="68"/>
      <c r="BG2033" s="68"/>
      <c r="BH2033" s="68"/>
      <c r="BI2033" s="68"/>
      <c r="BJ2033" s="68"/>
      <c r="BK2033" s="68"/>
      <c r="BL2033" s="68"/>
      <c r="BM2033" s="68"/>
      <c r="BN2033" s="68"/>
      <c r="BO2033" s="68"/>
      <c r="BP2033" s="68"/>
      <c r="BQ2033" s="68"/>
      <c r="BR2033" s="68"/>
      <c r="BS2033" s="46"/>
    </row>
    <row r="2034" spans="4:71" s="47" customFormat="1" ht="9.75" customHeight="1" x14ac:dyDescent="0.3">
      <c r="D2034" s="68"/>
      <c r="E2034" s="68"/>
      <c r="F2034" s="68"/>
      <c r="G2034" s="68"/>
      <c r="H2034" s="68"/>
      <c r="I2034" s="68"/>
      <c r="J2034" s="68"/>
      <c r="K2034" s="68"/>
      <c r="L2034" s="68"/>
      <c r="M2034" s="68"/>
      <c r="N2034" s="68"/>
      <c r="O2034" s="68"/>
      <c r="P2034" s="68"/>
      <c r="Q2034" s="68"/>
      <c r="R2034" s="68"/>
      <c r="S2034" s="68"/>
      <c r="T2034" s="68"/>
      <c r="U2034" s="68"/>
      <c r="V2034" s="68"/>
      <c r="W2034" s="68"/>
      <c r="X2034" s="68"/>
      <c r="Y2034" s="68"/>
      <c r="Z2034" s="68"/>
      <c r="AA2034" s="68"/>
      <c r="AB2034" s="68"/>
      <c r="AC2034" s="68"/>
      <c r="AD2034" s="68"/>
      <c r="AE2034" s="68"/>
      <c r="AF2034" s="68"/>
      <c r="AG2034" s="68"/>
      <c r="AH2034" s="68"/>
      <c r="AI2034" s="68"/>
      <c r="AJ2034" s="68"/>
      <c r="AK2034" s="68"/>
      <c r="AL2034" s="68"/>
      <c r="AM2034" s="68"/>
      <c r="AN2034" s="68"/>
      <c r="AO2034" s="68"/>
      <c r="AP2034" s="68"/>
      <c r="AQ2034" s="68"/>
      <c r="AR2034" s="68"/>
      <c r="AS2034" s="68"/>
      <c r="AT2034" s="68"/>
      <c r="AU2034" s="68"/>
      <c r="AV2034" s="68"/>
      <c r="AW2034" s="68"/>
      <c r="AX2034" s="68"/>
      <c r="AY2034" s="68"/>
      <c r="AZ2034" s="68"/>
      <c r="BA2034" s="68"/>
      <c r="BB2034" s="68"/>
      <c r="BC2034" s="68"/>
      <c r="BD2034" s="68"/>
      <c r="BE2034" s="68"/>
      <c r="BF2034" s="68"/>
      <c r="BG2034" s="68"/>
      <c r="BH2034" s="68"/>
      <c r="BI2034" s="68"/>
      <c r="BJ2034" s="68"/>
      <c r="BK2034" s="68"/>
      <c r="BL2034" s="68"/>
      <c r="BM2034" s="68"/>
      <c r="BN2034" s="68"/>
      <c r="BO2034" s="68"/>
      <c r="BP2034" s="68"/>
      <c r="BQ2034" s="68"/>
      <c r="BR2034" s="68"/>
      <c r="BS2034" s="46"/>
    </row>
    <row r="2035" spans="4:71" s="47" customFormat="1" ht="9.75" customHeight="1" x14ac:dyDescent="0.3">
      <c r="D2035" s="68"/>
      <c r="E2035" s="68"/>
      <c r="F2035" s="68"/>
      <c r="G2035" s="68"/>
      <c r="H2035" s="68"/>
      <c r="I2035" s="68"/>
      <c r="J2035" s="68"/>
      <c r="K2035" s="68"/>
      <c r="L2035" s="68"/>
      <c r="M2035" s="68"/>
      <c r="N2035" s="68"/>
      <c r="O2035" s="68"/>
      <c r="P2035" s="68"/>
      <c r="Q2035" s="68"/>
      <c r="R2035" s="68"/>
      <c r="S2035" s="68"/>
      <c r="T2035" s="68"/>
      <c r="U2035" s="68"/>
      <c r="V2035" s="68"/>
      <c r="W2035" s="68"/>
      <c r="X2035" s="68"/>
      <c r="Y2035" s="68"/>
      <c r="Z2035" s="68"/>
      <c r="AA2035" s="68"/>
      <c r="AB2035" s="68"/>
      <c r="AC2035" s="68"/>
      <c r="AD2035" s="68"/>
      <c r="AE2035" s="68"/>
      <c r="AF2035" s="68"/>
      <c r="AG2035" s="68"/>
      <c r="AH2035" s="68"/>
      <c r="AI2035" s="68"/>
      <c r="AJ2035" s="68"/>
      <c r="AK2035" s="68"/>
      <c r="AL2035" s="68"/>
      <c r="AM2035" s="68"/>
      <c r="AN2035" s="68"/>
      <c r="AO2035" s="68"/>
      <c r="AP2035" s="68"/>
      <c r="AQ2035" s="68"/>
      <c r="AR2035" s="68"/>
      <c r="AS2035" s="68"/>
      <c r="AT2035" s="68"/>
      <c r="AU2035" s="68"/>
      <c r="AV2035" s="68"/>
      <c r="AW2035" s="68"/>
      <c r="AX2035" s="68"/>
      <c r="AY2035" s="68"/>
      <c r="AZ2035" s="68"/>
      <c r="BA2035" s="68"/>
      <c r="BB2035" s="68"/>
      <c r="BC2035" s="68"/>
      <c r="BD2035" s="68"/>
      <c r="BE2035" s="68"/>
      <c r="BF2035" s="68"/>
      <c r="BG2035" s="68"/>
      <c r="BH2035" s="68"/>
      <c r="BI2035" s="68"/>
      <c r="BJ2035" s="68"/>
      <c r="BK2035" s="68"/>
      <c r="BL2035" s="68"/>
      <c r="BM2035" s="68"/>
      <c r="BN2035" s="68"/>
      <c r="BO2035" s="68"/>
      <c r="BP2035" s="68"/>
      <c r="BQ2035" s="68"/>
      <c r="BR2035" s="68"/>
      <c r="BS2035" s="46"/>
    </row>
    <row r="2036" spans="4:71" s="47" customFormat="1" ht="9.75" customHeight="1" x14ac:dyDescent="0.3">
      <c r="D2036" s="68"/>
      <c r="E2036" s="68"/>
      <c r="F2036" s="68"/>
      <c r="G2036" s="68"/>
      <c r="H2036" s="68"/>
      <c r="I2036" s="68"/>
      <c r="J2036" s="68"/>
      <c r="K2036" s="68"/>
      <c r="L2036" s="68"/>
      <c r="M2036" s="68"/>
      <c r="N2036" s="68"/>
      <c r="O2036" s="68"/>
      <c r="P2036" s="68"/>
      <c r="Q2036" s="68"/>
      <c r="R2036" s="68"/>
      <c r="S2036" s="68"/>
      <c r="T2036" s="68"/>
      <c r="U2036" s="68"/>
      <c r="V2036" s="68"/>
      <c r="W2036" s="68"/>
      <c r="X2036" s="68"/>
      <c r="Y2036" s="68"/>
      <c r="Z2036" s="68"/>
      <c r="AA2036" s="68"/>
      <c r="AB2036" s="68"/>
      <c r="AC2036" s="68"/>
      <c r="AD2036" s="68"/>
      <c r="AE2036" s="68"/>
      <c r="AF2036" s="68"/>
      <c r="AG2036" s="68"/>
      <c r="AH2036" s="68"/>
      <c r="AI2036" s="68"/>
      <c r="AJ2036" s="68"/>
      <c r="AK2036" s="68"/>
      <c r="AL2036" s="68"/>
      <c r="AM2036" s="68"/>
      <c r="AN2036" s="68"/>
      <c r="AO2036" s="68"/>
      <c r="AP2036" s="68"/>
      <c r="AQ2036" s="68"/>
      <c r="AR2036" s="68"/>
      <c r="AS2036" s="68"/>
      <c r="AT2036" s="68"/>
      <c r="AU2036" s="68"/>
      <c r="AV2036" s="68"/>
      <c r="AW2036" s="68"/>
      <c r="AX2036" s="68"/>
      <c r="AY2036" s="68"/>
      <c r="AZ2036" s="68"/>
      <c r="BA2036" s="68"/>
      <c r="BB2036" s="68"/>
      <c r="BC2036" s="68"/>
      <c r="BD2036" s="68"/>
      <c r="BE2036" s="68"/>
      <c r="BF2036" s="68"/>
      <c r="BG2036" s="68"/>
      <c r="BH2036" s="68"/>
      <c r="BI2036" s="68"/>
      <c r="BJ2036" s="68"/>
      <c r="BK2036" s="68"/>
      <c r="BL2036" s="68"/>
      <c r="BM2036" s="68"/>
      <c r="BN2036" s="68"/>
      <c r="BO2036" s="68"/>
      <c r="BP2036" s="68"/>
      <c r="BQ2036" s="68"/>
      <c r="BR2036" s="68"/>
      <c r="BS2036" s="46"/>
    </row>
    <row r="2037" spans="4:71" s="47" customFormat="1" ht="9.75" customHeight="1" x14ac:dyDescent="0.3">
      <c r="D2037" s="68"/>
      <c r="E2037" s="68"/>
      <c r="F2037" s="68"/>
      <c r="G2037" s="68"/>
      <c r="H2037" s="68"/>
      <c r="I2037" s="68"/>
      <c r="J2037" s="68"/>
      <c r="K2037" s="68"/>
      <c r="L2037" s="68"/>
      <c r="M2037" s="68"/>
      <c r="N2037" s="68"/>
      <c r="O2037" s="68"/>
      <c r="P2037" s="68"/>
      <c r="Q2037" s="68"/>
      <c r="R2037" s="68"/>
      <c r="S2037" s="68"/>
      <c r="T2037" s="68"/>
      <c r="U2037" s="68"/>
      <c r="V2037" s="68"/>
      <c r="W2037" s="68"/>
      <c r="X2037" s="68"/>
      <c r="Y2037" s="68"/>
      <c r="Z2037" s="68"/>
      <c r="AA2037" s="68"/>
      <c r="AB2037" s="68"/>
      <c r="AC2037" s="68"/>
      <c r="AD2037" s="68"/>
      <c r="AE2037" s="68"/>
      <c r="AF2037" s="68"/>
      <c r="AG2037" s="68"/>
      <c r="AH2037" s="68"/>
      <c r="AI2037" s="68"/>
      <c r="AJ2037" s="68"/>
      <c r="AK2037" s="68"/>
      <c r="AL2037" s="68"/>
      <c r="AM2037" s="68"/>
      <c r="AN2037" s="68"/>
      <c r="AO2037" s="68"/>
      <c r="AP2037" s="68"/>
      <c r="AQ2037" s="68"/>
      <c r="AR2037" s="68"/>
      <c r="AS2037" s="68"/>
      <c r="AT2037" s="68"/>
      <c r="AU2037" s="68"/>
      <c r="AV2037" s="68"/>
      <c r="AW2037" s="68"/>
      <c r="AX2037" s="68"/>
      <c r="AY2037" s="68"/>
      <c r="AZ2037" s="68"/>
      <c r="BA2037" s="68"/>
      <c r="BB2037" s="68"/>
      <c r="BC2037" s="68"/>
      <c r="BD2037" s="68"/>
      <c r="BE2037" s="68"/>
      <c r="BF2037" s="68"/>
      <c r="BG2037" s="68"/>
      <c r="BH2037" s="68"/>
      <c r="BI2037" s="68"/>
      <c r="BJ2037" s="68"/>
      <c r="BK2037" s="68"/>
      <c r="BL2037" s="68"/>
      <c r="BM2037" s="68"/>
      <c r="BN2037" s="68"/>
      <c r="BO2037" s="68"/>
      <c r="BP2037" s="68"/>
      <c r="BQ2037" s="68"/>
      <c r="BR2037" s="68"/>
      <c r="BS2037" s="46"/>
    </row>
    <row r="2038" spans="4:71" s="47" customFormat="1" ht="9.75" customHeight="1" x14ac:dyDescent="0.3">
      <c r="D2038" s="68"/>
      <c r="E2038" s="68"/>
      <c r="F2038" s="68"/>
      <c r="G2038" s="68"/>
      <c r="H2038" s="68"/>
      <c r="I2038" s="68"/>
      <c r="J2038" s="68"/>
      <c r="K2038" s="68"/>
      <c r="L2038" s="68"/>
      <c r="M2038" s="68"/>
      <c r="N2038" s="68"/>
      <c r="O2038" s="68"/>
      <c r="P2038" s="68"/>
      <c r="Q2038" s="68"/>
      <c r="R2038" s="68"/>
      <c r="S2038" s="68"/>
      <c r="T2038" s="68"/>
      <c r="U2038" s="68"/>
      <c r="V2038" s="68"/>
      <c r="W2038" s="68"/>
      <c r="X2038" s="68"/>
      <c r="Y2038" s="68"/>
      <c r="Z2038" s="68"/>
      <c r="AA2038" s="68"/>
      <c r="AB2038" s="68"/>
      <c r="AC2038" s="68"/>
      <c r="AD2038" s="68"/>
      <c r="AE2038" s="68"/>
      <c r="AF2038" s="68"/>
      <c r="AG2038" s="68"/>
      <c r="AH2038" s="68"/>
      <c r="AI2038" s="68"/>
      <c r="AJ2038" s="68"/>
      <c r="AK2038" s="68"/>
      <c r="AL2038" s="68"/>
      <c r="AM2038" s="68"/>
      <c r="AN2038" s="68"/>
      <c r="AO2038" s="68"/>
      <c r="AP2038" s="68"/>
      <c r="AQ2038" s="68"/>
      <c r="AR2038" s="68"/>
      <c r="AS2038" s="68"/>
      <c r="AT2038" s="68"/>
      <c r="AU2038" s="68"/>
      <c r="AV2038" s="68"/>
      <c r="AW2038" s="68"/>
      <c r="AX2038" s="68"/>
      <c r="AY2038" s="68"/>
      <c r="AZ2038" s="68"/>
      <c r="BA2038" s="68"/>
      <c r="BB2038" s="68"/>
      <c r="BC2038" s="68"/>
      <c r="BD2038" s="68"/>
      <c r="BE2038" s="68"/>
      <c r="BF2038" s="68"/>
      <c r="BG2038" s="68"/>
      <c r="BH2038" s="68"/>
      <c r="BI2038" s="68"/>
      <c r="BJ2038" s="68"/>
      <c r="BK2038" s="68"/>
      <c r="BL2038" s="68"/>
      <c r="BM2038" s="68"/>
      <c r="BN2038" s="68"/>
      <c r="BO2038" s="68"/>
      <c r="BP2038" s="68"/>
      <c r="BQ2038" s="68"/>
      <c r="BR2038" s="68"/>
      <c r="BS2038" s="46"/>
    </row>
    <row r="2039" spans="4:71" s="47" customFormat="1" ht="9.75" customHeight="1" x14ac:dyDescent="0.3">
      <c r="D2039" s="68"/>
      <c r="E2039" s="68"/>
      <c r="F2039" s="68"/>
      <c r="G2039" s="68"/>
      <c r="H2039" s="68"/>
      <c r="I2039" s="68"/>
      <c r="J2039" s="68"/>
      <c r="K2039" s="68"/>
      <c r="L2039" s="68"/>
      <c r="M2039" s="68"/>
      <c r="N2039" s="68"/>
      <c r="O2039" s="68"/>
      <c r="P2039" s="68"/>
      <c r="Q2039" s="68"/>
      <c r="R2039" s="68"/>
      <c r="S2039" s="68"/>
      <c r="T2039" s="68"/>
      <c r="U2039" s="68"/>
      <c r="V2039" s="68"/>
      <c r="W2039" s="68"/>
      <c r="X2039" s="68"/>
      <c r="Y2039" s="68"/>
      <c r="Z2039" s="68"/>
      <c r="AA2039" s="68"/>
      <c r="AB2039" s="68"/>
      <c r="AC2039" s="68"/>
      <c r="AD2039" s="68"/>
      <c r="AE2039" s="68"/>
      <c r="AF2039" s="68"/>
      <c r="AG2039" s="68"/>
      <c r="AH2039" s="68"/>
      <c r="AI2039" s="68"/>
      <c r="AJ2039" s="68"/>
      <c r="AK2039" s="68"/>
      <c r="AL2039" s="68"/>
      <c r="AM2039" s="68"/>
      <c r="AN2039" s="68"/>
      <c r="AO2039" s="68"/>
      <c r="AP2039" s="68"/>
      <c r="AQ2039" s="68"/>
      <c r="AR2039" s="68"/>
      <c r="AS2039" s="68"/>
      <c r="AT2039" s="68"/>
      <c r="AU2039" s="68"/>
      <c r="AV2039" s="68"/>
      <c r="AW2039" s="68"/>
      <c r="AX2039" s="68"/>
      <c r="AY2039" s="68"/>
      <c r="AZ2039" s="68"/>
      <c r="BA2039" s="68"/>
      <c r="BB2039" s="68"/>
      <c r="BC2039" s="68"/>
      <c r="BD2039" s="68"/>
      <c r="BE2039" s="68"/>
      <c r="BF2039" s="68"/>
      <c r="BG2039" s="68"/>
      <c r="BH2039" s="68"/>
      <c r="BI2039" s="68"/>
      <c r="BJ2039" s="68"/>
      <c r="BK2039" s="68"/>
      <c r="BL2039" s="68"/>
      <c r="BM2039" s="68"/>
      <c r="BN2039" s="68"/>
      <c r="BO2039" s="68"/>
      <c r="BP2039" s="68"/>
      <c r="BQ2039" s="68"/>
      <c r="BR2039" s="68"/>
      <c r="BS2039" s="46"/>
    </row>
    <row r="2040" spans="4:71" s="47" customFormat="1" ht="9.75" customHeight="1" x14ac:dyDescent="0.3">
      <c r="D2040" s="68"/>
      <c r="E2040" s="68"/>
      <c r="F2040" s="68"/>
      <c r="G2040" s="68"/>
      <c r="H2040" s="68"/>
      <c r="I2040" s="68"/>
      <c r="J2040" s="68"/>
      <c r="K2040" s="68"/>
      <c r="L2040" s="68"/>
      <c r="M2040" s="68"/>
      <c r="N2040" s="68"/>
      <c r="O2040" s="68"/>
      <c r="P2040" s="68"/>
      <c r="Q2040" s="68"/>
      <c r="R2040" s="68"/>
      <c r="S2040" s="68"/>
      <c r="T2040" s="68"/>
      <c r="U2040" s="68"/>
      <c r="V2040" s="68"/>
      <c r="W2040" s="68"/>
      <c r="X2040" s="68"/>
      <c r="Y2040" s="68"/>
      <c r="Z2040" s="68"/>
      <c r="AA2040" s="68"/>
      <c r="AB2040" s="68"/>
      <c r="AC2040" s="68"/>
      <c r="AD2040" s="68"/>
      <c r="AE2040" s="68"/>
      <c r="AF2040" s="68"/>
      <c r="AG2040" s="68"/>
      <c r="AH2040" s="68"/>
      <c r="AI2040" s="68"/>
      <c r="AJ2040" s="68"/>
      <c r="AK2040" s="68"/>
      <c r="AL2040" s="68"/>
      <c r="AM2040" s="68"/>
      <c r="AN2040" s="68"/>
      <c r="AO2040" s="68"/>
      <c r="AP2040" s="68"/>
      <c r="AQ2040" s="68"/>
      <c r="AR2040" s="68"/>
      <c r="AS2040" s="68"/>
      <c r="AT2040" s="68"/>
      <c r="AU2040" s="68"/>
      <c r="AV2040" s="68"/>
      <c r="AW2040" s="68"/>
      <c r="AX2040" s="68"/>
      <c r="AY2040" s="68"/>
      <c r="AZ2040" s="68"/>
      <c r="BA2040" s="68"/>
      <c r="BB2040" s="68"/>
      <c r="BC2040" s="68"/>
      <c r="BD2040" s="68"/>
      <c r="BE2040" s="68"/>
      <c r="BF2040" s="68"/>
      <c r="BG2040" s="68"/>
      <c r="BH2040" s="68"/>
      <c r="BI2040" s="68"/>
      <c r="BJ2040" s="68"/>
      <c r="BK2040" s="68"/>
      <c r="BL2040" s="68"/>
      <c r="BM2040" s="68"/>
      <c r="BN2040" s="68"/>
      <c r="BO2040" s="68"/>
      <c r="BP2040" s="68"/>
      <c r="BQ2040" s="68"/>
      <c r="BR2040" s="68"/>
      <c r="BS2040" s="46"/>
    </row>
    <row r="2041" spans="4:71" s="47" customFormat="1" ht="9.75" customHeight="1" x14ac:dyDescent="0.3">
      <c r="D2041" s="68"/>
      <c r="E2041" s="68"/>
      <c r="F2041" s="68"/>
      <c r="G2041" s="68"/>
      <c r="H2041" s="68"/>
      <c r="I2041" s="68"/>
      <c r="J2041" s="68"/>
      <c r="K2041" s="68"/>
      <c r="L2041" s="68"/>
      <c r="M2041" s="68"/>
      <c r="N2041" s="68"/>
      <c r="O2041" s="68"/>
      <c r="P2041" s="68"/>
      <c r="Q2041" s="68"/>
      <c r="R2041" s="68"/>
      <c r="S2041" s="68"/>
      <c r="T2041" s="68"/>
      <c r="U2041" s="68"/>
      <c r="V2041" s="68"/>
      <c r="W2041" s="68"/>
      <c r="X2041" s="68"/>
      <c r="Y2041" s="68"/>
      <c r="Z2041" s="68"/>
      <c r="AA2041" s="68"/>
      <c r="AB2041" s="68"/>
      <c r="AC2041" s="68"/>
      <c r="AD2041" s="68"/>
      <c r="AE2041" s="68"/>
      <c r="AF2041" s="68"/>
      <c r="AG2041" s="68"/>
      <c r="AH2041" s="68"/>
      <c r="AI2041" s="68"/>
      <c r="AJ2041" s="68"/>
      <c r="AK2041" s="68"/>
      <c r="AL2041" s="68"/>
      <c r="AM2041" s="68"/>
      <c r="AN2041" s="68"/>
      <c r="AO2041" s="68"/>
      <c r="AP2041" s="68"/>
      <c r="AQ2041" s="68"/>
      <c r="AR2041" s="68"/>
      <c r="AS2041" s="68"/>
      <c r="AT2041" s="68"/>
      <c r="AU2041" s="68"/>
      <c r="AV2041" s="68"/>
      <c r="AW2041" s="68"/>
      <c r="AX2041" s="68"/>
      <c r="AY2041" s="68"/>
      <c r="AZ2041" s="68"/>
      <c r="BA2041" s="68"/>
      <c r="BB2041" s="68"/>
      <c r="BC2041" s="68"/>
      <c r="BD2041" s="68"/>
      <c r="BE2041" s="68"/>
      <c r="BF2041" s="68"/>
      <c r="BG2041" s="68"/>
      <c r="BH2041" s="68"/>
      <c r="BI2041" s="68"/>
      <c r="BJ2041" s="68"/>
      <c r="BK2041" s="68"/>
      <c r="BL2041" s="68"/>
      <c r="BM2041" s="68"/>
      <c r="BN2041" s="68"/>
      <c r="BO2041" s="68"/>
      <c r="BP2041" s="68"/>
      <c r="BQ2041" s="68"/>
      <c r="BR2041" s="68"/>
      <c r="BS2041" s="46"/>
    </row>
    <row r="2042" spans="4:71" s="47" customFormat="1" ht="9.75" customHeight="1" x14ac:dyDescent="0.3">
      <c r="D2042" s="68"/>
      <c r="E2042" s="68"/>
      <c r="F2042" s="68"/>
      <c r="G2042" s="68"/>
      <c r="H2042" s="68"/>
      <c r="I2042" s="68"/>
      <c r="J2042" s="68"/>
      <c r="K2042" s="68"/>
      <c r="L2042" s="68"/>
      <c r="M2042" s="68"/>
      <c r="N2042" s="68"/>
      <c r="O2042" s="68"/>
      <c r="P2042" s="68"/>
      <c r="Q2042" s="68"/>
      <c r="R2042" s="68"/>
      <c r="S2042" s="68"/>
      <c r="T2042" s="68"/>
      <c r="U2042" s="68"/>
      <c r="V2042" s="68"/>
      <c r="W2042" s="68"/>
      <c r="X2042" s="68"/>
      <c r="Y2042" s="68"/>
      <c r="Z2042" s="68"/>
      <c r="AA2042" s="68"/>
      <c r="AB2042" s="68"/>
      <c r="AC2042" s="68"/>
      <c r="AD2042" s="68"/>
      <c r="AE2042" s="68"/>
      <c r="AF2042" s="68"/>
      <c r="AG2042" s="68"/>
      <c r="AH2042" s="68"/>
      <c r="AI2042" s="68"/>
      <c r="AJ2042" s="68"/>
      <c r="AK2042" s="68"/>
      <c r="AL2042" s="68"/>
      <c r="AM2042" s="68"/>
      <c r="AN2042" s="68"/>
      <c r="AO2042" s="68"/>
      <c r="AP2042" s="68"/>
      <c r="AQ2042" s="68"/>
      <c r="AR2042" s="68"/>
      <c r="AS2042" s="68"/>
      <c r="AT2042" s="68"/>
      <c r="AU2042" s="68"/>
      <c r="AV2042" s="68"/>
      <c r="AW2042" s="68"/>
      <c r="AX2042" s="68"/>
      <c r="AY2042" s="68"/>
      <c r="AZ2042" s="68"/>
      <c r="BA2042" s="68"/>
      <c r="BB2042" s="68"/>
      <c r="BC2042" s="68"/>
      <c r="BD2042" s="68"/>
      <c r="BE2042" s="68"/>
      <c r="BF2042" s="68"/>
      <c r="BG2042" s="68"/>
      <c r="BH2042" s="68"/>
      <c r="BI2042" s="68"/>
      <c r="BJ2042" s="68"/>
      <c r="BK2042" s="68"/>
      <c r="BL2042" s="68"/>
      <c r="BM2042" s="68"/>
      <c r="BN2042" s="68"/>
      <c r="BO2042" s="68"/>
      <c r="BP2042" s="68"/>
      <c r="BQ2042" s="68"/>
      <c r="BR2042" s="68"/>
      <c r="BS2042" s="46"/>
    </row>
    <row r="2043" spans="4:71" s="47" customFormat="1" ht="9.75" customHeight="1" x14ac:dyDescent="0.3">
      <c r="D2043" s="68"/>
      <c r="E2043" s="68"/>
      <c r="F2043" s="68"/>
      <c r="G2043" s="68"/>
      <c r="H2043" s="68"/>
      <c r="I2043" s="68"/>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46"/>
    </row>
    <row r="2044" spans="4:71" s="47" customFormat="1" ht="9.75" customHeight="1" x14ac:dyDescent="0.3">
      <c r="D2044" s="68"/>
      <c r="E2044" s="68"/>
      <c r="F2044" s="68"/>
      <c r="G2044" s="68"/>
      <c r="H2044" s="68"/>
      <c r="I2044" s="68"/>
      <c r="J2044" s="68"/>
      <c r="K2044" s="68"/>
      <c r="L2044" s="68"/>
      <c r="M2044" s="68"/>
      <c r="N2044" s="68"/>
      <c r="O2044" s="68"/>
      <c r="P2044" s="68"/>
      <c r="Q2044" s="68"/>
      <c r="R2044" s="68"/>
      <c r="S2044" s="68"/>
      <c r="T2044" s="68"/>
      <c r="U2044" s="68"/>
      <c r="V2044" s="68"/>
      <c r="W2044" s="68"/>
      <c r="X2044" s="68"/>
      <c r="Y2044" s="68"/>
      <c r="Z2044" s="68"/>
      <c r="AA2044" s="68"/>
      <c r="AB2044" s="68"/>
      <c r="AC2044" s="68"/>
      <c r="AD2044" s="68"/>
      <c r="AE2044" s="68"/>
      <c r="AF2044" s="68"/>
      <c r="AG2044" s="68"/>
      <c r="AH2044" s="68"/>
      <c r="AI2044" s="68"/>
      <c r="AJ2044" s="68"/>
      <c r="AK2044" s="68"/>
      <c r="AL2044" s="68"/>
      <c r="AM2044" s="68"/>
      <c r="AN2044" s="68"/>
      <c r="AO2044" s="68"/>
      <c r="AP2044" s="68"/>
      <c r="AQ2044" s="68"/>
      <c r="AR2044" s="68"/>
      <c r="AS2044" s="68"/>
      <c r="AT2044" s="68"/>
      <c r="AU2044" s="68"/>
      <c r="AV2044" s="68"/>
      <c r="AW2044" s="68"/>
      <c r="AX2044" s="68"/>
      <c r="AY2044" s="68"/>
      <c r="AZ2044" s="68"/>
      <c r="BA2044" s="68"/>
      <c r="BB2044" s="68"/>
      <c r="BC2044" s="68"/>
      <c r="BD2044" s="68"/>
      <c r="BE2044" s="68"/>
      <c r="BF2044" s="68"/>
      <c r="BG2044" s="68"/>
      <c r="BH2044" s="68"/>
      <c r="BI2044" s="68"/>
      <c r="BJ2044" s="68"/>
      <c r="BK2044" s="68"/>
      <c r="BL2044" s="68"/>
      <c r="BM2044" s="68"/>
      <c r="BN2044" s="68"/>
      <c r="BO2044" s="68"/>
      <c r="BP2044" s="68"/>
      <c r="BQ2044" s="68"/>
      <c r="BR2044" s="68"/>
      <c r="BS2044" s="46"/>
    </row>
    <row r="2045" spans="4:71" s="47" customFormat="1" ht="9.75" customHeight="1" x14ac:dyDescent="0.3">
      <c r="D2045" s="68"/>
      <c r="E2045" s="68"/>
      <c r="F2045" s="68"/>
      <c r="G2045" s="68"/>
      <c r="H2045" s="68"/>
      <c r="I2045" s="68"/>
      <c r="J2045" s="68"/>
      <c r="K2045" s="68"/>
      <c r="L2045" s="68"/>
      <c r="M2045" s="68"/>
      <c r="N2045" s="68"/>
      <c r="O2045" s="68"/>
      <c r="P2045" s="68"/>
      <c r="Q2045" s="68"/>
      <c r="R2045" s="68"/>
      <c r="S2045" s="68"/>
      <c r="T2045" s="68"/>
      <c r="U2045" s="68"/>
      <c r="V2045" s="68"/>
      <c r="W2045" s="68"/>
      <c r="X2045" s="68"/>
      <c r="Y2045" s="68"/>
      <c r="Z2045" s="68"/>
      <c r="AA2045" s="68"/>
      <c r="AB2045" s="68"/>
      <c r="AC2045" s="68"/>
      <c r="AD2045" s="68"/>
      <c r="AE2045" s="68"/>
      <c r="AF2045" s="68"/>
      <c r="AG2045" s="68"/>
      <c r="AH2045" s="68"/>
      <c r="AI2045" s="68"/>
      <c r="AJ2045" s="68"/>
      <c r="AK2045" s="68"/>
      <c r="AL2045" s="68"/>
      <c r="AM2045" s="68"/>
      <c r="AN2045" s="68"/>
      <c r="AO2045" s="68"/>
      <c r="AP2045" s="68"/>
      <c r="AQ2045" s="68"/>
      <c r="AR2045" s="68"/>
      <c r="AS2045" s="68"/>
      <c r="AT2045" s="68"/>
      <c r="AU2045" s="68"/>
      <c r="AV2045" s="68"/>
      <c r="AW2045" s="68"/>
      <c r="AX2045" s="68"/>
      <c r="AY2045" s="68"/>
      <c r="AZ2045" s="68"/>
      <c r="BA2045" s="68"/>
      <c r="BB2045" s="68"/>
      <c r="BC2045" s="68"/>
      <c r="BD2045" s="68"/>
      <c r="BE2045" s="68"/>
      <c r="BF2045" s="68"/>
      <c r="BG2045" s="68"/>
      <c r="BH2045" s="68"/>
      <c r="BI2045" s="68"/>
      <c r="BJ2045" s="68"/>
      <c r="BK2045" s="68"/>
      <c r="BL2045" s="68"/>
      <c r="BM2045" s="68"/>
      <c r="BN2045" s="68"/>
      <c r="BO2045" s="68"/>
      <c r="BP2045" s="68"/>
      <c r="BQ2045" s="68"/>
      <c r="BR2045" s="68"/>
      <c r="BS2045" s="46"/>
    </row>
    <row r="2046" spans="4:71" s="47" customFormat="1" ht="9.75" customHeight="1" x14ac:dyDescent="0.3">
      <c r="D2046" s="68"/>
      <c r="E2046" s="68"/>
      <c r="F2046" s="68"/>
      <c r="G2046" s="68"/>
      <c r="H2046" s="68"/>
      <c r="I2046" s="68"/>
      <c r="J2046" s="68"/>
      <c r="K2046" s="68"/>
      <c r="L2046" s="68"/>
      <c r="M2046" s="68"/>
      <c r="N2046" s="68"/>
      <c r="O2046" s="68"/>
      <c r="P2046" s="68"/>
      <c r="Q2046" s="68"/>
      <c r="R2046" s="68"/>
      <c r="S2046" s="68"/>
      <c r="T2046" s="68"/>
      <c r="U2046" s="68"/>
      <c r="V2046" s="68"/>
      <c r="W2046" s="68"/>
      <c r="X2046" s="68"/>
      <c r="Y2046" s="68"/>
      <c r="Z2046" s="68"/>
      <c r="AA2046" s="68"/>
      <c r="AB2046" s="68"/>
      <c r="AC2046" s="68"/>
      <c r="AD2046" s="68"/>
      <c r="AE2046" s="68"/>
      <c r="AF2046" s="68"/>
      <c r="AG2046" s="68"/>
      <c r="AH2046" s="68"/>
      <c r="AI2046" s="68"/>
      <c r="AJ2046" s="68"/>
      <c r="AK2046" s="68"/>
      <c r="AL2046" s="68"/>
      <c r="AM2046" s="68"/>
      <c r="AN2046" s="68"/>
      <c r="AO2046" s="68"/>
      <c r="AP2046" s="68"/>
      <c r="AQ2046" s="68"/>
      <c r="AR2046" s="68"/>
      <c r="AS2046" s="68"/>
      <c r="AT2046" s="68"/>
      <c r="AU2046" s="68"/>
      <c r="AV2046" s="68"/>
      <c r="AW2046" s="68"/>
      <c r="AX2046" s="68"/>
      <c r="AY2046" s="68"/>
      <c r="AZ2046" s="68"/>
      <c r="BA2046" s="68"/>
      <c r="BB2046" s="68"/>
      <c r="BC2046" s="68"/>
      <c r="BD2046" s="68"/>
      <c r="BE2046" s="68"/>
      <c r="BF2046" s="68"/>
      <c r="BG2046" s="68"/>
      <c r="BH2046" s="68"/>
      <c r="BI2046" s="68"/>
      <c r="BJ2046" s="68"/>
      <c r="BK2046" s="68"/>
      <c r="BL2046" s="68"/>
      <c r="BM2046" s="68"/>
      <c r="BN2046" s="68"/>
      <c r="BO2046" s="68"/>
      <c r="BP2046" s="68"/>
      <c r="BQ2046" s="68"/>
      <c r="BR2046" s="68"/>
      <c r="BS2046" s="46"/>
    </row>
    <row r="2047" spans="4:71" s="47" customFormat="1" ht="9.75" customHeight="1" x14ac:dyDescent="0.3">
      <c r="D2047" s="68"/>
      <c r="E2047" s="68"/>
      <c r="F2047" s="68"/>
      <c r="G2047" s="68"/>
      <c r="H2047" s="68"/>
      <c r="I2047" s="68"/>
      <c r="J2047" s="68"/>
      <c r="K2047" s="68"/>
      <c r="L2047" s="68"/>
      <c r="M2047" s="68"/>
      <c r="N2047" s="68"/>
      <c r="O2047" s="68"/>
      <c r="P2047" s="68"/>
      <c r="Q2047" s="68"/>
      <c r="R2047" s="68"/>
      <c r="S2047" s="68"/>
      <c r="T2047" s="68"/>
      <c r="U2047" s="68"/>
      <c r="V2047" s="68"/>
      <c r="W2047" s="68"/>
      <c r="X2047" s="68"/>
      <c r="Y2047" s="68"/>
      <c r="Z2047" s="68"/>
      <c r="AA2047" s="68"/>
      <c r="AB2047" s="68"/>
      <c r="AC2047" s="68"/>
      <c r="AD2047" s="68"/>
      <c r="AE2047" s="68"/>
      <c r="AF2047" s="68"/>
      <c r="AG2047" s="68"/>
      <c r="AH2047" s="68"/>
      <c r="AI2047" s="68"/>
      <c r="AJ2047" s="68"/>
      <c r="AK2047" s="68"/>
      <c r="AL2047" s="68"/>
      <c r="AM2047" s="68"/>
      <c r="AN2047" s="68"/>
      <c r="AO2047" s="68"/>
      <c r="AP2047" s="68"/>
      <c r="AQ2047" s="68"/>
      <c r="AR2047" s="68"/>
      <c r="AS2047" s="68"/>
      <c r="AT2047" s="68"/>
      <c r="AU2047" s="68"/>
      <c r="AV2047" s="68"/>
      <c r="AW2047" s="68"/>
      <c r="AX2047" s="68"/>
      <c r="AY2047" s="68"/>
      <c r="AZ2047" s="68"/>
      <c r="BA2047" s="68"/>
      <c r="BB2047" s="68"/>
      <c r="BC2047" s="68"/>
      <c r="BD2047" s="68"/>
      <c r="BE2047" s="68"/>
      <c r="BF2047" s="68"/>
      <c r="BG2047" s="68"/>
      <c r="BH2047" s="68"/>
      <c r="BI2047" s="68"/>
      <c r="BJ2047" s="68"/>
      <c r="BK2047" s="68"/>
      <c r="BL2047" s="68"/>
      <c r="BM2047" s="68"/>
      <c r="BN2047" s="68"/>
      <c r="BO2047" s="68"/>
      <c r="BP2047" s="68"/>
      <c r="BQ2047" s="68"/>
      <c r="BR2047" s="68"/>
      <c r="BS2047" s="46"/>
    </row>
    <row r="2048" spans="4:71" s="47" customFormat="1" ht="9.75" customHeight="1" x14ac:dyDescent="0.3">
      <c r="D2048" s="68"/>
      <c r="E2048" s="68"/>
      <c r="F2048" s="68"/>
      <c r="G2048" s="68"/>
      <c r="H2048" s="68"/>
      <c r="I2048" s="68"/>
      <c r="J2048" s="68"/>
      <c r="K2048" s="68"/>
      <c r="L2048" s="68"/>
      <c r="M2048" s="68"/>
      <c r="N2048" s="68"/>
      <c r="O2048" s="68"/>
      <c r="P2048" s="68"/>
      <c r="Q2048" s="68"/>
      <c r="R2048" s="68"/>
      <c r="S2048" s="68"/>
      <c r="T2048" s="68"/>
      <c r="U2048" s="68"/>
      <c r="V2048" s="68"/>
      <c r="W2048" s="68"/>
      <c r="X2048" s="68"/>
      <c r="Y2048" s="68"/>
      <c r="Z2048" s="68"/>
      <c r="AA2048" s="68"/>
      <c r="AB2048" s="68"/>
      <c r="AC2048" s="68"/>
      <c r="AD2048" s="68"/>
      <c r="AE2048" s="68"/>
      <c r="AF2048" s="68"/>
      <c r="AG2048" s="68"/>
      <c r="AH2048" s="68"/>
      <c r="AI2048" s="68"/>
      <c r="AJ2048" s="68"/>
      <c r="AK2048" s="68"/>
      <c r="AL2048" s="68"/>
      <c r="AM2048" s="68"/>
      <c r="AN2048" s="68"/>
      <c r="AO2048" s="68"/>
      <c r="AP2048" s="68"/>
      <c r="AQ2048" s="68"/>
      <c r="AR2048" s="68"/>
      <c r="AS2048" s="68"/>
      <c r="AT2048" s="68"/>
      <c r="AU2048" s="68"/>
      <c r="AV2048" s="68"/>
      <c r="AW2048" s="68"/>
      <c r="AX2048" s="68"/>
      <c r="AY2048" s="68"/>
      <c r="AZ2048" s="68"/>
      <c r="BA2048" s="68"/>
      <c r="BB2048" s="68"/>
      <c r="BC2048" s="68"/>
      <c r="BD2048" s="68"/>
      <c r="BE2048" s="68"/>
      <c r="BF2048" s="68"/>
      <c r="BG2048" s="68"/>
      <c r="BH2048" s="68"/>
      <c r="BI2048" s="68"/>
      <c r="BJ2048" s="68"/>
      <c r="BK2048" s="68"/>
      <c r="BL2048" s="68"/>
      <c r="BM2048" s="68"/>
      <c r="BN2048" s="68"/>
      <c r="BO2048" s="68"/>
      <c r="BP2048" s="68"/>
      <c r="BQ2048" s="68"/>
      <c r="BR2048" s="68"/>
      <c r="BS2048" s="46"/>
    </row>
    <row r="2049" spans="4:71" s="47" customFormat="1" ht="9.75" customHeight="1" x14ac:dyDescent="0.3">
      <c r="D2049" s="68"/>
      <c r="E2049" s="68"/>
      <c r="F2049" s="68"/>
      <c r="G2049" s="68"/>
      <c r="H2049" s="68"/>
      <c r="I2049" s="68"/>
      <c r="J2049" s="68"/>
      <c r="K2049" s="68"/>
      <c r="L2049" s="68"/>
      <c r="M2049" s="68"/>
      <c r="N2049" s="68"/>
      <c r="O2049" s="68"/>
      <c r="P2049" s="68"/>
      <c r="Q2049" s="68"/>
      <c r="R2049" s="68"/>
      <c r="S2049" s="68"/>
      <c r="T2049" s="68"/>
      <c r="U2049" s="68"/>
      <c r="V2049" s="68"/>
      <c r="W2049" s="68"/>
      <c r="X2049" s="68"/>
      <c r="Y2049" s="68"/>
      <c r="Z2049" s="68"/>
      <c r="AA2049" s="68"/>
      <c r="AB2049" s="68"/>
      <c r="AC2049" s="68"/>
      <c r="AD2049" s="68"/>
      <c r="AE2049" s="68"/>
      <c r="AF2049" s="68"/>
      <c r="AG2049" s="68"/>
      <c r="AH2049" s="68"/>
      <c r="AI2049" s="68"/>
      <c r="AJ2049" s="68"/>
      <c r="AK2049" s="68"/>
      <c r="AL2049" s="68"/>
      <c r="AM2049" s="68"/>
      <c r="AN2049" s="68"/>
      <c r="AO2049" s="68"/>
      <c r="AP2049" s="68"/>
      <c r="AQ2049" s="68"/>
      <c r="AR2049" s="68"/>
      <c r="AS2049" s="68"/>
      <c r="AT2049" s="68"/>
      <c r="AU2049" s="68"/>
      <c r="AV2049" s="68"/>
      <c r="AW2049" s="68"/>
      <c r="AX2049" s="68"/>
      <c r="AY2049" s="68"/>
      <c r="AZ2049" s="68"/>
      <c r="BA2049" s="68"/>
      <c r="BB2049" s="68"/>
      <c r="BC2049" s="68"/>
      <c r="BD2049" s="68"/>
      <c r="BE2049" s="68"/>
      <c r="BF2049" s="68"/>
      <c r="BG2049" s="68"/>
      <c r="BH2049" s="68"/>
      <c r="BI2049" s="68"/>
      <c r="BJ2049" s="68"/>
      <c r="BK2049" s="68"/>
      <c r="BL2049" s="68"/>
      <c r="BM2049" s="68"/>
      <c r="BN2049" s="68"/>
      <c r="BO2049" s="68"/>
      <c r="BP2049" s="68"/>
      <c r="BQ2049" s="68"/>
      <c r="BR2049" s="68"/>
      <c r="BS2049" s="46"/>
    </row>
    <row r="2050" spans="4:71" s="47" customFormat="1" ht="9.75" customHeight="1" x14ac:dyDescent="0.3">
      <c r="D2050" s="68"/>
      <c r="E2050" s="68"/>
      <c r="F2050" s="68"/>
      <c r="G2050" s="68"/>
      <c r="H2050" s="68"/>
      <c r="I2050" s="68"/>
      <c r="J2050" s="68"/>
      <c r="K2050" s="68"/>
      <c r="L2050" s="68"/>
      <c r="M2050" s="68"/>
      <c r="N2050" s="68"/>
      <c r="O2050" s="68"/>
      <c r="P2050" s="68"/>
      <c r="Q2050" s="68"/>
      <c r="R2050" s="68"/>
      <c r="S2050" s="68"/>
      <c r="T2050" s="68"/>
      <c r="U2050" s="68"/>
      <c r="V2050" s="68"/>
      <c r="W2050" s="68"/>
      <c r="X2050" s="68"/>
      <c r="Y2050" s="68"/>
      <c r="Z2050" s="68"/>
      <c r="AA2050" s="68"/>
      <c r="AB2050" s="68"/>
      <c r="AC2050" s="68"/>
      <c r="AD2050" s="68"/>
      <c r="AE2050" s="68"/>
      <c r="AF2050" s="68"/>
      <c r="AG2050" s="68"/>
      <c r="AH2050" s="68"/>
      <c r="AI2050" s="68"/>
      <c r="AJ2050" s="68"/>
      <c r="AK2050" s="68"/>
      <c r="AL2050" s="68"/>
      <c r="AM2050" s="68"/>
      <c r="AN2050" s="68"/>
      <c r="AO2050" s="68"/>
      <c r="AP2050" s="68"/>
      <c r="AQ2050" s="68"/>
      <c r="AR2050" s="68"/>
      <c r="AS2050" s="68"/>
      <c r="AT2050" s="68"/>
      <c r="AU2050" s="68"/>
      <c r="AV2050" s="68"/>
      <c r="AW2050" s="68"/>
      <c r="AX2050" s="68"/>
      <c r="AY2050" s="68"/>
      <c r="AZ2050" s="68"/>
      <c r="BA2050" s="68"/>
      <c r="BB2050" s="68"/>
      <c r="BC2050" s="68"/>
      <c r="BD2050" s="68"/>
      <c r="BE2050" s="68"/>
      <c r="BF2050" s="68"/>
      <c r="BG2050" s="68"/>
      <c r="BH2050" s="68"/>
      <c r="BI2050" s="68"/>
      <c r="BJ2050" s="68"/>
      <c r="BK2050" s="68"/>
      <c r="BL2050" s="68"/>
      <c r="BM2050" s="68"/>
      <c r="BN2050" s="68"/>
      <c r="BO2050" s="68"/>
      <c r="BP2050" s="68"/>
      <c r="BQ2050" s="68"/>
      <c r="BR2050" s="68"/>
      <c r="BS2050" s="46"/>
    </row>
    <row r="2051" spans="4:71" s="47" customFormat="1" ht="9.75" customHeight="1" x14ac:dyDescent="0.3">
      <c r="D2051" s="68"/>
      <c r="E2051" s="68"/>
      <c r="F2051" s="68"/>
      <c r="G2051" s="68"/>
      <c r="H2051" s="68"/>
      <c r="I2051" s="68"/>
      <c r="J2051" s="68"/>
      <c r="K2051" s="68"/>
      <c r="L2051" s="68"/>
      <c r="M2051" s="68"/>
      <c r="N2051" s="68"/>
      <c r="O2051" s="68"/>
      <c r="P2051" s="68"/>
      <c r="Q2051" s="68"/>
      <c r="R2051" s="68"/>
      <c r="S2051" s="68"/>
      <c r="T2051" s="68"/>
      <c r="U2051" s="68"/>
      <c r="V2051" s="68"/>
      <c r="W2051" s="68"/>
      <c r="X2051" s="68"/>
      <c r="Y2051" s="68"/>
      <c r="Z2051" s="68"/>
      <c r="AA2051" s="68"/>
      <c r="AB2051" s="68"/>
      <c r="AC2051" s="68"/>
      <c r="AD2051" s="68"/>
      <c r="AE2051" s="68"/>
      <c r="AF2051" s="68"/>
      <c r="AG2051" s="68"/>
      <c r="AH2051" s="68"/>
      <c r="AI2051" s="68"/>
      <c r="AJ2051" s="68"/>
      <c r="AK2051" s="68"/>
      <c r="AL2051" s="68"/>
      <c r="AM2051" s="68"/>
      <c r="AN2051" s="68"/>
      <c r="AO2051" s="68"/>
      <c r="AP2051" s="68"/>
      <c r="AQ2051" s="68"/>
      <c r="AR2051" s="68"/>
      <c r="AS2051" s="68"/>
      <c r="AT2051" s="68"/>
      <c r="AU2051" s="68"/>
      <c r="AV2051" s="68"/>
      <c r="AW2051" s="68"/>
      <c r="AX2051" s="68"/>
      <c r="AY2051" s="68"/>
      <c r="AZ2051" s="68"/>
      <c r="BA2051" s="68"/>
      <c r="BB2051" s="68"/>
      <c r="BC2051" s="68"/>
      <c r="BD2051" s="68"/>
      <c r="BE2051" s="68"/>
      <c r="BF2051" s="68"/>
      <c r="BG2051" s="68"/>
      <c r="BH2051" s="68"/>
      <c r="BI2051" s="68"/>
      <c r="BJ2051" s="68"/>
      <c r="BK2051" s="68"/>
      <c r="BL2051" s="68"/>
      <c r="BM2051" s="68"/>
      <c r="BN2051" s="68"/>
      <c r="BO2051" s="68"/>
      <c r="BP2051" s="68"/>
      <c r="BQ2051" s="68"/>
      <c r="BR2051" s="68"/>
      <c r="BS2051" s="46"/>
    </row>
    <row r="2052" spans="4:71" s="47" customFormat="1" ht="9.75" customHeight="1" x14ac:dyDescent="0.3">
      <c r="D2052" s="68"/>
      <c r="E2052" s="68"/>
      <c r="F2052" s="68"/>
      <c r="G2052" s="68"/>
      <c r="H2052" s="68"/>
      <c r="I2052" s="68"/>
      <c r="J2052" s="68"/>
      <c r="K2052" s="68"/>
      <c r="L2052" s="68"/>
      <c r="M2052" s="68"/>
      <c r="N2052" s="68"/>
      <c r="O2052" s="68"/>
      <c r="P2052" s="68"/>
      <c r="Q2052" s="68"/>
      <c r="R2052" s="68"/>
      <c r="S2052" s="68"/>
      <c r="T2052" s="68"/>
      <c r="U2052" s="68"/>
      <c r="V2052" s="68"/>
      <c r="W2052" s="68"/>
      <c r="X2052" s="68"/>
      <c r="Y2052" s="68"/>
      <c r="Z2052" s="68"/>
      <c r="AA2052" s="68"/>
      <c r="AB2052" s="68"/>
      <c r="AC2052" s="68"/>
      <c r="AD2052" s="68"/>
      <c r="AE2052" s="68"/>
      <c r="AF2052" s="68"/>
      <c r="AG2052" s="68"/>
      <c r="AH2052" s="68"/>
      <c r="AI2052" s="68"/>
      <c r="AJ2052" s="68"/>
      <c r="AK2052" s="68"/>
      <c r="AL2052" s="68"/>
      <c r="AM2052" s="68"/>
      <c r="AN2052" s="68"/>
      <c r="AO2052" s="68"/>
      <c r="AP2052" s="68"/>
      <c r="AQ2052" s="68"/>
      <c r="AR2052" s="68"/>
      <c r="AS2052" s="68"/>
      <c r="AT2052" s="68"/>
      <c r="AU2052" s="68"/>
      <c r="AV2052" s="68"/>
      <c r="AW2052" s="68"/>
      <c r="AX2052" s="68"/>
      <c r="AY2052" s="68"/>
      <c r="AZ2052" s="68"/>
      <c r="BA2052" s="68"/>
      <c r="BB2052" s="68"/>
      <c r="BC2052" s="68"/>
      <c r="BD2052" s="68"/>
      <c r="BE2052" s="68"/>
      <c r="BF2052" s="68"/>
      <c r="BG2052" s="68"/>
      <c r="BH2052" s="68"/>
      <c r="BI2052" s="68"/>
      <c r="BJ2052" s="68"/>
      <c r="BK2052" s="68"/>
      <c r="BL2052" s="68"/>
      <c r="BM2052" s="68"/>
      <c r="BN2052" s="68"/>
      <c r="BO2052" s="68"/>
      <c r="BP2052" s="68"/>
      <c r="BQ2052" s="68"/>
      <c r="BR2052" s="68"/>
      <c r="BS2052" s="46"/>
    </row>
    <row r="2053" spans="4:71" s="47" customFormat="1" ht="9.75" customHeight="1" x14ac:dyDescent="0.3">
      <c r="D2053" s="68"/>
      <c r="E2053" s="68"/>
      <c r="F2053" s="68"/>
      <c r="G2053" s="68"/>
      <c r="H2053" s="68"/>
      <c r="I2053" s="68"/>
      <c r="J2053" s="68"/>
      <c r="K2053" s="68"/>
      <c r="L2053" s="68"/>
      <c r="M2053" s="68"/>
      <c r="N2053" s="68"/>
      <c r="O2053" s="68"/>
      <c r="P2053" s="68"/>
      <c r="Q2053" s="68"/>
      <c r="R2053" s="68"/>
      <c r="S2053" s="68"/>
      <c r="T2053" s="68"/>
      <c r="U2053" s="68"/>
      <c r="V2053" s="68"/>
      <c r="W2053" s="68"/>
      <c r="X2053" s="68"/>
      <c r="Y2053" s="68"/>
      <c r="Z2053" s="68"/>
      <c r="AA2053" s="68"/>
      <c r="AB2053" s="68"/>
      <c r="AC2053" s="68"/>
      <c r="AD2053" s="68"/>
      <c r="AE2053" s="68"/>
      <c r="AF2053" s="68"/>
      <c r="AG2053" s="68"/>
      <c r="AH2053" s="68"/>
      <c r="AI2053" s="68"/>
      <c r="AJ2053" s="68"/>
      <c r="AK2053" s="68"/>
      <c r="AL2053" s="68"/>
      <c r="AM2053" s="68"/>
      <c r="AN2053" s="68"/>
      <c r="AO2053" s="68"/>
      <c r="AP2053" s="68"/>
      <c r="AQ2053" s="68"/>
      <c r="AR2053" s="68"/>
      <c r="AS2053" s="68"/>
      <c r="AT2053" s="68"/>
      <c r="AU2053" s="68"/>
      <c r="AV2053" s="68"/>
      <c r="AW2053" s="68"/>
      <c r="AX2053" s="68"/>
      <c r="AY2053" s="68"/>
      <c r="AZ2053" s="68"/>
      <c r="BA2053" s="68"/>
      <c r="BB2053" s="68"/>
      <c r="BC2053" s="68"/>
      <c r="BD2053" s="68"/>
      <c r="BE2053" s="68"/>
      <c r="BF2053" s="68"/>
      <c r="BG2053" s="68"/>
      <c r="BH2053" s="68"/>
      <c r="BI2053" s="68"/>
      <c r="BJ2053" s="68"/>
      <c r="BK2053" s="68"/>
      <c r="BL2053" s="68"/>
      <c r="BM2053" s="68"/>
      <c r="BN2053" s="68"/>
      <c r="BO2053" s="68"/>
      <c r="BP2053" s="68"/>
      <c r="BQ2053" s="68"/>
      <c r="BR2053" s="68"/>
      <c r="BS2053" s="46"/>
    </row>
    <row r="2054" spans="4:71" s="47" customFormat="1" ht="9.75" customHeight="1" x14ac:dyDescent="0.3">
      <c r="D2054" s="68"/>
      <c r="E2054" s="68"/>
      <c r="F2054" s="68"/>
      <c r="G2054" s="68"/>
      <c r="H2054" s="68"/>
      <c r="I2054" s="68"/>
      <c r="J2054" s="68"/>
      <c r="K2054" s="68"/>
      <c r="L2054" s="68"/>
      <c r="M2054" s="68"/>
      <c r="N2054" s="68"/>
      <c r="O2054" s="68"/>
      <c r="P2054" s="68"/>
      <c r="Q2054" s="68"/>
      <c r="R2054" s="68"/>
      <c r="S2054" s="68"/>
      <c r="T2054" s="68"/>
      <c r="U2054" s="68"/>
      <c r="V2054" s="68"/>
      <c r="W2054" s="68"/>
      <c r="X2054" s="68"/>
      <c r="Y2054" s="68"/>
      <c r="Z2054" s="68"/>
      <c r="AA2054" s="68"/>
      <c r="AB2054" s="68"/>
      <c r="AC2054" s="68"/>
      <c r="AD2054" s="68"/>
      <c r="AE2054" s="68"/>
      <c r="AF2054" s="68"/>
      <c r="AG2054" s="68"/>
      <c r="AH2054" s="68"/>
      <c r="AI2054" s="68"/>
      <c r="AJ2054" s="68"/>
      <c r="AK2054" s="68"/>
      <c r="AL2054" s="68"/>
      <c r="AM2054" s="68"/>
      <c r="AN2054" s="68"/>
      <c r="AO2054" s="68"/>
      <c r="AP2054" s="68"/>
      <c r="AQ2054" s="68"/>
      <c r="AR2054" s="68"/>
      <c r="AS2054" s="68"/>
      <c r="AT2054" s="68"/>
      <c r="AU2054" s="68"/>
      <c r="AV2054" s="68"/>
      <c r="AW2054" s="68"/>
      <c r="AX2054" s="68"/>
      <c r="AY2054" s="68"/>
      <c r="AZ2054" s="68"/>
      <c r="BA2054" s="68"/>
      <c r="BB2054" s="68"/>
      <c r="BC2054" s="68"/>
      <c r="BD2054" s="68"/>
      <c r="BE2054" s="68"/>
      <c r="BF2054" s="68"/>
      <c r="BG2054" s="68"/>
      <c r="BH2054" s="68"/>
      <c r="BI2054" s="68"/>
      <c r="BJ2054" s="68"/>
      <c r="BK2054" s="68"/>
      <c r="BL2054" s="68"/>
      <c r="BM2054" s="68"/>
      <c r="BN2054" s="68"/>
      <c r="BO2054" s="68"/>
      <c r="BP2054" s="68"/>
      <c r="BQ2054" s="68"/>
      <c r="BR2054" s="68"/>
      <c r="BS2054" s="46"/>
    </row>
    <row r="2055" spans="4:71" s="47" customFormat="1" ht="9.75" customHeight="1" x14ac:dyDescent="0.3">
      <c r="D2055" s="68"/>
      <c r="E2055" s="68"/>
      <c r="F2055" s="68"/>
      <c r="G2055" s="68"/>
      <c r="H2055" s="68"/>
      <c r="I2055" s="68"/>
      <c r="J2055" s="68"/>
      <c r="K2055" s="68"/>
      <c r="L2055" s="68"/>
      <c r="M2055" s="68"/>
      <c r="N2055" s="68"/>
      <c r="O2055" s="68"/>
      <c r="P2055" s="68"/>
      <c r="Q2055" s="68"/>
      <c r="R2055" s="68"/>
      <c r="S2055" s="68"/>
      <c r="T2055" s="68"/>
      <c r="U2055" s="68"/>
      <c r="V2055" s="68"/>
      <c r="W2055" s="68"/>
      <c r="X2055" s="68"/>
      <c r="Y2055" s="68"/>
      <c r="Z2055" s="68"/>
      <c r="AA2055" s="68"/>
      <c r="AB2055" s="68"/>
      <c r="AC2055" s="68"/>
      <c r="AD2055" s="68"/>
      <c r="AE2055" s="68"/>
      <c r="AF2055" s="68"/>
      <c r="AG2055" s="68"/>
      <c r="AH2055" s="68"/>
      <c r="AI2055" s="68"/>
      <c r="AJ2055" s="68"/>
      <c r="AK2055" s="68"/>
      <c r="AL2055" s="68"/>
      <c r="AM2055" s="68"/>
      <c r="AN2055" s="68"/>
      <c r="AO2055" s="68"/>
      <c r="AP2055" s="68"/>
      <c r="AQ2055" s="68"/>
      <c r="AR2055" s="68"/>
      <c r="AS2055" s="68"/>
      <c r="AT2055" s="68"/>
      <c r="AU2055" s="68"/>
      <c r="AV2055" s="68"/>
      <c r="AW2055" s="68"/>
      <c r="AX2055" s="68"/>
      <c r="AY2055" s="68"/>
      <c r="AZ2055" s="68"/>
      <c r="BA2055" s="68"/>
      <c r="BB2055" s="68"/>
      <c r="BC2055" s="68"/>
      <c r="BD2055" s="68"/>
      <c r="BE2055" s="68"/>
      <c r="BF2055" s="68"/>
      <c r="BG2055" s="68"/>
      <c r="BH2055" s="68"/>
      <c r="BI2055" s="68"/>
      <c r="BJ2055" s="68"/>
      <c r="BK2055" s="68"/>
      <c r="BL2055" s="68"/>
      <c r="BM2055" s="68"/>
      <c r="BN2055" s="68"/>
      <c r="BO2055" s="68"/>
      <c r="BP2055" s="68"/>
      <c r="BQ2055" s="68"/>
      <c r="BR2055" s="68"/>
      <c r="BS2055" s="46"/>
    </row>
    <row r="2056" spans="4:71" s="47" customFormat="1" ht="9.75" customHeight="1" x14ac:dyDescent="0.3">
      <c r="D2056" s="68"/>
      <c r="E2056" s="68"/>
      <c r="F2056" s="68"/>
      <c r="G2056" s="68"/>
      <c r="H2056" s="68"/>
      <c r="I2056" s="68"/>
      <c r="J2056" s="68"/>
      <c r="K2056" s="68"/>
      <c r="L2056" s="68"/>
      <c r="M2056" s="68"/>
      <c r="N2056" s="68"/>
      <c r="O2056" s="68"/>
      <c r="P2056" s="68"/>
      <c r="Q2056" s="68"/>
      <c r="R2056" s="68"/>
      <c r="S2056" s="68"/>
      <c r="T2056" s="68"/>
      <c r="U2056" s="68"/>
      <c r="V2056" s="68"/>
      <c r="W2056" s="68"/>
      <c r="X2056" s="68"/>
      <c r="Y2056" s="68"/>
      <c r="Z2056" s="68"/>
      <c r="AA2056" s="68"/>
      <c r="AB2056" s="68"/>
      <c r="AC2056" s="68"/>
      <c r="AD2056" s="68"/>
      <c r="AE2056" s="68"/>
      <c r="AF2056" s="68"/>
      <c r="AG2056" s="68"/>
      <c r="AH2056" s="68"/>
      <c r="AI2056" s="68"/>
      <c r="AJ2056" s="68"/>
      <c r="AK2056" s="68"/>
      <c r="AL2056" s="68"/>
      <c r="AM2056" s="68"/>
      <c r="AN2056" s="68"/>
      <c r="AO2056" s="68"/>
      <c r="AP2056" s="68"/>
      <c r="AQ2056" s="68"/>
      <c r="AR2056" s="68"/>
      <c r="AS2056" s="68"/>
      <c r="AT2056" s="68"/>
      <c r="AU2056" s="68"/>
      <c r="AV2056" s="68"/>
      <c r="AW2056" s="68"/>
      <c r="AX2056" s="68"/>
      <c r="AY2056" s="68"/>
      <c r="AZ2056" s="68"/>
      <c r="BA2056" s="68"/>
      <c r="BB2056" s="68"/>
      <c r="BC2056" s="68"/>
      <c r="BD2056" s="68"/>
      <c r="BE2056" s="68"/>
      <c r="BF2056" s="68"/>
      <c r="BG2056" s="68"/>
      <c r="BH2056" s="68"/>
      <c r="BI2056" s="68"/>
      <c r="BJ2056" s="68"/>
      <c r="BK2056" s="68"/>
      <c r="BL2056" s="68"/>
      <c r="BM2056" s="68"/>
      <c r="BN2056" s="68"/>
      <c r="BO2056" s="68"/>
      <c r="BP2056" s="68"/>
      <c r="BQ2056" s="68"/>
      <c r="BR2056" s="68"/>
      <c r="BS2056" s="46"/>
    </row>
    <row r="2057" spans="4:71" s="47" customFormat="1" ht="9.75" customHeight="1" x14ac:dyDescent="0.3">
      <c r="D2057" s="68"/>
      <c r="E2057" s="68"/>
      <c r="F2057" s="68"/>
      <c r="G2057" s="68"/>
      <c r="H2057" s="68"/>
      <c r="I2057" s="68"/>
      <c r="J2057" s="68"/>
      <c r="K2057" s="68"/>
      <c r="L2057" s="68"/>
      <c r="M2057" s="68"/>
      <c r="N2057" s="68"/>
      <c r="O2057" s="68"/>
      <c r="P2057" s="68"/>
      <c r="Q2057" s="68"/>
      <c r="R2057" s="68"/>
      <c r="S2057" s="68"/>
      <c r="T2057" s="68"/>
      <c r="U2057" s="68"/>
      <c r="V2057" s="68"/>
      <c r="W2057" s="68"/>
      <c r="X2057" s="68"/>
      <c r="Y2057" s="68"/>
      <c r="Z2057" s="68"/>
      <c r="AA2057" s="68"/>
      <c r="AB2057" s="68"/>
      <c r="AC2057" s="68"/>
      <c r="AD2057" s="68"/>
      <c r="AE2057" s="68"/>
      <c r="AF2057" s="68"/>
      <c r="AG2057" s="68"/>
      <c r="AH2057" s="68"/>
      <c r="AI2057" s="68"/>
      <c r="AJ2057" s="68"/>
      <c r="AK2057" s="68"/>
      <c r="AL2057" s="68"/>
      <c r="AM2057" s="68"/>
      <c r="AN2057" s="68"/>
      <c r="AO2057" s="68"/>
      <c r="AP2057" s="68"/>
      <c r="AQ2057" s="68"/>
      <c r="AR2057" s="68"/>
      <c r="AS2057" s="68"/>
      <c r="AT2057" s="68"/>
      <c r="AU2057" s="68"/>
      <c r="AV2057" s="68"/>
      <c r="AW2057" s="68"/>
      <c r="AX2057" s="68"/>
      <c r="AY2057" s="68"/>
      <c r="AZ2057" s="68"/>
      <c r="BA2057" s="68"/>
      <c r="BB2057" s="68"/>
      <c r="BC2057" s="68"/>
      <c r="BD2057" s="68"/>
      <c r="BE2057" s="68"/>
      <c r="BF2057" s="68"/>
      <c r="BG2057" s="68"/>
      <c r="BH2057" s="68"/>
      <c r="BI2057" s="68"/>
      <c r="BJ2057" s="68"/>
      <c r="BK2057" s="68"/>
      <c r="BL2057" s="68"/>
      <c r="BM2057" s="68"/>
      <c r="BN2057" s="68"/>
      <c r="BO2057" s="68"/>
      <c r="BP2057" s="68"/>
      <c r="BQ2057" s="68"/>
      <c r="BR2057" s="68"/>
      <c r="BS2057" s="46"/>
    </row>
    <row r="2058" spans="4:71" s="47" customFormat="1" ht="9.75" customHeight="1" x14ac:dyDescent="0.3">
      <c r="D2058" s="68"/>
      <c r="E2058" s="68"/>
      <c r="F2058" s="68"/>
      <c r="G2058" s="68"/>
      <c r="H2058" s="68"/>
      <c r="I2058" s="68"/>
      <c r="J2058" s="68"/>
      <c r="K2058" s="68"/>
      <c r="L2058" s="68"/>
      <c r="M2058" s="68"/>
      <c r="N2058" s="68"/>
      <c r="O2058" s="68"/>
      <c r="P2058" s="68"/>
      <c r="Q2058" s="68"/>
      <c r="R2058" s="68"/>
      <c r="S2058" s="68"/>
      <c r="T2058" s="68"/>
      <c r="U2058" s="68"/>
      <c r="V2058" s="68"/>
      <c r="W2058" s="68"/>
      <c r="X2058" s="68"/>
      <c r="Y2058" s="68"/>
      <c r="Z2058" s="68"/>
      <c r="AA2058" s="68"/>
      <c r="AB2058" s="68"/>
      <c r="AC2058" s="68"/>
      <c r="AD2058" s="68"/>
      <c r="AE2058" s="68"/>
      <c r="AF2058" s="68"/>
      <c r="AG2058" s="68"/>
      <c r="AH2058" s="68"/>
      <c r="AI2058" s="68"/>
      <c r="AJ2058" s="68"/>
      <c r="AK2058" s="68"/>
      <c r="AL2058" s="68"/>
      <c r="AM2058" s="68"/>
      <c r="AN2058" s="68"/>
      <c r="AO2058" s="68"/>
      <c r="AP2058" s="68"/>
      <c r="AQ2058" s="68"/>
      <c r="AR2058" s="68"/>
      <c r="AS2058" s="68"/>
      <c r="AT2058" s="68"/>
      <c r="AU2058" s="68"/>
      <c r="AV2058" s="68"/>
      <c r="AW2058" s="68"/>
      <c r="AX2058" s="68"/>
      <c r="AY2058" s="68"/>
      <c r="AZ2058" s="68"/>
      <c r="BA2058" s="68"/>
      <c r="BB2058" s="68"/>
      <c r="BC2058" s="68"/>
      <c r="BD2058" s="68"/>
      <c r="BE2058" s="68"/>
      <c r="BF2058" s="68"/>
      <c r="BG2058" s="68"/>
      <c r="BH2058" s="68"/>
      <c r="BI2058" s="68"/>
      <c r="BJ2058" s="68"/>
      <c r="BK2058" s="68"/>
      <c r="BL2058" s="68"/>
      <c r="BM2058" s="68"/>
      <c r="BN2058" s="68"/>
      <c r="BO2058" s="68"/>
      <c r="BP2058" s="68"/>
      <c r="BQ2058" s="68"/>
      <c r="BR2058" s="68"/>
      <c r="BS2058" s="46"/>
    </row>
    <row r="2059" spans="4:71" s="47" customFormat="1" ht="9.75" customHeight="1" x14ac:dyDescent="0.3">
      <c r="D2059" s="68"/>
      <c r="E2059" s="68"/>
      <c r="F2059" s="68"/>
      <c r="G2059" s="68"/>
      <c r="H2059" s="68"/>
      <c r="I2059" s="68"/>
      <c r="J2059" s="68"/>
      <c r="K2059" s="68"/>
      <c r="L2059" s="68"/>
      <c r="M2059" s="68"/>
      <c r="N2059" s="68"/>
      <c r="O2059" s="68"/>
      <c r="P2059" s="68"/>
      <c r="Q2059" s="68"/>
      <c r="R2059" s="68"/>
      <c r="S2059" s="68"/>
      <c r="T2059" s="68"/>
      <c r="U2059" s="68"/>
      <c r="V2059" s="68"/>
      <c r="W2059" s="68"/>
      <c r="X2059" s="68"/>
      <c r="Y2059" s="68"/>
      <c r="Z2059" s="68"/>
      <c r="AA2059" s="68"/>
      <c r="AB2059" s="68"/>
      <c r="AC2059" s="68"/>
      <c r="AD2059" s="68"/>
      <c r="AE2059" s="68"/>
      <c r="AF2059" s="68"/>
      <c r="AG2059" s="68"/>
      <c r="AH2059" s="68"/>
      <c r="AI2059" s="68"/>
      <c r="AJ2059" s="68"/>
      <c r="AK2059" s="68"/>
      <c r="AL2059" s="68"/>
      <c r="AM2059" s="68"/>
      <c r="AN2059" s="68"/>
      <c r="AO2059" s="68"/>
      <c r="AP2059" s="68"/>
      <c r="AQ2059" s="68"/>
      <c r="AR2059" s="68"/>
      <c r="AS2059" s="68"/>
      <c r="AT2059" s="68"/>
      <c r="AU2059" s="68"/>
      <c r="AV2059" s="68"/>
      <c r="AW2059" s="68"/>
      <c r="AX2059" s="68"/>
      <c r="AY2059" s="68"/>
      <c r="AZ2059" s="68"/>
      <c r="BA2059" s="68"/>
      <c r="BB2059" s="68"/>
      <c r="BC2059" s="68"/>
      <c r="BD2059" s="68"/>
      <c r="BE2059" s="68"/>
      <c r="BF2059" s="68"/>
      <c r="BG2059" s="68"/>
      <c r="BH2059" s="68"/>
      <c r="BI2059" s="68"/>
      <c r="BJ2059" s="68"/>
      <c r="BK2059" s="68"/>
      <c r="BL2059" s="68"/>
      <c r="BM2059" s="68"/>
      <c r="BN2059" s="68"/>
      <c r="BO2059" s="68"/>
      <c r="BP2059" s="68"/>
      <c r="BQ2059" s="68"/>
      <c r="BR2059" s="68"/>
      <c r="BS2059" s="46"/>
    </row>
    <row r="2060" spans="4:71" s="47" customFormat="1" ht="9.75" customHeight="1" x14ac:dyDescent="0.3">
      <c r="D2060" s="68"/>
      <c r="E2060" s="68"/>
      <c r="F2060" s="68"/>
      <c r="G2060" s="68"/>
      <c r="H2060" s="68"/>
      <c r="I2060" s="68"/>
      <c r="J2060" s="68"/>
      <c r="K2060" s="68"/>
      <c r="L2060" s="68"/>
      <c r="M2060" s="68"/>
      <c r="N2060" s="68"/>
      <c r="O2060" s="68"/>
      <c r="P2060" s="68"/>
      <c r="Q2060" s="68"/>
      <c r="R2060" s="68"/>
      <c r="S2060" s="68"/>
      <c r="T2060" s="68"/>
      <c r="U2060" s="68"/>
      <c r="V2060" s="68"/>
      <c r="W2060" s="68"/>
      <c r="X2060" s="68"/>
      <c r="Y2060" s="68"/>
      <c r="Z2060" s="68"/>
      <c r="AA2060" s="68"/>
      <c r="AB2060" s="68"/>
      <c r="AC2060" s="68"/>
      <c r="AD2060" s="68"/>
      <c r="AE2060" s="68"/>
      <c r="AF2060" s="68"/>
      <c r="AG2060" s="68"/>
      <c r="AH2060" s="68"/>
      <c r="AI2060" s="68"/>
      <c r="AJ2060" s="68"/>
      <c r="AK2060" s="68"/>
      <c r="AL2060" s="68"/>
      <c r="AM2060" s="68"/>
      <c r="AN2060" s="68"/>
      <c r="AO2060" s="68"/>
      <c r="AP2060" s="68"/>
      <c r="AQ2060" s="68"/>
      <c r="AR2060" s="68"/>
      <c r="AS2060" s="68"/>
      <c r="AT2060" s="68"/>
      <c r="AU2060" s="68"/>
      <c r="AV2060" s="68"/>
      <c r="AW2060" s="68"/>
      <c r="AX2060" s="68"/>
      <c r="AY2060" s="68"/>
      <c r="AZ2060" s="68"/>
      <c r="BA2060" s="68"/>
      <c r="BB2060" s="68"/>
      <c r="BC2060" s="68"/>
      <c r="BD2060" s="68"/>
      <c r="BE2060" s="68"/>
      <c r="BF2060" s="68"/>
      <c r="BG2060" s="68"/>
      <c r="BH2060" s="68"/>
      <c r="BI2060" s="68"/>
      <c r="BJ2060" s="68"/>
      <c r="BK2060" s="68"/>
      <c r="BL2060" s="68"/>
      <c r="BM2060" s="68"/>
      <c r="BN2060" s="68"/>
      <c r="BO2060" s="68"/>
      <c r="BP2060" s="68"/>
      <c r="BQ2060" s="68"/>
      <c r="BR2060" s="68"/>
      <c r="BS2060" s="46"/>
    </row>
    <row r="2061" spans="4:71" s="47" customFormat="1" ht="9.75" customHeight="1" x14ac:dyDescent="0.3">
      <c r="D2061" s="68"/>
      <c r="E2061" s="68"/>
      <c r="F2061" s="68"/>
      <c r="G2061" s="68"/>
      <c r="H2061" s="68"/>
      <c r="I2061" s="68"/>
      <c r="J2061" s="68"/>
      <c r="K2061" s="68"/>
      <c r="L2061" s="68"/>
      <c r="M2061" s="68"/>
      <c r="N2061" s="68"/>
      <c r="O2061" s="68"/>
      <c r="P2061" s="68"/>
      <c r="Q2061" s="68"/>
      <c r="R2061" s="68"/>
      <c r="S2061" s="68"/>
      <c r="T2061" s="68"/>
      <c r="U2061" s="68"/>
      <c r="V2061" s="68"/>
      <c r="W2061" s="68"/>
      <c r="X2061" s="68"/>
      <c r="Y2061" s="68"/>
      <c r="Z2061" s="68"/>
      <c r="AA2061" s="68"/>
      <c r="AB2061" s="68"/>
      <c r="AC2061" s="68"/>
      <c r="AD2061" s="68"/>
      <c r="AE2061" s="68"/>
      <c r="AF2061" s="68"/>
      <c r="AG2061" s="68"/>
      <c r="AH2061" s="68"/>
      <c r="AI2061" s="68"/>
      <c r="AJ2061" s="68"/>
      <c r="AK2061" s="68"/>
      <c r="AL2061" s="68"/>
      <c r="AM2061" s="68"/>
      <c r="AN2061" s="68"/>
      <c r="AO2061" s="68"/>
      <c r="AP2061" s="68"/>
      <c r="AQ2061" s="68"/>
      <c r="AR2061" s="68"/>
      <c r="AS2061" s="68"/>
      <c r="AT2061" s="68"/>
      <c r="AU2061" s="68"/>
      <c r="AV2061" s="68"/>
      <c r="AW2061" s="68"/>
      <c r="AX2061" s="68"/>
      <c r="AY2061" s="68"/>
      <c r="AZ2061" s="68"/>
      <c r="BA2061" s="68"/>
      <c r="BB2061" s="68"/>
      <c r="BC2061" s="68"/>
      <c r="BD2061" s="68"/>
      <c r="BE2061" s="68"/>
      <c r="BF2061" s="68"/>
      <c r="BG2061" s="68"/>
      <c r="BH2061" s="68"/>
      <c r="BI2061" s="68"/>
      <c r="BJ2061" s="68"/>
      <c r="BK2061" s="68"/>
      <c r="BL2061" s="68"/>
      <c r="BM2061" s="68"/>
      <c r="BN2061" s="68"/>
      <c r="BO2061" s="68"/>
      <c r="BP2061" s="68"/>
      <c r="BQ2061" s="68"/>
      <c r="BR2061" s="68"/>
      <c r="BS2061" s="46"/>
    </row>
    <row r="2062" spans="4:71" s="47" customFormat="1" ht="9.75" customHeight="1" x14ac:dyDescent="0.3">
      <c r="D2062" s="68"/>
      <c r="E2062" s="68"/>
      <c r="F2062" s="68"/>
      <c r="G2062" s="68"/>
      <c r="H2062" s="68"/>
      <c r="I2062" s="68"/>
      <c r="J2062" s="68"/>
      <c r="K2062" s="68"/>
      <c r="L2062" s="68"/>
      <c r="M2062" s="68"/>
      <c r="N2062" s="68"/>
      <c r="O2062" s="68"/>
      <c r="P2062" s="68"/>
      <c r="Q2062" s="68"/>
      <c r="R2062" s="68"/>
      <c r="S2062" s="68"/>
      <c r="T2062" s="68"/>
      <c r="U2062" s="68"/>
      <c r="V2062" s="68"/>
      <c r="W2062" s="68"/>
      <c r="X2062" s="68"/>
      <c r="Y2062" s="68"/>
      <c r="Z2062" s="68"/>
      <c r="AA2062" s="68"/>
      <c r="AB2062" s="68"/>
      <c r="AC2062" s="68"/>
      <c r="AD2062" s="68"/>
      <c r="AE2062" s="68"/>
      <c r="AF2062" s="68"/>
      <c r="AG2062" s="68"/>
      <c r="AH2062" s="68"/>
      <c r="AI2062" s="68"/>
      <c r="AJ2062" s="68"/>
      <c r="AK2062" s="68"/>
      <c r="AL2062" s="68"/>
      <c r="AM2062" s="68"/>
      <c r="AN2062" s="68"/>
      <c r="AO2062" s="68"/>
      <c r="AP2062" s="68"/>
      <c r="AQ2062" s="68"/>
      <c r="AR2062" s="68"/>
      <c r="AS2062" s="68"/>
      <c r="AT2062" s="68"/>
      <c r="AU2062" s="68"/>
      <c r="AV2062" s="68"/>
      <c r="AW2062" s="68"/>
      <c r="AX2062" s="68"/>
      <c r="AY2062" s="68"/>
      <c r="AZ2062" s="68"/>
      <c r="BA2062" s="68"/>
      <c r="BB2062" s="68"/>
      <c r="BC2062" s="68"/>
      <c r="BD2062" s="68"/>
      <c r="BE2062" s="68"/>
      <c r="BF2062" s="68"/>
      <c r="BG2062" s="68"/>
      <c r="BH2062" s="68"/>
      <c r="BI2062" s="68"/>
      <c r="BJ2062" s="68"/>
      <c r="BK2062" s="68"/>
      <c r="BL2062" s="68"/>
      <c r="BM2062" s="68"/>
      <c r="BN2062" s="68"/>
      <c r="BO2062" s="68"/>
      <c r="BP2062" s="68"/>
      <c r="BQ2062" s="68"/>
      <c r="BR2062" s="68"/>
      <c r="BS2062" s="46"/>
    </row>
    <row r="2063" spans="4:71" s="47" customFormat="1" ht="9.75" customHeight="1" x14ac:dyDescent="0.3">
      <c r="D2063" s="68"/>
      <c r="E2063" s="68"/>
      <c r="F2063" s="68"/>
      <c r="G2063" s="68"/>
      <c r="H2063" s="68"/>
      <c r="I2063" s="68"/>
      <c r="J2063" s="68"/>
      <c r="K2063" s="68"/>
      <c r="L2063" s="68"/>
      <c r="M2063" s="68"/>
      <c r="N2063" s="68"/>
      <c r="O2063" s="68"/>
      <c r="P2063" s="68"/>
      <c r="Q2063" s="68"/>
      <c r="R2063" s="68"/>
      <c r="S2063" s="68"/>
      <c r="T2063" s="68"/>
      <c r="U2063" s="68"/>
      <c r="V2063" s="68"/>
      <c r="W2063" s="68"/>
      <c r="X2063" s="68"/>
      <c r="Y2063" s="68"/>
      <c r="Z2063" s="68"/>
      <c r="AA2063" s="68"/>
      <c r="AB2063" s="68"/>
      <c r="AC2063" s="68"/>
      <c r="AD2063" s="68"/>
      <c r="AE2063" s="68"/>
      <c r="AF2063" s="68"/>
      <c r="AG2063" s="68"/>
      <c r="AH2063" s="68"/>
      <c r="AI2063" s="68"/>
      <c r="AJ2063" s="68"/>
      <c r="AK2063" s="68"/>
      <c r="AL2063" s="68"/>
      <c r="AM2063" s="68"/>
      <c r="AN2063" s="68"/>
      <c r="AO2063" s="68"/>
      <c r="AP2063" s="68"/>
      <c r="AQ2063" s="68"/>
      <c r="AR2063" s="68"/>
      <c r="AS2063" s="68"/>
      <c r="AT2063" s="68"/>
      <c r="AU2063" s="68"/>
      <c r="AV2063" s="68"/>
      <c r="AW2063" s="68"/>
      <c r="AX2063" s="68"/>
      <c r="AY2063" s="68"/>
      <c r="AZ2063" s="68"/>
      <c r="BA2063" s="68"/>
      <c r="BB2063" s="68"/>
      <c r="BC2063" s="68"/>
      <c r="BD2063" s="68"/>
      <c r="BE2063" s="68"/>
      <c r="BF2063" s="68"/>
      <c r="BG2063" s="68"/>
      <c r="BH2063" s="68"/>
      <c r="BI2063" s="68"/>
      <c r="BJ2063" s="68"/>
      <c r="BK2063" s="68"/>
      <c r="BL2063" s="68"/>
      <c r="BM2063" s="68"/>
      <c r="BN2063" s="68"/>
      <c r="BO2063" s="68"/>
      <c r="BP2063" s="68"/>
      <c r="BQ2063" s="68"/>
      <c r="BR2063" s="68"/>
      <c r="BS2063" s="46"/>
    </row>
    <row r="2064" spans="4:71" s="47" customFormat="1" ht="9.75" customHeight="1" x14ac:dyDescent="0.3">
      <c r="D2064" s="68"/>
      <c r="E2064" s="68"/>
      <c r="F2064" s="68"/>
      <c r="G2064" s="68"/>
      <c r="H2064" s="68"/>
      <c r="I2064" s="68"/>
      <c r="J2064" s="68"/>
      <c r="K2064" s="68"/>
      <c r="L2064" s="68"/>
      <c r="M2064" s="68"/>
      <c r="N2064" s="68"/>
      <c r="O2064" s="68"/>
      <c r="P2064" s="68"/>
      <c r="Q2064" s="68"/>
      <c r="R2064" s="68"/>
      <c r="S2064" s="68"/>
      <c r="T2064" s="68"/>
      <c r="U2064" s="68"/>
      <c r="V2064" s="68"/>
      <c r="W2064" s="68"/>
      <c r="X2064" s="68"/>
      <c r="Y2064" s="68"/>
      <c r="Z2064" s="68"/>
      <c r="AA2064" s="68"/>
      <c r="AB2064" s="68"/>
      <c r="AC2064" s="68"/>
      <c r="AD2064" s="68"/>
      <c r="AE2064" s="68"/>
      <c r="AF2064" s="68"/>
      <c r="AG2064" s="68"/>
      <c r="AH2064" s="68"/>
      <c r="AI2064" s="68"/>
      <c r="AJ2064" s="68"/>
      <c r="AK2064" s="68"/>
      <c r="AL2064" s="68"/>
      <c r="AM2064" s="68"/>
      <c r="AN2064" s="68"/>
      <c r="AO2064" s="68"/>
      <c r="AP2064" s="68"/>
      <c r="AQ2064" s="68"/>
      <c r="AR2064" s="68"/>
      <c r="AS2064" s="68"/>
      <c r="AT2064" s="68"/>
      <c r="AU2064" s="68"/>
      <c r="AV2064" s="68"/>
      <c r="AW2064" s="68"/>
      <c r="AX2064" s="68"/>
      <c r="AY2064" s="68"/>
      <c r="AZ2064" s="68"/>
      <c r="BA2064" s="68"/>
      <c r="BB2064" s="68"/>
      <c r="BC2064" s="68"/>
      <c r="BD2064" s="68"/>
      <c r="BE2064" s="68"/>
      <c r="BF2064" s="68"/>
      <c r="BG2064" s="68"/>
      <c r="BH2064" s="68"/>
      <c r="BI2064" s="68"/>
      <c r="BJ2064" s="68"/>
      <c r="BK2064" s="68"/>
      <c r="BL2064" s="68"/>
      <c r="BM2064" s="68"/>
      <c r="BN2064" s="68"/>
      <c r="BO2064" s="68"/>
      <c r="BP2064" s="68"/>
      <c r="BQ2064" s="68"/>
      <c r="BR2064" s="68"/>
      <c r="BS2064" s="46"/>
    </row>
    <row r="2065" spans="4:71" s="47" customFormat="1" ht="9.75" customHeight="1" x14ac:dyDescent="0.3">
      <c r="D2065" s="68"/>
      <c r="E2065" s="68"/>
      <c r="F2065" s="68"/>
      <c r="G2065" s="68"/>
      <c r="H2065" s="68"/>
      <c r="I2065" s="68"/>
      <c r="J2065" s="68"/>
      <c r="K2065" s="68"/>
      <c r="L2065" s="68"/>
      <c r="M2065" s="68"/>
      <c r="N2065" s="68"/>
      <c r="O2065" s="68"/>
      <c r="P2065" s="68"/>
      <c r="Q2065" s="68"/>
      <c r="R2065" s="68"/>
      <c r="S2065" s="68"/>
      <c r="T2065" s="68"/>
      <c r="U2065" s="68"/>
      <c r="V2065" s="68"/>
      <c r="W2065" s="68"/>
      <c r="X2065" s="68"/>
      <c r="Y2065" s="68"/>
      <c r="Z2065" s="68"/>
      <c r="AA2065" s="68"/>
      <c r="AB2065" s="68"/>
      <c r="AC2065" s="68"/>
      <c r="AD2065" s="68"/>
      <c r="AE2065" s="68"/>
      <c r="AF2065" s="68"/>
      <c r="AG2065" s="68"/>
      <c r="AH2065" s="68"/>
      <c r="AI2065" s="68"/>
      <c r="AJ2065" s="68"/>
      <c r="AK2065" s="68"/>
      <c r="AL2065" s="68"/>
      <c r="AM2065" s="68"/>
      <c r="AN2065" s="68"/>
      <c r="AO2065" s="68"/>
      <c r="AP2065" s="68"/>
      <c r="AQ2065" s="68"/>
      <c r="AR2065" s="68"/>
      <c r="AS2065" s="68"/>
      <c r="AT2065" s="68"/>
      <c r="AU2065" s="68"/>
      <c r="AV2065" s="68"/>
      <c r="AW2065" s="68"/>
      <c r="AX2065" s="68"/>
      <c r="AY2065" s="68"/>
      <c r="AZ2065" s="68"/>
      <c r="BA2065" s="68"/>
      <c r="BB2065" s="68"/>
      <c r="BC2065" s="68"/>
      <c r="BD2065" s="68"/>
      <c r="BE2065" s="68"/>
      <c r="BF2065" s="68"/>
      <c r="BG2065" s="68"/>
      <c r="BH2065" s="68"/>
      <c r="BI2065" s="68"/>
      <c r="BJ2065" s="68"/>
      <c r="BK2065" s="68"/>
      <c r="BL2065" s="68"/>
      <c r="BM2065" s="68"/>
      <c r="BN2065" s="68"/>
      <c r="BO2065" s="68"/>
      <c r="BP2065" s="68"/>
      <c r="BQ2065" s="68"/>
      <c r="BR2065" s="68"/>
      <c r="BS2065" s="46"/>
    </row>
    <row r="2066" spans="4:71" s="47" customFormat="1" ht="9.75" customHeight="1" x14ac:dyDescent="0.3">
      <c r="D2066" s="68"/>
      <c r="E2066" s="68"/>
      <c r="F2066" s="68"/>
      <c r="G2066" s="68"/>
      <c r="H2066" s="68"/>
      <c r="I2066" s="68"/>
      <c r="J2066" s="68"/>
      <c r="K2066" s="68"/>
      <c r="L2066" s="68"/>
      <c r="M2066" s="68"/>
      <c r="N2066" s="68"/>
      <c r="O2066" s="68"/>
      <c r="P2066" s="68"/>
      <c r="Q2066" s="68"/>
      <c r="R2066" s="68"/>
      <c r="S2066" s="68"/>
      <c r="T2066" s="68"/>
      <c r="U2066" s="68"/>
      <c r="V2066" s="68"/>
      <c r="W2066" s="68"/>
      <c r="X2066" s="68"/>
      <c r="Y2066" s="68"/>
      <c r="Z2066" s="68"/>
      <c r="AA2066" s="68"/>
      <c r="AB2066" s="68"/>
      <c r="AC2066" s="68"/>
      <c r="AD2066" s="68"/>
      <c r="AE2066" s="68"/>
      <c r="AF2066" s="68"/>
      <c r="AG2066" s="68"/>
      <c r="AH2066" s="68"/>
      <c r="AI2066" s="68"/>
      <c r="AJ2066" s="68"/>
      <c r="AK2066" s="68"/>
      <c r="AL2066" s="68"/>
      <c r="AM2066" s="68"/>
      <c r="AN2066" s="68"/>
      <c r="AO2066" s="68"/>
      <c r="AP2066" s="68"/>
      <c r="AQ2066" s="68"/>
      <c r="AR2066" s="68"/>
      <c r="AS2066" s="68"/>
      <c r="AT2066" s="68"/>
      <c r="AU2066" s="68"/>
      <c r="AV2066" s="68"/>
      <c r="AW2066" s="68"/>
      <c r="AX2066" s="68"/>
      <c r="AY2066" s="68"/>
      <c r="AZ2066" s="68"/>
      <c r="BA2066" s="68"/>
      <c r="BB2066" s="68"/>
      <c r="BC2066" s="68"/>
      <c r="BD2066" s="68"/>
      <c r="BE2066" s="68"/>
      <c r="BF2066" s="68"/>
      <c r="BG2066" s="68"/>
      <c r="BH2066" s="68"/>
      <c r="BI2066" s="68"/>
      <c r="BJ2066" s="68"/>
      <c r="BK2066" s="68"/>
      <c r="BL2066" s="68"/>
      <c r="BM2066" s="68"/>
      <c r="BN2066" s="68"/>
      <c r="BO2066" s="68"/>
      <c r="BP2066" s="68"/>
      <c r="BQ2066" s="68"/>
      <c r="BR2066" s="68"/>
      <c r="BS2066" s="46"/>
    </row>
    <row r="2067" spans="4:71" s="47" customFormat="1" ht="9.75" customHeight="1" x14ac:dyDescent="0.3">
      <c r="D2067" s="68"/>
      <c r="E2067" s="68"/>
      <c r="F2067" s="68"/>
      <c r="G2067" s="68"/>
      <c r="H2067" s="68"/>
      <c r="I2067" s="68"/>
      <c r="J2067" s="68"/>
      <c r="K2067" s="68"/>
      <c r="L2067" s="68"/>
      <c r="M2067" s="68"/>
      <c r="N2067" s="68"/>
      <c r="O2067" s="68"/>
      <c r="P2067" s="68"/>
      <c r="Q2067" s="68"/>
      <c r="R2067" s="68"/>
      <c r="S2067" s="68"/>
      <c r="T2067" s="68"/>
      <c r="U2067" s="68"/>
      <c r="V2067" s="68"/>
      <c r="W2067" s="68"/>
      <c r="X2067" s="68"/>
      <c r="Y2067" s="68"/>
      <c r="Z2067" s="68"/>
      <c r="AA2067" s="68"/>
      <c r="AB2067" s="68"/>
      <c r="AC2067" s="68"/>
      <c r="AD2067" s="68"/>
      <c r="AE2067" s="68"/>
      <c r="AF2067" s="68"/>
      <c r="AG2067" s="68"/>
      <c r="AH2067" s="68"/>
      <c r="AI2067" s="68"/>
      <c r="AJ2067" s="68"/>
      <c r="AK2067" s="68"/>
      <c r="AL2067" s="68"/>
      <c r="AM2067" s="68"/>
      <c r="AN2067" s="68"/>
      <c r="AO2067" s="68"/>
      <c r="AP2067" s="68"/>
      <c r="AQ2067" s="68"/>
      <c r="AR2067" s="68"/>
      <c r="AS2067" s="68"/>
      <c r="AT2067" s="68"/>
      <c r="AU2067" s="68"/>
      <c r="AV2067" s="68"/>
      <c r="AW2067" s="68"/>
      <c r="AX2067" s="68"/>
      <c r="AY2067" s="68"/>
      <c r="AZ2067" s="68"/>
      <c r="BA2067" s="68"/>
      <c r="BB2067" s="68"/>
      <c r="BC2067" s="68"/>
      <c r="BD2067" s="68"/>
      <c r="BE2067" s="68"/>
      <c r="BF2067" s="68"/>
      <c r="BG2067" s="68"/>
      <c r="BH2067" s="68"/>
      <c r="BI2067" s="68"/>
      <c r="BJ2067" s="68"/>
      <c r="BK2067" s="68"/>
      <c r="BL2067" s="68"/>
      <c r="BM2067" s="68"/>
      <c r="BN2067" s="68"/>
      <c r="BO2067" s="68"/>
      <c r="BP2067" s="68"/>
      <c r="BQ2067" s="68"/>
      <c r="BR2067" s="68"/>
      <c r="BS2067" s="46"/>
    </row>
    <row r="2068" spans="4:71" s="47" customFormat="1" ht="9.75" customHeight="1" x14ac:dyDescent="0.3">
      <c r="D2068" s="68"/>
      <c r="E2068" s="68"/>
      <c r="F2068" s="68"/>
      <c r="G2068" s="68"/>
      <c r="H2068" s="68"/>
      <c r="I2068" s="68"/>
      <c r="J2068" s="68"/>
      <c r="K2068" s="68"/>
      <c r="L2068" s="68"/>
      <c r="M2068" s="68"/>
      <c r="N2068" s="68"/>
      <c r="O2068" s="68"/>
      <c r="P2068" s="68"/>
      <c r="Q2068" s="68"/>
      <c r="R2068" s="68"/>
      <c r="S2068" s="68"/>
      <c r="T2068" s="68"/>
      <c r="U2068" s="68"/>
      <c r="V2068" s="68"/>
      <c r="W2068" s="68"/>
      <c r="X2068" s="68"/>
      <c r="Y2068" s="68"/>
      <c r="Z2068" s="68"/>
      <c r="AA2068" s="68"/>
      <c r="AB2068" s="68"/>
      <c r="AC2068" s="68"/>
      <c r="AD2068" s="68"/>
      <c r="AE2068" s="68"/>
      <c r="AF2068" s="68"/>
      <c r="AG2068" s="68"/>
      <c r="AH2068" s="68"/>
      <c r="AI2068" s="68"/>
      <c r="AJ2068" s="68"/>
      <c r="AK2068" s="68"/>
      <c r="AL2068" s="68"/>
      <c r="AM2068" s="68"/>
      <c r="AN2068" s="68"/>
      <c r="AO2068" s="68"/>
      <c r="AP2068" s="68"/>
      <c r="AQ2068" s="68"/>
      <c r="AR2068" s="68"/>
      <c r="AS2068" s="68"/>
      <c r="AT2068" s="68"/>
      <c r="AU2068" s="68"/>
      <c r="AV2068" s="68"/>
      <c r="AW2068" s="68"/>
      <c r="AX2068" s="68"/>
      <c r="AY2068" s="68"/>
      <c r="AZ2068" s="68"/>
      <c r="BA2068" s="68"/>
      <c r="BB2068" s="68"/>
      <c r="BC2068" s="68"/>
      <c r="BD2068" s="68"/>
      <c r="BE2068" s="68"/>
      <c r="BF2068" s="68"/>
      <c r="BG2068" s="68"/>
      <c r="BH2068" s="68"/>
      <c r="BI2068" s="68"/>
      <c r="BJ2068" s="68"/>
      <c r="BK2068" s="68"/>
      <c r="BL2068" s="68"/>
      <c r="BM2068" s="68"/>
      <c r="BN2068" s="68"/>
      <c r="BO2068" s="68"/>
      <c r="BP2068" s="68"/>
      <c r="BQ2068" s="68"/>
      <c r="BR2068" s="68"/>
      <c r="BS2068" s="46"/>
    </row>
    <row r="2069" spans="4:71" s="47" customFormat="1" ht="9.75" customHeight="1" x14ac:dyDescent="0.3">
      <c r="D2069" s="68"/>
      <c r="E2069" s="68"/>
      <c r="F2069" s="68"/>
      <c r="G2069" s="68"/>
      <c r="H2069" s="68"/>
      <c r="I2069" s="68"/>
      <c r="J2069" s="68"/>
      <c r="K2069" s="68"/>
      <c r="L2069" s="68"/>
      <c r="M2069" s="68"/>
      <c r="N2069" s="68"/>
      <c r="O2069" s="68"/>
      <c r="P2069" s="68"/>
      <c r="Q2069" s="68"/>
      <c r="R2069" s="68"/>
      <c r="S2069" s="68"/>
      <c r="T2069" s="68"/>
      <c r="U2069" s="68"/>
      <c r="V2069" s="68"/>
      <c r="W2069" s="68"/>
      <c r="X2069" s="68"/>
      <c r="Y2069" s="68"/>
      <c r="Z2069" s="68"/>
      <c r="AA2069" s="68"/>
      <c r="AB2069" s="68"/>
      <c r="AC2069" s="68"/>
      <c r="AD2069" s="68"/>
      <c r="AE2069" s="68"/>
      <c r="AF2069" s="68"/>
      <c r="AG2069" s="68"/>
      <c r="AH2069" s="68"/>
      <c r="AI2069" s="68"/>
      <c r="AJ2069" s="68"/>
      <c r="AK2069" s="68"/>
      <c r="AL2069" s="68"/>
      <c r="AM2069" s="68"/>
      <c r="AN2069" s="68"/>
      <c r="AO2069" s="68"/>
      <c r="AP2069" s="68"/>
      <c r="AQ2069" s="68"/>
      <c r="AR2069" s="68"/>
      <c r="AS2069" s="68"/>
      <c r="AT2069" s="68"/>
      <c r="AU2069" s="68"/>
      <c r="AV2069" s="68"/>
      <c r="AW2069" s="68"/>
      <c r="AX2069" s="68"/>
      <c r="AY2069" s="68"/>
      <c r="AZ2069" s="68"/>
      <c r="BA2069" s="68"/>
      <c r="BB2069" s="68"/>
      <c r="BC2069" s="68"/>
      <c r="BD2069" s="68"/>
      <c r="BE2069" s="68"/>
      <c r="BF2069" s="68"/>
      <c r="BG2069" s="68"/>
      <c r="BH2069" s="68"/>
      <c r="BI2069" s="68"/>
      <c r="BJ2069" s="68"/>
      <c r="BK2069" s="68"/>
      <c r="BL2069" s="68"/>
      <c r="BM2069" s="68"/>
      <c r="BN2069" s="68"/>
      <c r="BO2069" s="68"/>
      <c r="BP2069" s="68"/>
      <c r="BQ2069" s="68"/>
      <c r="BR2069" s="68"/>
      <c r="BS2069" s="46"/>
    </row>
    <row r="2070" spans="4:71" s="47" customFormat="1" ht="9.75" customHeight="1" x14ac:dyDescent="0.3">
      <c r="D2070" s="68"/>
      <c r="E2070" s="68"/>
      <c r="F2070" s="68"/>
      <c r="G2070" s="68"/>
      <c r="H2070" s="68"/>
      <c r="I2070" s="68"/>
      <c r="J2070" s="68"/>
      <c r="K2070" s="68"/>
      <c r="L2070" s="68"/>
      <c r="M2070" s="68"/>
      <c r="N2070" s="68"/>
      <c r="O2070" s="68"/>
      <c r="P2070" s="68"/>
      <c r="Q2070" s="68"/>
      <c r="R2070" s="68"/>
      <c r="S2070" s="68"/>
      <c r="T2070" s="68"/>
      <c r="U2070" s="68"/>
      <c r="V2070" s="68"/>
      <c r="W2070" s="68"/>
      <c r="X2070" s="68"/>
      <c r="Y2070" s="68"/>
      <c r="Z2070" s="68"/>
      <c r="AA2070" s="68"/>
      <c r="AB2070" s="68"/>
      <c r="AC2070" s="68"/>
      <c r="AD2070" s="68"/>
      <c r="AE2070" s="68"/>
      <c r="AF2070" s="68"/>
      <c r="AG2070" s="68"/>
      <c r="AH2070" s="68"/>
      <c r="AI2070" s="68"/>
      <c r="AJ2070" s="68"/>
      <c r="AK2070" s="68"/>
      <c r="AL2070" s="68"/>
      <c r="AM2070" s="68"/>
      <c r="AN2070" s="68"/>
      <c r="AO2070" s="68"/>
      <c r="AP2070" s="68"/>
      <c r="AQ2070" s="68"/>
      <c r="AR2070" s="68"/>
      <c r="AS2070" s="68"/>
      <c r="AT2070" s="68"/>
      <c r="AU2070" s="68"/>
      <c r="AV2070" s="68"/>
      <c r="AW2070" s="68"/>
      <c r="AX2070" s="68"/>
      <c r="AY2070" s="68"/>
      <c r="AZ2070" s="68"/>
      <c r="BA2070" s="68"/>
      <c r="BB2070" s="68"/>
      <c r="BC2070" s="68"/>
      <c r="BD2070" s="68"/>
      <c r="BE2070" s="68"/>
      <c r="BF2070" s="68"/>
      <c r="BG2070" s="68"/>
      <c r="BH2070" s="68"/>
      <c r="BI2070" s="68"/>
      <c r="BJ2070" s="68"/>
      <c r="BK2070" s="68"/>
      <c r="BL2070" s="68"/>
      <c r="BM2070" s="68"/>
      <c r="BN2070" s="68"/>
      <c r="BO2070" s="68"/>
      <c r="BP2070" s="68"/>
      <c r="BQ2070" s="68"/>
      <c r="BR2070" s="68"/>
      <c r="BS2070" s="46"/>
    </row>
    <row r="2071" spans="4:71" s="47" customFormat="1" ht="9.75" customHeight="1" x14ac:dyDescent="0.3">
      <c r="D2071" s="68"/>
      <c r="E2071" s="68"/>
      <c r="F2071" s="68"/>
      <c r="G2071" s="68"/>
      <c r="H2071" s="68"/>
      <c r="I2071" s="68"/>
      <c r="J2071" s="68"/>
      <c r="K2071" s="68"/>
      <c r="L2071" s="68"/>
      <c r="M2071" s="68"/>
      <c r="N2071" s="68"/>
      <c r="O2071" s="68"/>
      <c r="P2071" s="68"/>
      <c r="Q2071" s="68"/>
      <c r="R2071" s="68"/>
      <c r="S2071" s="68"/>
      <c r="T2071" s="68"/>
      <c r="U2071" s="68"/>
      <c r="V2071" s="68"/>
      <c r="W2071" s="68"/>
      <c r="X2071" s="68"/>
      <c r="Y2071" s="68"/>
      <c r="Z2071" s="68"/>
      <c r="AA2071" s="68"/>
      <c r="AB2071" s="68"/>
      <c r="AC2071" s="68"/>
      <c r="AD2071" s="68"/>
      <c r="AE2071" s="68"/>
      <c r="AF2071" s="68"/>
      <c r="AG2071" s="68"/>
      <c r="AH2071" s="68"/>
      <c r="AI2071" s="68"/>
      <c r="AJ2071" s="68"/>
      <c r="AK2071" s="68"/>
      <c r="AL2071" s="68"/>
      <c r="AM2071" s="68"/>
      <c r="AN2071" s="68"/>
      <c r="AO2071" s="68"/>
      <c r="AP2071" s="68"/>
      <c r="AQ2071" s="68"/>
      <c r="AR2071" s="68"/>
      <c r="AS2071" s="68"/>
      <c r="AT2071" s="68"/>
      <c r="AU2071" s="68"/>
      <c r="AV2071" s="68"/>
      <c r="AW2071" s="68"/>
      <c r="AX2071" s="68"/>
      <c r="AY2071" s="68"/>
      <c r="AZ2071" s="68"/>
      <c r="BA2071" s="68"/>
      <c r="BB2071" s="68"/>
      <c r="BC2071" s="68"/>
      <c r="BD2071" s="68"/>
      <c r="BE2071" s="68"/>
      <c r="BF2071" s="68"/>
      <c r="BG2071" s="68"/>
      <c r="BH2071" s="68"/>
      <c r="BI2071" s="68"/>
      <c r="BJ2071" s="68"/>
      <c r="BK2071" s="68"/>
      <c r="BL2071" s="68"/>
      <c r="BM2071" s="68"/>
      <c r="BN2071" s="68"/>
      <c r="BO2071" s="68"/>
      <c r="BP2071" s="68"/>
      <c r="BQ2071" s="68"/>
      <c r="BR2071" s="68"/>
      <c r="BS2071" s="46"/>
    </row>
    <row r="2072" spans="4:71" s="47" customFormat="1" ht="9.75" customHeight="1" x14ac:dyDescent="0.3">
      <c r="D2072" s="68"/>
      <c r="E2072" s="68"/>
      <c r="F2072" s="68"/>
      <c r="G2072" s="68"/>
      <c r="H2072" s="68"/>
      <c r="I2072" s="68"/>
      <c r="J2072" s="68"/>
      <c r="K2072" s="68"/>
      <c r="L2072" s="68"/>
      <c r="M2072" s="68"/>
      <c r="N2072" s="68"/>
      <c r="O2072" s="68"/>
      <c r="P2072" s="68"/>
      <c r="Q2072" s="68"/>
      <c r="R2072" s="68"/>
      <c r="S2072" s="68"/>
      <c r="T2072" s="68"/>
      <c r="U2072" s="68"/>
      <c r="V2072" s="68"/>
      <c r="W2072" s="68"/>
      <c r="X2072" s="68"/>
      <c r="Y2072" s="68"/>
      <c r="Z2072" s="68"/>
      <c r="AA2072" s="68"/>
      <c r="AB2072" s="68"/>
      <c r="AC2072" s="68"/>
      <c r="AD2072" s="68"/>
      <c r="AE2072" s="68"/>
      <c r="AF2072" s="68"/>
      <c r="AG2072" s="68"/>
      <c r="AH2072" s="68"/>
      <c r="AI2072" s="68"/>
      <c r="AJ2072" s="68"/>
      <c r="AK2072" s="68"/>
      <c r="AL2072" s="68"/>
      <c r="AM2072" s="68"/>
      <c r="AN2072" s="68"/>
      <c r="AO2072" s="68"/>
      <c r="AP2072" s="68"/>
      <c r="AQ2072" s="68"/>
      <c r="AR2072" s="68"/>
      <c r="AS2072" s="68"/>
      <c r="AT2072" s="68"/>
      <c r="AU2072" s="68"/>
      <c r="AV2072" s="68"/>
      <c r="AW2072" s="68"/>
      <c r="AX2072" s="68"/>
      <c r="AY2072" s="68"/>
      <c r="AZ2072" s="68"/>
      <c r="BA2072" s="68"/>
      <c r="BB2072" s="68"/>
      <c r="BC2072" s="68"/>
      <c r="BD2072" s="68"/>
      <c r="BE2072" s="68"/>
      <c r="BF2072" s="68"/>
      <c r="BG2072" s="68"/>
      <c r="BH2072" s="68"/>
      <c r="BI2072" s="68"/>
      <c r="BJ2072" s="68"/>
      <c r="BK2072" s="68"/>
      <c r="BL2072" s="68"/>
      <c r="BM2072" s="68"/>
      <c r="BN2072" s="68"/>
      <c r="BO2072" s="68"/>
      <c r="BP2072" s="68"/>
      <c r="BQ2072" s="68"/>
      <c r="BR2072" s="68"/>
      <c r="BS2072" s="46"/>
    </row>
    <row r="2073" spans="4:71" s="47" customFormat="1" ht="9.75" customHeight="1" x14ac:dyDescent="0.3">
      <c r="D2073" s="68"/>
      <c r="E2073" s="68"/>
      <c r="F2073" s="68"/>
      <c r="G2073" s="68"/>
      <c r="H2073" s="68"/>
      <c r="I2073" s="68"/>
      <c r="J2073" s="68"/>
      <c r="K2073" s="68"/>
      <c r="L2073" s="68"/>
      <c r="M2073" s="68"/>
      <c r="N2073" s="68"/>
      <c r="O2073" s="68"/>
      <c r="P2073" s="68"/>
      <c r="Q2073" s="68"/>
      <c r="R2073" s="68"/>
      <c r="S2073" s="68"/>
      <c r="T2073" s="68"/>
      <c r="U2073" s="68"/>
      <c r="V2073" s="68"/>
      <c r="W2073" s="68"/>
      <c r="X2073" s="68"/>
      <c r="Y2073" s="68"/>
      <c r="Z2073" s="68"/>
      <c r="AA2073" s="68"/>
      <c r="AB2073" s="68"/>
      <c r="AC2073" s="68"/>
      <c r="AD2073" s="68"/>
      <c r="AE2073" s="68"/>
      <c r="AF2073" s="68"/>
      <c r="AG2073" s="68"/>
      <c r="AH2073" s="68"/>
      <c r="AI2073" s="68"/>
      <c r="AJ2073" s="68"/>
      <c r="AK2073" s="68"/>
      <c r="AL2073" s="68"/>
      <c r="AM2073" s="68"/>
      <c r="AN2073" s="68"/>
      <c r="AO2073" s="68"/>
      <c r="AP2073" s="68"/>
      <c r="AQ2073" s="68"/>
      <c r="AR2073" s="68"/>
      <c r="AS2073" s="68"/>
      <c r="AT2073" s="68"/>
      <c r="AU2073" s="68"/>
      <c r="AV2073" s="68"/>
      <c r="AW2073" s="68"/>
      <c r="AX2073" s="68"/>
      <c r="AY2073" s="68"/>
      <c r="AZ2073" s="68"/>
      <c r="BA2073" s="68"/>
      <c r="BB2073" s="68"/>
      <c r="BC2073" s="68"/>
      <c r="BD2073" s="68"/>
      <c r="BE2073" s="68"/>
      <c r="BF2073" s="68"/>
      <c r="BG2073" s="68"/>
      <c r="BH2073" s="68"/>
      <c r="BI2073" s="68"/>
      <c r="BJ2073" s="68"/>
      <c r="BK2073" s="68"/>
      <c r="BL2073" s="68"/>
      <c r="BM2073" s="68"/>
      <c r="BN2073" s="68"/>
      <c r="BO2073" s="68"/>
      <c r="BP2073" s="68"/>
      <c r="BQ2073" s="68"/>
      <c r="BR2073" s="68"/>
      <c r="BS2073" s="46"/>
    </row>
    <row r="2074" spans="4:71" s="47" customFormat="1" ht="9.75" customHeight="1" x14ac:dyDescent="0.3">
      <c r="D2074" s="68"/>
      <c r="E2074" s="68"/>
      <c r="F2074" s="68"/>
      <c r="G2074" s="68"/>
      <c r="H2074" s="68"/>
      <c r="I2074" s="68"/>
      <c r="J2074" s="68"/>
      <c r="K2074" s="68"/>
      <c r="L2074" s="68"/>
      <c r="M2074" s="68"/>
      <c r="N2074" s="68"/>
      <c r="O2074" s="68"/>
      <c r="P2074" s="68"/>
      <c r="Q2074" s="68"/>
      <c r="R2074" s="68"/>
      <c r="S2074" s="68"/>
      <c r="T2074" s="68"/>
      <c r="U2074" s="68"/>
      <c r="V2074" s="68"/>
      <c r="W2074" s="68"/>
      <c r="X2074" s="68"/>
      <c r="Y2074" s="68"/>
      <c r="Z2074" s="68"/>
      <c r="AA2074" s="68"/>
      <c r="AB2074" s="68"/>
      <c r="AC2074" s="68"/>
      <c r="AD2074" s="68"/>
      <c r="AE2074" s="68"/>
      <c r="AF2074" s="68"/>
      <c r="AG2074" s="68"/>
      <c r="AH2074" s="68"/>
      <c r="AI2074" s="68"/>
      <c r="AJ2074" s="68"/>
      <c r="AK2074" s="68"/>
      <c r="AL2074" s="68"/>
      <c r="AM2074" s="68"/>
      <c r="AN2074" s="68"/>
      <c r="AO2074" s="68"/>
      <c r="AP2074" s="68"/>
      <c r="AQ2074" s="68"/>
      <c r="AR2074" s="68"/>
      <c r="AS2074" s="68"/>
      <c r="AT2074" s="68"/>
      <c r="AU2074" s="68"/>
      <c r="AV2074" s="68"/>
      <c r="AW2074" s="68"/>
      <c r="AX2074" s="68"/>
      <c r="AY2074" s="68"/>
      <c r="AZ2074" s="68"/>
      <c r="BA2074" s="68"/>
      <c r="BB2074" s="68"/>
      <c r="BC2074" s="68"/>
      <c r="BD2074" s="68"/>
      <c r="BE2074" s="68"/>
      <c r="BF2074" s="68"/>
      <c r="BG2074" s="68"/>
      <c r="BH2074" s="68"/>
      <c r="BI2074" s="68"/>
      <c r="BJ2074" s="68"/>
      <c r="BK2074" s="68"/>
      <c r="BL2074" s="68"/>
      <c r="BM2074" s="68"/>
      <c r="BN2074" s="68"/>
      <c r="BO2074" s="68"/>
      <c r="BP2074" s="68"/>
      <c r="BQ2074" s="68"/>
      <c r="BR2074" s="68"/>
      <c r="BS2074" s="46"/>
    </row>
    <row r="2075" spans="4:71" s="47" customFormat="1" ht="9.75" customHeight="1" x14ac:dyDescent="0.3">
      <c r="D2075" s="68"/>
      <c r="E2075" s="68"/>
      <c r="F2075" s="68"/>
      <c r="G2075" s="68"/>
      <c r="H2075" s="68"/>
      <c r="I2075" s="68"/>
      <c r="J2075" s="68"/>
      <c r="K2075" s="68"/>
      <c r="L2075" s="68"/>
      <c r="M2075" s="68"/>
      <c r="N2075" s="68"/>
      <c r="O2075" s="68"/>
      <c r="P2075" s="68"/>
      <c r="Q2075" s="68"/>
      <c r="R2075" s="68"/>
      <c r="S2075" s="68"/>
      <c r="T2075" s="68"/>
      <c r="U2075" s="68"/>
      <c r="V2075" s="68"/>
      <c r="W2075" s="68"/>
      <c r="X2075" s="68"/>
      <c r="Y2075" s="68"/>
      <c r="Z2075" s="68"/>
      <c r="AA2075" s="68"/>
      <c r="AB2075" s="68"/>
      <c r="AC2075" s="68"/>
      <c r="AD2075" s="68"/>
      <c r="AE2075" s="68"/>
      <c r="AF2075" s="68"/>
      <c r="AG2075" s="68"/>
      <c r="AH2075" s="68"/>
      <c r="AI2075" s="68"/>
      <c r="AJ2075" s="68"/>
      <c r="AK2075" s="68"/>
      <c r="AL2075" s="68"/>
      <c r="AM2075" s="68"/>
      <c r="AN2075" s="68"/>
      <c r="AO2075" s="68"/>
      <c r="AP2075" s="68"/>
      <c r="AQ2075" s="68"/>
      <c r="AR2075" s="68"/>
      <c r="AS2075" s="68"/>
      <c r="AT2075" s="68"/>
      <c r="AU2075" s="68"/>
      <c r="AV2075" s="68"/>
      <c r="AW2075" s="68"/>
      <c r="AX2075" s="68"/>
      <c r="AY2075" s="68"/>
      <c r="AZ2075" s="68"/>
      <c r="BA2075" s="68"/>
      <c r="BB2075" s="68"/>
      <c r="BC2075" s="68"/>
      <c r="BD2075" s="68"/>
      <c r="BE2075" s="68"/>
      <c r="BF2075" s="68"/>
      <c r="BG2075" s="68"/>
      <c r="BH2075" s="68"/>
      <c r="BI2075" s="68"/>
      <c r="BJ2075" s="68"/>
      <c r="BK2075" s="68"/>
      <c r="BL2075" s="68"/>
      <c r="BM2075" s="68"/>
      <c r="BN2075" s="68"/>
      <c r="BO2075" s="68"/>
      <c r="BP2075" s="68"/>
      <c r="BQ2075" s="68"/>
      <c r="BR2075" s="68"/>
      <c r="BS2075" s="46"/>
    </row>
    <row r="2076" spans="4:71" s="47" customFormat="1" ht="9.75" customHeight="1" x14ac:dyDescent="0.3">
      <c r="D2076" s="68"/>
      <c r="E2076" s="68"/>
      <c r="F2076" s="68"/>
      <c r="G2076" s="68"/>
      <c r="H2076" s="68"/>
      <c r="I2076" s="68"/>
      <c r="J2076" s="68"/>
      <c r="K2076" s="68"/>
      <c r="L2076" s="68"/>
      <c r="M2076" s="68"/>
      <c r="N2076" s="68"/>
      <c r="O2076" s="68"/>
      <c r="P2076" s="68"/>
      <c r="Q2076" s="68"/>
      <c r="R2076" s="68"/>
      <c r="S2076" s="68"/>
      <c r="T2076" s="68"/>
      <c r="U2076" s="68"/>
      <c r="V2076" s="68"/>
      <c r="W2076" s="68"/>
      <c r="X2076" s="68"/>
      <c r="Y2076" s="68"/>
      <c r="Z2076" s="68"/>
      <c r="AA2076" s="68"/>
      <c r="AB2076" s="68"/>
      <c r="AC2076" s="68"/>
      <c r="AD2076" s="68"/>
      <c r="AE2076" s="68"/>
      <c r="AF2076" s="68"/>
      <c r="AG2076" s="68"/>
      <c r="AH2076" s="68"/>
      <c r="AI2076" s="68"/>
      <c r="AJ2076" s="68"/>
      <c r="AK2076" s="68"/>
      <c r="AL2076" s="68"/>
      <c r="AM2076" s="68"/>
      <c r="AN2076" s="68"/>
      <c r="AO2076" s="68"/>
      <c r="AP2076" s="68"/>
      <c r="AQ2076" s="68"/>
      <c r="AR2076" s="68"/>
      <c r="AS2076" s="68"/>
      <c r="AT2076" s="68"/>
      <c r="AU2076" s="68"/>
      <c r="AV2076" s="68"/>
      <c r="AW2076" s="68"/>
      <c r="AX2076" s="68"/>
      <c r="AY2076" s="68"/>
      <c r="AZ2076" s="68"/>
      <c r="BA2076" s="68"/>
      <c r="BB2076" s="68"/>
      <c r="BC2076" s="68"/>
      <c r="BD2076" s="68"/>
      <c r="BE2076" s="68"/>
      <c r="BF2076" s="68"/>
      <c r="BG2076" s="68"/>
      <c r="BH2076" s="68"/>
      <c r="BI2076" s="68"/>
      <c r="BJ2076" s="68"/>
      <c r="BK2076" s="68"/>
      <c r="BL2076" s="68"/>
      <c r="BM2076" s="68"/>
      <c r="BN2076" s="68"/>
      <c r="BO2076" s="68"/>
      <c r="BP2076" s="68"/>
      <c r="BQ2076" s="68"/>
      <c r="BR2076" s="68"/>
      <c r="BS2076" s="46"/>
    </row>
    <row r="2077" spans="4:71" s="47" customFormat="1" ht="9.75" customHeight="1" x14ac:dyDescent="0.3">
      <c r="D2077" s="68"/>
      <c r="E2077" s="68"/>
      <c r="F2077" s="68"/>
      <c r="G2077" s="68"/>
      <c r="H2077" s="68"/>
      <c r="I2077" s="68"/>
      <c r="J2077" s="68"/>
      <c r="K2077" s="68"/>
      <c r="L2077" s="68"/>
      <c r="M2077" s="68"/>
      <c r="N2077" s="68"/>
      <c r="O2077" s="68"/>
      <c r="P2077" s="68"/>
      <c r="Q2077" s="68"/>
      <c r="R2077" s="68"/>
      <c r="S2077" s="68"/>
      <c r="T2077" s="68"/>
      <c r="U2077" s="68"/>
      <c r="V2077" s="68"/>
      <c r="W2077" s="68"/>
      <c r="X2077" s="68"/>
      <c r="Y2077" s="68"/>
      <c r="Z2077" s="68"/>
      <c r="AA2077" s="68"/>
      <c r="AB2077" s="68"/>
      <c r="AC2077" s="68"/>
      <c r="AD2077" s="68"/>
      <c r="AE2077" s="68"/>
      <c r="AF2077" s="68"/>
      <c r="AG2077" s="68"/>
      <c r="AH2077" s="68"/>
      <c r="AI2077" s="68"/>
      <c r="AJ2077" s="68"/>
      <c r="AK2077" s="68"/>
      <c r="AL2077" s="68"/>
      <c r="AM2077" s="68"/>
      <c r="AN2077" s="68"/>
      <c r="AO2077" s="68"/>
      <c r="AP2077" s="68"/>
      <c r="AQ2077" s="68"/>
      <c r="AR2077" s="68"/>
      <c r="AS2077" s="68"/>
      <c r="AT2077" s="68"/>
      <c r="AU2077" s="68"/>
      <c r="AV2077" s="68"/>
      <c r="AW2077" s="68"/>
      <c r="AX2077" s="68"/>
      <c r="AY2077" s="68"/>
      <c r="AZ2077" s="68"/>
      <c r="BA2077" s="68"/>
      <c r="BB2077" s="68"/>
      <c r="BC2077" s="68"/>
      <c r="BD2077" s="68"/>
      <c r="BE2077" s="68"/>
      <c r="BF2077" s="68"/>
      <c r="BG2077" s="68"/>
      <c r="BH2077" s="68"/>
      <c r="BI2077" s="68"/>
      <c r="BJ2077" s="68"/>
      <c r="BK2077" s="68"/>
      <c r="BL2077" s="68"/>
      <c r="BM2077" s="68"/>
      <c r="BN2077" s="68"/>
      <c r="BO2077" s="68"/>
      <c r="BP2077" s="68"/>
      <c r="BQ2077" s="68"/>
      <c r="BR2077" s="68"/>
      <c r="BS2077" s="46"/>
    </row>
    <row r="2078" spans="4:71" s="47" customFormat="1" ht="9.75" customHeight="1" x14ac:dyDescent="0.3">
      <c r="D2078" s="68"/>
      <c r="E2078" s="68"/>
      <c r="F2078" s="68"/>
      <c r="G2078" s="68"/>
      <c r="H2078" s="68"/>
      <c r="I2078" s="68"/>
      <c r="J2078" s="68"/>
      <c r="K2078" s="68"/>
      <c r="L2078" s="68"/>
      <c r="M2078" s="68"/>
      <c r="N2078" s="68"/>
      <c r="O2078" s="68"/>
      <c r="P2078" s="68"/>
      <c r="Q2078" s="68"/>
      <c r="R2078" s="68"/>
      <c r="S2078" s="68"/>
      <c r="T2078" s="68"/>
      <c r="U2078" s="68"/>
      <c r="V2078" s="68"/>
      <c r="W2078" s="68"/>
      <c r="X2078" s="68"/>
      <c r="Y2078" s="68"/>
      <c r="Z2078" s="68"/>
      <c r="AA2078" s="68"/>
      <c r="AB2078" s="68"/>
      <c r="AC2078" s="68"/>
      <c r="AD2078" s="68"/>
      <c r="AE2078" s="68"/>
      <c r="AF2078" s="68"/>
      <c r="AG2078" s="68"/>
      <c r="AH2078" s="68"/>
      <c r="AI2078" s="68"/>
      <c r="AJ2078" s="68"/>
      <c r="AK2078" s="68"/>
      <c r="AL2078" s="68"/>
      <c r="AM2078" s="68"/>
      <c r="AN2078" s="68"/>
      <c r="AO2078" s="68"/>
      <c r="AP2078" s="68"/>
      <c r="AQ2078" s="68"/>
      <c r="AR2078" s="68"/>
      <c r="AS2078" s="68"/>
      <c r="AT2078" s="68"/>
      <c r="AU2078" s="68"/>
      <c r="AV2078" s="68"/>
      <c r="AW2078" s="68"/>
      <c r="AX2078" s="68"/>
      <c r="AY2078" s="68"/>
      <c r="AZ2078" s="68"/>
      <c r="BA2078" s="68"/>
      <c r="BB2078" s="68"/>
      <c r="BC2078" s="68"/>
      <c r="BD2078" s="68"/>
      <c r="BE2078" s="68"/>
      <c r="BF2078" s="68"/>
      <c r="BG2078" s="68"/>
      <c r="BH2078" s="68"/>
      <c r="BI2078" s="68"/>
      <c r="BJ2078" s="68"/>
      <c r="BK2078" s="68"/>
      <c r="BL2078" s="68"/>
      <c r="BM2078" s="68"/>
      <c r="BN2078" s="68"/>
      <c r="BO2078" s="68"/>
      <c r="BP2078" s="68"/>
      <c r="BQ2078" s="68"/>
      <c r="BR2078" s="68"/>
      <c r="BS2078" s="46"/>
    </row>
    <row r="2079" spans="4:71" s="47" customFormat="1" ht="9.75" customHeight="1" x14ac:dyDescent="0.3">
      <c r="D2079" s="68"/>
      <c r="E2079" s="68"/>
      <c r="F2079" s="68"/>
      <c r="G2079" s="68"/>
      <c r="H2079" s="68"/>
      <c r="I2079" s="68"/>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46"/>
    </row>
    <row r="2080" spans="4:71" s="47" customFormat="1" ht="9.75" customHeight="1" x14ac:dyDescent="0.3">
      <c r="D2080" s="68"/>
      <c r="E2080" s="68"/>
      <c r="F2080" s="68"/>
      <c r="G2080" s="68"/>
      <c r="H2080" s="68"/>
      <c r="I2080" s="68"/>
      <c r="J2080" s="68"/>
      <c r="K2080" s="68"/>
      <c r="L2080" s="68"/>
      <c r="M2080" s="68"/>
      <c r="N2080" s="68"/>
      <c r="O2080" s="68"/>
      <c r="P2080" s="68"/>
      <c r="Q2080" s="68"/>
      <c r="R2080" s="68"/>
      <c r="S2080" s="68"/>
      <c r="T2080" s="68"/>
      <c r="U2080" s="68"/>
      <c r="V2080" s="68"/>
      <c r="W2080" s="68"/>
      <c r="X2080" s="68"/>
      <c r="Y2080" s="68"/>
      <c r="Z2080" s="68"/>
      <c r="AA2080" s="68"/>
      <c r="AB2080" s="68"/>
      <c r="AC2080" s="68"/>
      <c r="AD2080" s="68"/>
      <c r="AE2080" s="68"/>
      <c r="AF2080" s="68"/>
      <c r="AG2080" s="68"/>
      <c r="AH2080" s="68"/>
      <c r="AI2080" s="68"/>
      <c r="AJ2080" s="68"/>
      <c r="AK2080" s="68"/>
      <c r="AL2080" s="68"/>
      <c r="AM2080" s="68"/>
      <c r="AN2080" s="68"/>
      <c r="AO2080" s="68"/>
      <c r="AP2080" s="68"/>
      <c r="AQ2080" s="68"/>
      <c r="AR2080" s="68"/>
      <c r="AS2080" s="68"/>
      <c r="AT2080" s="68"/>
      <c r="AU2080" s="68"/>
      <c r="AV2080" s="68"/>
      <c r="AW2080" s="68"/>
      <c r="AX2080" s="68"/>
      <c r="AY2080" s="68"/>
      <c r="AZ2080" s="68"/>
      <c r="BA2080" s="68"/>
      <c r="BB2080" s="68"/>
      <c r="BC2080" s="68"/>
      <c r="BD2080" s="68"/>
      <c r="BE2080" s="68"/>
      <c r="BF2080" s="68"/>
      <c r="BG2080" s="68"/>
      <c r="BH2080" s="68"/>
      <c r="BI2080" s="68"/>
      <c r="BJ2080" s="68"/>
      <c r="BK2080" s="68"/>
      <c r="BL2080" s="68"/>
      <c r="BM2080" s="68"/>
      <c r="BN2080" s="68"/>
      <c r="BO2080" s="68"/>
      <c r="BP2080" s="68"/>
      <c r="BQ2080" s="68"/>
      <c r="BR2080" s="68"/>
      <c r="BS2080" s="46"/>
    </row>
    <row r="2081" spans="4:71" s="47" customFormat="1" ht="9.75" customHeight="1" x14ac:dyDescent="0.3">
      <c r="D2081" s="68"/>
      <c r="E2081" s="68"/>
      <c r="F2081" s="68"/>
      <c r="G2081" s="68"/>
      <c r="H2081" s="68"/>
      <c r="I2081" s="68"/>
      <c r="J2081" s="68"/>
      <c r="K2081" s="68"/>
      <c r="L2081" s="68"/>
      <c r="M2081" s="68"/>
      <c r="N2081" s="68"/>
      <c r="O2081" s="68"/>
      <c r="P2081" s="68"/>
      <c r="Q2081" s="68"/>
      <c r="R2081" s="68"/>
      <c r="S2081" s="68"/>
      <c r="T2081" s="68"/>
      <c r="U2081" s="68"/>
      <c r="V2081" s="68"/>
      <c r="W2081" s="68"/>
      <c r="X2081" s="68"/>
      <c r="Y2081" s="68"/>
      <c r="Z2081" s="68"/>
      <c r="AA2081" s="68"/>
      <c r="AB2081" s="68"/>
      <c r="AC2081" s="68"/>
      <c r="AD2081" s="68"/>
      <c r="AE2081" s="68"/>
      <c r="AF2081" s="68"/>
      <c r="AG2081" s="68"/>
      <c r="AH2081" s="68"/>
      <c r="AI2081" s="68"/>
      <c r="AJ2081" s="68"/>
      <c r="AK2081" s="68"/>
      <c r="AL2081" s="68"/>
      <c r="AM2081" s="68"/>
      <c r="AN2081" s="68"/>
      <c r="AO2081" s="68"/>
      <c r="AP2081" s="68"/>
      <c r="AQ2081" s="68"/>
      <c r="AR2081" s="68"/>
      <c r="AS2081" s="68"/>
      <c r="AT2081" s="68"/>
      <c r="AU2081" s="68"/>
      <c r="AV2081" s="68"/>
      <c r="AW2081" s="68"/>
      <c r="AX2081" s="68"/>
      <c r="AY2081" s="68"/>
      <c r="AZ2081" s="68"/>
      <c r="BA2081" s="68"/>
      <c r="BB2081" s="68"/>
      <c r="BC2081" s="68"/>
      <c r="BD2081" s="68"/>
      <c r="BE2081" s="68"/>
      <c r="BF2081" s="68"/>
      <c r="BG2081" s="68"/>
      <c r="BH2081" s="68"/>
      <c r="BI2081" s="68"/>
      <c r="BJ2081" s="68"/>
      <c r="BK2081" s="68"/>
      <c r="BL2081" s="68"/>
      <c r="BM2081" s="68"/>
      <c r="BN2081" s="68"/>
      <c r="BO2081" s="68"/>
      <c r="BP2081" s="68"/>
      <c r="BQ2081" s="68"/>
      <c r="BR2081" s="68"/>
      <c r="BS2081" s="46"/>
    </row>
    <row r="2082" spans="4:71" s="47" customFormat="1" ht="9.75" customHeight="1" x14ac:dyDescent="0.3">
      <c r="D2082" s="68"/>
      <c r="E2082" s="68"/>
      <c r="F2082" s="68"/>
      <c r="G2082" s="68"/>
      <c r="H2082" s="68"/>
      <c r="I2082" s="68"/>
      <c r="J2082" s="68"/>
      <c r="K2082" s="68"/>
      <c r="L2082" s="68"/>
      <c r="M2082" s="68"/>
      <c r="N2082" s="68"/>
      <c r="O2082" s="68"/>
      <c r="P2082" s="68"/>
      <c r="Q2082" s="68"/>
      <c r="R2082" s="68"/>
      <c r="S2082" s="68"/>
      <c r="T2082" s="68"/>
      <c r="U2082" s="68"/>
      <c r="V2082" s="68"/>
      <c r="W2082" s="68"/>
      <c r="X2082" s="68"/>
      <c r="Y2082" s="68"/>
      <c r="Z2082" s="68"/>
      <c r="AA2082" s="68"/>
      <c r="AB2082" s="68"/>
      <c r="AC2082" s="68"/>
      <c r="AD2082" s="68"/>
      <c r="AE2082" s="68"/>
      <c r="AF2082" s="68"/>
      <c r="AG2082" s="68"/>
      <c r="AH2082" s="68"/>
      <c r="AI2082" s="68"/>
      <c r="AJ2082" s="68"/>
      <c r="AK2082" s="68"/>
      <c r="AL2082" s="68"/>
      <c r="AM2082" s="68"/>
      <c r="AN2082" s="68"/>
      <c r="AO2082" s="68"/>
      <c r="AP2082" s="68"/>
      <c r="AQ2082" s="68"/>
      <c r="AR2082" s="68"/>
      <c r="AS2082" s="68"/>
      <c r="AT2082" s="68"/>
      <c r="AU2082" s="68"/>
      <c r="AV2082" s="68"/>
      <c r="AW2082" s="68"/>
      <c r="AX2082" s="68"/>
      <c r="AY2082" s="68"/>
      <c r="AZ2082" s="68"/>
      <c r="BA2082" s="68"/>
      <c r="BB2082" s="68"/>
      <c r="BC2082" s="68"/>
      <c r="BD2082" s="68"/>
      <c r="BE2082" s="68"/>
      <c r="BF2082" s="68"/>
      <c r="BG2082" s="68"/>
      <c r="BH2082" s="68"/>
      <c r="BI2082" s="68"/>
      <c r="BJ2082" s="68"/>
      <c r="BK2082" s="68"/>
      <c r="BL2082" s="68"/>
      <c r="BM2082" s="68"/>
      <c r="BN2082" s="68"/>
      <c r="BO2082" s="68"/>
      <c r="BP2082" s="68"/>
      <c r="BQ2082" s="68"/>
      <c r="BR2082" s="68"/>
      <c r="BS2082" s="46"/>
    </row>
    <row r="2083" spans="4:71" s="47" customFormat="1" ht="9.75" customHeight="1" x14ac:dyDescent="0.3">
      <c r="D2083" s="68"/>
      <c r="E2083" s="68"/>
      <c r="F2083" s="68"/>
      <c r="G2083" s="68"/>
      <c r="H2083" s="68"/>
      <c r="I2083" s="68"/>
      <c r="J2083" s="68"/>
      <c r="K2083" s="68"/>
      <c r="L2083" s="68"/>
      <c r="M2083" s="68"/>
      <c r="N2083" s="68"/>
      <c r="O2083" s="68"/>
      <c r="P2083" s="68"/>
      <c r="Q2083" s="68"/>
      <c r="R2083" s="68"/>
      <c r="S2083" s="68"/>
      <c r="T2083" s="68"/>
      <c r="U2083" s="68"/>
      <c r="V2083" s="68"/>
      <c r="W2083" s="68"/>
      <c r="X2083" s="68"/>
      <c r="Y2083" s="68"/>
      <c r="Z2083" s="68"/>
      <c r="AA2083" s="68"/>
      <c r="AB2083" s="68"/>
      <c r="AC2083" s="68"/>
      <c r="AD2083" s="68"/>
      <c r="AE2083" s="68"/>
      <c r="AF2083" s="68"/>
      <c r="AG2083" s="68"/>
      <c r="AH2083" s="68"/>
      <c r="AI2083" s="68"/>
      <c r="AJ2083" s="68"/>
      <c r="AK2083" s="68"/>
      <c r="AL2083" s="68"/>
      <c r="AM2083" s="68"/>
      <c r="AN2083" s="68"/>
      <c r="AO2083" s="68"/>
      <c r="AP2083" s="68"/>
      <c r="AQ2083" s="68"/>
      <c r="AR2083" s="68"/>
      <c r="AS2083" s="68"/>
      <c r="AT2083" s="68"/>
      <c r="AU2083" s="68"/>
      <c r="AV2083" s="68"/>
      <c r="AW2083" s="68"/>
      <c r="AX2083" s="68"/>
      <c r="AY2083" s="68"/>
      <c r="AZ2083" s="68"/>
      <c r="BA2083" s="68"/>
      <c r="BB2083" s="68"/>
      <c r="BC2083" s="68"/>
      <c r="BD2083" s="68"/>
      <c r="BE2083" s="68"/>
      <c r="BF2083" s="68"/>
      <c r="BG2083" s="68"/>
      <c r="BH2083" s="68"/>
      <c r="BI2083" s="68"/>
      <c r="BJ2083" s="68"/>
      <c r="BK2083" s="68"/>
      <c r="BL2083" s="68"/>
      <c r="BM2083" s="68"/>
      <c r="BN2083" s="68"/>
      <c r="BO2083" s="68"/>
      <c r="BP2083" s="68"/>
      <c r="BQ2083" s="68"/>
      <c r="BR2083" s="68"/>
      <c r="BS2083" s="46"/>
    </row>
    <row r="2084" spans="4:71" s="47" customFormat="1" ht="9.75" customHeight="1" x14ac:dyDescent="0.3">
      <c r="D2084" s="68"/>
      <c r="E2084" s="68"/>
      <c r="F2084" s="68"/>
      <c r="G2084" s="68"/>
      <c r="H2084" s="68"/>
      <c r="I2084" s="68"/>
      <c r="J2084" s="68"/>
      <c r="K2084" s="68"/>
      <c r="L2084" s="68"/>
      <c r="M2084" s="68"/>
      <c r="N2084" s="68"/>
      <c r="O2084" s="68"/>
      <c r="P2084" s="68"/>
      <c r="Q2084" s="68"/>
      <c r="R2084" s="68"/>
      <c r="S2084" s="68"/>
      <c r="T2084" s="68"/>
      <c r="U2084" s="68"/>
      <c r="V2084" s="68"/>
      <c r="W2084" s="68"/>
      <c r="X2084" s="68"/>
      <c r="Y2084" s="68"/>
      <c r="Z2084" s="68"/>
      <c r="AA2084" s="68"/>
      <c r="AB2084" s="68"/>
      <c r="AC2084" s="68"/>
      <c r="AD2084" s="68"/>
      <c r="AE2084" s="68"/>
      <c r="AF2084" s="68"/>
      <c r="AG2084" s="68"/>
      <c r="AH2084" s="68"/>
      <c r="AI2084" s="68"/>
      <c r="AJ2084" s="68"/>
      <c r="AK2084" s="68"/>
      <c r="AL2084" s="68"/>
      <c r="AM2084" s="68"/>
      <c r="AN2084" s="68"/>
      <c r="AO2084" s="68"/>
      <c r="AP2084" s="68"/>
      <c r="AQ2084" s="68"/>
      <c r="AR2084" s="68"/>
      <c r="AS2084" s="68"/>
      <c r="AT2084" s="68"/>
      <c r="AU2084" s="68"/>
      <c r="AV2084" s="68"/>
      <c r="AW2084" s="68"/>
      <c r="AX2084" s="68"/>
      <c r="AY2084" s="68"/>
      <c r="AZ2084" s="68"/>
      <c r="BA2084" s="68"/>
      <c r="BB2084" s="68"/>
      <c r="BC2084" s="68"/>
      <c r="BD2084" s="68"/>
      <c r="BE2084" s="68"/>
      <c r="BF2084" s="68"/>
      <c r="BG2084" s="68"/>
      <c r="BH2084" s="68"/>
      <c r="BI2084" s="68"/>
      <c r="BJ2084" s="68"/>
      <c r="BK2084" s="68"/>
      <c r="BL2084" s="68"/>
      <c r="BM2084" s="68"/>
      <c r="BN2084" s="68"/>
      <c r="BO2084" s="68"/>
      <c r="BP2084" s="68"/>
      <c r="BQ2084" s="68"/>
      <c r="BR2084" s="68"/>
      <c r="BS2084" s="46"/>
    </row>
    <row r="2085" spans="4:71" s="47" customFormat="1" ht="9.75" customHeight="1" x14ac:dyDescent="0.3">
      <c r="D2085" s="68"/>
      <c r="E2085" s="68"/>
      <c r="F2085" s="68"/>
      <c r="G2085" s="68"/>
      <c r="H2085" s="68"/>
      <c r="I2085" s="68"/>
      <c r="J2085" s="68"/>
      <c r="K2085" s="68"/>
      <c r="L2085" s="68"/>
      <c r="M2085" s="68"/>
      <c r="N2085" s="68"/>
      <c r="O2085" s="68"/>
      <c r="P2085" s="68"/>
      <c r="Q2085" s="68"/>
      <c r="R2085" s="68"/>
      <c r="S2085" s="68"/>
      <c r="T2085" s="68"/>
      <c r="U2085" s="68"/>
      <c r="V2085" s="68"/>
      <c r="W2085" s="68"/>
      <c r="X2085" s="68"/>
      <c r="Y2085" s="68"/>
      <c r="Z2085" s="68"/>
      <c r="AA2085" s="68"/>
      <c r="AB2085" s="68"/>
      <c r="AC2085" s="68"/>
      <c r="AD2085" s="68"/>
      <c r="AE2085" s="68"/>
      <c r="AF2085" s="68"/>
      <c r="AG2085" s="68"/>
      <c r="AH2085" s="68"/>
      <c r="AI2085" s="68"/>
      <c r="AJ2085" s="68"/>
      <c r="AK2085" s="68"/>
      <c r="AL2085" s="68"/>
      <c r="AM2085" s="68"/>
      <c r="AN2085" s="68"/>
      <c r="AO2085" s="68"/>
      <c r="AP2085" s="68"/>
      <c r="AQ2085" s="68"/>
      <c r="AR2085" s="68"/>
      <c r="AS2085" s="68"/>
      <c r="AT2085" s="68"/>
      <c r="AU2085" s="68"/>
      <c r="AV2085" s="68"/>
      <c r="AW2085" s="68"/>
      <c r="AX2085" s="68"/>
      <c r="AY2085" s="68"/>
      <c r="AZ2085" s="68"/>
      <c r="BA2085" s="68"/>
      <c r="BB2085" s="68"/>
      <c r="BC2085" s="68"/>
      <c r="BD2085" s="68"/>
      <c r="BE2085" s="68"/>
      <c r="BF2085" s="68"/>
      <c r="BG2085" s="68"/>
      <c r="BH2085" s="68"/>
      <c r="BI2085" s="68"/>
      <c r="BJ2085" s="68"/>
      <c r="BK2085" s="68"/>
      <c r="BL2085" s="68"/>
      <c r="BM2085" s="68"/>
      <c r="BN2085" s="68"/>
      <c r="BO2085" s="68"/>
      <c r="BP2085" s="68"/>
      <c r="BQ2085" s="68"/>
      <c r="BR2085" s="68"/>
      <c r="BS2085" s="46"/>
    </row>
    <row r="2086" spans="4:71" s="47" customFormat="1" ht="9.75" customHeight="1" x14ac:dyDescent="0.3">
      <c r="D2086" s="68"/>
      <c r="E2086" s="68"/>
      <c r="F2086" s="68"/>
      <c r="G2086" s="68"/>
      <c r="H2086" s="68"/>
      <c r="I2086" s="68"/>
      <c r="J2086" s="68"/>
      <c r="K2086" s="68"/>
      <c r="L2086" s="68"/>
      <c r="M2086" s="68"/>
      <c r="N2086" s="68"/>
      <c r="O2086" s="68"/>
      <c r="P2086" s="68"/>
      <c r="Q2086" s="68"/>
      <c r="R2086" s="68"/>
      <c r="S2086" s="68"/>
      <c r="T2086" s="68"/>
      <c r="U2086" s="68"/>
      <c r="V2086" s="68"/>
      <c r="W2086" s="68"/>
      <c r="X2086" s="68"/>
      <c r="Y2086" s="68"/>
      <c r="Z2086" s="68"/>
      <c r="AA2086" s="68"/>
      <c r="AB2086" s="68"/>
      <c r="AC2086" s="68"/>
      <c r="AD2086" s="68"/>
      <c r="AE2086" s="68"/>
      <c r="AF2086" s="68"/>
      <c r="AG2086" s="68"/>
      <c r="AH2086" s="68"/>
      <c r="AI2086" s="68"/>
      <c r="AJ2086" s="68"/>
      <c r="AK2086" s="68"/>
      <c r="AL2086" s="68"/>
      <c r="AM2086" s="68"/>
      <c r="AN2086" s="68"/>
      <c r="AO2086" s="68"/>
      <c r="AP2086" s="68"/>
      <c r="AQ2086" s="68"/>
      <c r="AR2086" s="68"/>
      <c r="AS2086" s="68"/>
      <c r="AT2086" s="68"/>
      <c r="AU2086" s="68"/>
      <c r="AV2086" s="68"/>
      <c r="AW2086" s="68"/>
      <c r="AX2086" s="68"/>
      <c r="AY2086" s="68"/>
      <c r="AZ2086" s="68"/>
      <c r="BA2086" s="68"/>
      <c r="BB2086" s="68"/>
      <c r="BC2086" s="68"/>
      <c r="BD2086" s="68"/>
      <c r="BE2086" s="68"/>
      <c r="BF2086" s="68"/>
      <c r="BG2086" s="68"/>
      <c r="BH2086" s="68"/>
      <c r="BI2086" s="68"/>
      <c r="BJ2086" s="68"/>
      <c r="BK2086" s="68"/>
      <c r="BL2086" s="68"/>
      <c r="BM2086" s="68"/>
      <c r="BN2086" s="68"/>
      <c r="BO2086" s="68"/>
      <c r="BP2086" s="68"/>
      <c r="BQ2086" s="68"/>
      <c r="BR2086" s="68"/>
      <c r="BS2086" s="46"/>
    </row>
    <row r="2087" spans="4:71" s="47" customFormat="1" ht="9.75" customHeight="1" x14ac:dyDescent="0.3">
      <c r="D2087" s="68"/>
      <c r="E2087" s="68"/>
      <c r="F2087" s="68"/>
      <c r="G2087" s="68"/>
      <c r="H2087" s="68"/>
      <c r="I2087" s="68"/>
      <c r="J2087" s="68"/>
      <c r="K2087" s="68"/>
      <c r="L2087" s="68"/>
      <c r="M2087" s="68"/>
      <c r="N2087" s="68"/>
      <c r="O2087" s="68"/>
      <c r="P2087" s="68"/>
      <c r="Q2087" s="68"/>
      <c r="R2087" s="68"/>
      <c r="S2087" s="68"/>
      <c r="T2087" s="68"/>
      <c r="U2087" s="68"/>
      <c r="V2087" s="68"/>
      <c r="W2087" s="68"/>
      <c r="X2087" s="68"/>
      <c r="Y2087" s="68"/>
      <c r="Z2087" s="68"/>
      <c r="AA2087" s="68"/>
      <c r="AB2087" s="68"/>
      <c r="AC2087" s="68"/>
      <c r="AD2087" s="68"/>
      <c r="AE2087" s="68"/>
      <c r="AF2087" s="68"/>
      <c r="AG2087" s="68"/>
      <c r="AH2087" s="68"/>
      <c r="AI2087" s="68"/>
      <c r="AJ2087" s="68"/>
      <c r="AK2087" s="68"/>
      <c r="AL2087" s="68"/>
      <c r="AM2087" s="68"/>
      <c r="AN2087" s="68"/>
      <c r="AO2087" s="68"/>
      <c r="AP2087" s="68"/>
      <c r="AQ2087" s="68"/>
      <c r="AR2087" s="68"/>
      <c r="AS2087" s="68"/>
      <c r="AT2087" s="68"/>
      <c r="AU2087" s="68"/>
      <c r="AV2087" s="68"/>
      <c r="AW2087" s="68"/>
      <c r="AX2087" s="68"/>
      <c r="AY2087" s="68"/>
      <c r="AZ2087" s="68"/>
      <c r="BA2087" s="68"/>
      <c r="BB2087" s="68"/>
      <c r="BC2087" s="68"/>
      <c r="BD2087" s="68"/>
      <c r="BE2087" s="68"/>
      <c r="BF2087" s="68"/>
      <c r="BG2087" s="68"/>
      <c r="BH2087" s="68"/>
      <c r="BI2087" s="68"/>
      <c r="BJ2087" s="68"/>
      <c r="BK2087" s="68"/>
      <c r="BL2087" s="68"/>
      <c r="BM2087" s="68"/>
      <c r="BN2087" s="68"/>
      <c r="BO2087" s="68"/>
      <c r="BP2087" s="68"/>
      <c r="BQ2087" s="68"/>
      <c r="BR2087" s="68"/>
      <c r="BS2087" s="46"/>
    </row>
    <row r="2088" spans="4:71" s="47" customFormat="1" ht="9.75" customHeight="1" x14ac:dyDescent="0.3">
      <c r="D2088" s="68"/>
      <c r="E2088" s="68"/>
      <c r="F2088" s="68"/>
      <c r="G2088" s="68"/>
      <c r="H2088" s="68"/>
      <c r="I2088" s="68"/>
      <c r="J2088" s="68"/>
      <c r="K2088" s="68"/>
      <c r="L2088" s="68"/>
      <c r="M2088" s="68"/>
      <c r="N2088" s="68"/>
      <c r="O2088" s="68"/>
      <c r="P2088" s="68"/>
      <c r="Q2088" s="68"/>
      <c r="R2088" s="68"/>
      <c r="S2088" s="68"/>
      <c r="T2088" s="68"/>
      <c r="U2088" s="68"/>
      <c r="V2088" s="68"/>
      <c r="W2088" s="68"/>
      <c r="X2088" s="68"/>
      <c r="Y2088" s="68"/>
      <c r="Z2088" s="68"/>
      <c r="AA2088" s="68"/>
      <c r="AB2088" s="68"/>
      <c r="AC2088" s="68"/>
      <c r="AD2088" s="68"/>
      <c r="AE2088" s="68"/>
      <c r="AF2088" s="68"/>
      <c r="AG2088" s="68"/>
      <c r="AH2088" s="68"/>
      <c r="AI2088" s="68"/>
      <c r="AJ2088" s="68"/>
      <c r="AK2088" s="68"/>
      <c r="AL2088" s="68"/>
      <c r="AM2088" s="68"/>
      <c r="AN2088" s="68"/>
      <c r="AO2088" s="68"/>
      <c r="AP2088" s="68"/>
      <c r="AQ2088" s="68"/>
      <c r="AR2088" s="68"/>
      <c r="AS2088" s="68"/>
      <c r="AT2088" s="68"/>
      <c r="AU2088" s="68"/>
      <c r="AV2088" s="68"/>
      <c r="AW2088" s="68"/>
      <c r="AX2088" s="68"/>
      <c r="AY2088" s="68"/>
      <c r="AZ2088" s="68"/>
      <c r="BA2088" s="68"/>
      <c r="BB2088" s="68"/>
      <c r="BC2088" s="68"/>
      <c r="BD2088" s="68"/>
      <c r="BE2088" s="68"/>
      <c r="BF2088" s="68"/>
      <c r="BG2088" s="68"/>
      <c r="BH2088" s="68"/>
      <c r="BI2088" s="68"/>
      <c r="BJ2088" s="68"/>
      <c r="BK2088" s="68"/>
      <c r="BL2088" s="68"/>
      <c r="BM2088" s="68"/>
      <c r="BN2088" s="68"/>
      <c r="BO2088" s="68"/>
      <c r="BP2088" s="68"/>
      <c r="BQ2088" s="68"/>
      <c r="BR2088" s="68"/>
      <c r="BS2088" s="46"/>
    </row>
    <row r="2089" spans="4:71" s="47" customFormat="1" ht="9.75" customHeight="1" x14ac:dyDescent="0.3">
      <c r="D2089" s="68"/>
      <c r="E2089" s="68"/>
      <c r="F2089" s="68"/>
      <c r="G2089" s="68"/>
      <c r="H2089" s="68"/>
      <c r="I2089" s="68"/>
      <c r="J2089" s="68"/>
      <c r="K2089" s="68"/>
      <c r="L2089" s="68"/>
      <c r="M2089" s="68"/>
      <c r="N2089" s="68"/>
      <c r="O2089" s="68"/>
      <c r="P2089" s="68"/>
      <c r="Q2089" s="68"/>
      <c r="R2089" s="68"/>
      <c r="S2089" s="68"/>
      <c r="T2089" s="68"/>
      <c r="U2089" s="68"/>
      <c r="V2089" s="68"/>
      <c r="W2089" s="68"/>
      <c r="X2089" s="68"/>
      <c r="Y2089" s="68"/>
      <c r="Z2089" s="68"/>
      <c r="AA2089" s="68"/>
      <c r="AB2089" s="68"/>
      <c r="AC2089" s="68"/>
      <c r="AD2089" s="68"/>
      <c r="AE2089" s="68"/>
      <c r="AF2089" s="68"/>
      <c r="AG2089" s="68"/>
      <c r="AH2089" s="68"/>
      <c r="AI2089" s="68"/>
      <c r="AJ2089" s="68"/>
      <c r="AK2089" s="68"/>
      <c r="AL2089" s="68"/>
      <c r="AM2089" s="68"/>
      <c r="AN2089" s="68"/>
      <c r="AO2089" s="68"/>
      <c r="AP2089" s="68"/>
      <c r="AQ2089" s="68"/>
      <c r="AR2089" s="68"/>
      <c r="AS2089" s="68"/>
      <c r="AT2089" s="68"/>
      <c r="AU2089" s="68"/>
      <c r="AV2089" s="68"/>
      <c r="AW2089" s="68"/>
      <c r="AX2089" s="68"/>
      <c r="AY2089" s="68"/>
      <c r="AZ2089" s="68"/>
      <c r="BA2089" s="68"/>
      <c r="BB2089" s="68"/>
      <c r="BC2089" s="68"/>
      <c r="BD2089" s="68"/>
      <c r="BE2089" s="68"/>
      <c r="BF2089" s="68"/>
      <c r="BG2089" s="68"/>
      <c r="BH2089" s="68"/>
      <c r="BI2089" s="68"/>
      <c r="BJ2089" s="68"/>
      <c r="BK2089" s="68"/>
      <c r="BL2089" s="68"/>
      <c r="BM2089" s="68"/>
      <c r="BN2089" s="68"/>
      <c r="BO2089" s="68"/>
      <c r="BP2089" s="68"/>
      <c r="BQ2089" s="68"/>
      <c r="BR2089" s="68"/>
      <c r="BS2089" s="46"/>
    </row>
    <row r="2090" spans="4:71" s="47" customFormat="1" ht="9.75" customHeight="1" x14ac:dyDescent="0.3">
      <c r="D2090" s="68"/>
      <c r="E2090" s="68"/>
      <c r="F2090" s="68"/>
      <c r="G2090" s="68"/>
      <c r="H2090" s="68"/>
      <c r="I2090" s="68"/>
      <c r="J2090" s="68"/>
      <c r="K2090" s="68"/>
      <c r="L2090" s="68"/>
      <c r="M2090" s="68"/>
      <c r="N2090" s="68"/>
      <c r="O2090" s="68"/>
      <c r="P2090" s="68"/>
      <c r="Q2090" s="68"/>
      <c r="R2090" s="68"/>
      <c r="S2090" s="68"/>
      <c r="T2090" s="68"/>
      <c r="U2090" s="68"/>
      <c r="V2090" s="68"/>
      <c r="W2090" s="68"/>
      <c r="X2090" s="68"/>
      <c r="Y2090" s="68"/>
      <c r="Z2090" s="68"/>
      <c r="AA2090" s="68"/>
      <c r="AB2090" s="68"/>
      <c r="AC2090" s="68"/>
      <c r="AD2090" s="68"/>
      <c r="AE2090" s="68"/>
      <c r="AF2090" s="68"/>
      <c r="AG2090" s="68"/>
      <c r="AH2090" s="68"/>
      <c r="AI2090" s="68"/>
      <c r="AJ2090" s="68"/>
      <c r="AK2090" s="68"/>
      <c r="AL2090" s="68"/>
      <c r="AM2090" s="68"/>
      <c r="AN2090" s="68"/>
      <c r="AO2090" s="68"/>
      <c r="AP2090" s="68"/>
      <c r="AQ2090" s="68"/>
      <c r="AR2090" s="68"/>
      <c r="AS2090" s="68"/>
      <c r="AT2090" s="68"/>
      <c r="AU2090" s="68"/>
      <c r="AV2090" s="68"/>
      <c r="AW2090" s="68"/>
      <c r="AX2090" s="68"/>
      <c r="AY2090" s="68"/>
      <c r="AZ2090" s="68"/>
      <c r="BA2090" s="68"/>
      <c r="BB2090" s="68"/>
      <c r="BC2090" s="68"/>
      <c r="BD2090" s="68"/>
      <c r="BE2090" s="68"/>
      <c r="BF2090" s="68"/>
      <c r="BG2090" s="68"/>
      <c r="BH2090" s="68"/>
      <c r="BI2090" s="68"/>
      <c r="BJ2090" s="68"/>
      <c r="BK2090" s="68"/>
      <c r="BL2090" s="68"/>
      <c r="BM2090" s="68"/>
      <c r="BN2090" s="68"/>
      <c r="BO2090" s="68"/>
      <c r="BP2090" s="68"/>
      <c r="BQ2090" s="68"/>
      <c r="BR2090" s="68"/>
      <c r="BS2090" s="46"/>
    </row>
    <row r="2091" spans="4:71" s="47" customFormat="1" ht="9.75" customHeight="1" x14ac:dyDescent="0.3">
      <c r="D2091" s="68"/>
      <c r="E2091" s="68"/>
      <c r="F2091" s="68"/>
      <c r="G2091" s="68"/>
      <c r="H2091" s="68"/>
      <c r="I2091" s="68"/>
      <c r="J2091" s="68"/>
      <c r="K2091" s="68"/>
      <c r="L2091" s="68"/>
      <c r="M2091" s="68"/>
      <c r="N2091" s="68"/>
      <c r="O2091" s="68"/>
      <c r="P2091" s="68"/>
      <c r="Q2091" s="68"/>
      <c r="R2091" s="68"/>
      <c r="S2091" s="68"/>
      <c r="T2091" s="68"/>
      <c r="U2091" s="68"/>
      <c r="V2091" s="68"/>
      <c r="W2091" s="68"/>
      <c r="X2091" s="68"/>
      <c r="Y2091" s="68"/>
      <c r="Z2091" s="68"/>
      <c r="AA2091" s="68"/>
      <c r="AB2091" s="68"/>
      <c r="AC2091" s="68"/>
      <c r="AD2091" s="68"/>
      <c r="AE2091" s="68"/>
      <c r="AF2091" s="68"/>
      <c r="AG2091" s="68"/>
      <c r="AH2091" s="68"/>
      <c r="AI2091" s="68"/>
      <c r="AJ2091" s="68"/>
      <c r="AK2091" s="68"/>
      <c r="AL2091" s="68"/>
      <c r="AM2091" s="68"/>
      <c r="AN2091" s="68"/>
      <c r="AO2091" s="68"/>
      <c r="AP2091" s="68"/>
      <c r="AQ2091" s="68"/>
      <c r="AR2091" s="68"/>
      <c r="AS2091" s="68"/>
      <c r="AT2091" s="68"/>
      <c r="AU2091" s="68"/>
      <c r="AV2091" s="68"/>
      <c r="AW2091" s="68"/>
      <c r="AX2091" s="68"/>
      <c r="AY2091" s="68"/>
      <c r="AZ2091" s="68"/>
      <c r="BA2091" s="68"/>
      <c r="BB2091" s="68"/>
      <c r="BC2091" s="68"/>
      <c r="BD2091" s="68"/>
      <c r="BE2091" s="68"/>
      <c r="BF2091" s="68"/>
      <c r="BG2091" s="68"/>
      <c r="BH2091" s="68"/>
      <c r="BI2091" s="68"/>
      <c r="BJ2091" s="68"/>
      <c r="BK2091" s="68"/>
      <c r="BL2091" s="68"/>
      <c r="BM2091" s="68"/>
      <c r="BN2091" s="68"/>
      <c r="BO2091" s="68"/>
      <c r="BP2091" s="68"/>
      <c r="BQ2091" s="68"/>
      <c r="BR2091" s="68"/>
      <c r="BS2091" s="46"/>
    </row>
    <row r="2092" spans="4:71" s="47" customFormat="1" ht="9.75" customHeight="1" x14ac:dyDescent="0.3">
      <c r="D2092" s="68"/>
      <c r="E2092" s="68"/>
      <c r="F2092" s="68"/>
      <c r="G2092" s="68"/>
      <c r="H2092" s="68"/>
      <c r="I2092" s="68"/>
      <c r="J2092" s="68"/>
      <c r="K2092" s="68"/>
      <c r="L2092" s="68"/>
      <c r="M2092" s="68"/>
      <c r="N2092" s="68"/>
      <c r="O2092" s="68"/>
      <c r="P2092" s="68"/>
      <c r="Q2092" s="68"/>
      <c r="R2092" s="68"/>
      <c r="S2092" s="68"/>
      <c r="T2092" s="68"/>
      <c r="U2092" s="68"/>
      <c r="V2092" s="68"/>
      <c r="W2092" s="68"/>
      <c r="X2092" s="68"/>
      <c r="Y2092" s="68"/>
      <c r="Z2092" s="68"/>
      <c r="AA2092" s="68"/>
      <c r="AB2092" s="68"/>
      <c r="AC2092" s="68"/>
      <c r="AD2092" s="68"/>
      <c r="AE2092" s="68"/>
      <c r="AF2092" s="68"/>
      <c r="AG2092" s="68"/>
      <c r="AH2092" s="68"/>
      <c r="AI2092" s="68"/>
      <c r="AJ2092" s="68"/>
      <c r="AK2092" s="68"/>
      <c r="AL2092" s="68"/>
      <c r="AM2092" s="68"/>
      <c r="AN2092" s="68"/>
      <c r="AO2092" s="68"/>
      <c r="AP2092" s="68"/>
      <c r="AQ2092" s="68"/>
      <c r="AR2092" s="68"/>
      <c r="AS2092" s="68"/>
      <c r="AT2092" s="68"/>
      <c r="AU2092" s="68"/>
      <c r="AV2092" s="68"/>
      <c r="AW2092" s="68"/>
      <c r="AX2092" s="68"/>
      <c r="AY2092" s="68"/>
      <c r="AZ2092" s="68"/>
      <c r="BA2092" s="68"/>
      <c r="BB2092" s="68"/>
      <c r="BC2092" s="68"/>
      <c r="BD2092" s="68"/>
      <c r="BE2092" s="68"/>
      <c r="BF2092" s="68"/>
      <c r="BG2092" s="68"/>
      <c r="BH2092" s="68"/>
      <c r="BI2092" s="68"/>
      <c r="BJ2092" s="68"/>
      <c r="BK2092" s="68"/>
      <c r="BL2092" s="68"/>
      <c r="BM2092" s="68"/>
      <c r="BN2092" s="68"/>
      <c r="BO2092" s="68"/>
      <c r="BP2092" s="68"/>
      <c r="BQ2092" s="68"/>
      <c r="BR2092" s="68"/>
      <c r="BS2092" s="46"/>
    </row>
    <row r="2093" spans="4:71" s="47" customFormat="1" ht="9.75" customHeight="1" x14ac:dyDescent="0.3">
      <c r="D2093" s="68"/>
      <c r="E2093" s="68"/>
      <c r="F2093" s="68"/>
      <c r="G2093" s="68"/>
      <c r="H2093" s="68"/>
      <c r="I2093" s="68"/>
      <c r="J2093" s="68"/>
      <c r="K2093" s="68"/>
      <c r="L2093" s="68"/>
      <c r="M2093" s="68"/>
      <c r="N2093" s="68"/>
      <c r="O2093" s="68"/>
      <c r="P2093" s="68"/>
      <c r="Q2093" s="68"/>
      <c r="R2093" s="68"/>
      <c r="S2093" s="68"/>
      <c r="T2093" s="68"/>
      <c r="U2093" s="68"/>
      <c r="V2093" s="68"/>
      <c r="W2093" s="68"/>
      <c r="X2093" s="68"/>
      <c r="Y2093" s="68"/>
      <c r="Z2093" s="68"/>
      <c r="AA2093" s="68"/>
      <c r="AB2093" s="68"/>
      <c r="AC2093" s="68"/>
      <c r="AD2093" s="68"/>
      <c r="AE2093" s="68"/>
      <c r="AF2093" s="68"/>
      <c r="AG2093" s="68"/>
      <c r="AH2093" s="68"/>
      <c r="AI2093" s="68"/>
      <c r="AJ2093" s="68"/>
      <c r="AK2093" s="68"/>
      <c r="AL2093" s="68"/>
      <c r="AM2093" s="68"/>
      <c r="AN2093" s="68"/>
      <c r="AO2093" s="68"/>
      <c r="AP2093" s="68"/>
      <c r="AQ2093" s="68"/>
      <c r="AR2093" s="68"/>
      <c r="AS2093" s="68"/>
      <c r="AT2093" s="68"/>
      <c r="AU2093" s="68"/>
      <c r="AV2093" s="68"/>
      <c r="AW2093" s="68"/>
      <c r="AX2093" s="68"/>
      <c r="AY2093" s="68"/>
      <c r="AZ2093" s="68"/>
      <c r="BA2093" s="68"/>
      <c r="BB2093" s="68"/>
      <c r="BC2093" s="68"/>
      <c r="BD2093" s="68"/>
      <c r="BE2093" s="68"/>
      <c r="BF2093" s="68"/>
      <c r="BG2093" s="68"/>
      <c r="BH2093" s="68"/>
      <c r="BI2093" s="68"/>
      <c r="BJ2093" s="68"/>
      <c r="BK2093" s="68"/>
      <c r="BL2093" s="68"/>
      <c r="BM2093" s="68"/>
      <c r="BN2093" s="68"/>
      <c r="BO2093" s="68"/>
      <c r="BP2093" s="68"/>
      <c r="BQ2093" s="68"/>
      <c r="BR2093" s="68"/>
      <c r="BS2093" s="46"/>
    </row>
    <row r="2094" spans="4:71" s="47" customFormat="1" ht="9.75" customHeight="1" x14ac:dyDescent="0.3">
      <c r="D2094" s="68"/>
      <c r="E2094" s="68"/>
      <c r="F2094" s="68"/>
      <c r="G2094" s="68"/>
      <c r="H2094" s="68"/>
      <c r="I2094" s="68"/>
      <c r="J2094" s="68"/>
      <c r="K2094" s="68"/>
      <c r="L2094" s="68"/>
      <c r="M2094" s="68"/>
      <c r="N2094" s="68"/>
      <c r="O2094" s="68"/>
      <c r="P2094" s="68"/>
      <c r="Q2094" s="68"/>
      <c r="R2094" s="68"/>
      <c r="S2094" s="68"/>
      <c r="T2094" s="68"/>
      <c r="U2094" s="68"/>
      <c r="V2094" s="68"/>
      <c r="W2094" s="68"/>
      <c r="X2094" s="68"/>
      <c r="Y2094" s="68"/>
      <c r="Z2094" s="68"/>
      <c r="AA2094" s="68"/>
      <c r="AB2094" s="68"/>
      <c r="AC2094" s="68"/>
      <c r="AD2094" s="68"/>
      <c r="AE2094" s="68"/>
      <c r="AF2094" s="68"/>
      <c r="AG2094" s="68"/>
      <c r="AH2094" s="68"/>
      <c r="AI2094" s="68"/>
      <c r="AJ2094" s="68"/>
      <c r="AK2094" s="68"/>
      <c r="AL2094" s="68"/>
      <c r="AM2094" s="68"/>
      <c r="AN2094" s="68"/>
      <c r="AO2094" s="68"/>
      <c r="AP2094" s="68"/>
      <c r="AQ2094" s="68"/>
      <c r="AR2094" s="68"/>
      <c r="AS2094" s="68"/>
      <c r="AT2094" s="68"/>
      <c r="AU2094" s="68"/>
      <c r="AV2094" s="68"/>
      <c r="AW2094" s="68"/>
      <c r="AX2094" s="68"/>
      <c r="AY2094" s="68"/>
      <c r="AZ2094" s="68"/>
      <c r="BA2094" s="68"/>
      <c r="BB2094" s="68"/>
      <c r="BC2094" s="68"/>
      <c r="BD2094" s="68"/>
      <c r="BE2094" s="68"/>
      <c r="BF2094" s="68"/>
      <c r="BG2094" s="68"/>
      <c r="BH2094" s="68"/>
      <c r="BI2094" s="68"/>
      <c r="BJ2094" s="68"/>
      <c r="BK2094" s="68"/>
      <c r="BL2094" s="68"/>
      <c r="BM2094" s="68"/>
      <c r="BN2094" s="68"/>
      <c r="BO2094" s="68"/>
      <c r="BP2094" s="68"/>
      <c r="BQ2094" s="68"/>
      <c r="BR2094" s="68"/>
      <c r="BS2094" s="46"/>
    </row>
    <row r="2095" spans="4:71" s="47" customFormat="1" ht="9.75" customHeight="1" x14ac:dyDescent="0.3">
      <c r="D2095" s="68"/>
      <c r="E2095" s="68"/>
      <c r="F2095" s="68"/>
      <c r="G2095" s="68"/>
      <c r="H2095" s="68"/>
      <c r="I2095" s="68"/>
      <c r="J2095" s="68"/>
      <c r="K2095" s="68"/>
      <c r="L2095" s="68"/>
      <c r="M2095" s="68"/>
      <c r="N2095" s="68"/>
      <c r="O2095" s="68"/>
      <c r="P2095" s="68"/>
      <c r="Q2095" s="68"/>
      <c r="R2095" s="68"/>
      <c r="S2095" s="68"/>
      <c r="T2095" s="68"/>
      <c r="U2095" s="68"/>
      <c r="V2095" s="68"/>
      <c r="W2095" s="68"/>
      <c r="X2095" s="68"/>
      <c r="Y2095" s="68"/>
      <c r="Z2095" s="68"/>
      <c r="AA2095" s="68"/>
      <c r="AB2095" s="68"/>
      <c r="AC2095" s="68"/>
      <c r="AD2095" s="68"/>
      <c r="AE2095" s="68"/>
      <c r="AF2095" s="68"/>
      <c r="AG2095" s="68"/>
      <c r="AH2095" s="68"/>
      <c r="AI2095" s="68"/>
      <c r="AJ2095" s="68"/>
      <c r="AK2095" s="68"/>
      <c r="AL2095" s="68"/>
      <c r="AM2095" s="68"/>
      <c r="AN2095" s="68"/>
      <c r="AO2095" s="68"/>
      <c r="AP2095" s="68"/>
      <c r="AQ2095" s="68"/>
      <c r="AR2095" s="68"/>
      <c r="AS2095" s="68"/>
      <c r="AT2095" s="68"/>
      <c r="AU2095" s="68"/>
      <c r="AV2095" s="68"/>
      <c r="AW2095" s="68"/>
      <c r="AX2095" s="68"/>
      <c r="AY2095" s="68"/>
      <c r="AZ2095" s="68"/>
      <c r="BA2095" s="68"/>
      <c r="BB2095" s="68"/>
      <c r="BC2095" s="68"/>
      <c r="BD2095" s="68"/>
      <c r="BE2095" s="68"/>
      <c r="BF2095" s="68"/>
      <c r="BG2095" s="68"/>
      <c r="BH2095" s="68"/>
      <c r="BI2095" s="68"/>
      <c r="BJ2095" s="68"/>
      <c r="BK2095" s="68"/>
      <c r="BL2095" s="68"/>
      <c r="BM2095" s="68"/>
      <c r="BN2095" s="68"/>
      <c r="BO2095" s="68"/>
      <c r="BP2095" s="68"/>
      <c r="BQ2095" s="68"/>
      <c r="BR2095" s="68"/>
      <c r="BS2095" s="46"/>
    </row>
    <row r="2096" spans="4:71" s="47" customFormat="1" ht="9.75" customHeight="1" x14ac:dyDescent="0.3">
      <c r="D2096" s="68"/>
      <c r="E2096" s="68"/>
      <c r="F2096" s="68"/>
      <c r="G2096" s="68"/>
      <c r="H2096" s="68"/>
      <c r="I2096" s="68"/>
      <c r="J2096" s="68"/>
      <c r="K2096" s="68"/>
      <c r="L2096" s="68"/>
      <c r="M2096" s="68"/>
      <c r="N2096" s="68"/>
      <c r="O2096" s="68"/>
      <c r="P2096" s="68"/>
      <c r="Q2096" s="68"/>
      <c r="R2096" s="68"/>
      <c r="S2096" s="68"/>
      <c r="T2096" s="68"/>
      <c r="U2096" s="68"/>
      <c r="V2096" s="68"/>
      <c r="W2096" s="68"/>
      <c r="X2096" s="68"/>
      <c r="Y2096" s="68"/>
      <c r="Z2096" s="68"/>
      <c r="AA2096" s="68"/>
      <c r="AB2096" s="68"/>
      <c r="AC2096" s="68"/>
      <c r="AD2096" s="68"/>
      <c r="AE2096" s="68"/>
      <c r="AF2096" s="68"/>
      <c r="AG2096" s="68"/>
      <c r="AH2096" s="68"/>
      <c r="AI2096" s="68"/>
      <c r="AJ2096" s="68"/>
      <c r="AK2096" s="68"/>
      <c r="AL2096" s="68"/>
      <c r="AM2096" s="68"/>
      <c r="AN2096" s="68"/>
      <c r="AO2096" s="68"/>
      <c r="AP2096" s="68"/>
      <c r="AQ2096" s="68"/>
      <c r="AR2096" s="68"/>
      <c r="AS2096" s="68"/>
      <c r="AT2096" s="68"/>
      <c r="AU2096" s="68"/>
      <c r="AV2096" s="68"/>
      <c r="AW2096" s="68"/>
      <c r="AX2096" s="68"/>
      <c r="AY2096" s="68"/>
      <c r="AZ2096" s="68"/>
      <c r="BA2096" s="68"/>
      <c r="BB2096" s="68"/>
      <c r="BC2096" s="68"/>
      <c r="BD2096" s="68"/>
      <c r="BE2096" s="68"/>
      <c r="BF2096" s="68"/>
      <c r="BG2096" s="68"/>
      <c r="BH2096" s="68"/>
      <c r="BI2096" s="68"/>
      <c r="BJ2096" s="68"/>
      <c r="BK2096" s="68"/>
      <c r="BL2096" s="68"/>
      <c r="BM2096" s="68"/>
      <c r="BN2096" s="68"/>
      <c r="BO2096" s="68"/>
      <c r="BP2096" s="68"/>
      <c r="BQ2096" s="68"/>
      <c r="BR2096" s="68"/>
      <c r="BS2096" s="46"/>
    </row>
    <row r="2097" spans="4:71" s="47" customFormat="1" ht="9.75" customHeight="1" x14ac:dyDescent="0.3">
      <c r="D2097" s="68"/>
      <c r="E2097" s="68"/>
      <c r="F2097" s="68"/>
      <c r="G2097" s="68"/>
      <c r="H2097" s="68"/>
      <c r="I2097" s="68"/>
      <c r="J2097" s="68"/>
      <c r="K2097" s="68"/>
      <c r="L2097" s="68"/>
      <c r="M2097" s="68"/>
      <c r="N2097" s="68"/>
      <c r="O2097" s="68"/>
      <c r="P2097" s="68"/>
      <c r="Q2097" s="68"/>
      <c r="R2097" s="68"/>
      <c r="S2097" s="68"/>
      <c r="T2097" s="68"/>
      <c r="U2097" s="68"/>
      <c r="V2097" s="68"/>
      <c r="W2097" s="68"/>
      <c r="X2097" s="68"/>
      <c r="Y2097" s="68"/>
      <c r="Z2097" s="68"/>
      <c r="AA2097" s="68"/>
      <c r="AB2097" s="68"/>
      <c r="AC2097" s="68"/>
      <c r="AD2097" s="68"/>
      <c r="AE2097" s="68"/>
      <c r="AF2097" s="68"/>
      <c r="AG2097" s="68"/>
      <c r="AH2097" s="68"/>
      <c r="AI2097" s="68"/>
      <c r="AJ2097" s="68"/>
      <c r="AK2097" s="68"/>
      <c r="AL2097" s="68"/>
      <c r="AM2097" s="68"/>
      <c r="AN2097" s="68"/>
      <c r="AO2097" s="68"/>
      <c r="AP2097" s="68"/>
      <c r="AQ2097" s="68"/>
      <c r="AR2097" s="68"/>
      <c r="AS2097" s="68"/>
      <c r="AT2097" s="68"/>
      <c r="AU2097" s="68"/>
      <c r="AV2097" s="68"/>
      <c r="AW2097" s="68"/>
      <c r="AX2097" s="68"/>
      <c r="AY2097" s="68"/>
      <c r="AZ2097" s="68"/>
      <c r="BA2097" s="68"/>
      <c r="BB2097" s="68"/>
      <c r="BC2097" s="68"/>
      <c r="BD2097" s="68"/>
      <c r="BE2097" s="68"/>
      <c r="BF2097" s="68"/>
      <c r="BG2097" s="68"/>
      <c r="BH2097" s="68"/>
      <c r="BI2097" s="68"/>
      <c r="BJ2097" s="68"/>
      <c r="BK2097" s="68"/>
      <c r="BL2097" s="68"/>
      <c r="BM2097" s="68"/>
      <c r="BN2097" s="68"/>
      <c r="BO2097" s="68"/>
      <c r="BP2097" s="68"/>
      <c r="BQ2097" s="68"/>
      <c r="BR2097" s="68"/>
      <c r="BS2097" s="46"/>
    </row>
    <row r="2098" spans="4:71" s="47" customFormat="1" ht="9.75" customHeight="1" x14ac:dyDescent="0.3">
      <c r="D2098" s="68"/>
      <c r="E2098" s="68"/>
      <c r="F2098" s="68"/>
      <c r="G2098" s="68"/>
      <c r="H2098" s="68"/>
      <c r="I2098" s="68"/>
      <c r="J2098" s="68"/>
      <c r="K2098" s="68"/>
      <c r="L2098" s="68"/>
      <c r="M2098" s="68"/>
      <c r="N2098" s="68"/>
      <c r="O2098" s="68"/>
      <c r="P2098" s="68"/>
      <c r="Q2098" s="68"/>
      <c r="R2098" s="68"/>
      <c r="S2098" s="68"/>
      <c r="T2098" s="68"/>
      <c r="U2098" s="68"/>
      <c r="V2098" s="68"/>
      <c r="W2098" s="68"/>
      <c r="X2098" s="68"/>
      <c r="Y2098" s="68"/>
      <c r="Z2098" s="68"/>
      <c r="AA2098" s="68"/>
      <c r="AB2098" s="68"/>
      <c r="AC2098" s="68"/>
      <c r="AD2098" s="68"/>
      <c r="AE2098" s="68"/>
      <c r="AF2098" s="68"/>
      <c r="AG2098" s="68"/>
      <c r="AH2098" s="68"/>
      <c r="AI2098" s="68"/>
      <c r="AJ2098" s="68"/>
      <c r="AK2098" s="68"/>
      <c r="AL2098" s="68"/>
      <c r="AM2098" s="68"/>
      <c r="AN2098" s="68"/>
      <c r="AO2098" s="68"/>
      <c r="AP2098" s="68"/>
      <c r="AQ2098" s="68"/>
      <c r="AR2098" s="68"/>
      <c r="AS2098" s="68"/>
      <c r="AT2098" s="68"/>
      <c r="AU2098" s="68"/>
      <c r="AV2098" s="68"/>
      <c r="AW2098" s="68"/>
      <c r="AX2098" s="68"/>
      <c r="AY2098" s="68"/>
      <c r="AZ2098" s="68"/>
      <c r="BA2098" s="68"/>
      <c r="BB2098" s="68"/>
      <c r="BC2098" s="68"/>
      <c r="BD2098" s="68"/>
      <c r="BE2098" s="68"/>
      <c r="BF2098" s="68"/>
      <c r="BG2098" s="68"/>
      <c r="BH2098" s="68"/>
      <c r="BI2098" s="68"/>
      <c r="BJ2098" s="68"/>
      <c r="BK2098" s="68"/>
      <c r="BL2098" s="68"/>
      <c r="BM2098" s="68"/>
      <c r="BN2098" s="68"/>
      <c r="BO2098" s="68"/>
      <c r="BP2098" s="68"/>
      <c r="BQ2098" s="68"/>
      <c r="BR2098" s="68"/>
      <c r="BS2098" s="46"/>
    </row>
    <row r="2099" spans="4:71" s="47" customFormat="1" ht="9.75" customHeight="1" x14ac:dyDescent="0.3">
      <c r="D2099" s="68"/>
      <c r="E2099" s="68"/>
      <c r="F2099" s="68"/>
      <c r="G2099" s="68"/>
      <c r="H2099" s="68"/>
      <c r="I2099" s="68"/>
      <c r="J2099" s="68"/>
      <c r="K2099" s="68"/>
      <c r="L2099" s="68"/>
      <c r="M2099" s="68"/>
      <c r="N2099" s="68"/>
      <c r="O2099" s="68"/>
      <c r="P2099" s="68"/>
      <c r="Q2099" s="68"/>
      <c r="R2099" s="68"/>
      <c r="S2099" s="68"/>
      <c r="T2099" s="68"/>
      <c r="U2099" s="68"/>
      <c r="V2099" s="68"/>
      <c r="W2099" s="68"/>
      <c r="X2099" s="68"/>
      <c r="Y2099" s="68"/>
      <c r="Z2099" s="68"/>
      <c r="AA2099" s="68"/>
      <c r="AB2099" s="68"/>
      <c r="AC2099" s="68"/>
      <c r="AD2099" s="68"/>
      <c r="AE2099" s="68"/>
      <c r="AF2099" s="68"/>
      <c r="AG2099" s="68"/>
      <c r="AH2099" s="68"/>
      <c r="AI2099" s="68"/>
      <c r="AJ2099" s="68"/>
      <c r="AK2099" s="68"/>
      <c r="AL2099" s="68"/>
      <c r="AM2099" s="68"/>
      <c r="AN2099" s="68"/>
      <c r="AO2099" s="68"/>
      <c r="AP2099" s="68"/>
      <c r="AQ2099" s="68"/>
      <c r="AR2099" s="68"/>
      <c r="AS2099" s="68"/>
      <c r="AT2099" s="68"/>
      <c r="AU2099" s="68"/>
      <c r="AV2099" s="68"/>
      <c r="AW2099" s="68"/>
      <c r="AX2099" s="68"/>
      <c r="AY2099" s="68"/>
      <c r="AZ2099" s="68"/>
      <c r="BA2099" s="68"/>
      <c r="BB2099" s="68"/>
      <c r="BC2099" s="68"/>
      <c r="BD2099" s="68"/>
      <c r="BE2099" s="68"/>
      <c r="BF2099" s="68"/>
      <c r="BG2099" s="68"/>
      <c r="BH2099" s="68"/>
      <c r="BI2099" s="68"/>
      <c r="BJ2099" s="68"/>
      <c r="BK2099" s="68"/>
      <c r="BL2099" s="68"/>
      <c r="BM2099" s="68"/>
      <c r="BN2099" s="68"/>
      <c r="BO2099" s="68"/>
      <c r="BP2099" s="68"/>
      <c r="BQ2099" s="68"/>
      <c r="BR2099" s="68"/>
      <c r="BS2099" s="46"/>
    </row>
    <row r="2100" spans="4:71" s="47" customFormat="1" ht="9.75" customHeight="1" x14ac:dyDescent="0.3">
      <c r="D2100" s="68"/>
      <c r="E2100" s="68"/>
      <c r="F2100" s="68"/>
      <c r="G2100" s="68"/>
      <c r="H2100" s="68"/>
      <c r="I2100" s="68"/>
      <c r="J2100" s="68"/>
      <c r="K2100" s="68"/>
      <c r="L2100" s="68"/>
      <c r="M2100" s="68"/>
      <c r="N2100" s="68"/>
      <c r="O2100" s="68"/>
      <c r="P2100" s="68"/>
      <c r="Q2100" s="68"/>
      <c r="R2100" s="68"/>
      <c r="S2100" s="68"/>
      <c r="T2100" s="68"/>
      <c r="U2100" s="68"/>
      <c r="V2100" s="68"/>
      <c r="W2100" s="68"/>
      <c r="X2100" s="68"/>
      <c r="Y2100" s="68"/>
      <c r="Z2100" s="68"/>
      <c r="AA2100" s="68"/>
      <c r="AB2100" s="68"/>
      <c r="AC2100" s="68"/>
      <c r="AD2100" s="68"/>
      <c r="AE2100" s="68"/>
      <c r="AF2100" s="68"/>
      <c r="AG2100" s="68"/>
      <c r="AH2100" s="68"/>
      <c r="AI2100" s="68"/>
      <c r="AJ2100" s="68"/>
      <c r="AK2100" s="68"/>
      <c r="AL2100" s="68"/>
      <c r="AM2100" s="68"/>
      <c r="AN2100" s="68"/>
      <c r="AO2100" s="68"/>
      <c r="AP2100" s="68"/>
      <c r="AQ2100" s="68"/>
      <c r="AR2100" s="68"/>
      <c r="AS2100" s="68"/>
      <c r="AT2100" s="68"/>
      <c r="AU2100" s="68"/>
      <c r="AV2100" s="68"/>
      <c r="AW2100" s="68"/>
      <c r="AX2100" s="68"/>
      <c r="AY2100" s="68"/>
      <c r="AZ2100" s="68"/>
      <c r="BA2100" s="68"/>
      <c r="BB2100" s="68"/>
      <c r="BC2100" s="68"/>
      <c r="BD2100" s="68"/>
      <c r="BE2100" s="68"/>
      <c r="BF2100" s="68"/>
      <c r="BG2100" s="68"/>
      <c r="BH2100" s="68"/>
      <c r="BI2100" s="68"/>
      <c r="BJ2100" s="68"/>
      <c r="BK2100" s="68"/>
      <c r="BL2100" s="68"/>
      <c r="BM2100" s="68"/>
      <c r="BN2100" s="68"/>
      <c r="BO2100" s="68"/>
      <c r="BP2100" s="68"/>
      <c r="BQ2100" s="68"/>
      <c r="BR2100" s="68"/>
      <c r="BS2100" s="46"/>
    </row>
    <row r="2101" spans="4:71" s="47" customFormat="1" ht="9.75" customHeight="1" x14ac:dyDescent="0.3">
      <c r="D2101" s="68"/>
      <c r="E2101" s="68"/>
      <c r="F2101" s="68"/>
      <c r="G2101" s="68"/>
      <c r="H2101" s="68"/>
      <c r="I2101" s="68"/>
      <c r="J2101" s="68"/>
      <c r="K2101" s="68"/>
      <c r="L2101" s="68"/>
      <c r="M2101" s="68"/>
      <c r="N2101" s="68"/>
      <c r="O2101" s="68"/>
      <c r="P2101" s="68"/>
      <c r="Q2101" s="68"/>
      <c r="R2101" s="68"/>
      <c r="S2101" s="68"/>
      <c r="T2101" s="68"/>
      <c r="U2101" s="68"/>
      <c r="V2101" s="68"/>
      <c r="W2101" s="68"/>
      <c r="X2101" s="68"/>
      <c r="Y2101" s="68"/>
      <c r="Z2101" s="68"/>
      <c r="AA2101" s="68"/>
      <c r="AB2101" s="68"/>
      <c r="AC2101" s="68"/>
      <c r="AD2101" s="68"/>
      <c r="AE2101" s="68"/>
      <c r="AF2101" s="68"/>
      <c r="AG2101" s="68"/>
      <c r="AH2101" s="68"/>
      <c r="AI2101" s="68"/>
      <c r="AJ2101" s="68"/>
      <c r="AK2101" s="68"/>
      <c r="AL2101" s="68"/>
      <c r="AM2101" s="68"/>
      <c r="AN2101" s="68"/>
      <c r="AO2101" s="68"/>
      <c r="AP2101" s="68"/>
      <c r="AQ2101" s="68"/>
      <c r="AR2101" s="68"/>
      <c r="AS2101" s="68"/>
      <c r="AT2101" s="68"/>
      <c r="AU2101" s="68"/>
      <c r="AV2101" s="68"/>
      <c r="AW2101" s="68"/>
      <c r="AX2101" s="68"/>
      <c r="AY2101" s="68"/>
      <c r="AZ2101" s="68"/>
      <c r="BA2101" s="68"/>
      <c r="BB2101" s="68"/>
      <c r="BC2101" s="68"/>
      <c r="BD2101" s="68"/>
      <c r="BE2101" s="68"/>
      <c r="BF2101" s="68"/>
      <c r="BG2101" s="68"/>
      <c r="BH2101" s="68"/>
      <c r="BI2101" s="68"/>
      <c r="BJ2101" s="68"/>
      <c r="BK2101" s="68"/>
      <c r="BL2101" s="68"/>
      <c r="BM2101" s="68"/>
      <c r="BN2101" s="68"/>
      <c r="BO2101" s="68"/>
      <c r="BP2101" s="68"/>
      <c r="BQ2101" s="68"/>
      <c r="BR2101" s="68"/>
      <c r="BS2101" s="46"/>
    </row>
    <row r="2102" spans="4:71" s="47" customFormat="1" ht="9.75" customHeight="1" x14ac:dyDescent="0.3">
      <c r="D2102" s="68"/>
      <c r="E2102" s="68"/>
      <c r="F2102" s="68"/>
      <c r="G2102" s="68"/>
      <c r="H2102" s="68"/>
      <c r="I2102" s="68"/>
      <c r="J2102" s="68"/>
      <c r="K2102" s="68"/>
      <c r="L2102" s="68"/>
      <c r="M2102" s="68"/>
      <c r="N2102" s="68"/>
      <c r="O2102" s="68"/>
      <c r="P2102" s="68"/>
      <c r="Q2102" s="68"/>
      <c r="R2102" s="68"/>
      <c r="S2102" s="68"/>
      <c r="T2102" s="68"/>
      <c r="U2102" s="68"/>
      <c r="V2102" s="68"/>
      <c r="W2102" s="68"/>
      <c r="X2102" s="68"/>
      <c r="Y2102" s="68"/>
      <c r="Z2102" s="68"/>
      <c r="AA2102" s="68"/>
      <c r="AB2102" s="68"/>
      <c r="AC2102" s="68"/>
      <c r="AD2102" s="68"/>
      <c r="AE2102" s="68"/>
      <c r="AF2102" s="68"/>
      <c r="AG2102" s="68"/>
      <c r="AH2102" s="68"/>
      <c r="AI2102" s="68"/>
      <c r="AJ2102" s="68"/>
      <c r="AK2102" s="68"/>
      <c r="AL2102" s="68"/>
      <c r="AM2102" s="68"/>
      <c r="AN2102" s="68"/>
      <c r="AO2102" s="68"/>
      <c r="AP2102" s="68"/>
      <c r="AQ2102" s="68"/>
      <c r="AR2102" s="68"/>
      <c r="AS2102" s="68"/>
      <c r="AT2102" s="68"/>
      <c r="AU2102" s="68"/>
      <c r="AV2102" s="68"/>
      <c r="AW2102" s="68"/>
      <c r="AX2102" s="68"/>
      <c r="AY2102" s="68"/>
      <c r="AZ2102" s="68"/>
      <c r="BA2102" s="68"/>
      <c r="BB2102" s="68"/>
      <c r="BC2102" s="68"/>
      <c r="BD2102" s="68"/>
      <c r="BE2102" s="68"/>
      <c r="BF2102" s="68"/>
      <c r="BG2102" s="68"/>
      <c r="BH2102" s="68"/>
      <c r="BI2102" s="68"/>
      <c r="BJ2102" s="68"/>
      <c r="BK2102" s="68"/>
      <c r="BL2102" s="68"/>
      <c r="BM2102" s="68"/>
      <c r="BN2102" s="68"/>
      <c r="BO2102" s="68"/>
      <c r="BP2102" s="68"/>
      <c r="BQ2102" s="68"/>
      <c r="BR2102" s="68"/>
      <c r="BS2102" s="46"/>
    </row>
    <row r="2103" spans="4:71" s="47" customFormat="1" ht="9.75" customHeight="1" x14ac:dyDescent="0.3">
      <c r="D2103" s="68"/>
      <c r="E2103" s="68"/>
      <c r="F2103" s="68"/>
      <c r="G2103" s="68"/>
      <c r="H2103" s="68"/>
      <c r="I2103" s="68"/>
      <c r="J2103" s="68"/>
      <c r="K2103" s="68"/>
      <c r="L2103" s="68"/>
      <c r="M2103" s="68"/>
      <c r="N2103" s="68"/>
      <c r="O2103" s="68"/>
      <c r="P2103" s="68"/>
      <c r="Q2103" s="68"/>
      <c r="R2103" s="68"/>
      <c r="S2103" s="68"/>
      <c r="T2103" s="68"/>
      <c r="U2103" s="68"/>
      <c r="V2103" s="68"/>
      <c r="W2103" s="68"/>
      <c r="X2103" s="68"/>
      <c r="Y2103" s="68"/>
      <c r="Z2103" s="68"/>
      <c r="AA2103" s="68"/>
      <c r="AB2103" s="68"/>
      <c r="AC2103" s="68"/>
      <c r="AD2103" s="68"/>
      <c r="AE2103" s="68"/>
      <c r="AF2103" s="68"/>
      <c r="AG2103" s="68"/>
      <c r="AH2103" s="68"/>
      <c r="AI2103" s="68"/>
      <c r="AJ2103" s="68"/>
      <c r="AK2103" s="68"/>
      <c r="AL2103" s="68"/>
      <c r="AM2103" s="68"/>
      <c r="AN2103" s="68"/>
      <c r="AO2103" s="68"/>
      <c r="AP2103" s="68"/>
      <c r="AQ2103" s="68"/>
      <c r="AR2103" s="68"/>
      <c r="AS2103" s="68"/>
      <c r="AT2103" s="68"/>
      <c r="AU2103" s="68"/>
      <c r="AV2103" s="68"/>
      <c r="AW2103" s="68"/>
      <c r="AX2103" s="68"/>
      <c r="AY2103" s="68"/>
      <c r="AZ2103" s="68"/>
      <c r="BA2103" s="68"/>
      <c r="BB2103" s="68"/>
      <c r="BC2103" s="68"/>
      <c r="BD2103" s="68"/>
      <c r="BE2103" s="68"/>
      <c r="BF2103" s="68"/>
      <c r="BG2103" s="68"/>
      <c r="BH2103" s="68"/>
      <c r="BI2103" s="68"/>
      <c r="BJ2103" s="68"/>
      <c r="BK2103" s="68"/>
      <c r="BL2103" s="68"/>
      <c r="BM2103" s="68"/>
      <c r="BN2103" s="68"/>
      <c r="BO2103" s="68"/>
      <c r="BP2103" s="68"/>
      <c r="BQ2103" s="68"/>
      <c r="BR2103" s="68"/>
      <c r="BS2103" s="46"/>
    </row>
    <row r="2104" spans="4:71" s="47" customFormat="1" ht="9.75" customHeight="1" x14ac:dyDescent="0.3">
      <c r="D2104" s="68"/>
      <c r="E2104" s="68"/>
      <c r="F2104" s="68"/>
      <c r="G2104" s="68"/>
      <c r="H2104" s="68"/>
      <c r="I2104" s="68"/>
      <c r="J2104" s="68"/>
      <c r="K2104" s="68"/>
      <c r="L2104" s="68"/>
      <c r="M2104" s="68"/>
      <c r="N2104" s="68"/>
      <c r="O2104" s="68"/>
      <c r="P2104" s="68"/>
      <c r="Q2104" s="68"/>
      <c r="R2104" s="68"/>
      <c r="S2104" s="68"/>
      <c r="T2104" s="68"/>
      <c r="U2104" s="68"/>
      <c r="V2104" s="68"/>
      <c r="W2104" s="68"/>
      <c r="X2104" s="68"/>
      <c r="Y2104" s="68"/>
      <c r="Z2104" s="68"/>
      <c r="AA2104" s="68"/>
      <c r="AB2104" s="68"/>
      <c r="AC2104" s="68"/>
      <c r="AD2104" s="68"/>
      <c r="AE2104" s="68"/>
      <c r="AF2104" s="68"/>
      <c r="AG2104" s="68"/>
      <c r="AH2104" s="68"/>
      <c r="AI2104" s="68"/>
      <c r="AJ2104" s="68"/>
      <c r="AK2104" s="68"/>
      <c r="AL2104" s="68"/>
      <c r="AM2104" s="68"/>
      <c r="AN2104" s="68"/>
      <c r="AO2104" s="68"/>
      <c r="AP2104" s="68"/>
      <c r="AQ2104" s="68"/>
      <c r="AR2104" s="68"/>
      <c r="AS2104" s="68"/>
      <c r="AT2104" s="68"/>
      <c r="AU2104" s="68"/>
      <c r="AV2104" s="68"/>
      <c r="AW2104" s="68"/>
      <c r="AX2104" s="68"/>
      <c r="AY2104" s="68"/>
      <c r="AZ2104" s="68"/>
      <c r="BA2104" s="68"/>
      <c r="BB2104" s="68"/>
      <c r="BC2104" s="68"/>
      <c r="BD2104" s="68"/>
      <c r="BE2104" s="68"/>
      <c r="BF2104" s="68"/>
      <c r="BG2104" s="68"/>
      <c r="BH2104" s="68"/>
      <c r="BI2104" s="68"/>
      <c r="BJ2104" s="68"/>
      <c r="BK2104" s="68"/>
      <c r="BL2104" s="68"/>
      <c r="BM2104" s="68"/>
      <c r="BN2104" s="68"/>
      <c r="BO2104" s="68"/>
      <c r="BP2104" s="68"/>
      <c r="BQ2104" s="68"/>
      <c r="BR2104" s="68"/>
      <c r="BS2104" s="46"/>
    </row>
    <row r="2105" spans="4:71" s="47" customFormat="1" ht="9.75" customHeight="1" x14ac:dyDescent="0.3">
      <c r="D2105" s="68"/>
      <c r="E2105" s="68"/>
      <c r="F2105" s="68"/>
      <c r="G2105" s="68"/>
      <c r="H2105" s="68"/>
      <c r="I2105" s="68"/>
      <c r="J2105" s="68"/>
      <c r="K2105" s="68"/>
      <c r="L2105" s="68"/>
      <c r="M2105" s="68"/>
      <c r="N2105" s="68"/>
      <c r="O2105" s="68"/>
      <c r="P2105" s="68"/>
      <c r="Q2105" s="68"/>
      <c r="R2105" s="68"/>
      <c r="S2105" s="68"/>
      <c r="T2105" s="68"/>
      <c r="U2105" s="68"/>
      <c r="V2105" s="68"/>
      <c r="W2105" s="68"/>
      <c r="X2105" s="68"/>
      <c r="Y2105" s="68"/>
      <c r="Z2105" s="68"/>
      <c r="AA2105" s="68"/>
      <c r="AB2105" s="68"/>
      <c r="AC2105" s="68"/>
      <c r="AD2105" s="68"/>
      <c r="AE2105" s="68"/>
      <c r="AF2105" s="68"/>
      <c r="AG2105" s="68"/>
      <c r="AH2105" s="68"/>
      <c r="AI2105" s="68"/>
      <c r="AJ2105" s="68"/>
      <c r="AK2105" s="68"/>
      <c r="AL2105" s="68"/>
      <c r="AM2105" s="68"/>
      <c r="AN2105" s="68"/>
      <c r="AO2105" s="68"/>
      <c r="AP2105" s="68"/>
      <c r="AQ2105" s="68"/>
      <c r="AR2105" s="68"/>
      <c r="AS2105" s="68"/>
      <c r="AT2105" s="68"/>
      <c r="AU2105" s="68"/>
      <c r="AV2105" s="68"/>
      <c r="AW2105" s="68"/>
      <c r="AX2105" s="68"/>
      <c r="AY2105" s="68"/>
      <c r="AZ2105" s="68"/>
      <c r="BA2105" s="68"/>
      <c r="BB2105" s="68"/>
      <c r="BC2105" s="68"/>
      <c r="BD2105" s="68"/>
      <c r="BE2105" s="68"/>
      <c r="BF2105" s="68"/>
      <c r="BG2105" s="68"/>
      <c r="BH2105" s="68"/>
      <c r="BI2105" s="68"/>
      <c r="BJ2105" s="68"/>
      <c r="BK2105" s="68"/>
      <c r="BL2105" s="68"/>
      <c r="BM2105" s="68"/>
      <c r="BN2105" s="68"/>
      <c r="BO2105" s="68"/>
      <c r="BP2105" s="68"/>
      <c r="BQ2105" s="68"/>
      <c r="BR2105" s="68"/>
      <c r="BS2105" s="46"/>
    </row>
    <row r="2106" spans="4:71" s="47" customFormat="1" ht="9.75" customHeight="1" x14ac:dyDescent="0.3">
      <c r="D2106" s="68"/>
      <c r="E2106" s="68"/>
      <c r="F2106" s="68"/>
      <c r="G2106" s="68"/>
      <c r="H2106" s="68"/>
      <c r="I2106" s="68"/>
      <c r="J2106" s="68"/>
      <c r="K2106" s="68"/>
      <c r="L2106" s="68"/>
      <c r="M2106" s="68"/>
      <c r="N2106" s="68"/>
      <c r="O2106" s="68"/>
      <c r="P2106" s="68"/>
      <c r="Q2106" s="68"/>
      <c r="R2106" s="68"/>
      <c r="S2106" s="68"/>
      <c r="T2106" s="68"/>
      <c r="U2106" s="68"/>
      <c r="V2106" s="68"/>
      <c r="W2106" s="68"/>
      <c r="X2106" s="68"/>
      <c r="Y2106" s="68"/>
      <c r="Z2106" s="68"/>
      <c r="AA2106" s="68"/>
      <c r="AB2106" s="68"/>
      <c r="AC2106" s="68"/>
      <c r="AD2106" s="68"/>
      <c r="AE2106" s="68"/>
      <c r="AF2106" s="68"/>
      <c r="AG2106" s="68"/>
      <c r="AH2106" s="68"/>
      <c r="AI2106" s="68"/>
      <c r="AJ2106" s="68"/>
      <c r="AK2106" s="68"/>
      <c r="AL2106" s="68"/>
      <c r="AM2106" s="68"/>
      <c r="AN2106" s="68"/>
      <c r="AO2106" s="68"/>
      <c r="AP2106" s="68"/>
      <c r="AQ2106" s="68"/>
      <c r="AR2106" s="68"/>
      <c r="AS2106" s="68"/>
      <c r="AT2106" s="68"/>
      <c r="AU2106" s="68"/>
      <c r="AV2106" s="68"/>
      <c r="AW2106" s="68"/>
      <c r="AX2106" s="68"/>
      <c r="AY2106" s="68"/>
      <c r="AZ2106" s="68"/>
      <c r="BA2106" s="68"/>
      <c r="BB2106" s="68"/>
      <c r="BC2106" s="68"/>
      <c r="BD2106" s="68"/>
      <c r="BE2106" s="68"/>
      <c r="BF2106" s="68"/>
      <c r="BG2106" s="68"/>
      <c r="BH2106" s="68"/>
      <c r="BI2106" s="68"/>
      <c r="BJ2106" s="68"/>
      <c r="BK2106" s="68"/>
      <c r="BL2106" s="68"/>
      <c r="BM2106" s="68"/>
      <c r="BN2106" s="68"/>
      <c r="BO2106" s="68"/>
      <c r="BP2106" s="68"/>
      <c r="BQ2106" s="68"/>
      <c r="BR2106" s="68"/>
      <c r="BS2106" s="46"/>
    </row>
    <row r="2107" spans="4:71" s="47" customFormat="1" ht="9.75" customHeight="1" x14ac:dyDescent="0.3">
      <c r="D2107" s="68"/>
      <c r="E2107" s="68"/>
      <c r="F2107" s="68"/>
      <c r="G2107" s="68"/>
      <c r="H2107" s="68"/>
      <c r="I2107" s="68"/>
      <c r="J2107" s="68"/>
      <c r="K2107" s="68"/>
      <c r="L2107" s="68"/>
      <c r="M2107" s="68"/>
      <c r="N2107" s="68"/>
      <c r="O2107" s="68"/>
      <c r="P2107" s="68"/>
      <c r="Q2107" s="68"/>
      <c r="R2107" s="68"/>
      <c r="S2107" s="68"/>
      <c r="T2107" s="68"/>
      <c r="U2107" s="68"/>
      <c r="V2107" s="68"/>
      <c r="W2107" s="68"/>
      <c r="X2107" s="68"/>
      <c r="Y2107" s="68"/>
      <c r="Z2107" s="68"/>
      <c r="AA2107" s="68"/>
      <c r="AB2107" s="68"/>
      <c r="AC2107" s="68"/>
      <c r="AD2107" s="68"/>
      <c r="AE2107" s="68"/>
      <c r="AF2107" s="68"/>
      <c r="AG2107" s="68"/>
      <c r="AH2107" s="68"/>
      <c r="AI2107" s="68"/>
      <c r="AJ2107" s="68"/>
      <c r="AK2107" s="68"/>
      <c r="AL2107" s="68"/>
      <c r="AM2107" s="68"/>
      <c r="AN2107" s="68"/>
      <c r="AO2107" s="68"/>
      <c r="AP2107" s="68"/>
      <c r="AQ2107" s="68"/>
      <c r="AR2107" s="68"/>
      <c r="AS2107" s="68"/>
      <c r="AT2107" s="68"/>
      <c r="AU2107" s="68"/>
      <c r="AV2107" s="68"/>
      <c r="AW2107" s="68"/>
      <c r="AX2107" s="68"/>
      <c r="AY2107" s="68"/>
      <c r="AZ2107" s="68"/>
      <c r="BA2107" s="68"/>
      <c r="BB2107" s="68"/>
      <c r="BC2107" s="68"/>
      <c r="BD2107" s="68"/>
      <c r="BE2107" s="68"/>
      <c r="BF2107" s="68"/>
      <c r="BG2107" s="68"/>
      <c r="BH2107" s="68"/>
      <c r="BI2107" s="68"/>
      <c r="BJ2107" s="68"/>
      <c r="BK2107" s="68"/>
      <c r="BL2107" s="68"/>
      <c r="BM2107" s="68"/>
      <c r="BN2107" s="68"/>
      <c r="BO2107" s="68"/>
      <c r="BP2107" s="68"/>
      <c r="BQ2107" s="68"/>
      <c r="BR2107" s="68"/>
      <c r="BS2107" s="46"/>
    </row>
    <row r="2108" spans="4:71" s="47" customFormat="1" ht="9.75" customHeight="1" x14ac:dyDescent="0.3">
      <c r="D2108" s="68"/>
      <c r="E2108" s="68"/>
      <c r="F2108" s="68"/>
      <c r="G2108" s="68"/>
      <c r="H2108" s="68"/>
      <c r="I2108" s="68"/>
      <c r="J2108" s="68"/>
      <c r="K2108" s="68"/>
      <c r="L2108" s="68"/>
      <c r="M2108" s="68"/>
      <c r="N2108" s="68"/>
      <c r="O2108" s="68"/>
      <c r="P2108" s="68"/>
      <c r="Q2108" s="68"/>
      <c r="R2108" s="68"/>
      <c r="S2108" s="68"/>
      <c r="T2108" s="68"/>
      <c r="U2108" s="68"/>
      <c r="V2108" s="68"/>
      <c r="W2108" s="68"/>
      <c r="X2108" s="68"/>
      <c r="Y2108" s="68"/>
      <c r="Z2108" s="68"/>
      <c r="AA2108" s="68"/>
      <c r="AB2108" s="68"/>
      <c r="AC2108" s="68"/>
      <c r="AD2108" s="68"/>
      <c r="AE2108" s="68"/>
      <c r="AF2108" s="68"/>
      <c r="AG2108" s="68"/>
      <c r="AH2108" s="68"/>
      <c r="AI2108" s="68"/>
      <c r="AJ2108" s="68"/>
      <c r="AK2108" s="68"/>
      <c r="AL2108" s="68"/>
      <c r="AM2108" s="68"/>
      <c r="AN2108" s="68"/>
      <c r="AO2108" s="68"/>
      <c r="AP2108" s="68"/>
      <c r="AQ2108" s="68"/>
      <c r="AR2108" s="68"/>
      <c r="AS2108" s="68"/>
      <c r="AT2108" s="68"/>
      <c r="AU2108" s="68"/>
      <c r="AV2108" s="68"/>
      <c r="AW2108" s="68"/>
      <c r="AX2108" s="68"/>
      <c r="AY2108" s="68"/>
      <c r="AZ2108" s="68"/>
      <c r="BA2108" s="68"/>
      <c r="BB2108" s="68"/>
      <c r="BC2108" s="68"/>
      <c r="BD2108" s="68"/>
      <c r="BE2108" s="68"/>
      <c r="BF2108" s="68"/>
      <c r="BG2108" s="68"/>
      <c r="BH2108" s="68"/>
      <c r="BI2108" s="68"/>
      <c r="BJ2108" s="68"/>
      <c r="BK2108" s="68"/>
      <c r="BL2108" s="68"/>
      <c r="BM2108" s="68"/>
      <c r="BN2108" s="68"/>
      <c r="BO2108" s="68"/>
      <c r="BP2108" s="68"/>
      <c r="BQ2108" s="68"/>
      <c r="BR2108" s="68"/>
      <c r="BS2108" s="46"/>
    </row>
    <row r="2109" spans="4:71" s="47" customFormat="1" ht="9.75" customHeight="1" x14ac:dyDescent="0.3">
      <c r="D2109" s="68"/>
      <c r="E2109" s="68"/>
      <c r="F2109" s="68"/>
      <c r="G2109" s="68"/>
      <c r="H2109" s="68"/>
      <c r="I2109" s="68"/>
      <c r="J2109" s="68"/>
      <c r="K2109" s="68"/>
      <c r="L2109" s="68"/>
      <c r="M2109" s="68"/>
      <c r="N2109" s="68"/>
      <c r="O2109" s="68"/>
      <c r="P2109" s="68"/>
      <c r="Q2109" s="68"/>
      <c r="R2109" s="68"/>
      <c r="S2109" s="68"/>
      <c r="T2109" s="68"/>
      <c r="U2109" s="68"/>
      <c r="V2109" s="68"/>
      <c r="W2109" s="68"/>
      <c r="X2109" s="68"/>
      <c r="Y2109" s="68"/>
      <c r="Z2109" s="68"/>
      <c r="AA2109" s="68"/>
      <c r="AB2109" s="68"/>
      <c r="AC2109" s="68"/>
      <c r="AD2109" s="68"/>
      <c r="AE2109" s="68"/>
      <c r="AF2109" s="68"/>
      <c r="AG2109" s="68"/>
      <c r="AH2109" s="68"/>
      <c r="AI2109" s="68"/>
      <c r="AJ2109" s="68"/>
      <c r="AK2109" s="68"/>
      <c r="AL2109" s="68"/>
      <c r="AM2109" s="68"/>
      <c r="AN2109" s="68"/>
      <c r="AO2109" s="68"/>
      <c r="AP2109" s="68"/>
      <c r="AQ2109" s="68"/>
      <c r="AR2109" s="68"/>
      <c r="AS2109" s="68"/>
      <c r="AT2109" s="68"/>
      <c r="AU2109" s="68"/>
      <c r="AV2109" s="68"/>
      <c r="AW2109" s="68"/>
      <c r="AX2109" s="68"/>
      <c r="AY2109" s="68"/>
      <c r="AZ2109" s="68"/>
      <c r="BA2109" s="68"/>
      <c r="BB2109" s="68"/>
      <c r="BC2109" s="68"/>
      <c r="BD2109" s="68"/>
      <c r="BE2109" s="68"/>
      <c r="BF2109" s="68"/>
      <c r="BG2109" s="68"/>
      <c r="BH2109" s="68"/>
      <c r="BI2109" s="68"/>
      <c r="BJ2109" s="68"/>
      <c r="BK2109" s="68"/>
      <c r="BL2109" s="68"/>
      <c r="BM2109" s="68"/>
      <c r="BN2109" s="68"/>
      <c r="BO2109" s="68"/>
      <c r="BP2109" s="68"/>
      <c r="BQ2109" s="68"/>
      <c r="BR2109" s="68"/>
      <c r="BS2109" s="46"/>
    </row>
    <row r="2110" spans="4:71" s="47" customFormat="1" ht="9.75" customHeight="1" x14ac:dyDescent="0.3">
      <c r="D2110" s="68"/>
      <c r="E2110" s="68"/>
      <c r="F2110" s="68"/>
      <c r="G2110" s="68"/>
      <c r="H2110" s="68"/>
      <c r="I2110" s="68"/>
      <c r="J2110" s="68"/>
      <c r="K2110" s="68"/>
      <c r="L2110" s="68"/>
      <c r="M2110" s="68"/>
      <c r="N2110" s="68"/>
      <c r="O2110" s="68"/>
      <c r="P2110" s="68"/>
      <c r="Q2110" s="68"/>
      <c r="R2110" s="68"/>
      <c r="S2110" s="68"/>
      <c r="T2110" s="68"/>
      <c r="U2110" s="68"/>
      <c r="V2110" s="68"/>
      <c r="W2110" s="68"/>
      <c r="X2110" s="68"/>
      <c r="Y2110" s="68"/>
      <c r="Z2110" s="68"/>
      <c r="AA2110" s="68"/>
      <c r="AB2110" s="68"/>
      <c r="AC2110" s="68"/>
      <c r="AD2110" s="68"/>
      <c r="AE2110" s="68"/>
      <c r="AF2110" s="68"/>
      <c r="AG2110" s="68"/>
      <c r="AH2110" s="68"/>
      <c r="AI2110" s="68"/>
      <c r="AJ2110" s="68"/>
      <c r="AK2110" s="68"/>
      <c r="AL2110" s="68"/>
      <c r="AM2110" s="68"/>
      <c r="AN2110" s="68"/>
      <c r="AO2110" s="68"/>
      <c r="AP2110" s="68"/>
      <c r="AQ2110" s="68"/>
      <c r="AR2110" s="68"/>
      <c r="AS2110" s="68"/>
      <c r="AT2110" s="68"/>
      <c r="AU2110" s="68"/>
      <c r="AV2110" s="68"/>
      <c r="AW2110" s="68"/>
      <c r="AX2110" s="68"/>
      <c r="AY2110" s="68"/>
      <c r="AZ2110" s="68"/>
      <c r="BA2110" s="68"/>
      <c r="BB2110" s="68"/>
      <c r="BC2110" s="68"/>
      <c r="BD2110" s="68"/>
      <c r="BE2110" s="68"/>
      <c r="BF2110" s="68"/>
      <c r="BG2110" s="68"/>
      <c r="BH2110" s="68"/>
      <c r="BI2110" s="68"/>
      <c r="BJ2110" s="68"/>
      <c r="BK2110" s="68"/>
      <c r="BL2110" s="68"/>
      <c r="BM2110" s="68"/>
      <c r="BN2110" s="68"/>
      <c r="BO2110" s="68"/>
      <c r="BP2110" s="68"/>
      <c r="BQ2110" s="68"/>
      <c r="BR2110" s="68"/>
      <c r="BS2110" s="46"/>
    </row>
    <row r="2111" spans="4:71" s="47" customFormat="1" ht="9.75" customHeight="1" x14ac:dyDescent="0.3">
      <c r="D2111" s="68"/>
      <c r="E2111" s="68"/>
      <c r="F2111" s="68"/>
      <c r="G2111" s="68"/>
      <c r="H2111" s="68"/>
      <c r="I2111" s="68"/>
      <c r="J2111" s="68"/>
      <c r="K2111" s="68"/>
      <c r="L2111" s="68"/>
      <c r="M2111" s="68"/>
      <c r="N2111" s="68"/>
      <c r="O2111" s="68"/>
      <c r="P2111" s="68"/>
      <c r="Q2111" s="68"/>
      <c r="R2111" s="68"/>
      <c r="S2111" s="68"/>
      <c r="T2111" s="68"/>
      <c r="U2111" s="68"/>
      <c r="V2111" s="68"/>
      <c r="W2111" s="68"/>
      <c r="X2111" s="68"/>
      <c r="Y2111" s="68"/>
      <c r="Z2111" s="68"/>
      <c r="AA2111" s="68"/>
      <c r="AB2111" s="68"/>
      <c r="AC2111" s="68"/>
      <c r="AD2111" s="68"/>
      <c r="AE2111" s="68"/>
      <c r="AF2111" s="68"/>
      <c r="AG2111" s="68"/>
      <c r="AH2111" s="68"/>
      <c r="AI2111" s="68"/>
      <c r="AJ2111" s="68"/>
      <c r="AK2111" s="68"/>
      <c r="AL2111" s="68"/>
      <c r="AM2111" s="68"/>
      <c r="AN2111" s="68"/>
      <c r="AO2111" s="68"/>
      <c r="AP2111" s="68"/>
      <c r="AQ2111" s="68"/>
      <c r="AR2111" s="68"/>
      <c r="AS2111" s="68"/>
      <c r="AT2111" s="68"/>
      <c r="AU2111" s="68"/>
      <c r="AV2111" s="68"/>
      <c r="AW2111" s="68"/>
      <c r="AX2111" s="68"/>
      <c r="AY2111" s="68"/>
      <c r="AZ2111" s="68"/>
      <c r="BA2111" s="68"/>
      <c r="BB2111" s="68"/>
      <c r="BC2111" s="68"/>
      <c r="BD2111" s="68"/>
      <c r="BE2111" s="68"/>
      <c r="BF2111" s="68"/>
      <c r="BG2111" s="68"/>
      <c r="BH2111" s="68"/>
      <c r="BI2111" s="68"/>
      <c r="BJ2111" s="68"/>
      <c r="BK2111" s="68"/>
      <c r="BL2111" s="68"/>
      <c r="BM2111" s="68"/>
      <c r="BN2111" s="68"/>
      <c r="BO2111" s="68"/>
      <c r="BP2111" s="68"/>
      <c r="BQ2111" s="68"/>
      <c r="BR2111" s="68"/>
      <c r="BS2111" s="46"/>
    </row>
    <row r="2112" spans="4:71" s="47" customFormat="1" ht="9.75" customHeight="1" x14ac:dyDescent="0.3">
      <c r="D2112" s="68"/>
      <c r="E2112" s="68"/>
      <c r="F2112" s="68"/>
      <c r="G2112" s="68"/>
      <c r="H2112" s="68"/>
      <c r="I2112" s="68"/>
      <c r="J2112" s="68"/>
      <c r="K2112" s="68"/>
      <c r="L2112" s="68"/>
      <c r="M2112" s="68"/>
      <c r="N2112" s="68"/>
      <c r="O2112" s="68"/>
      <c r="P2112" s="68"/>
      <c r="Q2112" s="68"/>
      <c r="R2112" s="68"/>
      <c r="S2112" s="68"/>
      <c r="T2112" s="68"/>
      <c r="U2112" s="68"/>
      <c r="V2112" s="68"/>
      <c r="W2112" s="68"/>
      <c r="X2112" s="68"/>
      <c r="Y2112" s="68"/>
      <c r="Z2112" s="68"/>
      <c r="AA2112" s="68"/>
      <c r="AB2112" s="68"/>
      <c r="AC2112" s="68"/>
      <c r="AD2112" s="68"/>
      <c r="AE2112" s="68"/>
      <c r="AF2112" s="68"/>
      <c r="AG2112" s="68"/>
      <c r="AH2112" s="68"/>
      <c r="AI2112" s="68"/>
      <c r="AJ2112" s="68"/>
      <c r="AK2112" s="68"/>
      <c r="AL2112" s="68"/>
      <c r="AM2112" s="68"/>
      <c r="AN2112" s="68"/>
      <c r="AO2112" s="68"/>
      <c r="AP2112" s="68"/>
      <c r="AQ2112" s="68"/>
      <c r="AR2112" s="68"/>
      <c r="AS2112" s="68"/>
      <c r="AT2112" s="68"/>
      <c r="AU2112" s="68"/>
      <c r="AV2112" s="68"/>
      <c r="AW2112" s="68"/>
      <c r="AX2112" s="68"/>
      <c r="AY2112" s="68"/>
      <c r="AZ2112" s="68"/>
      <c r="BA2112" s="68"/>
      <c r="BB2112" s="68"/>
      <c r="BC2112" s="68"/>
      <c r="BD2112" s="68"/>
      <c r="BE2112" s="68"/>
      <c r="BF2112" s="68"/>
      <c r="BG2112" s="68"/>
      <c r="BH2112" s="68"/>
      <c r="BI2112" s="68"/>
      <c r="BJ2112" s="68"/>
      <c r="BK2112" s="68"/>
      <c r="BL2112" s="68"/>
      <c r="BM2112" s="68"/>
      <c r="BN2112" s="68"/>
      <c r="BO2112" s="68"/>
      <c r="BP2112" s="68"/>
      <c r="BQ2112" s="68"/>
      <c r="BR2112" s="68"/>
      <c r="BS2112" s="46"/>
    </row>
    <row r="2113" spans="4:71" s="47" customFormat="1" ht="9.75" customHeight="1" x14ac:dyDescent="0.3">
      <c r="D2113" s="68"/>
      <c r="E2113" s="68"/>
      <c r="F2113" s="68"/>
      <c r="G2113" s="68"/>
      <c r="H2113" s="68"/>
      <c r="I2113" s="68"/>
      <c r="J2113" s="68"/>
      <c r="K2113" s="68"/>
      <c r="L2113" s="68"/>
      <c r="M2113" s="68"/>
      <c r="N2113" s="68"/>
      <c r="O2113" s="68"/>
      <c r="P2113" s="68"/>
      <c r="Q2113" s="68"/>
      <c r="R2113" s="68"/>
      <c r="S2113" s="68"/>
      <c r="T2113" s="68"/>
      <c r="U2113" s="68"/>
      <c r="V2113" s="68"/>
      <c r="W2113" s="68"/>
      <c r="X2113" s="68"/>
      <c r="Y2113" s="68"/>
      <c r="Z2113" s="68"/>
      <c r="AA2113" s="68"/>
      <c r="AB2113" s="68"/>
      <c r="AC2113" s="68"/>
      <c r="AD2113" s="68"/>
      <c r="AE2113" s="68"/>
      <c r="AF2113" s="68"/>
      <c r="AG2113" s="68"/>
      <c r="AH2113" s="68"/>
      <c r="AI2113" s="68"/>
      <c r="AJ2113" s="68"/>
      <c r="AK2113" s="68"/>
      <c r="AL2113" s="68"/>
      <c r="AM2113" s="68"/>
      <c r="AN2113" s="68"/>
      <c r="AO2113" s="68"/>
      <c r="AP2113" s="68"/>
      <c r="AQ2113" s="68"/>
      <c r="AR2113" s="68"/>
      <c r="AS2113" s="68"/>
      <c r="AT2113" s="68"/>
      <c r="AU2113" s="68"/>
      <c r="AV2113" s="68"/>
      <c r="AW2113" s="68"/>
      <c r="AX2113" s="68"/>
      <c r="AY2113" s="68"/>
      <c r="AZ2113" s="68"/>
      <c r="BA2113" s="68"/>
      <c r="BB2113" s="68"/>
      <c r="BC2113" s="68"/>
      <c r="BD2113" s="68"/>
      <c r="BE2113" s="68"/>
      <c r="BF2113" s="68"/>
      <c r="BG2113" s="68"/>
      <c r="BH2113" s="68"/>
      <c r="BI2113" s="68"/>
      <c r="BJ2113" s="68"/>
      <c r="BK2113" s="68"/>
      <c r="BL2113" s="68"/>
      <c r="BM2113" s="68"/>
      <c r="BN2113" s="68"/>
      <c r="BO2113" s="68"/>
      <c r="BP2113" s="68"/>
      <c r="BQ2113" s="68"/>
      <c r="BR2113" s="68"/>
      <c r="BS2113" s="46"/>
    </row>
    <row r="2114" spans="4:71" s="47" customFormat="1" ht="9.75" customHeight="1" x14ac:dyDescent="0.3">
      <c r="D2114" s="68"/>
      <c r="E2114" s="68"/>
      <c r="F2114" s="68"/>
      <c r="G2114" s="68"/>
      <c r="H2114" s="68"/>
      <c r="I2114" s="68"/>
      <c r="J2114" s="68"/>
      <c r="K2114" s="68"/>
      <c r="L2114" s="68"/>
      <c r="M2114" s="68"/>
      <c r="N2114" s="68"/>
      <c r="O2114" s="68"/>
      <c r="P2114" s="68"/>
      <c r="Q2114" s="68"/>
      <c r="R2114" s="68"/>
      <c r="S2114" s="68"/>
      <c r="T2114" s="68"/>
      <c r="U2114" s="68"/>
      <c r="V2114" s="68"/>
      <c r="W2114" s="68"/>
      <c r="X2114" s="68"/>
      <c r="Y2114" s="68"/>
      <c r="Z2114" s="68"/>
      <c r="AA2114" s="68"/>
      <c r="AB2114" s="68"/>
      <c r="AC2114" s="68"/>
      <c r="AD2114" s="68"/>
      <c r="AE2114" s="68"/>
      <c r="AF2114" s="68"/>
      <c r="AG2114" s="68"/>
      <c r="AH2114" s="68"/>
      <c r="AI2114" s="68"/>
      <c r="AJ2114" s="68"/>
      <c r="AK2114" s="68"/>
      <c r="AL2114" s="68"/>
      <c r="AM2114" s="68"/>
      <c r="AN2114" s="68"/>
      <c r="AO2114" s="68"/>
      <c r="AP2114" s="68"/>
      <c r="AQ2114" s="68"/>
      <c r="AR2114" s="68"/>
      <c r="AS2114" s="68"/>
      <c r="AT2114" s="68"/>
      <c r="AU2114" s="68"/>
      <c r="AV2114" s="68"/>
      <c r="AW2114" s="68"/>
      <c r="AX2114" s="68"/>
      <c r="AY2114" s="68"/>
      <c r="AZ2114" s="68"/>
      <c r="BA2114" s="68"/>
      <c r="BB2114" s="68"/>
      <c r="BC2114" s="68"/>
      <c r="BD2114" s="68"/>
      <c r="BE2114" s="68"/>
      <c r="BF2114" s="68"/>
      <c r="BG2114" s="68"/>
      <c r="BH2114" s="68"/>
      <c r="BI2114" s="68"/>
      <c r="BJ2114" s="68"/>
      <c r="BK2114" s="68"/>
      <c r="BL2114" s="68"/>
      <c r="BM2114" s="68"/>
      <c r="BN2114" s="68"/>
      <c r="BO2114" s="68"/>
      <c r="BP2114" s="68"/>
      <c r="BQ2114" s="68"/>
      <c r="BR2114" s="68"/>
      <c r="BS2114" s="46"/>
    </row>
    <row r="2115" spans="4:71" s="47" customFormat="1" ht="9.75" customHeight="1" x14ac:dyDescent="0.3">
      <c r="D2115" s="68"/>
      <c r="E2115" s="68"/>
      <c r="F2115" s="68"/>
      <c r="G2115" s="68"/>
      <c r="H2115" s="68"/>
      <c r="I2115" s="68"/>
      <c r="J2115" s="68"/>
      <c r="K2115" s="68"/>
      <c r="L2115" s="68"/>
      <c r="M2115" s="68"/>
      <c r="N2115" s="68"/>
      <c r="O2115" s="68"/>
      <c r="P2115" s="68"/>
      <c r="Q2115" s="68"/>
      <c r="R2115" s="68"/>
      <c r="S2115" s="68"/>
      <c r="T2115" s="68"/>
      <c r="U2115" s="68"/>
      <c r="V2115" s="68"/>
      <c r="W2115" s="68"/>
      <c r="X2115" s="68"/>
      <c r="Y2115" s="68"/>
      <c r="Z2115" s="68"/>
      <c r="AA2115" s="68"/>
      <c r="AB2115" s="68"/>
      <c r="AC2115" s="68"/>
      <c r="AD2115" s="68"/>
      <c r="AE2115" s="68"/>
      <c r="AF2115" s="68"/>
      <c r="AG2115" s="68"/>
      <c r="AH2115" s="68"/>
      <c r="AI2115" s="68"/>
      <c r="AJ2115" s="68"/>
      <c r="AK2115" s="68"/>
      <c r="AL2115" s="68"/>
      <c r="AM2115" s="68"/>
      <c r="AN2115" s="68"/>
      <c r="AO2115" s="68"/>
      <c r="AP2115" s="68"/>
      <c r="AQ2115" s="68"/>
      <c r="AR2115" s="68"/>
      <c r="AS2115" s="68"/>
      <c r="AT2115" s="68"/>
      <c r="AU2115" s="68"/>
      <c r="AV2115" s="68"/>
      <c r="AW2115" s="68"/>
      <c r="AX2115" s="68"/>
      <c r="AY2115" s="68"/>
      <c r="AZ2115" s="68"/>
      <c r="BA2115" s="68"/>
      <c r="BB2115" s="68"/>
      <c r="BC2115" s="68"/>
      <c r="BD2115" s="68"/>
      <c r="BE2115" s="68"/>
      <c r="BF2115" s="68"/>
      <c r="BG2115" s="68"/>
      <c r="BH2115" s="68"/>
      <c r="BI2115" s="68"/>
      <c r="BJ2115" s="68"/>
      <c r="BK2115" s="68"/>
      <c r="BL2115" s="68"/>
      <c r="BM2115" s="68"/>
      <c r="BN2115" s="68"/>
      <c r="BO2115" s="68"/>
      <c r="BP2115" s="68"/>
      <c r="BQ2115" s="68"/>
      <c r="BR2115" s="68"/>
      <c r="BS2115" s="46"/>
    </row>
    <row r="2116" spans="4:71" s="47" customFormat="1" ht="9.75" customHeight="1" x14ac:dyDescent="0.3">
      <c r="D2116" s="68"/>
      <c r="E2116" s="68"/>
      <c r="F2116" s="68"/>
      <c r="G2116" s="68"/>
      <c r="H2116" s="68"/>
      <c r="I2116" s="68"/>
      <c r="J2116" s="68"/>
      <c r="K2116" s="68"/>
      <c r="L2116" s="68"/>
      <c r="M2116" s="68"/>
      <c r="N2116" s="68"/>
      <c r="O2116" s="68"/>
      <c r="P2116" s="68"/>
      <c r="Q2116" s="68"/>
      <c r="R2116" s="68"/>
      <c r="S2116" s="68"/>
      <c r="T2116" s="68"/>
      <c r="U2116" s="68"/>
      <c r="V2116" s="68"/>
      <c r="W2116" s="68"/>
      <c r="X2116" s="68"/>
      <c r="Y2116" s="68"/>
      <c r="Z2116" s="68"/>
      <c r="AA2116" s="68"/>
      <c r="AB2116" s="68"/>
      <c r="AC2116" s="68"/>
      <c r="AD2116" s="68"/>
      <c r="AE2116" s="68"/>
      <c r="AF2116" s="68"/>
      <c r="AG2116" s="68"/>
      <c r="AH2116" s="68"/>
      <c r="AI2116" s="68"/>
      <c r="AJ2116" s="68"/>
      <c r="AK2116" s="68"/>
      <c r="AL2116" s="68"/>
      <c r="AM2116" s="68"/>
      <c r="AN2116" s="68"/>
      <c r="AO2116" s="68"/>
      <c r="AP2116" s="68"/>
      <c r="AQ2116" s="68"/>
      <c r="AR2116" s="68"/>
      <c r="AS2116" s="68"/>
      <c r="AT2116" s="68"/>
      <c r="AU2116" s="68"/>
      <c r="AV2116" s="68"/>
      <c r="AW2116" s="68"/>
      <c r="AX2116" s="68"/>
      <c r="AY2116" s="68"/>
      <c r="AZ2116" s="68"/>
      <c r="BA2116" s="68"/>
      <c r="BB2116" s="68"/>
      <c r="BC2116" s="68"/>
      <c r="BD2116" s="68"/>
      <c r="BE2116" s="68"/>
      <c r="BF2116" s="68"/>
      <c r="BG2116" s="68"/>
      <c r="BH2116" s="68"/>
      <c r="BI2116" s="68"/>
      <c r="BJ2116" s="68"/>
      <c r="BK2116" s="68"/>
      <c r="BL2116" s="68"/>
      <c r="BM2116" s="68"/>
      <c r="BN2116" s="68"/>
      <c r="BO2116" s="68"/>
      <c r="BP2116" s="68"/>
      <c r="BQ2116" s="68"/>
      <c r="BR2116" s="68"/>
      <c r="BS2116" s="46"/>
    </row>
    <row r="2117" spans="4:71" s="47" customFormat="1" ht="9.75" customHeight="1" x14ac:dyDescent="0.3">
      <c r="D2117" s="68"/>
      <c r="E2117" s="68"/>
      <c r="F2117" s="68"/>
      <c r="G2117" s="68"/>
      <c r="H2117" s="68"/>
      <c r="I2117" s="68"/>
      <c r="J2117" s="68"/>
      <c r="K2117" s="68"/>
      <c r="L2117" s="68"/>
      <c r="M2117" s="68"/>
      <c r="N2117" s="68"/>
      <c r="O2117" s="68"/>
      <c r="P2117" s="68"/>
      <c r="Q2117" s="68"/>
      <c r="R2117" s="68"/>
      <c r="S2117" s="68"/>
      <c r="T2117" s="68"/>
      <c r="U2117" s="68"/>
      <c r="V2117" s="68"/>
      <c r="W2117" s="68"/>
      <c r="X2117" s="68"/>
      <c r="Y2117" s="68"/>
      <c r="Z2117" s="68"/>
      <c r="AA2117" s="68"/>
      <c r="AB2117" s="68"/>
      <c r="AC2117" s="68"/>
      <c r="AD2117" s="68"/>
      <c r="AE2117" s="68"/>
      <c r="AF2117" s="68"/>
      <c r="AG2117" s="68"/>
      <c r="AH2117" s="68"/>
      <c r="AI2117" s="68"/>
      <c r="AJ2117" s="68"/>
      <c r="AK2117" s="68"/>
      <c r="AL2117" s="68"/>
      <c r="AM2117" s="68"/>
      <c r="AN2117" s="68"/>
      <c r="AO2117" s="68"/>
      <c r="AP2117" s="68"/>
      <c r="AQ2117" s="68"/>
      <c r="AR2117" s="68"/>
      <c r="AS2117" s="68"/>
      <c r="AT2117" s="68"/>
      <c r="AU2117" s="68"/>
      <c r="AV2117" s="68"/>
      <c r="AW2117" s="68"/>
      <c r="AX2117" s="68"/>
      <c r="AY2117" s="68"/>
      <c r="AZ2117" s="68"/>
      <c r="BA2117" s="68"/>
      <c r="BB2117" s="68"/>
      <c r="BC2117" s="68"/>
      <c r="BD2117" s="68"/>
      <c r="BE2117" s="68"/>
      <c r="BF2117" s="68"/>
      <c r="BG2117" s="68"/>
      <c r="BH2117" s="68"/>
      <c r="BI2117" s="68"/>
      <c r="BJ2117" s="68"/>
      <c r="BK2117" s="68"/>
      <c r="BL2117" s="68"/>
      <c r="BM2117" s="68"/>
      <c r="BN2117" s="68"/>
      <c r="BO2117" s="68"/>
      <c r="BP2117" s="68"/>
      <c r="BQ2117" s="68"/>
      <c r="BR2117" s="68"/>
      <c r="BS2117" s="46"/>
    </row>
    <row r="2118" spans="4:71" s="47" customFormat="1" ht="9.75" customHeight="1" x14ac:dyDescent="0.3">
      <c r="D2118" s="68"/>
      <c r="E2118" s="68"/>
      <c r="F2118" s="68"/>
      <c r="G2118" s="68"/>
      <c r="H2118" s="68"/>
      <c r="I2118" s="68"/>
      <c r="J2118" s="68"/>
      <c r="K2118" s="68"/>
      <c r="L2118" s="68"/>
      <c r="M2118" s="68"/>
      <c r="N2118" s="68"/>
      <c r="O2118" s="68"/>
      <c r="P2118" s="68"/>
      <c r="Q2118" s="68"/>
      <c r="R2118" s="68"/>
      <c r="S2118" s="68"/>
      <c r="T2118" s="68"/>
      <c r="U2118" s="68"/>
      <c r="V2118" s="68"/>
      <c r="W2118" s="68"/>
      <c r="X2118" s="68"/>
      <c r="Y2118" s="68"/>
      <c r="Z2118" s="68"/>
      <c r="AA2118" s="68"/>
      <c r="AB2118" s="68"/>
      <c r="AC2118" s="68"/>
      <c r="AD2118" s="68"/>
      <c r="AE2118" s="68"/>
      <c r="AF2118" s="68"/>
      <c r="AG2118" s="68"/>
      <c r="AH2118" s="68"/>
      <c r="AI2118" s="68"/>
      <c r="AJ2118" s="68"/>
      <c r="AK2118" s="68"/>
      <c r="AL2118" s="68"/>
      <c r="AM2118" s="68"/>
      <c r="AN2118" s="68"/>
      <c r="AO2118" s="68"/>
      <c r="AP2118" s="68"/>
      <c r="AQ2118" s="68"/>
      <c r="AR2118" s="68"/>
      <c r="AS2118" s="68"/>
      <c r="AT2118" s="68"/>
      <c r="AU2118" s="68"/>
      <c r="AV2118" s="68"/>
      <c r="AW2118" s="68"/>
      <c r="AX2118" s="68"/>
      <c r="AY2118" s="68"/>
      <c r="AZ2118" s="68"/>
      <c r="BA2118" s="68"/>
      <c r="BB2118" s="68"/>
      <c r="BC2118" s="68"/>
      <c r="BD2118" s="68"/>
      <c r="BE2118" s="68"/>
      <c r="BF2118" s="68"/>
      <c r="BG2118" s="68"/>
      <c r="BH2118" s="68"/>
      <c r="BI2118" s="68"/>
      <c r="BJ2118" s="68"/>
      <c r="BK2118" s="68"/>
      <c r="BL2118" s="68"/>
      <c r="BM2118" s="68"/>
      <c r="BN2118" s="68"/>
      <c r="BO2118" s="68"/>
      <c r="BP2118" s="68"/>
      <c r="BQ2118" s="68"/>
      <c r="BR2118" s="68"/>
      <c r="BS2118" s="46"/>
    </row>
    <row r="2119" spans="4:71" s="47" customFormat="1" ht="9.75" customHeight="1" x14ac:dyDescent="0.3">
      <c r="D2119" s="68"/>
      <c r="E2119" s="68"/>
      <c r="F2119" s="68"/>
      <c r="G2119" s="68"/>
      <c r="H2119" s="68"/>
      <c r="I2119" s="68"/>
      <c r="J2119" s="68"/>
      <c r="K2119" s="68"/>
      <c r="L2119" s="68"/>
      <c r="M2119" s="68"/>
      <c r="N2119" s="68"/>
      <c r="O2119" s="68"/>
      <c r="P2119" s="68"/>
      <c r="Q2119" s="68"/>
      <c r="R2119" s="68"/>
      <c r="S2119" s="68"/>
      <c r="T2119" s="68"/>
      <c r="U2119" s="68"/>
      <c r="V2119" s="68"/>
      <c r="W2119" s="68"/>
      <c r="X2119" s="68"/>
      <c r="Y2119" s="68"/>
      <c r="Z2119" s="68"/>
      <c r="AA2119" s="68"/>
      <c r="AB2119" s="68"/>
      <c r="AC2119" s="68"/>
      <c r="AD2119" s="68"/>
      <c r="AE2119" s="68"/>
      <c r="AF2119" s="68"/>
      <c r="AG2119" s="68"/>
      <c r="AH2119" s="68"/>
      <c r="AI2119" s="68"/>
      <c r="AJ2119" s="68"/>
      <c r="AK2119" s="68"/>
      <c r="AL2119" s="68"/>
      <c r="AM2119" s="68"/>
      <c r="AN2119" s="68"/>
      <c r="AO2119" s="68"/>
      <c r="AP2119" s="68"/>
      <c r="AQ2119" s="68"/>
      <c r="AR2119" s="68"/>
      <c r="AS2119" s="68"/>
      <c r="AT2119" s="68"/>
      <c r="AU2119" s="68"/>
      <c r="AV2119" s="68"/>
      <c r="AW2119" s="68"/>
      <c r="AX2119" s="68"/>
      <c r="AY2119" s="68"/>
      <c r="AZ2119" s="68"/>
      <c r="BA2119" s="68"/>
      <c r="BB2119" s="68"/>
      <c r="BC2119" s="68"/>
      <c r="BD2119" s="68"/>
      <c r="BE2119" s="68"/>
      <c r="BF2119" s="68"/>
      <c r="BG2119" s="68"/>
      <c r="BH2119" s="68"/>
      <c r="BI2119" s="68"/>
      <c r="BJ2119" s="68"/>
      <c r="BK2119" s="68"/>
      <c r="BL2119" s="68"/>
      <c r="BM2119" s="68"/>
      <c r="BN2119" s="68"/>
      <c r="BO2119" s="68"/>
      <c r="BP2119" s="68"/>
      <c r="BQ2119" s="68"/>
      <c r="BR2119" s="68"/>
      <c r="BS2119" s="46"/>
    </row>
    <row r="2120" spans="4:71" s="47" customFormat="1" ht="9.75" customHeight="1" x14ac:dyDescent="0.3">
      <c r="D2120" s="68"/>
      <c r="E2120" s="68"/>
      <c r="F2120" s="68"/>
      <c r="G2120" s="68"/>
      <c r="H2120" s="68"/>
      <c r="I2120" s="68"/>
      <c r="J2120" s="68"/>
      <c r="K2120" s="68"/>
      <c r="L2120" s="68"/>
      <c r="M2120" s="68"/>
      <c r="N2120" s="68"/>
      <c r="O2120" s="68"/>
      <c r="P2120" s="68"/>
      <c r="Q2120" s="68"/>
      <c r="R2120" s="68"/>
      <c r="S2120" s="68"/>
      <c r="T2120" s="68"/>
      <c r="U2120" s="68"/>
      <c r="V2120" s="68"/>
      <c r="W2120" s="68"/>
      <c r="X2120" s="68"/>
      <c r="Y2120" s="68"/>
      <c r="Z2120" s="68"/>
      <c r="AA2120" s="68"/>
      <c r="AB2120" s="68"/>
      <c r="AC2120" s="68"/>
      <c r="AD2120" s="68"/>
      <c r="AE2120" s="68"/>
      <c r="AF2120" s="68"/>
      <c r="AG2120" s="68"/>
      <c r="AH2120" s="68"/>
      <c r="AI2120" s="68"/>
      <c r="AJ2120" s="68"/>
      <c r="AK2120" s="68"/>
      <c r="AL2120" s="68"/>
      <c r="AM2120" s="68"/>
      <c r="AN2120" s="68"/>
      <c r="AO2120" s="68"/>
      <c r="AP2120" s="68"/>
      <c r="AQ2120" s="68"/>
      <c r="AR2120" s="68"/>
      <c r="AS2120" s="68"/>
      <c r="AT2120" s="68"/>
      <c r="AU2120" s="68"/>
      <c r="AV2120" s="68"/>
      <c r="AW2120" s="68"/>
      <c r="AX2120" s="68"/>
      <c r="AY2120" s="68"/>
      <c r="AZ2120" s="68"/>
      <c r="BA2120" s="68"/>
      <c r="BB2120" s="68"/>
      <c r="BC2120" s="68"/>
      <c r="BD2120" s="68"/>
      <c r="BE2120" s="68"/>
      <c r="BF2120" s="68"/>
      <c r="BG2120" s="68"/>
      <c r="BH2120" s="68"/>
      <c r="BI2120" s="68"/>
      <c r="BJ2120" s="68"/>
      <c r="BK2120" s="68"/>
      <c r="BL2120" s="68"/>
      <c r="BM2120" s="68"/>
      <c r="BN2120" s="68"/>
      <c r="BO2120" s="68"/>
      <c r="BP2120" s="68"/>
      <c r="BQ2120" s="68"/>
      <c r="BR2120" s="68"/>
      <c r="BS2120" s="46"/>
    </row>
    <row r="2121" spans="4:71" s="47" customFormat="1" ht="9.75" customHeight="1" x14ac:dyDescent="0.3">
      <c r="D2121" s="68"/>
      <c r="E2121" s="68"/>
      <c r="F2121" s="68"/>
      <c r="G2121" s="68"/>
      <c r="H2121" s="68"/>
      <c r="I2121" s="68"/>
      <c r="J2121" s="68"/>
      <c r="K2121" s="68"/>
      <c r="L2121" s="68"/>
      <c r="M2121" s="68"/>
      <c r="N2121" s="68"/>
      <c r="O2121" s="68"/>
      <c r="P2121" s="68"/>
      <c r="Q2121" s="68"/>
      <c r="R2121" s="68"/>
      <c r="S2121" s="68"/>
      <c r="T2121" s="68"/>
      <c r="U2121" s="68"/>
      <c r="V2121" s="68"/>
      <c r="W2121" s="68"/>
      <c r="X2121" s="68"/>
      <c r="Y2121" s="68"/>
      <c r="Z2121" s="68"/>
      <c r="AA2121" s="68"/>
      <c r="AB2121" s="68"/>
      <c r="AC2121" s="68"/>
      <c r="AD2121" s="68"/>
      <c r="AE2121" s="68"/>
      <c r="AF2121" s="68"/>
      <c r="AG2121" s="68"/>
      <c r="AH2121" s="68"/>
      <c r="AI2121" s="68"/>
      <c r="AJ2121" s="68"/>
      <c r="AK2121" s="68"/>
      <c r="AL2121" s="68"/>
      <c r="AM2121" s="68"/>
      <c r="AN2121" s="68"/>
      <c r="AO2121" s="68"/>
      <c r="AP2121" s="68"/>
      <c r="AQ2121" s="68"/>
      <c r="AR2121" s="68"/>
      <c r="AS2121" s="68"/>
      <c r="AT2121" s="68"/>
      <c r="AU2121" s="68"/>
      <c r="AV2121" s="68"/>
      <c r="AW2121" s="68"/>
      <c r="AX2121" s="68"/>
      <c r="AY2121" s="68"/>
      <c r="AZ2121" s="68"/>
      <c r="BA2121" s="68"/>
      <c r="BB2121" s="68"/>
      <c r="BC2121" s="68"/>
      <c r="BD2121" s="68"/>
      <c r="BE2121" s="68"/>
      <c r="BF2121" s="68"/>
      <c r="BG2121" s="68"/>
      <c r="BH2121" s="68"/>
      <c r="BI2121" s="68"/>
      <c r="BJ2121" s="68"/>
      <c r="BK2121" s="68"/>
      <c r="BL2121" s="68"/>
      <c r="BM2121" s="68"/>
      <c r="BN2121" s="68"/>
      <c r="BO2121" s="68"/>
      <c r="BP2121" s="68"/>
      <c r="BQ2121" s="68"/>
      <c r="BR2121" s="68"/>
      <c r="BS2121" s="46"/>
    </row>
    <row r="2122" spans="4:71" s="47" customFormat="1" ht="9.75" customHeight="1" x14ac:dyDescent="0.3">
      <c r="D2122" s="68"/>
      <c r="E2122" s="68"/>
      <c r="F2122" s="68"/>
      <c r="G2122" s="68"/>
      <c r="H2122" s="68"/>
      <c r="I2122" s="68"/>
      <c r="J2122" s="68"/>
      <c r="K2122" s="68"/>
      <c r="L2122" s="68"/>
      <c r="M2122" s="68"/>
      <c r="N2122" s="68"/>
      <c r="O2122" s="68"/>
      <c r="P2122" s="68"/>
      <c r="Q2122" s="68"/>
      <c r="R2122" s="68"/>
      <c r="S2122" s="68"/>
      <c r="T2122" s="68"/>
      <c r="U2122" s="68"/>
      <c r="V2122" s="68"/>
      <c r="W2122" s="68"/>
      <c r="X2122" s="68"/>
      <c r="Y2122" s="68"/>
      <c r="Z2122" s="68"/>
      <c r="AA2122" s="68"/>
      <c r="AB2122" s="68"/>
      <c r="AC2122" s="68"/>
      <c r="AD2122" s="68"/>
      <c r="AE2122" s="68"/>
      <c r="AF2122" s="68"/>
      <c r="AG2122" s="68"/>
      <c r="AH2122" s="68"/>
      <c r="AI2122" s="68"/>
      <c r="AJ2122" s="68"/>
      <c r="AK2122" s="68"/>
      <c r="AL2122" s="68"/>
      <c r="AM2122" s="68"/>
      <c r="AN2122" s="68"/>
      <c r="AO2122" s="68"/>
      <c r="AP2122" s="68"/>
      <c r="AQ2122" s="68"/>
      <c r="AR2122" s="68"/>
      <c r="AS2122" s="68"/>
      <c r="AT2122" s="68"/>
      <c r="AU2122" s="68"/>
      <c r="AV2122" s="68"/>
      <c r="AW2122" s="68"/>
      <c r="AX2122" s="68"/>
      <c r="AY2122" s="68"/>
      <c r="AZ2122" s="68"/>
      <c r="BA2122" s="68"/>
      <c r="BB2122" s="68"/>
      <c r="BC2122" s="68"/>
      <c r="BD2122" s="68"/>
      <c r="BE2122" s="68"/>
      <c r="BF2122" s="68"/>
      <c r="BG2122" s="68"/>
      <c r="BH2122" s="68"/>
      <c r="BI2122" s="68"/>
      <c r="BJ2122" s="68"/>
      <c r="BK2122" s="68"/>
      <c r="BL2122" s="68"/>
      <c r="BM2122" s="68"/>
      <c r="BN2122" s="68"/>
      <c r="BO2122" s="68"/>
      <c r="BP2122" s="68"/>
      <c r="BQ2122" s="68"/>
      <c r="BR2122" s="68"/>
      <c r="BS2122" s="46"/>
    </row>
    <row r="2123" spans="4:71" s="47" customFormat="1" ht="9.75" customHeight="1" x14ac:dyDescent="0.3">
      <c r="D2123" s="68"/>
      <c r="E2123" s="68"/>
      <c r="F2123" s="68"/>
      <c r="G2123" s="68"/>
      <c r="H2123" s="68"/>
      <c r="I2123" s="68"/>
      <c r="J2123" s="68"/>
      <c r="K2123" s="68"/>
      <c r="L2123" s="68"/>
      <c r="M2123" s="68"/>
      <c r="N2123" s="68"/>
      <c r="O2123" s="68"/>
      <c r="P2123" s="68"/>
      <c r="Q2123" s="68"/>
      <c r="R2123" s="68"/>
      <c r="S2123" s="68"/>
      <c r="T2123" s="68"/>
      <c r="U2123" s="68"/>
      <c r="V2123" s="68"/>
      <c r="W2123" s="68"/>
      <c r="X2123" s="68"/>
      <c r="Y2123" s="68"/>
      <c r="Z2123" s="68"/>
      <c r="AA2123" s="68"/>
      <c r="AB2123" s="68"/>
      <c r="AC2123" s="68"/>
      <c r="AD2123" s="68"/>
      <c r="AE2123" s="68"/>
      <c r="AF2123" s="68"/>
      <c r="AG2123" s="68"/>
      <c r="AH2123" s="68"/>
      <c r="AI2123" s="68"/>
      <c r="AJ2123" s="68"/>
      <c r="AK2123" s="68"/>
      <c r="AL2123" s="68"/>
      <c r="AM2123" s="68"/>
      <c r="AN2123" s="68"/>
      <c r="AO2123" s="68"/>
      <c r="AP2123" s="68"/>
      <c r="AQ2123" s="68"/>
      <c r="AR2123" s="68"/>
      <c r="AS2123" s="68"/>
      <c r="AT2123" s="68"/>
      <c r="AU2123" s="68"/>
      <c r="AV2123" s="68"/>
      <c r="AW2123" s="68"/>
      <c r="AX2123" s="68"/>
      <c r="AY2123" s="68"/>
      <c r="AZ2123" s="68"/>
      <c r="BA2123" s="68"/>
      <c r="BB2123" s="68"/>
      <c r="BC2123" s="68"/>
      <c r="BD2123" s="68"/>
      <c r="BE2123" s="68"/>
      <c r="BF2123" s="68"/>
      <c r="BG2123" s="68"/>
      <c r="BH2123" s="68"/>
      <c r="BI2123" s="68"/>
      <c r="BJ2123" s="68"/>
      <c r="BK2123" s="68"/>
      <c r="BL2123" s="68"/>
      <c r="BM2123" s="68"/>
      <c r="BN2123" s="68"/>
      <c r="BO2123" s="68"/>
      <c r="BP2123" s="68"/>
      <c r="BQ2123" s="68"/>
      <c r="BR2123" s="68"/>
      <c r="BS2123" s="46"/>
    </row>
    <row r="2124" spans="4:71" s="47" customFormat="1" ht="9.75" customHeight="1" x14ac:dyDescent="0.3">
      <c r="D2124" s="68"/>
      <c r="E2124" s="68"/>
      <c r="F2124" s="68"/>
      <c r="G2124" s="68"/>
      <c r="H2124" s="68"/>
      <c r="I2124" s="68"/>
      <c r="J2124" s="68"/>
      <c r="K2124" s="68"/>
      <c r="L2124" s="68"/>
      <c r="M2124" s="68"/>
      <c r="N2124" s="68"/>
      <c r="O2124" s="68"/>
      <c r="P2124" s="68"/>
      <c r="Q2124" s="68"/>
      <c r="R2124" s="68"/>
      <c r="S2124" s="68"/>
      <c r="T2124" s="68"/>
      <c r="U2124" s="68"/>
      <c r="V2124" s="68"/>
      <c r="W2124" s="68"/>
      <c r="X2124" s="68"/>
      <c r="Y2124" s="68"/>
      <c r="Z2124" s="68"/>
      <c r="AA2124" s="68"/>
      <c r="AB2124" s="68"/>
      <c r="AC2124" s="68"/>
      <c r="AD2124" s="68"/>
      <c r="AE2124" s="68"/>
      <c r="AF2124" s="68"/>
      <c r="AG2124" s="68"/>
      <c r="AH2124" s="68"/>
      <c r="AI2124" s="68"/>
      <c r="AJ2124" s="68"/>
      <c r="AK2124" s="68"/>
      <c r="AL2124" s="68"/>
      <c r="AM2124" s="68"/>
      <c r="AN2124" s="68"/>
      <c r="AO2124" s="68"/>
      <c r="AP2124" s="68"/>
      <c r="AQ2124" s="68"/>
      <c r="AR2124" s="68"/>
      <c r="AS2124" s="68"/>
      <c r="AT2124" s="68"/>
      <c r="AU2124" s="68"/>
      <c r="AV2124" s="68"/>
      <c r="AW2124" s="68"/>
      <c r="AX2124" s="68"/>
      <c r="AY2124" s="68"/>
      <c r="AZ2124" s="68"/>
      <c r="BA2124" s="68"/>
      <c r="BB2124" s="68"/>
      <c r="BC2124" s="68"/>
      <c r="BD2124" s="68"/>
      <c r="BE2124" s="68"/>
      <c r="BF2124" s="68"/>
      <c r="BG2124" s="68"/>
      <c r="BH2124" s="68"/>
      <c r="BI2124" s="68"/>
      <c r="BJ2124" s="68"/>
      <c r="BK2124" s="68"/>
      <c r="BL2124" s="68"/>
      <c r="BM2124" s="68"/>
      <c r="BN2124" s="68"/>
      <c r="BO2124" s="68"/>
      <c r="BP2124" s="68"/>
      <c r="BQ2124" s="68"/>
      <c r="BR2124" s="68"/>
      <c r="BS2124" s="46"/>
    </row>
    <row r="2125" spans="4:71" s="47" customFormat="1" ht="9.75" customHeight="1" x14ac:dyDescent="0.3">
      <c r="D2125" s="68"/>
      <c r="E2125" s="68"/>
      <c r="F2125" s="68"/>
      <c r="G2125" s="68"/>
      <c r="H2125" s="68"/>
      <c r="I2125" s="68"/>
      <c r="J2125" s="68"/>
      <c r="K2125" s="68"/>
      <c r="L2125" s="68"/>
      <c r="M2125" s="68"/>
      <c r="N2125" s="68"/>
      <c r="O2125" s="68"/>
      <c r="P2125" s="68"/>
      <c r="Q2125" s="68"/>
      <c r="R2125" s="68"/>
      <c r="S2125" s="68"/>
      <c r="T2125" s="68"/>
      <c r="U2125" s="68"/>
      <c r="V2125" s="68"/>
      <c r="W2125" s="68"/>
      <c r="X2125" s="68"/>
      <c r="Y2125" s="68"/>
      <c r="Z2125" s="68"/>
      <c r="AA2125" s="68"/>
      <c r="AB2125" s="68"/>
      <c r="AC2125" s="68"/>
      <c r="AD2125" s="68"/>
      <c r="AE2125" s="68"/>
      <c r="AF2125" s="68"/>
      <c r="AG2125" s="68"/>
      <c r="AH2125" s="68"/>
      <c r="AI2125" s="68"/>
      <c r="AJ2125" s="68"/>
      <c r="AK2125" s="68"/>
      <c r="AL2125" s="68"/>
      <c r="AM2125" s="68"/>
      <c r="AN2125" s="68"/>
      <c r="AO2125" s="68"/>
      <c r="AP2125" s="68"/>
      <c r="AQ2125" s="68"/>
      <c r="AR2125" s="68"/>
      <c r="AS2125" s="68"/>
      <c r="AT2125" s="68"/>
      <c r="AU2125" s="68"/>
      <c r="AV2125" s="68"/>
      <c r="AW2125" s="68"/>
      <c r="AX2125" s="68"/>
      <c r="AY2125" s="68"/>
      <c r="AZ2125" s="68"/>
      <c r="BA2125" s="68"/>
      <c r="BB2125" s="68"/>
      <c r="BC2125" s="68"/>
      <c r="BD2125" s="68"/>
      <c r="BE2125" s="68"/>
      <c r="BF2125" s="68"/>
      <c r="BG2125" s="68"/>
      <c r="BH2125" s="68"/>
      <c r="BI2125" s="68"/>
      <c r="BJ2125" s="68"/>
      <c r="BK2125" s="68"/>
      <c r="BL2125" s="68"/>
      <c r="BM2125" s="68"/>
      <c r="BN2125" s="68"/>
      <c r="BO2125" s="68"/>
      <c r="BP2125" s="68"/>
      <c r="BQ2125" s="68"/>
      <c r="BR2125" s="68"/>
      <c r="BS2125" s="46"/>
    </row>
    <row r="2126" spans="4:71" s="47" customFormat="1" ht="9.75" customHeight="1" x14ac:dyDescent="0.3">
      <c r="D2126" s="68"/>
      <c r="E2126" s="68"/>
      <c r="F2126" s="68"/>
      <c r="G2126" s="68"/>
      <c r="H2126" s="68"/>
      <c r="I2126" s="68"/>
      <c r="J2126" s="68"/>
      <c r="K2126" s="68"/>
      <c r="L2126" s="68"/>
      <c r="M2126" s="68"/>
      <c r="N2126" s="68"/>
      <c r="O2126" s="68"/>
      <c r="P2126" s="68"/>
      <c r="Q2126" s="68"/>
      <c r="R2126" s="68"/>
      <c r="S2126" s="68"/>
      <c r="T2126" s="68"/>
      <c r="U2126" s="68"/>
      <c r="V2126" s="68"/>
      <c r="W2126" s="68"/>
      <c r="X2126" s="68"/>
      <c r="Y2126" s="68"/>
      <c r="Z2126" s="68"/>
      <c r="AA2126" s="68"/>
      <c r="AB2126" s="68"/>
      <c r="AC2126" s="68"/>
      <c r="AD2126" s="68"/>
      <c r="AE2126" s="68"/>
      <c r="AF2126" s="68"/>
      <c r="AG2126" s="68"/>
      <c r="AH2126" s="68"/>
      <c r="AI2126" s="68"/>
      <c r="AJ2126" s="68"/>
      <c r="AK2126" s="68"/>
      <c r="AL2126" s="68"/>
      <c r="AM2126" s="68"/>
      <c r="AN2126" s="68"/>
      <c r="AO2126" s="68"/>
      <c r="AP2126" s="68"/>
      <c r="AQ2126" s="68"/>
      <c r="AR2126" s="68"/>
      <c r="AS2126" s="68"/>
      <c r="AT2126" s="68"/>
      <c r="AU2126" s="68"/>
      <c r="AV2126" s="68"/>
      <c r="AW2126" s="68"/>
      <c r="AX2126" s="68"/>
      <c r="AY2126" s="68"/>
      <c r="AZ2126" s="68"/>
      <c r="BA2126" s="68"/>
      <c r="BB2126" s="68"/>
      <c r="BC2126" s="68"/>
      <c r="BD2126" s="68"/>
      <c r="BE2126" s="68"/>
      <c r="BF2126" s="68"/>
      <c r="BG2126" s="68"/>
      <c r="BH2126" s="68"/>
      <c r="BI2126" s="68"/>
      <c r="BJ2126" s="68"/>
      <c r="BK2126" s="68"/>
      <c r="BL2126" s="68"/>
      <c r="BM2126" s="68"/>
      <c r="BN2126" s="68"/>
      <c r="BO2126" s="68"/>
      <c r="BP2126" s="68"/>
      <c r="BQ2126" s="68"/>
      <c r="BR2126" s="68"/>
      <c r="BS2126" s="46"/>
    </row>
    <row r="2127" spans="4:71" s="47" customFormat="1" ht="9.75" customHeight="1" x14ac:dyDescent="0.3">
      <c r="D2127" s="68"/>
      <c r="E2127" s="68"/>
      <c r="F2127" s="68"/>
      <c r="G2127" s="68"/>
      <c r="H2127" s="68"/>
      <c r="I2127" s="68"/>
      <c r="J2127" s="68"/>
      <c r="K2127" s="68"/>
      <c r="L2127" s="68"/>
      <c r="M2127" s="68"/>
      <c r="N2127" s="68"/>
      <c r="O2127" s="68"/>
      <c r="P2127" s="68"/>
      <c r="Q2127" s="68"/>
      <c r="R2127" s="68"/>
      <c r="S2127" s="68"/>
      <c r="T2127" s="68"/>
      <c r="U2127" s="68"/>
      <c r="V2127" s="68"/>
      <c r="W2127" s="68"/>
      <c r="X2127" s="68"/>
      <c r="Y2127" s="68"/>
      <c r="Z2127" s="68"/>
      <c r="AA2127" s="68"/>
      <c r="AB2127" s="68"/>
      <c r="AC2127" s="68"/>
      <c r="AD2127" s="68"/>
      <c r="AE2127" s="68"/>
      <c r="AF2127" s="68"/>
      <c r="AG2127" s="68"/>
      <c r="AH2127" s="68"/>
      <c r="AI2127" s="68"/>
      <c r="AJ2127" s="68"/>
      <c r="AK2127" s="68"/>
      <c r="AL2127" s="68"/>
      <c r="AM2127" s="68"/>
      <c r="AN2127" s="68"/>
      <c r="AO2127" s="68"/>
      <c r="AP2127" s="68"/>
      <c r="AQ2127" s="68"/>
      <c r="AR2127" s="68"/>
      <c r="AS2127" s="68"/>
      <c r="AT2127" s="68"/>
      <c r="AU2127" s="68"/>
      <c r="AV2127" s="68"/>
      <c r="AW2127" s="68"/>
      <c r="AX2127" s="68"/>
      <c r="AY2127" s="68"/>
      <c r="AZ2127" s="68"/>
      <c r="BA2127" s="68"/>
      <c r="BB2127" s="68"/>
      <c r="BC2127" s="68"/>
      <c r="BD2127" s="68"/>
      <c r="BE2127" s="68"/>
      <c r="BF2127" s="68"/>
      <c r="BG2127" s="68"/>
      <c r="BH2127" s="68"/>
      <c r="BI2127" s="68"/>
      <c r="BJ2127" s="68"/>
      <c r="BK2127" s="68"/>
      <c r="BL2127" s="68"/>
      <c r="BM2127" s="68"/>
      <c r="BN2127" s="68"/>
      <c r="BO2127" s="68"/>
      <c r="BP2127" s="68"/>
      <c r="BQ2127" s="68"/>
      <c r="BR2127" s="68"/>
      <c r="BS2127" s="46"/>
    </row>
    <row r="2128" spans="4:71" s="47" customFormat="1" ht="9.75" customHeight="1" x14ac:dyDescent="0.3">
      <c r="D2128" s="68"/>
      <c r="E2128" s="68"/>
      <c r="F2128" s="68"/>
      <c r="G2128" s="68"/>
      <c r="H2128" s="68"/>
      <c r="I2128" s="68"/>
      <c r="J2128" s="68"/>
      <c r="K2128" s="68"/>
      <c r="L2128" s="68"/>
      <c r="M2128" s="68"/>
      <c r="N2128" s="68"/>
      <c r="O2128" s="68"/>
      <c r="P2128" s="68"/>
      <c r="Q2128" s="68"/>
      <c r="R2128" s="68"/>
      <c r="S2128" s="68"/>
      <c r="T2128" s="68"/>
      <c r="U2128" s="68"/>
      <c r="V2128" s="68"/>
      <c r="W2128" s="68"/>
      <c r="X2128" s="68"/>
      <c r="Y2128" s="68"/>
      <c r="Z2128" s="68"/>
      <c r="AA2128" s="68"/>
      <c r="AB2128" s="68"/>
      <c r="AC2128" s="68"/>
      <c r="AD2128" s="68"/>
      <c r="AE2128" s="68"/>
      <c r="AF2128" s="68"/>
      <c r="AG2128" s="68"/>
      <c r="AH2128" s="68"/>
      <c r="AI2128" s="68"/>
      <c r="AJ2128" s="68"/>
      <c r="AK2128" s="68"/>
      <c r="AL2128" s="68"/>
      <c r="AM2128" s="68"/>
      <c r="AN2128" s="68"/>
      <c r="AO2128" s="68"/>
      <c r="AP2128" s="68"/>
      <c r="AQ2128" s="68"/>
      <c r="AR2128" s="68"/>
      <c r="AS2128" s="68"/>
      <c r="AT2128" s="68"/>
      <c r="AU2128" s="68"/>
      <c r="AV2128" s="68"/>
      <c r="AW2128" s="68"/>
      <c r="AX2128" s="68"/>
      <c r="AY2128" s="68"/>
      <c r="AZ2128" s="68"/>
      <c r="BA2128" s="68"/>
      <c r="BB2128" s="68"/>
      <c r="BC2128" s="68"/>
      <c r="BD2128" s="68"/>
      <c r="BE2128" s="68"/>
      <c r="BF2128" s="68"/>
      <c r="BG2128" s="68"/>
      <c r="BH2128" s="68"/>
      <c r="BI2128" s="68"/>
      <c r="BJ2128" s="68"/>
      <c r="BK2128" s="68"/>
      <c r="BL2128" s="68"/>
      <c r="BM2128" s="68"/>
      <c r="BN2128" s="68"/>
      <c r="BO2128" s="68"/>
      <c r="BP2128" s="68"/>
      <c r="BQ2128" s="68"/>
      <c r="BR2128" s="68"/>
      <c r="BS2128" s="46"/>
    </row>
    <row r="2129" spans="4:71" s="47" customFormat="1" ht="9.75" customHeight="1" x14ac:dyDescent="0.3">
      <c r="D2129" s="68"/>
      <c r="E2129" s="68"/>
      <c r="F2129" s="68"/>
      <c r="G2129" s="68"/>
      <c r="H2129" s="68"/>
      <c r="I2129" s="68"/>
      <c r="J2129" s="68"/>
      <c r="K2129" s="68"/>
      <c r="L2129" s="68"/>
      <c r="M2129" s="68"/>
      <c r="N2129" s="68"/>
      <c r="O2129" s="68"/>
      <c r="P2129" s="68"/>
      <c r="Q2129" s="68"/>
      <c r="R2129" s="68"/>
      <c r="S2129" s="68"/>
      <c r="T2129" s="68"/>
      <c r="U2129" s="68"/>
      <c r="V2129" s="68"/>
      <c r="W2129" s="68"/>
      <c r="X2129" s="68"/>
      <c r="Y2129" s="68"/>
      <c r="Z2129" s="68"/>
      <c r="AA2129" s="68"/>
      <c r="AB2129" s="68"/>
      <c r="AC2129" s="68"/>
      <c r="AD2129" s="68"/>
      <c r="AE2129" s="68"/>
      <c r="AF2129" s="68"/>
      <c r="AG2129" s="68"/>
      <c r="AH2129" s="68"/>
      <c r="AI2129" s="68"/>
      <c r="AJ2129" s="68"/>
      <c r="AK2129" s="68"/>
      <c r="AL2129" s="68"/>
      <c r="AM2129" s="68"/>
      <c r="AN2129" s="68"/>
      <c r="AO2129" s="68"/>
      <c r="AP2129" s="68"/>
      <c r="AQ2129" s="68"/>
      <c r="AR2129" s="68"/>
      <c r="AS2129" s="68"/>
      <c r="AT2129" s="68"/>
      <c r="AU2129" s="68"/>
      <c r="AV2129" s="68"/>
      <c r="AW2129" s="68"/>
      <c r="AX2129" s="68"/>
      <c r="AY2129" s="68"/>
      <c r="AZ2129" s="68"/>
      <c r="BA2129" s="68"/>
      <c r="BB2129" s="68"/>
      <c r="BC2129" s="68"/>
      <c r="BD2129" s="68"/>
      <c r="BE2129" s="68"/>
      <c r="BF2129" s="68"/>
      <c r="BG2129" s="68"/>
      <c r="BH2129" s="68"/>
      <c r="BI2129" s="68"/>
      <c r="BJ2129" s="68"/>
      <c r="BK2129" s="68"/>
      <c r="BL2129" s="68"/>
      <c r="BM2129" s="68"/>
      <c r="BN2129" s="68"/>
      <c r="BO2129" s="68"/>
      <c r="BP2129" s="68"/>
      <c r="BQ2129" s="68"/>
      <c r="BR2129" s="68"/>
      <c r="BS2129" s="46"/>
    </row>
    <row r="2130" spans="4:71" s="47" customFormat="1" ht="9.75" customHeight="1" x14ac:dyDescent="0.3">
      <c r="D2130" s="68"/>
      <c r="E2130" s="68"/>
      <c r="F2130" s="68"/>
      <c r="G2130" s="68"/>
      <c r="H2130" s="68"/>
      <c r="I2130" s="68"/>
      <c r="J2130" s="68"/>
      <c r="K2130" s="68"/>
      <c r="L2130" s="68"/>
      <c r="M2130" s="68"/>
      <c r="N2130" s="68"/>
      <c r="O2130" s="68"/>
      <c r="P2130" s="68"/>
      <c r="Q2130" s="68"/>
      <c r="R2130" s="68"/>
      <c r="S2130" s="68"/>
      <c r="T2130" s="68"/>
      <c r="U2130" s="68"/>
      <c r="V2130" s="68"/>
      <c r="W2130" s="68"/>
      <c r="X2130" s="68"/>
      <c r="Y2130" s="68"/>
      <c r="Z2130" s="68"/>
      <c r="AA2130" s="68"/>
      <c r="AB2130" s="68"/>
      <c r="AC2130" s="68"/>
      <c r="AD2130" s="68"/>
      <c r="AE2130" s="68"/>
      <c r="AF2130" s="68"/>
      <c r="AG2130" s="68"/>
      <c r="AH2130" s="68"/>
      <c r="AI2130" s="68"/>
      <c r="AJ2130" s="68"/>
      <c r="AK2130" s="68"/>
      <c r="AL2130" s="68"/>
      <c r="AM2130" s="68"/>
      <c r="AN2130" s="68"/>
      <c r="AO2130" s="68"/>
      <c r="AP2130" s="68"/>
      <c r="AQ2130" s="68"/>
      <c r="AR2130" s="68"/>
      <c r="AS2130" s="68"/>
      <c r="AT2130" s="68"/>
      <c r="AU2130" s="68"/>
      <c r="AV2130" s="68"/>
      <c r="AW2130" s="68"/>
      <c r="AX2130" s="68"/>
      <c r="AY2130" s="68"/>
      <c r="AZ2130" s="68"/>
      <c r="BA2130" s="68"/>
      <c r="BB2130" s="68"/>
      <c r="BC2130" s="68"/>
      <c r="BD2130" s="68"/>
      <c r="BE2130" s="68"/>
      <c r="BF2130" s="68"/>
      <c r="BG2130" s="68"/>
      <c r="BH2130" s="68"/>
      <c r="BI2130" s="68"/>
      <c r="BJ2130" s="68"/>
      <c r="BK2130" s="68"/>
      <c r="BL2130" s="68"/>
      <c r="BM2130" s="68"/>
      <c r="BN2130" s="68"/>
      <c r="BO2130" s="68"/>
      <c r="BP2130" s="68"/>
      <c r="BQ2130" s="68"/>
      <c r="BR2130" s="68"/>
      <c r="BS2130" s="46"/>
    </row>
    <row r="2131" spans="4:71" s="47" customFormat="1" ht="9.75" customHeight="1" x14ac:dyDescent="0.3">
      <c r="D2131" s="68"/>
      <c r="E2131" s="68"/>
      <c r="F2131" s="68"/>
      <c r="G2131" s="68"/>
      <c r="H2131" s="68"/>
      <c r="I2131" s="68"/>
      <c r="J2131" s="68"/>
      <c r="K2131" s="68"/>
      <c r="L2131" s="68"/>
      <c r="M2131" s="68"/>
      <c r="N2131" s="68"/>
      <c r="O2131" s="68"/>
      <c r="P2131" s="68"/>
      <c r="Q2131" s="68"/>
      <c r="R2131" s="68"/>
      <c r="S2131" s="68"/>
      <c r="T2131" s="68"/>
      <c r="U2131" s="68"/>
      <c r="V2131" s="68"/>
      <c r="W2131" s="68"/>
      <c r="X2131" s="68"/>
      <c r="Y2131" s="68"/>
      <c r="Z2131" s="68"/>
      <c r="AA2131" s="68"/>
      <c r="AB2131" s="68"/>
      <c r="AC2131" s="68"/>
      <c r="AD2131" s="68"/>
      <c r="AE2131" s="68"/>
      <c r="AF2131" s="68"/>
      <c r="AG2131" s="68"/>
      <c r="AH2131" s="68"/>
      <c r="AI2131" s="68"/>
      <c r="AJ2131" s="68"/>
      <c r="AK2131" s="68"/>
      <c r="AL2131" s="68"/>
      <c r="AM2131" s="68"/>
      <c r="AN2131" s="68"/>
      <c r="AO2131" s="68"/>
      <c r="AP2131" s="68"/>
      <c r="AQ2131" s="68"/>
      <c r="AR2131" s="68"/>
      <c r="AS2131" s="68"/>
      <c r="AT2131" s="68"/>
      <c r="AU2131" s="68"/>
      <c r="AV2131" s="68"/>
      <c r="AW2131" s="68"/>
      <c r="AX2131" s="68"/>
      <c r="AY2131" s="68"/>
      <c r="AZ2131" s="68"/>
      <c r="BA2131" s="68"/>
      <c r="BB2131" s="68"/>
      <c r="BC2131" s="68"/>
      <c r="BD2131" s="68"/>
      <c r="BE2131" s="68"/>
      <c r="BF2131" s="68"/>
      <c r="BG2131" s="68"/>
      <c r="BH2131" s="68"/>
      <c r="BI2131" s="68"/>
      <c r="BJ2131" s="68"/>
      <c r="BK2131" s="68"/>
      <c r="BL2131" s="68"/>
      <c r="BM2131" s="68"/>
      <c r="BN2131" s="68"/>
      <c r="BO2131" s="68"/>
      <c r="BP2131" s="68"/>
      <c r="BQ2131" s="68"/>
      <c r="BR2131" s="68"/>
      <c r="BS2131" s="46"/>
    </row>
    <row r="2132" spans="4:71" s="47" customFormat="1" ht="9.75" customHeight="1" x14ac:dyDescent="0.3">
      <c r="D2132" s="68"/>
      <c r="E2132" s="68"/>
      <c r="F2132" s="68"/>
      <c r="G2132" s="68"/>
      <c r="H2132" s="68"/>
      <c r="I2132" s="68"/>
      <c r="J2132" s="68"/>
      <c r="K2132" s="68"/>
      <c r="L2132" s="68"/>
      <c r="M2132" s="68"/>
      <c r="N2132" s="68"/>
      <c r="O2132" s="68"/>
      <c r="P2132" s="68"/>
      <c r="Q2132" s="68"/>
      <c r="R2132" s="68"/>
      <c r="S2132" s="68"/>
      <c r="T2132" s="68"/>
      <c r="U2132" s="68"/>
      <c r="V2132" s="68"/>
      <c r="W2132" s="68"/>
      <c r="X2132" s="68"/>
      <c r="Y2132" s="68"/>
      <c r="Z2132" s="68"/>
      <c r="AA2132" s="68"/>
      <c r="AB2132" s="68"/>
      <c r="AC2132" s="68"/>
      <c r="AD2132" s="68"/>
      <c r="AE2132" s="68"/>
      <c r="AF2132" s="68"/>
      <c r="AG2132" s="68"/>
      <c r="AH2132" s="68"/>
      <c r="AI2132" s="68"/>
      <c r="AJ2132" s="68"/>
      <c r="AK2132" s="68"/>
      <c r="AL2132" s="68"/>
      <c r="AM2132" s="68"/>
      <c r="AN2132" s="68"/>
      <c r="AO2132" s="68"/>
      <c r="AP2132" s="68"/>
      <c r="AQ2132" s="68"/>
      <c r="AR2132" s="68"/>
      <c r="AS2132" s="68"/>
      <c r="AT2132" s="68"/>
      <c r="AU2132" s="68"/>
      <c r="AV2132" s="68"/>
      <c r="AW2132" s="68"/>
      <c r="AX2132" s="68"/>
      <c r="AY2132" s="68"/>
      <c r="AZ2132" s="68"/>
      <c r="BA2132" s="68"/>
      <c r="BB2132" s="68"/>
      <c r="BC2132" s="68"/>
      <c r="BD2132" s="68"/>
      <c r="BE2132" s="68"/>
      <c r="BF2132" s="68"/>
      <c r="BG2132" s="68"/>
      <c r="BH2132" s="68"/>
      <c r="BI2132" s="68"/>
      <c r="BJ2132" s="68"/>
      <c r="BK2132" s="68"/>
      <c r="BL2132" s="68"/>
      <c r="BM2132" s="68"/>
      <c r="BN2132" s="68"/>
      <c r="BO2132" s="68"/>
      <c r="BP2132" s="68"/>
      <c r="BQ2132" s="68"/>
      <c r="BR2132" s="68"/>
      <c r="BS2132" s="46"/>
    </row>
    <row r="2133" spans="4:71" s="47" customFormat="1" ht="9.75" customHeight="1" x14ac:dyDescent="0.3">
      <c r="D2133" s="68"/>
      <c r="E2133" s="68"/>
      <c r="F2133" s="68"/>
      <c r="G2133" s="68"/>
      <c r="H2133" s="68"/>
      <c r="I2133" s="68"/>
      <c r="J2133" s="68"/>
      <c r="K2133" s="68"/>
      <c r="L2133" s="68"/>
      <c r="M2133" s="68"/>
      <c r="N2133" s="68"/>
      <c r="O2133" s="68"/>
      <c r="P2133" s="68"/>
      <c r="Q2133" s="68"/>
      <c r="R2133" s="68"/>
      <c r="S2133" s="68"/>
      <c r="T2133" s="68"/>
      <c r="U2133" s="68"/>
      <c r="V2133" s="68"/>
      <c r="W2133" s="68"/>
      <c r="X2133" s="68"/>
      <c r="Y2133" s="68"/>
      <c r="Z2133" s="68"/>
      <c r="AA2133" s="68"/>
      <c r="AB2133" s="68"/>
      <c r="AC2133" s="68"/>
      <c r="AD2133" s="68"/>
      <c r="AE2133" s="68"/>
      <c r="AF2133" s="68"/>
      <c r="AG2133" s="68"/>
      <c r="AH2133" s="68"/>
      <c r="AI2133" s="68"/>
      <c r="AJ2133" s="68"/>
      <c r="AK2133" s="68"/>
      <c r="AL2133" s="68"/>
      <c r="AM2133" s="68"/>
      <c r="AN2133" s="68"/>
      <c r="AO2133" s="68"/>
      <c r="AP2133" s="68"/>
      <c r="AQ2133" s="68"/>
      <c r="AR2133" s="68"/>
      <c r="AS2133" s="68"/>
      <c r="AT2133" s="68"/>
      <c r="AU2133" s="68"/>
      <c r="AV2133" s="68"/>
      <c r="AW2133" s="68"/>
      <c r="AX2133" s="68"/>
      <c r="AY2133" s="68"/>
      <c r="AZ2133" s="68"/>
      <c r="BA2133" s="68"/>
      <c r="BB2133" s="68"/>
      <c r="BC2133" s="68"/>
      <c r="BD2133" s="68"/>
      <c r="BE2133" s="68"/>
      <c r="BF2133" s="68"/>
      <c r="BG2133" s="68"/>
      <c r="BH2133" s="68"/>
      <c r="BI2133" s="68"/>
      <c r="BJ2133" s="68"/>
      <c r="BK2133" s="68"/>
      <c r="BL2133" s="68"/>
      <c r="BM2133" s="68"/>
      <c r="BN2133" s="68"/>
      <c r="BO2133" s="68"/>
      <c r="BP2133" s="68"/>
      <c r="BQ2133" s="68"/>
      <c r="BR2133" s="68"/>
      <c r="BS2133" s="46"/>
    </row>
    <row r="2134" spans="4:71" s="47" customFormat="1" ht="9.75" customHeight="1" x14ac:dyDescent="0.3">
      <c r="D2134" s="68"/>
      <c r="E2134" s="68"/>
      <c r="F2134" s="68"/>
      <c r="G2134" s="68"/>
      <c r="H2134" s="68"/>
      <c r="I2134" s="68"/>
      <c r="J2134" s="68"/>
      <c r="K2134" s="68"/>
      <c r="L2134" s="68"/>
      <c r="M2134" s="68"/>
      <c r="N2134" s="68"/>
      <c r="O2134" s="68"/>
      <c r="P2134" s="68"/>
      <c r="Q2134" s="68"/>
      <c r="R2134" s="68"/>
      <c r="S2134" s="68"/>
      <c r="T2134" s="68"/>
      <c r="U2134" s="68"/>
      <c r="V2134" s="68"/>
      <c r="W2134" s="68"/>
      <c r="X2134" s="68"/>
      <c r="Y2134" s="68"/>
      <c r="Z2134" s="68"/>
      <c r="AA2134" s="68"/>
      <c r="AB2134" s="68"/>
      <c r="AC2134" s="68"/>
      <c r="AD2134" s="68"/>
      <c r="AE2134" s="68"/>
      <c r="AF2134" s="68"/>
      <c r="AG2134" s="68"/>
      <c r="AH2134" s="68"/>
      <c r="AI2134" s="68"/>
      <c r="AJ2134" s="68"/>
      <c r="AK2134" s="68"/>
      <c r="AL2134" s="68"/>
      <c r="AM2134" s="68"/>
      <c r="AN2134" s="68"/>
      <c r="AO2134" s="68"/>
      <c r="AP2134" s="68"/>
      <c r="AQ2134" s="68"/>
      <c r="AR2134" s="68"/>
      <c r="AS2134" s="68"/>
      <c r="AT2134" s="68"/>
      <c r="AU2134" s="68"/>
      <c r="AV2134" s="68"/>
      <c r="AW2134" s="68"/>
      <c r="AX2134" s="68"/>
      <c r="AY2134" s="68"/>
      <c r="AZ2134" s="68"/>
      <c r="BA2134" s="68"/>
      <c r="BB2134" s="68"/>
      <c r="BC2134" s="68"/>
      <c r="BD2134" s="68"/>
      <c r="BE2134" s="68"/>
      <c r="BF2134" s="68"/>
      <c r="BG2134" s="68"/>
      <c r="BH2134" s="68"/>
      <c r="BI2134" s="68"/>
      <c r="BJ2134" s="68"/>
      <c r="BK2134" s="68"/>
      <c r="BL2134" s="68"/>
      <c r="BM2134" s="68"/>
      <c r="BN2134" s="68"/>
      <c r="BO2134" s="68"/>
      <c r="BP2134" s="68"/>
      <c r="BQ2134" s="68"/>
      <c r="BR2134" s="68"/>
      <c r="BS2134" s="46"/>
    </row>
    <row r="2135" spans="4:71" s="47" customFormat="1" ht="9.75" customHeight="1" x14ac:dyDescent="0.3">
      <c r="D2135" s="68"/>
      <c r="E2135" s="68"/>
      <c r="F2135" s="68"/>
      <c r="G2135" s="68"/>
      <c r="H2135" s="68"/>
      <c r="I2135" s="68"/>
      <c r="J2135" s="68"/>
      <c r="K2135" s="68"/>
      <c r="L2135" s="68"/>
      <c r="M2135" s="68"/>
      <c r="N2135" s="68"/>
      <c r="O2135" s="68"/>
      <c r="P2135" s="68"/>
      <c r="Q2135" s="68"/>
      <c r="R2135" s="68"/>
      <c r="S2135" s="68"/>
      <c r="T2135" s="68"/>
      <c r="U2135" s="68"/>
      <c r="V2135" s="68"/>
      <c r="W2135" s="68"/>
      <c r="X2135" s="68"/>
      <c r="Y2135" s="68"/>
      <c r="Z2135" s="68"/>
      <c r="AA2135" s="68"/>
      <c r="AB2135" s="68"/>
      <c r="AC2135" s="68"/>
      <c r="AD2135" s="68"/>
      <c r="AE2135" s="68"/>
      <c r="AF2135" s="68"/>
      <c r="AG2135" s="68"/>
      <c r="AH2135" s="68"/>
      <c r="AI2135" s="68"/>
      <c r="AJ2135" s="68"/>
      <c r="AK2135" s="68"/>
      <c r="AL2135" s="68"/>
      <c r="AM2135" s="68"/>
      <c r="AN2135" s="68"/>
      <c r="AO2135" s="68"/>
      <c r="AP2135" s="68"/>
      <c r="AQ2135" s="68"/>
      <c r="AR2135" s="68"/>
      <c r="AS2135" s="68"/>
      <c r="AT2135" s="68"/>
      <c r="AU2135" s="68"/>
      <c r="AV2135" s="68"/>
      <c r="AW2135" s="68"/>
      <c r="AX2135" s="68"/>
      <c r="AY2135" s="68"/>
      <c r="AZ2135" s="68"/>
      <c r="BA2135" s="68"/>
      <c r="BB2135" s="68"/>
      <c r="BC2135" s="68"/>
      <c r="BD2135" s="68"/>
      <c r="BE2135" s="68"/>
      <c r="BF2135" s="68"/>
      <c r="BG2135" s="68"/>
      <c r="BH2135" s="68"/>
      <c r="BI2135" s="68"/>
      <c r="BJ2135" s="68"/>
      <c r="BK2135" s="68"/>
      <c r="BL2135" s="68"/>
      <c r="BM2135" s="68"/>
      <c r="BN2135" s="68"/>
      <c r="BO2135" s="68"/>
      <c r="BP2135" s="68"/>
      <c r="BQ2135" s="68"/>
      <c r="BR2135" s="68"/>
      <c r="BS2135" s="46"/>
    </row>
    <row r="2136" spans="4:71" s="47" customFormat="1" ht="9.75" customHeight="1" x14ac:dyDescent="0.3">
      <c r="D2136" s="68"/>
      <c r="E2136" s="68"/>
      <c r="F2136" s="68"/>
      <c r="G2136" s="68"/>
      <c r="H2136" s="68"/>
      <c r="I2136" s="68"/>
      <c r="J2136" s="68"/>
      <c r="K2136" s="68"/>
      <c r="L2136" s="68"/>
      <c r="M2136" s="68"/>
      <c r="N2136" s="68"/>
      <c r="O2136" s="68"/>
      <c r="P2136" s="68"/>
      <c r="Q2136" s="68"/>
      <c r="R2136" s="68"/>
      <c r="S2136" s="68"/>
      <c r="T2136" s="68"/>
      <c r="U2136" s="68"/>
      <c r="V2136" s="68"/>
      <c r="W2136" s="68"/>
      <c r="X2136" s="68"/>
      <c r="Y2136" s="68"/>
      <c r="Z2136" s="68"/>
      <c r="AA2136" s="68"/>
      <c r="AB2136" s="68"/>
      <c r="AC2136" s="68"/>
      <c r="AD2136" s="68"/>
      <c r="AE2136" s="68"/>
      <c r="AF2136" s="68"/>
      <c r="AG2136" s="68"/>
      <c r="AH2136" s="68"/>
      <c r="AI2136" s="68"/>
      <c r="AJ2136" s="68"/>
      <c r="AK2136" s="68"/>
      <c r="AL2136" s="68"/>
      <c r="AM2136" s="68"/>
      <c r="AN2136" s="68"/>
      <c r="AO2136" s="68"/>
      <c r="AP2136" s="68"/>
      <c r="AQ2136" s="68"/>
      <c r="AR2136" s="68"/>
      <c r="AS2136" s="68"/>
      <c r="AT2136" s="68"/>
      <c r="AU2136" s="68"/>
      <c r="AV2136" s="68"/>
      <c r="AW2136" s="68"/>
      <c r="AX2136" s="68"/>
      <c r="AY2136" s="68"/>
      <c r="AZ2136" s="68"/>
      <c r="BA2136" s="68"/>
      <c r="BB2136" s="68"/>
      <c r="BC2136" s="68"/>
      <c r="BD2136" s="68"/>
      <c r="BE2136" s="68"/>
      <c r="BF2136" s="68"/>
      <c r="BG2136" s="68"/>
      <c r="BH2136" s="68"/>
      <c r="BI2136" s="68"/>
      <c r="BJ2136" s="68"/>
      <c r="BK2136" s="68"/>
      <c r="BL2136" s="68"/>
      <c r="BM2136" s="68"/>
      <c r="BN2136" s="68"/>
      <c r="BO2136" s="68"/>
      <c r="BP2136" s="68"/>
      <c r="BQ2136" s="68"/>
      <c r="BR2136" s="68"/>
      <c r="BS2136" s="46"/>
    </row>
    <row r="2137" spans="4:71" s="47" customFormat="1" ht="9.75" customHeight="1" x14ac:dyDescent="0.3">
      <c r="D2137" s="68"/>
      <c r="E2137" s="68"/>
      <c r="F2137" s="68"/>
      <c r="G2137" s="68"/>
      <c r="H2137" s="68"/>
      <c r="I2137" s="68"/>
      <c r="J2137" s="68"/>
      <c r="K2137" s="68"/>
      <c r="L2137" s="68"/>
      <c r="M2137" s="68"/>
      <c r="N2137" s="68"/>
      <c r="O2137" s="68"/>
      <c r="P2137" s="68"/>
      <c r="Q2137" s="68"/>
      <c r="R2137" s="68"/>
      <c r="S2137" s="68"/>
      <c r="T2137" s="68"/>
      <c r="U2137" s="68"/>
      <c r="V2137" s="68"/>
      <c r="W2137" s="68"/>
      <c r="X2137" s="68"/>
      <c r="Y2137" s="68"/>
      <c r="Z2137" s="68"/>
      <c r="AA2137" s="68"/>
      <c r="AB2137" s="68"/>
      <c r="AC2137" s="68"/>
      <c r="AD2137" s="68"/>
      <c r="AE2137" s="68"/>
      <c r="AF2137" s="68"/>
      <c r="AG2137" s="68"/>
      <c r="AH2137" s="68"/>
      <c r="AI2137" s="68"/>
      <c r="AJ2137" s="68"/>
      <c r="AK2137" s="68"/>
      <c r="AL2137" s="68"/>
      <c r="AM2137" s="68"/>
      <c r="AN2137" s="68"/>
      <c r="AO2137" s="68"/>
      <c r="AP2137" s="68"/>
      <c r="AQ2137" s="68"/>
      <c r="AR2137" s="68"/>
      <c r="AS2137" s="68"/>
      <c r="AT2137" s="68"/>
      <c r="AU2137" s="68"/>
      <c r="AV2137" s="68"/>
      <c r="AW2137" s="68"/>
      <c r="AX2137" s="68"/>
      <c r="AY2137" s="68"/>
      <c r="AZ2137" s="68"/>
      <c r="BA2137" s="68"/>
      <c r="BB2137" s="68"/>
      <c r="BC2137" s="68"/>
      <c r="BD2137" s="68"/>
      <c r="BE2137" s="68"/>
      <c r="BF2137" s="68"/>
      <c r="BG2137" s="68"/>
      <c r="BH2137" s="68"/>
      <c r="BI2137" s="68"/>
      <c r="BJ2137" s="68"/>
      <c r="BK2137" s="68"/>
      <c r="BL2137" s="68"/>
      <c r="BM2137" s="68"/>
      <c r="BN2137" s="68"/>
      <c r="BO2137" s="68"/>
      <c r="BP2137" s="68"/>
      <c r="BQ2137" s="68"/>
      <c r="BR2137" s="68"/>
      <c r="BS2137" s="46"/>
    </row>
    <row r="2138" spans="4:71" s="47" customFormat="1" ht="9.75" customHeight="1" x14ac:dyDescent="0.3">
      <c r="D2138" s="68"/>
      <c r="E2138" s="68"/>
      <c r="F2138" s="68"/>
      <c r="G2138" s="68"/>
      <c r="H2138" s="68"/>
      <c r="I2138" s="68"/>
      <c r="J2138" s="68"/>
      <c r="K2138" s="68"/>
      <c r="L2138" s="68"/>
      <c r="M2138" s="68"/>
      <c r="N2138" s="68"/>
      <c r="O2138" s="68"/>
      <c r="P2138" s="68"/>
      <c r="Q2138" s="68"/>
      <c r="R2138" s="68"/>
      <c r="S2138" s="68"/>
      <c r="T2138" s="68"/>
      <c r="U2138" s="68"/>
      <c r="V2138" s="68"/>
      <c r="W2138" s="68"/>
      <c r="X2138" s="68"/>
      <c r="Y2138" s="68"/>
      <c r="Z2138" s="68"/>
      <c r="AA2138" s="68"/>
      <c r="AB2138" s="68"/>
      <c r="AC2138" s="68"/>
      <c r="AD2138" s="68"/>
      <c r="AE2138" s="68"/>
      <c r="AF2138" s="68"/>
      <c r="AG2138" s="68"/>
      <c r="AH2138" s="68"/>
      <c r="AI2138" s="68"/>
      <c r="AJ2138" s="68"/>
      <c r="AK2138" s="68"/>
      <c r="AL2138" s="68"/>
      <c r="AM2138" s="68"/>
      <c r="AN2138" s="68"/>
      <c r="AO2138" s="68"/>
      <c r="AP2138" s="68"/>
      <c r="AQ2138" s="68"/>
      <c r="AR2138" s="68"/>
      <c r="AS2138" s="68"/>
      <c r="AT2138" s="68"/>
      <c r="AU2138" s="68"/>
      <c r="AV2138" s="68"/>
      <c r="AW2138" s="68"/>
      <c r="AX2138" s="68"/>
      <c r="AY2138" s="68"/>
      <c r="AZ2138" s="68"/>
      <c r="BA2138" s="68"/>
      <c r="BB2138" s="68"/>
      <c r="BC2138" s="68"/>
      <c r="BD2138" s="68"/>
      <c r="BE2138" s="68"/>
      <c r="BF2138" s="68"/>
      <c r="BG2138" s="68"/>
      <c r="BH2138" s="68"/>
      <c r="BI2138" s="68"/>
      <c r="BJ2138" s="68"/>
      <c r="BK2138" s="68"/>
      <c r="BL2138" s="68"/>
      <c r="BM2138" s="68"/>
      <c r="BN2138" s="68"/>
      <c r="BO2138" s="68"/>
      <c r="BP2138" s="68"/>
      <c r="BQ2138" s="68"/>
      <c r="BR2138" s="68"/>
      <c r="BS2138" s="46"/>
    </row>
    <row r="2139" spans="4:71" s="47" customFormat="1" ht="9.75" customHeight="1" x14ac:dyDescent="0.3">
      <c r="D2139" s="68"/>
      <c r="E2139" s="68"/>
      <c r="F2139" s="68"/>
      <c r="G2139" s="68"/>
      <c r="H2139" s="68"/>
      <c r="I2139" s="68"/>
      <c r="J2139" s="68"/>
      <c r="K2139" s="68"/>
      <c r="L2139" s="68"/>
      <c r="M2139" s="68"/>
      <c r="N2139" s="68"/>
      <c r="O2139" s="68"/>
      <c r="P2139" s="68"/>
      <c r="Q2139" s="68"/>
      <c r="R2139" s="68"/>
      <c r="S2139" s="68"/>
      <c r="T2139" s="68"/>
      <c r="U2139" s="68"/>
      <c r="V2139" s="68"/>
      <c r="W2139" s="68"/>
      <c r="X2139" s="68"/>
      <c r="Y2139" s="68"/>
      <c r="Z2139" s="68"/>
      <c r="AA2139" s="68"/>
      <c r="AB2139" s="68"/>
      <c r="AC2139" s="68"/>
      <c r="AD2139" s="68"/>
      <c r="AE2139" s="68"/>
      <c r="AF2139" s="68"/>
      <c r="AG2139" s="68"/>
      <c r="AH2139" s="68"/>
      <c r="AI2139" s="68"/>
      <c r="AJ2139" s="68"/>
      <c r="AK2139" s="68"/>
      <c r="AL2139" s="68"/>
      <c r="AM2139" s="68"/>
      <c r="AN2139" s="68"/>
      <c r="AO2139" s="68"/>
      <c r="AP2139" s="68"/>
      <c r="AQ2139" s="68"/>
      <c r="AR2139" s="68"/>
      <c r="AS2139" s="68"/>
      <c r="AT2139" s="68"/>
      <c r="AU2139" s="68"/>
      <c r="AV2139" s="68"/>
      <c r="AW2139" s="68"/>
      <c r="AX2139" s="68"/>
      <c r="AY2139" s="68"/>
      <c r="AZ2139" s="68"/>
      <c r="BA2139" s="68"/>
      <c r="BB2139" s="68"/>
      <c r="BC2139" s="68"/>
      <c r="BD2139" s="68"/>
      <c r="BE2139" s="68"/>
      <c r="BF2139" s="68"/>
      <c r="BG2139" s="68"/>
      <c r="BH2139" s="68"/>
      <c r="BI2139" s="68"/>
      <c r="BJ2139" s="68"/>
      <c r="BK2139" s="68"/>
      <c r="BL2139" s="68"/>
      <c r="BM2139" s="68"/>
      <c r="BN2139" s="68"/>
      <c r="BO2139" s="68"/>
      <c r="BP2139" s="68"/>
      <c r="BQ2139" s="68"/>
      <c r="BR2139" s="68"/>
      <c r="BS2139" s="46"/>
    </row>
    <row r="2140" spans="4:71" s="47" customFormat="1" ht="9.75" customHeight="1" x14ac:dyDescent="0.3">
      <c r="D2140" s="68"/>
      <c r="E2140" s="68"/>
      <c r="F2140" s="68"/>
      <c r="G2140" s="68"/>
      <c r="H2140" s="68"/>
      <c r="I2140" s="68"/>
      <c r="J2140" s="68"/>
      <c r="K2140" s="68"/>
      <c r="L2140" s="68"/>
      <c r="M2140" s="68"/>
      <c r="N2140" s="68"/>
      <c r="O2140" s="68"/>
      <c r="P2140" s="68"/>
      <c r="Q2140" s="68"/>
      <c r="R2140" s="68"/>
      <c r="S2140" s="68"/>
      <c r="T2140" s="68"/>
      <c r="U2140" s="68"/>
      <c r="V2140" s="68"/>
      <c r="W2140" s="68"/>
      <c r="X2140" s="68"/>
      <c r="Y2140" s="68"/>
      <c r="Z2140" s="68"/>
      <c r="AA2140" s="68"/>
      <c r="AB2140" s="68"/>
      <c r="AC2140" s="68"/>
      <c r="AD2140" s="68"/>
      <c r="AE2140" s="68"/>
      <c r="AF2140" s="68"/>
      <c r="AG2140" s="68"/>
      <c r="AH2140" s="68"/>
      <c r="AI2140" s="68"/>
      <c r="AJ2140" s="68"/>
      <c r="AK2140" s="68"/>
      <c r="AL2140" s="68"/>
      <c r="AM2140" s="68"/>
      <c r="AN2140" s="68"/>
      <c r="AO2140" s="68"/>
      <c r="AP2140" s="68"/>
      <c r="AQ2140" s="68"/>
      <c r="AR2140" s="68"/>
      <c r="AS2140" s="68"/>
      <c r="AT2140" s="68"/>
      <c r="AU2140" s="68"/>
      <c r="AV2140" s="68"/>
      <c r="AW2140" s="68"/>
      <c r="AX2140" s="68"/>
      <c r="AY2140" s="68"/>
      <c r="AZ2140" s="68"/>
      <c r="BA2140" s="68"/>
      <c r="BB2140" s="68"/>
      <c r="BC2140" s="68"/>
      <c r="BD2140" s="68"/>
      <c r="BE2140" s="68"/>
      <c r="BF2140" s="68"/>
      <c r="BG2140" s="68"/>
      <c r="BH2140" s="68"/>
      <c r="BI2140" s="68"/>
      <c r="BJ2140" s="68"/>
      <c r="BK2140" s="68"/>
      <c r="BL2140" s="68"/>
      <c r="BM2140" s="68"/>
      <c r="BN2140" s="68"/>
      <c r="BO2140" s="68"/>
      <c r="BP2140" s="68"/>
      <c r="BQ2140" s="68"/>
      <c r="BR2140" s="68"/>
      <c r="BS2140" s="46"/>
    </row>
    <row r="2141" spans="4:71" s="47" customFormat="1" ht="9.75" customHeight="1" x14ac:dyDescent="0.3">
      <c r="D2141" s="68"/>
      <c r="E2141" s="68"/>
      <c r="F2141" s="68"/>
      <c r="G2141" s="68"/>
      <c r="H2141" s="68"/>
      <c r="I2141" s="68"/>
      <c r="J2141" s="68"/>
      <c r="K2141" s="68"/>
      <c r="L2141" s="68"/>
      <c r="M2141" s="68"/>
      <c r="N2141" s="68"/>
      <c r="O2141" s="68"/>
      <c r="P2141" s="68"/>
      <c r="Q2141" s="68"/>
      <c r="R2141" s="68"/>
      <c r="S2141" s="68"/>
      <c r="T2141" s="68"/>
      <c r="U2141" s="68"/>
      <c r="V2141" s="68"/>
      <c r="W2141" s="68"/>
      <c r="X2141" s="68"/>
      <c r="Y2141" s="68"/>
      <c r="Z2141" s="68"/>
      <c r="AA2141" s="68"/>
      <c r="AB2141" s="68"/>
      <c r="AC2141" s="68"/>
      <c r="AD2141" s="68"/>
      <c r="AE2141" s="68"/>
      <c r="AF2141" s="68"/>
      <c r="AG2141" s="68"/>
      <c r="AH2141" s="68"/>
      <c r="AI2141" s="68"/>
      <c r="AJ2141" s="68"/>
      <c r="AK2141" s="68"/>
      <c r="AL2141" s="68"/>
      <c r="AM2141" s="68"/>
      <c r="AN2141" s="68"/>
      <c r="AO2141" s="68"/>
      <c r="AP2141" s="68"/>
      <c r="AQ2141" s="68"/>
      <c r="AR2141" s="68"/>
      <c r="AS2141" s="68"/>
      <c r="AT2141" s="68"/>
      <c r="AU2141" s="68"/>
      <c r="AV2141" s="68"/>
      <c r="AW2141" s="68"/>
      <c r="AX2141" s="68"/>
      <c r="AY2141" s="68"/>
      <c r="AZ2141" s="68"/>
      <c r="BA2141" s="68"/>
      <c r="BB2141" s="68"/>
      <c r="BC2141" s="68"/>
      <c r="BD2141" s="68"/>
      <c r="BE2141" s="68"/>
      <c r="BF2141" s="68"/>
      <c r="BG2141" s="68"/>
      <c r="BH2141" s="68"/>
      <c r="BI2141" s="68"/>
      <c r="BJ2141" s="68"/>
      <c r="BK2141" s="68"/>
      <c r="BL2141" s="68"/>
      <c r="BM2141" s="68"/>
      <c r="BN2141" s="68"/>
      <c r="BO2141" s="68"/>
      <c r="BP2141" s="68"/>
      <c r="BQ2141" s="68"/>
      <c r="BR2141" s="68"/>
      <c r="BS2141" s="46"/>
    </row>
    <row r="2142" spans="4:71" s="47" customFormat="1" ht="9.75" customHeight="1" x14ac:dyDescent="0.3">
      <c r="D2142" s="68"/>
      <c r="E2142" s="68"/>
      <c r="F2142" s="68"/>
      <c r="G2142" s="68"/>
      <c r="H2142" s="68"/>
      <c r="I2142" s="68"/>
      <c r="J2142" s="68"/>
      <c r="K2142" s="68"/>
      <c r="L2142" s="68"/>
      <c r="M2142" s="68"/>
      <c r="N2142" s="68"/>
      <c r="O2142" s="68"/>
      <c r="P2142" s="68"/>
      <c r="Q2142" s="68"/>
      <c r="R2142" s="68"/>
      <c r="S2142" s="68"/>
      <c r="T2142" s="68"/>
      <c r="U2142" s="68"/>
      <c r="V2142" s="68"/>
      <c r="W2142" s="68"/>
      <c r="X2142" s="68"/>
      <c r="Y2142" s="68"/>
      <c r="Z2142" s="68"/>
      <c r="AA2142" s="68"/>
      <c r="AB2142" s="68"/>
      <c r="AC2142" s="68"/>
      <c r="AD2142" s="68"/>
      <c r="AE2142" s="68"/>
      <c r="AF2142" s="68"/>
      <c r="AG2142" s="68"/>
      <c r="AH2142" s="68"/>
      <c r="AI2142" s="68"/>
      <c r="AJ2142" s="68"/>
      <c r="AK2142" s="68"/>
      <c r="AL2142" s="68"/>
      <c r="AM2142" s="68"/>
      <c r="AN2142" s="68"/>
      <c r="AO2142" s="68"/>
      <c r="AP2142" s="68"/>
      <c r="AQ2142" s="68"/>
      <c r="AR2142" s="68"/>
      <c r="AS2142" s="68"/>
      <c r="AT2142" s="68"/>
      <c r="AU2142" s="68"/>
      <c r="AV2142" s="68"/>
      <c r="AW2142" s="68"/>
      <c r="AX2142" s="68"/>
      <c r="AY2142" s="68"/>
      <c r="AZ2142" s="68"/>
      <c r="BA2142" s="68"/>
      <c r="BB2142" s="68"/>
      <c r="BC2142" s="68"/>
      <c r="BD2142" s="68"/>
      <c r="BE2142" s="68"/>
      <c r="BF2142" s="68"/>
      <c r="BG2142" s="68"/>
      <c r="BH2142" s="68"/>
      <c r="BI2142" s="68"/>
      <c r="BJ2142" s="68"/>
      <c r="BK2142" s="68"/>
      <c r="BL2142" s="68"/>
      <c r="BM2142" s="68"/>
      <c r="BN2142" s="68"/>
      <c r="BO2142" s="68"/>
      <c r="BP2142" s="68"/>
      <c r="BQ2142" s="68"/>
      <c r="BR2142" s="68"/>
      <c r="BS2142" s="46"/>
    </row>
    <row r="2143" spans="4:71" s="47" customFormat="1" ht="9.75" customHeight="1" x14ac:dyDescent="0.3">
      <c r="D2143" s="68"/>
      <c r="E2143" s="68"/>
      <c r="F2143" s="68"/>
      <c r="G2143" s="68"/>
      <c r="H2143" s="68"/>
      <c r="I2143" s="68"/>
      <c r="J2143" s="68"/>
      <c r="K2143" s="68"/>
      <c r="L2143" s="68"/>
      <c r="M2143" s="68"/>
      <c r="N2143" s="68"/>
      <c r="O2143" s="68"/>
      <c r="P2143" s="68"/>
      <c r="Q2143" s="68"/>
      <c r="R2143" s="68"/>
      <c r="S2143" s="68"/>
      <c r="T2143" s="68"/>
      <c r="U2143" s="68"/>
      <c r="V2143" s="68"/>
      <c r="W2143" s="68"/>
      <c r="X2143" s="68"/>
      <c r="Y2143" s="68"/>
      <c r="Z2143" s="68"/>
      <c r="AA2143" s="68"/>
      <c r="AB2143" s="68"/>
      <c r="AC2143" s="68"/>
      <c r="AD2143" s="68"/>
      <c r="AE2143" s="68"/>
      <c r="AF2143" s="68"/>
      <c r="AG2143" s="68"/>
      <c r="AH2143" s="68"/>
      <c r="AI2143" s="68"/>
      <c r="AJ2143" s="68"/>
      <c r="AK2143" s="68"/>
      <c r="AL2143" s="68"/>
      <c r="AM2143" s="68"/>
      <c r="AN2143" s="68"/>
      <c r="AO2143" s="68"/>
      <c r="AP2143" s="68"/>
      <c r="AQ2143" s="68"/>
      <c r="AR2143" s="68"/>
      <c r="AS2143" s="68"/>
      <c r="AT2143" s="68"/>
      <c r="AU2143" s="68"/>
      <c r="AV2143" s="68"/>
      <c r="AW2143" s="68"/>
      <c r="AX2143" s="68"/>
      <c r="AY2143" s="68"/>
      <c r="AZ2143" s="68"/>
      <c r="BA2143" s="68"/>
      <c r="BB2143" s="68"/>
      <c r="BC2143" s="68"/>
      <c r="BD2143" s="68"/>
      <c r="BE2143" s="68"/>
      <c r="BF2143" s="68"/>
      <c r="BG2143" s="68"/>
      <c r="BH2143" s="68"/>
      <c r="BI2143" s="68"/>
      <c r="BJ2143" s="68"/>
      <c r="BK2143" s="68"/>
      <c r="BL2143" s="68"/>
      <c r="BM2143" s="68"/>
      <c r="BN2143" s="68"/>
      <c r="BO2143" s="68"/>
      <c r="BP2143" s="68"/>
      <c r="BQ2143" s="68"/>
      <c r="BR2143" s="68"/>
      <c r="BS2143" s="46"/>
    </row>
    <row r="2144" spans="4:71" s="47" customFormat="1" ht="9.75" customHeight="1" x14ac:dyDescent="0.3">
      <c r="D2144" s="68"/>
      <c r="E2144" s="68"/>
      <c r="F2144" s="68"/>
      <c r="G2144" s="68"/>
      <c r="H2144" s="68"/>
      <c r="I2144" s="68"/>
      <c r="J2144" s="68"/>
      <c r="K2144" s="68"/>
      <c r="L2144" s="68"/>
      <c r="M2144" s="68"/>
      <c r="N2144" s="68"/>
      <c r="O2144" s="68"/>
      <c r="P2144" s="68"/>
      <c r="Q2144" s="68"/>
      <c r="R2144" s="68"/>
      <c r="S2144" s="68"/>
      <c r="T2144" s="68"/>
      <c r="U2144" s="68"/>
      <c r="V2144" s="68"/>
      <c r="W2144" s="68"/>
      <c r="X2144" s="68"/>
      <c r="Y2144" s="68"/>
      <c r="Z2144" s="68"/>
      <c r="AA2144" s="68"/>
      <c r="AB2144" s="68"/>
      <c r="AC2144" s="68"/>
      <c r="AD2144" s="68"/>
      <c r="AE2144" s="68"/>
      <c r="AF2144" s="68"/>
      <c r="AG2144" s="68"/>
      <c r="AH2144" s="68"/>
      <c r="AI2144" s="68"/>
      <c r="AJ2144" s="68"/>
      <c r="AK2144" s="68"/>
      <c r="AL2144" s="68"/>
      <c r="AM2144" s="68"/>
      <c r="AN2144" s="68"/>
      <c r="AO2144" s="68"/>
      <c r="AP2144" s="68"/>
      <c r="AQ2144" s="68"/>
      <c r="AR2144" s="68"/>
      <c r="AS2144" s="68"/>
      <c r="AT2144" s="68"/>
      <c r="AU2144" s="68"/>
      <c r="AV2144" s="68"/>
      <c r="AW2144" s="68"/>
      <c r="AX2144" s="68"/>
      <c r="AY2144" s="68"/>
      <c r="AZ2144" s="68"/>
      <c r="BA2144" s="68"/>
      <c r="BB2144" s="68"/>
      <c r="BC2144" s="68"/>
      <c r="BD2144" s="68"/>
      <c r="BE2144" s="68"/>
      <c r="BF2144" s="68"/>
      <c r="BG2144" s="68"/>
      <c r="BH2144" s="68"/>
      <c r="BI2144" s="68"/>
      <c r="BJ2144" s="68"/>
      <c r="BK2144" s="68"/>
      <c r="BL2144" s="68"/>
      <c r="BM2144" s="68"/>
      <c r="BN2144" s="68"/>
      <c r="BO2144" s="68"/>
      <c r="BP2144" s="68"/>
      <c r="BQ2144" s="68"/>
      <c r="BR2144" s="68"/>
      <c r="BS2144" s="46"/>
    </row>
    <row r="2145" spans="4:71" s="47" customFormat="1" ht="9.75" customHeight="1" x14ac:dyDescent="0.3">
      <c r="D2145" s="68"/>
      <c r="E2145" s="68"/>
      <c r="F2145" s="68"/>
      <c r="G2145" s="68"/>
      <c r="H2145" s="68"/>
      <c r="I2145" s="68"/>
      <c r="J2145" s="68"/>
      <c r="K2145" s="68"/>
      <c r="L2145" s="68"/>
      <c r="M2145" s="68"/>
      <c r="N2145" s="68"/>
      <c r="O2145" s="68"/>
      <c r="P2145" s="68"/>
      <c r="Q2145" s="68"/>
      <c r="R2145" s="68"/>
      <c r="S2145" s="68"/>
      <c r="T2145" s="68"/>
      <c r="U2145" s="68"/>
      <c r="V2145" s="68"/>
      <c r="W2145" s="68"/>
      <c r="X2145" s="68"/>
      <c r="Y2145" s="68"/>
      <c r="Z2145" s="68"/>
      <c r="AA2145" s="68"/>
      <c r="AB2145" s="68"/>
      <c r="AC2145" s="68"/>
      <c r="AD2145" s="68"/>
      <c r="AE2145" s="68"/>
      <c r="AF2145" s="68"/>
      <c r="AG2145" s="68"/>
      <c r="AH2145" s="68"/>
      <c r="AI2145" s="68"/>
      <c r="AJ2145" s="68"/>
      <c r="AK2145" s="68"/>
      <c r="AL2145" s="68"/>
      <c r="AM2145" s="68"/>
      <c r="AN2145" s="68"/>
      <c r="AO2145" s="68"/>
      <c r="AP2145" s="68"/>
      <c r="AQ2145" s="68"/>
      <c r="AR2145" s="68"/>
      <c r="AS2145" s="68"/>
      <c r="AT2145" s="68"/>
      <c r="AU2145" s="68"/>
      <c r="AV2145" s="68"/>
      <c r="AW2145" s="68"/>
      <c r="AX2145" s="68"/>
      <c r="AY2145" s="68"/>
      <c r="AZ2145" s="68"/>
      <c r="BA2145" s="68"/>
      <c r="BB2145" s="68"/>
      <c r="BC2145" s="68"/>
      <c r="BD2145" s="68"/>
      <c r="BE2145" s="68"/>
      <c r="BF2145" s="68"/>
      <c r="BG2145" s="68"/>
      <c r="BH2145" s="68"/>
      <c r="BI2145" s="68"/>
      <c r="BJ2145" s="68"/>
      <c r="BK2145" s="68"/>
      <c r="BL2145" s="68"/>
      <c r="BM2145" s="68"/>
      <c r="BN2145" s="68"/>
      <c r="BO2145" s="68"/>
      <c r="BP2145" s="68"/>
      <c r="BQ2145" s="68"/>
      <c r="BR2145" s="68"/>
      <c r="BS2145" s="46"/>
    </row>
    <row r="2146" spans="4:71" s="47" customFormat="1" ht="9.75" customHeight="1" x14ac:dyDescent="0.3">
      <c r="D2146" s="68"/>
      <c r="E2146" s="68"/>
      <c r="F2146" s="68"/>
      <c r="G2146" s="68"/>
      <c r="H2146" s="68"/>
      <c r="I2146" s="68"/>
      <c r="J2146" s="68"/>
      <c r="K2146" s="68"/>
      <c r="L2146" s="68"/>
      <c r="M2146" s="68"/>
      <c r="N2146" s="68"/>
      <c r="O2146" s="68"/>
      <c r="P2146" s="68"/>
      <c r="Q2146" s="68"/>
      <c r="R2146" s="68"/>
      <c r="S2146" s="68"/>
      <c r="T2146" s="68"/>
      <c r="U2146" s="68"/>
      <c r="V2146" s="68"/>
      <c r="W2146" s="68"/>
      <c r="X2146" s="68"/>
      <c r="Y2146" s="68"/>
      <c r="Z2146" s="68"/>
      <c r="AA2146" s="68"/>
      <c r="AB2146" s="68"/>
      <c r="AC2146" s="68"/>
      <c r="AD2146" s="68"/>
      <c r="AE2146" s="68"/>
      <c r="AF2146" s="68"/>
      <c r="AG2146" s="68"/>
      <c r="AH2146" s="68"/>
      <c r="AI2146" s="68"/>
      <c r="AJ2146" s="68"/>
      <c r="AK2146" s="68"/>
      <c r="AL2146" s="68"/>
      <c r="AM2146" s="68"/>
      <c r="AN2146" s="68"/>
      <c r="AO2146" s="68"/>
      <c r="AP2146" s="68"/>
      <c r="AQ2146" s="68"/>
      <c r="AR2146" s="68"/>
      <c r="AS2146" s="68"/>
      <c r="AT2146" s="68"/>
      <c r="AU2146" s="68"/>
      <c r="AV2146" s="68"/>
      <c r="AW2146" s="68"/>
      <c r="AX2146" s="68"/>
      <c r="AY2146" s="68"/>
      <c r="AZ2146" s="68"/>
      <c r="BA2146" s="68"/>
      <c r="BB2146" s="68"/>
      <c r="BC2146" s="68"/>
      <c r="BD2146" s="68"/>
      <c r="BE2146" s="68"/>
      <c r="BF2146" s="68"/>
      <c r="BG2146" s="68"/>
      <c r="BH2146" s="68"/>
      <c r="BI2146" s="68"/>
      <c r="BJ2146" s="68"/>
      <c r="BK2146" s="68"/>
      <c r="BL2146" s="68"/>
      <c r="BM2146" s="68"/>
      <c r="BN2146" s="68"/>
      <c r="BO2146" s="68"/>
      <c r="BP2146" s="68"/>
      <c r="BQ2146" s="68"/>
      <c r="BR2146" s="68"/>
      <c r="BS2146" s="46"/>
    </row>
    <row r="2147" spans="4:71" s="47" customFormat="1" ht="9.75" customHeight="1" x14ac:dyDescent="0.3">
      <c r="D2147" s="68"/>
      <c r="E2147" s="68"/>
      <c r="F2147" s="68"/>
      <c r="G2147" s="68"/>
      <c r="H2147" s="68"/>
      <c r="I2147" s="68"/>
      <c r="J2147" s="68"/>
      <c r="K2147" s="68"/>
      <c r="L2147" s="68"/>
      <c r="M2147" s="68"/>
      <c r="N2147" s="68"/>
      <c r="O2147" s="68"/>
      <c r="P2147" s="68"/>
      <c r="Q2147" s="68"/>
      <c r="R2147" s="68"/>
      <c r="S2147" s="68"/>
      <c r="T2147" s="68"/>
      <c r="U2147" s="68"/>
      <c r="V2147" s="68"/>
      <c r="W2147" s="68"/>
      <c r="X2147" s="68"/>
      <c r="Y2147" s="68"/>
      <c r="Z2147" s="68"/>
      <c r="AA2147" s="68"/>
      <c r="AB2147" s="68"/>
      <c r="AC2147" s="68"/>
      <c r="AD2147" s="68"/>
      <c r="AE2147" s="68"/>
      <c r="AF2147" s="68"/>
      <c r="AG2147" s="68"/>
      <c r="AH2147" s="68"/>
      <c r="AI2147" s="68"/>
      <c r="AJ2147" s="68"/>
      <c r="AK2147" s="68"/>
      <c r="AL2147" s="68"/>
      <c r="AM2147" s="68"/>
      <c r="AN2147" s="68"/>
      <c r="AO2147" s="68"/>
      <c r="AP2147" s="68"/>
      <c r="AQ2147" s="68"/>
      <c r="AR2147" s="68"/>
      <c r="AS2147" s="68"/>
      <c r="AT2147" s="68"/>
      <c r="AU2147" s="68"/>
      <c r="AV2147" s="68"/>
      <c r="AW2147" s="68"/>
      <c r="AX2147" s="68"/>
      <c r="AY2147" s="68"/>
      <c r="AZ2147" s="68"/>
      <c r="BA2147" s="68"/>
      <c r="BB2147" s="68"/>
      <c r="BC2147" s="68"/>
      <c r="BD2147" s="68"/>
      <c r="BE2147" s="68"/>
      <c r="BF2147" s="68"/>
      <c r="BG2147" s="68"/>
      <c r="BH2147" s="68"/>
      <c r="BI2147" s="68"/>
      <c r="BJ2147" s="68"/>
      <c r="BK2147" s="68"/>
      <c r="BL2147" s="68"/>
      <c r="BM2147" s="68"/>
      <c r="BN2147" s="68"/>
      <c r="BO2147" s="68"/>
      <c r="BP2147" s="68"/>
      <c r="BQ2147" s="68"/>
      <c r="BR2147" s="68"/>
      <c r="BS2147" s="46"/>
    </row>
    <row r="2148" spans="4:71" s="47" customFormat="1" ht="9.75" customHeight="1" x14ac:dyDescent="0.3">
      <c r="D2148" s="68"/>
      <c r="E2148" s="68"/>
      <c r="F2148" s="68"/>
      <c r="G2148" s="68"/>
      <c r="H2148" s="68"/>
      <c r="I2148" s="68"/>
      <c r="J2148" s="68"/>
      <c r="K2148" s="68"/>
      <c r="L2148" s="68"/>
      <c r="M2148" s="68"/>
      <c r="N2148" s="68"/>
      <c r="O2148" s="68"/>
      <c r="P2148" s="68"/>
      <c r="Q2148" s="68"/>
      <c r="R2148" s="68"/>
      <c r="S2148" s="68"/>
      <c r="T2148" s="68"/>
      <c r="U2148" s="68"/>
      <c r="V2148" s="68"/>
      <c r="W2148" s="68"/>
      <c r="X2148" s="68"/>
      <c r="Y2148" s="68"/>
      <c r="Z2148" s="68"/>
      <c r="AA2148" s="68"/>
      <c r="AB2148" s="68"/>
      <c r="AC2148" s="68"/>
      <c r="AD2148" s="68"/>
      <c r="AE2148" s="68"/>
      <c r="AF2148" s="68"/>
      <c r="AG2148" s="68"/>
      <c r="AH2148" s="68"/>
      <c r="AI2148" s="68"/>
      <c r="AJ2148" s="68"/>
      <c r="AK2148" s="68"/>
      <c r="AL2148" s="68"/>
      <c r="AM2148" s="68"/>
      <c r="AN2148" s="68"/>
      <c r="AO2148" s="68"/>
      <c r="AP2148" s="68"/>
      <c r="AQ2148" s="68"/>
      <c r="AR2148" s="68"/>
      <c r="AS2148" s="68"/>
      <c r="AT2148" s="68"/>
      <c r="AU2148" s="68"/>
      <c r="AV2148" s="68"/>
      <c r="AW2148" s="68"/>
      <c r="AX2148" s="68"/>
      <c r="AY2148" s="68"/>
      <c r="AZ2148" s="68"/>
      <c r="BA2148" s="68"/>
      <c r="BB2148" s="68"/>
      <c r="BC2148" s="68"/>
      <c r="BD2148" s="68"/>
      <c r="BE2148" s="68"/>
      <c r="BF2148" s="68"/>
      <c r="BG2148" s="68"/>
      <c r="BH2148" s="68"/>
      <c r="BI2148" s="68"/>
      <c r="BJ2148" s="68"/>
      <c r="BK2148" s="68"/>
      <c r="BL2148" s="68"/>
      <c r="BM2148" s="68"/>
      <c r="BN2148" s="68"/>
      <c r="BO2148" s="68"/>
      <c r="BP2148" s="68"/>
      <c r="BQ2148" s="68"/>
      <c r="BR2148" s="68"/>
      <c r="BS2148" s="46"/>
    </row>
    <row r="2149" spans="4:71" s="47" customFormat="1" ht="9.75" customHeight="1" x14ac:dyDescent="0.3">
      <c r="D2149" s="68"/>
      <c r="E2149" s="68"/>
      <c r="F2149" s="68"/>
      <c r="G2149" s="68"/>
      <c r="H2149" s="68"/>
      <c r="I2149" s="68"/>
      <c r="J2149" s="68"/>
      <c r="K2149" s="68"/>
      <c r="L2149" s="68"/>
      <c r="M2149" s="68"/>
      <c r="N2149" s="68"/>
      <c r="O2149" s="68"/>
      <c r="P2149" s="68"/>
      <c r="Q2149" s="68"/>
      <c r="R2149" s="68"/>
      <c r="S2149" s="68"/>
      <c r="T2149" s="68"/>
      <c r="U2149" s="68"/>
      <c r="V2149" s="68"/>
      <c r="W2149" s="68"/>
      <c r="X2149" s="68"/>
      <c r="Y2149" s="68"/>
      <c r="Z2149" s="68"/>
      <c r="AA2149" s="68"/>
      <c r="AB2149" s="68"/>
      <c r="AC2149" s="68"/>
      <c r="AD2149" s="68"/>
      <c r="AE2149" s="68"/>
      <c r="AF2149" s="68"/>
      <c r="AG2149" s="68"/>
      <c r="AH2149" s="68"/>
      <c r="AI2149" s="68"/>
      <c r="AJ2149" s="68"/>
      <c r="AK2149" s="68"/>
      <c r="AL2149" s="68"/>
      <c r="AM2149" s="68"/>
      <c r="AN2149" s="68"/>
      <c r="AO2149" s="68"/>
      <c r="AP2149" s="68"/>
      <c r="AQ2149" s="68"/>
      <c r="AR2149" s="68"/>
      <c r="AS2149" s="68"/>
      <c r="AT2149" s="68"/>
      <c r="AU2149" s="68"/>
      <c r="AV2149" s="68"/>
      <c r="AW2149" s="68"/>
      <c r="AX2149" s="68"/>
      <c r="AY2149" s="68"/>
      <c r="AZ2149" s="68"/>
      <c r="BA2149" s="68"/>
      <c r="BB2149" s="68"/>
      <c r="BC2149" s="68"/>
      <c r="BD2149" s="68"/>
      <c r="BE2149" s="68"/>
      <c r="BF2149" s="68"/>
      <c r="BG2149" s="68"/>
      <c r="BH2149" s="68"/>
      <c r="BI2149" s="68"/>
      <c r="BJ2149" s="68"/>
      <c r="BK2149" s="68"/>
      <c r="BL2149" s="68"/>
      <c r="BM2149" s="68"/>
      <c r="BN2149" s="68"/>
      <c r="BO2149" s="68"/>
      <c r="BP2149" s="68"/>
      <c r="BQ2149" s="68"/>
      <c r="BR2149" s="68"/>
      <c r="BS2149" s="46"/>
    </row>
    <row r="2150" spans="4:71" s="47" customFormat="1" ht="9.75" customHeight="1" x14ac:dyDescent="0.3">
      <c r="D2150" s="68"/>
      <c r="E2150" s="68"/>
      <c r="F2150" s="68"/>
      <c r="G2150" s="68"/>
      <c r="H2150" s="68"/>
      <c r="I2150" s="68"/>
      <c r="J2150" s="68"/>
      <c r="K2150" s="68"/>
      <c r="L2150" s="68"/>
      <c r="M2150" s="68"/>
      <c r="N2150" s="68"/>
      <c r="O2150" s="68"/>
      <c r="P2150" s="68"/>
      <c r="Q2150" s="68"/>
      <c r="R2150" s="68"/>
      <c r="S2150" s="68"/>
      <c r="T2150" s="68"/>
      <c r="U2150" s="68"/>
      <c r="V2150" s="68"/>
      <c r="W2150" s="68"/>
      <c r="X2150" s="68"/>
      <c r="Y2150" s="68"/>
      <c r="Z2150" s="68"/>
      <c r="AA2150" s="68"/>
      <c r="AB2150" s="68"/>
      <c r="AC2150" s="68"/>
      <c r="AD2150" s="68"/>
      <c r="AE2150" s="68"/>
      <c r="AF2150" s="68"/>
      <c r="AG2150" s="68"/>
      <c r="AH2150" s="68"/>
      <c r="AI2150" s="68"/>
      <c r="AJ2150" s="68"/>
      <c r="AK2150" s="68"/>
      <c r="AL2150" s="68"/>
      <c r="AM2150" s="68"/>
      <c r="AN2150" s="68"/>
      <c r="AO2150" s="68"/>
      <c r="AP2150" s="68"/>
      <c r="AQ2150" s="68"/>
      <c r="AR2150" s="68"/>
      <c r="AS2150" s="68"/>
      <c r="AT2150" s="68"/>
      <c r="AU2150" s="68"/>
      <c r="AV2150" s="68"/>
      <c r="AW2150" s="68"/>
      <c r="AX2150" s="68"/>
      <c r="AY2150" s="68"/>
      <c r="AZ2150" s="68"/>
      <c r="BA2150" s="68"/>
      <c r="BB2150" s="68"/>
      <c r="BC2150" s="68"/>
      <c r="BD2150" s="68"/>
      <c r="BE2150" s="68"/>
      <c r="BF2150" s="68"/>
      <c r="BG2150" s="68"/>
      <c r="BH2150" s="68"/>
      <c r="BI2150" s="68"/>
      <c r="BJ2150" s="68"/>
      <c r="BK2150" s="68"/>
      <c r="BL2150" s="68"/>
      <c r="BM2150" s="68"/>
      <c r="BN2150" s="68"/>
      <c r="BO2150" s="68"/>
      <c r="BP2150" s="68"/>
      <c r="BQ2150" s="68"/>
      <c r="BR2150" s="68"/>
      <c r="BS2150" s="46"/>
    </row>
    <row r="2151" spans="4:71" s="47" customFormat="1" ht="9.75" customHeight="1" x14ac:dyDescent="0.3">
      <c r="D2151" s="68"/>
      <c r="E2151" s="68"/>
      <c r="F2151" s="68"/>
      <c r="G2151" s="68"/>
      <c r="H2151" s="68"/>
      <c r="I2151" s="68"/>
      <c r="J2151" s="68"/>
      <c r="K2151" s="68"/>
      <c r="L2151" s="68"/>
      <c r="M2151" s="68"/>
      <c r="N2151" s="68"/>
      <c r="O2151" s="68"/>
      <c r="P2151" s="68"/>
      <c r="Q2151" s="68"/>
      <c r="R2151" s="68"/>
      <c r="S2151" s="68"/>
      <c r="T2151" s="68"/>
      <c r="U2151" s="68"/>
      <c r="V2151" s="68"/>
      <c r="W2151" s="68"/>
      <c r="X2151" s="68"/>
      <c r="Y2151" s="68"/>
      <c r="Z2151" s="68"/>
      <c r="AA2151" s="68"/>
      <c r="AB2151" s="68"/>
      <c r="AC2151" s="68"/>
      <c r="AD2151" s="68"/>
      <c r="AE2151" s="68"/>
      <c r="AF2151" s="68"/>
      <c r="AG2151" s="68"/>
      <c r="AH2151" s="68"/>
      <c r="AI2151" s="68"/>
      <c r="AJ2151" s="68"/>
      <c r="AK2151" s="68"/>
      <c r="AL2151" s="68"/>
      <c r="AM2151" s="68"/>
      <c r="AN2151" s="68"/>
      <c r="AO2151" s="68"/>
      <c r="AP2151" s="68"/>
      <c r="AQ2151" s="68"/>
      <c r="AR2151" s="68"/>
      <c r="AS2151" s="68"/>
      <c r="AT2151" s="68"/>
      <c r="AU2151" s="68"/>
      <c r="AV2151" s="68"/>
      <c r="AW2151" s="68"/>
      <c r="AX2151" s="68"/>
      <c r="AY2151" s="68"/>
      <c r="AZ2151" s="68"/>
      <c r="BA2151" s="68"/>
      <c r="BB2151" s="68"/>
      <c r="BC2151" s="68"/>
      <c r="BD2151" s="68"/>
      <c r="BE2151" s="68"/>
      <c r="BF2151" s="68"/>
      <c r="BG2151" s="68"/>
      <c r="BH2151" s="68"/>
      <c r="BI2151" s="68"/>
      <c r="BJ2151" s="68"/>
      <c r="BK2151" s="68"/>
      <c r="BL2151" s="68"/>
      <c r="BM2151" s="68"/>
      <c r="BN2151" s="68"/>
      <c r="BO2151" s="68"/>
      <c r="BP2151" s="68"/>
      <c r="BQ2151" s="68"/>
      <c r="BR2151" s="68"/>
      <c r="BS2151" s="46"/>
    </row>
    <row r="2152" spans="4:71" s="47" customFormat="1" ht="9.75" customHeight="1" x14ac:dyDescent="0.3">
      <c r="D2152" s="68"/>
      <c r="E2152" s="68"/>
      <c r="F2152" s="68"/>
      <c r="G2152" s="68"/>
      <c r="H2152" s="68"/>
      <c r="I2152" s="68"/>
      <c r="J2152" s="68"/>
      <c r="K2152" s="68"/>
      <c r="L2152" s="68"/>
      <c r="M2152" s="68"/>
      <c r="N2152" s="68"/>
      <c r="O2152" s="68"/>
      <c r="P2152" s="68"/>
      <c r="Q2152" s="68"/>
      <c r="R2152" s="68"/>
      <c r="S2152" s="68"/>
      <c r="T2152" s="68"/>
      <c r="U2152" s="68"/>
      <c r="V2152" s="68"/>
      <c r="W2152" s="68"/>
      <c r="X2152" s="68"/>
      <c r="Y2152" s="68"/>
      <c r="Z2152" s="68"/>
      <c r="AA2152" s="68"/>
      <c r="AB2152" s="68"/>
      <c r="AC2152" s="68"/>
      <c r="AD2152" s="68"/>
      <c r="AE2152" s="68"/>
      <c r="AF2152" s="68"/>
      <c r="AG2152" s="68"/>
      <c r="AH2152" s="68"/>
      <c r="AI2152" s="68"/>
      <c r="AJ2152" s="68"/>
      <c r="AK2152" s="68"/>
      <c r="AL2152" s="68"/>
      <c r="AM2152" s="68"/>
      <c r="AN2152" s="68"/>
      <c r="AO2152" s="68"/>
      <c r="AP2152" s="68"/>
      <c r="AQ2152" s="68"/>
      <c r="AR2152" s="68"/>
      <c r="AS2152" s="68"/>
      <c r="AT2152" s="68"/>
      <c r="AU2152" s="68"/>
      <c r="AV2152" s="68"/>
      <c r="AW2152" s="68"/>
      <c r="AX2152" s="68"/>
      <c r="AY2152" s="68"/>
      <c r="AZ2152" s="68"/>
      <c r="BA2152" s="68"/>
      <c r="BB2152" s="68"/>
      <c r="BC2152" s="68"/>
      <c r="BD2152" s="68"/>
      <c r="BE2152" s="68"/>
      <c r="BF2152" s="68"/>
      <c r="BG2152" s="68"/>
      <c r="BH2152" s="68"/>
      <c r="BI2152" s="68"/>
      <c r="BJ2152" s="68"/>
      <c r="BK2152" s="68"/>
      <c r="BL2152" s="68"/>
      <c r="BM2152" s="68"/>
      <c r="BN2152" s="68"/>
      <c r="BO2152" s="68"/>
      <c r="BP2152" s="68"/>
      <c r="BQ2152" s="68"/>
      <c r="BR2152" s="68"/>
      <c r="BS2152" s="46"/>
    </row>
    <row r="2153" spans="4:71" s="47" customFormat="1" ht="9.75" customHeight="1" x14ac:dyDescent="0.3">
      <c r="D2153" s="68"/>
      <c r="E2153" s="68"/>
      <c r="F2153" s="68"/>
      <c r="G2153" s="68"/>
      <c r="H2153" s="68"/>
      <c r="I2153" s="68"/>
      <c r="J2153" s="68"/>
      <c r="K2153" s="68"/>
      <c r="L2153" s="68"/>
      <c r="M2153" s="68"/>
      <c r="N2153" s="68"/>
      <c r="O2153" s="68"/>
      <c r="P2153" s="68"/>
      <c r="Q2153" s="68"/>
      <c r="R2153" s="68"/>
      <c r="S2153" s="68"/>
      <c r="T2153" s="68"/>
      <c r="U2153" s="68"/>
      <c r="V2153" s="68"/>
      <c r="W2153" s="68"/>
      <c r="X2153" s="68"/>
      <c r="Y2153" s="68"/>
      <c r="Z2153" s="68"/>
      <c r="AA2153" s="68"/>
      <c r="AB2153" s="68"/>
      <c r="AC2153" s="68"/>
      <c r="AD2153" s="68"/>
      <c r="AE2153" s="68"/>
      <c r="AF2153" s="68"/>
      <c r="AG2153" s="68"/>
      <c r="AH2153" s="68"/>
      <c r="AI2153" s="68"/>
      <c r="AJ2153" s="68"/>
      <c r="AK2153" s="68"/>
      <c r="AL2153" s="68"/>
      <c r="AM2153" s="68"/>
      <c r="AN2153" s="68"/>
      <c r="AO2153" s="68"/>
      <c r="AP2153" s="68"/>
      <c r="AQ2153" s="68"/>
      <c r="AR2153" s="68"/>
      <c r="AS2153" s="68"/>
      <c r="AT2153" s="68"/>
      <c r="AU2153" s="68"/>
      <c r="AV2153" s="68"/>
      <c r="AW2153" s="68"/>
      <c r="AX2153" s="68"/>
      <c r="AY2153" s="68"/>
      <c r="AZ2153" s="68"/>
      <c r="BA2153" s="68"/>
      <c r="BB2153" s="68"/>
      <c r="BC2153" s="68"/>
      <c r="BD2153" s="68"/>
      <c r="BE2153" s="68"/>
      <c r="BF2153" s="68"/>
      <c r="BG2153" s="68"/>
      <c r="BH2153" s="68"/>
      <c r="BI2153" s="68"/>
      <c r="BJ2153" s="68"/>
      <c r="BK2153" s="68"/>
      <c r="BL2153" s="68"/>
      <c r="BM2153" s="68"/>
      <c r="BN2153" s="68"/>
      <c r="BO2153" s="68"/>
      <c r="BP2153" s="68"/>
      <c r="BQ2153" s="68"/>
      <c r="BR2153" s="68"/>
      <c r="BS2153" s="46"/>
    </row>
    <row r="2154" spans="4:71" s="47" customFormat="1" ht="9.75" customHeight="1" x14ac:dyDescent="0.3">
      <c r="D2154" s="68"/>
      <c r="E2154" s="68"/>
      <c r="F2154" s="68"/>
      <c r="G2154" s="68"/>
      <c r="H2154" s="68"/>
      <c r="I2154" s="68"/>
      <c r="J2154" s="68"/>
      <c r="K2154" s="68"/>
      <c r="L2154" s="68"/>
      <c r="M2154" s="68"/>
      <c r="N2154" s="68"/>
      <c r="O2154" s="68"/>
      <c r="P2154" s="68"/>
      <c r="Q2154" s="68"/>
      <c r="R2154" s="68"/>
      <c r="S2154" s="68"/>
      <c r="T2154" s="68"/>
      <c r="U2154" s="68"/>
      <c r="V2154" s="68"/>
      <c r="W2154" s="68"/>
      <c r="X2154" s="68"/>
      <c r="Y2154" s="68"/>
      <c r="Z2154" s="68"/>
      <c r="AA2154" s="68"/>
      <c r="AB2154" s="68"/>
      <c r="AC2154" s="68"/>
      <c r="AD2154" s="68"/>
      <c r="AE2154" s="68"/>
      <c r="AF2154" s="68"/>
      <c r="AG2154" s="68"/>
      <c r="AH2154" s="68"/>
      <c r="AI2154" s="68"/>
      <c r="AJ2154" s="68"/>
      <c r="AK2154" s="68"/>
      <c r="AL2154" s="68"/>
      <c r="AM2154" s="68"/>
      <c r="AN2154" s="68"/>
      <c r="AO2154" s="68"/>
      <c r="AP2154" s="68"/>
      <c r="AQ2154" s="68"/>
      <c r="AR2154" s="68"/>
      <c r="AS2154" s="68"/>
      <c r="AT2154" s="68"/>
      <c r="AU2154" s="68"/>
      <c r="AV2154" s="68"/>
      <c r="AW2154" s="68"/>
      <c r="AX2154" s="68"/>
      <c r="AY2154" s="68"/>
      <c r="AZ2154" s="68"/>
      <c r="BA2154" s="68"/>
      <c r="BB2154" s="68"/>
      <c r="BC2154" s="68"/>
      <c r="BD2154" s="68"/>
      <c r="BE2154" s="68"/>
      <c r="BF2154" s="68"/>
      <c r="BG2154" s="68"/>
      <c r="BH2154" s="68"/>
      <c r="BI2154" s="68"/>
      <c r="BJ2154" s="68"/>
      <c r="BK2154" s="68"/>
      <c r="BL2154" s="68"/>
      <c r="BM2154" s="68"/>
      <c r="BN2154" s="68"/>
      <c r="BO2154" s="68"/>
      <c r="BP2154" s="68"/>
      <c r="BQ2154" s="68"/>
      <c r="BR2154" s="68"/>
      <c r="BS2154" s="46"/>
    </row>
    <row r="2155" spans="4:71" s="47" customFormat="1" ht="9.75" customHeight="1" x14ac:dyDescent="0.3">
      <c r="D2155" s="68"/>
      <c r="E2155" s="68"/>
      <c r="F2155" s="68"/>
      <c r="G2155" s="68"/>
      <c r="H2155" s="68"/>
      <c r="I2155" s="68"/>
      <c r="J2155" s="68"/>
      <c r="K2155" s="68"/>
      <c r="L2155" s="68"/>
      <c r="M2155" s="68"/>
      <c r="N2155" s="68"/>
      <c r="O2155" s="68"/>
      <c r="P2155" s="68"/>
      <c r="Q2155" s="68"/>
      <c r="R2155" s="68"/>
      <c r="S2155" s="68"/>
      <c r="T2155" s="68"/>
      <c r="U2155" s="68"/>
      <c r="V2155" s="68"/>
      <c r="W2155" s="68"/>
      <c r="X2155" s="68"/>
      <c r="Y2155" s="68"/>
      <c r="Z2155" s="68"/>
      <c r="AA2155" s="68"/>
      <c r="AB2155" s="68"/>
      <c r="AC2155" s="68"/>
      <c r="AD2155" s="68"/>
      <c r="AE2155" s="68"/>
      <c r="AF2155" s="68"/>
      <c r="AG2155" s="68"/>
      <c r="AH2155" s="68"/>
      <c r="AI2155" s="68"/>
      <c r="AJ2155" s="68"/>
      <c r="AK2155" s="68"/>
      <c r="AL2155" s="68"/>
      <c r="AM2155" s="68"/>
      <c r="AN2155" s="68"/>
      <c r="AO2155" s="68"/>
      <c r="AP2155" s="68"/>
      <c r="AQ2155" s="68"/>
      <c r="AR2155" s="68"/>
      <c r="AS2155" s="68"/>
      <c r="AT2155" s="68"/>
      <c r="AU2155" s="68"/>
      <c r="AV2155" s="68"/>
      <c r="AW2155" s="68"/>
      <c r="AX2155" s="68"/>
      <c r="AY2155" s="68"/>
      <c r="AZ2155" s="68"/>
      <c r="BA2155" s="68"/>
      <c r="BB2155" s="68"/>
      <c r="BC2155" s="68"/>
      <c r="BD2155" s="68"/>
      <c r="BE2155" s="68"/>
      <c r="BF2155" s="68"/>
      <c r="BG2155" s="68"/>
      <c r="BH2155" s="68"/>
      <c r="BI2155" s="68"/>
      <c r="BJ2155" s="68"/>
      <c r="BK2155" s="68"/>
      <c r="BL2155" s="68"/>
      <c r="BM2155" s="68"/>
      <c r="BN2155" s="68"/>
      <c r="BO2155" s="68"/>
      <c r="BP2155" s="68"/>
      <c r="BQ2155" s="68"/>
      <c r="BR2155" s="68"/>
      <c r="BS2155" s="46"/>
    </row>
    <row r="2156" spans="4:71" s="47" customFormat="1" ht="9.75" customHeight="1" x14ac:dyDescent="0.3">
      <c r="D2156" s="68"/>
      <c r="E2156" s="68"/>
      <c r="F2156" s="68"/>
      <c r="G2156" s="68"/>
      <c r="H2156" s="68"/>
      <c r="I2156" s="68"/>
      <c r="J2156" s="68"/>
      <c r="K2156" s="68"/>
      <c r="L2156" s="68"/>
      <c r="M2156" s="68"/>
      <c r="N2156" s="68"/>
      <c r="O2156" s="68"/>
      <c r="P2156" s="68"/>
      <c r="Q2156" s="68"/>
      <c r="R2156" s="68"/>
      <c r="S2156" s="68"/>
      <c r="T2156" s="68"/>
      <c r="U2156" s="68"/>
      <c r="V2156" s="68"/>
      <c r="W2156" s="68"/>
      <c r="X2156" s="68"/>
      <c r="Y2156" s="68"/>
      <c r="Z2156" s="68"/>
      <c r="AA2156" s="68"/>
      <c r="AB2156" s="68"/>
      <c r="AC2156" s="68"/>
      <c r="AD2156" s="68"/>
      <c r="AE2156" s="68"/>
      <c r="AF2156" s="68"/>
      <c r="AG2156" s="68"/>
      <c r="AH2156" s="68"/>
      <c r="AI2156" s="68"/>
      <c r="AJ2156" s="68"/>
      <c r="AK2156" s="68"/>
      <c r="AL2156" s="68"/>
      <c r="AM2156" s="68"/>
      <c r="AN2156" s="68"/>
      <c r="AO2156" s="68"/>
      <c r="AP2156" s="68"/>
      <c r="AQ2156" s="68"/>
      <c r="AR2156" s="68"/>
      <c r="AS2156" s="68"/>
      <c r="AT2156" s="68"/>
      <c r="AU2156" s="68"/>
      <c r="AV2156" s="68"/>
      <c r="AW2156" s="68"/>
      <c r="AX2156" s="68"/>
      <c r="AY2156" s="68"/>
      <c r="AZ2156" s="68"/>
      <c r="BA2156" s="68"/>
      <c r="BB2156" s="68"/>
      <c r="BC2156" s="68"/>
      <c r="BD2156" s="68"/>
      <c r="BE2156" s="68"/>
      <c r="BF2156" s="68"/>
      <c r="BG2156" s="68"/>
      <c r="BH2156" s="68"/>
      <c r="BI2156" s="68"/>
      <c r="BJ2156" s="68"/>
      <c r="BK2156" s="68"/>
      <c r="BL2156" s="68"/>
      <c r="BM2156" s="68"/>
      <c r="BN2156" s="68"/>
      <c r="BO2156" s="68"/>
      <c r="BP2156" s="68"/>
      <c r="BQ2156" s="68"/>
      <c r="BR2156" s="68"/>
      <c r="BS2156" s="46"/>
    </row>
    <row r="2157" spans="4:71" s="47" customFormat="1" ht="9.75" customHeight="1" x14ac:dyDescent="0.3">
      <c r="D2157" s="68"/>
      <c r="E2157" s="68"/>
      <c r="F2157" s="68"/>
      <c r="G2157" s="68"/>
      <c r="H2157" s="68"/>
      <c r="I2157" s="68"/>
      <c r="J2157" s="68"/>
      <c r="K2157" s="68"/>
      <c r="L2157" s="68"/>
      <c r="M2157" s="68"/>
      <c r="N2157" s="68"/>
      <c r="O2157" s="68"/>
      <c r="P2157" s="68"/>
      <c r="Q2157" s="68"/>
      <c r="R2157" s="68"/>
      <c r="S2157" s="68"/>
      <c r="T2157" s="68"/>
      <c r="U2157" s="68"/>
      <c r="V2157" s="68"/>
      <c r="W2157" s="68"/>
      <c r="X2157" s="68"/>
      <c r="Y2157" s="68"/>
      <c r="Z2157" s="68"/>
      <c r="AA2157" s="68"/>
      <c r="AB2157" s="68"/>
      <c r="AC2157" s="68"/>
      <c r="AD2157" s="68"/>
      <c r="AE2157" s="68"/>
      <c r="AF2157" s="68"/>
      <c r="AG2157" s="68"/>
      <c r="AH2157" s="68"/>
      <c r="AI2157" s="68"/>
      <c r="AJ2157" s="68"/>
      <c r="AK2157" s="68"/>
      <c r="AL2157" s="68"/>
      <c r="AM2157" s="68"/>
      <c r="AN2157" s="68"/>
      <c r="AO2157" s="68"/>
      <c r="AP2157" s="68"/>
      <c r="AQ2157" s="68"/>
      <c r="AR2157" s="68"/>
      <c r="AS2157" s="68"/>
      <c r="AT2157" s="68"/>
      <c r="AU2157" s="68"/>
      <c r="AV2157" s="68"/>
      <c r="AW2157" s="68"/>
      <c r="AX2157" s="68"/>
      <c r="AY2157" s="68"/>
      <c r="AZ2157" s="68"/>
      <c r="BA2157" s="68"/>
      <c r="BB2157" s="68"/>
      <c r="BC2157" s="68"/>
      <c r="BD2157" s="68"/>
      <c r="BE2157" s="68"/>
      <c r="BF2157" s="68"/>
      <c r="BG2157" s="68"/>
      <c r="BH2157" s="68"/>
      <c r="BI2157" s="68"/>
      <c r="BJ2157" s="68"/>
      <c r="BK2157" s="68"/>
      <c r="BL2157" s="68"/>
      <c r="BM2157" s="68"/>
      <c r="BN2157" s="68"/>
      <c r="BO2157" s="68"/>
      <c r="BP2157" s="68"/>
      <c r="BQ2157" s="68"/>
      <c r="BR2157" s="68"/>
      <c r="BS2157" s="46"/>
    </row>
    <row r="2158" spans="4:71" s="47" customFormat="1" ht="9.75" customHeight="1" x14ac:dyDescent="0.3">
      <c r="D2158" s="68"/>
      <c r="E2158" s="68"/>
      <c r="F2158" s="68"/>
      <c r="G2158" s="68"/>
      <c r="H2158" s="68"/>
      <c r="I2158" s="68"/>
      <c r="J2158" s="68"/>
      <c r="K2158" s="68"/>
      <c r="L2158" s="68"/>
      <c r="M2158" s="68"/>
      <c r="N2158" s="68"/>
      <c r="O2158" s="68"/>
      <c r="P2158" s="68"/>
      <c r="Q2158" s="68"/>
      <c r="R2158" s="68"/>
      <c r="S2158" s="68"/>
      <c r="T2158" s="68"/>
      <c r="U2158" s="68"/>
      <c r="V2158" s="68"/>
      <c r="W2158" s="68"/>
      <c r="X2158" s="68"/>
      <c r="Y2158" s="68"/>
      <c r="Z2158" s="68"/>
      <c r="AA2158" s="68"/>
      <c r="AB2158" s="68"/>
      <c r="AC2158" s="68"/>
      <c r="AD2158" s="68"/>
      <c r="AE2158" s="68"/>
      <c r="AF2158" s="68"/>
      <c r="AG2158" s="68"/>
      <c r="AH2158" s="68"/>
      <c r="AI2158" s="68"/>
      <c r="AJ2158" s="68"/>
      <c r="AK2158" s="68"/>
      <c r="AL2158" s="68"/>
      <c r="AM2158" s="68"/>
      <c r="AN2158" s="68"/>
      <c r="AO2158" s="68"/>
      <c r="AP2158" s="68"/>
      <c r="AQ2158" s="68"/>
      <c r="AR2158" s="68"/>
      <c r="AS2158" s="68"/>
      <c r="AT2158" s="68"/>
      <c r="AU2158" s="68"/>
      <c r="AV2158" s="68"/>
      <c r="AW2158" s="68"/>
      <c r="AX2158" s="68"/>
      <c r="AY2158" s="68"/>
      <c r="AZ2158" s="68"/>
      <c r="BA2158" s="68"/>
      <c r="BB2158" s="68"/>
      <c r="BC2158" s="68"/>
      <c r="BD2158" s="68"/>
      <c r="BE2158" s="68"/>
      <c r="BF2158" s="68"/>
      <c r="BG2158" s="68"/>
      <c r="BH2158" s="68"/>
      <c r="BI2158" s="68"/>
      <c r="BJ2158" s="68"/>
      <c r="BK2158" s="68"/>
      <c r="BL2158" s="68"/>
      <c r="BM2158" s="68"/>
      <c r="BN2158" s="68"/>
      <c r="BO2158" s="68"/>
      <c r="BP2158" s="68"/>
      <c r="BQ2158" s="68"/>
      <c r="BR2158" s="68"/>
      <c r="BS2158" s="46"/>
    </row>
    <row r="2159" spans="4:71" s="47" customFormat="1" ht="9.75" customHeight="1" x14ac:dyDescent="0.3">
      <c r="D2159" s="68"/>
      <c r="E2159" s="68"/>
      <c r="F2159" s="68"/>
      <c r="G2159" s="68"/>
      <c r="H2159" s="68"/>
      <c r="I2159" s="68"/>
      <c r="J2159" s="68"/>
      <c r="K2159" s="68"/>
      <c r="L2159" s="68"/>
      <c r="M2159" s="68"/>
      <c r="N2159" s="68"/>
      <c r="O2159" s="68"/>
      <c r="P2159" s="68"/>
      <c r="Q2159" s="68"/>
      <c r="R2159" s="68"/>
      <c r="S2159" s="68"/>
      <c r="T2159" s="68"/>
      <c r="U2159" s="68"/>
      <c r="V2159" s="68"/>
      <c r="W2159" s="68"/>
      <c r="X2159" s="68"/>
      <c r="Y2159" s="68"/>
      <c r="Z2159" s="68"/>
      <c r="AA2159" s="68"/>
      <c r="AB2159" s="68"/>
      <c r="AC2159" s="68"/>
      <c r="AD2159" s="68"/>
      <c r="AE2159" s="68"/>
      <c r="AF2159" s="68"/>
      <c r="AG2159" s="68"/>
      <c r="AH2159" s="68"/>
      <c r="AI2159" s="68"/>
      <c r="AJ2159" s="68"/>
      <c r="AK2159" s="68"/>
      <c r="AL2159" s="68"/>
      <c r="AM2159" s="68"/>
      <c r="AN2159" s="68"/>
      <c r="AO2159" s="68"/>
      <c r="AP2159" s="68"/>
      <c r="AQ2159" s="68"/>
      <c r="AR2159" s="68"/>
      <c r="AS2159" s="68"/>
      <c r="AT2159" s="68"/>
      <c r="AU2159" s="68"/>
      <c r="AV2159" s="68"/>
      <c r="AW2159" s="68"/>
      <c r="AX2159" s="68"/>
      <c r="AY2159" s="68"/>
      <c r="AZ2159" s="68"/>
      <c r="BA2159" s="68"/>
      <c r="BB2159" s="68"/>
      <c r="BC2159" s="68"/>
      <c r="BD2159" s="68"/>
      <c r="BE2159" s="68"/>
      <c r="BF2159" s="68"/>
      <c r="BG2159" s="68"/>
      <c r="BH2159" s="68"/>
      <c r="BI2159" s="68"/>
      <c r="BJ2159" s="68"/>
      <c r="BK2159" s="68"/>
      <c r="BL2159" s="68"/>
      <c r="BM2159" s="68"/>
      <c r="BN2159" s="68"/>
      <c r="BO2159" s="68"/>
      <c r="BP2159" s="68"/>
      <c r="BQ2159" s="68"/>
      <c r="BR2159" s="68"/>
      <c r="BS2159" s="46"/>
    </row>
    <row r="2160" spans="4:71" s="47" customFormat="1" ht="9.75" customHeight="1" x14ac:dyDescent="0.3">
      <c r="D2160" s="68"/>
      <c r="E2160" s="68"/>
      <c r="F2160" s="68"/>
      <c r="G2160" s="68"/>
      <c r="H2160" s="68"/>
      <c r="I2160" s="68"/>
      <c r="J2160" s="68"/>
      <c r="K2160" s="68"/>
      <c r="L2160" s="68"/>
      <c r="M2160" s="68"/>
      <c r="N2160" s="68"/>
      <c r="O2160" s="68"/>
      <c r="P2160" s="68"/>
      <c r="Q2160" s="68"/>
      <c r="R2160" s="68"/>
      <c r="S2160" s="68"/>
      <c r="T2160" s="68"/>
      <c r="U2160" s="68"/>
      <c r="V2160" s="68"/>
      <c r="W2160" s="68"/>
      <c r="X2160" s="68"/>
      <c r="Y2160" s="68"/>
      <c r="Z2160" s="68"/>
      <c r="AA2160" s="68"/>
      <c r="AB2160" s="68"/>
      <c r="AC2160" s="68"/>
      <c r="AD2160" s="68"/>
      <c r="AE2160" s="68"/>
      <c r="AF2160" s="68"/>
      <c r="AG2160" s="68"/>
      <c r="AH2160" s="68"/>
      <c r="AI2160" s="68"/>
      <c r="AJ2160" s="68"/>
      <c r="AK2160" s="68"/>
      <c r="AL2160" s="68"/>
      <c r="AM2160" s="68"/>
      <c r="AN2160" s="68"/>
      <c r="AO2160" s="68"/>
      <c r="AP2160" s="68"/>
      <c r="AQ2160" s="68"/>
      <c r="AR2160" s="68"/>
      <c r="AS2160" s="68"/>
      <c r="AT2160" s="68"/>
      <c r="AU2160" s="68"/>
      <c r="AV2160" s="68"/>
      <c r="AW2160" s="68"/>
      <c r="AX2160" s="68"/>
      <c r="AY2160" s="68"/>
      <c r="AZ2160" s="68"/>
      <c r="BA2160" s="68"/>
      <c r="BB2160" s="68"/>
      <c r="BC2160" s="68"/>
      <c r="BD2160" s="68"/>
      <c r="BE2160" s="68"/>
      <c r="BF2160" s="68"/>
      <c r="BG2160" s="68"/>
      <c r="BH2160" s="68"/>
      <c r="BI2160" s="68"/>
      <c r="BJ2160" s="68"/>
      <c r="BK2160" s="68"/>
      <c r="BL2160" s="68"/>
      <c r="BM2160" s="68"/>
      <c r="BN2160" s="68"/>
      <c r="BO2160" s="68"/>
      <c r="BP2160" s="68"/>
      <c r="BQ2160" s="68"/>
      <c r="BR2160" s="68"/>
      <c r="BS2160" s="46"/>
    </row>
    <row r="2161" spans="4:71" s="47" customFormat="1" ht="9.75" customHeight="1" x14ac:dyDescent="0.3">
      <c r="D2161" s="68"/>
      <c r="E2161" s="68"/>
      <c r="F2161" s="68"/>
      <c r="G2161" s="68"/>
      <c r="H2161" s="68"/>
      <c r="I2161" s="68"/>
      <c r="J2161" s="68"/>
      <c r="K2161" s="68"/>
      <c r="L2161" s="68"/>
      <c r="M2161" s="68"/>
      <c r="N2161" s="68"/>
      <c r="O2161" s="68"/>
      <c r="P2161" s="68"/>
      <c r="Q2161" s="68"/>
      <c r="R2161" s="68"/>
      <c r="S2161" s="68"/>
      <c r="T2161" s="68"/>
      <c r="U2161" s="68"/>
      <c r="V2161" s="68"/>
      <c r="W2161" s="68"/>
      <c r="X2161" s="68"/>
      <c r="Y2161" s="68"/>
      <c r="Z2161" s="68"/>
      <c r="AA2161" s="68"/>
      <c r="AB2161" s="68"/>
      <c r="AC2161" s="68"/>
      <c r="AD2161" s="68"/>
      <c r="AE2161" s="68"/>
      <c r="AF2161" s="68"/>
      <c r="AG2161" s="68"/>
      <c r="AH2161" s="68"/>
      <c r="AI2161" s="68"/>
      <c r="AJ2161" s="68"/>
      <c r="AK2161" s="68"/>
      <c r="AL2161" s="68"/>
      <c r="AM2161" s="68"/>
      <c r="AN2161" s="68"/>
      <c r="AO2161" s="68"/>
      <c r="AP2161" s="68"/>
      <c r="AQ2161" s="68"/>
      <c r="AR2161" s="68"/>
      <c r="AS2161" s="68"/>
      <c r="AT2161" s="68"/>
      <c r="AU2161" s="68"/>
      <c r="AV2161" s="68"/>
      <c r="AW2161" s="68"/>
      <c r="AX2161" s="68"/>
      <c r="AY2161" s="68"/>
      <c r="AZ2161" s="68"/>
      <c r="BA2161" s="68"/>
      <c r="BB2161" s="68"/>
      <c r="BC2161" s="68"/>
      <c r="BD2161" s="68"/>
      <c r="BE2161" s="68"/>
      <c r="BF2161" s="68"/>
      <c r="BG2161" s="68"/>
      <c r="BH2161" s="68"/>
      <c r="BI2161" s="68"/>
      <c r="BJ2161" s="68"/>
      <c r="BK2161" s="68"/>
      <c r="BL2161" s="68"/>
      <c r="BM2161" s="68"/>
      <c r="BN2161" s="68"/>
      <c r="BO2161" s="68"/>
      <c r="BP2161" s="68"/>
      <c r="BQ2161" s="68"/>
      <c r="BR2161" s="68"/>
      <c r="BS2161" s="46"/>
    </row>
    <row r="2162" spans="4:71" s="47" customFormat="1" ht="9.75" customHeight="1" x14ac:dyDescent="0.3">
      <c r="D2162" s="68"/>
      <c r="E2162" s="68"/>
      <c r="F2162" s="68"/>
      <c r="G2162" s="68"/>
      <c r="H2162" s="68"/>
      <c r="I2162" s="68"/>
      <c r="J2162" s="68"/>
      <c r="K2162" s="68"/>
      <c r="L2162" s="68"/>
      <c r="M2162" s="68"/>
      <c r="N2162" s="68"/>
      <c r="O2162" s="68"/>
      <c r="P2162" s="68"/>
      <c r="Q2162" s="68"/>
      <c r="R2162" s="68"/>
      <c r="S2162" s="68"/>
      <c r="T2162" s="68"/>
      <c r="U2162" s="68"/>
      <c r="V2162" s="68"/>
      <c r="W2162" s="68"/>
      <c r="X2162" s="68"/>
      <c r="Y2162" s="68"/>
      <c r="Z2162" s="68"/>
      <c r="AA2162" s="68"/>
      <c r="AB2162" s="68"/>
      <c r="AC2162" s="68"/>
      <c r="AD2162" s="68"/>
      <c r="AE2162" s="68"/>
      <c r="AF2162" s="68"/>
      <c r="AG2162" s="68"/>
      <c r="AH2162" s="68"/>
      <c r="AI2162" s="68"/>
      <c r="AJ2162" s="68"/>
      <c r="AK2162" s="68"/>
      <c r="AL2162" s="68"/>
      <c r="AM2162" s="68"/>
      <c r="AN2162" s="68"/>
      <c r="AO2162" s="68"/>
      <c r="AP2162" s="68"/>
      <c r="AQ2162" s="68"/>
      <c r="AR2162" s="68"/>
      <c r="AS2162" s="68"/>
      <c r="AT2162" s="68"/>
      <c r="AU2162" s="68"/>
      <c r="AV2162" s="68"/>
      <c r="AW2162" s="68"/>
      <c r="AX2162" s="68"/>
      <c r="AY2162" s="68"/>
      <c r="AZ2162" s="68"/>
      <c r="BA2162" s="68"/>
      <c r="BB2162" s="68"/>
      <c r="BC2162" s="68"/>
      <c r="BD2162" s="68"/>
      <c r="BE2162" s="68"/>
      <c r="BF2162" s="68"/>
      <c r="BG2162" s="68"/>
      <c r="BH2162" s="68"/>
      <c r="BI2162" s="68"/>
      <c r="BJ2162" s="68"/>
      <c r="BK2162" s="68"/>
      <c r="BL2162" s="68"/>
      <c r="BM2162" s="68"/>
      <c r="BN2162" s="68"/>
      <c r="BO2162" s="68"/>
      <c r="BP2162" s="68"/>
      <c r="BQ2162" s="68"/>
      <c r="BR2162" s="68"/>
      <c r="BS2162" s="46"/>
    </row>
    <row r="2163" spans="4:71" s="47" customFormat="1" ht="9.75" customHeight="1" x14ac:dyDescent="0.3">
      <c r="D2163" s="68"/>
      <c r="E2163" s="68"/>
      <c r="F2163" s="68"/>
      <c r="G2163" s="68"/>
      <c r="H2163" s="68"/>
      <c r="I2163" s="68"/>
      <c r="J2163" s="68"/>
      <c r="K2163" s="68"/>
      <c r="L2163" s="68"/>
      <c r="M2163" s="68"/>
      <c r="N2163" s="68"/>
      <c r="O2163" s="68"/>
      <c r="P2163" s="68"/>
      <c r="Q2163" s="68"/>
      <c r="R2163" s="68"/>
      <c r="S2163" s="68"/>
      <c r="T2163" s="68"/>
      <c r="U2163" s="68"/>
      <c r="V2163" s="68"/>
      <c r="W2163" s="68"/>
      <c r="X2163" s="68"/>
      <c r="Y2163" s="68"/>
      <c r="Z2163" s="68"/>
      <c r="AA2163" s="68"/>
      <c r="AB2163" s="68"/>
      <c r="AC2163" s="68"/>
      <c r="AD2163" s="68"/>
      <c r="AE2163" s="68"/>
      <c r="AF2163" s="68"/>
      <c r="AG2163" s="68"/>
      <c r="AH2163" s="68"/>
      <c r="AI2163" s="68"/>
      <c r="AJ2163" s="68"/>
      <c r="AK2163" s="68"/>
      <c r="AL2163" s="68"/>
      <c r="AM2163" s="68"/>
      <c r="AN2163" s="68"/>
      <c r="AO2163" s="68"/>
      <c r="AP2163" s="68"/>
      <c r="AQ2163" s="68"/>
      <c r="AR2163" s="68"/>
      <c r="AS2163" s="68"/>
      <c r="AT2163" s="68"/>
      <c r="AU2163" s="68"/>
      <c r="AV2163" s="68"/>
      <c r="AW2163" s="68"/>
      <c r="AX2163" s="68"/>
      <c r="AY2163" s="68"/>
      <c r="AZ2163" s="68"/>
      <c r="BA2163" s="68"/>
      <c r="BB2163" s="68"/>
      <c r="BC2163" s="68"/>
      <c r="BD2163" s="68"/>
      <c r="BE2163" s="68"/>
      <c r="BF2163" s="68"/>
      <c r="BG2163" s="68"/>
      <c r="BH2163" s="68"/>
      <c r="BI2163" s="68"/>
      <c r="BJ2163" s="68"/>
      <c r="BK2163" s="68"/>
      <c r="BL2163" s="68"/>
      <c r="BM2163" s="68"/>
      <c r="BN2163" s="68"/>
      <c r="BO2163" s="68"/>
      <c r="BP2163" s="68"/>
      <c r="BQ2163" s="68"/>
      <c r="BR2163" s="68"/>
      <c r="BS2163" s="46"/>
    </row>
    <row r="2164" spans="4:71" s="47" customFormat="1" ht="9.75" customHeight="1" x14ac:dyDescent="0.3">
      <c r="D2164" s="68"/>
      <c r="E2164" s="68"/>
      <c r="F2164" s="68"/>
      <c r="G2164" s="68"/>
      <c r="H2164" s="68"/>
      <c r="I2164" s="68"/>
      <c r="J2164" s="68"/>
      <c r="K2164" s="68"/>
      <c r="L2164" s="68"/>
      <c r="M2164" s="68"/>
      <c r="N2164" s="68"/>
      <c r="O2164" s="68"/>
      <c r="P2164" s="68"/>
      <c r="Q2164" s="68"/>
      <c r="R2164" s="68"/>
      <c r="S2164" s="68"/>
      <c r="T2164" s="68"/>
      <c r="U2164" s="68"/>
      <c r="V2164" s="68"/>
      <c r="W2164" s="68"/>
      <c r="X2164" s="68"/>
      <c r="Y2164" s="68"/>
      <c r="Z2164" s="68"/>
      <c r="AA2164" s="68"/>
      <c r="AB2164" s="68"/>
      <c r="AC2164" s="68"/>
      <c r="AD2164" s="68"/>
      <c r="AE2164" s="68"/>
      <c r="AF2164" s="68"/>
      <c r="AG2164" s="68"/>
      <c r="AH2164" s="68"/>
      <c r="AI2164" s="68"/>
      <c r="AJ2164" s="68"/>
      <c r="AK2164" s="68"/>
      <c r="AL2164" s="68"/>
      <c r="AM2164" s="68"/>
      <c r="AN2164" s="68"/>
      <c r="AO2164" s="68"/>
      <c r="AP2164" s="68"/>
      <c r="AQ2164" s="68"/>
      <c r="AR2164" s="68"/>
      <c r="AS2164" s="68"/>
      <c r="AT2164" s="68"/>
      <c r="AU2164" s="68"/>
      <c r="AV2164" s="68"/>
      <c r="AW2164" s="68"/>
      <c r="AX2164" s="68"/>
      <c r="AY2164" s="68"/>
      <c r="AZ2164" s="68"/>
      <c r="BA2164" s="68"/>
      <c r="BB2164" s="68"/>
      <c r="BC2164" s="68"/>
      <c r="BD2164" s="68"/>
      <c r="BE2164" s="68"/>
      <c r="BF2164" s="68"/>
      <c r="BG2164" s="68"/>
      <c r="BH2164" s="68"/>
      <c r="BI2164" s="68"/>
      <c r="BJ2164" s="68"/>
      <c r="BK2164" s="68"/>
      <c r="BL2164" s="68"/>
      <c r="BM2164" s="68"/>
      <c r="BN2164" s="68"/>
      <c r="BO2164" s="68"/>
      <c r="BP2164" s="68"/>
      <c r="BQ2164" s="68"/>
      <c r="BR2164" s="68"/>
      <c r="BS2164" s="46"/>
    </row>
    <row r="2165" spans="4:71" s="47" customFormat="1" ht="9.75" customHeight="1" x14ac:dyDescent="0.3">
      <c r="D2165" s="68"/>
      <c r="E2165" s="68"/>
      <c r="F2165" s="68"/>
      <c r="G2165" s="68"/>
      <c r="H2165" s="68"/>
      <c r="I2165" s="68"/>
      <c r="J2165" s="68"/>
      <c r="K2165" s="68"/>
      <c r="L2165" s="68"/>
      <c r="M2165" s="68"/>
      <c r="N2165" s="68"/>
      <c r="O2165" s="68"/>
      <c r="P2165" s="68"/>
      <c r="Q2165" s="68"/>
      <c r="R2165" s="68"/>
      <c r="S2165" s="68"/>
      <c r="T2165" s="68"/>
      <c r="U2165" s="68"/>
      <c r="V2165" s="68"/>
      <c r="W2165" s="68"/>
      <c r="X2165" s="68"/>
      <c r="Y2165" s="68"/>
      <c r="Z2165" s="68"/>
      <c r="AA2165" s="68"/>
      <c r="AB2165" s="68"/>
      <c r="AC2165" s="68"/>
      <c r="AD2165" s="68"/>
      <c r="AE2165" s="68"/>
      <c r="AF2165" s="68"/>
      <c r="AG2165" s="68"/>
      <c r="AH2165" s="68"/>
      <c r="AI2165" s="68"/>
      <c r="AJ2165" s="68"/>
      <c r="AK2165" s="68"/>
      <c r="AL2165" s="68"/>
      <c r="AM2165" s="68"/>
      <c r="AN2165" s="68"/>
      <c r="AO2165" s="68"/>
      <c r="AP2165" s="68"/>
      <c r="AQ2165" s="68"/>
      <c r="AR2165" s="68"/>
      <c r="AS2165" s="68"/>
      <c r="AT2165" s="68"/>
      <c r="AU2165" s="68"/>
      <c r="AV2165" s="68"/>
      <c r="AW2165" s="68"/>
      <c r="AX2165" s="68"/>
      <c r="AY2165" s="68"/>
      <c r="AZ2165" s="68"/>
      <c r="BA2165" s="68"/>
      <c r="BB2165" s="68"/>
      <c r="BC2165" s="68"/>
      <c r="BD2165" s="68"/>
      <c r="BE2165" s="68"/>
      <c r="BF2165" s="68"/>
      <c r="BG2165" s="68"/>
      <c r="BH2165" s="68"/>
      <c r="BI2165" s="68"/>
      <c r="BJ2165" s="68"/>
      <c r="BK2165" s="68"/>
      <c r="BL2165" s="68"/>
      <c r="BM2165" s="68"/>
      <c r="BN2165" s="68"/>
      <c r="BO2165" s="68"/>
      <c r="BP2165" s="68"/>
      <c r="BQ2165" s="68"/>
      <c r="BR2165" s="68"/>
      <c r="BS2165" s="46"/>
    </row>
    <row r="2166" spans="4:71" s="47" customFormat="1" ht="9.75" customHeight="1" x14ac:dyDescent="0.3">
      <c r="D2166" s="68"/>
      <c r="E2166" s="68"/>
      <c r="F2166" s="68"/>
      <c r="G2166" s="68"/>
      <c r="H2166" s="68"/>
      <c r="I2166" s="68"/>
      <c r="J2166" s="68"/>
      <c r="K2166" s="68"/>
      <c r="L2166" s="68"/>
      <c r="M2166" s="68"/>
      <c r="N2166" s="68"/>
      <c r="O2166" s="68"/>
      <c r="P2166" s="68"/>
      <c r="Q2166" s="68"/>
      <c r="R2166" s="68"/>
      <c r="S2166" s="68"/>
      <c r="T2166" s="68"/>
      <c r="U2166" s="68"/>
      <c r="V2166" s="68"/>
      <c r="W2166" s="68"/>
      <c r="X2166" s="68"/>
      <c r="Y2166" s="68"/>
      <c r="Z2166" s="68"/>
      <c r="AA2166" s="68"/>
      <c r="AB2166" s="68"/>
      <c r="AC2166" s="68"/>
      <c r="AD2166" s="68"/>
      <c r="AE2166" s="68"/>
      <c r="AF2166" s="68"/>
      <c r="AG2166" s="68"/>
      <c r="AH2166" s="68"/>
      <c r="AI2166" s="68"/>
      <c r="AJ2166" s="68"/>
      <c r="AK2166" s="68"/>
      <c r="AL2166" s="68"/>
      <c r="AM2166" s="68"/>
      <c r="AN2166" s="68"/>
      <c r="AO2166" s="68"/>
      <c r="AP2166" s="68"/>
      <c r="AQ2166" s="68"/>
      <c r="AR2166" s="68"/>
      <c r="AS2166" s="68"/>
      <c r="AT2166" s="68"/>
      <c r="AU2166" s="68"/>
      <c r="AV2166" s="68"/>
      <c r="AW2166" s="68"/>
      <c r="AX2166" s="68"/>
      <c r="AY2166" s="68"/>
      <c r="AZ2166" s="68"/>
      <c r="BA2166" s="68"/>
      <c r="BB2166" s="68"/>
      <c r="BC2166" s="68"/>
      <c r="BD2166" s="68"/>
      <c r="BE2166" s="68"/>
      <c r="BF2166" s="68"/>
      <c r="BG2166" s="68"/>
      <c r="BH2166" s="68"/>
      <c r="BI2166" s="68"/>
      <c r="BJ2166" s="68"/>
      <c r="BK2166" s="68"/>
      <c r="BL2166" s="68"/>
      <c r="BM2166" s="68"/>
      <c r="BN2166" s="68"/>
      <c r="BO2166" s="68"/>
      <c r="BP2166" s="68"/>
      <c r="BQ2166" s="68"/>
      <c r="BR2166" s="68"/>
      <c r="BS2166" s="46"/>
    </row>
    <row r="2167" spans="4:71" s="47" customFormat="1" ht="9.75" customHeight="1" x14ac:dyDescent="0.3">
      <c r="D2167" s="68"/>
      <c r="E2167" s="68"/>
      <c r="F2167" s="68"/>
      <c r="G2167" s="68"/>
      <c r="H2167" s="68"/>
      <c r="I2167" s="68"/>
      <c r="J2167" s="68"/>
      <c r="K2167" s="68"/>
      <c r="L2167" s="68"/>
      <c r="M2167" s="68"/>
      <c r="N2167" s="68"/>
      <c r="O2167" s="68"/>
      <c r="P2167" s="68"/>
      <c r="Q2167" s="68"/>
      <c r="R2167" s="68"/>
      <c r="S2167" s="68"/>
      <c r="T2167" s="68"/>
      <c r="U2167" s="68"/>
      <c r="V2167" s="68"/>
      <c r="W2167" s="68"/>
      <c r="X2167" s="68"/>
      <c r="Y2167" s="68"/>
      <c r="Z2167" s="68"/>
      <c r="AA2167" s="68"/>
      <c r="AB2167" s="68"/>
      <c r="AC2167" s="68"/>
      <c r="AD2167" s="68"/>
      <c r="AE2167" s="68"/>
      <c r="AF2167" s="68"/>
      <c r="AG2167" s="68"/>
      <c r="AH2167" s="68"/>
      <c r="AI2167" s="68"/>
      <c r="AJ2167" s="68"/>
      <c r="AK2167" s="68"/>
      <c r="AL2167" s="68"/>
      <c r="AM2167" s="68"/>
      <c r="AN2167" s="68"/>
      <c r="AO2167" s="68"/>
      <c r="AP2167" s="68"/>
      <c r="AQ2167" s="68"/>
      <c r="AR2167" s="68"/>
      <c r="AS2167" s="68"/>
      <c r="AT2167" s="68"/>
      <c r="AU2167" s="68"/>
      <c r="AV2167" s="68"/>
      <c r="AW2167" s="68"/>
      <c r="AX2167" s="68"/>
      <c r="AY2167" s="68"/>
      <c r="AZ2167" s="68"/>
      <c r="BA2167" s="68"/>
      <c r="BB2167" s="68"/>
      <c r="BC2167" s="68"/>
      <c r="BD2167" s="68"/>
      <c r="BE2167" s="68"/>
      <c r="BF2167" s="68"/>
      <c r="BG2167" s="68"/>
      <c r="BH2167" s="68"/>
      <c r="BI2167" s="68"/>
      <c r="BJ2167" s="68"/>
      <c r="BK2167" s="68"/>
      <c r="BL2167" s="68"/>
      <c r="BM2167" s="68"/>
      <c r="BN2167" s="68"/>
      <c r="BO2167" s="68"/>
      <c r="BP2167" s="68"/>
      <c r="BQ2167" s="68"/>
      <c r="BR2167" s="68"/>
      <c r="BS2167" s="46"/>
    </row>
    <row r="2168" spans="4:71" s="47" customFormat="1" ht="9.75" customHeight="1" x14ac:dyDescent="0.3">
      <c r="D2168" s="68"/>
      <c r="E2168" s="68"/>
      <c r="F2168" s="68"/>
      <c r="G2168" s="68"/>
      <c r="H2168" s="68"/>
      <c r="I2168" s="68"/>
      <c r="J2168" s="68"/>
      <c r="K2168" s="68"/>
      <c r="L2168" s="68"/>
      <c r="M2168" s="68"/>
      <c r="N2168" s="68"/>
      <c r="O2168" s="68"/>
      <c r="P2168" s="68"/>
      <c r="Q2168" s="68"/>
      <c r="R2168" s="68"/>
      <c r="S2168" s="68"/>
      <c r="T2168" s="68"/>
      <c r="U2168" s="68"/>
      <c r="V2168" s="68"/>
      <c r="W2168" s="68"/>
      <c r="X2168" s="68"/>
      <c r="Y2168" s="68"/>
      <c r="Z2168" s="68"/>
      <c r="AA2168" s="68"/>
      <c r="AB2168" s="68"/>
      <c r="AC2168" s="68"/>
      <c r="AD2168" s="68"/>
      <c r="AE2168" s="68"/>
      <c r="AF2168" s="68"/>
      <c r="AG2168" s="68"/>
      <c r="AH2168" s="68"/>
      <c r="AI2168" s="68"/>
      <c r="AJ2168" s="68"/>
      <c r="AK2168" s="68"/>
      <c r="AL2168" s="68"/>
      <c r="AM2168" s="68"/>
      <c r="AN2168" s="68"/>
      <c r="AO2168" s="68"/>
      <c r="AP2168" s="68"/>
      <c r="AQ2168" s="68"/>
      <c r="AR2168" s="68"/>
      <c r="AS2168" s="68"/>
      <c r="AT2168" s="68"/>
      <c r="AU2168" s="68"/>
      <c r="AV2168" s="68"/>
      <c r="AW2168" s="68"/>
      <c r="AX2168" s="68"/>
      <c r="AY2168" s="68"/>
      <c r="AZ2168" s="68"/>
      <c r="BA2168" s="68"/>
      <c r="BB2168" s="68"/>
      <c r="BC2168" s="68"/>
      <c r="BD2168" s="68"/>
      <c r="BE2168" s="68"/>
      <c r="BF2168" s="68"/>
      <c r="BG2168" s="68"/>
      <c r="BH2168" s="68"/>
      <c r="BI2168" s="68"/>
      <c r="BJ2168" s="68"/>
      <c r="BK2168" s="68"/>
      <c r="BL2168" s="68"/>
      <c r="BM2168" s="68"/>
      <c r="BN2168" s="68"/>
      <c r="BO2168" s="68"/>
      <c r="BP2168" s="68"/>
      <c r="BQ2168" s="68"/>
      <c r="BR2168" s="68"/>
      <c r="BS2168" s="46"/>
    </row>
    <row r="2169" spans="4:71" s="47" customFormat="1" ht="9.75" customHeight="1" x14ac:dyDescent="0.3">
      <c r="D2169" s="68"/>
      <c r="E2169" s="68"/>
      <c r="F2169" s="68"/>
      <c r="G2169" s="68"/>
      <c r="H2169" s="68"/>
      <c r="I2169" s="68"/>
      <c r="J2169" s="68"/>
      <c r="K2169" s="68"/>
      <c r="L2169" s="68"/>
      <c r="M2169" s="68"/>
      <c r="N2169" s="68"/>
      <c r="O2169" s="68"/>
      <c r="P2169" s="68"/>
      <c r="Q2169" s="68"/>
      <c r="R2169" s="68"/>
      <c r="S2169" s="68"/>
      <c r="T2169" s="68"/>
      <c r="U2169" s="68"/>
      <c r="V2169" s="68"/>
      <c r="W2169" s="68"/>
      <c r="X2169" s="68"/>
      <c r="Y2169" s="68"/>
      <c r="Z2169" s="68"/>
      <c r="AA2169" s="68"/>
      <c r="AB2169" s="68"/>
      <c r="AC2169" s="68"/>
      <c r="AD2169" s="68"/>
      <c r="AE2169" s="68"/>
      <c r="AF2169" s="68"/>
      <c r="AG2169" s="68"/>
      <c r="AH2169" s="68"/>
      <c r="AI2169" s="68"/>
      <c r="AJ2169" s="68"/>
      <c r="AK2169" s="68"/>
      <c r="AL2169" s="68"/>
      <c r="AM2169" s="68"/>
      <c r="AN2169" s="68"/>
      <c r="AO2169" s="68"/>
      <c r="AP2169" s="68"/>
      <c r="AQ2169" s="68"/>
      <c r="AR2169" s="68"/>
      <c r="AS2169" s="68"/>
      <c r="AT2169" s="68"/>
      <c r="AU2169" s="68"/>
      <c r="AV2169" s="68"/>
      <c r="AW2169" s="68"/>
      <c r="AX2169" s="68"/>
      <c r="AY2169" s="68"/>
      <c r="AZ2169" s="68"/>
      <c r="BA2169" s="68"/>
      <c r="BB2169" s="68"/>
      <c r="BC2169" s="68"/>
      <c r="BD2169" s="68"/>
      <c r="BE2169" s="68"/>
      <c r="BF2169" s="68"/>
      <c r="BG2169" s="68"/>
      <c r="BH2169" s="68"/>
      <c r="BI2169" s="68"/>
      <c r="BJ2169" s="68"/>
      <c r="BK2169" s="68"/>
      <c r="BL2169" s="68"/>
      <c r="BM2169" s="68"/>
      <c r="BN2169" s="68"/>
      <c r="BO2169" s="68"/>
      <c r="BP2169" s="68"/>
      <c r="BQ2169" s="68"/>
      <c r="BR2169" s="68"/>
      <c r="BS2169" s="46"/>
    </row>
    <row r="2170" spans="4:71" s="47" customFormat="1" ht="9.75" customHeight="1" x14ac:dyDescent="0.3">
      <c r="D2170" s="68"/>
      <c r="E2170" s="68"/>
      <c r="F2170" s="68"/>
      <c r="G2170" s="68"/>
      <c r="H2170" s="68"/>
      <c r="I2170" s="68"/>
      <c r="J2170" s="68"/>
      <c r="K2170" s="68"/>
      <c r="L2170" s="68"/>
      <c r="M2170" s="68"/>
      <c r="N2170" s="68"/>
      <c r="O2170" s="68"/>
      <c r="P2170" s="68"/>
      <c r="Q2170" s="68"/>
      <c r="R2170" s="68"/>
      <c r="S2170" s="68"/>
      <c r="T2170" s="68"/>
      <c r="U2170" s="68"/>
      <c r="V2170" s="68"/>
      <c r="W2170" s="68"/>
      <c r="X2170" s="68"/>
      <c r="Y2170" s="68"/>
      <c r="Z2170" s="68"/>
      <c r="AA2170" s="68"/>
      <c r="AB2170" s="68"/>
      <c r="AC2170" s="68"/>
      <c r="AD2170" s="68"/>
      <c r="AE2170" s="68"/>
      <c r="AF2170" s="68"/>
      <c r="AG2170" s="68"/>
      <c r="AH2170" s="68"/>
      <c r="AI2170" s="68"/>
      <c r="AJ2170" s="68"/>
      <c r="AK2170" s="68"/>
      <c r="AL2170" s="68"/>
      <c r="AM2170" s="68"/>
      <c r="AN2170" s="68"/>
      <c r="AO2170" s="68"/>
      <c r="AP2170" s="68"/>
      <c r="AQ2170" s="68"/>
      <c r="AR2170" s="68"/>
      <c r="AS2170" s="68"/>
      <c r="AT2170" s="68"/>
      <c r="AU2170" s="68"/>
      <c r="AV2170" s="68"/>
      <c r="AW2170" s="68"/>
      <c r="AX2170" s="68"/>
      <c r="AY2170" s="68"/>
      <c r="AZ2170" s="68"/>
      <c r="BA2170" s="68"/>
      <c r="BB2170" s="68"/>
      <c r="BC2170" s="68"/>
      <c r="BD2170" s="68"/>
      <c r="BE2170" s="68"/>
      <c r="BF2170" s="68"/>
      <c r="BG2170" s="68"/>
      <c r="BH2170" s="68"/>
      <c r="BI2170" s="68"/>
      <c r="BJ2170" s="68"/>
      <c r="BK2170" s="68"/>
      <c r="BL2170" s="68"/>
      <c r="BM2170" s="68"/>
      <c r="BN2170" s="68"/>
      <c r="BO2170" s="68"/>
      <c r="BP2170" s="68"/>
      <c r="BQ2170" s="68"/>
      <c r="BR2170" s="68"/>
      <c r="BS2170" s="46"/>
    </row>
    <row r="2171" spans="4:71" s="47" customFormat="1" ht="9.75" customHeight="1" x14ac:dyDescent="0.3">
      <c r="D2171" s="68"/>
      <c r="E2171" s="68"/>
      <c r="F2171" s="68"/>
      <c r="G2171" s="68"/>
      <c r="H2171" s="68"/>
      <c r="I2171" s="68"/>
      <c r="J2171" s="68"/>
      <c r="K2171" s="68"/>
      <c r="L2171" s="68"/>
      <c r="M2171" s="68"/>
      <c r="N2171" s="68"/>
      <c r="O2171" s="68"/>
      <c r="P2171" s="68"/>
      <c r="Q2171" s="68"/>
      <c r="R2171" s="68"/>
      <c r="S2171" s="68"/>
      <c r="T2171" s="68"/>
      <c r="U2171" s="68"/>
      <c r="V2171" s="68"/>
      <c r="W2171" s="68"/>
      <c r="X2171" s="68"/>
      <c r="Y2171" s="68"/>
      <c r="Z2171" s="68"/>
      <c r="AA2171" s="68"/>
      <c r="AB2171" s="68"/>
      <c r="AC2171" s="68"/>
      <c r="AD2171" s="68"/>
      <c r="AE2171" s="68"/>
      <c r="AF2171" s="68"/>
      <c r="AG2171" s="68"/>
      <c r="AH2171" s="68"/>
      <c r="AI2171" s="68"/>
      <c r="AJ2171" s="68"/>
      <c r="AK2171" s="68"/>
      <c r="AL2171" s="68"/>
      <c r="AM2171" s="68"/>
      <c r="AN2171" s="68"/>
      <c r="AO2171" s="68"/>
      <c r="AP2171" s="68"/>
      <c r="AQ2171" s="68"/>
      <c r="AR2171" s="68"/>
      <c r="AS2171" s="68"/>
      <c r="AT2171" s="68"/>
      <c r="AU2171" s="68"/>
      <c r="AV2171" s="68"/>
      <c r="AW2171" s="68"/>
      <c r="AX2171" s="68"/>
      <c r="AY2171" s="68"/>
      <c r="AZ2171" s="68"/>
      <c r="BA2171" s="68"/>
      <c r="BB2171" s="68"/>
      <c r="BC2171" s="68"/>
      <c r="BD2171" s="68"/>
      <c r="BE2171" s="68"/>
      <c r="BF2171" s="68"/>
      <c r="BG2171" s="68"/>
      <c r="BH2171" s="68"/>
      <c r="BI2171" s="68"/>
      <c r="BJ2171" s="68"/>
      <c r="BK2171" s="68"/>
      <c r="BL2171" s="68"/>
      <c r="BM2171" s="68"/>
      <c r="BN2171" s="68"/>
      <c r="BO2171" s="68"/>
      <c r="BP2171" s="68"/>
      <c r="BQ2171" s="68"/>
      <c r="BR2171" s="68"/>
      <c r="BS2171" s="46"/>
    </row>
    <row r="2172" spans="4:71" s="47" customFormat="1" ht="9.75" customHeight="1" x14ac:dyDescent="0.3">
      <c r="D2172" s="68"/>
      <c r="E2172" s="68"/>
      <c r="F2172" s="68"/>
      <c r="G2172" s="68"/>
      <c r="H2172" s="68"/>
      <c r="I2172" s="68"/>
      <c r="J2172" s="68"/>
      <c r="K2172" s="68"/>
      <c r="L2172" s="68"/>
      <c r="M2172" s="68"/>
      <c r="N2172" s="68"/>
      <c r="O2172" s="68"/>
      <c r="P2172" s="68"/>
      <c r="Q2172" s="68"/>
      <c r="R2172" s="68"/>
      <c r="S2172" s="68"/>
      <c r="T2172" s="68"/>
      <c r="U2172" s="68"/>
      <c r="V2172" s="68"/>
      <c r="W2172" s="68"/>
      <c r="X2172" s="68"/>
      <c r="Y2172" s="68"/>
      <c r="Z2172" s="68"/>
      <c r="AA2172" s="68"/>
      <c r="AB2172" s="68"/>
      <c r="AC2172" s="68"/>
      <c r="AD2172" s="68"/>
      <c r="AE2172" s="68"/>
      <c r="AF2172" s="68"/>
      <c r="AG2172" s="68"/>
      <c r="AH2172" s="68"/>
      <c r="AI2172" s="68"/>
      <c r="AJ2172" s="68"/>
      <c r="AK2172" s="68"/>
      <c r="AL2172" s="68"/>
      <c r="AM2172" s="68"/>
      <c r="AN2172" s="68"/>
      <c r="AO2172" s="68"/>
      <c r="AP2172" s="68"/>
      <c r="AQ2172" s="68"/>
      <c r="AR2172" s="68"/>
      <c r="AS2172" s="68"/>
      <c r="AT2172" s="68"/>
      <c r="AU2172" s="68"/>
      <c r="AV2172" s="68"/>
      <c r="AW2172" s="68"/>
      <c r="AX2172" s="68"/>
      <c r="AY2172" s="68"/>
      <c r="AZ2172" s="68"/>
      <c r="BA2172" s="68"/>
      <c r="BB2172" s="68"/>
      <c r="BC2172" s="68"/>
      <c r="BD2172" s="68"/>
      <c r="BE2172" s="68"/>
      <c r="BF2172" s="68"/>
      <c r="BG2172" s="68"/>
      <c r="BH2172" s="68"/>
      <c r="BI2172" s="68"/>
      <c r="BJ2172" s="68"/>
      <c r="BK2172" s="68"/>
      <c r="BL2172" s="68"/>
      <c r="BM2172" s="68"/>
      <c r="BN2172" s="68"/>
      <c r="BO2172" s="68"/>
      <c r="BP2172" s="68"/>
      <c r="BQ2172" s="68"/>
      <c r="BR2172" s="68"/>
      <c r="BS2172" s="46"/>
    </row>
    <row r="2173" spans="4:71" s="47" customFormat="1" ht="9.75" customHeight="1" x14ac:dyDescent="0.3">
      <c r="D2173" s="68"/>
      <c r="E2173" s="68"/>
      <c r="F2173" s="68"/>
      <c r="G2173" s="68"/>
      <c r="H2173" s="68"/>
      <c r="I2173" s="68"/>
      <c r="J2173" s="68"/>
      <c r="K2173" s="68"/>
      <c r="L2173" s="68"/>
      <c r="M2173" s="68"/>
      <c r="N2173" s="68"/>
      <c r="O2173" s="68"/>
      <c r="P2173" s="68"/>
      <c r="Q2173" s="68"/>
      <c r="R2173" s="68"/>
      <c r="S2173" s="68"/>
      <c r="T2173" s="68"/>
      <c r="U2173" s="68"/>
      <c r="V2173" s="68"/>
      <c r="W2173" s="68"/>
      <c r="X2173" s="68"/>
      <c r="Y2173" s="68"/>
      <c r="Z2173" s="68"/>
      <c r="AA2173" s="68"/>
      <c r="AB2173" s="68"/>
      <c r="AC2173" s="68"/>
      <c r="AD2173" s="68"/>
      <c r="AE2173" s="68"/>
      <c r="AF2173" s="68"/>
      <c r="AG2173" s="68"/>
      <c r="AH2173" s="68"/>
      <c r="AI2173" s="68"/>
      <c r="AJ2173" s="68"/>
      <c r="AK2173" s="68"/>
      <c r="AL2173" s="68"/>
      <c r="AM2173" s="68"/>
      <c r="AN2173" s="68"/>
      <c r="AO2173" s="68"/>
      <c r="AP2173" s="68"/>
      <c r="AQ2173" s="68"/>
      <c r="AR2173" s="68"/>
      <c r="AS2173" s="68"/>
      <c r="AT2173" s="68"/>
      <c r="AU2173" s="68"/>
      <c r="AV2173" s="68"/>
      <c r="AW2173" s="68"/>
      <c r="AX2173" s="68"/>
      <c r="AY2173" s="68"/>
      <c r="AZ2173" s="68"/>
      <c r="BA2173" s="68"/>
      <c r="BB2173" s="68"/>
      <c r="BC2173" s="68"/>
      <c r="BD2173" s="68"/>
      <c r="BE2173" s="68"/>
      <c r="BF2173" s="68"/>
      <c r="BG2173" s="68"/>
      <c r="BH2173" s="68"/>
      <c r="BI2173" s="68"/>
      <c r="BJ2173" s="68"/>
      <c r="BK2173" s="68"/>
      <c r="BL2173" s="68"/>
      <c r="BM2173" s="68"/>
      <c r="BN2173" s="68"/>
      <c r="BO2173" s="68"/>
      <c r="BP2173" s="68"/>
      <c r="BQ2173" s="68"/>
      <c r="BR2173" s="68"/>
      <c r="BS2173" s="46"/>
    </row>
    <row r="2174" spans="4:71" s="47" customFormat="1" ht="9.75" customHeight="1" x14ac:dyDescent="0.3">
      <c r="D2174" s="68"/>
      <c r="E2174" s="68"/>
      <c r="F2174" s="68"/>
      <c r="G2174" s="68"/>
      <c r="H2174" s="68"/>
      <c r="I2174" s="68"/>
      <c r="J2174" s="68"/>
      <c r="K2174" s="68"/>
      <c r="L2174" s="68"/>
      <c r="M2174" s="68"/>
      <c r="N2174" s="68"/>
      <c r="O2174" s="68"/>
      <c r="P2174" s="68"/>
      <c r="Q2174" s="68"/>
      <c r="R2174" s="68"/>
      <c r="S2174" s="68"/>
      <c r="T2174" s="68"/>
      <c r="U2174" s="68"/>
      <c r="V2174" s="68"/>
      <c r="W2174" s="68"/>
      <c r="X2174" s="68"/>
      <c r="Y2174" s="68"/>
      <c r="Z2174" s="68"/>
      <c r="AA2174" s="68"/>
      <c r="AB2174" s="68"/>
      <c r="AC2174" s="68"/>
      <c r="AD2174" s="68"/>
      <c r="AE2174" s="68"/>
      <c r="AF2174" s="68"/>
      <c r="AG2174" s="68"/>
      <c r="AH2174" s="68"/>
      <c r="AI2174" s="68"/>
      <c r="AJ2174" s="68"/>
      <c r="AK2174" s="68"/>
      <c r="AL2174" s="68"/>
      <c r="AM2174" s="68"/>
      <c r="AN2174" s="68"/>
      <c r="AO2174" s="68"/>
      <c r="AP2174" s="68"/>
      <c r="AQ2174" s="68"/>
      <c r="AR2174" s="68"/>
      <c r="AS2174" s="68"/>
      <c r="AT2174" s="68"/>
      <c r="AU2174" s="68"/>
      <c r="AV2174" s="68"/>
      <c r="AW2174" s="68"/>
      <c r="AX2174" s="68"/>
      <c r="AY2174" s="68"/>
      <c r="AZ2174" s="68"/>
      <c r="BA2174" s="68"/>
      <c r="BB2174" s="68"/>
      <c r="BC2174" s="68"/>
      <c r="BD2174" s="68"/>
      <c r="BE2174" s="68"/>
      <c r="BF2174" s="68"/>
      <c r="BG2174" s="68"/>
      <c r="BH2174" s="68"/>
      <c r="BI2174" s="68"/>
      <c r="BJ2174" s="68"/>
      <c r="BK2174" s="68"/>
      <c r="BL2174" s="68"/>
      <c r="BM2174" s="68"/>
      <c r="BN2174" s="68"/>
      <c r="BO2174" s="68"/>
      <c r="BP2174" s="68"/>
      <c r="BQ2174" s="68"/>
      <c r="BR2174" s="68"/>
      <c r="BS2174" s="46"/>
    </row>
    <row r="2175" spans="4:71" s="47" customFormat="1" ht="9.75" customHeight="1" x14ac:dyDescent="0.3">
      <c r="D2175" s="68"/>
      <c r="E2175" s="68"/>
      <c r="F2175" s="68"/>
      <c r="G2175" s="68"/>
      <c r="H2175" s="68"/>
      <c r="I2175" s="68"/>
      <c r="J2175" s="68"/>
      <c r="K2175" s="68"/>
      <c r="L2175" s="68"/>
      <c r="M2175" s="68"/>
      <c r="N2175" s="68"/>
      <c r="O2175" s="68"/>
      <c r="P2175" s="68"/>
      <c r="Q2175" s="68"/>
      <c r="R2175" s="68"/>
      <c r="S2175" s="68"/>
      <c r="T2175" s="68"/>
      <c r="U2175" s="68"/>
      <c r="V2175" s="68"/>
      <c r="W2175" s="68"/>
      <c r="X2175" s="68"/>
      <c r="Y2175" s="68"/>
      <c r="Z2175" s="68"/>
      <c r="AA2175" s="68"/>
      <c r="AB2175" s="68"/>
      <c r="AC2175" s="68"/>
      <c r="AD2175" s="68"/>
      <c r="AE2175" s="68"/>
      <c r="AF2175" s="68"/>
      <c r="AG2175" s="68"/>
      <c r="AH2175" s="68"/>
      <c r="AI2175" s="68"/>
      <c r="AJ2175" s="68"/>
      <c r="AK2175" s="68"/>
      <c r="AL2175" s="68"/>
      <c r="AM2175" s="68"/>
      <c r="AN2175" s="68"/>
      <c r="AO2175" s="68"/>
      <c r="AP2175" s="68"/>
      <c r="AQ2175" s="68"/>
      <c r="AR2175" s="68"/>
      <c r="AS2175" s="68"/>
      <c r="AT2175" s="68"/>
      <c r="AU2175" s="68"/>
      <c r="AV2175" s="68"/>
      <c r="AW2175" s="68"/>
      <c r="AX2175" s="68"/>
      <c r="AY2175" s="68"/>
      <c r="AZ2175" s="68"/>
      <c r="BA2175" s="68"/>
      <c r="BB2175" s="68"/>
      <c r="BC2175" s="68"/>
      <c r="BD2175" s="68"/>
      <c r="BE2175" s="68"/>
      <c r="BF2175" s="68"/>
      <c r="BG2175" s="68"/>
      <c r="BH2175" s="68"/>
      <c r="BI2175" s="68"/>
      <c r="BJ2175" s="68"/>
      <c r="BK2175" s="68"/>
      <c r="BL2175" s="68"/>
      <c r="BM2175" s="68"/>
      <c r="BN2175" s="68"/>
      <c r="BO2175" s="68"/>
      <c r="BP2175" s="68"/>
      <c r="BQ2175" s="68"/>
      <c r="BR2175" s="68"/>
      <c r="BS2175" s="46"/>
    </row>
    <row r="2176" spans="4:71" s="47" customFormat="1" ht="9.75" customHeight="1" x14ac:dyDescent="0.3">
      <c r="D2176" s="68"/>
      <c r="E2176" s="68"/>
      <c r="F2176" s="68"/>
      <c r="G2176" s="68"/>
      <c r="H2176" s="68"/>
      <c r="I2176" s="68"/>
      <c r="J2176" s="68"/>
      <c r="K2176" s="68"/>
      <c r="L2176" s="68"/>
      <c r="M2176" s="68"/>
      <c r="N2176" s="68"/>
      <c r="O2176" s="68"/>
      <c r="P2176" s="68"/>
      <c r="Q2176" s="68"/>
      <c r="R2176" s="68"/>
      <c r="S2176" s="68"/>
      <c r="T2176" s="68"/>
      <c r="U2176" s="68"/>
      <c r="V2176" s="68"/>
      <c r="W2176" s="68"/>
      <c r="X2176" s="68"/>
      <c r="Y2176" s="68"/>
      <c r="Z2176" s="68"/>
      <c r="AA2176" s="68"/>
      <c r="AB2176" s="68"/>
      <c r="AC2176" s="68"/>
      <c r="AD2176" s="68"/>
      <c r="AE2176" s="68"/>
      <c r="AF2176" s="68"/>
      <c r="AG2176" s="68"/>
      <c r="AH2176" s="68"/>
      <c r="AI2176" s="68"/>
      <c r="AJ2176" s="68"/>
      <c r="AK2176" s="68"/>
      <c r="AL2176" s="68"/>
      <c r="AM2176" s="68"/>
      <c r="AN2176" s="68"/>
      <c r="AO2176" s="68"/>
      <c r="AP2176" s="68"/>
      <c r="AQ2176" s="68"/>
      <c r="AR2176" s="68"/>
      <c r="AS2176" s="68"/>
      <c r="AT2176" s="68"/>
      <c r="AU2176" s="68"/>
      <c r="AV2176" s="68"/>
      <c r="AW2176" s="68"/>
      <c r="AX2176" s="68"/>
      <c r="AY2176" s="68"/>
      <c r="AZ2176" s="68"/>
      <c r="BA2176" s="68"/>
      <c r="BB2176" s="68"/>
      <c r="BC2176" s="68"/>
      <c r="BD2176" s="68"/>
      <c r="BE2176" s="68"/>
      <c r="BF2176" s="68"/>
      <c r="BG2176" s="68"/>
      <c r="BH2176" s="68"/>
      <c r="BI2176" s="68"/>
      <c r="BJ2176" s="68"/>
      <c r="BK2176" s="68"/>
      <c r="BL2176" s="68"/>
      <c r="BM2176" s="68"/>
      <c r="BN2176" s="68"/>
      <c r="BO2176" s="68"/>
      <c r="BP2176" s="68"/>
      <c r="BQ2176" s="68"/>
      <c r="BR2176" s="68"/>
      <c r="BS2176" s="46"/>
    </row>
    <row r="2177" spans="4:71" s="47" customFormat="1" ht="9.75" customHeight="1" x14ac:dyDescent="0.3">
      <c r="D2177" s="68"/>
      <c r="E2177" s="68"/>
      <c r="F2177" s="68"/>
      <c r="G2177" s="68"/>
      <c r="H2177" s="68"/>
      <c r="I2177" s="68"/>
      <c r="J2177" s="68"/>
      <c r="K2177" s="68"/>
      <c r="L2177" s="68"/>
      <c r="M2177" s="68"/>
      <c r="N2177" s="68"/>
      <c r="O2177" s="68"/>
      <c r="P2177" s="68"/>
      <c r="Q2177" s="68"/>
      <c r="R2177" s="68"/>
      <c r="S2177" s="68"/>
      <c r="T2177" s="68"/>
      <c r="U2177" s="68"/>
      <c r="V2177" s="68"/>
      <c r="W2177" s="68"/>
      <c r="X2177" s="68"/>
      <c r="Y2177" s="68"/>
      <c r="Z2177" s="68"/>
      <c r="AA2177" s="68"/>
      <c r="AB2177" s="68"/>
      <c r="AC2177" s="68"/>
      <c r="AD2177" s="68"/>
      <c r="AE2177" s="68"/>
      <c r="AF2177" s="68"/>
      <c r="AG2177" s="68"/>
      <c r="AH2177" s="68"/>
      <c r="AI2177" s="68"/>
      <c r="AJ2177" s="68"/>
      <c r="AK2177" s="68"/>
      <c r="AL2177" s="68"/>
      <c r="AM2177" s="68"/>
      <c r="AN2177" s="68"/>
      <c r="AO2177" s="68"/>
      <c r="AP2177" s="68"/>
      <c r="AQ2177" s="68"/>
      <c r="AR2177" s="68"/>
      <c r="AS2177" s="68"/>
      <c r="AT2177" s="68"/>
      <c r="AU2177" s="68"/>
      <c r="AV2177" s="68"/>
      <c r="AW2177" s="68"/>
      <c r="AX2177" s="68"/>
      <c r="AY2177" s="68"/>
      <c r="AZ2177" s="68"/>
      <c r="BA2177" s="68"/>
      <c r="BB2177" s="68"/>
      <c r="BC2177" s="68"/>
      <c r="BD2177" s="68"/>
      <c r="BE2177" s="68"/>
      <c r="BF2177" s="68"/>
      <c r="BG2177" s="68"/>
      <c r="BH2177" s="68"/>
      <c r="BI2177" s="68"/>
      <c r="BJ2177" s="68"/>
      <c r="BK2177" s="68"/>
      <c r="BL2177" s="68"/>
      <c r="BM2177" s="68"/>
      <c r="BN2177" s="68"/>
      <c r="BO2177" s="68"/>
      <c r="BP2177" s="68"/>
      <c r="BQ2177" s="68"/>
      <c r="BR2177" s="68"/>
      <c r="BS2177" s="46"/>
    </row>
    <row r="2178" spans="4:71" s="47" customFormat="1" ht="9.75" customHeight="1" x14ac:dyDescent="0.3">
      <c r="D2178" s="68"/>
      <c r="E2178" s="68"/>
      <c r="F2178" s="68"/>
      <c r="G2178" s="68"/>
      <c r="H2178" s="68"/>
      <c r="I2178" s="68"/>
      <c r="J2178" s="68"/>
      <c r="K2178" s="68"/>
      <c r="L2178" s="68"/>
      <c r="M2178" s="68"/>
      <c r="N2178" s="68"/>
      <c r="O2178" s="68"/>
      <c r="P2178" s="68"/>
      <c r="Q2178" s="68"/>
      <c r="R2178" s="68"/>
      <c r="S2178" s="68"/>
      <c r="T2178" s="68"/>
      <c r="U2178" s="68"/>
      <c r="V2178" s="68"/>
      <c r="W2178" s="68"/>
      <c r="X2178" s="68"/>
      <c r="Y2178" s="68"/>
      <c r="Z2178" s="68"/>
      <c r="AA2178" s="68"/>
      <c r="AB2178" s="68"/>
      <c r="AC2178" s="68"/>
      <c r="AD2178" s="68"/>
      <c r="AE2178" s="68"/>
      <c r="AF2178" s="68"/>
      <c r="AG2178" s="68"/>
      <c r="AH2178" s="68"/>
      <c r="AI2178" s="68"/>
      <c r="AJ2178" s="68"/>
      <c r="AK2178" s="68"/>
      <c r="AL2178" s="68"/>
      <c r="AM2178" s="68"/>
      <c r="AN2178" s="68"/>
      <c r="AO2178" s="68"/>
      <c r="AP2178" s="68"/>
      <c r="AQ2178" s="68"/>
      <c r="AR2178" s="68"/>
      <c r="AS2178" s="68"/>
      <c r="AT2178" s="68"/>
      <c r="AU2178" s="68"/>
      <c r="AV2178" s="68"/>
      <c r="AW2178" s="68"/>
      <c r="AX2178" s="68"/>
      <c r="AY2178" s="68"/>
      <c r="AZ2178" s="68"/>
      <c r="BA2178" s="68"/>
      <c r="BB2178" s="68"/>
      <c r="BC2178" s="68"/>
      <c r="BD2178" s="68"/>
      <c r="BE2178" s="68"/>
      <c r="BF2178" s="68"/>
      <c r="BG2178" s="68"/>
      <c r="BH2178" s="68"/>
      <c r="BI2178" s="68"/>
      <c r="BJ2178" s="68"/>
      <c r="BK2178" s="68"/>
      <c r="BL2178" s="68"/>
      <c r="BM2178" s="68"/>
      <c r="BN2178" s="68"/>
      <c r="BO2178" s="68"/>
      <c r="BP2178" s="68"/>
      <c r="BQ2178" s="68"/>
      <c r="BR2178" s="68"/>
      <c r="BS2178" s="46"/>
    </row>
    <row r="2179" spans="4:71" s="47" customFormat="1" ht="9.75" customHeight="1" x14ac:dyDescent="0.3">
      <c r="D2179" s="68"/>
      <c r="E2179" s="68"/>
      <c r="F2179" s="68"/>
      <c r="G2179" s="68"/>
      <c r="H2179" s="68"/>
      <c r="I2179" s="68"/>
      <c r="J2179" s="68"/>
      <c r="K2179" s="68"/>
      <c r="L2179" s="68"/>
      <c r="M2179" s="68"/>
      <c r="N2179" s="68"/>
      <c r="O2179" s="68"/>
      <c r="P2179" s="68"/>
      <c r="Q2179" s="68"/>
      <c r="R2179" s="68"/>
      <c r="S2179" s="68"/>
      <c r="T2179" s="68"/>
      <c r="U2179" s="68"/>
      <c r="V2179" s="68"/>
      <c r="W2179" s="68"/>
      <c r="X2179" s="68"/>
      <c r="Y2179" s="68"/>
      <c r="Z2179" s="68"/>
      <c r="AA2179" s="68"/>
      <c r="AB2179" s="68"/>
      <c r="AC2179" s="68"/>
      <c r="AD2179" s="68"/>
      <c r="AE2179" s="68"/>
      <c r="AF2179" s="68"/>
      <c r="AG2179" s="68"/>
      <c r="AH2179" s="68"/>
      <c r="AI2179" s="68"/>
      <c r="AJ2179" s="68"/>
      <c r="AK2179" s="68"/>
      <c r="AL2179" s="68"/>
      <c r="AM2179" s="68"/>
      <c r="AN2179" s="68"/>
      <c r="AO2179" s="68"/>
      <c r="AP2179" s="68"/>
      <c r="AQ2179" s="68"/>
      <c r="AR2179" s="68"/>
      <c r="AS2179" s="68"/>
      <c r="AT2179" s="68"/>
      <c r="AU2179" s="68"/>
      <c r="AV2179" s="68"/>
      <c r="AW2179" s="68"/>
      <c r="AX2179" s="68"/>
      <c r="AY2179" s="68"/>
      <c r="AZ2179" s="68"/>
      <c r="BA2179" s="68"/>
      <c r="BB2179" s="68"/>
      <c r="BC2179" s="68"/>
      <c r="BD2179" s="68"/>
      <c r="BE2179" s="68"/>
      <c r="BF2179" s="68"/>
      <c r="BG2179" s="68"/>
      <c r="BH2179" s="68"/>
      <c r="BI2179" s="68"/>
      <c r="BJ2179" s="68"/>
      <c r="BK2179" s="68"/>
      <c r="BL2179" s="68"/>
      <c r="BM2179" s="68"/>
      <c r="BN2179" s="68"/>
      <c r="BO2179" s="68"/>
      <c r="BP2179" s="68"/>
      <c r="BQ2179" s="68"/>
      <c r="BR2179" s="68"/>
      <c r="BS2179" s="46"/>
    </row>
    <row r="2180" spans="4:71" s="47" customFormat="1" ht="9.75" customHeight="1" x14ac:dyDescent="0.3">
      <c r="D2180" s="68"/>
      <c r="E2180" s="68"/>
      <c r="F2180" s="68"/>
      <c r="G2180" s="68"/>
      <c r="H2180" s="68"/>
      <c r="I2180" s="68"/>
      <c r="J2180" s="68"/>
      <c r="K2180" s="68"/>
      <c r="L2180" s="68"/>
      <c r="M2180" s="68"/>
      <c r="N2180" s="68"/>
      <c r="O2180" s="68"/>
      <c r="P2180" s="68"/>
      <c r="Q2180" s="68"/>
      <c r="R2180" s="68"/>
      <c r="S2180" s="68"/>
      <c r="T2180" s="68"/>
      <c r="U2180" s="68"/>
      <c r="V2180" s="68"/>
      <c r="W2180" s="68"/>
      <c r="X2180" s="68"/>
      <c r="Y2180" s="68"/>
      <c r="Z2180" s="68"/>
      <c r="AA2180" s="68"/>
      <c r="AB2180" s="68"/>
      <c r="AC2180" s="68"/>
      <c r="AD2180" s="68"/>
      <c r="AE2180" s="68"/>
      <c r="AF2180" s="68"/>
      <c r="AG2180" s="68"/>
      <c r="AH2180" s="68"/>
      <c r="AI2180" s="68"/>
      <c r="AJ2180" s="68"/>
      <c r="AK2180" s="68"/>
      <c r="AL2180" s="68"/>
      <c r="AM2180" s="68"/>
      <c r="AN2180" s="68"/>
      <c r="AO2180" s="68"/>
      <c r="AP2180" s="68"/>
      <c r="AQ2180" s="68"/>
      <c r="AR2180" s="68"/>
      <c r="AS2180" s="68"/>
      <c r="AT2180" s="68"/>
      <c r="AU2180" s="68"/>
      <c r="AV2180" s="68"/>
      <c r="AW2180" s="68"/>
      <c r="AX2180" s="68"/>
      <c r="AY2180" s="68"/>
      <c r="AZ2180" s="68"/>
      <c r="BA2180" s="68"/>
      <c r="BB2180" s="68"/>
      <c r="BC2180" s="68"/>
      <c r="BD2180" s="68"/>
      <c r="BE2180" s="68"/>
      <c r="BF2180" s="68"/>
      <c r="BG2180" s="68"/>
      <c r="BH2180" s="68"/>
      <c r="BI2180" s="68"/>
      <c r="BJ2180" s="68"/>
      <c r="BK2180" s="68"/>
      <c r="BL2180" s="68"/>
      <c r="BM2180" s="68"/>
      <c r="BN2180" s="68"/>
      <c r="BO2180" s="68"/>
      <c r="BP2180" s="68"/>
      <c r="BQ2180" s="68"/>
      <c r="BR2180" s="68"/>
      <c r="BS2180" s="46"/>
    </row>
    <row r="2181" spans="4:71" s="47" customFormat="1" ht="9.75" customHeight="1" x14ac:dyDescent="0.3">
      <c r="D2181" s="68"/>
      <c r="E2181" s="68"/>
      <c r="F2181" s="68"/>
      <c r="G2181" s="68"/>
      <c r="H2181" s="68"/>
      <c r="I2181" s="68"/>
      <c r="J2181" s="68"/>
      <c r="K2181" s="68"/>
      <c r="L2181" s="68"/>
      <c r="M2181" s="68"/>
      <c r="N2181" s="68"/>
      <c r="O2181" s="68"/>
      <c r="P2181" s="68"/>
      <c r="Q2181" s="68"/>
      <c r="R2181" s="68"/>
      <c r="S2181" s="68"/>
      <c r="T2181" s="68"/>
      <c r="U2181" s="68"/>
      <c r="V2181" s="68"/>
      <c r="W2181" s="68"/>
      <c r="X2181" s="68"/>
      <c r="Y2181" s="68"/>
      <c r="Z2181" s="68"/>
      <c r="AA2181" s="68"/>
      <c r="AB2181" s="68"/>
      <c r="AC2181" s="68"/>
      <c r="AD2181" s="68"/>
      <c r="AE2181" s="68"/>
      <c r="AF2181" s="68"/>
      <c r="AG2181" s="68"/>
      <c r="AH2181" s="68"/>
      <c r="AI2181" s="68"/>
      <c r="AJ2181" s="68"/>
      <c r="AK2181" s="68"/>
      <c r="AL2181" s="68"/>
      <c r="AM2181" s="68"/>
      <c r="AN2181" s="68"/>
      <c r="AO2181" s="68"/>
      <c r="AP2181" s="68"/>
      <c r="AQ2181" s="68"/>
      <c r="AR2181" s="68"/>
      <c r="AS2181" s="68"/>
      <c r="AT2181" s="68"/>
      <c r="AU2181" s="68"/>
      <c r="AV2181" s="68"/>
      <c r="AW2181" s="68"/>
      <c r="AX2181" s="68"/>
      <c r="AY2181" s="68"/>
      <c r="AZ2181" s="68"/>
      <c r="BA2181" s="68"/>
      <c r="BB2181" s="68"/>
      <c r="BC2181" s="68"/>
      <c r="BD2181" s="68"/>
      <c r="BE2181" s="68"/>
      <c r="BF2181" s="68"/>
      <c r="BG2181" s="68"/>
      <c r="BH2181" s="68"/>
      <c r="BI2181" s="68"/>
      <c r="BJ2181" s="68"/>
      <c r="BK2181" s="68"/>
      <c r="BL2181" s="68"/>
      <c r="BM2181" s="68"/>
      <c r="BN2181" s="68"/>
      <c r="BO2181" s="68"/>
      <c r="BP2181" s="68"/>
      <c r="BQ2181" s="68"/>
      <c r="BR2181" s="68"/>
      <c r="BS2181" s="46"/>
    </row>
    <row r="2182" spans="4:71" s="47" customFormat="1" ht="9.75" customHeight="1" x14ac:dyDescent="0.3">
      <c r="D2182" s="68"/>
      <c r="E2182" s="68"/>
      <c r="F2182" s="68"/>
      <c r="G2182" s="68"/>
      <c r="H2182" s="68"/>
      <c r="I2182" s="68"/>
      <c r="J2182" s="68"/>
      <c r="K2182" s="68"/>
      <c r="L2182" s="68"/>
      <c r="M2182" s="68"/>
      <c r="N2182" s="68"/>
      <c r="O2182" s="68"/>
      <c r="P2182" s="68"/>
      <c r="Q2182" s="68"/>
      <c r="R2182" s="68"/>
      <c r="S2182" s="68"/>
      <c r="T2182" s="68"/>
      <c r="U2182" s="68"/>
      <c r="V2182" s="68"/>
      <c r="W2182" s="68"/>
      <c r="X2182" s="68"/>
      <c r="Y2182" s="68"/>
      <c r="Z2182" s="68"/>
      <c r="AA2182" s="68"/>
      <c r="AB2182" s="68"/>
      <c r="AC2182" s="68"/>
      <c r="AD2182" s="68"/>
      <c r="AE2182" s="68"/>
      <c r="AF2182" s="68"/>
      <c r="AG2182" s="68"/>
      <c r="AH2182" s="68"/>
      <c r="AI2182" s="68"/>
      <c r="AJ2182" s="68"/>
      <c r="AK2182" s="68"/>
      <c r="AL2182" s="68"/>
      <c r="AM2182" s="68"/>
      <c r="AN2182" s="68"/>
      <c r="AO2182" s="68"/>
      <c r="AP2182" s="68"/>
      <c r="AQ2182" s="68"/>
      <c r="AR2182" s="68"/>
      <c r="AS2182" s="68"/>
      <c r="AT2182" s="68"/>
      <c r="AU2182" s="68"/>
      <c r="AV2182" s="68"/>
      <c r="AW2182" s="68"/>
      <c r="AX2182" s="68"/>
      <c r="AY2182" s="68"/>
      <c r="AZ2182" s="68"/>
      <c r="BA2182" s="68"/>
      <c r="BB2182" s="68"/>
      <c r="BC2182" s="68"/>
      <c r="BD2182" s="68"/>
      <c r="BE2182" s="68"/>
      <c r="BF2182" s="68"/>
      <c r="BG2182" s="68"/>
      <c r="BH2182" s="68"/>
      <c r="BI2182" s="68"/>
      <c r="BJ2182" s="68"/>
      <c r="BK2182" s="68"/>
      <c r="BL2182" s="68"/>
      <c r="BM2182" s="68"/>
      <c r="BN2182" s="68"/>
      <c r="BO2182" s="68"/>
      <c r="BP2182" s="68"/>
      <c r="BQ2182" s="68"/>
      <c r="BR2182" s="68"/>
      <c r="BS2182" s="46"/>
    </row>
    <row r="2183" spans="4:71" s="47" customFormat="1" ht="9.75" customHeight="1" x14ac:dyDescent="0.3">
      <c r="D2183" s="68"/>
      <c r="E2183" s="68"/>
      <c r="F2183" s="68"/>
      <c r="G2183" s="68"/>
      <c r="H2183" s="68"/>
      <c r="I2183" s="68"/>
      <c r="J2183" s="68"/>
      <c r="K2183" s="68"/>
      <c r="L2183" s="68"/>
      <c r="M2183" s="68"/>
      <c r="N2183" s="68"/>
      <c r="O2183" s="68"/>
      <c r="P2183" s="68"/>
      <c r="Q2183" s="68"/>
      <c r="R2183" s="68"/>
      <c r="S2183" s="68"/>
      <c r="T2183" s="68"/>
      <c r="U2183" s="68"/>
      <c r="V2183" s="68"/>
      <c r="W2183" s="68"/>
      <c r="X2183" s="68"/>
      <c r="Y2183" s="68"/>
      <c r="Z2183" s="68"/>
      <c r="AA2183" s="68"/>
      <c r="AB2183" s="68"/>
      <c r="AC2183" s="68"/>
      <c r="AD2183" s="68"/>
      <c r="AE2183" s="68"/>
      <c r="AF2183" s="68"/>
      <c r="AG2183" s="68"/>
      <c r="AH2183" s="68"/>
      <c r="AI2183" s="68"/>
      <c r="AJ2183" s="68"/>
      <c r="AK2183" s="68"/>
      <c r="AL2183" s="68"/>
      <c r="AM2183" s="68"/>
      <c r="AN2183" s="68"/>
      <c r="AO2183" s="68"/>
      <c r="AP2183" s="68"/>
      <c r="AQ2183" s="68"/>
      <c r="AR2183" s="68"/>
      <c r="AS2183" s="68"/>
      <c r="AT2183" s="68"/>
      <c r="AU2183" s="68"/>
      <c r="AV2183" s="68"/>
      <c r="AW2183" s="68"/>
      <c r="AX2183" s="68"/>
      <c r="AY2183" s="68"/>
      <c r="AZ2183" s="68"/>
      <c r="BA2183" s="68"/>
      <c r="BB2183" s="68"/>
      <c r="BC2183" s="68"/>
      <c r="BD2183" s="68"/>
      <c r="BE2183" s="68"/>
      <c r="BF2183" s="68"/>
      <c r="BG2183" s="68"/>
      <c r="BH2183" s="68"/>
      <c r="BI2183" s="68"/>
      <c r="BJ2183" s="68"/>
      <c r="BK2183" s="68"/>
      <c r="BL2183" s="68"/>
      <c r="BM2183" s="68"/>
      <c r="BN2183" s="68"/>
      <c r="BO2183" s="68"/>
      <c r="BP2183" s="68"/>
      <c r="BQ2183" s="68"/>
      <c r="BR2183" s="68"/>
      <c r="BS2183" s="46"/>
    </row>
    <row r="2184" spans="4:71" s="47" customFormat="1" ht="9.75" customHeight="1" x14ac:dyDescent="0.3">
      <c r="D2184" s="68"/>
      <c r="E2184" s="68"/>
      <c r="F2184" s="68"/>
      <c r="G2184" s="68"/>
      <c r="H2184" s="68"/>
      <c r="I2184" s="68"/>
      <c r="J2184" s="68"/>
      <c r="K2184" s="68"/>
      <c r="L2184" s="68"/>
      <c r="M2184" s="68"/>
      <c r="N2184" s="68"/>
      <c r="O2184" s="68"/>
      <c r="P2184" s="68"/>
      <c r="Q2184" s="68"/>
      <c r="R2184" s="68"/>
      <c r="S2184" s="68"/>
      <c r="T2184" s="68"/>
      <c r="U2184" s="68"/>
      <c r="V2184" s="68"/>
      <c r="W2184" s="68"/>
      <c r="X2184" s="68"/>
      <c r="Y2184" s="68"/>
      <c r="Z2184" s="68"/>
      <c r="AA2184" s="68"/>
      <c r="AB2184" s="68"/>
      <c r="AC2184" s="68"/>
      <c r="AD2184" s="68"/>
      <c r="AE2184" s="68"/>
      <c r="AF2184" s="68"/>
      <c r="AG2184" s="68"/>
      <c r="AH2184" s="68"/>
      <c r="AI2184" s="68"/>
      <c r="AJ2184" s="68"/>
      <c r="AK2184" s="68"/>
      <c r="AL2184" s="68"/>
      <c r="AM2184" s="68"/>
      <c r="AN2184" s="68"/>
      <c r="AO2184" s="68"/>
      <c r="AP2184" s="68"/>
      <c r="AQ2184" s="68"/>
      <c r="AR2184" s="68"/>
      <c r="AS2184" s="68"/>
      <c r="AT2184" s="68"/>
      <c r="AU2184" s="68"/>
      <c r="AV2184" s="68"/>
      <c r="AW2184" s="68"/>
      <c r="AX2184" s="68"/>
      <c r="AY2184" s="68"/>
      <c r="AZ2184" s="68"/>
      <c r="BA2184" s="68"/>
      <c r="BB2184" s="68"/>
      <c r="BC2184" s="68"/>
      <c r="BD2184" s="68"/>
      <c r="BE2184" s="68"/>
      <c r="BF2184" s="68"/>
      <c r="BG2184" s="68"/>
      <c r="BH2184" s="68"/>
      <c r="BI2184" s="68"/>
      <c r="BJ2184" s="68"/>
      <c r="BK2184" s="68"/>
      <c r="BL2184" s="68"/>
      <c r="BM2184" s="68"/>
      <c r="BN2184" s="68"/>
      <c r="BO2184" s="68"/>
      <c r="BP2184" s="68"/>
      <c r="BQ2184" s="68"/>
      <c r="BR2184" s="68"/>
      <c r="BS2184" s="46"/>
    </row>
    <row r="2185" spans="4:71" s="47" customFormat="1" ht="9.75" customHeight="1" x14ac:dyDescent="0.3">
      <c r="D2185" s="68"/>
      <c r="E2185" s="68"/>
      <c r="F2185" s="68"/>
      <c r="G2185" s="68"/>
      <c r="H2185" s="68"/>
      <c r="I2185" s="68"/>
      <c r="J2185" s="68"/>
      <c r="K2185" s="68"/>
      <c r="L2185" s="68"/>
      <c r="M2185" s="68"/>
      <c r="N2185" s="68"/>
      <c r="O2185" s="68"/>
      <c r="P2185" s="68"/>
      <c r="Q2185" s="68"/>
      <c r="R2185" s="68"/>
      <c r="S2185" s="68"/>
      <c r="T2185" s="68"/>
      <c r="U2185" s="68"/>
      <c r="V2185" s="68"/>
      <c r="W2185" s="68"/>
      <c r="X2185" s="68"/>
      <c r="Y2185" s="68"/>
      <c r="Z2185" s="68"/>
      <c r="AA2185" s="68"/>
      <c r="AB2185" s="68"/>
      <c r="AC2185" s="68"/>
      <c r="AD2185" s="68"/>
      <c r="AE2185" s="68"/>
      <c r="AF2185" s="68"/>
      <c r="AG2185" s="68"/>
      <c r="AH2185" s="68"/>
      <c r="AI2185" s="68"/>
      <c r="AJ2185" s="68"/>
      <c r="AK2185" s="68"/>
      <c r="AL2185" s="68"/>
      <c r="AM2185" s="68"/>
      <c r="AN2185" s="68"/>
      <c r="AO2185" s="68"/>
      <c r="AP2185" s="68"/>
      <c r="AQ2185" s="68"/>
      <c r="AR2185" s="68"/>
      <c r="AS2185" s="68"/>
      <c r="AT2185" s="68"/>
      <c r="AU2185" s="68"/>
      <c r="AV2185" s="68"/>
      <c r="AW2185" s="68"/>
      <c r="AX2185" s="68"/>
      <c r="AY2185" s="68"/>
      <c r="AZ2185" s="68"/>
      <c r="BA2185" s="68"/>
      <c r="BB2185" s="68"/>
      <c r="BC2185" s="68"/>
      <c r="BD2185" s="68"/>
      <c r="BE2185" s="68"/>
      <c r="BF2185" s="68"/>
      <c r="BG2185" s="68"/>
      <c r="BH2185" s="68"/>
      <c r="BI2185" s="68"/>
      <c r="BJ2185" s="68"/>
      <c r="BK2185" s="68"/>
      <c r="BL2185" s="68"/>
      <c r="BM2185" s="68"/>
      <c r="BN2185" s="68"/>
      <c r="BO2185" s="68"/>
      <c r="BP2185" s="68"/>
      <c r="BQ2185" s="68"/>
      <c r="BR2185" s="68"/>
      <c r="BS2185" s="46"/>
    </row>
    <row r="2186" spans="4:71" s="47" customFormat="1" ht="9.75" customHeight="1" x14ac:dyDescent="0.3">
      <c r="D2186" s="68"/>
      <c r="E2186" s="68"/>
      <c r="F2186" s="68"/>
      <c r="G2186" s="68"/>
      <c r="H2186" s="68"/>
      <c r="I2186" s="68"/>
      <c r="J2186" s="68"/>
      <c r="K2186" s="68"/>
      <c r="L2186" s="68"/>
      <c r="M2186" s="68"/>
      <c r="N2186" s="68"/>
      <c r="O2186" s="68"/>
      <c r="P2186" s="68"/>
      <c r="Q2186" s="68"/>
      <c r="R2186" s="68"/>
      <c r="S2186" s="68"/>
      <c r="T2186" s="68"/>
      <c r="U2186" s="68"/>
      <c r="V2186" s="68"/>
      <c r="W2186" s="68"/>
      <c r="X2186" s="68"/>
      <c r="Y2186" s="68"/>
      <c r="Z2186" s="68"/>
      <c r="AA2186" s="68"/>
      <c r="AB2186" s="68"/>
      <c r="AC2186" s="68"/>
      <c r="AD2186" s="68"/>
      <c r="AE2186" s="68"/>
      <c r="AF2186" s="68"/>
      <c r="AG2186" s="68"/>
      <c r="AH2186" s="68"/>
      <c r="AI2186" s="68"/>
      <c r="AJ2186" s="68"/>
      <c r="AK2186" s="68"/>
      <c r="AL2186" s="68"/>
      <c r="AM2186" s="68"/>
      <c r="AN2186" s="68"/>
      <c r="AO2186" s="68"/>
      <c r="AP2186" s="68"/>
      <c r="AQ2186" s="68"/>
      <c r="AR2186" s="68"/>
      <c r="AS2186" s="68"/>
      <c r="AT2186" s="68"/>
      <c r="AU2186" s="68"/>
      <c r="AV2186" s="68"/>
      <c r="AW2186" s="68"/>
      <c r="AX2186" s="68"/>
      <c r="AY2186" s="68"/>
      <c r="AZ2186" s="68"/>
      <c r="BA2186" s="68"/>
      <c r="BB2186" s="68"/>
      <c r="BC2186" s="68"/>
      <c r="BD2186" s="68"/>
      <c r="BE2186" s="68"/>
      <c r="BF2186" s="68"/>
      <c r="BG2186" s="68"/>
      <c r="BH2186" s="68"/>
      <c r="BI2186" s="68"/>
      <c r="BJ2186" s="68"/>
      <c r="BK2186" s="68"/>
      <c r="BL2186" s="68"/>
      <c r="BM2186" s="68"/>
      <c r="BN2186" s="68"/>
      <c r="BO2186" s="68"/>
      <c r="BP2186" s="68"/>
      <c r="BQ2186" s="68"/>
      <c r="BR2186" s="68"/>
      <c r="BS2186" s="46"/>
    </row>
    <row r="2187" spans="4:71" s="47" customFormat="1" ht="9.75" customHeight="1" x14ac:dyDescent="0.3">
      <c r="D2187" s="68"/>
      <c r="E2187" s="68"/>
      <c r="F2187" s="68"/>
      <c r="G2187" s="68"/>
      <c r="H2187" s="68"/>
      <c r="I2187" s="68"/>
      <c r="J2187" s="68"/>
      <c r="K2187" s="68"/>
      <c r="L2187" s="68"/>
      <c r="M2187" s="68"/>
      <c r="N2187" s="68"/>
      <c r="O2187" s="68"/>
      <c r="P2187" s="68"/>
      <c r="Q2187" s="68"/>
      <c r="R2187" s="68"/>
      <c r="S2187" s="68"/>
      <c r="T2187" s="68"/>
      <c r="U2187" s="68"/>
      <c r="V2187" s="68"/>
      <c r="W2187" s="68"/>
      <c r="X2187" s="68"/>
      <c r="Y2187" s="68"/>
      <c r="Z2187" s="68"/>
      <c r="AA2187" s="68"/>
      <c r="AB2187" s="68"/>
      <c r="AC2187" s="68"/>
      <c r="AD2187" s="68"/>
      <c r="AE2187" s="68"/>
      <c r="AF2187" s="68"/>
      <c r="AG2187" s="68"/>
      <c r="AH2187" s="68"/>
      <c r="AI2187" s="68"/>
      <c r="AJ2187" s="68"/>
      <c r="AK2187" s="68"/>
      <c r="AL2187" s="68"/>
      <c r="AM2187" s="68"/>
      <c r="AN2187" s="68"/>
      <c r="AO2187" s="68"/>
      <c r="AP2187" s="68"/>
      <c r="AQ2187" s="68"/>
      <c r="AR2187" s="68"/>
      <c r="AS2187" s="68"/>
      <c r="AT2187" s="68"/>
      <c r="AU2187" s="68"/>
      <c r="AV2187" s="68"/>
      <c r="AW2187" s="68"/>
      <c r="AX2187" s="68"/>
      <c r="AY2187" s="68"/>
      <c r="AZ2187" s="68"/>
      <c r="BA2187" s="68"/>
      <c r="BB2187" s="68"/>
      <c r="BC2187" s="68"/>
      <c r="BD2187" s="68"/>
      <c r="BE2187" s="68"/>
      <c r="BF2187" s="68"/>
      <c r="BG2187" s="68"/>
      <c r="BH2187" s="68"/>
      <c r="BI2187" s="68"/>
      <c r="BJ2187" s="68"/>
      <c r="BK2187" s="68"/>
      <c r="BL2187" s="68"/>
      <c r="BM2187" s="68"/>
      <c r="BN2187" s="68"/>
      <c r="BO2187" s="68"/>
      <c r="BP2187" s="68"/>
      <c r="BQ2187" s="68"/>
      <c r="BR2187" s="68"/>
      <c r="BS2187" s="46"/>
    </row>
    <row r="2188" spans="4:71" s="47" customFormat="1" ht="9.75" customHeight="1" x14ac:dyDescent="0.3">
      <c r="D2188" s="68"/>
      <c r="E2188" s="68"/>
      <c r="F2188" s="68"/>
      <c r="G2188" s="68"/>
      <c r="H2188" s="68"/>
      <c r="I2188" s="68"/>
      <c r="J2188" s="68"/>
      <c r="K2188" s="68"/>
      <c r="L2188" s="68"/>
      <c r="M2188" s="68"/>
      <c r="N2188" s="68"/>
      <c r="O2188" s="68"/>
      <c r="P2188" s="68"/>
      <c r="Q2188" s="68"/>
      <c r="R2188" s="68"/>
      <c r="S2188" s="68"/>
      <c r="T2188" s="68"/>
      <c r="U2188" s="68"/>
      <c r="V2188" s="68"/>
      <c r="W2188" s="68"/>
      <c r="X2188" s="68"/>
      <c r="Y2188" s="68"/>
      <c r="Z2188" s="68"/>
      <c r="AA2188" s="68"/>
      <c r="AB2188" s="68"/>
      <c r="AC2188" s="68"/>
      <c r="AD2188" s="68"/>
      <c r="AE2188" s="68"/>
      <c r="AF2188" s="68"/>
      <c r="AG2188" s="68"/>
      <c r="AH2188" s="68"/>
      <c r="AI2188" s="68"/>
      <c r="AJ2188" s="68"/>
      <c r="AK2188" s="68"/>
      <c r="AL2188" s="68"/>
      <c r="AM2188" s="68"/>
      <c r="AN2188" s="68"/>
      <c r="AO2188" s="68"/>
      <c r="AP2188" s="68"/>
      <c r="AQ2188" s="68"/>
      <c r="AR2188" s="68"/>
      <c r="AS2188" s="68"/>
      <c r="AT2188" s="68"/>
      <c r="AU2188" s="68"/>
      <c r="AV2188" s="68"/>
      <c r="AW2188" s="68"/>
      <c r="AX2188" s="68"/>
      <c r="AY2188" s="68"/>
      <c r="AZ2188" s="68"/>
      <c r="BA2188" s="68"/>
      <c r="BB2188" s="68"/>
      <c r="BC2188" s="68"/>
      <c r="BD2188" s="68"/>
      <c r="BE2188" s="68"/>
      <c r="BF2188" s="68"/>
      <c r="BG2188" s="68"/>
      <c r="BH2188" s="68"/>
      <c r="BI2188" s="68"/>
      <c r="BJ2188" s="68"/>
      <c r="BK2188" s="68"/>
      <c r="BL2188" s="68"/>
      <c r="BM2188" s="68"/>
      <c r="BN2188" s="68"/>
      <c r="BO2188" s="68"/>
      <c r="BP2188" s="68"/>
      <c r="BQ2188" s="68"/>
      <c r="BR2188" s="68"/>
      <c r="BS2188" s="46"/>
    </row>
    <row r="2189" spans="4:71" s="47" customFormat="1" ht="9.75" customHeight="1" x14ac:dyDescent="0.3">
      <c r="D2189" s="68"/>
      <c r="E2189" s="68"/>
      <c r="F2189" s="68"/>
      <c r="G2189" s="68"/>
      <c r="H2189" s="68"/>
      <c r="I2189" s="68"/>
      <c r="J2189" s="68"/>
      <c r="K2189" s="68"/>
      <c r="L2189" s="68"/>
      <c r="M2189" s="68"/>
      <c r="N2189" s="68"/>
      <c r="O2189" s="68"/>
      <c r="P2189" s="68"/>
      <c r="Q2189" s="68"/>
      <c r="R2189" s="68"/>
      <c r="S2189" s="68"/>
      <c r="T2189" s="68"/>
      <c r="U2189" s="68"/>
      <c r="V2189" s="68"/>
      <c r="W2189" s="68"/>
      <c r="X2189" s="68"/>
      <c r="Y2189" s="68"/>
      <c r="Z2189" s="68"/>
      <c r="AA2189" s="68"/>
      <c r="AB2189" s="68"/>
      <c r="AC2189" s="68"/>
      <c r="AD2189" s="68"/>
      <c r="AE2189" s="68"/>
      <c r="AF2189" s="68"/>
      <c r="AG2189" s="68"/>
      <c r="AH2189" s="68"/>
      <c r="AI2189" s="68"/>
      <c r="AJ2189" s="68"/>
      <c r="AK2189" s="68"/>
      <c r="AL2189" s="68"/>
      <c r="AM2189" s="68"/>
      <c r="AN2189" s="68"/>
      <c r="AO2189" s="68"/>
      <c r="AP2189" s="68"/>
      <c r="AQ2189" s="68"/>
      <c r="AR2189" s="68"/>
      <c r="AS2189" s="68"/>
      <c r="AT2189" s="68"/>
      <c r="AU2189" s="68"/>
      <c r="AV2189" s="68"/>
      <c r="AW2189" s="68"/>
      <c r="AX2189" s="68"/>
      <c r="AY2189" s="68"/>
      <c r="AZ2189" s="68"/>
      <c r="BA2189" s="68"/>
      <c r="BB2189" s="68"/>
      <c r="BC2189" s="68"/>
      <c r="BD2189" s="68"/>
      <c r="BE2189" s="68"/>
      <c r="BF2189" s="68"/>
      <c r="BG2189" s="68"/>
      <c r="BH2189" s="68"/>
      <c r="BI2189" s="68"/>
      <c r="BJ2189" s="68"/>
      <c r="BK2189" s="68"/>
      <c r="BL2189" s="68"/>
      <c r="BM2189" s="68"/>
      <c r="BN2189" s="68"/>
      <c r="BO2189" s="68"/>
      <c r="BP2189" s="68"/>
      <c r="BQ2189" s="68"/>
      <c r="BR2189" s="68"/>
      <c r="BS2189" s="46"/>
    </row>
    <row r="2190" spans="4:71" s="47" customFormat="1" ht="9.75" customHeight="1" x14ac:dyDescent="0.3">
      <c r="D2190" s="68"/>
      <c r="E2190" s="68"/>
      <c r="F2190" s="68"/>
      <c r="G2190" s="68"/>
      <c r="H2190" s="68"/>
      <c r="I2190" s="68"/>
      <c r="J2190" s="68"/>
      <c r="K2190" s="68"/>
      <c r="L2190" s="68"/>
      <c r="M2190" s="68"/>
      <c r="N2190" s="68"/>
      <c r="O2190" s="68"/>
      <c r="P2190" s="68"/>
      <c r="Q2190" s="68"/>
      <c r="R2190" s="68"/>
      <c r="S2190" s="68"/>
      <c r="T2190" s="68"/>
      <c r="U2190" s="68"/>
      <c r="V2190" s="68"/>
      <c r="W2190" s="68"/>
      <c r="X2190" s="68"/>
      <c r="Y2190" s="68"/>
      <c r="Z2190" s="68"/>
      <c r="AA2190" s="68"/>
      <c r="AB2190" s="68"/>
      <c r="AC2190" s="68"/>
      <c r="AD2190" s="68"/>
      <c r="AE2190" s="68"/>
      <c r="AF2190" s="68"/>
      <c r="AG2190" s="68"/>
      <c r="AH2190" s="68"/>
      <c r="AI2190" s="68"/>
      <c r="AJ2190" s="68"/>
      <c r="AK2190" s="68"/>
      <c r="AL2190" s="68"/>
      <c r="AM2190" s="68"/>
      <c r="AN2190" s="68"/>
      <c r="AO2190" s="68"/>
      <c r="AP2190" s="68"/>
      <c r="AQ2190" s="68"/>
      <c r="AR2190" s="68"/>
      <c r="AS2190" s="68"/>
      <c r="AT2190" s="68"/>
      <c r="AU2190" s="68"/>
      <c r="AV2190" s="68"/>
      <c r="AW2190" s="68"/>
      <c r="AX2190" s="68"/>
      <c r="AY2190" s="68"/>
      <c r="AZ2190" s="68"/>
      <c r="BA2190" s="68"/>
      <c r="BB2190" s="68"/>
      <c r="BC2190" s="68"/>
      <c r="BD2190" s="68"/>
      <c r="BE2190" s="68"/>
      <c r="BF2190" s="68"/>
      <c r="BG2190" s="68"/>
      <c r="BH2190" s="68"/>
      <c r="BI2190" s="68"/>
      <c r="BJ2190" s="68"/>
      <c r="BK2190" s="68"/>
      <c r="BL2190" s="68"/>
      <c r="BM2190" s="68"/>
      <c r="BN2190" s="68"/>
      <c r="BO2190" s="68"/>
      <c r="BP2190" s="68"/>
      <c r="BQ2190" s="68"/>
      <c r="BR2190" s="68"/>
      <c r="BS2190" s="46"/>
    </row>
    <row r="2191" spans="4:71" s="47" customFormat="1" ht="9.75" customHeight="1" x14ac:dyDescent="0.3">
      <c r="D2191" s="68"/>
      <c r="E2191" s="68"/>
      <c r="F2191" s="68"/>
      <c r="G2191" s="68"/>
      <c r="H2191" s="68"/>
      <c r="I2191" s="68"/>
      <c r="J2191" s="68"/>
      <c r="K2191" s="68"/>
      <c r="L2191" s="68"/>
      <c r="M2191" s="68"/>
      <c r="N2191" s="68"/>
      <c r="O2191" s="68"/>
      <c r="P2191" s="68"/>
      <c r="Q2191" s="68"/>
      <c r="R2191" s="68"/>
      <c r="S2191" s="68"/>
      <c r="T2191" s="68"/>
      <c r="U2191" s="68"/>
      <c r="V2191" s="68"/>
      <c r="W2191" s="68"/>
      <c r="X2191" s="68"/>
      <c r="Y2191" s="68"/>
      <c r="Z2191" s="68"/>
      <c r="AA2191" s="68"/>
      <c r="AB2191" s="68"/>
      <c r="AC2191" s="68"/>
      <c r="AD2191" s="68"/>
      <c r="AE2191" s="68"/>
      <c r="AF2191" s="68"/>
      <c r="AG2191" s="68"/>
      <c r="AH2191" s="68"/>
      <c r="AI2191" s="68"/>
      <c r="AJ2191" s="68"/>
      <c r="AK2191" s="68"/>
      <c r="AL2191" s="68"/>
      <c r="AM2191" s="68"/>
      <c r="AN2191" s="68"/>
      <c r="AO2191" s="68"/>
      <c r="AP2191" s="68"/>
      <c r="AQ2191" s="68"/>
      <c r="AR2191" s="68"/>
      <c r="AS2191" s="68"/>
      <c r="AT2191" s="68"/>
      <c r="AU2191" s="68"/>
      <c r="AV2191" s="68"/>
      <c r="AW2191" s="68"/>
      <c r="AX2191" s="68"/>
      <c r="AY2191" s="68"/>
      <c r="AZ2191" s="68"/>
      <c r="BA2191" s="68"/>
      <c r="BB2191" s="68"/>
      <c r="BC2191" s="68"/>
      <c r="BD2191" s="68"/>
      <c r="BE2191" s="68"/>
      <c r="BF2191" s="68"/>
      <c r="BG2191" s="68"/>
      <c r="BH2191" s="68"/>
      <c r="BI2191" s="68"/>
      <c r="BJ2191" s="68"/>
      <c r="BK2191" s="68"/>
      <c r="BL2191" s="68"/>
      <c r="BM2191" s="68"/>
      <c r="BN2191" s="68"/>
      <c r="BO2191" s="68"/>
      <c r="BP2191" s="68"/>
      <c r="BQ2191" s="68"/>
      <c r="BR2191" s="68"/>
      <c r="BS2191" s="46"/>
    </row>
    <row r="2192" spans="4:71" s="47" customFormat="1" ht="9.75" customHeight="1" x14ac:dyDescent="0.3">
      <c r="D2192" s="68"/>
      <c r="E2192" s="68"/>
      <c r="F2192" s="68"/>
      <c r="G2192" s="68"/>
      <c r="H2192" s="68"/>
      <c r="I2192" s="68"/>
      <c r="J2192" s="68"/>
      <c r="K2192" s="68"/>
      <c r="L2192" s="68"/>
      <c r="M2192" s="68"/>
      <c r="N2192" s="68"/>
      <c r="O2192" s="68"/>
      <c r="P2192" s="68"/>
      <c r="Q2192" s="68"/>
      <c r="R2192" s="68"/>
      <c r="S2192" s="68"/>
      <c r="T2192" s="68"/>
      <c r="U2192" s="68"/>
      <c r="V2192" s="68"/>
      <c r="W2192" s="68"/>
      <c r="X2192" s="68"/>
      <c r="Y2192" s="68"/>
      <c r="Z2192" s="68"/>
      <c r="AA2192" s="68"/>
      <c r="AB2192" s="68"/>
      <c r="AC2192" s="68"/>
      <c r="AD2192" s="68"/>
      <c r="AE2192" s="68"/>
      <c r="AF2192" s="68"/>
      <c r="AG2192" s="68"/>
      <c r="AH2192" s="68"/>
      <c r="AI2192" s="68"/>
      <c r="AJ2192" s="68"/>
      <c r="AK2192" s="68"/>
      <c r="AL2192" s="68"/>
      <c r="AM2192" s="68"/>
      <c r="AN2192" s="68"/>
      <c r="AO2192" s="68"/>
      <c r="AP2192" s="68"/>
      <c r="AQ2192" s="68"/>
      <c r="AR2192" s="68"/>
      <c r="AS2192" s="68"/>
      <c r="AT2192" s="68"/>
      <c r="AU2192" s="68"/>
      <c r="AV2192" s="68"/>
      <c r="AW2192" s="68"/>
      <c r="AX2192" s="68"/>
      <c r="AY2192" s="68"/>
      <c r="AZ2192" s="68"/>
      <c r="BA2192" s="68"/>
      <c r="BB2192" s="68"/>
      <c r="BC2192" s="68"/>
      <c r="BD2192" s="68"/>
      <c r="BE2192" s="68"/>
      <c r="BF2192" s="68"/>
      <c r="BG2192" s="68"/>
      <c r="BH2192" s="68"/>
      <c r="BI2192" s="68"/>
      <c r="BJ2192" s="68"/>
      <c r="BK2192" s="68"/>
      <c r="BL2192" s="68"/>
      <c r="BM2192" s="68"/>
      <c r="BN2192" s="68"/>
      <c r="BO2192" s="68"/>
      <c r="BP2192" s="68"/>
      <c r="BQ2192" s="68"/>
      <c r="BR2192" s="68"/>
      <c r="BS2192" s="46"/>
    </row>
    <row r="2193" spans="4:71" s="47" customFormat="1" ht="9.75" customHeight="1" x14ac:dyDescent="0.3">
      <c r="D2193" s="68"/>
      <c r="E2193" s="68"/>
      <c r="F2193" s="68"/>
      <c r="G2193" s="68"/>
      <c r="H2193" s="68"/>
      <c r="I2193" s="68"/>
      <c r="J2193" s="68"/>
      <c r="K2193" s="68"/>
      <c r="L2193" s="68"/>
      <c r="M2193" s="68"/>
      <c r="N2193" s="68"/>
      <c r="O2193" s="68"/>
      <c r="P2193" s="68"/>
      <c r="Q2193" s="68"/>
      <c r="R2193" s="68"/>
      <c r="S2193" s="68"/>
      <c r="T2193" s="68"/>
      <c r="U2193" s="68"/>
      <c r="V2193" s="68"/>
      <c r="W2193" s="68"/>
      <c r="X2193" s="68"/>
      <c r="Y2193" s="68"/>
      <c r="Z2193" s="68"/>
      <c r="AA2193" s="68"/>
      <c r="AB2193" s="68"/>
      <c r="AC2193" s="68"/>
      <c r="AD2193" s="68"/>
      <c r="AE2193" s="68"/>
      <c r="AF2193" s="68"/>
      <c r="AG2193" s="68"/>
      <c r="AH2193" s="68"/>
      <c r="AI2193" s="68"/>
      <c r="AJ2193" s="68"/>
      <c r="AK2193" s="68"/>
      <c r="AL2193" s="68"/>
      <c r="AM2193" s="68"/>
      <c r="AN2193" s="68"/>
      <c r="AO2193" s="68"/>
      <c r="AP2193" s="68"/>
      <c r="AQ2193" s="68"/>
      <c r="AR2193" s="68"/>
      <c r="AS2193" s="68"/>
      <c r="AT2193" s="68"/>
      <c r="AU2193" s="68"/>
      <c r="AV2193" s="68"/>
      <c r="AW2193" s="68"/>
      <c r="AX2193" s="68"/>
      <c r="AY2193" s="68"/>
      <c r="AZ2193" s="68"/>
      <c r="BA2193" s="68"/>
      <c r="BB2193" s="68"/>
      <c r="BC2193" s="68"/>
      <c r="BD2193" s="68"/>
      <c r="BE2193" s="68"/>
      <c r="BF2193" s="68"/>
      <c r="BG2193" s="68"/>
      <c r="BH2193" s="68"/>
      <c r="BI2193" s="68"/>
      <c r="BJ2193" s="68"/>
      <c r="BK2193" s="68"/>
      <c r="BL2193" s="68"/>
      <c r="BM2193" s="68"/>
      <c r="BN2193" s="68"/>
      <c r="BO2193" s="68"/>
      <c r="BP2193" s="68"/>
      <c r="BQ2193" s="68"/>
      <c r="BR2193" s="68"/>
      <c r="BS2193" s="46"/>
    </row>
    <row r="2194" spans="4:71" s="47" customFormat="1" ht="9.75" customHeight="1" x14ac:dyDescent="0.3">
      <c r="D2194" s="68"/>
      <c r="E2194" s="68"/>
      <c r="F2194" s="68"/>
      <c r="G2194" s="68"/>
      <c r="H2194" s="68"/>
      <c r="I2194" s="68"/>
      <c r="J2194" s="68"/>
      <c r="K2194" s="68"/>
      <c r="L2194" s="68"/>
      <c r="M2194" s="68"/>
      <c r="N2194" s="68"/>
      <c r="O2194" s="68"/>
      <c r="P2194" s="68"/>
      <c r="Q2194" s="68"/>
      <c r="R2194" s="68"/>
      <c r="S2194" s="68"/>
      <c r="T2194" s="68"/>
      <c r="U2194" s="68"/>
      <c r="V2194" s="68"/>
      <c r="W2194" s="68"/>
      <c r="X2194" s="68"/>
      <c r="Y2194" s="68"/>
      <c r="Z2194" s="68"/>
      <c r="AA2194" s="68"/>
      <c r="AB2194" s="68"/>
      <c r="AC2194" s="68"/>
      <c r="AD2194" s="68"/>
      <c r="AE2194" s="68"/>
      <c r="AF2194" s="68"/>
      <c r="AG2194" s="68"/>
      <c r="AH2194" s="68"/>
      <c r="AI2194" s="68"/>
      <c r="AJ2194" s="68"/>
      <c r="AK2194" s="68"/>
      <c r="AL2194" s="68"/>
      <c r="AM2194" s="68"/>
      <c r="AN2194" s="68"/>
      <c r="AO2194" s="68"/>
      <c r="AP2194" s="68"/>
      <c r="AQ2194" s="68"/>
      <c r="AR2194" s="68"/>
      <c r="AS2194" s="68"/>
      <c r="AT2194" s="68"/>
      <c r="AU2194" s="68"/>
      <c r="AV2194" s="68"/>
      <c r="AW2194" s="68"/>
      <c r="AX2194" s="68"/>
      <c r="AY2194" s="68"/>
      <c r="AZ2194" s="68"/>
      <c r="BA2194" s="68"/>
      <c r="BB2194" s="68"/>
      <c r="BC2194" s="68"/>
      <c r="BD2194" s="68"/>
      <c r="BE2194" s="68"/>
      <c r="BF2194" s="68"/>
      <c r="BG2194" s="68"/>
      <c r="BH2194" s="68"/>
      <c r="BI2194" s="68"/>
      <c r="BJ2194" s="68"/>
      <c r="BK2194" s="68"/>
      <c r="BL2194" s="68"/>
      <c r="BM2194" s="68"/>
      <c r="BN2194" s="68"/>
      <c r="BO2194" s="68"/>
      <c r="BP2194" s="68"/>
      <c r="BQ2194" s="68"/>
      <c r="BR2194" s="68"/>
      <c r="BS2194" s="46"/>
    </row>
    <row r="2195" spans="4:71" s="47" customFormat="1" ht="9.75" customHeight="1" x14ac:dyDescent="0.3">
      <c r="D2195" s="68"/>
      <c r="E2195" s="68"/>
      <c r="F2195" s="68"/>
      <c r="G2195" s="68"/>
      <c r="H2195" s="68"/>
      <c r="I2195" s="68"/>
      <c r="J2195" s="68"/>
      <c r="K2195" s="68"/>
      <c r="L2195" s="68"/>
      <c r="M2195" s="68"/>
      <c r="N2195" s="68"/>
      <c r="O2195" s="68"/>
      <c r="P2195" s="68"/>
      <c r="Q2195" s="68"/>
      <c r="R2195" s="68"/>
      <c r="S2195" s="68"/>
      <c r="T2195" s="68"/>
      <c r="U2195" s="68"/>
      <c r="V2195" s="68"/>
      <c r="W2195" s="68"/>
      <c r="X2195" s="68"/>
      <c r="Y2195" s="68"/>
      <c r="Z2195" s="68"/>
      <c r="AA2195" s="68"/>
      <c r="AB2195" s="68"/>
      <c r="AC2195" s="68"/>
      <c r="AD2195" s="68"/>
      <c r="AE2195" s="68"/>
      <c r="AF2195" s="68"/>
      <c r="AG2195" s="68"/>
      <c r="AH2195" s="68"/>
      <c r="AI2195" s="68"/>
      <c r="AJ2195" s="68"/>
      <c r="AK2195" s="68"/>
      <c r="AL2195" s="68"/>
      <c r="AM2195" s="68"/>
      <c r="AN2195" s="68"/>
      <c r="AO2195" s="68"/>
      <c r="AP2195" s="68"/>
      <c r="AQ2195" s="68"/>
      <c r="AR2195" s="68"/>
      <c r="AS2195" s="68"/>
      <c r="AT2195" s="68"/>
      <c r="AU2195" s="68"/>
      <c r="AV2195" s="68"/>
      <c r="AW2195" s="68"/>
      <c r="AX2195" s="68"/>
      <c r="AY2195" s="68"/>
      <c r="AZ2195" s="68"/>
      <c r="BA2195" s="68"/>
      <c r="BB2195" s="68"/>
      <c r="BC2195" s="68"/>
      <c r="BD2195" s="68"/>
      <c r="BE2195" s="68"/>
      <c r="BF2195" s="68"/>
      <c r="BG2195" s="68"/>
      <c r="BH2195" s="68"/>
      <c r="BI2195" s="68"/>
      <c r="BJ2195" s="68"/>
      <c r="BK2195" s="68"/>
      <c r="BL2195" s="68"/>
      <c r="BM2195" s="68"/>
      <c r="BN2195" s="68"/>
      <c r="BO2195" s="68"/>
      <c r="BP2195" s="68"/>
      <c r="BQ2195" s="68"/>
      <c r="BR2195" s="68"/>
      <c r="BS2195" s="46"/>
    </row>
    <row r="2196" spans="4:71" s="47" customFormat="1" ht="9.75" customHeight="1" x14ac:dyDescent="0.3">
      <c r="D2196" s="68"/>
      <c r="E2196" s="68"/>
      <c r="F2196" s="68"/>
      <c r="G2196" s="68"/>
      <c r="H2196" s="68"/>
      <c r="I2196" s="68"/>
      <c r="J2196" s="68"/>
      <c r="K2196" s="68"/>
      <c r="L2196" s="68"/>
      <c r="M2196" s="68"/>
      <c r="N2196" s="68"/>
      <c r="O2196" s="68"/>
      <c r="P2196" s="68"/>
      <c r="Q2196" s="68"/>
      <c r="R2196" s="68"/>
      <c r="S2196" s="68"/>
      <c r="T2196" s="68"/>
      <c r="U2196" s="68"/>
      <c r="V2196" s="68"/>
      <c r="W2196" s="68"/>
      <c r="X2196" s="68"/>
      <c r="Y2196" s="68"/>
      <c r="Z2196" s="68"/>
      <c r="AA2196" s="68"/>
      <c r="AB2196" s="68"/>
      <c r="AC2196" s="68"/>
      <c r="AD2196" s="68"/>
      <c r="AE2196" s="68"/>
      <c r="AF2196" s="68"/>
      <c r="AG2196" s="68"/>
      <c r="AH2196" s="68"/>
      <c r="AI2196" s="68"/>
      <c r="AJ2196" s="68"/>
      <c r="AK2196" s="68"/>
      <c r="AL2196" s="68"/>
      <c r="AM2196" s="68"/>
      <c r="AN2196" s="68"/>
      <c r="AO2196" s="68"/>
      <c r="AP2196" s="68"/>
      <c r="AQ2196" s="68"/>
      <c r="AR2196" s="68"/>
      <c r="AS2196" s="68"/>
      <c r="AT2196" s="68"/>
      <c r="AU2196" s="68"/>
      <c r="AV2196" s="68"/>
      <c r="AW2196" s="68"/>
      <c r="AX2196" s="68"/>
      <c r="AY2196" s="68"/>
      <c r="AZ2196" s="68"/>
      <c r="BA2196" s="68"/>
      <c r="BB2196" s="68"/>
      <c r="BC2196" s="68"/>
      <c r="BD2196" s="68"/>
      <c r="BE2196" s="68"/>
      <c r="BF2196" s="68"/>
      <c r="BG2196" s="68"/>
      <c r="BH2196" s="68"/>
      <c r="BI2196" s="68"/>
      <c r="BJ2196" s="68"/>
      <c r="BK2196" s="68"/>
      <c r="BL2196" s="68"/>
      <c r="BM2196" s="68"/>
      <c r="BN2196" s="68"/>
      <c r="BO2196" s="68"/>
      <c r="BP2196" s="68"/>
      <c r="BQ2196" s="68"/>
      <c r="BR2196" s="68"/>
      <c r="BS2196" s="46"/>
    </row>
    <row r="2197" spans="4:71" s="47" customFormat="1" ht="9.75" customHeight="1" x14ac:dyDescent="0.3">
      <c r="D2197" s="68"/>
      <c r="E2197" s="68"/>
      <c r="F2197" s="68"/>
      <c r="G2197" s="68"/>
      <c r="H2197" s="68"/>
      <c r="I2197" s="68"/>
      <c r="J2197" s="68"/>
      <c r="K2197" s="68"/>
      <c r="L2197" s="68"/>
      <c r="M2197" s="68"/>
      <c r="N2197" s="68"/>
      <c r="O2197" s="68"/>
      <c r="P2197" s="68"/>
      <c r="Q2197" s="68"/>
      <c r="R2197" s="68"/>
      <c r="S2197" s="68"/>
      <c r="T2197" s="68"/>
      <c r="U2197" s="68"/>
      <c r="V2197" s="68"/>
      <c r="W2197" s="68"/>
      <c r="X2197" s="68"/>
      <c r="Y2197" s="68"/>
      <c r="Z2197" s="68"/>
      <c r="AA2197" s="68"/>
      <c r="AB2197" s="68"/>
      <c r="AC2197" s="68"/>
      <c r="AD2197" s="68"/>
      <c r="AE2197" s="68"/>
      <c r="AF2197" s="68"/>
      <c r="AG2197" s="68"/>
      <c r="AH2197" s="68"/>
      <c r="AI2197" s="68"/>
      <c r="AJ2197" s="68"/>
      <c r="AK2197" s="68"/>
      <c r="AL2197" s="68"/>
      <c r="AM2197" s="68"/>
      <c r="AN2197" s="68"/>
      <c r="AO2197" s="68"/>
      <c r="AP2197" s="68"/>
      <c r="AQ2197" s="68"/>
      <c r="AR2197" s="68"/>
      <c r="AS2197" s="68"/>
      <c r="AT2197" s="68"/>
      <c r="AU2197" s="68"/>
      <c r="AV2197" s="68"/>
      <c r="AW2197" s="68"/>
      <c r="AX2197" s="68"/>
      <c r="AY2197" s="68"/>
      <c r="AZ2197" s="68"/>
      <c r="BA2197" s="68"/>
      <c r="BB2197" s="68"/>
      <c r="BC2197" s="68"/>
      <c r="BD2197" s="68"/>
      <c r="BE2197" s="68"/>
      <c r="BF2197" s="68"/>
      <c r="BG2197" s="68"/>
      <c r="BH2197" s="68"/>
      <c r="BI2197" s="68"/>
      <c r="BJ2197" s="68"/>
      <c r="BK2197" s="68"/>
      <c r="BL2197" s="68"/>
      <c r="BM2197" s="68"/>
      <c r="BN2197" s="68"/>
      <c r="BO2197" s="68"/>
      <c r="BP2197" s="68"/>
      <c r="BQ2197" s="68"/>
      <c r="BR2197" s="68"/>
      <c r="BS2197" s="46"/>
    </row>
    <row r="2198" spans="4:71" s="47" customFormat="1" ht="9.75" customHeight="1" x14ac:dyDescent="0.3">
      <c r="D2198" s="68"/>
      <c r="E2198" s="68"/>
      <c r="F2198" s="68"/>
      <c r="G2198" s="68"/>
      <c r="H2198" s="68"/>
      <c r="I2198" s="68"/>
      <c r="J2198" s="68"/>
      <c r="K2198" s="68"/>
      <c r="L2198" s="68"/>
      <c r="M2198" s="68"/>
      <c r="N2198" s="68"/>
      <c r="O2198" s="68"/>
      <c r="P2198" s="68"/>
      <c r="Q2198" s="68"/>
      <c r="R2198" s="68"/>
      <c r="S2198" s="68"/>
      <c r="T2198" s="68"/>
      <c r="U2198" s="68"/>
      <c r="V2198" s="68"/>
      <c r="W2198" s="68"/>
      <c r="X2198" s="68"/>
      <c r="Y2198" s="68"/>
      <c r="Z2198" s="68"/>
      <c r="AA2198" s="68"/>
      <c r="AB2198" s="68"/>
      <c r="AC2198" s="68"/>
      <c r="AD2198" s="68"/>
      <c r="AE2198" s="68"/>
      <c r="AF2198" s="68"/>
      <c r="AG2198" s="68"/>
      <c r="AH2198" s="68"/>
      <c r="AI2198" s="68"/>
      <c r="AJ2198" s="68"/>
      <c r="AK2198" s="68"/>
      <c r="AL2198" s="68"/>
      <c r="AM2198" s="68"/>
      <c r="AN2198" s="68"/>
      <c r="AO2198" s="68"/>
      <c r="AP2198" s="68"/>
      <c r="AQ2198" s="68"/>
      <c r="AR2198" s="68"/>
      <c r="AS2198" s="68"/>
      <c r="AT2198" s="68"/>
      <c r="AU2198" s="68"/>
      <c r="AV2198" s="68"/>
      <c r="AW2198" s="68"/>
      <c r="AX2198" s="68"/>
      <c r="AY2198" s="68"/>
      <c r="AZ2198" s="68"/>
      <c r="BA2198" s="68"/>
      <c r="BB2198" s="68"/>
      <c r="BC2198" s="68"/>
      <c r="BD2198" s="68"/>
      <c r="BE2198" s="68"/>
      <c r="BF2198" s="68"/>
      <c r="BG2198" s="68"/>
      <c r="BH2198" s="68"/>
      <c r="BI2198" s="68"/>
      <c r="BJ2198" s="68"/>
      <c r="BK2198" s="68"/>
      <c r="BL2198" s="68"/>
      <c r="BM2198" s="68"/>
      <c r="BN2198" s="68"/>
      <c r="BO2198" s="68"/>
      <c r="BP2198" s="68"/>
      <c r="BQ2198" s="68"/>
      <c r="BR2198" s="68"/>
      <c r="BS2198" s="46"/>
    </row>
    <row r="2199" spans="4:71" s="47" customFormat="1" ht="9.75" customHeight="1" x14ac:dyDescent="0.3">
      <c r="D2199" s="68"/>
      <c r="E2199" s="68"/>
      <c r="F2199" s="68"/>
      <c r="G2199" s="68"/>
      <c r="H2199" s="68"/>
      <c r="I2199" s="68"/>
      <c r="J2199" s="68"/>
      <c r="K2199" s="68"/>
      <c r="L2199" s="68"/>
      <c r="M2199" s="68"/>
      <c r="N2199" s="68"/>
      <c r="O2199" s="68"/>
      <c r="P2199" s="68"/>
      <c r="Q2199" s="68"/>
      <c r="R2199" s="68"/>
      <c r="S2199" s="68"/>
      <c r="T2199" s="68"/>
      <c r="U2199" s="68"/>
      <c r="V2199" s="68"/>
      <c r="W2199" s="68"/>
      <c r="X2199" s="68"/>
      <c r="Y2199" s="68"/>
      <c r="Z2199" s="68"/>
      <c r="AA2199" s="68"/>
      <c r="AB2199" s="68"/>
      <c r="AC2199" s="68"/>
      <c r="AD2199" s="68"/>
      <c r="AE2199" s="68"/>
      <c r="AF2199" s="68"/>
      <c r="AG2199" s="68"/>
      <c r="AH2199" s="68"/>
      <c r="AI2199" s="68"/>
      <c r="AJ2199" s="68"/>
      <c r="AK2199" s="68"/>
      <c r="AL2199" s="68"/>
      <c r="AM2199" s="68"/>
      <c r="AN2199" s="68"/>
      <c r="AO2199" s="68"/>
      <c r="AP2199" s="68"/>
      <c r="AQ2199" s="68"/>
      <c r="AR2199" s="68"/>
      <c r="AS2199" s="68"/>
      <c r="AT2199" s="68"/>
      <c r="AU2199" s="68"/>
      <c r="AV2199" s="68"/>
      <c r="AW2199" s="68"/>
      <c r="AX2199" s="68"/>
      <c r="AY2199" s="68"/>
      <c r="AZ2199" s="68"/>
      <c r="BA2199" s="68"/>
      <c r="BB2199" s="68"/>
      <c r="BC2199" s="68"/>
      <c r="BD2199" s="68"/>
      <c r="BE2199" s="68"/>
      <c r="BF2199" s="68"/>
      <c r="BG2199" s="68"/>
      <c r="BH2199" s="68"/>
      <c r="BI2199" s="68"/>
      <c r="BJ2199" s="68"/>
      <c r="BK2199" s="68"/>
      <c r="BL2199" s="68"/>
      <c r="BM2199" s="68"/>
      <c r="BN2199" s="68"/>
      <c r="BO2199" s="68"/>
      <c r="BP2199" s="68"/>
      <c r="BQ2199" s="68"/>
      <c r="BR2199" s="68"/>
      <c r="BS2199" s="46"/>
    </row>
    <row r="2200" spans="4:71" s="47" customFormat="1" ht="9.75" customHeight="1" x14ac:dyDescent="0.3">
      <c r="D2200" s="68"/>
      <c r="E2200" s="68"/>
      <c r="F2200" s="68"/>
      <c r="G2200" s="68"/>
      <c r="H2200" s="68"/>
      <c r="I2200" s="68"/>
      <c r="J2200" s="68"/>
      <c r="K2200" s="68"/>
      <c r="L2200" s="68"/>
      <c r="M2200" s="68"/>
      <c r="N2200" s="68"/>
      <c r="O2200" s="68"/>
      <c r="P2200" s="68"/>
      <c r="Q2200" s="68"/>
      <c r="R2200" s="68"/>
      <c r="S2200" s="68"/>
      <c r="T2200" s="68"/>
      <c r="U2200" s="68"/>
      <c r="V2200" s="68"/>
      <c r="W2200" s="68"/>
      <c r="X2200" s="68"/>
      <c r="Y2200" s="68"/>
      <c r="Z2200" s="68"/>
      <c r="AA2200" s="68"/>
      <c r="AB2200" s="68"/>
      <c r="AC2200" s="68"/>
      <c r="AD2200" s="68"/>
      <c r="AE2200" s="68"/>
      <c r="AF2200" s="68"/>
      <c r="AG2200" s="68"/>
      <c r="AH2200" s="68"/>
      <c r="AI2200" s="68"/>
      <c r="AJ2200" s="68"/>
      <c r="AK2200" s="68"/>
      <c r="AL2200" s="68"/>
      <c r="AM2200" s="68"/>
      <c r="AN2200" s="68"/>
      <c r="AO2200" s="68"/>
      <c r="AP2200" s="68"/>
      <c r="AQ2200" s="68"/>
      <c r="AR2200" s="68"/>
      <c r="AS2200" s="68"/>
      <c r="AT2200" s="68"/>
      <c r="AU2200" s="68"/>
      <c r="AV2200" s="68"/>
      <c r="AW2200" s="68"/>
      <c r="AX2200" s="68"/>
      <c r="AY2200" s="68"/>
      <c r="AZ2200" s="68"/>
      <c r="BA2200" s="68"/>
      <c r="BB2200" s="68"/>
      <c r="BC2200" s="68"/>
      <c r="BD2200" s="68"/>
      <c r="BE2200" s="68"/>
      <c r="BF2200" s="68"/>
      <c r="BG2200" s="68"/>
      <c r="BH2200" s="68"/>
      <c r="BI2200" s="68"/>
      <c r="BJ2200" s="68"/>
      <c r="BK2200" s="68"/>
      <c r="BL2200" s="68"/>
      <c r="BM2200" s="68"/>
      <c r="BN2200" s="68"/>
      <c r="BO2200" s="68"/>
      <c r="BP2200" s="68"/>
      <c r="BQ2200" s="68"/>
      <c r="BR2200" s="68"/>
      <c r="BS2200" s="46"/>
    </row>
    <row r="2201" spans="4:71" s="47" customFormat="1" ht="9.75" customHeight="1" x14ac:dyDescent="0.3">
      <c r="D2201" s="68"/>
      <c r="E2201" s="68"/>
      <c r="F2201" s="68"/>
      <c r="G2201" s="68"/>
      <c r="H2201" s="68"/>
      <c r="I2201" s="68"/>
      <c r="J2201" s="68"/>
      <c r="K2201" s="68"/>
      <c r="L2201" s="68"/>
      <c r="M2201" s="68"/>
      <c r="N2201" s="68"/>
      <c r="O2201" s="68"/>
      <c r="P2201" s="68"/>
      <c r="Q2201" s="68"/>
      <c r="R2201" s="68"/>
      <c r="S2201" s="68"/>
      <c r="T2201" s="68"/>
      <c r="U2201" s="68"/>
      <c r="V2201" s="68"/>
      <c r="W2201" s="68"/>
      <c r="X2201" s="68"/>
      <c r="Y2201" s="68"/>
      <c r="Z2201" s="68"/>
      <c r="AA2201" s="68"/>
      <c r="AB2201" s="68"/>
      <c r="AC2201" s="68"/>
      <c r="AD2201" s="68"/>
      <c r="AE2201" s="68"/>
      <c r="AF2201" s="68"/>
      <c r="AG2201" s="68"/>
      <c r="AH2201" s="68"/>
      <c r="AI2201" s="68"/>
      <c r="AJ2201" s="68"/>
      <c r="AK2201" s="68"/>
      <c r="AL2201" s="68"/>
      <c r="AM2201" s="68"/>
      <c r="AN2201" s="68"/>
      <c r="AO2201" s="68"/>
      <c r="AP2201" s="68"/>
      <c r="AQ2201" s="68"/>
      <c r="AR2201" s="68"/>
      <c r="AS2201" s="68"/>
      <c r="AT2201" s="68"/>
      <c r="AU2201" s="68"/>
      <c r="AV2201" s="68"/>
      <c r="AW2201" s="68"/>
      <c r="AX2201" s="68"/>
      <c r="AY2201" s="68"/>
      <c r="AZ2201" s="68"/>
      <c r="BA2201" s="68"/>
      <c r="BB2201" s="68"/>
      <c r="BC2201" s="68"/>
      <c r="BD2201" s="68"/>
      <c r="BE2201" s="68"/>
      <c r="BF2201" s="68"/>
      <c r="BG2201" s="68"/>
      <c r="BH2201" s="68"/>
      <c r="BI2201" s="68"/>
      <c r="BJ2201" s="68"/>
      <c r="BK2201" s="68"/>
      <c r="BL2201" s="68"/>
      <c r="BM2201" s="68"/>
      <c r="BN2201" s="68"/>
      <c r="BO2201" s="68"/>
      <c r="BP2201" s="68"/>
      <c r="BQ2201" s="68"/>
      <c r="BR2201" s="68"/>
      <c r="BS2201" s="46"/>
    </row>
    <row r="2202" spans="4:71" s="47" customFormat="1" ht="9.75" customHeight="1" x14ac:dyDescent="0.3">
      <c r="D2202" s="68"/>
      <c r="E2202" s="68"/>
      <c r="F2202" s="68"/>
      <c r="G2202" s="68"/>
      <c r="H2202" s="68"/>
      <c r="I2202" s="68"/>
      <c r="J2202" s="68"/>
      <c r="K2202" s="68"/>
      <c r="L2202" s="68"/>
      <c r="M2202" s="68"/>
      <c r="N2202" s="68"/>
      <c r="O2202" s="68"/>
      <c r="P2202" s="68"/>
      <c r="Q2202" s="68"/>
      <c r="R2202" s="68"/>
      <c r="S2202" s="68"/>
      <c r="T2202" s="68"/>
      <c r="U2202" s="68"/>
      <c r="V2202" s="68"/>
      <c r="W2202" s="68"/>
      <c r="X2202" s="68"/>
      <c r="Y2202" s="68"/>
      <c r="Z2202" s="68"/>
      <c r="AA2202" s="68"/>
      <c r="AB2202" s="68"/>
      <c r="AC2202" s="68"/>
      <c r="AD2202" s="68"/>
      <c r="AE2202" s="68"/>
      <c r="AF2202" s="68"/>
      <c r="AG2202" s="68"/>
      <c r="AH2202" s="68"/>
      <c r="AI2202" s="68"/>
      <c r="AJ2202" s="68"/>
      <c r="AK2202" s="68"/>
      <c r="AL2202" s="68"/>
      <c r="AM2202" s="68"/>
      <c r="AN2202" s="68"/>
      <c r="AO2202" s="68"/>
      <c r="AP2202" s="68"/>
      <c r="AQ2202" s="68"/>
      <c r="AR2202" s="68"/>
      <c r="AS2202" s="68"/>
      <c r="AT2202" s="68"/>
      <c r="AU2202" s="68"/>
      <c r="AV2202" s="68"/>
      <c r="AW2202" s="68"/>
      <c r="AX2202" s="68"/>
      <c r="AY2202" s="68"/>
      <c r="AZ2202" s="68"/>
      <c r="BA2202" s="68"/>
      <c r="BB2202" s="68"/>
      <c r="BC2202" s="68"/>
      <c r="BD2202" s="68"/>
      <c r="BE2202" s="68"/>
      <c r="BF2202" s="68"/>
      <c r="BG2202" s="68"/>
      <c r="BH2202" s="68"/>
      <c r="BI2202" s="68"/>
      <c r="BJ2202" s="68"/>
      <c r="BK2202" s="68"/>
      <c r="BL2202" s="68"/>
      <c r="BM2202" s="68"/>
      <c r="BN2202" s="68"/>
      <c r="BO2202" s="68"/>
      <c r="BP2202" s="68"/>
      <c r="BQ2202" s="68"/>
      <c r="BR2202" s="68"/>
      <c r="BS2202" s="46"/>
    </row>
    <row r="2203" spans="4:71" s="47" customFormat="1" ht="9.75" customHeight="1" x14ac:dyDescent="0.3">
      <c r="D2203" s="68"/>
      <c r="E2203" s="68"/>
      <c r="F2203" s="68"/>
      <c r="G2203" s="68"/>
      <c r="H2203" s="68"/>
      <c r="I2203" s="68"/>
      <c r="J2203" s="68"/>
      <c r="K2203" s="68"/>
      <c r="L2203" s="68"/>
      <c r="M2203" s="68"/>
      <c r="N2203" s="68"/>
      <c r="O2203" s="68"/>
      <c r="P2203" s="68"/>
      <c r="Q2203" s="68"/>
      <c r="R2203" s="68"/>
      <c r="S2203" s="68"/>
      <c r="T2203" s="68"/>
      <c r="U2203" s="68"/>
      <c r="V2203" s="68"/>
      <c r="W2203" s="68"/>
      <c r="X2203" s="68"/>
      <c r="Y2203" s="68"/>
      <c r="Z2203" s="68"/>
      <c r="AA2203" s="68"/>
      <c r="AB2203" s="68"/>
      <c r="AC2203" s="68"/>
      <c r="AD2203" s="68"/>
      <c r="AE2203" s="68"/>
      <c r="AF2203" s="68"/>
      <c r="AG2203" s="68"/>
      <c r="AH2203" s="68"/>
      <c r="AI2203" s="68"/>
      <c r="AJ2203" s="68"/>
      <c r="AK2203" s="68"/>
      <c r="AL2203" s="68"/>
      <c r="AM2203" s="68"/>
      <c r="AN2203" s="68"/>
      <c r="AO2203" s="68"/>
      <c r="AP2203" s="68"/>
      <c r="AQ2203" s="68"/>
      <c r="AR2203" s="68"/>
      <c r="AS2203" s="68"/>
      <c r="AT2203" s="68"/>
      <c r="AU2203" s="68"/>
      <c r="AV2203" s="68"/>
      <c r="AW2203" s="68"/>
      <c r="AX2203" s="68"/>
      <c r="AY2203" s="68"/>
      <c r="AZ2203" s="68"/>
      <c r="BA2203" s="68"/>
      <c r="BB2203" s="68"/>
      <c r="BC2203" s="68"/>
      <c r="BD2203" s="68"/>
      <c r="BE2203" s="68"/>
      <c r="BF2203" s="68"/>
      <c r="BG2203" s="68"/>
      <c r="BH2203" s="68"/>
      <c r="BI2203" s="68"/>
      <c r="BJ2203" s="68"/>
      <c r="BK2203" s="68"/>
      <c r="BL2203" s="68"/>
      <c r="BM2203" s="68"/>
      <c r="BN2203" s="68"/>
      <c r="BO2203" s="68"/>
      <c r="BP2203" s="68"/>
      <c r="BQ2203" s="68"/>
      <c r="BR2203" s="68"/>
      <c r="BS2203" s="46"/>
    </row>
    <row r="2204" spans="4:71" s="47" customFormat="1" ht="9.75" customHeight="1" x14ac:dyDescent="0.3">
      <c r="D2204" s="68"/>
      <c r="E2204" s="68"/>
      <c r="F2204" s="68"/>
      <c r="G2204" s="68"/>
      <c r="H2204" s="68"/>
      <c r="I2204" s="68"/>
      <c r="J2204" s="68"/>
      <c r="K2204" s="68"/>
      <c r="L2204" s="68"/>
      <c r="M2204" s="68"/>
      <c r="N2204" s="68"/>
      <c r="O2204" s="68"/>
      <c r="P2204" s="68"/>
      <c r="Q2204" s="68"/>
      <c r="R2204" s="68"/>
      <c r="S2204" s="68"/>
      <c r="T2204" s="68"/>
      <c r="U2204" s="68"/>
      <c r="V2204" s="68"/>
      <c r="W2204" s="68"/>
      <c r="X2204" s="68"/>
      <c r="Y2204" s="68"/>
      <c r="Z2204" s="68"/>
      <c r="AA2204" s="68"/>
      <c r="AB2204" s="68"/>
      <c r="AC2204" s="68"/>
      <c r="AD2204" s="68"/>
      <c r="AE2204" s="68"/>
      <c r="AF2204" s="68"/>
      <c r="AG2204" s="68"/>
      <c r="AH2204" s="68"/>
      <c r="AI2204" s="68"/>
      <c r="AJ2204" s="68"/>
      <c r="AK2204" s="68"/>
      <c r="AL2204" s="68"/>
      <c r="AM2204" s="68"/>
      <c r="AN2204" s="68"/>
      <c r="AO2204" s="68"/>
      <c r="AP2204" s="68"/>
      <c r="AQ2204" s="68"/>
      <c r="AR2204" s="68"/>
      <c r="AS2204" s="68"/>
      <c r="AT2204" s="68"/>
      <c r="AU2204" s="68"/>
      <c r="AV2204" s="68"/>
      <c r="AW2204" s="68"/>
      <c r="AX2204" s="68"/>
      <c r="AY2204" s="68"/>
      <c r="AZ2204" s="68"/>
      <c r="BA2204" s="68"/>
      <c r="BB2204" s="68"/>
      <c r="BC2204" s="68"/>
      <c r="BD2204" s="68"/>
      <c r="BE2204" s="68"/>
      <c r="BF2204" s="68"/>
      <c r="BG2204" s="68"/>
      <c r="BH2204" s="68"/>
      <c r="BI2204" s="68"/>
      <c r="BJ2204" s="68"/>
      <c r="BK2204" s="68"/>
      <c r="BL2204" s="68"/>
      <c r="BM2204" s="68"/>
      <c r="BN2204" s="68"/>
      <c r="BO2204" s="68"/>
      <c r="BP2204" s="68"/>
      <c r="BQ2204" s="68"/>
      <c r="BR2204" s="68"/>
      <c r="BS2204" s="46"/>
    </row>
    <row r="2205" spans="4:71" s="47" customFormat="1" ht="9.75" customHeight="1" x14ac:dyDescent="0.3">
      <c r="D2205" s="68"/>
      <c r="E2205" s="68"/>
      <c r="F2205" s="68"/>
      <c r="G2205" s="68"/>
      <c r="H2205" s="68"/>
      <c r="I2205" s="68"/>
      <c r="J2205" s="68"/>
      <c r="K2205" s="68"/>
      <c r="L2205" s="68"/>
      <c r="M2205" s="68"/>
      <c r="N2205" s="68"/>
      <c r="O2205" s="68"/>
      <c r="P2205" s="68"/>
      <c r="Q2205" s="68"/>
      <c r="R2205" s="68"/>
      <c r="S2205" s="68"/>
      <c r="T2205" s="68"/>
      <c r="U2205" s="68"/>
      <c r="V2205" s="68"/>
      <c r="W2205" s="68"/>
      <c r="X2205" s="68"/>
      <c r="Y2205" s="68"/>
      <c r="Z2205" s="68"/>
      <c r="AA2205" s="68"/>
      <c r="AB2205" s="68"/>
      <c r="AC2205" s="68"/>
      <c r="AD2205" s="68"/>
      <c r="AE2205" s="68"/>
      <c r="AF2205" s="68"/>
      <c r="AG2205" s="68"/>
      <c r="AH2205" s="68"/>
      <c r="AI2205" s="68"/>
      <c r="AJ2205" s="68"/>
      <c r="AK2205" s="68"/>
      <c r="AL2205" s="68"/>
      <c r="AM2205" s="68"/>
      <c r="AN2205" s="68"/>
      <c r="AO2205" s="68"/>
      <c r="AP2205" s="68"/>
      <c r="AQ2205" s="68"/>
      <c r="AR2205" s="68"/>
      <c r="AS2205" s="68"/>
      <c r="AT2205" s="68"/>
      <c r="AU2205" s="68"/>
      <c r="AV2205" s="68"/>
      <c r="AW2205" s="68"/>
      <c r="AX2205" s="68"/>
      <c r="AY2205" s="68"/>
      <c r="AZ2205" s="68"/>
      <c r="BA2205" s="68"/>
      <c r="BB2205" s="68"/>
      <c r="BC2205" s="68"/>
      <c r="BD2205" s="68"/>
      <c r="BE2205" s="68"/>
      <c r="BF2205" s="68"/>
      <c r="BG2205" s="68"/>
      <c r="BH2205" s="68"/>
      <c r="BI2205" s="68"/>
      <c r="BJ2205" s="68"/>
      <c r="BK2205" s="68"/>
      <c r="BL2205" s="68"/>
      <c r="BM2205" s="68"/>
      <c r="BN2205" s="68"/>
      <c r="BO2205" s="68"/>
      <c r="BP2205" s="68"/>
      <c r="BQ2205" s="68"/>
      <c r="BR2205" s="68"/>
      <c r="BS2205" s="46"/>
    </row>
    <row r="2206" spans="4:71" s="47" customFormat="1" ht="9.75" customHeight="1" x14ac:dyDescent="0.3">
      <c r="D2206" s="68"/>
      <c r="E2206" s="68"/>
      <c r="F2206" s="68"/>
      <c r="G2206" s="68"/>
      <c r="H2206" s="68"/>
      <c r="I2206" s="68"/>
      <c r="J2206" s="68"/>
      <c r="K2206" s="68"/>
      <c r="L2206" s="68"/>
      <c r="M2206" s="68"/>
      <c r="N2206" s="68"/>
      <c r="O2206" s="68"/>
      <c r="P2206" s="68"/>
      <c r="Q2206" s="68"/>
      <c r="R2206" s="68"/>
      <c r="S2206" s="68"/>
      <c r="T2206" s="68"/>
      <c r="U2206" s="68"/>
      <c r="V2206" s="68"/>
      <c r="W2206" s="68"/>
      <c r="X2206" s="68"/>
      <c r="Y2206" s="68"/>
      <c r="Z2206" s="68"/>
      <c r="AA2206" s="68"/>
      <c r="AB2206" s="68"/>
      <c r="AC2206" s="68"/>
      <c r="AD2206" s="68"/>
      <c r="AE2206" s="68"/>
      <c r="AF2206" s="68"/>
      <c r="AG2206" s="68"/>
      <c r="AH2206" s="68"/>
      <c r="AI2206" s="68"/>
      <c r="AJ2206" s="68"/>
      <c r="AK2206" s="68"/>
      <c r="AL2206" s="68"/>
      <c r="AM2206" s="68"/>
      <c r="AN2206" s="68"/>
      <c r="AO2206" s="68"/>
      <c r="AP2206" s="68"/>
      <c r="AQ2206" s="68"/>
      <c r="AR2206" s="68"/>
      <c r="AS2206" s="68"/>
      <c r="AT2206" s="68"/>
      <c r="AU2206" s="68"/>
      <c r="AV2206" s="68"/>
      <c r="AW2206" s="68"/>
      <c r="AX2206" s="68"/>
      <c r="AY2206" s="68"/>
      <c r="AZ2206" s="68"/>
      <c r="BA2206" s="68"/>
      <c r="BB2206" s="68"/>
      <c r="BC2206" s="68"/>
      <c r="BD2206" s="68"/>
      <c r="BE2206" s="68"/>
      <c r="BF2206" s="68"/>
      <c r="BG2206" s="68"/>
      <c r="BH2206" s="68"/>
      <c r="BI2206" s="68"/>
      <c r="BJ2206" s="68"/>
      <c r="BK2206" s="68"/>
      <c r="BL2206" s="68"/>
      <c r="BM2206" s="68"/>
      <c r="BN2206" s="68"/>
      <c r="BO2206" s="68"/>
      <c r="BP2206" s="68"/>
      <c r="BQ2206" s="68"/>
      <c r="BR2206" s="68"/>
      <c r="BS2206" s="46"/>
    </row>
    <row r="2207" spans="4:71" s="47" customFormat="1" ht="9.75" customHeight="1" x14ac:dyDescent="0.3">
      <c r="D2207" s="68"/>
      <c r="E2207" s="68"/>
      <c r="F2207" s="68"/>
      <c r="G2207" s="68"/>
      <c r="H2207" s="68"/>
      <c r="I2207" s="68"/>
      <c r="J2207" s="68"/>
      <c r="K2207" s="68"/>
      <c r="L2207" s="68"/>
      <c r="M2207" s="68"/>
      <c r="N2207" s="68"/>
      <c r="O2207" s="68"/>
      <c r="P2207" s="68"/>
      <c r="Q2207" s="68"/>
      <c r="R2207" s="68"/>
      <c r="S2207" s="68"/>
      <c r="T2207" s="68"/>
      <c r="U2207" s="68"/>
      <c r="V2207" s="68"/>
      <c r="W2207" s="68"/>
      <c r="X2207" s="68"/>
      <c r="Y2207" s="68"/>
      <c r="Z2207" s="68"/>
      <c r="AA2207" s="68"/>
      <c r="AB2207" s="68"/>
      <c r="AC2207" s="68"/>
      <c r="AD2207" s="68"/>
      <c r="AE2207" s="68"/>
      <c r="AF2207" s="68"/>
      <c r="AG2207" s="68"/>
      <c r="AH2207" s="68"/>
      <c r="AI2207" s="68"/>
      <c r="AJ2207" s="68"/>
      <c r="AK2207" s="68"/>
      <c r="AL2207" s="68"/>
      <c r="AM2207" s="68"/>
      <c r="AN2207" s="68"/>
      <c r="AO2207" s="68"/>
      <c r="AP2207" s="68"/>
      <c r="AQ2207" s="68"/>
      <c r="AR2207" s="68"/>
      <c r="AS2207" s="68"/>
      <c r="AT2207" s="68"/>
      <c r="AU2207" s="68"/>
      <c r="AV2207" s="68"/>
      <c r="AW2207" s="68"/>
      <c r="AX2207" s="68"/>
      <c r="AY2207" s="68"/>
      <c r="AZ2207" s="68"/>
      <c r="BA2207" s="68"/>
      <c r="BB2207" s="68"/>
      <c r="BC2207" s="68"/>
      <c r="BD2207" s="68"/>
      <c r="BE2207" s="68"/>
      <c r="BF2207" s="68"/>
      <c r="BG2207" s="68"/>
      <c r="BH2207" s="68"/>
      <c r="BI2207" s="68"/>
      <c r="BJ2207" s="68"/>
      <c r="BK2207" s="68"/>
      <c r="BL2207" s="68"/>
      <c r="BM2207" s="68"/>
      <c r="BN2207" s="68"/>
      <c r="BO2207" s="68"/>
      <c r="BP2207" s="68"/>
      <c r="BQ2207" s="68"/>
      <c r="BR2207" s="68"/>
      <c r="BS2207" s="46"/>
    </row>
    <row r="2208" spans="4:71" s="47" customFormat="1" ht="9.75" customHeight="1" x14ac:dyDescent="0.3">
      <c r="D2208" s="68"/>
      <c r="E2208" s="68"/>
      <c r="F2208" s="68"/>
      <c r="G2208" s="68"/>
      <c r="H2208" s="68"/>
      <c r="I2208" s="68"/>
      <c r="J2208" s="68"/>
      <c r="K2208" s="68"/>
      <c r="L2208" s="68"/>
      <c r="M2208" s="68"/>
      <c r="N2208" s="68"/>
      <c r="O2208" s="68"/>
      <c r="P2208" s="68"/>
      <c r="Q2208" s="68"/>
      <c r="R2208" s="68"/>
      <c r="S2208" s="68"/>
      <c r="T2208" s="68"/>
      <c r="U2208" s="68"/>
      <c r="V2208" s="68"/>
      <c r="W2208" s="68"/>
      <c r="X2208" s="68"/>
      <c r="Y2208" s="68"/>
      <c r="Z2208" s="68"/>
      <c r="AA2208" s="68"/>
      <c r="AB2208" s="68"/>
      <c r="AC2208" s="68"/>
      <c r="AD2208" s="68"/>
      <c r="AE2208" s="68"/>
      <c r="AF2208" s="68"/>
      <c r="AG2208" s="68"/>
      <c r="AH2208" s="68"/>
      <c r="AI2208" s="68"/>
      <c r="AJ2208" s="68"/>
      <c r="AK2208" s="68"/>
      <c r="AL2208" s="68"/>
      <c r="AM2208" s="68"/>
      <c r="AN2208" s="68"/>
      <c r="AO2208" s="68"/>
      <c r="AP2208" s="68"/>
      <c r="AQ2208" s="68"/>
      <c r="AR2208" s="68"/>
      <c r="AS2208" s="68"/>
      <c r="AT2208" s="68"/>
      <c r="AU2208" s="68"/>
      <c r="AV2208" s="68"/>
      <c r="AW2208" s="68"/>
      <c r="AX2208" s="68"/>
      <c r="AY2208" s="68"/>
      <c r="AZ2208" s="68"/>
      <c r="BA2208" s="68"/>
      <c r="BB2208" s="68"/>
      <c r="BC2208" s="68"/>
      <c r="BD2208" s="68"/>
      <c r="BE2208" s="68"/>
      <c r="BF2208" s="68"/>
      <c r="BG2208" s="68"/>
      <c r="BH2208" s="68"/>
      <c r="BI2208" s="68"/>
      <c r="BJ2208" s="68"/>
      <c r="BK2208" s="68"/>
      <c r="BL2208" s="68"/>
      <c r="BM2208" s="68"/>
      <c r="BN2208" s="68"/>
      <c r="BO2208" s="68"/>
      <c r="BP2208" s="68"/>
      <c r="BQ2208" s="68"/>
      <c r="BR2208" s="68"/>
      <c r="BS2208" s="46"/>
    </row>
    <row r="2209" spans="4:71" s="47" customFormat="1" ht="9.75" customHeight="1" x14ac:dyDescent="0.3">
      <c r="D2209" s="68"/>
      <c r="E2209" s="68"/>
      <c r="F2209" s="68"/>
      <c r="G2209" s="68"/>
      <c r="H2209" s="68"/>
      <c r="I2209" s="68"/>
      <c r="J2209" s="68"/>
      <c r="K2209" s="68"/>
      <c r="L2209" s="68"/>
      <c r="M2209" s="68"/>
      <c r="N2209" s="68"/>
      <c r="O2209" s="68"/>
      <c r="P2209" s="68"/>
      <c r="Q2209" s="68"/>
      <c r="R2209" s="68"/>
      <c r="S2209" s="68"/>
      <c r="T2209" s="68"/>
      <c r="U2209" s="68"/>
      <c r="V2209" s="68"/>
      <c r="W2209" s="68"/>
      <c r="X2209" s="68"/>
      <c r="Y2209" s="68"/>
      <c r="Z2209" s="68"/>
      <c r="AA2209" s="68"/>
      <c r="AB2209" s="68"/>
      <c r="AC2209" s="68"/>
      <c r="AD2209" s="68"/>
      <c r="AE2209" s="68"/>
      <c r="AF2209" s="68"/>
      <c r="AG2209" s="68"/>
      <c r="AH2209" s="68"/>
      <c r="AI2209" s="68"/>
      <c r="AJ2209" s="68"/>
      <c r="AK2209" s="68"/>
      <c r="AL2209" s="68"/>
      <c r="AM2209" s="68"/>
      <c r="AN2209" s="68"/>
      <c r="AO2209" s="68"/>
      <c r="AP2209" s="68"/>
      <c r="AQ2209" s="68"/>
      <c r="AR2209" s="68"/>
      <c r="AS2209" s="68"/>
      <c r="AT2209" s="68"/>
      <c r="AU2209" s="68"/>
      <c r="AV2209" s="68"/>
      <c r="AW2209" s="68"/>
      <c r="AX2209" s="68"/>
      <c r="AY2209" s="68"/>
      <c r="AZ2209" s="68"/>
      <c r="BA2209" s="68"/>
      <c r="BB2209" s="68"/>
      <c r="BC2209" s="68"/>
      <c r="BD2209" s="68"/>
      <c r="BE2209" s="68"/>
      <c r="BF2209" s="68"/>
      <c r="BG2209" s="68"/>
      <c r="BH2209" s="68"/>
      <c r="BI2209" s="68"/>
      <c r="BJ2209" s="68"/>
      <c r="BK2209" s="68"/>
      <c r="BL2209" s="68"/>
      <c r="BM2209" s="68"/>
      <c r="BN2209" s="68"/>
      <c r="BO2209" s="68"/>
      <c r="BP2209" s="68"/>
      <c r="BQ2209" s="68"/>
      <c r="BR2209" s="68"/>
      <c r="BS2209" s="46"/>
    </row>
    <row r="2210" spans="4:71" s="47" customFormat="1" ht="9.75" customHeight="1" x14ac:dyDescent="0.3">
      <c r="D2210" s="68"/>
      <c r="E2210" s="68"/>
      <c r="F2210" s="68"/>
      <c r="G2210" s="68"/>
      <c r="H2210" s="68"/>
      <c r="I2210" s="68"/>
      <c r="J2210" s="68"/>
      <c r="K2210" s="68"/>
      <c r="L2210" s="68"/>
      <c r="M2210" s="68"/>
      <c r="N2210" s="68"/>
      <c r="O2210" s="68"/>
      <c r="P2210" s="68"/>
      <c r="Q2210" s="68"/>
      <c r="R2210" s="68"/>
      <c r="S2210" s="68"/>
      <c r="T2210" s="68"/>
      <c r="U2210" s="68"/>
      <c r="V2210" s="68"/>
      <c r="W2210" s="68"/>
      <c r="X2210" s="68"/>
      <c r="Y2210" s="68"/>
      <c r="Z2210" s="68"/>
      <c r="AA2210" s="68"/>
      <c r="AB2210" s="68"/>
      <c r="AC2210" s="68"/>
      <c r="AD2210" s="68"/>
      <c r="AE2210" s="68"/>
      <c r="AF2210" s="68"/>
      <c r="AG2210" s="68"/>
      <c r="AH2210" s="68"/>
      <c r="AI2210" s="68"/>
      <c r="AJ2210" s="68"/>
      <c r="AK2210" s="68"/>
      <c r="AL2210" s="68"/>
      <c r="AM2210" s="68"/>
      <c r="AN2210" s="68"/>
      <c r="AO2210" s="68"/>
      <c r="AP2210" s="68"/>
      <c r="AQ2210" s="68"/>
      <c r="AR2210" s="68"/>
      <c r="AS2210" s="68"/>
      <c r="AT2210" s="68"/>
      <c r="AU2210" s="68"/>
      <c r="AV2210" s="68"/>
      <c r="AW2210" s="68"/>
      <c r="AX2210" s="68"/>
      <c r="AY2210" s="68"/>
      <c r="AZ2210" s="68"/>
      <c r="BA2210" s="68"/>
      <c r="BB2210" s="68"/>
      <c r="BC2210" s="68"/>
      <c r="BD2210" s="68"/>
      <c r="BE2210" s="68"/>
      <c r="BF2210" s="68"/>
      <c r="BG2210" s="68"/>
      <c r="BH2210" s="68"/>
      <c r="BI2210" s="68"/>
      <c r="BJ2210" s="68"/>
      <c r="BK2210" s="68"/>
      <c r="BL2210" s="68"/>
      <c r="BM2210" s="68"/>
      <c r="BN2210" s="68"/>
      <c r="BO2210" s="68"/>
      <c r="BP2210" s="68"/>
      <c r="BQ2210" s="68"/>
      <c r="BR2210" s="68"/>
      <c r="BS2210" s="46"/>
    </row>
    <row r="2211" spans="4:71" s="47" customFormat="1" ht="9.75" customHeight="1" x14ac:dyDescent="0.3">
      <c r="D2211" s="68"/>
      <c r="E2211" s="68"/>
      <c r="F2211" s="68"/>
      <c r="G2211" s="68"/>
      <c r="H2211" s="68"/>
      <c r="I2211" s="68"/>
      <c r="J2211" s="68"/>
      <c r="K2211" s="68"/>
      <c r="L2211" s="68"/>
      <c r="M2211" s="68"/>
      <c r="N2211" s="68"/>
      <c r="O2211" s="68"/>
      <c r="P2211" s="68"/>
      <c r="Q2211" s="68"/>
      <c r="R2211" s="68"/>
      <c r="S2211" s="68"/>
      <c r="T2211" s="68"/>
      <c r="U2211" s="68"/>
      <c r="V2211" s="68"/>
      <c r="W2211" s="68"/>
      <c r="X2211" s="68"/>
      <c r="Y2211" s="68"/>
      <c r="Z2211" s="68"/>
      <c r="AA2211" s="68"/>
      <c r="AB2211" s="68"/>
      <c r="AC2211" s="68"/>
      <c r="AD2211" s="68"/>
      <c r="AE2211" s="68"/>
      <c r="AF2211" s="68"/>
      <c r="AG2211" s="68"/>
      <c r="AH2211" s="68"/>
      <c r="AI2211" s="68"/>
      <c r="AJ2211" s="68"/>
      <c r="AK2211" s="68"/>
      <c r="AL2211" s="68"/>
      <c r="AM2211" s="68"/>
      <c r="AN2211" s="68"/>
      <c r="AO2211" s="68"/>
      <c r="AP2211" s="68"/>
      <c r="AQ2211" s="68"/>
      <c r="AR2211" s="68"/>
      <c r="AS2211" s="68"/>
      <c r="AT2211" s="68"/>
      <c r="AU2211" s="68"/>
      <c r="AV2211" s="68"/>
      <c r="AW2211" s="68"/>
      <c r="AX2211" s="68"/>
      <c r="AY2211" s="68"/>
      <c r="AZ2211" s="68"/>
      <c r="BA2211" s="68"/>
      <c r="BB2211" s="68"/>
      <c r="BC2211" s="68"/>
      <c r="BD2211" s="68"/>
      <c r="BE2211" s="68"/>
      <c r="BF2211" s="68"/>
      <c r="BG2211" s="68"/>
      <c r="BH2211" s="68"/>
      <c r="BI2211" s="68"/>
      <c r="BJ2211" s="68"/>
      <c r="BK2211" s="68"/>
      <c r="BL2211" s="68"/>
      <c r="BM2211" s="68"/>
      <c r="BN2211" s="68"/>
      <c r="BO2211" s="68"/>
      <c r="BP2211" s="68"/>
      <c r="BQ2211" s="68"/>
      <c r="BR2211" s="68"/>
      <c r="BS2211" s="46"/>
    </row>
    <row r="2212" spans="4:71" s="47" customFormat="1" ht="9.75" customHeight="1" x14ac:dyDescent="0.3">
      <c r="D2212" s="68"/>
      <c r="E2212" s="68"/>
      <c r="F2212" s="68"/>
      <c r="G2212" s="68"/>
      <c r="H2212" s="68"/>
      <c r="I2212" s="68"/>
      <c r="J2212" s="68"/>
      <c r="K2212" s="68"/>
      <c r="L2212" s="68"/>
      <c r="M2212" s="68"/>
      <c r="N2212" s="68"/>
      <c r="O2212" s="68"/>
      <c r="P2212" s="68"/>
      <c r="Q2212" s="68"/>
      <c r="R2212" s="68"/>
      <c r="S2212" s="68"/>
      <c r="T2212" s="68"/>
      <c r="U2212" s="68"/>
      <c r="V2212" s="68"/>
      <c r="W2212" s="68"/>
      <c r="X2212" s="68"/>
      <c r="Y2212" s="68"/>
      <c r="Z2212" s="68"/>
      <c r="AA2212" s="68"/>
      <c r="AB2212" s="68"/>
      <c r="AC2212" s="68"/>
      <c r="AD2212" s="68"/>
      <c r="AE2212" s="68"/>
      <c r="AF2212" s="68"/>
      <c r="AG2212" s="68"/>
      <c r="AH2212" s="68"/>
      <c r="AI2212" s="68"/>
      <c r="AJ2212" s="68"/>
      <c r="AK2212" s="68"/>
      <c r="AL2212" s="68"/>
      <c r="AM2212" s="68"/>
      <c r="AN2212" s="68"/>
      <c r="AO2212" s="68"/>
      <c r="AP2212" s="68"/>
      <c r="AQ2212" s="68"/>
      <c r="AR2212" s="68"/>
      <c r="AS2212" s="68"/>
      <c r="AT2212" s="68"/>
      <c r="AU2212" s="68"/>
      <c r="AV2212" s="68"/>
      <c r="AW2212" s="68"/>
      <c r="AX2212" s="68"/>
      <c r="AY2212" s="68"/>
      <c r="AZ2212" s="68"/>
      <c r="BA2212" s="68"/>
      <c r="BB2212" s="68"/>
      <c r="BC2212" s="68"/>
      <c r="BD2212" s="68"/>
      <c r="BE2212" s="68"/>
      <c r="BF2212" s="68"/>
      <c r="BG2212" s="68"/>
      <c r="BH2212" s="68"/>
      <c r="BI2212" s="68"/>
      <c r="BJ2212" s="68"/>
      <c r="BK2212" s="68"/>
      <c r="BL2212" s="68"/>
      <c r="BM2212" s="68"/>
      <c r="BN2212" s="68"/>
      <c r="BO2212" s="68"/>
      <c r="BP2212" s="68"/>
      <c r="BQ2212" s="68"/>
      <c r="BR2212" s="68"/>
      <c r="BS2212" s="46"/>
    </row>
    <row r="2213" spans="4:71" s="47" customFormat="1" ht="9.75" customHeight="1" x14ac:dyDescent="0.3">
      <c r="D2213" s="68"/>
      <c r="E2213" s="68"/>
      <c r="F2213" s="68"/>
      <c r="G2213" s="68"/>
      <c r="H2213" s="68"/>
      <c r="I2213" s="68"/>
      <c r="J2213" s="68"/>
      <c r="K2213" s="68"/>
      <c r="L2213" s="68"/>
      <c r="M2213" s="68"/>
      <c r="N2213" s="68"/>
      <c r="O2213" s="68"/>
      <c r="P2213" s="68"/>
      <c r="Q2213" s="68"/>
      <c r="R2213" s="68"/>
      <c r="S2213" s="68"/>
      <c r="T2213" s="68"/>
      <c r="U2213" s="68"/>
      <c r="V2213" s="68"/>
      <c r="W2213" s="68"/>
      <c r="X2213" s="68"/>
      <c r="Y2213" s="68"/>
      <c r="Z2213" s="68"/>
      <c r="AA2213" s="68"/>
      <c r="AB2213" s="68"/>
      <c r="AC2213" s="68"/>
      <c r="AD2213" s="68"/>
      <c r="AE2213" s="68"/>
      <c r="AF2213" s="68"/>
      <c r="AG2213" s="68"/>
      <c r="AH2213" s="68"/>
      <c r="AI2213" s="68"/>
      <c r="AJ2213" s="68"/>
      <c r="AK2213" s="68"/>
      <c r="AL2213" s="68"/>
      <c r="AM2213" s="68"/>
      <c r="AN2213" s="68"/>
      <c r="AO2213" s="68"/>
      <c r="AP2213" s="68"/>
      <c r="AQ2213" s="68"/>
      <c r="AR2213" s="68"/>
      <c r="AS2213" s="68"/>
      <c r="AT2213" s="68"/>
      <c r="AU2213" s="68"/>
      <c r="AV2213" s="68"/>
      <c r="AW2213" s="68"/>
      <c r="AX2213" s="68"/>
      <c r="AY2213" s="68"/>
      <c r="AZ2213" s="68"/>
      <c r="BA2213" s="68"/>
      <c r="BB2213" s="68"/>
      <c r="BC2213" s="68"/>
      <c r="BD2213" s="68"/>
      <c r="BE2213" s="68"/>
      <c r="BF2213" s="68"/>
      <c r="BG2213" s="68"/>
      <c r="BH2213" s="68"/>
      <c r="BI2213" s="68"/>
      <c r="BJ2213" s="68"/>
      <c r="BK2213" s="68"/>
      <c r="BL2213" s="68"/>
      <c r="BM2213" s="68"/>
      <c r="BN2213" s="68"/>
      <c r="BO2213" s="68"/>
      <c r="BP2213" s="68"/>
      <c r="BQ2213" s="68"/>
      <c r="BR2213" s="68"/>
      <c r="BS2213" s="46"/>
    </row>
    <row r="2214" spans="4:71" s="47" customFormat="1" ht="9.75" customHeight="1" x14ac:dyDescent="0.3">
      <c r="D2214" s="68"/>
      <c r="E2214" s="68"/>
      <c r="F2214" s="68"/>
      <c r="G2214" s="68"/>
      <c r="H2214" s="68"/>
      <c r="I2214" s="68"/>
      <c r="J2214" s="68"/>
      <c r="K2214" s="68"/>
      <c r="L2214" s="68"/>
      <c r="M2214" s="68"/>
      <c r="N2214" s="68"/>
      <c r="O2214" s="68"/>
      <c r="P2214" s="68"/>
      <c r="Q2214" s="68"/>
      <c r="R2214" s="68"/>
      <c r="S2214" s="68"/>
      <c r="T2214" s="68"/>
      <c r="U2214" s="68"/>
      <c r="V2214" s="68"/>
      <c r="W2214" s="68"/>
      <c r="X2214" s="68"/>
      <c r="Y2214" s="68"/>
      <c r="Z2214" s="68"/>
      <c r="AA2214" s="68"/>
      <c r="AB2214" s="68"/>
      <c r="AC2214" s="68"/>
      <c r="AD2214" s="68"/>
      <c r="AE2214" s="68"/>
      <c r="AF2214" s="68"/>
      <c r="AG2214" s="68"/>
      <c r="AH2214" s="68"/>
      <c r="AI2214" s="68"/>
      <c r="AJ2214" s="68"/>
      <c r="AK2214" s="68"/>
      <c r="AL2214" s="68"/>
      <c r="AM2214" s="68"/>
      <c r="AN2214" s="68"/>
      <c r="AO2214" s="68"/>
      <c r="AP2214" s="68"/>
      <c r="AQ2214" s="68"/>
      <c r="AR2214" s="68"/>
      <c r="AS2214" s="68"/>
      <c r="AT2214" s="68"/>
      <c r="AU2214" s="68"/>
      <c r="AV2214" s="68"/>
      <c r="AW2214" s="68"/>
      <c r="AX2214" s="68"/>
      <c r="AY2214" s="68"/>
      <c r="AZ2214" s="68"/>
      <c r="BA2214" s="68"/>
      <c r="BB2214" s="68"/>
      <c r="BC2214" s="68"/>
      <c r="BD2214" s="68"/>
      <c r="BE2214" s="68"/>
      <c r="BF2214" s="68"/>
      <c r="BG2214" s="68"/>
      <c r="BH2214" s="68"/>
      <c r="BI2214" s="68"/>
      <c r="BJ2214" s="68"/>
      <c r="BK2214" s="68"/>
      <c r="BL2214" s="68"/>
      <c r="BM2214" s="68"/>
      <c r="BN2214" s="68"/>
      <c r="BO2214" s="68"/>
      <c r="BP2214" s="68"/>
      <c r="BQ2214" s="68"/>
      <c r="BR2214" s="68"/>
      <c r="BS2214" s="46"/>
    </row>
    <row r="2215" spans="4:71" s="47" customFormat="1" ht="9.75" customHeight="1" x14ac:dyDescent="0.3">
      <c r="D2215" s="68"/>
      <c r="E2215" s="68"/>
      <c r="F2215" s="68"/>
      <c r="G2215" s="68"/>
      <c r="H2215" s="68"/>
      <c r="I2215" s="68"/>
      <c r="J2215" s="68"/>
      <c r="K2215" s="68"/>
      <c r="L2215" s="68"/>
      <c r="M2215" s="68"/>
      <c r="N2215" s="68"/>
      <c r="O2215" s="68"/>
      <c r="P2215" s="68"/>
      <c r="Q2215" s="68"/>
      <c r="R2215" s="68"/>
      <c r="S2215" s="68"/>
      <c r="T2215" s="68"/>
      <c r="U2215" s="68"/>
      <c r="V2215" s="68"/>
      <c r="W2215" s="68"/>
      <c r="X2215" s="68"/>
      <c r="Y2215" s="68"/>
      <c r="Z2215" s="68"/>
      <c r="AA2215" s="68"/>
      <c r="AB2215" s="68"/>
      <c r="AC2215" s="68"/>
      <c r="AD2215" s="68"/>
      <c r="AE2215" s="68"/>
      <c r="AF2215" s="68"/>
      <c r="AG2215" s="68"/>
      <c r="AH2215" s="68"/>
      <c r="AI2215" s="68"/>
      <c r="AJ2215" s="68"/>
      <c r="AK2215" s="68"/>
      <c r="AL2215" s="68"/>
      <c r="AM2215" s="68"/>
      <c r="AN2215" s="68"/>
      <c r="AO2215" s="68"/>
      <c r="AP2215" s="68"/>
      <c r="AQ2215" s="68"/>
      <c r="AR2215" s="68"/>
      <c r="AS2215" s="68"/>
      <c r="AT2215" s="68"/>
      <c r="AU2215" s="68"/>
      <c r="AV2215" s="68"/>
      <c r="AW2215" s="68"/>
      <c r="AX2215" s="68"/>
      <c r="AY2215" s="68"/>
      <c r="AZ2215" s="68"/>
      <c r="BA2215" s="68"/>
      <c r="BB2215" s="68"/>
      <c r="BC2215" s="68"/>
      <c r="BD2215" s="68"/>
      <c r="BE2215" s="68"/>
      <c r="BF2215" s="68"/>
      <c r="BG2215" s="68"/>
      <c r="BH2215" s="68"/>
      <c r="BI2215" s="68"/>
      <c r="BJ2215" s="68"/>
      <c r="BK2215" s="68"/>
      <c r="BL2215" s="68"/>
      <c r="BM2215" s="68"/>
      <c r="BN2215" s="68"/>
      <c r="BO2215" s="68"/>
      <c r="BP2215" s="68"/>
      <c r="BQ2215" s="68"/>
      <c r="BR2215" s="68"/>
      <c r="BS2215" s="46"/>
    </row>
    <row r="2216" spans="4:71" s="47" customFormat="1" ht="9.75" customHeight="1" x14ac:dyDescent="0.3">
      <c r="D2216" s="68"/>
      <c r="E2216" s="68"/>
      <c r="F2216" s="68"/>
      <c r="G2216" s="68"/>
      <c r="H2216" s="68"/>
      <c r="I2216" s="68"/>
      <c r="J2216" s="68"/>
      <c r="K2216" s="68"/>
      <c r="L2216" s="68"/>
      <c r="M2216" s="68"/>
      <c r="N2216" s="68"/>
      <c r="O2216" s="68"/>
      <c r="P2216" s="68"/>
      <c r="Q2216" s="68"/>
      <c r="R2216" s="68"/>
      <c r="S2216" s="68"/>
      <c r="T2216" s="68"/>
      <c r="U2216" s="68"/>
      <c r="V2216" s="68"/>
      <c r="W2216" s="68"/>
      <c r="X2216" s="68"/>
      <c r="Y2216" s="68"/>
      <c r="Z2216" s="68"/>
      <c r="AA2216" s="68"/>
      <c r="AB2216" s="68"/>
      <c r="AC2216" s="68"/>
      <c r="AD2216" s="68"/>
      <c r="AE2216" s="68"/>
      <c r="AF2216" s="68"/>
      <c r="AG2216" s="68"/>
      <c r="AH2216" s="68"/>
      <c r="AI2216" s="68"/>
      <c r="AJ2216" s="68"/>
      <c r="AK2216" s="68"/>
      <c r="AL2216" s="68"/>
      <c r="AM2216" s="68"/>
      <c r="AN2216" s="68"/>
      <c r="AO2216" s="68"/>
      <c r="AP2216" s="68"/>
      <c r="AQ2216" s="68"/>
      <c r="AR2216" s="68"/>
      <c r="AS2216" s="68"/>
      <c r="AT2216" s="68"/>
      <c r="AU2216" s="68"/>
      <c r="AV2216" s="68"/>
      <c r="AW2216" s="68"/>
      <c r="AX2216" s="68"/>
      <c r="AY2216" s="68"/>
      <c r="AZ2216" s="68"/>
      <c r="BA2216" s="68"/>
      <c r="BB2216" s="68"/>
      <c r="BC2216" s="68"/>
      <c r="BD2216" s="68"/>
      <c r="BE2216" s="68"/>
      <c r="BF2216" s="68"/>
      <c r="BG2216" s="68"/>
      <c r="BH2216" s="68"/>
      <c r="BI2216" s="68"/>
      <c r="BJ2216" s="68"/>
      <c r="BK2216" s="68"/>
      <c r="BL2216" s="68"/>
      <c r="BM2216" s="68"/>
      <c r="BN2216" s="68"/>
      <c r="BO2216" s="68"/>
      <c r="BP2216" s="68"/>
      <c r="BQ2216" s="68"/>
      <c r="BR2216" s="68"/>
      <c r="BS2216" s="46"/>
    </row>
    <row r="2217" spans="4:71" s="47" customFormat="1" ht="9.75" customHeight="1" x14ac:dyDescent="0.3">
      <c r="D2217" s="68"/>
      <c r="E2217" s="68"/>
      <c r="F2217" s="68"/>
      <c r="G2217" s="68"/>
      <c r="H2217" s="68"/>
      <c r="I2217" s="68"/>
      <c r="J2217" s="68"/>
      <c r="K2217" s="68"/>
      <c r="L2217" s="68"/>
      <c r="M2217" s="68"/>
      <c r="N2217" s="68"/>
      <c r="O2217" s="68"/>
      <c r="P2217" s="68"/>
      <c r="Q2217" s="68"/>
      <c r="R2217" s="68"/>
      <c r="S2217" s="68"/>
      <c r="T2217" s="68"/>
      <c r="U2217" s="68"/>
      <c r="V2217" s="68"/>
      <c r="W2217" s="68"/>
      <c r="X2217" s="68"/>
      <c r="Y2217" s="68"/>
      <c r="Z2217" s="68"/>
      <c r="AA2217" s="68"/>
      <c r="AB2217" s="68"/>
      <c r="AC2217" s="68"/>
      <c r="AD2217" s="68"/>
      <c r="AE2217" s="68"/>
      <c r="AF2217" s="68"/>
      <c r="AG2217" s="68"/>
      <c r="AH2217" s="68"/>
      <c r="AI2217" s="68"/>
      <c r="AJ2217" s="68"/>
      <c r="AK2217" s="68"/>
      <c r="AL2217" s="68"/>
      <c r="AM2217" s="68"/>
      <c r="AN2217" s="68"/>
      <c r="AO2217" s="68"/>
      <c r="AP2217" s="68"/>
      <c r="AQ2217" s="68"/>
      <c r="AR2217" s="68"/>
      <c r="AS2217" s="68"/>
      <c r="AT2217" s="68"/>
      <c r="AU2217" s="68"/>
      <c r="AV2217" s="68"/>
      <c r="AW2217" s="68"/>
      <c r="AX2217" s="68"/>
      <c r="AY2217" s="68"/>
      <c r="AZ2217" s="68"/>
      <c r="BA2217" s="68"/>
      <c r="BB2217" s="68"/>
      <c r="BC2217" s="68"/>
      <c r="BD2217" s="68"/>
      <c r="BE2217" s="68"/>
      <c r="BF2217" s="68"/>
      <c r="BG2217" s="68"/>
      <c r="BH2217" s="68"/>
      <c r="BI2217" s="68"/>
      <c r="BJ2217" s="68"/>
      <c r="BK2217" s="68"/>
      <c r="BL2217" s="68"/>
      <c r="BM2217" s="68"/>
      <c r="BN2217" s="68"/>
      <c r="BO2217" s="68"/>
      <c r="BP2217" s="68"/>
      <c r="BQ2217" s="68"/>
      <c r="BR2217" s="68"/>
      <c r="BS2217" s="46"/>
    </row>
    <row r="2218" spans="4:71" s="47" customFormat="1" ht="9.75" customHeight="1" x14ac:dyDescent="0.3">
      <c r="D2218" s="68"/>
      <c r="E2218" s="68"/>
      <c r="F2218" s="68"/>
      <c r="G2218" s="68"/>
      <c r="H2218" s="68"/>
      <c r="I2218" s="68"/>
      <c r="J2218" s="68"/>
      <c r="K2218" s="68"/>
      <c r="L2218" s="68"/>
      <c r="M2218" s="68"/>
      <c r="N2218" s="68"/>
      <c r="O2218" s="68"/>
      <c r="P2218" s="68"/>
      <c r="Q2218" s="68"/>
      <c r="R2218" s="68"/>
      <c r="S2218" s="68"/>
      <c r="T2218" s="68"/>
      <c r="U2218" s="68"/>
      <c r="V2218" s="68"/>
      <c r="W2218" s="68"/>
      <c r="X2218" s="68"/>
      <c r="Y2218" s="68"/>
      <c r="Z2218" s="68"/>
      <c r="AA2218" s="68"/>
      <c r="AB2218" s="68"/>
      <c r="AC2218" s="68"/>
      <c r="AD2218" s="68"/>
      <c r="AE2218" s="68"/>
      <c r="AF2218" s="68"/>
      <c r="AG2218" s="68"/>
      <c r="AH2218" s="68"/>
      <c r="AI2218" s="68"/>
      <c r="AJ2218" s="68"/>
      <c r="AK2218" s="68"/>
      <c r="AL2218" s="68"/>
      <c r="AM2218" s="68"/>
      <c r="AN2218" s="68"/>
      <c r="AO2218" s="68"/>
      <c r="AP2218" s="68"/>
      <c r="AQ2218" s="68"/>
      <c r="AR2218" s="68"/>
      <c r="AS2218" s="68"/>
      <c r="AT2218" s="68"/>
      <c r="AU2218" s="68"/>
      <c r="AV2218" s="68"/>
      <c r="AW2218" s="68"/>
      <c r="AX2218" s="68"/>
      <c r="AY2218" s="68"/>
      <c r="AZ2218" s="68"/>
      <c r="BA2218" s="68"/>
      <c r="BB2218" s="68"/>
      <c r="BC2218" s="68"/>
      <c r="BD2218" s="68"/>
      <c r="BE2218" s="68"/>
      <c r="BF2218" s="68"/>
      <c r="BG2218" s="68"/>
      <c r="BH2218" s="68"/>
      <c r="BI2218" s="68"/>
      <c r="BJ2218" s="68"/>
      <c r="BK2218" s="68"/>
      <c r="BL2218" s="68"/>
      <c r="BM2218" s="68"/>
      <c r="BN2218" s="68"/>
      <c r="BO2218" s="68"/>
      <c r="BP2218" s="68"/>
      <c r="BQ2218" s="68"/>
      <c r="BR2218" s="68"/>
      <c r="BS2218" s="46"/>
    </row>
    <row r="2219" spans="4:71" s="47" customFormat="1" ht="9.75" customHeight="1" x14ac:dyDescent="0.3">
      <c r="D2219" s="68"/>
      <c r="E2219" s="68"/>
      <c r="F2219" s="68"/>
      <c r="G2219" s="68"/>
      <c r="H2219" s="68"/>
      <c r="I2219" s="68"/>
      <c r="J2219" s="68"/>
      <c r="K2219" s="68"/>
      <c r="L2219" s="68"/>
      <c r="M2219" s="68"/>
      <c r="N2219" s="68"/>
      <c r="O2219" s="68"/>
      <c r="P2219" s="68"/>
      <c r="Q2219" s="68"/>
      <c r="R2219" s="68"/>
      <c r="S2219" s="68"/>
      <c r="T2219" s="68"/>
      <c r="U2219" s="68"/>
      <c r="V2219" s="68"/>
      <c r="W2219" s="68"/>
      <c r="X2219" s="68"/>
      <c r="Y2219" s="68"/>
      <c r="Z2219" s="68"/>
      <c r="AA2219" s="68"/>
      <c r="AB2219" s="68"/>
      <c r="AC2219" s="68"/>
      <c r="AD2219" s="68"/>
      <c r="AE2219" s="68"/>
      <c r="AF2219" s="68"/>
      <c r="AG2219" s="68"/>
      <c r="AH2219" s="68"/>
      <c r="AI2219" s="68"/>
      <c r="AJ2219" s="68"/>
      <c r="AK2219" s="68"/>
      <c r="AL2219" s="68"/>
      <c r="AM2219" s="68"/>
      <c r="AN2219" s="68"/>
      <c r="AO2219" s="68"/>
      <c r="AP2219" s="68"/>
      <c r="AQ2219" s="68"/>
      <c r="AR2219" s="68"/>
      <c r="AS2219" s="68"/>
      <c r="AT2219" s="68"/>
      <c r="AU2219" s="68"/>
      <c r="AV2219" s="68"/>
      <c r="AW2219" s="68"/>
      <c r="AX2219" s="68"/>
      <c r="AY2219" s="68"/>
      <c r="AZ2219" s="68"/>
      <c r="BA2219" s="68"/>
      <c r="BB2219" s="68"/>
      <c r="BC2219" s="68"/>
      <c r="BD2219" s="68"/>
      <c r="BE2219" s="68"/>
      <c r="BF2219" s="68"/>
      <c r="BG2219" s="68"/>
      <c r="BH2219" s="68"/>
      <c r="BI2219" s="68"/>
      <c r="BJ2219" s="68"/>
      <c r="BK2219" s="68"/>
      <c r="BL2219" s="68"/>
      <c r="BM2219" s="68"/>
      <c r="BN2219" s="68"/>
      <c r="BO2219" s="68"/>
      <c r="BP2219" s="68"/>
      <c r="BQ2219" s="68"/>
      <c r="BR2219" s="68"/>
      <c r="BS2219" s="46"/>
    </row>
    <row r="2220" spans="4:71" s="47" customFormat="1" ht="9.75" customHeight="1" x14ac:dyDescent="0.3">
      <c r="D2220" s="68"/>
      <c r="E2220" s="68"/>
      <c r="F2220" s="68"/>
      <c r="G2220" s="68"/>
      <c r="H2220" s="68"/>
      <c r="I2220" s="68"/>
      <c r="J2220" s="68"/>
      <c r="K2220" s="68"/>
      <c r="L2220" s="68"/>
      <c r="M2220" s="68"/>
      <c r="N2220" s="68"/>
      <c r="O2220" s="68"/>
      <c r="P2220" s="68"/>
      <c r="Q2220" s="68"/>
      <c r="R2220" s="68"/>
      <c r="S2220" s="68"/>
      <c r="T2220" s="68"/>
      <c r="U2220" s="68"/>
      <c r="V2220" s="68"/>
      <c r="W2220" s="68"/>
      <c r="X2220" s="68"/>
      <c r="Y2220" s="68"/>
      <c r="Z2220" s="68"/>
      <c r="AA2220" s="68"/>
      <c r="AB2220" s="68"/>
      <c r="AC2220" s="68"/>
      <c r="AD2220" s="68"/>
      <c r="AE2220" s="68"/>
      <c r="AF2220" s="68"/>
      <c r="AG2220" s="68"/>
      <c r="AH2220" s="68"/>
      <c r="AI2220" s="68"/>
      <c r="AJ2220" s="68"/>
      <c r="AK2220" s="68"/>
      <c r="AL2220" s="68"/>
      <c r="AM2220" s="68"/>
      <c r="AN2220" s="68"/>
      <c r="AO2220" s="68"/>
      <c r="AP2220" s="68"/>
      <c r="AQ2220" s="68"/>
      <c r="AR2220" s="68"/>
      <c r="AS2220" s="68"/>
      <c r="AT2220" s="68"/>
      <c r="AU2220" s="68"/>
      <c r="AV2220" s="68"/>
      <c r="AW2220" s="68"/>
      <c r="AX2220" s="68"/>
      <c r="AY2220" s="68"/>
      <c r="AZ2220" s="68"/>
      <c r="BA2220" s="68"/>
      <c r="BB2220" s="68"/>
      <c r="BC2220" s="68"/>
      <c r="BD2220" s="68"/>
      <c r="BE2220" s="68"/>
      <c r="BF2220" s="68"/>
      <c r="BG2220" s="68"/>
      <c r="BH2220" s="68"/>
      <c r="BI2220" s="68"/>
      <c r="BJ2220" s="68"/>
      <c r="BK2220" s="68"/>
      <c r="BL2220" s="68"/>
      <c r="BM2220" s="68"/>
      <c r="BN2220" s="68"/>
      <c r="BO2220" s="68"/>
      <c r="BP2220" s="68"/>
      <c r="BQ2220" s="68"/>
      <c r="BR2220" s="68"/>
      <c r="BS2220" s="46"/>
    </row>
    <row r="2221" spans="4:71" s="47" customFormat="1" ht="9.75" customHeight="1" x14ac:dyDescent="0.3">
      <c r="D2221" s="68"/>
      <c r="E2221" s="68"/>
      <c r="F2221" s="68"/>
      <c r="G2221" s="68"/>
      <c r="H2221" s="68"/>
      <c r="I2221" s="68"/>
      <c r="J2221" s="68"/>
      <c r="K2221" s="68"/>
      <c r="L2221" s="68"/>
      <c r="M2221" s="68"/>
      <c r="N2221" s="68"/>
      <c r="O2221" s="68"/>
      <c r="P2221" s="68"/>
      <c r="Q2221" s="68"/>
      <c r="R2221" s="68"/>
      <c r="S2221" s="68"/>
      <c r="T2221" s="68"/>
      <c r="U2221" s="68"/>
      <c r="V2221" s="68"/>
      <c r="W2221" s="68"/>
      <c r="X2221" s="68"/>
      <c r="Y2221" s="68"/>
      <c r="Z2221" s="68"/>
      <c r="AA2221" s="68"/>
      <c r="AB2221" s="68"/>
      <c r="AC2221" s="68"/>
      <c r="AD2221" s="68"/>
      <c r="AE2221" s="68"/>
      <c r="AF2221" s="68"/>
      <c r="AG2221" s="68"/>
      <c r="AH2221" s="68"/>
      <c r="AI2221" s="68"/>
      <c r="AJ2221" s="68"/>
      <c r="AK2221" s="68"/>
      <c r="AL2221" s="68"/>
      <c r="AM2221" s="68"/>
      <c r="AN2221" s="68"/>
      <c r="AO2221" s="68"/>
      <c r="AP2221" s="68"/>
      <c r="AQ2221" s="68"/>
      <c r="AR2221" s="68"/>
      <c r="AS2221" s="68"/>
      <c r="AT2221" s="68"/>
      <c r="AU2221" s="68"/>
      <c r="AV2221" s="68"/>
      <c r="AW2221" s="68"/>
      <c r="AX2221" s="68"/>
      <c r="AY2221" s="68"/>
      <c r="AZ2221" s="68"/>
      <c r="BA2221" s="68"/>
      <c r="BB2221" s="68"/>
      <c r="BC2221" s="68"/>
      <c r="BD2221" s="68"/>
      <c r="BE2221" s="68"/>
      <c r="BF2221" s="68"/>
      <c r="BG2221" s="68"/>
      <c r="BH2221" s="68"/>
      <c r="BI2221" s="68"/>
      <c r="BJ2221" s="68"/>
      <c r="BK2221" s="68"/>
      <c r="BL2221" s="68"/>
      <c r="BM2221" s="68"/>
      <c r="BN2221" s="68"/>
      <c r="BO2221" s="68"/>
      <c r="BP2221" s="68"/>
      <c r="BQ2221" s="68"/>
      <c r="BR2221" s="68"/>
      <c r="BS2221" s="46"/>
    </row>
    <row r="2222" spans="4:71" s="47" customFormat="1" ht="9.75" customHeight="1" x14ac:dyDescent="0.3">
      <c r="D2222" s="68"/>
      <c r="E2222" s="68"/>
      <c r="F2222" s="68"/>
      <c r="G2222" s="68"/>
      <c r="H2222" s="68"/>
      <c r="I2222" s="68"/>
      <c r="J2222" s="68"/>
      <c r="K2222" s="68"/>
      <c r="L2222" s="68"/>
      <c r="M2222" s="68"/>
      <c r="N2222" s="68"/>
      <c r="O2222" s="68"/>
      <c r="P2222" s="68"/>
      <c r="Q2222" s="68"/>
      <c r="R2222" s="68"/>
      <c r="S2222" s="68"/>
      <c r="T2222" s="68"/>
      <c r="U2222" s="68"/>
      <c r="V2222" s="68"/>
      <c r="W2222" s="68"/>
      <c r="X2222" s="68"/>
      <c r="Y2222" s="68"/>
      <c r="Z2222" s="68"/>
      <c r="AA2222" s="68"/>
      <c r="AB2222" s="68"/>
      <c r="AC2222" s="68"/>
      <c r="AD2222" s="68"/>
      <c r="AE2222" s="68"/>
      <c r="AF2222" s="68"/>
      <c r="AG2222" s="68"/>
      <c r="AH2222" s="68"/>
      <c r="AI2222" s="68"/>
      <c r="AJ2222" s="68"/>
      <c r="AK2222" s="68"/>
      <c r="AL2222" s="68"/>
      <c r="AM2222" s="68"/>
      <c r="AN2222" s="68"/>
      <c r="AO2222" s="68"/>
      <c r="AP2222" s="68"/>
      <c r="AQ2222" s="68"/>
      <c r="AR2222" s="68"/>
      <c r="AS2222" s="68"/>
      <c r="AT2222" s="68"/>
      <c r="AU2222" s="68"/>
      <c r="AV2222" s="68"/>
      <c r="AW2222" s="68"/>
      <c r="AX2222" s="68"/>
      <c r="AY2222" s="68"/>
      <c r="AZ2222" s="68"/>
      <c r="BA2222" s="68"/>
      <c r="BB2222" s="68"/>
      <c r="BC2222" s="68"/>
      <c r="BD2222" s="68"/>
      <c r="BE2222" s="68"/>
      <c r="BF2222" s="68"/>
      <c r="BG2222" s="68"/>
      <c r="BH2222" s="68"/>
      <c r="BI2222" s="68"/>
      <c r="BJ2222" s="68"/>
      <c r="BK2222" s="68"/>
      <c r="BL2222" s="68"/>
      <c r="BM2222" s="68"/>
      <c r="BN2222" s="68"/>
      <c r="BO2222" s="68"/>
      <c r="BP2222" s="68"/>
      <c r="BQ2222" s="68"/>
      <c r="BR2222" s="68"/>
      <c r="BS2222" s="46"/>
    </row>
    <row r="2223" spans="4:71" s="47" customFormat="1" ht="9.75" customHeight="1" x14ac:dyDescent="0.3">
      <c r="D2223" s="68"/>
      <c r="E2223" s="68"/>
      <c r="F2223" s="68"/>
      <c r="G2223" s="68"/>
      <c r="H2223" s="68"/>
      <c r="I2223" s="68"/>
      <c r="J2223" s="68"/>
      <c r="K2223" s="68"/>
      <c r="L2223" s="68"/>
      <c r="M2223" s="68"/>
      <c r="N2223" s="68"/>
      <c r="O2223" s="68"/>
      <c r="P2223" s="68"/>
      <c r="Q2223" s="68"/>
      <c r="R2223" s="68"/>
      <c r="S2223" s="68"/>
      <c r="T2223" s="68"/>
      <c r="U2223" s="68"/>
      <c r="V2223" s="68"/>
      <c r="W2223" s="68"/>
      <c r="X2223" s="68"/>
      <c r="Y2223" s="68"/>
      <c r="Z2223" s="68"/>
      <c r="AA2223" s="68"/>
      <c r="AB2223" s="68"/>
      <c r="AC2223" s="68"/>
      <c r="AD2223" s="68"/>
      <c r="AE2223" s="68"/>
      <c r="AF2223" s="68"/>
      <c r="AG2223" s="68"/>
      <c r="AH2223" s="68"/>
      <c r="AI2223" s="68"/>
      <c r="AJ2223" s="68"/>
      <c r="AK2223" s="68"/>
      <c r="AL2223" s="68"/>
      <c r="AM2223" s="68"/>
      <c r="AN2223" s="68"/>
      <c r="AO2223" s="68"/>
      <c r="AP2223" s="68"/>
      <c r="AQ2223" s="68"/>
      <c r="AR2223" s="68"/>
      <c r="AS2223" s="68"/>
      <c r="AT2223" s="68"/>
      <c r="AU2223" s="68"/>
      <c r="AV2223" s="68"/>
      <c r="AW2223" s="68"/>
      <c r="AX2223" s="68"/>
      <c r="AY2223" s="68"/>
      <c r="AZ2223" s="68"/>
      <c r="BA2223" s="68"/>
      <c r="BB2223" s="68"/>
      <c r="BC2223" s="68"/>
      <c r="BD2223" s="68"/>
      <c r="BE2223" s="68"/>
      <c r="BF2223" s="68"/>
      <c r="BG2223" s="68"/>
      <c r="BH2223" s="68"/>
      <c r="BI2223" s="68"/>
      <c r="BJ2223" s="68"/>
      <c r="BK2223" s="68"/>
      <c r="BL2223" s="68"/>
      <c r="BM2223" s="68"/>
      <c r="BN2223" s="68"/>
      <c r="BO2223" s="68"/>
      <c r="BP2223" s="68"/>
      <c r="BQ2223" s="68"/>
      <c r="BR2223" s="68"/>
      <c r="BS2223" s="46"/>
    </row>
    <row r="2224" spans="4:71" s="47" customFormat="1" ht="9.75" customHeight="1" x14ac:dyDescent="0.3">
      <c r="D2224" s="68"/>
      <c r="E2224" s="68"/>
      <c r="F2224" s="68"/>
      <c r="G2224" s="68"/>
      <c r="H2224" s="68"/>
      <c r="I2224" s="68"/>
      <c r="J2224" s="68"/>
      <c r="K2224" s="68"/>
      <c r="L2224" s="68"/>
      <c r="M2224" s="68"/>
      <c r="N2224" s="68"/>
      <c r="O2224" s="68"/>
      <c r="P2224" s="68"/>
      <c r="Q2224" s="68"/>
      <c r="R2224" s="68"/>
      <c r="S2224" s="68"/>
      <c r="T2224" s="68"/>
      <c r="U2224" s="68"/>
      <c r="V2224" s="68"/>
      <c r="W2224" s="68"/>
      <c r="X2224" s="68"/>
      <c r="Y2224" s="68"/>
      <c r="Z2224" s="68"/>
      <c r="AA2224" s="68"/>
      <c r="AB2224" s="68"/>
      <c r="AC2224" s="68"/>
      <c r="AD2224" s="68"/>
      <c r="AE2224" s="68"/>
      <c r="AF2224" s="68"/>
      <c r="AG2224" s="68"/>
      <c r="AH2224" s="68"/>
      <c r="AI2224" s="68"/>
      <c r="AJ2224" s="68"/>
      <c r="AK2224" s="68"/>
      <c r="AL2224" s="68"/>
      <c r="AM2224" s="68"/>
      <c r="AN2224" s="68"/>
      <c r="AO2224" s="68"/>
      <c r="AP2224" s="68"/>
      <c r="AQ2224" s="68"/>
      <c r="AR2224" s="68"/>
      <c r="AS2224" s="68"/>
      <c r="AT2224" s="68"/>
      <c r="AU2224" s="68"/>
      <c r="AV2224" s="68"/>
      <c r="AW2224" s="68"/>
      <c r="AX2224" s="68"/>
      <c r="AY2224" s="68"/>
      <c r="AZ2224" s="68"/>
      <c r="BA2224" s="68"/>
      <c r="BB2224" s="68"/>
      <c r="BC2224" s="68"/>
      <c r="BD2224" s="68"/>
      <c r="BE2224" s="68"/>
      <c r="BF2224" s="68"/>
      <c r="BG2224" s="68"/>
      <c r="BH2224" s="68"/>
      <c r="BI2224" s="68"/>
      <c r="BJ2224" s="68"/>
      <c r="BK2224" s="68"/>
      <c r="BL2224" s="68"/>
      <c r="BM2224" s="68"/>
      <c r="BN2224" s="68"/>
      <c r="BO2224" s="68"/>
      <c r="BP2224" s="68"/>
      <c r="BQ2224" s="68"/>
      <c r="BR2224" s="68"/>
      <c r="BS2224" s="46"/>
    </row>
    <row r="2225" spans="4:71" s="47" customFormat="1" ht="9.75" customHeight="1" x14ac:dyDescent="0.3">
      <c r="D2225" s="68"/>
      <c r="E2225" s="68"/>
      <c r="F2225" s="68"/>
      <c r="G2225" s="68"/>
      <c r="H2225" s="68"/>
      <c r="I2225" s="68"/>
      <c r="J2225" s="68"/>
      <c r="K2225" s="68"/>
      <c r="L2225" s="68"/>
      <c r="M2225" s="68"/>
      <c r="N2225" s="68"/>
      <c r="O2225" s="68"/>
      <c r="P2225" s="68"/>
      <c r="Q2225" s="68"/>
      <c r="R2225" s="68"/>
      <c r="S2225" s="68"/>
      <c r="T2225" s="68"/>
      <c r="U2225" s="68"/>
      <c r="V2225" s="68"/>
      <c r="W2225" s="68"/>
      <c r="X2225" s="68"/>
      <c r="Y2225" s="68"/>
      <c r="Z2225" s="68"/>
      <c r="AA2225" s="68"/>
      <c r="AB2225" s="68"/>
      <c r="AC2225" s="68"/>
      <c r="AD2225" s="68"/>
      <c r="AE2225" s="68"/>
      <c r="AF2225" s="68"/>
      <c r="AG2225" s="68"/>
      <c r="AH2225" s="68"/>
      <c r="AI2225" s="68"/>
      <c r="AJ2225" s="68"/>
      <c r="AK2225" s="68"/>
      <c r="AL2225" s="68"/>
      <c r="AM2225" s="68"/>
      <c r="AN2225" s="68"/>
      <c r="AO2225" s="68"/>
      <c r="AP2225" s="68"/>
      <c r="AQ2225" s="68"/>
      <c r="AR2225" s="68"/>
      <c r="AS2225" s="68"/>
      <c r="AT2225" s="68"/>
      <c r="AU2225" s="68"/>
      <c r="AV2225" s="68"/>
      <c r="AW2225" s="68"/>
      <c r="AX2225" s="68"/>
      <c r="AY2225" s="68"/>
      <c r="AZ2225" s="68"/>
      <c r="BA2225" s="68"/>
      <c r="BB2225" s="68"/>
      <c r="BC2225" s="68"/>
      <c r="BD2225" s="68"/>
      <c r="BE2225" s="68"/>
      <c r="BF2225" s="68"/>
      <c r="BG2225" s="68"/>
      <c r="BH2225" s="68"/>
      <c r="BI2225" s="68"/>
      <c r="BJ2225" s="68"/>
      <c r="BK2225" s="68"/>
      <c r="BL2225" s="68"/>
      <c r="BM2225" s="68"/>
      <c r="BN2225" s="68"/>
      <c r="BO2225" s="68"/>
      <c r="BP2225" s="68"/>
      <c r="BQ2225" s="68"/>
      <c r="BR2225" s="68"/>
      <c r="BS2225" s="46"/>
    </row>
    <row r="2226" spans="4:71" s="47" customFormat="1" ht="9.75" customHeight="1" x14ac:dyDescent="0.3">
      <c r="D2226" s="68"/>
      <c r="E2226" s="68"/>
      <c r="F2226" s="68"/>
      <c r="G2226" s="68"/>
      <c r="H2226" s="68"/>
      <c r="I2226" s="68"/>
      <c r="J2226" s="68"/>
      <c r="K2226" s="68"/>
      <c r="L2226" s="68"/>
      <c r="M2226" s="68"/>
      <c r="N2226" s="68"/>
      <c r="O2226" s="68"/>
      <c r="P2226" s="68"/>
      <c r="Q2226" s="68"/>
      <c r="R2226" s="68"/>
      <c r="S2226" s="68"/>
      <c r="T2226" s="68"/>
      <c r="U2226" s="68"/>
      <c r="V2226" s="68"/>
      <c r="W2226" s="68"/>
      <c r="X2226" s="68"/>
      <c r="Y2226" s="68"/>
      <c r="Z2226" s="68"/>
      <c r="AA2226" s="68"/>
      <c r="AB2226" s="68"/>
      <c r="AC2226" s="68"/>
      <c r="AD2226" s="68"/>
      <c r="AE2226" s="68"/>
      <c r="AF2226" s="68"/>
      <c r="AG2226" s="68"/>
      <c r="AH2226" s="68"/>
      <c r="AI2226" s="68"/>
      <c r="AJ2226" s="68"/>
      <c r="AK2226" s="68"/>
      <c r="AL2226" s="68"/>
      <c r="AM2226" s="68"/>
      <c r="AN2226" s="68"/>
      <c r="AO2226" s="68"/>
      <c r="AP2226" s="68"/>
      <c r="AQ2226" s="68"/>
      <c r="AR2226" s="68"/>
      <c r="AS2226" s="68"/>
      <c r="AT2226" s="68"/>
      <c r="AU2226" s="68"/>
      <c r="AV2226" s="68"/>
      <c r="AW2226" s="68"/>
      <c r="AX2226" s="68"/>
      <c r="AY2226" s="68"/>
      <c r="AZ2226" s="68"/>
      <c r="BA2226" s="68"/>
      <c r="BB2226" s="68"/>
      <c r="BC2226" s="68"/>
      <c r="BD2226" s="68"/>
      <c r="BE2226" s="68"/>
      <c r="BF2226" s="68"/>
      <c r="BG2226" s="68"/>
      <c r="BH2226" s="68"/>
      <c r="BI2226" s="68"/>
      <c r="BJ2226" s="68"/>
      <c r="BK2226" s="68"/>
      <c r="BL2226" s="68"/>
      <c r="BM2226" s="68"/>
      <c r="BN2226" s="68"/>
      <c r="BO2226" s="68"/>
      <c r="BP2226" s="68"/>
      <c r="BQ2226" s="68"/>
      <c r="BR2226" s="68"/>
      <c r="BS2226" s="46"/>
    </row>
    <row r="2227" spans="4:71" s="47" customFormat="1" ht="9.75" customHeight="1" x14ac:dyDescent="0.3">
      <c r="D2227" s="68"/>
      <c r="E2227" s="68"/>
      <c r="F2227" s="68"/>
      <c r="G2227" s="68"/>
      <c r="H2227" s="68"/>
      <c r="I2227" s="68"/>
      <c r="J2227" s="68"/>
      <c r="K2227" s="68"/>
      <c r="L2227" s="68"/>
      <c r="M2227" s="68"/>
      <c r="N2227" s="68"/>
      <c r="O2227" s="68"/>
      <c r="P2227" s="68"/>
      <c r="Q2227" s="68"/>
      <c r="R2227" s="68"/>
      <c r="S2227" s="68"/>
      <c r="T2227" s="68"/>
      <c r="U2227" s="68"/>
      <c r="V2227" s="68"/>
      <c r="W2227" s="68"/>
      <c r="X2227" s="68"/>
      <c r="Y2227" s="68"/>
      <c r="Z2227" s="68"/>
      <c r="AA2227" s="68"/>
      <c r="AB2227" s="68"/>
      <c r="AC2227" s="68"/>
      <c r="AD2227" s="68"/>
      <c r="AE2227" s="68"/>
      <c r="AF2227" s="68"/>
      <c r="AG2227" s="68"/>
      <c r="AH2227" s="68"/>
      <c r="AI2227" s="68"/>
      <c r="AJ2227" s="68"/>
      <c r="AK2227" s="68"/>
      <c r="AL2227" s="68"/>
      <c r="AM2227" s="68"/>
      <c r="AN2227" s="68"/>
      <c r="AO2227" s="68"/>
      <c r="AP2227" s="68"/>
      <c r="AQ2227" s="68"/>
      <c r="AR2227" s="68"/>
      <c r="AS2227" s="68"/>
      <c r="AT2227" s="68"/>
      <c r="AU2227" s="68"/>
      <c r="AV2227" s="68"/>
      <c r="AW2227" s="68"/>
      <c r="AX2227" s="68"/>
      <c r="AY2227" s="68"/>
      <c r="AZ2227" s="68"/>
      <c r="BA2227" s="68"/>
      <c r="BB2227" s="68"/>
      <c r="BC2227" s="68"/>
      <c r="BD2227" s="68"/>
      <c r="BE2227" s="68"/>
      <c r="BF2227" s="68"/>
      <c r="BG2227" s="68"/>
      <c r="BH2227" s="68"/>
      <c r="BI2227" s="68"/>
      <c r="BJ2227" s="68"/>
      <c r="BK2227" s="68"/>
      <c r="BL2227" s="68"/>
      <c r="BM2227" s="68"/>
      <c r="BN2227" s="68"/>
      <c r="BO2227" s="68"/>
      <c r="BP2227" s="68"/>
      <c r="BQ2227" s="68"/>
      <c r="BR2227" s="68"/>
      <c r="BS2227" s="46"/>
    </row>
    <row r="2228" spans="4:71" s="47" customFormat="1" ht="9.75" customHeight="1" x14ac:dyDescent="0.3">
      <c r="D2228" s="68"/>
      <c r="E2228" s="68"/>
      <c r="F2228" s="68"/>
      <c r="G2228" s="68"/>
      <c r="H2228" s="68"/>
      <c r="I2228" s="68"/>
      <c r="J2228" s="68"/>
      <c r="K2228" s="68"/>
      <c r="L2228" s="68"/>
      <c r="M2228" s="68"/>
      <c r="N2228" s="68"/>
      <c r="O2228" s="68"/>
      <c r="P2228" s="68"/>
      <c r="Q2228" s="68"/>
      <c r="R2228" s="68"/>
      <c r="S2228" s="68"/>
      <c r="T2228" s="68"/>
      <c r="U2228" s="68"/>
      <c r="V2228" s="68"/>
      <c r="W2228" s="68"/>
      <c r="X2228" s="68"/>
      <c r="Y2228" s="68"/>
      <c r="Z2228" s="68"/>
      <c r="AA2228" s="68"/>
      <c r="AB2228" s="68"/>
      <c r="AC2228" s="68"/>
      <c r="AD2228" s="68"/>
      <c r="AE2228" s="68"/>
      <c r="AF2228" s="68"/>
      <c r="AG2228" s="68"/>
      <c r="AH2228" s="68"/>
      <c r="AI2228" s="68"/>
      <c r="AJ2228" s="68"/>
      <c r="AK2228" s="68"/>
      <c r="AL2228" s="68"/>
      <c r="AM2228" s="68"/>
      <c r="AN2228" s="68"/>
      <c r="AO2228" s="68"/>
      <c r="AP2228" s="68"/>
      <c r="AQ2228" s="68"/>
      <c r="AR2228" s="68"/>
      <c r="AS2228" s="68"/>
      <c r="AT2228" s="68"/>
      <c r="AU2228" s="68"/>
      <c r="AV2228" s="68"/>
      <c r="AW2228" s="68"/>
      <c r="AX2228" s="68"/>
      <c r="AY2228" s="68"/>
      <c r="AZ2228" s="68"/>
      <c r="BA2228" s="68"/>
      <c r="BB2228" s="68"/>
      <c r="BC2228" s="68"/>
      <c r="BD2228" s="68"/>
      <c r="BE2228" s="68"/>
      <c r="BF2228" s="68"/>
      <c r="BG2228" s="68"/>
      <c r="BH2228" s="68"/>
      <c r="BI2228" s="68"/>
      <c r="BJ2228" s="68"/>
      <c r="BK2228" s="68"/>
      <c r="BL2228" s="68"/>
      <c r="BM2228" s="68"/>
      <c r="BN2228" s="68"/>
      <c r="BO2228" s="68"/>
      <c r="BP2228" s="68"/>
      <c r="BQ2228" s="68"/>
      <c r="BR2228" s="68"/>
      <c r="BS2228" s="46"/>
    </row>
    <row r="2229" spans="4:71" s="47" customFormat="1" ht="9.75" customHeight="1" x14ac:dyDescent="0.3">
      <c r="D2229" s="68"/>
      <c r="E2229" s="68"/>
      <c r="F2229" s="68"/>
      <c r="G2229" s="68"/>
      <c r="H2229" s="68"/>
      <c r="I2229" s="68"/>
      <c r="J2229" s="68"/>
      <c r="K2229" s="68"/>
      <c r="L2229" s="68"/>
      <c r="M2229" s="68"/>
      <c r="N2229" s="68"/>
      <c r="O2229" s="68"/>
      <c r="P2229" s="68"/>
      <c r="Q2229" s="68"/>
      <c r="R2229" s="68"/>
      <c r="S2229" s="68"/>
      <c r="T2229" s="68"/>
      <c r="U2229" s="68"/>
      <c r="V2229" s="68"/>
      <c r="W2229" s="68"/>
      <c r="X2229" s="68"/>
      <c r="Y2229" s="68"/>
      <c r="Z2229" s="68"/>
      <c r="AA2229" s="68"/>
      <c r="AB2229" s="68"/>
      <c r="AC2229" s="68"/>
      <c r="AD2229" s="68"/>
      <c r="AE2229" s="68"/>
      <c r="AF2229" s="68"/>
      <c r="AG2229" s="68"/>
      <c r="AH2229" s="68"/>
      <c r="AI2229" s="68"/>
      <c r="AJ2229" s="68"/>
      <c r="AK2229" s="68"/>
      <c r="AL2229" s="68"/>
      <c r="AM2229" s="68"/>
      <c r="AN2229" s="68"/>
      <c r="AO2229" s="68"/>
      <c r="AP2229" s="68"/>
      <c r="AQ2229" s="68"/>
      <c r="AR2229" s="68"/>
      <c r="AS2229" s="68"/>
      <c r="AT2229" s="68"/>
      <c r="AU2229" s="68"/>
      <c r="AV2229" s="68"/>
      <c r="AW2229" s="68"/>
      <c r="AX2229" s="68"/>
      <c r="AY2229" s="68"/>
      <c r="AZ2229" s="68"/>
      <c r="BA2229" s="68"/>
      <c r="BB2229" s="68"/>
      <c r="BC2229" s="68"/>
      <c r="BD2229" s="68"/>
      <c r="BE2229" s="68"/>
      <c r="BF2229" s="68"/>
      <c r="BG2229" s="68"/>
      <c r="BH2229" s="68"/>
      <c r="BI2229" s="68"/>
      <c r="BJ2229" s="68"/>
      <c r="BK2229" s="68"/>
      <c r="BL2229" s="68"/>
      <c r="BM2229" s="68"/>
      <c r="BN2229" s="68"/>
      <c r="BO2229" s="68"/>
      <c r="BP2229" s="68"/>
      <c r="BQ2229" s="68"/>
      <c r="BR2229" s="68"/>
      <c r="BS2229" s="46"/>
    </row>
    <row r="2230" spans="4:71" s="47" customFormat="1" ht="9.75" customHeight="1" x14ac:dyDescent="0.3">
      <c r="D2230" s="68"/>
      <c r="E2230" s="68"/>
      <c r="F2230" s="68"/>
      <c r="G2230" s="68"/>
      <c r="H2230" s="68"/>
      <c r="I2230" s="68"/>
      <c r="J2230" s="68"/>
      <c r="K2230" s="68"/>
      <c r="L2230" s="68"/>
      <c r="M2230" s="68"/>
      <c r="N2230" s="68"/>
      <c r="O2230" s="68"/>
      <c r="P2230" s="68"/>
      <c r="Q2230" s="68"/>
      <c r="R2230" s="68"/>
      <c r="S2230" s="68"/>
      <c r="T2230" s="68"/>
      <c r="U2230" s="68"/>
      <c r="V2230" s="68"/>
      <c r="W2230" s="68"/>
      <c r="X2230" s="68"/>
      <c r="Y2230" s="68"/>
      <c r="Z2230" s="68"/>
      <c r="AA2230" s="68"/>
      <c r="AB2230" s="68"/>
      <c r="AC2230" s="68"/>
      <c r="AD2230" s="68"/>
      <c r="AE2230" s="68"/>
      <c r="AF2230" s="68"/>
      <c r="AG2230" s="68"/>
      <c r="AH2230" s="68"/>
      <c r="AI2230" s="68"/>
      <c r="AJ2230" s="68"/>
      <c r="AK2230" s="68"/>
      <c r="AL2230" s="68"/>
      <c r="AM2230" s="68"/>
      <c r="AN2230" s="68"/>
      <c r="AO2230" s="68"/>
      <c r="AP2230" s="68"/>
      <c r="AQ2230" s="68"/>
      <c r="AR2230" s="68"/>
      <c r="AS2230" s="68"/>
      <c r="AT2230" s="68"/>
      <c r="AU2230" s="68"/>
      <c r="AV2230" s="68"/>
      <c r="AW2230" s="68"/>
      <c r="AX2230" s="68"/>
      <c r="AY2230" s="68"/>
      <c r="AZ2230" s="68"/>
      <c r="BA2230" s="68"/>
      <c r="BB2230" s="68"/>
      <c r="BC2230" s="68"/>
      <c r="BD2230" s="68"/>
      <c r="BE2230" s="68"/>
      <c r="BF2230" s="68"/>
      <c r="BG2230" s="68"/>
      <c r="BH2230" s="68"/>
      <c r="BI2230" s="68"/>
      <c r="BJ2230" s="68"/>
      <c r="BK2230" s="68"/>
      <c r="BL2230" s="68"/>
      <c r="BM2230" s="68"/>
      <c r="BN2230" s="68"/>
      <c r="BO2230" s="68"/>
      <c r="BP2230" s="68"/>
      <c r="BQ2230" s="68"/>
      <c r="BR2230" s="68"/>
      <c r="BS2230" s="46"/>
    </row>
    <row r="2231" spans="4:71" s="47" customFormat="1" ht="9.75" customHeight="1" x14ac:dyDescent="0.3">
      <c r="D2231" s="68"/>
      <c r="E2231" s="68"/>
      <c r="F2231" s="68"/>
      <c r="G2231" s="68"/>
      <c r="H2231" s="68"/>
      <c r="I2231" s="68"/>
      <c r="J2231" s="68"/>
      <c r="K2231" s="68"/>
      <c r="L2231" s="68"/>
      <c r="M2231" s="68"/>
      <c r="N2231" s="68"/>
      <c r="O2231" s="68"/>
      <c r="P2231" s="68"/>
      <c r="Q2231" s="68"/>
      <c r="R2231" s="68"/>
      <c r="S2231" s="68"/>
      <c r="T2231" s="68"/>
      <c r="U2231" s="68"/>
      <c r="V2231" s="68"/>
      <c r="W2231" s="68"/>
      <c r="X2231" s="68"/>
      <c r="Y2231" s="68"/>
      <c r="Z2231" s="68"/>
      <c r="AA2231" s="68"/>
      <c r="AB2231" s="68"/>
      <c r="AC2231" s="68"/>
      <c r="AD2231" s="68"/>
      <c r="AE2231" s="68"/>
      <c r="AF2231" s="68"/>
      <c r="AG2231" s="68"/>
      <c r="AH2231" s="68"/>
      <c r="AI2231" s="68"/>
      <c r="AJ2231" s="68"/>
      <c r="AK2231" s="68"/>
      <c r="AL2231" s="68"/>
      <c r="AM2231" s="68"/>
      <c r="AN2231" s="68"/>
      <c r="AO2231" s="68"/>
      <c r="AP2231" s="68"/>
      <c r="AQ2231" s="68"/>
      <c r="AR2231" s="68"/>
      <c r="AS2231" s="68"/>
      <c r="AT2231" s="68"/>
      <c r="AU2231" s="68"/>
      <c r="AV2231" s="68"/>
      <c r="AW2231" s="68"/>
      <c r="AX2231" s="68"/>
      <c r="AY2231" s="68"/>
      <c r="AZ2231" s="68"/>
      <c r="BA2231" s="68"/>
      <c r="BB2231" s="68"/>
      <c r="BC2231" s="68"/>
      <c r="BD2231" s="68"/>
      <c r="BE2231" s="68"/>
      <c r="BF2231" s="68"/>
      <c r="BG2231" s="68"/>
      <c r="BH2231" s="68"/>
      <c r="BI2231" s="68"/>
      <c r="BJ2231" s="68"/>
      <c r="BK2231" s="68"/>
      <c r="BL2231" s="68"/>
      <c r="BM2231" s="68"/>
      <c r="BN2231" s="68"/>
      <c r="BO2231" s="68"/>
      <c r="BP2231" s="68"/>
      <c r="BQ2231" s="68"/>
      <c r="BR2231" s="68"/>
      <c r="BS2231" s="46"/>
    </row>
    <row r="2232" spans="4:71" s="47" customFormat="1" ht="9.75" customHeight="1" x14ac:dyDescent="0.3">
      <c r="D2232" s="68"/>
      <c r="E2232" s="68"/>
      <c r="F2232" s="68"/>
      <c r="G2232" s="68"/>
      <c r="H2232" s="68"/>
      <c r="I2232" s="68"/>
      <c r="J2232" s="68"/>
      <c r="K2232" s="68"/>
      <c r="L2232" s="68"/>
      <c r="M2232" s="68"/>
      <c r="N2232" s="68"/>
      <c r="O2232" s="68"/>
      <c r="P2232" s="68"/>
      <c r="Q2232" s="68"/>
      <c r="R2232" s="68"/>
      <c r="S2232" s="68"/>
      <c r="T2232" s="68"/>
      <c r="U2232" s="68"/>
      <c r="V2232" s="68"/>
      <c r="W2232" s="68"/>
      <c r="X2232" s="68"/>
      <c r="Y2232" s="68"/>
      <c r="Z2232" s="68"/>
      <c r="AA2232" s="68"/>
      <c r="AB2232" s="68"/>
      <c r="AC2232" s="68"/>
      <c r="AD2232" s="68"/>
      <c r="AE2232" s="68"/>
      <c r="AF2232" s="68"/>
      <c r="AG2232" s="68"/>
      <c r="AH2232" s="68"/>
      <c r="AI2232" s="68"/>
      <c r="AJ2232" s="68"/>
      <c r="AK2232" s="68"/>
      <c r="AL2232" s="68"/>
      <c r="AM2232" s="68"/>
      <c r="AN2232" s="68"/>
      <c r="AO2232" s="68"/>
      <c r="AP2232" s="68"/>
      <c r="AQ2232" s="68"/>
      <c r="AR2232" s="68"/>
      <c r="AS2232" s="68"/>
      <c r="AT2232" s="68"/>
      <c r="AU2232" s="68"/>
      <c r="AV2232" s="68"/>
      <c r="AW2232" s="68"/>
      <c r="AX2232" s="68"/>
      <c r="AY2232" s="68"/>
      <c r="AZ2232" s="68"/>
      <c r="BA2232" s="68"/>
      <c r="BB2232" s="68"/>
      <c r="BC2232" s="68"/>
      <c r="BD2232" s="68"/>
      <c r="BE2232" s="68"/>
      <c r="BF2232" s="68"/>
      <c r="BG2232" s="68"/>
      <c r="BH2232" s="68"/>
      <c r="BI2232" s="68"/>
      <c r="BJ2232" s="68"/>
      <c r="BK2232" s="68"/>
      <c r="BL2232" s="68"/>
      <c r="BM2232" s="68"/>
      <c r="BN2232" s="68"/>
      <c r="BO2232" s="68"/>
      <c r="BP2232" s="68"/>
      <c r="BQ2232" s="68"/>
      <c r="BR2232" s="68"/>
      <c r="BS2232" s="46"/>
    </row>
    <row r="2233" spans="4:71" s="47" customFormat="1" ht="9.75" customHeight="1" x14ac:dyDescent="0.3">
      <c r="D2233" s="68"/>
      <c r="E2233" s="68"/>
      <c r="F2233" s="68"/>
      <c r="G2233" s="68"/>
      <c r="H2233" s="68"/>
      <c r="I2233" s="68"/>
      <c r="J2233" s="68"/>
      <c r="K2233" s="68"/>
      <c r="L2233" s="68"/>
      <c r="M2233" s="68"/>
      <c r="N2233" s="68"/>
      <c r="O2233" s="68"/>
      <c r="P2233" s="68"/>
      <c r="Q2233" s="68"/>
      <c r="R2233" s="68"/>
      <c r="S2233" s="68"/>
      <c r="T2233" s="68"/>
      <c r="U2233" s="68"/>
      <c r="V2233" s="68"/>
      <c r="W2233" s="68"/>
      <c r="X2233" s="68"/>
      <c r="Y2233" s="68"/>
      <c r="Z2233" s="68"/>
      <c r="AA2233" s="68"/>
      <c r="AB2233" s="68"/>
      <c r="AC2233" s="68"/>
      <c r="AD2233" s="68"/>
      <c r="AE2233" s="68"/>
      <c r="AF2233" s="68"/>
      <c r="AG2233" s="68"/>
      <c r="AH2233" s="68"/>
      <c r="AI2233" s="68"/>
      <c r="AJ2233" s="68"/>
      <c r="AK2233" s="68"/>
      <c r="AL2233" s="68"/>
      <c r="AM2233" s="68"/>
      <c r="AN2233" s="68"/>
      <c r="AO2233" s="68"/>
      <c r="AP2233" s="68"/>
      <c r="AQ2233" s="68"/>
      <c r="AR2233" s="68"/>
      <c r="AS2233" s="68"/>
      <c r="AT2233" s="68"/>
      <c r="AU2233" s="68"/>
      <c r="AV2233" s="68"/>
      <c r="AW2233" s="68"/>
      <c r="AX2233" s="68"/>
      <c r="AY2233" s="68"/>
      <c r="AZ2233" s="68"/>
      <c r="BA2233" s="68"/>
      <c r="BB2233" s="68"/>
      <c r="BC2233" s="68"/>
      <c r="BD2233" s="68"/>
      <c r="BE2233" s="68"/>
      <c r="BF2233" s="68"/>
      <c r="BG2233" s="68"/>
      <c r="BH2233" s="68"/>
      <c r="BI2233" s="68"/>
      <c r="BJ2233" s="68"/>
      <c r="BK2233" s="68"/>
      <c r="BL2233" s="68"/>
      <c r="BM2233" s="68"/>
      <c r="BN2233" s="68"/>
      <c r="BO2233" s="68"/>
      <c r="BP2233" s="68"/>
      <c r="BQ2233" s="68"/>
      <c r="BR2233" s="68"/>
      <c r="BS2233" s="46"/>
    </row>
    <row r="2234" spans="4:71" s="47" customFormat="1" ht="9.75" customHeight="1" x14ac:dyDescent="0.3">
      <c r="D2234" s="68"/>
      <c r="E2234" s="68"/>
      <c r="F2234" s="68"/>
      <c r="G2234" s="68"/>
      <c r="H2234" s="68"/>
      <c r="I2234" s="68"/>
      <c r="J2234" s="68"/>
      <c r="K2234" s="68"/>
      <c r="L2234" s="68"/>
      <c r="M2234" s="68"/>
      <c r="N2234" s="68"/>
      <c r="O2234" s="68"/>
      <c r="P2234" s="68"/>
      <c r="Q2234" s="68"/>
      <c r="R2234" s="68"/>
      <c r="S2234" s="68"/>
      <c r="T2234" s="68"/>
      <c r="U2234" s="68"/>
      <c r="V2234" s="68"/>
      <c r="W2234" s="68"/>
      <c r="X2234" s="68"/>
      <c r="Y2234" s="68"/>
      <c r="Z2234" s="68"/>
      <c r="AA2234" s="68"/>
      <c r="AB2234" s="68"/>
      <c r="AC2234" s="68"/>
      <c r="AD2234" s="68"/>
      <c r="AE2234" s="68"/>
      <c r="AF2234" s="68"/>
      <c r="AG2234" s="68"/>
      <c r="AH2234" s="68"/>
      <c r="AI2234" s="68"/>
      <c r="AJ2234" s="68"/>
      <c r="AK2234" s="68"/>
      <c r="AL2234" s="68"/>
      <c r="AM2234" s="68"/>
      <c r="AN2234" s="68"/>
      <c r="AO2234" s="68"/>
      <c r="AP2234" s="68"/>
      <c r="AQ2234" s="68"/>
      <c r="AR2234" s="68"/>
      <c r="AS2234" s="68"/>
      <c r="AT2234" s="68"/>
      <c r="AU2234" s="68"/>
      <c r="AV2234" s="68"/>
      <c r="AW2234" s="68"/>
      <c r="AX2234" s="68"/>
      <c r="AY2234" s="68"/>
      <c r="AZ2234" s="68"/>
      <c r="BA2234" s="68"/>
      <c r="BB2234" s="68"/>
      <c r="BC2234" s="68"/>
      <c r="BD2234" s="68"/>
      <c r="BE2234" s="68"/>
      <c r="BF2234" s="68"/>
      <c r="BG2234" s="68"/>
      <c r="BH2234" s="68"/>
      <c r="BI2234" s="68"/>
      <c r="BJ2234" s="68"/>
      <c r="BK2234" s="68"/>
      <c r="BL2234" s="68"/>
      <c r="BM2234" s="68"/>
      <c r="BN2234" s="68"/>
      <c r="BO2234" s="68"/>
      <c r="BP2234" s="68"/>
      <c r="BQ2234" s="68"/>
      <c r="BR2234" s="68"/>
      <c r="BS2234" s="46"/>
    </row>
    <row r="2235" spans="4:71" s="47" customFormat="1" ht="9.75" customHeight="1" x14ac:dyDescent="0.3">
      <c r="D2235" s="68"/>
      <c r="E2235" s="68"/>
      <c r="F2235" s="68"/>
      <c r="G2235" s="68"/>
      <c r="H2235" s="68"/>
      <c r="I2235" s="68"/>
      <c r="J2235" s="68"/>
      <c r="K2235" s="68"/>
      <c r="L2235" s="68"/>
      <c r="M2235" s="68"/>
      <c r="N2235" s="68"/>
      <c r="O2235" s="68"/>
      <c r="P2235" s="68"/>
      <c r="Q2235" s="68"/>
      <c r="R2235" s="68"/>
      <c r="S2235" s="68"/>
      <c r="T2235" s="68"/>
      <c r="U2235" s="68"/>
      <c r="V2235" s="68"/>
      <c r="W2235" s="68"/>
      <c r="X2235" s="68"/>
      <c r="Y2235" s="68"/>
      <c r="Z2235" s="68"/>
      <c r="AA2235" s="68"/>
      <c r="AB2235" s="68"/>
      <c r="AC2235" s="68"/>
      <c r="AD2235" s="68"/>
      <c r="AE2235" s="68"/>
      <c r="AF2235" s="68"/>
      <c r="AG2235" s="68"/>
      <c r="AH2235" s="68"/>
      <c r="AI2235" s="68"/>
      <c r="AJ2235" s="68"/>
      <c r="AK2235" s="68"/>
      <c r="AL2235" s="68"/>
      <c r="AM2235" s="68"/>
      <c r="AN2235" s="68"/>
      <c r="AO2235" s="68"/>
      <c r="AP2235" s="68"/>
      <c r="AQ2235" s="68"/>
      <c r="AR2235" s="68"/>
      <c r="AS2235" s="68"/>
      <c r="AT2235" s="68"/>
      <c r="AU2235" s="68"/>
      <c r="AV2235" s="68"/>
      <c r="AW2235" s="68"/>
      <c r="AX2235" s="68"/>
      <c r="AY2235" s="68"/>
      <c r="AZ2235" s="68"/>
      <c r="BA2235" s="68"/>
      <c r="BB2235" s="68"/>
      <c r="BC2235" s="68"/>
      <c r="BD2235" s="68"/>
      <c r="BE2235" s="68"/>
      <c r="BF2235" s="68"/>
      <c r="BG2235" s="68"/>
      <c r="BH2235" s="68"/>
      <c r="BI2235" s="68"/>
      <c r="BJ2235" s="68"/>
      <c r="BK2235" s="68"/>
      <c r="BL2235" s="68"/>
      <c r="BM2235" s="68"/>
      <c r="BN2235" s="68"/>
      <c r="BO2235" s="68"/>
      <c r="BP2235" s="68"/>
      <c r="BQ2235" s="68"/>
      <c r="BR2235" s="68"/>
      <c r="BS2235" s="46"/>
    </row>
    <row r="2236" spans="4:71" s="47" customFormat="1" ht="9.75" customHeight="1" x14ac:dyDescent="0.3">
      <c r="D2236" s="68"/>
      <c r="E2236" s="68"/>
      <c r="F2236" s="68"/>
      <c r="G2236" s="68"/>
      <c r="H2236" s="68"/>
      <c r="I2236" s="68"/>
      <c r="J2236" s="68"/>
      <c r="K2236" s="68"/>
      <c r="L2236" s="68"/>
      <c r="M2236" s="68"/>
      <c r="N2236" s="68"/>
      <c r="O2236" s="68"/>
      <c r="P2236" s="68"/>
      <c r="Q2236" s="68"/>
      <c r="R2236" s="68"/>
      <c r="S2236" s="68"/>
      <c r="T2236" s="68"/>
      <c r="U2236" s="68"/>
      <c r="V2236" s="68"/>
      <c r="W2236" s="68"/>
      <c r="X2236" s="68"/>
      <c r="Y2236" s="68"/>
      <c r="Z2236" s="68"/>
      <c r="AA2236" s="68"/>
      <c r="AB2236" s="68"/>
      <c r="AC2236" s="68"/>
      <c r="AD2236" s="68"/>
      <c r="AE2236" s="68"/>
      <c r="AF2236" s="68"/>
      <c r="AG2236" s="68"/>
      <c r="AH2236" s="68"/>
      <c r="AI2236" s="68"/>
      <c r="AJ2236" s="68"/>
      <c r="AK2236" s="68"/>
      <c r="AL2236" s="68"/>
      <c r="AM2236" s="68"/>
      <c r="AN2236" s="68"/>
      <c r="AO2236" s="68"/>
      <c r="AP2236" s="68"/>
      <c r="AQ2236" s="68"/>
      <c r="AR2236" s="68"/>
      <c r="AS2236" s="68"/>
      <c r="AT2236" s="68"/>
      <c r="AU2236" s="68"/>
      <c r="AV2236" s="68"/>
      <c r="AW2236" s="68"/>
      <c r="AX2236" s="68"/>
      <c r="AY2236" s="68"/>
      <c r="AZ2236" s="68"/>
      <c r="BA2236" s="68"/>
      <c r="BB2236" s="68"/>
      <c r="BC2236" s="68"/>
      <c r="BD2236" s="68"/>
      <c r="BE2236" s="68"/>
      <c r="BF2236" s="68"/>
      <c r="BG2236" s="68"/>
      <c r="BH2236" s="68"/>
      <c r="BI2236" s="68"/>
      <c r="BJ2236" s="68"/>
      <c r="BK2236" s="68"/>
      <c r="BL2236" s="68"/>
      <c r="BM2236" s="68"/>
      <c r="BN2236" s="68"/>
      <c r="BO2236" s="68"/>
      <c r="BP2236" s="68"/>
      <c r="BQ2236" s="68"/>
      <c r="BR2236" s="68"/>
      <c r="BS2236" s="46"/>
    </row>
    <row r="2237" spans="4:71" s="47" customFormat="1" ht="9.75" customHeight="1" x14ac:dyDescent="0.3">
      <c r="D2237" s="68"/>
      <c r="E2237" s="68"/>
      <c r="F2237" s="68"/>
      <c r="G2237" s="68"/>
      <c r="H2237" s="68"/>
      <c r="I2237" s="68"/>
      <c r="J2237" s="68"/>
      <c r="K2237" s="68"/>
      <c r="L2237" s="68"/>
      <c r="M2237" s="68"/>
      <c r="N2237" s="68"/>
      <c r="O2237" s="68"/>
      <c r="P2237" s="68"/>
      <c r="Q2237" s="68"/>
      <c r="R2237" s="68"/>
      <c r="S2237" s="68"/>
      <c r="T2237" s="68"/>
      <c r="U2237" s="68"/>
      <c r="V2237" s="68"/>
      <c r="W2237" s="68"/>
      <c r="X2237" s="68"/>
      <c r="Y2237" s="68"/>
      <c r="Z2237" s="68"/>
      <c r="AA2237" s="68"/>
      <c r="AB2237" s="68"/>
      <c r="AC2237" s="68"/>
      <c r="AD2237" s="68"/>
      <c r="AE2237" s="68"/>
      <c r="AF2237" s="68"/>
      <c r="AG2237" s="68"/>
      <c r="AH2237" s="68"/>
      <c r="AI2237" s="68"/>
      <c r="AJ2237" s="68"/>
      <c r="AK2237" s="68"/>
      <c r="AL2237" s="68"/>
      <c r="AM2237" s="68"/>
      <c r="AN2237" s="68"/>
      <c r="AO2237" s="68"/>
      <c r="AP2237" s="68"/>
      <c r="AQ2237" s="68"/>
      <c r="AR2237" s="68"/>
      <c r="AS2237" s="68"/>
      <c r="AT2237" s="68"/>
      <c r="AU2237" s="68"/>
      <c r="AV2237" s="68"/>
      <c r="AW2237" s="68"/>
      <c r="AX2237" s="68"/>
      <c r="AY2237" s="68"/>
      <c r="AZ2237" s="68"/>
      <c r="BA2237" s="68"/>
      <c r="BB2237" s="68"/>
      <c r="BC2237" s="68"/>
      <c r="BD2237" s="68"/>
      <c r="BE2237" s="68"/>
      <c r="BF2237" s="68"/>
      <c r="BG2237" s="68"/>
      <c r="BH2237" s="68"/>
      <c r="BI2237" s="68"/>
      <c r="BJ2237" s="68"/>
      <c r="BK2237" s="68"/>
      <c r="BL2237" s="68"/>
      <c r="BM2237" s="68"/>
      <c r="BN2237" s="68"/>
      <c r="BO2237" s="68"/>
      <c r="BP2237" s="68"/>
      <c r="BQ2237" s="68"/>
      <c r="BR2237" s="68"/>
      <c r="BS2237" s="46"/>
    </row>
    <row r="2238" spans="4:71" s="47" customFormat="1" ht="9.75" customHeight="1" x14ac:dyDescent="0.3">
      <c r="D2238" s="68"/>
      <c r="E2238" s="68"/>
      <c r="F2238" s="68"/>
      <c r="G2238" s="68"/>
      <c r="H2238" s="68"/>
      <c r="I2238" s="68"/>
      <c r="J2238" s="68"/>
      <c r="K2238" s="68"/>
      <c r="L2238" s="68"/>
      <c r="M2238" s="68"/>
      <c r="N2238" s="68"/>
      <c r="O2238" s="68"/>
      <c r="P2238" s="68"/>
      <c r="Q2238" s="68"/>
      <c r="R2238" s="68"/>
      <c r="S2238" s="68"/>
      <c r="T2238" s="68"/>
      <c r="U2238" s="68"/>
      <c r="V2238" s="68"/>
      <c r="W2238" s="68"/>
      <c r="X2238" s="68"/>
      <c r="Y2238" s="68"/>
      <c r="Z2238" s="68"/>
      <c r="AA2238" s="68"/>
      <c r="AB2238" s="68"/>
      <c r="AC2238" s="68"/>
      <c r="AD2238" s="68"/>
      <c r="AE2238" s="68"/>
      <c r="AF2238" s="68"/>
      <c r="AG2238" s="68"/>
      <c r="AH2238" s="68"/>
      <c r="AI2238" s="68"/>
      <c r="AJ2238" s="68"/>
      <c r="AK2238" s="68"/>
      <c r="AL2238" s="68"/>
      <c r="AM2238" s="68"/>
      <c r="AN2238" s="68"/>
      <c r="AO2238" s="68"/>
      <c r="AP2238" s="68"/>
      <c r="AQ2238" s="68"/>
      <c r="AR2238" s="68"/>
      <c r="AS2238" s="68"/>
      <c r="AT2238" s="68"/>
      <c r="AU2238" s="68"/>
      <c r="AV2238" s="68"/>
      <c r="AW2238" s="68"/>
      <c r="AX2238" s="68"/>
      <c r="AY2238" s="68"/>
      <c r="AZ2238" s="68"/>
      <c r="BA2238" s="68"/>
      <c r="BB2238" s="68"/>
      <c r="BC2238" s="68"/>
      <c r="BD2238" s="68"/>
      <c r="BE2238" s="68"/>
      <c r="BF2238" s="68"/>
      <c r="BG2238" s="68"/>
      <c r="BH2238" s="68"/>
      <c r="BI2238" s="68"/>
      <c r="BJ2238" s="68"/>
      <c r="BK2238" s="68"/>
      <c r="BL2238" s="68"/>
      <c r="BM2238" s="68"/>
      <c r="BN2238" s="68"/>
      <c r="BO2238" s="68"/>
      <c r="BP2238" s="68"/>
      <c r="BQ2238" s="68"/>
      <c r="BR2238" s="68"/>
      <c r="BS2238" s="46"/>
    </row>
    <row r="2239" spans="4:71" s="47" customFormat="1" ht="9.75" customHeight="1" x14ac:dyDescent="0.3">
      <c r="D2239" s="68"/>
      <c r="E2239" s="68"/>
      <c r="F2239" s="68"/>
      <c r="G2239" s="68"/>
      <c r="H2239" s="68"/>
      <c r="I2239" s="68"/>
      <c r="J2239" s="68"/>
      <c r="K2239" s="68"/>
      <c r="L2239" s="68"/>
      <c r="M2239" s="68"/>
      <c r="N2239" s="68"/>
      <c r="O2239" s="68"/>
      <c r="P2239" s="68"/>
      <c r="Q2239" s="68"/>
      <c r="R2239" s="68"/>
      <c r="S2239" s="68"/>
      <c r="T2239" s="68"/>
      <c r="U2239" s="68"/>
      <c r="V2239" s="68"/>
      <c r="W2239" s="68"/>
      <c r="X2239" s="68"/>
      <c r="Y2239" s="68"/>
      <c r="Z2239" s="68"/>
      <c r="AA2239" s="68"/>
      <c r="AB2239" s="68"/>
      <c r="AC2239" s="68"/>
      <c r="AD2239" s="68"/>
      <c r="AE2239" s="68"/>
      <c r="AF2239" s="68"/>
      <c r="AG2239" s="68"/>
      <c r="AH2239" s="68"/>
      <c r="AI2239" s="68"/>
      <c r="AJ2239" s="68"/>
      <c r="AK2239" s="68"/>
      <c r="AL2239" s="68"/>
      <c r="AM2239" s="68"/>
      <c r="AN2239" s="68"/>
      <c r="AO2239" s="68"/>
      <c r="AP2239" s="68"/>
      <c r="AQ2239" s="68"/>
      <c r="AR2239" s="68"/>
      <c r="AS2239" s="68"/>
      <c r="AT2239" s="68"/>
      <c r="AU2239" s="68"/>
      <c r="AV2239" s="68"/>
      <c r="AW2239" s="68"/>
      <c r="AX2239" s="68"/>
      <c r="AY2239" s="68"/>
      <c r="AZ2239" s="68"/>
      <c r="BA2239" s="68"/>
      <c r="BB2239" s="68"/>
      <c r="BC2239" s="68"/>
      <c r="BD2239" s="68"/>
      <c r="BE2239" s="68"/>
      <c r="BF2239" s="68"/>
      <c r="BG2239" s="68"/>
      <c r="BH2239" s="68"/>
      <c r="BI2239" s="68"/>
      <c r="BJ2239" s="68"/>
      <c r="BK2239" s="68"/>
      <c r="BL2239" s="68"/>
      <c r="BM2239" s="68"/>
      <c r="BN2239" s="68"/>
      <c r="BO2239" s="68"/>
      <c r="BP2239" s="68"/>
      <c r="BQ2239" s="68"/>
      <c r="BR2239" s="68"/>
      <c r="BS2239" s="46"/>
    </row>
    <row r="2240" spans="4:71" s="47" customFormat="1" ht="9.75" customHeight="1" x14ac:dyDescent="0.3">
      <c r="D2240" s="68"/>
      <c r="E2240" s="68"/>
      <c r="F2240" s="68"/>
      <c r="G2240" s="68"/>
      <c r="H2240" s="68"/>
      <c r="I2240" s="68"/>
      <c r="J2240" s="68"/>
      <c r="K2240" s="68"/>
      <c r="L2240" s="68"/>
      <c r="M2240" s="68"/>
      <c r="N2240" s="68"/>
      <c r="O2240" s="68"/>
      <c r="P2240" s="68"/>
      <c r="Q2240" s="68"/>
      <c r="R2240" s="68"/>
      <c r="S2240" s="68"/>
      <c r="T2240" s="68"/>
      <c r="U2240" s="68"/>
      <c r="V2240" s="68"/>
      <c r="W2240" s="68"/>
      <c r="X2240" s="68"/>
      <c r="Y2240" s="68"/>
      <c r="Z2240" s="68"/>
      <c r="AA2240" s="68"/>
      <c r="AB2240" s="68"/>
      <c r="AC2240" s="68"/>
      <c r="AD2240" s="68"/>
      <c r="AE2240" s="68"/>
      <c r="AF2240" s="68"/>
      <c r="AG2240" s="68"/>
      <c r="AH2240" s="68"/>
      <c r="AI2240" s="68"/>
      <c r="AJ2240" s="68"/>
      <c r="AK2240" s="68"/>
      <c r="AL2240" s="68"/>
      <c r="AM2240" s="68"/>
      <c r="AN2240" s="68"/>
      <c r="AO2240" s="68"/>
      <c r="AP2240" s="68"/>
      <c r="AQ2240" s="68"/>
      <c r="AR2240" s="68"/>
      <c r="AS2240" s="68"/>
      <c r="AT2240" s="68"/>
      <c r="AU2240" s="68"/>
      <c r="AV2240" s="68"/>
      <c r="AW2240" s="68"/>
      <c r="AX2240" s="68"/>
      <c r="AY2240" s="68"/>
      <c r="AZ2240" s="68"/>
      <c r="BA2240" s="68"/>
      <c r="BB2240" s="68"/>
      <c r="BC2240" s="68"/>
      <c r="BD2240" s="68"/>
      <c r="BE2240" s="68"/>
      <c r="BF2240" s="68"/>
      <c r="BG2240" s="68"/>
      <c r="BH2240" s="68"/>
      <c r="BI2240" s="68"/>
      <c r="BJ2240" s="68"/>
      <c r="BK2240" s="68"/>
      <c r="BL2240" s="68"/>
      <c r="BM2240" s="68"/>
      <c r="BN2240" s="68"/>
      <c r="BO2240" s="68"/>
      <c r="BP2240" s="68"/>
      <c r="BQ2240" s="68"/>
      <c r="BR2240" s="68"/>
      <c r="BS2240" s="46"/>
    </row>
    <row r="2241" spans="4:71" s="47" customFormat="1" ht="9.75" customHeight="1" x14ac:dyDescent="0.3">
      <c r="D2241" s="68"/>
      <c r="E2241" s="68"/>
      <c r="F2241" s="68"/>
      <c r="G2241" s="68"/>
      <c r="H2241" s="68"/>
      <c r="I2241" s="68"/>
      <c r="J2241" s="68"/>
      <c r="K2241" s="68"/>
      <c r="L2241" s="68"/>
      <c r="M2241" s="68"/>
      <c r="N2241" s="68"/>
      <c r="O2241" s="68"/>
      <c r="P2241" s="68"/>
      <c r="Q2241" s="68"/>
      <c r="R2241" s="68"/>
      <c r="S2241" s="68"/>
      <c r="T2241" s="68"/>
      <c r="U2241" s="68"/>
      <c r="V2241" s="68"/>
      <c r="W2241" s="68"/>
      <c r="X2241" s="68"/>
      <c r="Y2241" s="68"/>
      <c r="Z2241" s="68"/>
      <c r="AA2241" s="68"/>
      <c r="AB2241" s="68"/>
      <c r="AC2241" s="68"/>
      <c r="AD2241" s="68"/>
      <c r="AE2241" s="68"/>
      <c r="AF2241" s="68"/>
      <c r="AG2241" s="68"/>
      <c r="AH2241" s="68"/>
      <c r="AI2241" s="68"/>
      <c r="AJ2241" s="68"/>
      <c r="AK2241" s="68"/>
      <c r="AL2241" s="68"/>
      <c r="AM2241" s="68"/>
      <c r="AN2241" s="68"/>
      <c r="AO2241" s="68"/>
      <c r="AP2241" s="68"/>
      <c r="AQ2241" s="68"/>
      <c r="AR2241" s="68"/>
      <c r="AS2241" s="68"/>
      <c r="AT2241" s="68"/>
      <c r="AU2241" s="68"/>
      <c r="AV2241" s="68"/>
      <c r="AW2241" s="68"/>
      <c r="AX2241" s="68"/>
      <c r="AY2241" s="68"/>
      <c r="AZ2241" s="68"/>
      <c r="BA2241" s="68"/>
      <c r="BB2241" s="68"/>
      <c r="BC2241" s="68"/>
      <c r="BD2241" s="68"/>
      <c r="BE2241" s="68"/>
      <c r="BF2241" s="68"/>
      <c r="BG2241" s="68"/>
      <c r="BH2241" s="68"/>
      <c r="BI2241" s="68"/>
      <c r="BJ2241" s="68"/>
      <c r="BK2241" s="68"/>
      <c r="BL2241" s="68"/>
      <c r="BM2241" s="68"/>
      <c r="BN2241" s="68"/>
      <c r="BO2241" s="68"/>
      <c r="BP2241" s="68"/>
      <c r="BQ2241" s="68"/>
      <c r="BR2241" s="68"/>
      <c r="BS2241" s="46"/>
    </row>
    <row r="2242" spans="4:71" s="47" customFormat="1" ht="9.75" customHeight="1" x14ac:dyDescent="0.3">
      <c r="D2242" s="68"/>
      <c r="E2242" s="68"/>
      <c r="F2242" s="68"/>
      <c r="G2242" s="68"/>
      <c r="H2242" s="68"/>
      <c r="I2242" s="68"/>
      <c r="J2242" s="68"/>
      <c r="K2242" s="68"/>
      <c r="L2242" s="68"/>
      <c r="M2242" s="68"/>
      <c r="N2242" s="68"/>
      <c r="O2242" s="68"/>
      <c r="P2242" s="68"/>
      <c r="Q2242" s="68"/>
      <c r="R2242" s="68"/>
      <c r="S2242" s="68"/>
      <c r="T2242" s="68"/>
      <c r="U2242" s="68"/>
      <c r="V2242" s="68"/>
      <c r="W2242" s="68"/>
      <c r="X2242" s="68"/>
      <c r="Y2242" s="68"/>
      <c r="Z2242" s="68"/>
      <c r="AA2242" s="68"/>
      <c r="AB2242" s="68"/>
      <c r="AC2242" s="68"/>
      <c r="AD2242" s="68"/>
      <c r="AE2242" s="68"/>
      <c r="AF2242" s="68"/>
      <c r="AG2242" s="68"/>
      <c r="AH2242" s="68"/>
      <c r="AI2242" s="68"/>
      <c r="AJ2242" s="68"/>
      <c r="AK2242" s="68"/>
      <c r="AL2242" s="68"/>
      <c r="AM2242" s="68"/>
      <c r="AN2242" s="68"/>
      <c r="AO2242" s="68"/>
      <c r="AP2242" s="68"/>
      <c r="AQ2242" s="68"/>
      <c r="AR2242" s="68"/>
      <c r="AS2242" s="68"/>
      <c r="AT2242" s="68"/>
      <c r="AU2242" s="68"/>
      <c r="AV2242" s="68"/>
      <c r="AW2242" s="68"/>
      <c r="AX2242" s="68"/>
      <c r="AY2242" s="68"/>
      <c r="AZ2242" s="68"/>
      <c r="BA2242" s="68"/>
      <c r="BB2242" s="68"/>
      <c r="BC2242" s="68"/>
      <c r="BD2242" s="68"/>
      <c r="BE2242" s="68"/>
      <c r="BF2242" s="68"/>
      <c r="BG2242" s="68"/>
      <c r="BH2242" s="68"/>
      <c r="BI2242" s="68"/>
      <c r="BJ2242" s="68"/>
      <c r="BK2242" s="68"/>
      <c r="BL2242" s="68"/>
      <c r="BM2242" s="68"/>
      <c r="BN2242" s="68"/>
      <c r="BO2242" s="68"/>
      <c r="BP2242" s="68"/>
      <c r="BQ2242" s="68"/>
      <c r="BR2242" s="68"/>
      <c r="BS2242" s="46"/>
    </row>
    <row r="2243" spans="4:71" s="47" customFormat="1" ht="9.75" customHeight="1" x14ac:dyDescent="0.3">
      <c r="D2243" s="68"/>
      <c r="E2243" s="68"/>
      <c r="F2243" s="68"/>
      <c r="G2243" s="68"/>
      <c r="H2243" s="68"/>
      <c r="I2243" s="68"/>
      <c r="J2243" s="68"/>
      <c r="K2243" s="68"/>
      <c r="L2243" s="68"/>
      <c r="M2243" s="68"/>
      <c r="N2243" s="68"/>
      <c r="O2243" s="68"/>
      <c r="P2243" s="68"/>
      <c r="Q2243" s="68"/>
      <c r="R2243" s="68"/>
      <c r="S2243" s="68"/>
      <c r="T2243" s="68"/>
      <c r="U2243" s="68"/>
      <c r="V2243" s="68"/>
      <c r="W2243" s="68"/>
      <c r="X2243" s="68"/>
      <c r="Y2243" s="68"/>
      <c r="Z2243" s="68"/>
      <c r="AA2243" s="68"/>
      <c r="AB2243" s="68"/>
      <c r="AC2243" s="68"/>
      <c r="AD2243" s="68"/>
      <c r="AE2243" s="68"/>
      <c r="AF2243" s="68"/>
      <c r="AG2243" s="68"/>
      <c r="AH2243" s="68"/>
      <c r="AI2243" s="68"/>
      <c r="AJ2243" s="68"/>
      <c r="AK2243" s="68"/>
      <c r="AL2243" s="68"/>
      <c r="AM2243" s="68"/>
      <c r="AN2243" s="68"/>
      <c r="AO2243" s="68"/>
      <c r="AP2243" s="68"/>
      <c r="AQ2243" s="68"/>
      <c r="AR2243" s="68"/>
      <c r="AS2243" s="68"/>
      <c r="AT2243" s="68"/>
      <c r="AU2243" s="68"/>
      <c r="AV2243" s="68"/>
      <c r="AW2243" s="68"/>
      <c r="AX2243" s="68"/>
      <c r="AY2243" s="68"/>
      <c r="AZ2243" s="68"/>
      <c r="BA2243" s="68"/>
      <c r="BB2243" s="68"/>
      <c r="BC2243" s="68"/>
      <c r="BD2243" s="68"/>
      <c r="BE2243" s="68"/>
      <c r="BF2243" s="68"/>
      <c r="BG2243" s="68"/>
      <c r="BH2243" s="68"/>
      <c r="BI2243" s="68"/>
      <c r="BJ2243" s="68"/>
      <c r="BK2243" s="68"/>
      <c r="BL2243" s="68"/>
      <c r="BM2243" s="68"/>
      <c r="BN2243" s="68"/>
      <c r="BO2243" s="68"/>
      <c r="BP2243" s="68"/>
      <c r="BQ2243" s="68"/>
      <c r="BR2243" s="68"/>
      <c r="BS2243" s="46"/>
    </row>
    <row r="2244" spans="4:71" s="47" customFormat="1" ht="9.75" customHeight="1" x14ac:dyDescent="0.3">
      <c r="D2244" s="68"/>
      <c r="E2244" s="68"/>
      <c r="F2244" s="68"/>
      <c r="G2244" s="68"/>
      <c r="H2244" s="68"/>
      <c r="I2244" s="68"/>
      <c r="J2244" s="68"/>
      <c r="K2244" s="68"/>
      <c r="L2244" s="68"/>
      <c r="M2244" s="68"/>
      <c r="N2244" s="68"/>
      <c r="O2244" s="68"/>
      <c r="P2244" s="68"/>
      <c r="Q2244" s="68"/>
      <c r="R2244" s="68"/>
      <c r="S2244" s="68"/>
      <c r="T2244" s="68"/>
      <c r="U2244" s="68"/>
      <c r="V2244" s="68"/>
      <c r="W2244" s="68"/>
      <c r="X2244" s="68"/>
      <c r="Y2244" s="68"/>
      <c r="Z2244" s="68"/>
      <c r="AA2244" s="68"/>
      <c r="AB2244" s="68"/>
      <c r="AC2244" s="68"/>
      <c r="AD2244" s="68"/>
      <c r="AE2244" s="68"/>
      <c r="AF2244" s="68"/>
      <c r="AG2244" s="68"/>
      <c r="AH2244" s="68"/>
      <c r="AI2244" s="68"/>
      <c r="AJ2244" s="68"/>
      <c r="AK2244" s="68"/>
      <c r="AL2244" s="68"/>
      <c r="AM2244" s="68"/>
      <c r="AN2244" s="68"/>
      <c r="AO2244" s="68"/>
      <c r="AP2244" s="68"/>
      <c r="AQ2244" s="68"/>
      <c r="AR2244" s="68"/>
      <c r="AS2244" s="68"/>
      <c r="AT2244" s="68"/>
      <c r="AU2244" s="68"/>
      <c r="AV2244" s="68"/>
      <c r="AW2244" s="68"/>
      <c r="AX2244" s="68"/>
      <c r="AY2244" s="68"/>
      <c r="AZ2244" s="68"/>
      <c r="BA2244" s="68"/>
      <c r="BB2244" s="68"/>
      <c r="BC2244" s="68"/>
      <c r="BD2244" s="68"/>
      <c r="BE2244" s="68"/>
      <c r="BF2244" s="68"/>
      <c r="BG2244" s="68"/>
      <c r="BH2244" s="68"/>
      <c r="BI2244" s="68"/>
      <c r="BJ2244" s="68"/>
      <c r="BK2244" s="68"/>
      <c r="BL2244" s="68"/>
      <c r="BM2244" s="68"/>
      <c r="BN2244" s="68"/>
      <c r="BO2244" s="68"/>
      <c r="BP2244" s="68"/>
      <c r="BQ2244" s="68"/>
      <c r="BR2244" s="68"/>
      <c r="BS2244" s="46"/>
    </row>
    <row r="2245" spans="4:71" s="47" customFormat="1" ht="9.75" customHeight="1" x14ac:dyDescent="0.3">
      <c r="D2245" s="68"/>
      <c r="E2245" s="68"/>
      <c r="F2245" s="68"/>
      <c r="G2245" s="68"/>
      <c r="H2245" s="68"/>
      <c r="I2245" s="68"/>
      <c r="J2245" s="68"/>
      <c r="K2245" s="68"/>
      <c r="L2245" s="68"/>
      <c r="M2245" s="68"/>
      <c r="N2245" s="68"/>
      <c r="O2245" s="68"/>
      <c r="P2245" s="68"/>
      <c r="Q2245" s="68"/>
      <c r="R2245" s="68"/>
      <c r="S2245" s="68"/>
      <c r="T2245" s="68"/>
      <c r="U2245" s="68"/>
      <c r="V2245" s="68"/>
      <c r="W2245" s="68"/>
      <c r="X2245" s="68"/>
      <c r="Y2245" s="68"/>
      <c r="Z2245" s="68"/>
      <c r="AA2245" s="68"/>
      <c r="AB2245" s="68"/>
      <c r="AC2245" s="68"/>
      <c r="AD2245" s="68"/>
      <c r="AE2245" s="68"/>
      <c r="AF2245" s="68"/>
      <c r="AG2245" s="68"/>
      <c r="AH2245" s="68"/>
      <c r="AI2245" s="68"/>
      <c r="AJ2245" s="68"/>
      <c r="AK2245" s="68"/>
      <c r="AL2245" s="68"/>
      <c r="AM2245" s="68"/>
      <c r="AN2245" s="68"/>
      <c r="AO2245" s="68"/>
      <c r="AP2245" s="68"/>
      <c r="AQ2245" s="68"/>
      <c r="AR2245" s="68"/>
      <c r="AS2245" s="68"/>
      <c r="AT2245" s="68"/>
      <c r="AU2245" s="68"/>
      <c r="AV2245" s="68"/>
      <c r="AW2245" s="68"/>
      <c r="AX2245" s="68"/>
      <c r="AY2245" s="68"/>
      <c r="AZ2245" s="68"/>
      <c r="BA2245" s="68"/>
      <c r="BB2245" s="68"/>
      <c r="BC2245" s="68"/>
      <c r="BD2245" s="68"/>
      <c r="BE2245" s="68"/>
      <c r="BF2245" s="68"/>
      <c r="BG2245" s="68"/>
      <c r="BH2245" s="68"/>
      <c r="BI2245" s="68"/>
      <c r="BJ2245" s="68"/>
      <c r="BK2245" s="68"/>
      <c r="BL2245" s="68"/>
      <c r="BM2245" s="68"/>
      <c r="BN2245" s="68"/>
      <c r="BO2245" s="68"/>
      <c r="BP2245" s="68"/>
      <c r="BQ2245" s="68"/>
      <c r="BR2245" s="68"/>
      <c r="BS2245" s="46"/>
    </row>
    <row r="2246" spans="4:71" s="47" customFormat="1" ht="9.75" customHeight="1" x14ac:dyDescent="0.3">
      <c r="D2246" s="68"/>
      <c r="E2246" s="68"/>
      <c r="F2246" s="68"/>
      <c r="G2246" s="68"/>
      <c r="H2246" s="68"/>
      <c r="I2246" s="68"/>
      <c r="J2246" s="68"/>
      <c r="K2246" s="68"/>
      <c r="L2246" s="68"/>
      <c r="M2246" s="68"/>
      <c r="N2246" s="68"/>
      <c r="O2246" s="68"/>
      <c r="P2246" s="68"/>
      <c r="Q2246" s="68"/>
      <c r="R2246" s="68"/>
      <c r="S2246" s="68"/>
      <c r="T2246" s="68"/>
      <c r="U2246" s="68"/>
      <c r="V2246" s="68"/>
      <c r="W2246" s="68"/>
      <c r="X2246" s="68"/>
      <c r="Y2246" s="68"/>
      <c r="Z2246" s="68"/>
      <c r="AA2246" s="68"/>
      <c r="AB2246" s="68"/>
      <c r="AC2246" s="68"/>
      <c r="AD2246" s="68"/>
      <c r="AE2246" s="68"/>
      <c r="AF2246" s="68"/>
      <c r="AG2246" s="68"/>
      <c r="AH2246" s="68"/>
      <c r="AI2246" s="68"/>
      <c r="AJ2246" s="68"/>
      <c r="AK2246" s="68"/>
      <c r="AL2246" s="68"/>
      <c r="AM2246" s="68"/>
      <c r="AN2246" s="68"/>
      <c r="AO2246" s="68"/>
      <c r="AP2246" s="68"/>
      <c r="AQ2246" s="68"/>
      <c r="AR2246" s="68"/>
      <c r="AS2246" s="68"/>
      <c r="AT2246" s="68"/>
      <c r="AU2246" s="68"/>
      <c r="AV2246" s="68"/>
      <c r="AW2246" s="68"/>
      <c r="AX2246" s="68"/>
      <c r="AY2246" s="68"/>
      <c r="AZ2246" s="68"/>
      <c r="BA2246" s="68"/>
      <c r="BB2246" s="68"/>
      <c r="BC2246" s="68"/>
      <c r="BD2246" s="68"/>
      <c r="BE2246" s="68"/>
      <c r="BF2246" s="68"/>
      <c r="BG2246" s="68"/>
      <c r="BH2246" s="68"/>
      <c r="BI2246" s="68"/>
      <c r="BJ2246" s="68"/>
      <c r="BK2246" s="68"/>
      <c r="BL2246" s="68"/>
      <c r="BM2246" s="68"/>
      <c r="BN2246" s="68"/>
      <c r="BO2246" s="68"/>
      <c r="BP2246" s="68"/>
      <c r="BQ2246" s="68"/>
      <c r="BR2246" s="68"/>
      <c r="BS2246" s="46"/>
    </row>
    <row r="2247" spans="4:71" s="47" customFormat="1" ht="9.75" customHeight="1" x14ac:dyDescent="0.3">
      <c r="D2247" s="68"/>
      <c r="E2247" s="68"/>
      <c r="F2247" s="68"/>
      <c r="G2247" s="68"/>
      <c r="H2247" s="68"/>
      <c r="I2247" s="68"/>
      <c r="J2247" s="68"/>
      <c r="K2247" s="68"/>
      <c r="L2247" s="68"/>
      <c r="M2247" s="68"/>
      <c r="N2247" s="68"/>
      <c r="O2247" s="68"/>
      <c r="P2247" s="68"/>
      <c r="Q2247" s="68"/>
      <c r="R2247" s="68"/>
      <c r="S2247" s="68"/>
      <c r="T2247" s="68"/>
      <c r="U2247" s="68"/>
      <c r="V2247" s="68"/>
      <c r="W2247" s="68"/>
      <c r="X2247" s="68"/>
      <c r="Y2247" s="68"/>
      <c r="Z2247" s="68"/>
      <c r="AA2247" s="68"/>
      <c r="AB2247" s="68"/>
      <c r="AC2247" s="68"/>
      <c r="AD2247" s="68"/>
      <c r="AE2247" s="68"/>
      <c r="AF2247" s="68"/>
      <c r="AG2247" s="68"/>
      <c r="AH2247" s="68"/>
      <c r="AI2247" s="68"/>
      <c r="AJ2247" s="68"/>
      <c r="AK2247" s="68"/>
      <c r="AL2247" s="68"/>
      <c r="AM2247" s="68"/>
      <c r="AN2247" s="68"/>
      <c r="AO2247" s="68"/>
      <c r="AP2247" s="68"/>
      <c r="AQ2247" s="68"/>
      <c r="AR2247" s="68"/>
      <c r="AS2247" s="68"/>
      <c r="AT2247" s="68"/>
      <c r="AU2247" s="68"/>
      <c r="AV2247" s="68"/>
      <c r="AW2247" s="68"/>
      <c r="AX2247" s="68"/>
      <c r="AY2247" s="68"/>
      <c r="AZ2247" s="68"/>
      <c r="BA2247" s="68"/>
      <c r="BB2247" s="68"/>
      <c r="BC2247" s="68"/>
      <c r="BD2247" s="68"/>
      <c r="BE2247" s="68"/>
      <c r="BF2247" s="68"/>
      <c r="BG2247" s="68"/>
      <c r="BH2247" s="68"/>
      <c r="BI2247" s="68"/>
      <c r="BJ2247" s="68"/>
      <c r="BK2247" s="68"/>
      <c r="BL2247" s="68"/>
      <c r="BM2247" s="68"/>
      <c r="BN2247" s="68"/>
      <c r="BO2247" s="68"/>
      <c r="BP2247" s="68"/>
      <c r="BQ2247" s="68"/>
      <c r="BR2247" s="68"/>
      <c r="BS2247" s="46"/>
    </row>
    <row r="2248" spans="4:71" s="47" customFormat="1" ht="9.75" customHeight="1" x14ac:dyDescent="0.3">
      <c r="D2248" s="68"/>
      <c r="E2248" s="68"/>
      <c r="F2248" s="68"/>
      <c r="G2248" s="68"/>
      <c r="H2248" s="68"/>
      <c r="I2248" s="68"/>
      <c r="J2248" s="68"/>
      <c r="K2248" s="68"/>
      <c r="L2248" s="68"/>
      <c r="M2248" s="68"/>
      <c r="N2248" s="68"/>
      <c r="O2248" s="68"/>
      <c r="P2248" s="68"/>
      <c r="Q2248" s="68"/>
      <c r="R2248" s="68"/>
      <c r="S2248" s="68"/>
      <c r="T2248" s="68"/>
      <c r="U2248" s="68"/>
      <c r="V2248" s="68"/>
      <c r="W2248" s="68"/>
      <c r="X2248" s="68"/>
      <c r="Y2248" s="68"/>
      <c r="Z2248" s="68"/>
      <c r="AA2248" s="68"/>
      <c r="AB2248" s="68"/>
      <c r="AC2248" s="68"/>
      <c r="AD2248" s="68"/>
      <c r="AE2248" s="68"/>
      <c r="AF2248" s="68"/>
      <c r="AG2248" s="68"/>
      <c r="AH2248" s="68"/>
      <c r="AI2248" s="68"/>
      <c r="AJ2248" s="68"/>
      <c r="AK2248" s="68"/>
      <c r="AL2248" s="68"/>
      <c r="AM2248" s="68"/>
      <c r="AN2248" s="68"/>
      <c r="AO2248" s="68"/>
      <c r="AP2248" s="68"/>
      <c r="AQ2248" s="68"/>
      <c r="AR2248" s="68"/>
      <c r="AS2248" s="68"/>
      <c r="AT2248" s="68"/>
      <c r="AU2248" s="68"/>
      <c r="AV2248" s="68"/>
      <c r="AW2248" s="68"/>
      <c r="AX2248" s="68"/>
      <c r="AY2248" s="68"/>
      <c r="AZ2248" s="68"/>
      <c r="BA2248" s="68"/>
      <c r="BB2248" s="68"/>
      <c r="BC2248" s="68"/>
      <c r="BD2248" s="68"/>
      <c r="BE2248" s="68"/>
      <c r="BF2248" s="68"/>
      <c r="BG2248" s="68"/>
      <c r="BH2248" s="68"/>
      <c r="BI2248" s="68"/>
      <c r="BJ2248" s="68"/>
      <c r="BK2248" s="68"/>
      <c r="BL2248" s="68"/>
      <c r="BM2248" s="68"/>
      <c r="BN2248" s="68"/>
      <c r="BO2248" s="68"/>
      <c r="BP2248" s="68"/>
      <c r="BQ2248" s="68"/>
      <c r="BR2248" s="68"/>
      <c r="BS2248" s="46"/>
    </row>
    <row r="2249" spans="4:71" s="47" customFormat="1" ht="9.75" customHeight="1" x14ac:dyDescent="0.3">
      <c r="D2249" s="68"/>
      <c r="E2249" s="68"/>
      <c r="F2249" s="68"/>
      <c r="G2249" s="68"/>
      <c r="H2249" s="68"/>
      <c r="I2249" s="68"/>
      <c r="J2249" s="68"/>
      <c r="K2249" s="68"/>
      <c r="L2249" s="68"/>
      <c r="M2249" s="68"/>
      <c r="N2249" s="68"/>
      <c r="O2249" s="68"/>
      <c r="P2249" s="68"/>
      <c r="Q2249" s="68"/>
      <c r="R2249" s="68"/>
      <c r="S2249" s="68"/>
      <c r="T2249" s="68"/>
      <c r="U2249" s="68"/>
      <c r="V2249" s="68"/>
      <c r="W2249" s="68"/>
      <c r="X2249" s="68"/>
      <c r="Y2249" s="68"/>
      <c r="Z2249" s="68"/>
      <c r="AA2249" s="68"/>
      <c r="AB2249" s="68"/>
      <c r="AC2249" s="68"/>
      <c r="AD2249" s="68"/>
      <c r="AE2249" s="68"/>
      <c r="AF2249" s="68"/>
      <c r="AG2249" s="68"/>
      <c r="AH2249" s="68"/>
      <c r="AI2249" s="68"/>
      <c r="AJ2249" s="68"/>
      <c r="AK2249" s="68"/>
      <c r="AL2249" s="68"/>
      <c r="AM2249" s="68"/>
      <c r="AN2249" s="68"/>
      <c r="AO2249" s="68"/>
      <c r="AP2249" s="68"/>
      <c r="AQ2249" s="68"/>
      <c r="AR2249" s="68"/>
      <c r="AS2249" s="68"/>
      <c r="AT2249" s="68"/>
      <c r="AU2249" s="68"/>
      <c r="AV2249" s="68"/>
      <c r="AW2249" s="68"/>
      <c r="AX2249" s="68"/>
      <c r="AY2249" s="68"/>
      <c r="AZ2249" s="68"/>
      <c r="BA2249" s="68"/>
      <c r="BB2249" s="68"/>
      <c r="BC2249" s="68"/>
      <c r="BD2249" s="68"/>
      <c r="BE2249" s="68"/>
      <c r="BF2249" s="68"/>
      <c r="BG2249" s="68"/>
      <c r="BH2249" s="68"/>
      <c r="BI2249" s="68"/>
      <c r="BJ2249" s="68"/>
      <c r="BK2249" s="68"/>
      <c r="BL2249" s="68"/>
      <c r="BM2249" s="68"/>
      <c r="BN2249" s="68"/>
      <c r="BO2249" s="68"/>
      <c r="BP2249" s="68"/>
      <c r="BQ2249" s="68"/>
      <c r="BR2249" s="68"/>
      <c r="BS2249" s="46"/>
    </row>
    <row r="2250" spans="4:71" s="47" customFormat="1" ht="9.75" customHeight="1" x14ac:dyDescent="0.3">
      <c r="D2250" s="68"/>
      <c r="E2250" s="68"/>
      <c r="F2250" s="68"/>
      <c r="G2250" s="68"/>
      <c r="H2250" s="68"/>
      <c r="I2250" s="68"/>
      <c r="J2250" s="68"/>
      <c r="K2250" s="68"/>
      <c r="L2250" s="68"/>
      <c r="M2250" s="68"/>
      <c r="N2250" s="68"/>
      <c r="O2250" s="68"/>
      <c r="P2250" s="68"/>
      <c r="Q2250" s="68"/>
      <c r="R2250" s="68"/>
      <c r="S2250" s="68"/>
      <c r="T2250" s="68"/>
      <c r="U2250" s="68"/>
      <c r="V2250" s="68"/>
      <c r="W2250" s="68"/>
      <c r="X2250" s="68"/>
      <c r="Y2250" s="68"/>
      <c r="Z2250" s="68"/>
      <c r="AA2250" s="68"/>
      <c r="AB2250" s="68"/>
      <c r="AC2250" s="68"/>
      <c r="AD2250" s="68"/>
      <c r="AE2250" s="68"/>
      <c r="AF2250" s="68"/>
      <c r="AG2250" s="68"/>
      <c r="AH2250" s="68"/>
      <c r="AI2250" s="68"/>
      <c r="AJ2250" s="68"/>
      <c r="AK2250" s="68"/>
      <c r="AL2250" s="68"/>
      <c r="AM2250" s="68"/>
      <c r="AN2250" s="68"/>
      <c r="AO2250" s="68"/>
      <c r="AP2250" s="68"/>
      <c r="AQ2250" s="68"/>
      <c r="AR2250" s="68"/>
      <c r="AS2250" s="68"/>
      <c r="AT2250" s="68"/>
      <c r="AU2250" s="68"/>
      <c r="AV2250" s="68"/>
      <c r="AW2250" s="68"/>
      <c r="AX2250" s="68"/>
      <c r="AY2250" s="68"/>
      <c r="AZ2250" s="68"/>
      <c r="BA2250" s="68"/>
      <c r="BB2250" s="68"/>
      <c r="BC2250" s="68"/>
      <c r="BD2250" s="68"/>
      <c r="BE2250" s="68"/>
      <c r="BF2250" s="68"/>
      <c r="BG2250" s="68"/>
      <c r="BH2250" s="68"/>
      <c r="BI2250" s="68"/>
      <c r="BJ2250" s="68"/>
      <c r="BK2250" s="68"/>
      <c r="BL2250" s="68"/>
      <c r="BM2250" s="68"/>
      <c r="BN2250" s="68"/>
      <c r="BO2250" s="68"/>
      <c r="BP2250" s="68"/>
      <c r="BQ2250" s="68"/>
      <c r="BR2250" s="68"/>
      <c r="BS2250" s="46"/>
    </row>
    <row r="2251" spans="4:71" s="47" customFormat="1" ht="9.75" customHeight="1" x14ac:dyDescent="0.3">
      <c r="D2251" s="68"/>
      <c r="E2251" s="68"/>
      <c r="F2251" s="68"/>
      <c r="G2251" s="68"/>
      <c r="H2251" s="68"/>
      <c r="I2251" s="68"/>
      <c r="J2251" s="68"/>
      <c r="K2251" s="68"/>
      <c r="L2251" s="68"/>
      <c r="M2251" s="68"/>
      <c r="N2251" s="68"/>
      <c r="O2251" s="68"/>
      <c r="P2251" s="68"/>
      <c r="Q2251" s="68"/>
      <c r="R2251" s="68"/>
      <c r="S2251" s="68"/>
      <c r="T2251" s="68"/>
      <c r="U2251" s="68"/>
      <c r="V2251" s="68"/>
      <c r="W2251" s="68"/>
      <c r="X2251" s="68"/>
      <c r="Y2251" s="68"/>
      <c r="Z2251" s="68"/>
      <c r="AA2251" s="68"/>
      <c r="AB2251" s="68"/>
      <c r="AC2251" s="68"/>
      <c r="AD2251" s="68"/>
      <c r="AE2251" s="68"/>
      <c r="AF2251" s="68"/>
      <c r="AG2251" s="68"/>
      <c r="AH2251" s="68"/>
      <c r="AI2251" s="68"/>
      <c r="AJ2251" s="68"/>
      <c r="AK2251" s="68"/>
      <c r="AL2251" s="68"/>
      <c r="AM2251" s="68"/>
      <c r="AN2251" s="68"/>
      <c r="AO2251" s="68"/>
      <c r="AP2251" s="68"/>
      <c r="AQ2251" s="68"/>
      <c r="AR2251" s="68"/>
      <c r="AS2251" s="68"/>
      <c r="AT2251" s="68"/>
      <c r="AU2251" s="68"/>
      <c r="AV2251" s="68"/>
      <c r="AW2251" s="68"/>
      <c r="AX2251" s="68"/>
      <c r="AY2251" s="68"/>
      <c r="AZ2251" s="68"/>
      <c r="BA2251" s="68"/>
      <c r="BB2251" s="68"/>
      <c r="BC2251" s="68"/>
      <c r="BD2251" s="68"/>
      <c r="BE2251" s="68"/>
      <c r="BF2251" s="68"/>
      <c r="BG2251" s="68"/>
      <c r="BH2251" s="68"/>
      <c r="BI2251" s="68"/>
      <c r="BJ2251" s="68"/>
      <c r="BK2251" s="68"/>
      <c r="BL2251" s="68"/>
      <c r="BM2251" s="68"/>
      <c r="BN2251" s="68"/>
      <c r="BO2251" s="68"/>
      <c r="BP2251" s="68"/>
      <c r="BQ2251" s="68"/>
      <c r="BR2251" s="68"/>
      <c r="BS2251" s="46"/>
    </row>
    <row r="2252" spans="4:71" s="47" customFormat="1" ht="9.75" customHeight="1" x14ac:dyDescent="0.3">
      <c r="D2252" s="68"/>
      <c r="E2252" s="68"/>
      <c r="F2252" s="68"/>
      <c r="G2252" s="68"/>
      <c r="H2252" s="68"/>
      <c r="I2252" s="68"/>
      <c r="J2252" s="68"/>
      <c r="K2252" s="68"/>
      <c r="L2252" s="68"/>
      <c r="M2252" s="68"/>
      <c r="N2252" s="68"/>
      <c r="O2252" s="68"/>
      <c r="P2252" s="68"/>
      <c r="Q2252" s="68"/>
      <c r="R2252" s="68"/>
      <c r="S2252" s="68"/>
      <c r="T2252" s="68"/>
      <c r="U2252" s="68"/>
      <c r="V2252" s="68"/>
      <c r="W2252" s="68"/>
      <c r="X2252" s="68"/>
      <c r="Y2252" s="68"/>
      <c r="Z2252" s="68"/>
      <c r="AA2252" s="68"/>
      <c r="AB2252" s="68"/>
      <c r="AC2252" s="68"/>
      <c r="AD2252" s="68"/>
      <c r="AE2252" s="68"/>
      <c r="AF2252" s="68"/>
      <c r="AG2252" s="68"/>
      <c r="AH2252" s="68"/>
      <c r="AI2252" s="68"/>
      <c r="AJ2252" s="68"/>
      <c r="AK2252" s="68"/>
      <c r="AL2252" s="68"/>
      <c r="AM2252" s="68"/>
      <c r="AN2252" s="68"/>
      <c r="AO2252" s="68"/>
      <c r="AP2252" s="68"/>
      <c r="AQ2252" s="68"/>
      <c r="AR2252" s="68"/>
      <c r="AS2252" s="68"/>
      <c r="AT2252" s="68"/>
      <c r="AU2252" s="68"/>
      <c r="AV2252" s="68"/>
      <c r="AW2252" s="68"/>
      <c r="AX2252" s="68"/>
      <c r="AY2252" s="68"/>
      <c r="AZ2252" s="68"/>
      <c r="BA2252" s="68"/>
      <c r="BB2252" s="68"/>
      <c r="BC2252" s="68"/>
      <c r="BD2252" s="68"/>
      <c r="BE2252" s="68"/>
      <c r="BF2252" s="68"/>
      <c r="BG2252" s="68"/>
      <c r="BH2252" s="68"/>
      <c r="BI2252" s="68"/>
      <c r="BJ2252" s="68"/>
      <c r="BK2252" s="68"/>
      <c r="BL2252" s="68"/>
      <c r="BM2252" s="68"/>
      <c r="BN2252" s="68"/>
      <c r="BO2252" s="68"/>
      <c r="BP2252" s="68"/>
      <c r="BQ2252" s="68"/>
      <c r="BR2252" s="68"/>
      <c r="BS2252" s="46"/>
    </row>
    <row r="2253" spans="4:71" s="47" customFormat="1" ht="9.75" customHeight="1" x14ac:dyDescent="0.3">
      <c r="D2253" s="68"/>
      <c r="E2253" s="68"/>
      <c r="F2253" s="68"/>
      <c r="G2253" s="68"/>
      <c r="H2253" s="68"/>
      <c r="I2253" s="68"/>
      <c r="J2253" s="68"/>
      <c r="K2253" s="68"/>
      <c r="L2253" s="68"/>
      <c r="M2253" s="68"/>
      <c r="N2253" s="68"/>
      <c r="O2253" s="68"/>
      <c r="P2253" s="68"/>
      <c r="Q2253" s="68"/>
      <c r="R2253" s="68"/>
      <c r="S2253" s="68"/>
      <c r="T2253" s="68"/>
      <c r="U2253" s="68"/>
      <c r="V2253" s="68"/>
      <c r="W2253" s="68"/>
      <c r="X2253" s="68"/>
      <c r="Y2253" s="68"/>
      <c r="Z2253" s="68"/>
      <c r="AA2253" s="68"/>
      <c r="AB2253" s="68"/>
      <c r="AC2253" s="68"/>
      <c r="AD2253" s="68"/>
      <c r="AE2253" s="68"/>
      <c r="AF2253" s="68"/>
      <c r="AG2253" s="68"/>
      <c r="AH2253" s="68"/>
      <c r="AI2253" s="68"/>
      <c r="AJ2253" s="68"/>
      <c r="AK2253" s="68"/>
      <c r="AL2253" s="68"/>
      <c r="AM2253" s="68"/>
      <c r="AN2253" s="68"/>
      <c r="AO2253" s="68"/>
      <c r="AP2253" s="68"/>
      <c r="AQ2253" s="68"/>
      <c r="AR2253" s="68"/>
      <c r="AS2253" s="68"/>
      <c r="AT2253" s="68"/>
      <c r="AU2253" s="68"/>
      <c r="AV2253" s="68"/>
      <c r="AW2253" s="68"/>
      <c r="AX2253" s="68"/>
      <c r="AY2253" s="68"/>
      <c r="AZ2253" s="68"/>
      <c r="BA2253" s="68"/>
      <c r="BB2253" s="68"/>
      <c r="BC2253" s="68"/>
      <c r="BD2253" s="68"/>
      <c r="BE2253" s="68"/>
      <c r="BF2253" s="68"/>
      <c r="BG2253" s="68"/>
      <c r="BH2253" s="68"/>
      <c r="BI2253" s="68"/>
      <c r="BJ2253" s="68"/>
      <c r="BK2253" s="68"/>
      <c r="BL2253" s="68"/>
      <c r="BM2253" s="68"/>
      <c r="BN2253" s="68"/>
      <c r="BO2253" s="68"/>
      <c r="BP2253" s="68"/>
      <c r="BQ2253" s="68"/>
      <c r="BR2253" s="68"/>
      <c r="BS2253" s="46"/>
    </row>
    <row r="2254" spans="4:71" s="47" customFormat="1" ht="9.75" customHeight="1" x14ac:dyDescent="0.3">
      <c r="D2254" s="68"/>
      <c r="E2254" s="68"/>
      <c r="F2254" s="68"/>
      <c r="G2254" s="68"/>
      <c r="H2254" s="68"/>
      <c r="I2254" s="68"/>
      <c r="J2254" s="68"/>
      <c r="K2254" s="68"/>
      <c r="L2254" s="68"/>
      <c r="M2254" s="68"/>
      <c r="N2254" s="68"/>
      <c r="O2254" s="68"/>
      <c r="P2254" s="68"/>
      <c r="Q2254" s="68"/>
      <c r="R2254" s="68"/>
      <c r="S2254" s="68"/>
      <c r="T2254" s="68"/>
      <c r="U2254" s="68"/>
      <c r="V2254" s="68"/>
      <c r="W2254" s="68"/>
      <c r="X2254" s="68"/>
      <c r="Y2254" s="68"/>
      <c r="Z2254" s="68"/>
      <c r="AA2254" s="68"/>
      <c r="AB2254" s="68"/>
      <c r="AC2254" s="68"/>
      <c r="AD2254" s="68"/>
      <c r="AE2254" s="68"/>
      <c r="AF2254" s="68"/>
      <c r="AG2254" s="68"/>
      <c r="AH2254" s="68"/>
      <c r="AI2254" s="68"/>
      <c r="AJ2254" s="68"/>
      <c r="AK2254" s="68"/>
      <c r="AL2254" s="68"/>
      <c r="AM2254" s="68"/>
      <c r="AN2254" s="68"/>
      <c r="AO2254" s="68"/>
      <c r="AP2254" s="68"/>
      <c r="AQ2254" s="68"/>
      <c r="AR2254" s="68"/>
      <c r="AS2254" s="68"/>
      <c r="AT2254" s="68"/>
      <c r="AU2254" s="68"/>
      <c r="AV2254" s="68"/>
      <c r="AW2254" s="68"/>
      <c r="AX2254" s="68"/>
      <c r="AY2254" s="68"/>
      <c r="AZ2254" s="68"/>
      <c r="BA2254" s="68"/>
      <c r="BB2254" s="68"/>
      <c r="BC2254" s="68"/>
      <c r="BD2254" s="68"/>
      <c r="BE2254" s="68"/>
      <c r="BF2254" s="68"/>
      <c r="BG2254" s="68"/>
      <c r="BH2254" s="68"/>
      <c r="BI2254" s="68"/>
      <c r="BJ2254" s="68"/>
      <c r="BK2254" s="68"/>
      <c r="BL2254" s="68"/>
      <c r="BM2254" s="68"/>
      <c r="BN2254" s="68"/>
      <c r="BO2254" s="68"/>
      <c r="BP2254" s="68"/>
      <c r="BQ2254" s="68"/>
      <c r="BR2254" s="68"/>
      <c r="BS2254" s="46"/>
    </row>
    <row r="2255" spans="4:71" s="47" customFormat="1" ht="9.75" customHeight="1" x14ac:dyDescent="0.3">
      <c r="D2255" s="68"/>
      <c r="E2255" s="68"/>
      <c r="F2255" s="68"/>
      <c r="G2255" s="68"/>
      <c r="H2255" s="68"/>
      <c r="I2255" s="68"/>
      <c r="J2255" s="68"/>
      <c r="K2255" s="68"/>
      <c r="L2255" s="68"/>
      <c r="M2255" s="68"/>
      <c r="N2255" s="68"/>
      <c r="O2255" s="68"/>
      <c r="P2255" s="68"/>
      <c r="Q2255" s="68"/>
      <c r="R2255" s="68"/>
      <c r="S2255" s="68"/>
      <c r="T2255" s="68"/>
      <c r="U2255" s="68"/>
      <c r="V2255" s="68"/>
      <c r="W2255" s="68"/>
      <c r="X2255" s="68"/>
      <c r="Y2255" s="68"/>
      <c r="Z2255" s="68"/>
      <c r="AA2255" s="68"/>
      <c r="AB2255" s="68"/>
      <c r="AC2255" s="68"/>
      <c r="AD2255" s="68"/>
      <c r="AE2255" s="68"/>
      <c r="AF2255" s="68"/>
      <c r="AG2255" s="68"/>
      <c r="AH2255" s="68"/>
      <c r="AI2255" s="68"/>
      <c r="AJ2255" s="68"/>
      <c r="AK2255" s="68"/>
      <c r="AL2255" s="68"/>
      <c r="AM2255" s="68"/>
      <c r="AN2255" s="68"/>
      <c r="AO2255" s="68"/>
      <c r="AP2255" s="68"/>
      <c r="AQ2255" s="68"/>
      <c r="AR2255" s="68"/>
      <c r="AS2255" s="68"/>
      <c r="AT2255" s="68"/>
      <c r="AU2255" s="68"/>
      <c r="AV2255" s="68"/>
      <c r="AW2255" s="68"/>
      <c r="AX2255" s="68"/>
      <c r="AY2255" s="68"/>
      <c r="AZ2255" s="68"/>
      <c r="BA2255" s="68"/>
      <c r="BB2255" s="68"/>
      <c r="BC2255" s="68"/>
      <c r="BD2255" s="68"/>
      <c r="BE2255" s="68"/>
      <c r="BF2255" s="68"/>
      <c r="BG2255" s="68"/>
      <c r="BH2255" s="68"/>
      <c r="BI2255" s="68"/>
      <c r="BJ2255" s="68"/>
      <c r="BK2255" s="68"/>
      <c r="BL2255" s="68"/>
      <c r="BM2255" s="68"/>
      <c r="BN2255" s="68"/>
      <c r="BO2255" s="68"/>
      <c r="BP2255" s="68"/>
      <c r="BQ2255" s="68"/>
      <c r="BR2255" s="68"/>
      <c r="BS2255" s="46"/>
    </row>
    <row r="2256" spans="4:71" s="47" customFormat="1" ht="9.75" customHeight="1" x14ac:dyDescent="0.3">
      <c r="D2256" s="68"/>
      <c r="E2256" s="68"/>
      <c r="F2256" s="68"/>
      <c r="G2256" s="68"/>
      <c r="H2256" s="68"/>
      <c r="I2256" s="68"/>
      <c r="J2256" s="68"/>
      <c r="K2256" s="68"/>
      <c r="L2256" s="68"/>
      <c r="M2256" s="68"/>
      <c r="N2256" s="68"/>
      <c r="O2256" s="68"/>
      <c r="P2256" s="68"/>
      <c r="Q2256" s="68"/>
      <c r="R2256" s="68"/>
      <c r="S2256" s="68"/>
      <c r="T2256" s="68"/>
      <c r="U2256" s="68"/>
      <c r="V2256" s="68"/>
      <c r="W2256" s="68"/>
      <c r="X2256" s="68"/>
      <c r="Y2256" s="68"/>
      <c r="Z2256" s="68"/>
      <c r="AA2256" s="68"/>
      <c r="AB2256" s="68"/>
      <c r="AC2256" s="68"/>
      <c r="AD2256" s="68"/>
      <c r="AE2256" s="68"/>
      <c r="AF2256" s="68"/>
      <c r="AG2256" s="68"/>
      <c r="AH2256" s="68"/>
      <c r="AI2256" s="68"/>
      <c r="AJ2256" s="68"/>
      <c r="AK2256" s="68"/>
      <c r="AL2256" s="68"/>
      <c r="AM2256" s="68"/>
      <c r="AN2256" s="68"/>
      <c r="AO2256" s="68"/>
      <c r="AP2256" s="68"/>
      <c r="AQ2256" s="68"/>
      <c r="AR2256" s="68"/>
      <c r="AS2256" s="68"/>
      <c r="AT2256" s="68"/>
      <c r="AU2256" s="68"/>
      <c r="AV2256" s="68"/>
      <c r="AW2256" s="68"/>
      <c r="AX2256" s="68"/>
      <c r="AY2256" s="68"/>
      <c r="AZ2256" s="68"/>
      <c r="BA2256" s="68"/>
      <c r="BB2256" s="68"/>
      <c r="BC2256" s="68"/>
      <c r="BD2256" s="68"/>
      <c r="BE2256" s="68"/>
      <c r="BF2256" s="68"/>
      <c r="BG2256" s="68"/>
      <c r="BH2256" s="68"/>
      <c r="BI2256" s="68"/>
      <c r="BJ2256" s="68"/>
      <c r="BK2256" s="68"/>
      <c r="BL2256" s="68"/>
      <c r="BM2256" s="68"/>
      <c r="BN2256" s="68"/>
      <c r="BO2256" s="68"/>
      <c r="BP2256" s="68"/>
      <c r="BQ2256" s="68"/>
      <c r="BR2256" s="68"/>
      <c r="BS2256" s="46"/>
    </row>
    <row r="2257" spans="4:71" s="47" customFormat="1" ht="9.75" customHeight="1" x14ac:dyDescent="0.3">
      <c r="D2257" s="68"/>
      <c r="E2257" s="68"/>
      <c r="F2257" s="68"/>
      <c r="G2257" s="68"/>
      <c r="H2257" s="68"/>
      <c r="I2257" s="68"/>
      <c r="J2257" s="68"/>
      <c r="K2257" s="68"/>
      <c r="L2257" s="68"/>
      <c r="M2257" s="68"/>
      <c r="N2257" s="68"/>
      <c r="O2257" s="68"/>
      <c r="P2257" s="68"/>
      <c r="Q2257" s="68"/>
      <c r="R2257" s="68"/>
      <c r="S2257" s="68"/>
      <c r="T2257" s="68"/>
      <c r="U2257" s="68"/>
      <c r="V2257" s="68"/>
      <c r="W2257" s="68"/>
      <c r="X2257" s="68"/>
      <c r="Y2257" s="68"/>
      <c r="Z2257" s="68"/>
      <c r="AA2257" s="68"/>
      <c r="AB2257" s="68"/>
      <c r="AC2257" s="68"/>
      <c r="AD2257" s="68"/>
      <c r="AE2257" s="68"/>
      <c r="AF2257" s="68"/>
      <c r="AG2257" s="68"/>
      <c r="AH2257" s="68"/>
      <c r="AI2257" s="68"/>
      <c r="AJ2257" s="68"/>
      <c r="AK2257" s="68"/>
      <c r="AL2257" s="68"/>
      <c r="AM2257" s="68"/>
      <c r="AN2257" s="68"/>
      <c r="AO2257" s="68"/>
      <c r="AP2257" s="68"/>
      <c r="AQ2257" s="68"/>
      <c r="AR2257" s="68"/>
      <c r="AS2257" s="68"/>
      <c r="AT2257" s="68"/>
      <c r="AU2257" s="68"/>
      <c r="AV2257" s="68"/>
      <c r="AW2257" s="68"/>
      <c r="AX2257" s="68"/>
      <c r="AY2257" s="68"/>
      <c r="AZ2257" s="68"/>
      <c r="BA2257" s="68"/>
      <c r="BB2257" s="68"/>
      <c r="BC2257" s="68"/>
      <c r="BD2257" s="68"/>
      <c r="BE2257" s="68"/>
      <c r="BF2257" s="68"/>
      <c r="BG2257" s="68"/>
      <c r="BH2257" s="68"/>
      <c r="BI2257" s="68"/>
      <c r="BJ2257" s="68"/>
      <c r="BK2257" s="68"/>
      <c r="BL2257" s="68"/>
      <c r="BM2257" s="68"/>
      <c r="BN2257" s="68"/>
      <c r="BO2257" s="68"/>
      <c r="BP2257" s="68"/>
      <c r="BQ2257" s="68"/>
      <c r="BR2257" s="68"/>
      <c r="BS2257" s="46"/>
    </row>
    <row r="2258" spans="4:71" s="47" customFormat="1" ht="9.75" customHeight="1" x14ac:dyDescent="0.3">
      <c r="D2258" s="68"/>
      <c r="E2258" s="68"/>
      <c r="F2258" s="68"/>
      <c r="G2258" s="68"/>
      <c r="H2258" s="68"/>
      <c r="I2258" s="68"/>
      <c r="J2258" s="68"/>
      <c r="K2258" s="68"/>
      <c r="L2258" s="68"/>
      <c r="M2258" s="68"/>
      <c r="N2258" s="68"/>
      <c r="O2258" s="68"/>
      <c r="P2258" s="68"/>
      <c r="Q2258" s="68"/>
      <c r="R2258" s="68"/>
      <c r="S2258" s="68"/>
      <c r="T2258" s="68"/>
      <c r="U2258" s="68"/>
      <c r="V2258" s="68"/>
      <c r="W2258" s="68"/>
      <c r="X2258" s="68"/>
      <c r="Y2258" s="68"/>
      <c r="Z2258" s="68"/>
      <c r="AA2258" s="68"/>
      <c r="AB2258" s="68"/>
      <c r="AC2258" s="68"/>
      <c r="AD2258" s="68"/>
      <c r="AE2258" s="68"/>
      <c r="AF2258" s="68"/>
      <c r="AG2258" s="68"/>
      <c r="AH2258" s="68"/>
      <c r="AI2258" s="68"/>
      <c r="AJ2258" s="68"/>
      <c r="AK2258" s="68"/>
      <c r="AL2258" s="68"/>
      <c r="AM2258" s="68"/>
      <c r="AN2258" s="68"/>
      <c r="AO2258" s="68"/>
      <c r="AP2258" s="68"/>
      <c r="AQ2258" s="68"/>
      <c r="AR2258" s="68"/>
      <c r="AS2258" s="68"/>
      <c r="AT2258" s="68"/>
      <c r="AU2258" s="68"/>
      <c r="AV2258" s="68"/>
      <c r="AW2258" s="68"/>
      <c r="AX2258" s="68"/>
      <c r="AY2258" s="68"/>
      <c r="AZ2258" s="68"/>
      <c r="BA2258" s="68"/>
      <c r="BB2258" s="68"/>
      <c r="BC2258" s="68"/>
      <c r="BD2258" s="68"/>
      <c r="BE2258" s="68"/>
      <c r="BF2258" s="68"/>
      <c r="BG2258" s="68"/>
      <c r="BH2258" s="68"/>
      <c r="BI2258" s="68"/>
      <c r="BJ2258" s="68"/>
      <c r="BK2258" s="68"/>
      <c r="BL2258" s="68"/>
      <c r="BM2258" s="68"/>
      <c r="BN2258" s="68"/>
      <c r="BO2258" s="68"/>
      <c r="BP2258" s="68"/>
      <c r="BQ2258" s="68"/>
      <c r="BR2258" s="68"/>
      <c r="BS2258" s="46"/>
    </row>
    <row r="2259" spans="4:71" s="47" customFormat="1" ht="9.75" customHeight="1" x14ac:dyDescent="0.3">
      <c r="D2259" s="68"/>
      <c r="E2259" s="68"/>
      <c r="F2259" s="68"/>
      <c r="G2259" s="68"/>
      <c r="H2259" s="68"/>
      <c r="I2259" s="68"/>
      <c r="J2259" s="68"/>
      <c r="K2259" s="68"/>
      <c r="L2259" s="68"/>
      <c r="M2259" s="68"/>
      <c r="N2259" s="68"/>
      <c r="O2259" s="68"/>
      <c r="P2259" s="68"/>
      <c r="Q2259" s="68"/>
      <c r="R2259" s="68"/>
      <c r="S2259" s="68"/>
      <c r="T2259" s="68"/>
      <c r="U2259" s="68"/>
      <c r="V2259" s="68"/>
      <c r="W2259" s="68"/>
      <c r="X2259" s="68"/>
      <c r="Y2259" s="68"/>
      <c r="Z2259" s="68"/>
      <c r="AA2259" s="68"/>
      <c r="AB2259" s="68"/>
      <c r="AC2259" s="68"/>
      <c r="AD2259" s="68"/>
      <c r="AE2259" s="68"/>
      <c r="AF2259" s="68"/>
      <c r="AG2259" s="68"/>
      <c r="AH2259" s="68"/>
      <c r="AI2259" s="68"/>
      <c r="AJ2259" s="68"/>
      <c r="AK2259" s="68"/>
      <c r="AL2259" s="68"/>
      <c r="AM2259" s="68"/>
      <c r="AN2259" s="68"/>
      <c r="AO2259" s="68"/>
      <c r="AP2259" s="68"/>
      <c r="AQ2259" s="68"/>
      <c r="AR2259" s="68"/>
      <c r="AS2259" s="68"/>
      <c r="AT2259" s="68"/>
      <c r="AU2259" s="68"/>
      <c r="AV2259" s="68"/>
      <c r="AW2259" s="68"/>
      <c r="AX2259" s="68"/>
      <c r="AY2259" s="68"/>
      <c r="AZ2259" s="68"/>
      <c r="BA2259" s="68"/>
      <c r="BB2259" s="68"/>
      <c r="BC2259" s="68"/>
      <c r="BD2259" s="68"/>
      <c r="BE2259" s="68"/>
      <c r="BF2259" s="68"/>
      <c r="BG2259" s="68"/>
      <c r="BH2259" s="68"/>
      <c r="BI2259" s="68"/>
      <c r="BJ2259" s="68"/>
      <c r="BK2259" s="68"/>
      <c r="BL2259" s="68"/>
      <c r="BM2259" s="68"/>
      <c r="BN2259" s="68"/>
      <c r="BO2259" s="68"/>
      <c r="BP2259" s="68"/>
      <c r="BQ2259" s="68"/>
      <c r="BR2259" s="68"/>
      <c r="BS2259" s="46"/>
    </row>
    <row r="2260" spans="4:71" s="47" customFormat="1" ht="9.75" customHeight="1" x14ac:dyDescent="0.3">
      <c r="D2260" s="68"/>
      <c r="E2260" s="68"/>
      <c r="F2260" s="68"/>
      <c r="G2260" s="68"/>
      <c r="H2260" s="68"/>
      <c r="I2260" s="68"/>
      <c r="J2260" s="68"/>
      <c r="K2260" s="68"/>
      <c r="L2260" s="68"/>
      <c r="M2260" s="68"/>
      <c r="N2260" s="68"/>
      <c r="O2260" s="68"/>
      <c r="P2260" s="68"/>
      <c r="Q2260" s="68"/>
      <c r="R2260" s="68"/>
      <c r="S2260" s="68"/>
      <c r="T2260" s="68"/>
      <c r="U2260" s="68"/>
      <c r="V2260" s="68"/>
      <c r="W2260" s="68"/>
      <c r="X2260" s="68"/>
      <c r="Y2260" s="68"/>
      <c r="Z2260" s="68"/>
      <c r="AA2260" s="68"/>
      <c r="AB2260" s="68"/>
      <c r="AC2260" s="68"/>
      <c r="AD2260" s="68"/>
      <c r="AE2260" s="68"/>
      <c r="AF2260" s="68"/>
      <c r="AG2260" s="68"/>
      <c r="AH2260" s="68"/>
      <c r="AI2260" s="68"/>
      <c r="AJ2260" s="68"/>
      <c r="AK2260" s="68"/>
      <c r="AL2260" s="68"/>
      <c r="AM2260" s="68"/>
      <c r="AN2260" s="68"/>
      <c r="AO2260" s="68"/>
      <c r="AP2260" s="68"/>
      <c r="AQ2260" s="68"/>
      <c r="AR2260" s="68"/>
      <c r="AS2260" s="68"/>
      <c r="AT2260" s="68"/>
      <c r="AU2260" s="68"/>
      <c r="AV2260" s="68"/>
      <c r="AW2260" s="68"/>
      <c r="AX2260" s="68"/>
      <c r="AY2260" s="68"/>
      <c r="AZ2260" s="68"/>
      <c r="BA2260" s="68"/>
      <c r="BB2260" s="68"/>
      <c r="BC2260" s="68"/>
      <c r="BD2260" s="68"/>
      <c r="BE2260" s="68"/>
      <c r="BF2260" s="68"/>
      <c r="BG2260" s="68"/>
      <c r="BH2260" s="68"/>
      <c r="BI2260" s="68"/>
      <c r="BJ2260" s="68"/>
      <c r="BK2260" s="68"/>
      <c r="BL2260" s="68"/>
      <c r="BM2260" s="68"/>
      <c r="BN2260" s="68"/>
      <c r="BO2260" s="68"/>
      <c r="BP2260" s="68"/>
      <c r="BQ2260" s="68"/>
      <c r="BR2260" s="68"/>
      <c r="BS2260" s="46"/>
    </row>
    <row r="2261" spans="4:71" s="47" customFormat="1" ht="9.75" customHeight="1" x14ac:dyDescent="0.3">
      <c r="D2261" s="68"/>
      <c r="E2261" s="68"/>
      <c r="F2261" s="68"/>
      <c r="G2261" s="68"/>
      <c r="H2261" s="68"/>
      <c r="I2261" s="68"/>
      <c r="J2261" s="68"/>
      <c r="K2261" s="68"/>
      <c r="L2261" s="68"/>
      <c r="M2261" s="68"/>
      <c r="N2261" s="68"/>
      <c r="O2261" s="68"/>
      <c r="P2261" s="68"/>
      <c r="Q2261" s="68"/>
      <c r="R2261" s="68"/>
      <c r="S2261" s="68"/>
      <c r="T2261" s="68"/>
      <c r="U2261" s="68"/>
      <c r="V2261" s="68"/>
      <c r="W2261" s="68"/>
      <c r="X2261" s="68"/>
      <c r="Y2261" s="68"/>
      <c r="Z2261" s="68"/>
      <c r="AA2261" s="68"/>
      <c r="AB2261" s="68"/>
      <c r="AC2261" s="68"/>
      <c r="AD2261" s="68"/>
      <c r="AE2261" s="68"/>
      <c r="AF2261" s="68"/>
      <c r="AG2261" s="68"/>
      <c r="AH2261" s="68"/>
      <c r="AI2261" s="68"/>
      <c r="AJ2261" s="68"/>
      <c r="AK2261" s="68"/>
      <c r="AL2261" s="68"/>
      <c r="AM2261" s="68"/>
      <c r="AN2261" s="68"/>
      <c r="AO2261" s="68"/>
      <c r="AP2261" s="68"/>
      <c r="AQ2261" s="68"/>
      <c r="AR2261" s="68"/>
      <c r="AS2261" s="68"/>
      <c r="AT2261" s="68"/>
      <c r="AU2261" s="68"/>
      <c r="AV2261" s="68"/>
      <c r="AW2261" s="68"/>
      <c r="AX2261" s="68"/>
      <c r="AY2261" s="68"/>
      <c r="AZ2261" s="68"/>
      <c r="BA2261" s="68"/>
      <c r="BB2261" s="68"/>
      <c r="BC2261" s="68"/>
      <c r="BD2261" s="68"/>
      <c r="BE2261" s="68"/>
      <c r="BF2261" s="68"/>
      <c r="BG2261" s="68"/>
      <c r="BH2261" s="68"/>
      <c r="BI2261" s="68"/>
      <c r="BJ2261" s="68"/>
      <c r="BK2261" s="68"/>
      <c r="BL2261" s="68"/>
      <c r="BM2261" s="68"/>
      <c r="BN2261" s="68"/>
      <c r="BO2261" s="68"/>
      <c r="BP2261" s="68"/>
      <c r="BQ2261" s="68"/>
      <c r="BR2261" s="68"/>
      <c r="BS2261" s="46"/>
    </row>
    <row r="2262" spans="4:71" s="47" customFormat="1" ht="9.75" customHeight="1" x14ac:dyDescent="0.3">
      <c r="D2262" s="68"/>
      <c r="E2262" s="68"/>
      <c r="F2262" s="68"/>
      <c r="G2262" s="68"/>
      <c r="H2262" s="68"/>
      <c r="I2262" s="68"/>
      <c r="J2262" s="68"/>
      <c r="K2262" s="68"/>
      <c r="L2262" s="68"/>
      <c r="M2262" s="68"/>
      <c r="N2262" s="68"/>
      <c r="O2262" s="68"/>
      <c r="P2262" s="68"/>
      <c r="Q2262" s="68"/>
      <c r="R2262" s="68"/>
      <c r="S2262" s="68"/>
      <c r="T2262" s="68"/>
      <c r="U2262" s="68"/>
      <c r="V2262" s="68"/>
      <c r="W2262" s="68"/>
      <c r="X2262" s="68"/>
      <c r="Y2262" s="68"/>
      <c r="Z2262" s="68"/>
      <c r="AA2262" s="68"/>
      <c r="AB2262" s="68"/>
      <c r="AC2262" s="68"/>
      <c r="AD2262" s="68"/>
      <c r="AE2262" s="68"/>
      <c r="AF2262" s="68"/>
      <c r="AG2262" s="68"/>
      <c r="AH2262" s="68"/>
      <c r="AI2262" s="68"/>
      <c r="AJ2262" s="68"/>
      <c r="AK2262" s="68"/>
      <c r="AL2262" s="68"/>
      <c r="AM2262" s="68"/>
      <c r="AN2262" s="68"/>
      <c r="AO2262" s="68"/>
      <c r="AP2262" s="68"/>
      <c r="AQ2262" s="68"/>
      <c r="AR2262" s="68"/>
      <c r="AS2262" s="68"/>
      <c r="AT2262" s="68"/>
      <c r="AU2262" s="68"/>
      <c r="AV2262" s="68"/>
      <c r="AW2262" s="68"/>
      <c r="AX2262" s="68"/>
      <c r="AY2262" s="68"/>
      <c r="AZ2262" s="68"/>
      <c r="BA2262" s="68"/>
      <c r="BB2262" s="68"/>
      <c r="BC2262" s="68"/>
      <c r="BD2262" s="68"/>
      <c r="BE2262" s="68"/>
      <c r="BF2262" s="68"/>
      <c r="BG2262" s="68"/>
      <c r="BH2262" s="68"/>
      <c r="BI2262" s="68"/>
      <c r="BJ2262" s="68"/>
      <c r="BK2262" s="68"/>
      <c r="BL2262" s="68"/>
      <c r="BM2262" s="68"/>
      <c r="BN2262" s="68"/>
      <c r="BO2262" s="68"/>
      <c r="BP2262" s="68"/>
      <c r="BQ2262" s="68"/>
      <c r="BR2262" s="68"/>
      <c r="BS2262" s="46"/>
    </row>
    <row r="2263" spans="4:71" s="47" customFormat="1" ht="9.75" customHeight="1" x14ac:dyDescent="0.3">
      <c r="D2263" s="68"/>
      <c r="E2263" s="68"/>
      <c r="F2263" s="68"/>
      <c r="G2263" s="68"/>
      <c r="H2263" s="68"/>
      <c r="I2263" s="68"/>
      <c r="J2263" s="68"/>
      <c r="K2263" s="68"/>
      <c r="L2263" s="68"/>
      <c r="M2263" s="68"/>
      <c r="N2263" s="68"/>
      <c r="O2263" s="68"/>
      <c r="P2263" s="68"/>
      <c r="Q2263" s="68"/>
      <c r="R2263" s="68"/>
      <c r="S2263" s="68"/>
      <c r="T2263" s="68"/>
      <c r="U2263" s="68"/>
      <c r="V2263" s="68"/>
      <c r="W2263" s="68"/>
      <c r="X2263" s="68"/>
      <c r="Y2263" s="68"/>
      <c r="Z2263" s="68"/>
      <c r="AA2263" s="68"/>
      <c r="AB2263" s="68"/>
      <c r="AC2263" s="68"/>
      <c r="AD2263" s="68"/>
      <c r="AE2263" s="68"/>
      <c r="AF2263" s="68"/>
      <c r="AG2263" s="68"/>
      <c r="AH2263" s="68"/>
      <c r="AI2263" s="68"/>
      <c r="AJ2263" s="68"/>
      <c r="AK2263" s="68"/>
      <c r="AL2263" s="68"/>
      <c r="AM2263" s="68"/>
      <c r="AN2263" s="68"/>
      <c r="AO2263" s="68"/>
      <c r="AP2263" s="68"/>
      <c r="AQ2263" s="68"/>
      <c r="AR2263" s="68"/>
      <c r="AS2263" s="68"/>
      <c r="AT2263" s="68"/>
      <c r="AU2263" s="68"/>
      <c r="AV2263" s="68"/>
      <c r="AW2263" s="68"/>
      <c r="AX2263" s="68"/>
      <c r="AY2263" s="68"/>
      <c r="AZ2263" s="68"/>
      <c r="BA2263" s="68"/>
      <c r="BB2263" s="68"/>
      <c r="BC2263" s="68"/>
      <c r="BD2263" s="68"/>
      <c r="BE2263" s="68"/>
      <c r="BF2263" s="68"/>
      <c r="BG2263" s="68"/>
      <c r="BH2263" s="68"/>
      <c r="BI2263" s="68"/>
      <c r="BJ2263" s="68"/>
      <c r="BK2263" s="68"/>
      <c r="BL2263" s="68"/>
      <c r="BM2263" s="68"/>
      <c r="BN2263" s="68"/>
      <c r="BO2263" s="68"/>
      <c r="BP2263" s="68"/>
      <c r="BQ2263" s="68"/>
      <c r="BR2263" s="68"/>
      <c r="BS2263" s="46"/>
    </row>
    <row r="2264" spans="4:71" s="47" customFormat="1" ht="9.75" customHeight="1" x14ac:dyDescent="0.3">
      <c r="D2264" s="68"/>
      <c r="E2264" s="68"/>
      <c r="F2264" s="68"/>
      <c r="G2264" s="68"/>
      <c r="H2264" s="68"/>
      <c r="I2264" s="68"/>
      <c r="J2264" s="68"/>
      <c r="K2264" s="68"/>
      <c r="L2264" s="68"/>
      <c r="M2264" s="68"/>
      <c r="N2264" s="68"/>
      <c r="O2264" s="68"/>
      <c r="P2264" s="68"/>
      <c r="Q2264" s="68"/>
      <c r="R2264" s="68"/>
      <c r="S2264" s="68"/>
      <c r="T2264" s="68"/>
      <c r="U2264" s="68"/>
      <c r="V2264" s="68"/>
      <c r="W2264" s="68"/>
      <c r="X2264" s="68"/>
      <c r="Y2264" s="68"/>
      <c r="Z2264" s="68"/>
      <c r="AA2264" s="68"/>
      <c r="AB2264" s="68"/>
      <c r="AC2264" s="68"/>
      <c r="AD2264" s="68"/>
      <c r="AE2264" s="68"/>
      <c r="AF2264" s="68"/>
      <c r="AG2264" s="68"/>
      <c r="AH2264" s="68"/>
      <c r="AI2264" s="68"/>
      <c r="AJ2264" s="68"/>
      <c r="AK2264" s="68"/>
      <c r="AL2264" s="68"/>
      <c r="AM2264" s="68"/>
      <c r="AN2264" s="68"/>
      <c r="AO2264" s="68"/>
      <c r="AP2264" s="68"/>
      <c r="AQ2264" s="68"/>
      <c r="AR2264" s="68"/>
      <c r="AS2264" s="68"/>
      <c r="AT2264" s="68"/>
      <c r="AU2264" s="68"/>
      <c r="AV2264" s="68"/>
      <c r="AW2264" s="68"/>
      <c r="AX2264" s="68"/>
      <c r="AY2264" s="68"/>
      <c r="AZ2264" s="68"/>
      <c r="BA2264" s="68"/>
      <c r="BB2264" s="68"/>
      <c r="BC2264" s="68"/>
      <c r="BD2264" s="68"/>
      <c r="BE2264" s="68"/>
      <c r="BF2264" s="68"/>
      <c r="BG2264" s="68"/>
      <c r="BH2264" s="68"/>
      <c r="BI2264" s="68"/>
      <c r="BJ2264" s="68"/>
      <c r="BK2264" s="68"/>
      <c r="BL2264" s="68"/>
      <c r="BM2264" s="68"/>
      <c r="BN2264" s="68"/>
      <c r="BO2264" s="68"/>
      <c r="BP2264" s="68"/>
      <c r="BQ2264" s="68"/>
      <c r="BR2264" s="68"/>
      <c r="BS2264" s="46"/>
    </row>
    <row r="2265" spans="4:71" s="47" customFormat="1" ht="9.75" customHeight="1" x14ac:dyDescent="0.3">
      <c r="D2265" s="68"/>
      <c r="E2265" s="68"/>
      <c r="F2265" s="68"/>
      <c r="G2265" s="68"/>
      <c r="H2265" s="68"/>
      <c r="I2265" s="68"/>
      <c r="J2265" s="68"/>
      <c r="K2265" s="68"/>
      <c r="L2265" s="68"/>
      <c r="M2265" s="68"/>
      <c r="N2265" s="68"/>
      <c r="O2265" s="68"/>
      <c r="P2265" s="68"/>
      <c r="Q2265" s="68"/>
      <c r="R2265" s="68"/>
      <c r="S2265" s="68"/>
      <c r="T2265" s="68"/>
      <c r="U2265" s="68"/>
      <c r="V2265" s="68"/>
      <c r="W2265" s="68"/>
      <c r="X2265" s="68"/>
      <c r="Y2265" s="68"/>
      <c r="Z2265" s="68"/>
      <c r="AA2265" s="68"/>
      <c r="AB2265" s="68"/>
      <c r="AC2265" s="68"/>
      <c r="AD2265" s="68"/>
      <c r="AE2265" s="68"/>
      <c r="AF2265" s="68"/>
      <c r="AG2265" s="68"/>
      <c r="AH2265" s="68"/>
      <c r="AI2265" s="68"/>
      <c r="AJ2265" s="68"/>
      <c r="AK2265" s="68"/>
      <c r="AL2265" s="68"/>
      <c r="AM2265" s="68"/>
      <c r="AN2265" s="68"/>
      <c r="AO2265" s="68"/>
      <c r="AP2265" s="68"/>
      <c r="AQ2265" s="68"/>
      <c r="AR2265" s="68"/>
      <c r="AS2265" s="68"/>
      <c r="AT2265" s="68"/>
      <c r="AU2265" s="68"/>
      <c r="AV2265" s="68"/>
      <c r="AW2265" s="68"/>
      <c r="AX2265" s="68"/>
      <c r="AY2265" s="68"/>
      <c r="AZ2265" s="68"/>
      <c r="BA2265" s="68"/>
      <c r="BB2265" s="68"/>
      <c r="BC2265" s="68"/>
      <c r="BD2265" s="68"/>
      <c r="BE2265" s="68"/>
      <c r="BF2265" s="68"/>
      <c r="BG2265" s="68"/>
      <c r="BH2265" s="68"/>
      <c r="BI2265" s="68"/>
      <c r="BJ2265" s="68"/>
      <c r="BK2265" s="68"/>
      <c r="BL2265" s="68"/>
      <c r="BM2265" s="68"/>
      <c r="BN2265" s="68"/>
      <c r="BO2265" s="68"/>
      <c r="BP2265" s="68"/>
      <c r="BQ2265" s="68"/>
      <c r="BR2265" s="68"/>
      <c r="BS2265" s="46"/>
    </row>
    <row r="2266" spans="4:71" s="47" customFormat="1" ht="9.75" customHeight="1" x14ac:dyDescent="0.3">
      <c r="D2266" s="68"/>
      <c r="E2266" s="68"/>
      <c r="F2266" s="68"/>
      <c r="G2266" s="68"/>
      <c r="H2266" s="68"/>
      <c r="I2266" s="68"/>
      <c r="J2266" s="68"/>
      <c r="K2266" s="68"/>
      <c r="L2266" s="68"/>
      <c r="M2266" s="68"/>
      <c r="N2266" s="68"/>
      <c r="O2266" s="68"/>
      <c r="P2266" s="68"/>
      <c r="Q2266" s="68"/>
      <c r="R2266" s="68"/>
      <c r="S2266" s="68"/>
      <c r="T2266" s="68"/>
      <c r="U2266" s="68"/>
      <c r="V2266" s="68"/>
      <c r="W2266" s="68"/>
      <c r="X2266" s="68"/>
      <c r="Y2266" s="68"/>
      <c r="Z2266" s="68"/>
      <c r="AA2266" s="68"/>
      <c r="AB2266" s="68"/>
      <c r="AC2266" s="68"/>
      <c r="AD2266" s="68"/>
      <c r="AE2266" s="68"/>
      <c r="AF2266" s="68"/>
      <c r="AG2266" s="68"/>
      <c r="AH2266" s="68"/>
      <c r="AI2266" s="68"/>
      <c r="AJ2266" s="68"/>
      <c r="AK2266" s="68"/>
      <c r="AL2266" s="68"/>
      <c r="AM2266" s="68"/>
      <c r="AN2266" s="68"/>
      <c r="AO2266" s="68"/>
      <c r="AP2266" s="68"/>
      <c r="AQ2266" s="68"/>
      <c r="AR2266" s="68"/>
      <c r="AS2266" s="68"/>
      <c r="AT2266" s="68"/>
      <c r="AU2266" s="68"/>
      <c r="AV2266" s="68"/>
      <c r="AW2266" s="68"/>
      <c r="AX2266" s="68"/>
      <c r="AY2266" s="68"/>
      <c r="AZ2266" s="68"/>
      <c r="BA2266" s="68"/>
      <c r="BB2266" s="68"/>
      <c r="BC2266" s="68"/>
      <c r="BD2266" s="68"/>
      <c r="BE2266" s="68"/>
      <c r="BF2266" s="68"/>
      <c r="BG2266" s="68"/>
      <c r="BH2266" s="68"/>
      <c r="BI2266" s="68"/>
      <c r="BJ2266" s="68"/>
      <c r="BK2266" s="68"/>
      <c r="BL2266" s="68"/>
      <c r="BM2266" s="68"/>
      <c r="BN2266" s="68"/>
      <c r="BO2266" s="68"/>
      <c r="BP2266" s="68"/>
      <c r="BQ2266" s="68"/>
      <c r="BR2266" s="68"/>
      <c r="BS2266" s="46"/>
    </row>
    <row r="2267" spans="4:71" s="47" customFormat="1" ht="9.75" customHeight="1" x14ac:dyDescent="0.3">
      <c r="D2267" s="68"/>
      <c r="E2267" s="68"/>
      <c r="F2267" s="68"/>
      <c r="G2267" s="68"/>
      <c r="H2267" s="68"/>
      <c r="I2267" s="68"/>
      <c r="J2267" s="68"/>
      <c r="K2267" s="68"/>
      <c r="L2267" s="68"/>
      <c r="M2267" s="68"/>
      <c r="N2267" s="68"/>
      <c r="O2267" s="68"/>
      <c r="P2267" s="68"/>
      <c r="Q2267" s="68"/>
      <c r="R2267" s="68"/>
      <c r="S2267" s="68"/>
      <c r="T2267" s="68"/>
      <c r="U2267" s="68"/>
      <c r="V2267" s="68"/>
      <c r="W2267" s="68"/>
      <c r="X2267" s="68"/>
      <c r="Y2267" s="68"/>
      <c r="Z2267" s="68"/>
      <c r="AA2267" s="68"/>
      <c r="AB2267" s="68"/>
      <c r="AC2267" s="68"/>
      <c r="AD2267" s="68"/>
      <c r="AE2267" s="68"/>
      <c r="AF2267" s="68"/>
      <c r="AG2267" s="68"/>
      <c r="AH2267" s="68"/>
      <c r="AI2267" s="68"/>
      <c r="AJ2267" s="68"/>
      <c r="AK2267" s="68"/>
      <c r="AL2267" s="68"/>
      <c r="AM2267" s="68"/>
      <c r="AN2267" s="68"/>
      <c r="AO2267" s="68"/>
      <c r="AP2267" s="68"/>
      <c r="AQ2267" s="68"/>
      <c r="AR2267" s="68"/>
      <c r="AS2267" s="68"/>
      <c r="AT2267" s="68"/>
      <c r="AU2267" s="68"/>
      <c r="AV2267" s="68"/>
      <c r="AW2267" s="68"/>
      <c r="AX2267" s="68"/>
      <c r="AY2267" s="68"/>
      <c r="AZ2267" s="68"/>
      <c r="BA2267" s="68"/>
      <c r="BB2267" s="68"/>
      <c r="BC2267" s="68"/>
      <c r="BD2267" s="68"/>
      <c r="BE2267" s="68"/>
      <c r="BF2267" s="68"/>
      <c r="BG2267" s="68"/>
      <c r="BH2267" s="68"/>
      <c r="BI2267" s="68"/>
      <c r="BJ2267" s="68"/>
      <c r="BK2267" s="68"/>
      <c r="BL2267" s="68"/>
      <c r="BM2267" s="68"/>
      <c r="BN2267" s="68"/>
      <c r="BO2267" s="68"/>
      <c r="BP2267" s="68"/>
      <c r="BQ2267" s="68"/>
      <c r="BR2267" s="68"/>
      <c r="BS2267" s="46"/>
    </row>
    <row r="2268" spans="4:71" s="47" customFormat="1" ht="9.75" customHeight="1" x14ac:dyDescent="0.3">
      <c r="D2268" s="68"/>
      <c r="E2268" s="68"/>
      <c r="F2268" s="68"/>
      <c r="G2268" s="68"/>
      <c r="H2268" s="68"/>
      <c r="I2268" s="68"/>
      <c r="J2268" s="68"/>
      <c r="K2268" s="68"/>
      <c r="L2268" s="68"/>
      <c r="M2268" s="68"/>
      <c r="N2268" s="68"/>
      <c r="O2268" s="68"/>
      <c r="P2268" s="68"/>
      <c r="Q2268" s="68"/>
      <c r="R2268" s="68"/>
      <c r="S2268" s="68"/>
      <c r="T2268" s="68"/>
      <c r="U2268" s="68"/>
      <c r="V2268" s="68"/>
      <c r="W2268" s="68"/>
      <c r="X2268" s="68"/>
      <c r="Y2268" s="68"/>
      <c r="Z2268" s="68"/>
      <c r="AA2268" s="68"/>
      <c r="AB2268" s="68"/>
      <c r="AC2268" s="68"/>
      <c r="AD2268" s="68"/>
      <c r="AE2268" s="68"/>
      <c r="AF2268" s="68"/>
      <c r="AG2268" s="68"/>
      <c r="AH2268" s="68"/>
      <c r="AI2268" s="68"/>
      <c r="AJ2268" s="68"/>
      <c r="AK2268" s="68"/>
      <c r="AL2268" s="68"/>
      <c r="AM2268" s="68"/>
      <c r="AN2268" s="68"/>
      <c r="AO2268" s="68"/>
      <c r="AP2268" s="68"/>
      <c r="AQ2268" s="68"/>
      <c r="AR2268" s="68"/>
      <c r="AS2268" s="68"/>
      <c r="AT2268" s="68"/>
      <c r="AU2268" s="68"/>
      <c r="AV2268" s="68"/>
      <c r="AW2268" s="68"/>
      <c r="AX2268" s="68"/>
      <c r="AY2268" s="68"/>
      <c r="AZ2268" s="68"/>
      <c r="BA2268" s="68"/>
      <c r="BB2268" s="68"/>
      <c r="BC2268" s="68"/>
      <c r="BD2268" s="68"/>
      <c r="BE2268" s="68"/>
      <c r="BF2268" s="68"/>
      <c r="BG2268" s="68"/>
      <c r="BH2268" s="68"/>
      <c r="BI2268" s="68"/>
      <c r="BJ2268" s="68"/>
      <c r="BK2268" s="68"/>
      <c r="BL2268" s="68"/>
      <c r="BM2268" s="68"/>
      <c r="BN2268" s="68"/>
      <c r="BO2268" s="68"/>
      <c r="BP2268" s="68"/>
      <c r="BQ2268" s="68"/>
      <c r="BR2268" s="68"/>
      <c r="BS2268" s="46"/>
    </row>
    <row r="2269" spans="4:71" s="47" customFormat="1" ht="9.75" customHeight="1" x14ac:dyDescent="0.3">
      <c r="D2269" s="68"/>
      <c r="E2269" s="68"/>
      <c r="F2269" s="68"/>
      <c r="G2269" s="68"/>
      <c r="H2269" s="68"/>
      <c r="I2269" s="68"/>
      <c r="J2269" s="68"/>
      <c r="K2269" s="68"/>
      <c r="L2269" s="68"/>
      <c r="M2269" s="68"/>
      <c r="N2269" s="68"/>
      <c r="O2269" s="68"/>
      <c r="P2269" s="68"/>
      <c r="Q2269" s="68"/>
      <c r="R2269" s="68"/>
      <c r="S2269" s="68"/>
      <c r="T2269" s="68"/>
      <c r="U2269" s="68"/>
      <c r="V2269" s="68"/>
      <c r="W2269" s="68"/>
      <c r="X2269" s="68"/>
      <c r="Y2269" s="68"/>
      <c r="Z2269" s="68"/>
      <c r="AA2269" s="68"/>
      <c r="AB2269" s="68"/>
      <c r="AC2269" s="68"/>
      <c r="AD2269" s="68"/>
      <c r="AE2269" s="68"/>
      <c r="AF2269" s="68"/>
      <c r="AG2269" s="68"/>
      <c r="AH2269" s="68"/>
      <c r="AI2269" s="68"/>
      <c r="AJ2269" s="68"/>
      <c r="AK2269" s="68"/>
      <c r="AL2269" s="68"/>
      <c r="AM2269" s="68"/>
      <c r="AN2269" s="68"/>
      <c r="AO2269" s="68"/>
      <c r="AP2269" s="68"/>
      <c r="AQ2269" s="68"/>
      <c r="AR2269" s="68"/>
      <c r="AS2269" s="68"/>
      <c r="AT2269" s="68"/>
      <c r="AU2269" s="68"/>
      <c r="AV2269" s="68"/>
      <c r="AW2269" s="68"/>
      <c r="AX2269" s="68"/>
      <c r="AY2269" s="68"/>
      <c r="AZ2269" s="68"/>
      <c r="BA2269" s="68"/>
      <c r="BB2269" s="68"/>
      <c r="BC2269" s="68"/>
      <c r="BD2269" s="68"/>
      <c r="BE2269" s="68"/>
      <c r="BF2269" s="68"/>
      <c r="BG2269" s="68"/>
      <c r="BH2269" s="68"/>
      <c r="BI2269" s="68"/>
      <c r="BJ2269" s="68"/>
      <c r="BK2269" s="68"/>
      <c r="BL2269" s="68"/>
      <c r="BM2269" s="68"/>
      <c r="BN2269" s="68"/>
      <c r="BO2269" s="68"/>
      <c r="BP2269" s="68"/>
      <c r="BQ2269" s="68"/>
      <c r="BR2269" s="68"/>
      <c r="BS2269" s="46"/>
    </row>
    <row r="2270" spans="4:71" s="47" customFormat="1" ht="9.75" customHeight="1" x14ac:dyDescent="0.3">
      <c r="D2270" s="68"/>
      <c r="E2270" s="68"/>
      <c r="F2270" s="68"/>
      <c r="G2270" s="68"/>
      <c r="H2270" s="68"/>
      <c r="I2270" s="68"/>
      <c r="J2270" s="68"/>
      <c r="K2270" s="68"/>
      <c r="L2270" s="68"/>
      <c r="M2270" s="68"/>
      <c r="N2270" s="68"/>
      <c r="O2270" s="68"/>
      <c r="P2270" s="68"/>
      <c r="Q2270" s="68"/>
      <c r="R2270" s="68"/>
      <c r="S2270" s="68"/>
      <c r="T2270" s="68"/>
      <c r="U2270" s="68"/>
      <c r="V2270" s="68"/>
      <c r="W2270" s="68"/>
      <c r="X2270" s="68"/>
      <c r="Y2270" s="68"/>
      <c r="Z2270" s="68"/>
      <c r="AA2270" s="68"/>
      <c r="AB2270" s="68"/>
      <c r="AC2270" s="68"/>
      <c r="AD2270" s="68"/>
      <c r="AE2270" s="68"/>
      <c r="AF2270" s="68"/>
      <c r="AG2270" s="68"/>
      <c r="AH2270" s="68"/>
      <c r="AI2270" s="68"/>
      <c r="AJ2270" s="68"/>
      <c r="AK2270" s="68"/>
      <c r="AL2270" s="68"/>
      <c r="AM2270" s="68"/>
      <c r="AN2270" s="68"/>
      <c r="AO2270" s="68"/>
      <c r="AP2270" s="68"/>
      <c r="AQ2270" s="68"/>
      <c r="AR2270" s="68"/>
      <c r="AS2270" s="68"/>
      <c r="AT2270" s="68"/>
      <c r="AU2270" s="68"/>
      <c r="AV2270" s="68"/>
      <c r="AW2270" s="68"/>
      <c r="AX2270" s="68"/>
      <c r="AY2270" s="68"/>
      <c r="AZ2270" s="68"/>
      <c r="BA2270" s="68"/>
      <c r="BB2270" s="68"/>
      <c r="BC2270" s="68"/>
      <c r="BD2270" s="68"/>
      <c r="BE2270" s="68"/>
      <c r="BF2270" s="68"/>
      <c r="BG2270" s="68"/>
      <c r="BH2270" s="68"/>
      <c r="BI2270" s="68"/>
      <c r="BJ2270" s="68"/>
      <c r="BK2270" s="68"/>
      <c r="BL2270" s="68"/>
      <c r="BM2270" s="68"/>
      <c r="BN2270" s="68"/>
      <c r="BO2270" s="68"/>
      <c r="BP2270" s="68"/>
      <c r="BQ2270" s="68"/>
      <c r="BR2270" s="68"/>
      <c r="BS2270" s="46"/>
    </row>
    <row r="2271" spans="4:71" s="47" customFormat="1" ht="9.75" customHeight="1" x14ac:dyDescent="0.3">
      <c r="D2271" s="68"/>
      <c r="E2271" s="68"/>
      <c r="F2271" s="68"/>
      <c r="G2271" s="68"/>
      <c r="H2271" s="68"/>
      <c r="I2271" s="68"/>
      <c r="J2271" s="68"/>
      <c r="K2271" s="68"/>
      <c r="L2271" s="68"/>
      <c r="M2271" s="68"/>
      <c r="N2271" s="68"/>
      <c r="O2271" s="68"/>
      <c r="P2271" s="68"/>
      <c r="Q2271" s="68"/>
      <c r="R2271" s="68"/>
      <c r="S2271" s="68"/>
      <c r="T2271" s="68"/>
      <c r="U2271" s="68"/>
      <c r="V2271" s="68"/>
      <c r="W2271" s="68"/>
      <c r="X2271" s="68"/>
      <c r="Y2271" s="68"/>
      <c r="Z2271" s="68"/>
      <c r="AA2271" s="68"/>
      <c r="AB2271" s="68"/>
      <c r="AC2271" s="68"/>
      <c r="AD2271" s="68"/>
      <c r="AE2271" s="68"/>
      <c r="AF2271" s="68"/>
      <c r="AG2271" s="68"/>
      <c r="AH2271" s="68"/>
      <c r="AI2271" s="68"/>
      <c r="AJ2271" s="68"/>
      <c r="AK2271" s="68"/>
      <c r="AL2271" s="68"/>
      <c r="AM2271" s="68"/>
      <c r="AN2271" s="68"/>
      <c r="AO2271" s="68"/>
      <c r="AP2271" s="68"/>
      <c r="AQ2271" s="68"/>
      <c r="AR2271" s="68"/>
      <c r="AS2271" s="68"/>
      <c r="AT2271" s="68"/>
      <c r="AU2271" s="68"/>
      <c r="AV2271" s="68"/>
      <c r="AW2271" s="68"/>
      <c r="AX2271" s="68"/>
      <c r="AY2271" s="68"/>
      <c r="AZ2271" s="68"/>
      <c r="BA2271" s="68"/>
      <c r="BB2271" s="68"/>
      <c r="BC2271" s="68"/>
      <c r="BD2271" s="68"/>
      <c r="BE2271" s="68"/>
      <c r="BF2271" s="68"/>
      <c r="BG2271" s="68"/>
      <c r="BH2271" s="68"/>
      <c r="BI2271" s="68"/>
      <c r="BJ2271" s="68"/>
      <c r="BK2271" s="68"/>
      <c r="BL2271" s="68"/>
      <c r="BM2271" s="68"/>
      <c r="BN2271" s="68"/>
      <c r="BO2271" s="68"/>
      <c r="BP2271" s="68"/>
      <c r="BQ2271" s="68"/>
      <c r="BR2271" s="68"/>
      <c r="BS2271" s="46"/>
    </row>
    <row r="2272" spans="4:71" s="47" customFormat="1" ht="9.75" customHeight="1" x14ac:dyDescent="0.3">
      <c r="D2272" s="68"/>
      <c r="E2272" s="68"/>
      <c r="F2272" s="68"/>
      <c r="G2272" s="68"/>
      <c r="H2272" s="68"/>
      <c r="I2272" s="68"/>
      <c r="J2272" s="68"/>
      <c r="K2272" s="68"/>
      <c r="L2272" s="68"/>
      <c r="M2272" s="68"/>
      <c r="N2272" s="68"/>
      <c r="O2272" s="68"/>
      <c r="P2272" s="68"/>
      <c r="Q2272" s="68"/>
      <c r="R2272" s="68"/>
      <c r="S2272" s="68"/>
      <c r="T2272" s="68"/>
      <c r="U2272" s="68"/>
      <c r="V2272" s="68"/>
      <c r="W2272" s="68"/>
      <c r="X2272" s="68"/>
      <c r="Y2272" s="68"/>
      <c r="Z2272" s="68"/>
      <c r="AA2272" s="68"/>
      <c r="AB2272" s="68"/>
      <c r="AC2272" s="68"/>
      <c r="AD2272" s="68"/>
      <c r="AE2272" s="68"/>
      <c r="AF2272" s="68"/>
      <c r="AG2272" s="68"/>
      <c r="AH2272" s="68"/>
      <c r="AI2272" s="68"/>
      <c r="AJ2272" s="68"/>
      <c r="AK2272" s="68"/>
      <c r="AL2272" s="68"/>
      <c r="AM2272" s="68"/>
      <c r="AN2272" s="68"/>
      <c r="AO2272" s="68"/>
      <c r="AP2272" s="68"/>
      <c r="AQ2272" s="68"/>
      <c r="AR2272" s="68"/>
      <c r="AS2272" s="68"/>
      <c r="AT2272" s="68"/>
      <c r="AU2272" s="68"/>
      <c r="AV2272" s="68"/>
      <c r="AW2272" s="68"/>
      <c r="AX2272" s="68"/>
      <c r="AY2272" s="68"/>
      <c r="AZ2272" s="68"/>
      <c r="BA2272" s="68"/>
      <c r="BB2272" s="68"/>
      <c r="BC2272" s="68"/>
      <c r="BD2272" s="68"/>
      <c r="BE2272" s="68"/>
      <c r="BF2272" s="68"/>
      <c r="BG2272" s="68"/>
      <c r="BH2272" s="68"/>
      <c r="BI2272" s="68"/>
      <c r="BJ2272" s="68"/>
      <c r="BK2272" s="68"/>
      <c r="BL2272" s="68"/>
      <c r="BM2272" s="68"/>
      <c r="BN2272" s="68"/>
      <c r="BO2272" s="68"/>
      <c r="BP2272" s="68"/>
      <c r="BQ2272" s="68"/>
      <c r="BR2272" s="68"/>
      <c r="BS2272" s="46"/>
    </row>
    <row r="2273" spans="4:71" s="47" customFormat="1" ht="9.75" customHeight="1" x14ac:dyDescent="0.3">
      <c r="D2273" s="68"/>
      <c r="E2273" s="68"/>
      <c r="F2273" s="68"/>
      <c r="G2273" s="68"/>
      <c r="H2273" s="68"/>
      <c r="I2273" s="68"/>
      <c r="J2273" s="68"/>
      <c r="K2273" s="68"/>
      <c r="L2273" s="68"/>
      <c r="M2273" s="68"/>
      <c r="N2273" s="68"/>
      <c r="O2273" s="68"/>
      <c r="P2273" s="68"/>
      <c r="Q2273" s="68"/>
      <c r="R2273" s="68"/>
      <c r="S2273" s="68"/>
      <c r="T2273" s="68"/>
      <c r="U2273" s="68"/>
      <c r="V2273" s="68"/>
      <c r="W2273" s="68"/>
      <c r="X2273" s="68"/>
      <c r="Y2273" s="68"/>
      <c r="Z2273" s="68"/>
      <c r="AA2273" s="68"/>
      <c r="AB2273" s="68"/>
      <c r="AC2273" s="68"/>
      <c r="AD2273" s="68"/>
      <c r="AE2273" s="68"/>
      <c r="AF2273" s="68"/>
      <c r="AG2273" s="68"/>
      <c r="AH2273" s="68"/>
      <c r="AI2273" s="68"/>
      <c r="AJ2273" s="68"/>
      <c r="AK2273" s="68"/>
      <c r="AL2273" s="68"/>
      <c r="AM2273" s="68"/>
      <c r="AN2273" s="68"/>
      <c r="AO2273" s="68"/>
      <c r="AP2273" s="68"/>
      <c r="AQ2273" s="68"/>
      <c r="AR2273" s="68"/>
      <c r="AS2273" s="68"/>
      <c r="AT2273" s="68"/>
      <c r="AU2273" s="68"/>
      <c r="AV2273" s="68"/>
      <c r="AW2273" s="68"/>
      <c r="AX2273" s="68"/>
      <c r="AY2273" s="68"/>
      <c r="AZ2273" s="68"/>
      <c r="BA2273" s="68"/>
      <c r="BB2273" s="68"/>
      <c r="BC2273" s="68"/>
      <c r="BD2273" s="68"/>
      <c r="BE2273" s="68"/>
      <c r="BF2273" s="68"/>
      <c r="BG2273" s="68"/>
      <c r="BH2273" s="68"/>
      <c r="BI2273" s="68"/>
      <c r="BJ2273" s="68"/>
      <c r="BK2273" s="68"/>
      <c r="BL2273" s="68"/>
      <c r="BM2273" s="68"/>
      <c r="BN2273" s="68"/>
      <c r="BO2273" s="68"/>
      <c r="BP2273" s="68"/>
      <c r="BQ2273" s="68"/>
      <c r="BR2273" s="68"/>
      <c r="BS2273" s="46"/>
    </row>
    <row r="2274" spans="4:71" s="47" customFormat="1" ht="9.75" customHeight="1" x14ac:dyDescent="0.3">
      <c r="D2274" s="68"/>
      <c r="E2274" s="68"/>
      <c r="F2274" s="68"/>
      <c r="G2274" s="68"/>
      <c r="H2274" s="68"/>
      <c r="I2274" s="68"/>
      <c r="J2274" s="68"/>
      <c r="K2274" s="68"/>
      <c r="L2274" s="68"/>
      <c r="M2274" s="68"/>
      <c r="N2274" s="68"/>
      <c r="O2274" s="68"/>
      <c r="P2274" s="68"/>
      <c r="Q2274" s="68"/>
      <c r="R2274" s="68"/>
      <c r="S2274" s="68"/>
      <c r="T2274" s="68"/>
      <c r="U2274" s="68"/>
      <c r="V2274" s="68"/>
      <c r="W2274" s="68"/>
      <c r="X2274" s="68"/>
      <c r="Y2274" s="68"/>
      <c r="Z2274" s="68"/>
      <c r="AA2274" s="68"/>
      <c r="AB2274" s="68"/>
      <c r="AC2274" s="68"/>
      <c r="AD2274" s="68"/>
      <c r="AE2274" s="68"/>
      <c r="AF2274" s="68"/>
      <c r="AG2274" s="68"/>
      <c r="AH2274" s="68"/>
      <c r="AI2274" s="68"/>
      <c r="AJ2274" s="68"/>
      <c r="AK2274" s="68"/>
      <c r="AL2274" s="68"/>
      <c r="AM2274" s="68"/>
      <c r="AN2274" s="68"/>
      <c r="AO2274" s="68"/>
      <c r="AP2274" s="68"/>
      <c r="AQ2274" s="68"/>
      <c r="AR2274" s="68"/>
      <c r="AS2274" s="68"/>
      <c r="AT2274" s="68"/>
      <c r="AU2274" s="68"/>
      <c r="AV2274" s="68"/>
      <c r="AW2274" s="68"/>
      <c r="AX2274" s="68"/>
      <c r="AY2274" s="68"/>
      <c r="AZ2274" s="68"/>
      <c r="BA2274" s="68"/>
      <c r="BB2274" s="68"/>
      <c r="BC2274" s="68"/>
      <c r="BD2274" s="68"/>
      <c r="BE2274" s="68"/>
      <c r="BF2274" s="68"/>
      <c r="BG2274" s="68"/>
      <c r="BH2274" s="68"/>
      <c r="BI2274" s="68"/>
      <c r="BJ2274" s="68"/>
      <c r="BK2274" s="68"/>
      <c r="BL2274" s="68"/>
      <c r="BM2274" s="68"/>
      <c r="BN2274" s="68"/>
      <c r="BO2274" s="68"/>
      <c r="BP2274" s="68"/>
      <c r="BQ2274" s="68"/>
      <c r="BR2274" s="68"/>
      <c r="BS2274" s="46"/>
    </row>
    <row r="2275" spans="4:71" s="47" customFormat="1" ht="9.75" customHeight="1" x14ac:dyDescent="0.3">
      <c r="D2275" s="68"/>
      <c r="E2275" s="68"/>
      <c r="F2275" s="68"/>
      <c r="G2275" s="68"/>
      <c r="H2275" s="68"/>
      <c r="I2275" s="68"/>
      <c r="J2275" s="68"/>
      <c r="K2275" s="68"/>
      <c r="L2275" s="68"/>
      <c r="M2275" s="68"/>
      <c r="N2275" s="68"/>
      <c r="O2275" s="68"/>
      <c r="P2275" s="68"/>
      <c r="Q2275" s="68"/>
      <c r="R2275" s="68"/>
      <c r="S2275" s="68"/>
      <c r="T2275" s="68"/>
      <c r="U2275" s="68"/>
      <c r="V2275" s="68"/>
      <c r="W2275" s="68"/>
      <c r="X2275" s="68"/>
      <c r="Y2275" s="68"/>
      <c r="Z2275" s="68"/>
      <c r="AA2275" s="68"/>
      <c r="AB2275" s="68"/>
      <c r="AC2275" s="68"/>
      <c r="AD2275" s="68"/>
      <c r="AE2275" s="68"/>
      <c r="AF2275" s="68"/>
      <c r="AG2275" s="68"/>
      <c r="AH2275" s="68"/>
      <c r="AI2275" s="68"/>
      <c r="AJ2275" s="68"/>
      <c r="AK2275" s="68"/>
      <c r="AL2275" s="68"/>
      <c r="AM2275" s="68"/>
      <c r="AN2275" s="68"/>
      <c r="AO2275" s="68"/>
      <c r="AP2275" s="68"/>
      <c r="AQ2275" s="68"/>
      <c r="AR2275" s="68"/>
      <c r="AS2275" s="68"/>
      <c r="AT2275" s="68"/>
      <c r="AU2275" s="68"/>
      <c r="AV2275" s="68"/>
      <c r="AW2275" s="68"/>
      <c r="AX2275" s="68"/>
      <c r="AY2275" s="68"/>
      <c r="AZ2275" s="68"/>
      <c r="BA2275" s="68"/>
      <c r="BB2275" s="68"/>
      <c r="BC2275" s="68"/>
      <c r="BD2275" s="68"/>
      <c r="BE2275" s="68"/>
      <c r="BF2275" s="68"/>
      <c r="BG2275" s="68"/>
      <c r="BH2275" s="68"/>
      <c r="BI2275" s="68"/>
      <c r="BJ2275" s="68"/>
      <c r="BK2275" s="68"/>
      <c r="BL2275" s="68"/>
      <c r="BM2275" s="68"/>
      <c r="BN2275" s="68"/>
      <c r="BO2275" s="68"/>
      <c r="BP2275" s="68"/>
      <c r="BQ2275" s="68"/>
      <c r="BR2275" s="68"/>
      <c r="BS2275" s="46"/>
    </row>
    <row r="2276" spans="4:71" s="47" customFormat="1" ht="9.75" customHeight="1" x14ac:dyDescent="0.3">
      <c r="D2276" s="68"/>
      <c r="E2276" s="68"/>
      <c r="F2276" s="68"/>
      <c r="G2276" s="68"/>
      <c r="H2276" s="68"/>
      <c r="I2276" s="68"/>
      <c r="J2276" s="68"/>
      <c r="K2276" s="68"/>
      <c r="L2276" s="68"/>
      <c r="M2276" s="68"/>
      <c r="N2276" s="68"/>
      <c r="O2276" s="68"/>
      <c r="P2276" s="68"/>
      <c r="Q2276" s="68"/>
      <c r="R2276" s="68"/>
      <c r="S2276" s="68"/>
      <c r="T2276" s="68"/>
      <c r="U2276" s="68"/>
      <c r="V2276" s="68"/>
      <c r="W2276" s="68"/>
      <c r="X2276" s="68"/>
      <c r="Y2276" s="68"/>
      <c r="Z2276" s="68"/>
      <c r="AA2276" s="68"/>
      <c r="AB2276" s="68"/>
      <c r="AC2276" s="68"/>
      <c r="AD2276" s="68"/>
      <c r="AE2276" s="68"/>
      <c r="AF2276" s="68"/>
      <c r="AG2276" s="68"/>
      <c r="AH2276" s="68"/>
      <c r="AI2276" s="68"/>
      <c r="AJ2276" s="68"/>
      <c r="AK2276" s="68"/>
      <c r="AL2276" s="68"/>
      <c r="AM2276" s="68"/>
      <c r="AN2276" s="68"/>
      <c r="AO2276" s="68"/>
      <c r="AP2276" s="68"/>
      <c r="AQ2276" s="68"/>
      <c r="AR2276" s="68"/>
      <c r="AS2276" s="68"/>
      <c r="AT2276" s="68"/>
      <c r="AU2276" s="68"/>
      <c r="AV2276" s="68"/>
      <c r="AW2276" s="68"/>
      <c r="AX2276" s="68"/>
      <c r="AY2276" s="68"/>
      <c r="AZ2276" s="68"/>
      <c r="BA2276" s="68"/>
      <c r="BB2276" s="68"/>
      <c r="BC2276" s="68"/>
      <c r="BD2276" s="68"/>
      <c r="BE2276" s="68"/>
      <c r="BF2276" s="68"/>
      <c r="BG2276" s="68"/>
      <c r="BH2276" s="68"/>
      <c r="BI2276" s="68"/>
      <c r="BJ2276" s="68"/>
      <c r="BK2276" s="68"/>
      <c r="BL2276" s="68"/>
      <c r="BM2276" s="68"/>
      <c r="BN2276" s="68"/>
      <c r="BO2276" s="68"/>
      <c r="BP2276" s="68"/>
      <c r="BQ2276" s="68"/>
      <c r="BR2276" s="68"/>
      <c r="BS2276" s="46"/>
    </row>
    <row r="2277" spans="4:71" s="47" customFormat="1" ht="9.75" customHeight="1" x14ac:dyDescent="0.3">
      <c r="D2277" s="68"/>
      <c r="E2277" s="68"/>
      <c r="F2277" s="68"/>
      <c r="G2277" s="68"/>
      <c r="H2277" s="68"/>
      <c r="I2277" s="68"/>
      <c r="J2277" s="68"/>
      <c r="K2277" s="68"/>
      <c r="L2277" s="68"/>
      <c r="M2277" s="68"/>
      <c r="N2277" s="68"/>
      <c r="O2277" s="68"/>
      <c r="P2277" s="68"/>
      <c r="Q2277" s="68"/>
      <c r="R2277" s="68"/>
      <c r="S2277" s="68"/>
      <c r="T2277" s="68"/>
      <c r="U2277" s="68"/>
      <c r="V2277" s="68"/>
      <c r="W2277" s="68"/>
      <c r="X2277" s="68"/>
      <c r="Y2277" s="68"/>
      <c r="Z2277" s="68"/>
      <c r="AA2277" s="68"/>
      <c r="AB2277" s="68"/>
      <c r="AC2277" s="68"/>
      <c r="AD2277" s="68"/>
      <c r="AE2277" s="68"/>
      <c r="AF2277" s="68"/>
      <c r="AG2277" s="68"/>
      <c r="AH2277" s="68"/>
      <c r="AI2277" s="68"/>
      <c r="AJ2277" s="68"/>
      <c r="AK2277" s="68"/>
      <c r="AL2277" s="68"/>
      <c r="AM2277" s="68"/>
      <c r="AN2277" s="68"/>
      <c r="AO2277" s="68"/>
      <c r="AP2277" s="68"/>
      <c r="AQ2277" s="68"/>
      <c r="AR2277" s="68"/>
      <c r="AS2277" s="68"/>
      <c r="AT2277" s="68"/>
      <c r="AU2277" s="68"/>
      <c r="AV2277" s="68"/>
      <c r="AW2277" s="68"/>
      <c r="AX2277" s="68"/>
      <c r="AY2277" s="68"/>
      <c r="AZ2277" s="68"/>
      <c r="BA2277" s="68"/>
      <c r="BB2277" s="68"/>
      <c r="BC2277" s="68"/>
      <c r="BD2277" s="68"/>
      <c r="BE2277" s="68"/>
      <c r="BF2277" s="68"/>
      <c r="BG2277" s="68"/>
      <c r="BH2277" s="68"/>
      <c r="BI2277" s="68"/>
      <c r="BJ2277" s="68"/>
      <c r="BK2277" s="68"/>
      <c r="BL2277" s="68"/>
      <c r="BM2277" s="68"/>
      <c r="BN2277" s="68"/>
      <c r="BO2277" s="68"/>
      <c r="BP2277" s="68"/>
      <c r="BQ2277" s="68"/>
      <c r="BR2277" s="68"/>
      <c r="BS2277" s="46"/>
    </row>
    <row r="2278" spans="4:71" s="47" customFormat="1" ht="9.75" customHeight="1" x14ac:dyDescent="0.3">
      <c r="D2278" s="68"/>
      <c r="E2278" s="68"/>
      <c r="F2278" s="68"/>
      <c r="G2278" s="68"/>
      <c r="H2278" s="68"/>
      <c r="I2278" s="68"/>
      <c r="J2278" s="68"/>
      <c r="K2278" s="68"/>
      <c r="L2278" s="68"/>
      <c r="M2278" s="68"/>
      <c r="N2278" s="68"/>
      <c r="O2278" s="68"/>
      <c r="P2278" s="68"/>
      <c r="Q2278" s="68"/>
      <c r="R2278" s="68"/>
      <c r="S2278" s="68"/>
      <c r="T2278" s="68"/>
      <c r="U2278" s="68"/>
      <c r="V2278" s="68"/>
      <c r="W2278" s="68"/>
      <c r="X2278" s="68"/>
      <c r="Y2278" s="68"/>
      <c r="Z2278" s="68"/>
      <c r="AA2278" s="68"/>
      <c r="AB2278" s="68"/>
      <c r="AC2278" s="68"/>
      <c r="AD2278" s="68"/>
      <c r="AE2278" s="68"/>
      <c r="AF2278" s="68"/>
      <c r="AG2278" s="68"/>
      <c r="AH2278" s="68"/>
      <c r="AI2278" s="68"/>
      <c r="AJ2278" s="68"/>
      <c r="AK2278" s="68"/>
      <c r="AL2278" s="68"/>
      <c r="AM2278" s="68"/>
      <c r="AN2278" s="68"/>
      <c r="AO2278" s="68"/>
      <c r="AP2278" s="68"/>
      <c r="AQ2278" s="68"/>
      <c r="AR2278" s="68"/>
      <c r="AS2278" s="68"/>
      <c r="AT2278" s="68"/>
      <c r="AU2278" s="68"/>
      <c r="AV2278" s="68"/>
      <c r="AW2278" s="68"/>
      <c r="AX2278" s="68"/>
      <c r="AY2278" s="68"/>
      <c r="AZ2278" s="68"/>
      <c r="BA2278" s="68"/>
      <c r="BB2278" s="68"/>
      <c r="BC2278" s="68"/>
      <c r="BD2278" s="68"/>
      <c r="BE2278" s="68"/>
      <c r="BF2278" s="68"/>
      <c r="BG2278" s="68"/>
      <c r="BH2278" s="68"/>
      <c r="BI2278" s="68"/>
      <c r="BJ2278" s="68"/>
      <c r="BK2278" s="68"/>
      <c r="BL2278" s="68"/>
      <c r="BM2278" s="68"/>
      <c r="BN2278" s="68"/>
      <c r="BO2278" s="68"/>
      <c r="BP2278" s="68"/>
      <c r="BQ2278" s="68"/>
      <c r="BR2278" s="68"/>
      <c r="BS2278" s="46"/>
    </row>
    <row r="2279" spans="4:71" s="47" customFormat="1" ht="9.75" customHeight="1" x14ac:dyDescent="0.3">
      <c r="D2279" s="68"/>
      <c r="E2279" s="68"/>
      <c r="F2279" s="68"/>
      <c r="G2279" s="68"/>
      <c r="H2279" s="68"/>
      <c r="I2279" s="68"/>
      <c r="J2279" s="68"/>
      <c r="K2279" s="68"/>
      <c r="L2279" s="68"/>
      <c r="M2279" s="68"/>
      <c r="N2279" s="68"/>
      <c r="O2279" s="68"/>
      <c r="P2279" s="68"/>
      <c r="Q2279" s="68"/>
      <c r="R2279" s="68"/>
      <c r="S2279" s="68"/>
      <c r="T2279" s="68"/>
      <c r="U2279" s="68"/>
      <c r="V2279" s="68"/>
      <c r="W2279" s="68"/>
      <c r="X2279" s="68"/>
      <c r="Y2279" s="68"/>
      <c r="Z2279" s="68"/>
      <c r="AA2279" s="68"/>
      <c r="AB2279" s="68"/>
      <c r="AC2279" s="68"/>
      <c r="AD2279" s="68"/>
      <c r="AE2279" s="68"/>
      <c r="AF2279" s="68"/>
      <c r="AG2279" s="68"/>
      <c r="AH2279" s="68"/>
      <c r="AI2279" s="68"/>
      <c r="AJ2279" s="68"/>
      <c r="AK2279" s="68"/>
      <c r="AL2279" s="68"/>
      <c r="AM2279" s="68"/>
      <c r="AN2279" s="68"/>
      <c r="AO2279" s="68"/>
      <c r="AP2279" s="68"/>
      <c r="AQ2279" s="68"/>
      <c r="AR2279" s="68"/>
      <c r="AS2279" s="68"/>
      <c r="AT2279" s="68"/>
      <c r="AU2279" s="68"/>
      <c r="AV2279" s="68"/>
      <c r="AW2279" s="68"/>
      <c r="AX2279" s="68"/>
      <c r="AY2279" s="68"/>
      <c r="AZ2279" s="68"/>
      <c r="BA2279" s="68"/>
      <c r="BB2279" s="68"/>
      <c r="BC2279" s="68"/>
      <c r="BD2279" s="68"/>
      <c r="BE2279" s="68"/>
      <c r="BF2279" s="68"/>
      <c r="BG2279" s="68"/>
      <c r="BH2279" s="68"/>
      <c r="BI2279" s="68"/>
      <c r="BJ2279" s="68"/>
      <c r="BK2279" s="68"/>
      <c r="BL2279" s="68"/>
      <c r="BM2279" s="68"/>
      <c r="BN2279" s="68"/>
      <c r="BO2279" s="68"/>
      <c r="BP2279" s="68"/>
      <c r="BQ2279" s="68"/>
      <c r="BR2279" s="68"/>
      <c r="BS2279" s="46"/>
    </row>
    <row r="2280" spans="4:71" s="47" customFormat="1" ht="9.75" customHeight="1" x14ac:dyDescent="0.3">
      <c r="D2280" s="68"/>
      <c r="E2280" s="68"/>
      <c r="F2280" s="68"/>
      <c r="G2280" s="68"/>
      <c r="H2280" s="68"/>
      <c r="I2280" s="68"/>
      <c r="J2280" s="68"/>
      <c r="K2280" s="68"/>
      <c r="L2280" s="68"/>
      <c r="M2280" s="68"/>
      <c r="N2280" s="68"/>
      <c r="O2280" s="68"/>
      <c r="P2280" s="68"/>
      <c r="Q2280" s="68"/>
      <c r="R2280" s="68"/>
      <c r="S2280" s="68"/>
      <c r="T2280" s="68"/>
      <c r="U2280" s="68"/>
      <c r="V2280" s="68"/>
      <c r="W2280" s="68"/>
      <c r="X2280" s="68"/>
      <c r="Y2280" s="68"/>
      <c r="Z2280" s="68"/>
      <c r="AA2280" s="68"/>
      <c r="AB2280" s="68"/>
      <c r="AC2280" s="68"/>
      <c r="AD2280" s="68"/>
      <c r="AE2280" s="68"/>
      <c r="AF2280" s="68"/>
      <c r="AG2280" s="68"/>
      <c r="AH2280" s="68"/>
      <c r="AI2280" s="68"/>
      <c r="AJ2280" s="68"/>
      <c r="AK2280" s="68"/>
      <c r="AL2280" s="68"/>
      <c r="AM2280" s="68"/>
      <c r="AN2280" s="68"/>
      <c r="AO2280" s="68"/>
      <c r="AP2280" s="68"/>
      <c r="AQ2280" s="68"/>
      <c r="AR2280" s="68"/>
      <c r="AS2280" s="68"/>
      <c r="AT2280" s="68"/>
      <c r="AU2280" s="68"/>
      <c r="AV2280" s="68"/>
      <c r="AW2280" s="68"/>
      <c r="AX2280" s="68"/>
      <c r="AY2280" s="68"/>
      <c r="AZ2280" s="68"/>
      <c r="BA2280" s="68"/>
      <c r="BB2280" s="68"/>
      <c r="BC2280" s="68"/>
      <c r="BD2280" s="68"/>
      <c r="BE2280" s="68"/>
      <c r="BF2280" s="68"/>
      <c r="BG2280" s="68"/>
      <c r="BH2280" s="68"/>
      <c r="BI2280" s="68"/>
      <c r="BJ2280" s="68"/>
      <c r="BK2280" s="68"/>
      <c r="BL2280" s="68"/>
      <c r="BM2280" s="68"/>
      <c r="BN2280" s="68"/>
      <c r="BO2280" s="68"/>
      <c r="BP2280" s="68"/>
      <c r="BQ2280" s="68"/>
      <c r="BR2280" s="68"/>
      <c r="BS2280" s="46"/>
    </row>
    <row r="2281" spans="4:71" s="47" customFormat="1" ht="9.75" customHeight="1" x14ac:dyDescent="0.3">
      <c r="D2281" s="68"/>
      <c r="E2281" s="68"/>
      <c r="F2281" s="68"/>
      <c r="G2281" s="68"/>
      <c r="H2281" s="68"/>
      <c r="I2281" s="68"/>
      <c r="J2281" s="68"/>
      <c r="K2281" s="68"/>
      <c r="L2281" s="68"/>
      <c r="M2281" s="68"/>
      <c r="N2281" s="68"/>
      <c r="O2281" s="68"/>
      <c r="P2281" s="68"/>
      <c r="Q2281" s="68"/>
      <c r="R2281" s="68"/>
      <c r="S2281" s="68"/>
      <c r="T2281" s="68"/>
      <c r="U2281" s="68"/>
      <c r="V2281" s="68"/>
      <c r="W2281" s="68"/>
      <c r="X2281" s="68"/>
      <c r="Y2281" s="68"/>
      <c r="Z2281" s="68"/>
      <c r="AA2281" s="68"/>
      <c r="AB2281" s="68"/>
      <c r="AC2281" s="68"/>
      <c r="AD2281" s="68"/>
      <c r="AE2281" s="68"/>
      <c r="AF2281" s="68"/>
      <c r="AG2281" s="68"/>
      <c r="AH2281" s="68"/>
      <c r="AI2281" s="68"/>
      <c r="AJ2281" s="68"/>
      <c r="AK2281" s="68"/>
      <c r="AL2281" s="68"/>
      <c r="AM2281" s="68"/>
      <c r="AN2281" s="68"/>
      <c r="AO2281" s="68"/>
      <c r="AP2281" s="68"/>
      <c r="AQ2281" s="68"/>
      <c r="AR2281" s="68"/>
      <c r="AS2281" s="68"/>
      <c r="AT2281" s="68"/>
      <c r="AU2281" s="68"/>
      <c r="AV2281" s="68"/>
      <c r="AW2281" s="68"/>
      <c r="AX2281" s="68"/>
      <c r="AY2281" s="68"/>
      <c r="AZ2281" s="68"/>
      <c r="BA2281" s="68"/>
      <c r="BB2281" s="68"/>
      <c r="BC2281" s="68"/>
      <c r="BD2281" s="68"/>
      <c r="BE2281" s="68"/>
      <c r="BF2281" s="68"/>
      <c r="BG2281" s="68"/>
      <c r="BH2281" s="68"/>
      <c r="BI2281" s="68"/>
      <c r="BJ2281" s="68"/>
      <c r="BK2281" s="68"/>
      <c r="BL2281" s="68"/>
      <c r="BM2281" s="68"/>
      <c r="BN2281" s="68"/>
      <c r="BO2281" s="68"/>
      <c r="BP2281" s="68"/>
      <c r="BQ2281" s="68"/>
      <c r="BR2281" s="68"/>
      <c r="BS2281" s="46"/>
    </row>
    <row r="2282" spans="4:71" s="47" customFormat="1" ht="9.75" customHeight="1" x14ac:dyDescent="0.3">
      <c r="D2282" s="68"/>
      <c r="E2282" s="68"/>
      <c r="F2282" s="68"/>
      <c r="G2282" s="68"/>
      <c r="H2282" s="68"/>
      <c r="I2282" s="68"/>
      <c r="J2282" s="68"/>
      <c r="K2282" s="68"/>
      <c r="L2282" s="68"/>
      <c r="M2282" s="68"/>
      <c r="N2282" s="68"/>
      <c r="O2282" s="68"/>
      <c r="P2282" s="68"/>
      <c r="Q2282" s="68"/>
      <c r="R2282" s="68"/>
      <c r="S2282" s="68"/>
      <c r="T2282" s="68"/>
      <c r="U2282" s="68"/>
      <c r="V2282" s="68"/>
      <c r="W2282" s="68"/>
      <c r="X2282" s="68"/>
      <c r="Y2282" s="68"/>
      <c r="Z2282" s="68"/>
      <c r="AA2282" s="68"/>
      <c r="AB2282" s="68"/>
      <c r="AC2282" s="68"/>
      <c r="AD2282" s="68"/>
      <c r="AE2282" s="68"/>
      <c r="AF2282" s="68"/>
      <c r="AG2282" s="68"/>
      <c r="AH2282" s="68"/>
      <c r="AI2282" s="68"/>
      <c r="AJ2282" s="68"/>
      <c r="AK2282" s="68"/>
      <c r="AL2282" s="68"/>
      <c r="AM2282" s="68"/>
      <c r="AN2282" s="68"/>
      <c r="AO2282" s="68"/>
      <c r="AP2282" s="68"/>
      <c r="AQ2282" s="68"/>
      <c r="AR2282" s="68"/>
      <c r="AS2282" s="68"/>
      <c r="AT2282" s="68"/>
      <c r="AU2282" s="68"/>
      <c r="AV2282" s="68"/>
      <c r="AW2282" s="68"/>
      <c r="AX2282" s="68"/>
      <c r="AY2282" s="68"/>
      <c r="AZ2282" s="68"/>
      <c r="BA2282" s="68"/>
      <c r="BB2282" s="68"/>
      <c r="BC2282" s="68"/>
      <c r="BD2282" s="68"/>
      <c r="BE2282" s="68"/>
      <c r="BF2282" s="68"/>
      <c r="BG2282" s="68"/>
      <c r="BH2282" s="68"/>
      <c r="BI2282" s="68"/>
      <c r="BJ2282" s="68"/>
      <c r="BK2282" s="68"/>
      <c r="BL2282" s="68"/>
      <c r="BM2282" s="68"/>
      <c r="BN2282" s="68"/>
      <c r="BO2282" s="68"/>
      <c r="BP2282" s="68"/>
      <c r="BQ2282" s="68"/>
      <c r="BR2282" s="68"/>
      <c r="BS2282" s="46"/>
    </row>
  </sheetData>
  <mergeCells count="8">
    <mergeCell ref="E233:Y233"/>
    <mergeCell ref="I236:K236"/>
    <mergeCell ref="E6:Y6"/>
    <mergeCell ref="I9:K9"/>
    <mergeCell ref="E81:Y81"/>
    <mergeCell ref="I84:K84"/>
    <mergeCell ref="E157:Y157"/>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ignoredErrors>
    <ignoredError sqref="A75 BQ7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8D90-03D0-49A0-A56F-B8DCF6FD3E80}">
  <sheetPr transitionEvaluation="1" transitionEntry="1"/>
  <dimension ref="A1:W3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 style="47" customWidth="1"/>
    <col min="2" max="2" width="2.21875" style="47" customWidth="1"/>
    <col min="3" max="3" width="17.77734375" style="47" customWidth="1"/>
    <col min="4" max="4" width="1.44140625" style="47" customWidth="1"/>
    <col min="5" max="5" width="13.109375" style="47" customWidth="1"/>
    <col min="6" max="6" width="2.21875" style="47" customWidth="1"/>
    <col min="7" max="7" width="13.109375" style="47" customWidth="1"/>
    <col min="8" max="8" width="2.21875" style="47" customWidth="1"/>
    <col min="9" max="9" width="13.109375" style="47" customWidth="1"/>
    <col min="10" max="10" width="2.21875" style="47" customWidth="1"/>
    <col min="11" max="11" width="13.109375" style="47" customWidth="1"/>
    <col min="12" max="12" width="2.21875" style="47" customWidth="1"/>
    <col min="13" max="13" width="12.21875" style="47" customWidth="1"/>
    <col min="14" max="14" width="2.21875" style="47" customWidth="1"/>
    <col min="15" max="15" width="13.109375" style="47" customWidth="1"/>
    <col min="16" max="16" width="2.21875" style="47" customWidth="1"/>
    <col min="17" max="17" width="14.5546875" style="47" customWidth="1"/>
    <col min="18" max="18" width="1.88671875" style="47" customWidth="1"/>
    <col min="19" max="19" width="12.33203125" style="47" customWidth="1"/>
    <col min="20" max="20" width="1.44140625" style="47" customWidth="1"/>
    <col min="21" max="21" width="12.33203125" style="47" customWidth="1"/>
    <col min="22" max="22" width="1.44140625" style="47" customWidth="1"/>
    <col min="23" max="23" width="1.77734375" style="47" customWidth="1"/>
    <col min="24" max="256" width="11.5546875" style="47"/>
    <col min="257" max="257" width="5" style="47" customWidth="1"/>
    <col min="258" max="258" width="2.21875" style="47" customWidth="1"/>
    <col min="259" max="259" width="17.77734375" style="47" customWidth="1"/>
    <col min="260" max="260" width="1.44140625" style="47" customWidth="1"/>
    <col min="261" max="261" width="13.109375" style="47" customWidth="1"/>
    <col min="262" max="262" width="2.21875" style="47" customWidth="1"/>
    <col min="263" max="263" width="13.109375" style="47" customWidth="1"/>
    <col min="264" max="264" width="2.21875" style="47" customWidth="1"/>
    <col min="265" max="265" width="13.109375" style="47" customWidth="1"/>
    <col min="266" max="266" width="2.21875" style="47" customWidth="1"/>
    <col min="267" max="267" width="13.109375" style="47" customWidth="1"/>
    <col min="268" max="268" width="2.21875" style="47" customWidth="1"/>
    <col min="269" max="269" width="12.21875" style="47" customWidth="1"/>
    <col min="270" max="270" width="2.21875" style="47" customWidth="1"/>
    <col min="271" max="271" width="13.109375" style="47" customWidth="1"/>
    <col min="272" max="272" width="2.21875" style="47" customWidth="1"/>
    <col min="273" max="273" width="14.5546875" style="47" customWidth="1"/>
    <col min="274" max="274" width="1.88671875" style="47" customWidth="1"/>
    <col min="275" max="275" width="12.33203125" style="47" customWidth="1"/>
    <col min="276" max="276" width="1.44140625" style="47" customWidth="1"/>
    <col min="277" max="277" width="12.33203125" style="47" customWidth="1"/>
    <col min="278" max="278" width="1.44140625" style="47" customWidth="1"/>
    <col min="279" max="279" width="1.77734375" style="47" customWidth="1"/>
    <col min="280" max="512" width="11.5546875" style="47"/>
    <col min="513" max="513" width="5" style="47" customWidth="1"/>
    <col min="514" max="514" width="2.21875" style="47" customWidth="1"/>
    <col min="515" max="515" width="17.77734375" style="47" customWidth="1"/>
    <col min="516" max="516" width="1.44140625" style="47" customWidth="1"/>
    <col min="517" max="517" width="13.109375" style="47" customWidth="1"/>
    <col min="518" max="518" width="2.21875" style="47" customWidth="1"/>
    <col min="519" max="519" width="13.109375" style="47" customWidth="1"/>
    <col min="520" max="520" width="2.21875" style="47" customWidth="1"/>
    <col min="521" max="521" width="13.109375" style="47" customWidth="1"/>
    <col min="522" max="522" width="2.21875" style="47" customWidth="1"/>
    <col min="523" max="523" width="13.109375" style="47" customWidth="1"/>
    <col min="524" max="524" width="2.21875" style="47" customWidth="1"/>
    <col min="525" max="525" width="12.21875" style="47" customWidth="1"/>
    <col min="526" max="526" width="2.21875" style="47" customWidth="1"/>
    <col min="527" max="527" width="13.109375" style="47" customWidth="1"/>
    <col min="528" max="528" width="2.21875" style="47" customWidth="1"/>
    <col min="529" max="529" width="14.5546875" style="47" customWidth="1"/>
    <col min="530" max="530" width="1.88671875" style="47" customWidth="1"/>
    <col min="531" max="531" width="12.33203125" style="47" customWidth="1"/>
    <col min="532" max="532" width="1.44140625" style="47" customWidth="1"/>
    <col min="533" max="533" width="12.33203125" style="47" customWidth="1"/>
    <col min="534" max="534" width="1.44140625" style="47" customWidth="1"/>
    <col min="535" max="535" width="1.77734375" style="47" customWidth="1"/>
    <col min="536" max="768" width="11.5546875" style="47"/>
    <col min="769" max="769" width="5" style="47" customWidth="1"/>
    <col min="770" max="770" width="2.21875" style="47" customWidth="1"/>
    <col min="771" max="771" width="17.77734375" style="47" customWidth="1"/>
    <col min="772" max="772" width="1.44140625" style="47" customWidth="1"/>
    <col min="773" max="773" width="13.109375" style="47" customWidth="1"/>
    <col min="774" max="774" width="2.21875" style="47" customWidth="1"/>
    <col min="775" max="775" width="13.109375" style="47" customWidth="1"/>
    <col min="776" max="776" width="2.21875" style="47" customWidth="1"/>
    <col min="777" max="777" width="13.109375" style="47" customWidth="1"/>
    <col min="778" max="778" width="2.21875" style="47" customWidth="1"/>
    <col min="779" max="779" width="13.109375" style="47" customWidth="1"/>
    <col min="780" max="780" width="2.21875" style="47" customWidth="1"/>
    <col min="781" max="781" width="12.21875" style="47" customWidth="1"/>
    <col min="782" max="782" width="2.21875" style="47" customWidth="1"/>
    <col min="783" max="783" width="13.109375" style="47" customWidth="1"/>
    <col min="784" max="784" width="2.21875" style="47" customWidth="1"/>
    <col min="785" max="785" width="14.5546875" style="47" customWidth="1"/>
    <col min="786" max="786" width="1.88671875" style="47" customWidth="1"/>
    <col min="787" max="787" width="12.33203125" style="47" customWidth="1"/>
    <col min="788" max="788" width="1.44140625" style="47" customWidth="1"/>
    <col min="789" max="789" width="12.33203125" style="47" customWidth="1"/>
    <col min="790" max="790" width="1.44140625" style="47" customWidth="1"/>
    <col min="791" max="791" width="1.77734375" style="47" customWidth="1"/>
    <col min="792" max="1024" width="11.5546875" style="47"/>
    <col min="1025" max="1025" width="5" style="47" customWidth="1"/>
    <col min="1026" max="1026" width="2.21875" style="47" customWidth="1"/>
    <col min="1027" max="1027" width="17.77734375" style="47" customWidth="1"/>
    <col min="1028" max="1028" width="1.44140625" style="47" customWidth="1"/>
    <col min="1029" max="1029" width="13.109375" style="47" customWidth="1"/>
    <col min="1030" max="1030" width="2.21875" style="47" customWidth="1"/>
    <col min="1031" max="1031" width="13.109375" style="47" customWidth="1"/>
    <col min="1032" max="1032" width="2.21875" style="47" customWidth="1"/>
    <col min="1033" max="1033" width="13.109375" style="47" customWidth="1"/>
    <col min="1034" max="1034" width="2.21875" style="47" customWidth="1"/>
    <col min="1035" max="1035" width="13.109375" style="47" customWidth="1"/>
    <col min="1036" max="1036" width="2.21875" style="47" customWidth="1"/>
    <col min="1037" max="1037" width="12.21875" style="47" customWidth="1"/>
    <col min="1038" max="1038" width="2.21875" style="47" customWidth="1"/>
    <col min="1039" max="1039" width="13.109375" style="47" customWidth="1"/>
    <col min="1040" max="1040" width="2.21875" style="47" customWidth="1"/>
    <col min="1041" max="1041" width="14.5546875" style="47" customWidth="1"/>
    <col min="1042" max="1042" width="1.88671875" style="47" customWidth="1"/>
    <col min="1043" max="1043" width="12.33203125" style="47" customWidth="1"/>
    <col min="1044" max="1044" width="1.44140625" style="47" customWidth="1"/>
    <col min="1045" max="1045" width="12.33203125" style="47" customWidth="1"/>
    <col min="1046" max="1046" width="1.44140625" style="47" customWidth="1"/>
    <col min="1047" max="1047" width="1.77734375" style="47" customWidth="1"/>
    <col min="1048" max="1280" width="11.5546875" style="47"/>
    <col min="1281" max="1281" width="5" style="47" customWidth="1"/>
    <col min="1282" max="1282" width="2.21875" style="47" customWidth="1"/>
    <col min="1283" max="1283" width="17.77734375" style="47" customWidth="1"/>
    <col min="1284" max="1284" width="1.44140625" style="47" customWidth="1"/>
    <col min="1285" max="1285" width="13.109375" style="47" customWidth="1"/>
    <col min="1286" max="1286" width="2.21875" style="47" customWidth="1"/>
    <col min="1287" max="1287" width="13.109375" style="47" customWidth="1"/>
    <col min="1288" max="1288" width="2.21875" style="47" customWidth="1"/>
    <col min="1289" max="1289" width="13.109375" style="47" customWidth="1"/>
    <col min="1290" max="1290" width="2.21875" style="47" customWidth="1"/>
    <col min="1291" max="1291" width="13.109375" style="47" customWidth="1"/>
    <col min="1292" max="1292" width="2.21875" style="47" customWidth="1"/>
    <col min="1293" max="1293" width="12.21875" style="47" customWidth="1"/>
    <col min="1294" max="1294" width="2.21875" style="47" customWidth="1"/>
    <col min="1295" max="1295" width="13.109375" style="47" customWidth="1"/>
    <col min="1296" max="1296" width="2.21875" style="47" customWidth="1"/>
    <col min="1297" max="1297" width="14.5546875" style="47" customWidth="1"/>
    <col min="1298" max="1298" width="1.88671875" style="47" customWidth="1"/>
    <col min="1299" max="1299" width="12.33203125" style="47" customWidth="1"/>
    <col min="1300" max="1300" width="1.44140625" style="47" customWidth="1"/>
    <col min="1301" max="1301" width="12.33203125" style="47" customWidth="1"/>
    <col min="1302" max="1302" width="1.44140625" style="47" customWidth="1"/>
    <col min="1303" max="1303" width="1.77734375" style="47" customWidth="1"/>
    <col min="1304" max="1536" width="11.5546875" style="47"/>
    <col min="1537" max="1537" width="5" style="47" customWidth="1"/>
    <col min="1538" max="1538" width="2.21875" style="47" customWidth="1"/>
    <col min="1539" max="1539" width="17.77734375" style="47" customWidth="1"/>
    <col min="1540" max="1540" width="1.44140625" style="47" customWidth="1"/>
    <col min="1541" max="1541" width="13.109375" style="47" customWidth="1"/>
    <col min="1542" max="1542" width="2.21875" style="47" customWidth="1"/>
    <col min="1543" max="1543" width="13.109375" style="47" customWidth="1"/>
    <col min="1544" max="1544" width="2.21875" style="47" customWidth="1"/>
    <col min="1545" max="1545" width="13.109375" style="47" customWidth="1"/>
    <col min="1546" max="1546" width="2.21875" style="47" customWidth="1"/>
    <col min="1547" max="1547" width="13.109375" style="47" customWidth="1"/>
    <col min="1548" max="1548" width="2.21875" style="47" customWidth="1"/>
    <col min="1549" max="1549" width="12.21875" style="47" customWidth="1"/>
    <col min="1550" max="1550" width="2.21875" style="47" customWidth="1"/>
    <col min="1551" max="1551" width="13.109375" style="47" customWidth="1"/>
    <col min="1552" max="1552" width="2.21875" style="47" customWidth="1"/>
    <col min="1553" max="1553" width="14.5546875" style="47" customWidth="1"/>
    <col min="1554" max="1554" width="1.88671875" style="47" customWidth="1"/>
    <col min="1555" max="1555" width="12.33203125" style="47" customWidth="1"/>
    <col min="1556" max="1556" width="1.44140625" style="47" customWidth="1"/>
    <col min="1557" max="1557" width="12.33203125" style="47" customWidth="1"/>
    <col min="1558" max="1558" width="1.44140625" style="47" customWidth="1"/>
    <col min="1559" max="1559" width="1.77734375" style="47" customWidth="1"/>
    <col min="1560" max="1792" width="11.5546875" style="47"/>
    <col min="1793" max="1793" width="5" style="47" customWidth="1"/>
    <col min="1794" max="1794" width="2.21875" style="47" customWidth="1"/>
    <col min="1795" max="1795" width="17.77734375" style="47" customWidth="1"/>
    <col min="1796" max="1796" width="1.44140625" style="47" customWidth="1"/>
    <col min="1797" max="1797" width="13.109375" style="47" customWidth="1"/>
    <col min="1798" max="1798" width="2.21875" style="47" customWidth="1"/>
    <col min="1799" max="1799" width="13.109375" style="47" customWidth="1"/>
    <col min="1800" max="1800" width="2.21875" style="47" customWidth="1"/>
    <col min="1801" max="1801" width="13.109375" style="47" customWidth="1"/>
    <col min="1802" max="1802" width="2.21875" style="47" customWidth="1"/>
    <col min="1803" max="1803" width="13.109375" style="47" customWidth="1"/>
    <col min="1804" max="1804" width="2.21875" style="47" customWidth="1"/>
    <col min="1805" max="1805" width="12.21875" style="47" customWidth="1"/>
    <col min="1806" max="1806" width="2.21875" style="47" customWidth="1"/>
    <col min="1807" max="1807" width="13.109375" style="47" customWidth="1"/>
    <col min="1808" max="1808" width="2.21875" style="47" customWidth="1"/>
    <col min="1809" max="1809" width="14.5546875" style="47" customWidth="1"/>
    <col min="1810" max="1810" width="1.88671875" style="47" customWidth="1"/>
    <col min="1811" max="1811" width="12.33203125" style="47" customWidth="1"/>
    <col min="1812" max="1812" width="1.44140625" style="47" customWidth="1"/>
    <col min="1813" max="1813" width="12.33203125" style="47" customWidth="1"/>
    <col min="1814" max="1814" width="1.44140625" style="47" customWidth="1"/>
    <col min="1815" max="1815" width="1.77734375" style="47" customWidth="1"/>
    <col min="1816" max="2048" width="11.5546875" style="47"/>
    <col min="2049" max="2049" width="5" style="47" customWidth="1"/>
    <col min="2050" max="2050" width="2.21875" style="47" customWidth="1"/>
    <col min="2051" max="2051" width="17.77734375" style="47" customWidth="1"/>
    <col min="2052" max="2052" width="1.44140625" style="47" customWidth="1"/>
    <col min="2053" max="2053" width="13.109375" style="47" customWidth="1"/>
    <col min="2054" max="2054" width="2.21875" style="47" customWidth="1"/>
    <col min="2055" max="2055" width="13.109375" style="47" customWidth="1"/>
    <col min="2056" max="2056" width="2.21875" style="47" customWidth="1"/>
    <col min="2057" max="2057" width="13.109375" style="47" customWidth="1"/>
    <col min="2058" max="2058" width="2.21875" style="47" customWidth="1"/>
    <col min="2059" max="2059" width="13.109375" style="47" customWidth="1"/>
    <col min="2060" max="2060" width="2.21875" style="47" customWidth="1"/>
    <col min="2061" max="2061" width="12.21875" style="47" customWidth="1"/>
    <col min="2062" max="2062" width="2.21875" style="47" customWidth="1"/>
    <col min="2063" max="2063" width="13.109375" style="47" customWidth="1"/>
    <col min="2064" max="2064" width="2.21875" style="47" customWidth="1"/>
    <col min="2065" max="2065" width="14.5546875" style="47" customWidth="1"/>
    <col min="2066" max="2066" width="1.88671875" style="47" customWidth="1"/>
    <col min="2067" max="2067" width="12.33203125" style="47" customWidth="1"/>
    <col min="2068" max="2068" width="1.44140625" style="47" customWidth="1"/>
    <col min="2069" max="2069" width="12.33203125" style="47" customWidth="1"/>
    <col min="2070" max="2070" width="1.44140625" style="47" customWidth="1"/>
    <col min="2071" max="2071" width="1.77734375" style="47" customWidth="1"/>
    <col min="2072" max="2304" width="11.5546875" style="47"/>
    <col min="2305" max="2305" width="5" style="47" customWidth="1"/>
    <col min="2306" max="2306" width="2.21875" style="47" customWidth="1"/>
    <col min="2307" max="2307" width="17.77734375" style="47" customWidth="1"/>
    <col min="2308" max="2308" width="1.44140625" style="47" customWidth="1"/>
    <col min="2309" max="2309" width="13.109375" style="47" customWidth="1"/>
    <col min="2310" max="2310" width="2.21875" style="47" customWidth="1"/>
    <col min="2311" max="2311" width="13.109375" style="47" customWidth="1"/>
    <col min="2312" max="2312" width="2.21875" style="47" customWidth="1"/>
    <col min="2313" max="2313" width="13.109375" style="47" customWidth="1"/>
    <col min="2314" max="2314" width="2.21875" style="47" customWidth="1"/>
    <col min="2315" max="2315" width="13.109375" style="47" customWidth="1"/>
    <col min="2316" max="2316" width="2.21875" style="47" customWidth="1"/>
    <col min="2317" max="2317" width="12.21875" style="47" customWidth="1"/>
    <col min="2318" max="2318" width="2.21875" style="47" customWidth="1"/>
    <col min="2319" max="2319" width="13.109375" style="47" customWidth="1"/>
    <col min="2320" max="2320" width="2.21875" style="47" customWidth="1"/>
    <col min="2321" max="2321" width="14.5546875" style="47" customWidth="1"/>
    <col min="2322" max="2322" width="1.88671875" style="47" customWidth="1"/>
    <col min="2323" max="2323" width="12.33203125" style="47" customWidth="1"/>
    <col min="2324" max="2324" width="1.44140625" style="47" customWidth="1"/>
    <col min="2325" max="2325" width="12.33203125" style="47" customWidth="1"/>
    <col min="2326" max="2326" width="1.44140625" style="47" customWidth="1"/>
    <col min="2327" max="2327" width="1.77734375" style="47" customWidth="1"/>
    <col min="2328" max="2560" width="11.5546875" style="47"/>
    <col min="2561" max="2561" width="5" style="47" customWidth="1"/>
    <col min="2562" max="2562" width="2.21875" style="47" customWidth="1"/>
    <col min="2563" max="2563" width="17.77734375" style="47" customWidth="1"/>
    <col min="2564" max="2564" width="1.44140625" style="47" customWidth="1"/>
    <col min="2565" max="2565" width="13.109375" style="47" customWidth="1"/>
    <col min="2566" max="2566" width="2.21875" style="47" customWidth="1"/>
    <col min="2567" max="2567" width="13.109375" style="47" customWidth="1"/>
    <col min="2568" max="2568" width="2.21875" style="47" customWidth="1"/>
    <col min="2569" max="2569" width="13.109375" style="47" customWidth="1"/>
    <col min="2570" max="2570" width="2.21875" style="47" customWidth="1"/>
    <col min="2571" max="2571" width="13.109375" style="47" customWidth="1"/>
    <col min="2572" max="2572" width="2.21875" style="47" customWidth="1"/>
    <col min="2573" max="2573" width="12.21875" style="47" customWidth="1"/>
    <col min="2574" max="2574" width="2.21875" style="47" customWidth="1"/>
    <col min="2575" max="2575" width="13.109375" style="47" customWidth="1"/>
    <col min="2576" max="2576" width="2.21875" style="47" customWidth="1"/>
    <col min="2577" max="2577" width="14.5546875" style="47" customWidth="1"/>
    <col min="2578" max="2578" width="1.88671875" style="47" customWidth="1"/>
    <col min="2579" max="2579" width="12.33203125" style="47" customWidth="1"/>
    <col min="2580" max="2580" width="1.44140625" style="47" customWidth="1"/>
    <col min="2581" max="2581" width="12.33203125" style="47" customWidth="1"/>
    <col min="2582" max="2582" width="1.44140625" style="47" customWidth="1"/>
    <col min="2583" max="2583" width="1.77734375" style="47" customWidth="1"/>
    <col min="2584" max="2816" width="11.5546875" style="47"/>
    <col min="2817" max="2817" width="5" style="47" customWidth="1"/>
    <col min="2818" max="2818" width="2.21875" style="47" customWidth="1"/>
    <col min="2819" max="2819" width="17.77734375" style="47" customWidth="1"/>
    <col min="2820" max="2820" width="1.44140625" style="47" customWidth="1"/>
    <col min="2821" max="2821" width="13.109375" style="47" customWidth="1"/>
    <col min="2822" max="2822" width="2.21875" style="47" customWidth="1"/>
    <col min="2823" max="2823" width="13.109375" style="47" customWidth="1"/>
    <col min="2824" max="2824" width="2.21875" style="47" customWidth="1"/>
    <col min="2825" max="2825" width="13.109375" style="47" customWidth="1"/>
    <col min="2826" max="2826" width="2.21875" style="47" customWidth="1"/>
    <col min="2827" max="2827" width="13.109375" style="47" customWidth="1"/>
    <col min="2828" max="2828" width="2.21875" style="47" customWidth="1"/>
    <col min="2829" max="2829" width="12.21875" style="47" customWidth="1"/>
    <col min="2830" max="2830" width="2.21875" style="47" customWidth="1"/>
    <col min="2831" max="2831" width="13.109375" style="47" customWidth="1"/>
    <col min="2832" max="2832" width="2.21875" style="47" customWidth="1"/>
    <col min="2833" max="2833" width="14.5546875" style="47" customWidth="1"/>
    <col min="2834" max="2834" width="1.88671875" style="47" customWidth="1"/>
    <col min="2835" max="2835" width="12.33203125" style="47" customWidth="1"/>
    <col min="2836" max="2836" width="1.44140625" style="47" customWidth="1"/>
    <col min="2837" max="2837" width="12.33203125" style="47" customWidth="1"/>
    <col min="2838" max="2838" width="1.44140625" style="47" customWidth="1"/>
    <col min="2839" max="2839" width="1.77734375" style="47" customWidth="1"/>
    <col min="2840" max="3072" width="11.5546875" style="47"/>
    <col min="3073" max="3073" width="5" style="47" customWidth="1"/>
    <col min="3074" max="3074" width="2.21875" style="47" customWidth="1"/>
    <col min="3075" max="3075" width="17.77734375" style="47" customWidth="1"/>
    <col min="3076" max="3076" width="1.44140625" style="47" customWidth="1"/>
    <col min="3077" max="3077" width="13.109375" style="47" customWidth="1"/>
    <col min="3078" max="3078" width="2.21875" style="47" customWidth="1"/>
    <col min="3079" max="3079" width="13.109375" style="47" customWidth="1"/>
    <col min="3080" max="3080" width="2.21875" style="47" customWidth="1"/>
    <col min="3081" max="3081" width="13.109375" style="47" customWidth="1"/>
    <col min="3082" max="3082" width="2.21875" style="47" customWidth="1"/>
    <col min="3083" max="3083" width="13.109375" style="47" customWidth="1"/>
    <col min="3084" max="3084" width="2.21875" style="47" customWidth="1"/>
    <col min="3085" max="3085" width="12.21875" style="47" customWidth="1"/>
    <col min="3086" max="3086" width="2.21875" style="47" customWidth="1"/>
    <col min="3087" max="3087" width="13.109375" style="47" customWidth="1"/>
    <col min="3088" max="3088" width="2.21875" style="47" customWidth="1"/>
    <col min="3089" max="3089" width="14.5546875" style="47" customWidth="1"/>
    <col min="3090" max="3090" width="1.88671875" style="47" customWidth="1"/>
    <col min="3091" max="3091" width="12.33203125" style="47" customWidth="1"/>
    <col min="3092" max="3092" width="1.44140625" style="47" customWidth="1"/>
    <col min="3093" max="3093" width="12.33203125" style="47" customWidth="1"/>
    <col min="3094" max="3094" width="1.44140625" style="47" customWidth="1"/>
    <col min="3095" max="3095" width="1.77734375" style="47" customWidth="1"/>
    <col min="3096" max="3328" width="11.5546875" style="47"/>
    <col min="3329" max="3329" width="5" style="47" customWidth="1"/>
    <col min="3330" max="3330" width="2.21875" style="47" customWidth="1"/>
    <col min="3331" max="3331" width="17.77734375" style="47" customWidth="1"/>
    <col min="3332" max="3332" width="1.44140625" style="47" customWidth="1"/>
    <col min="3333" max="3333" width="13.109375" style="47" customWidth="1"/>
    <col min="3334" max="3334" width="2.21875" style="47" customWidth="1"/>
    <col min="3335" max="3335" width="13.109375" style="47" customWidth="1"/>
    <col min="3336" max="3336" width="2.21875" style="47" customWidth="1"/>
    <col min="3337" max="3337" width="13.109375" style="47" customWidth="1"/>
    <col min="3338" max="3338" width="2.21875" style="47" customWidth="1"/>
    <col min="3339" max="3339" width="13.109375" style="47" customWidth="1"/>
    <col min="3340" max="3340" width="2.21875" style="47" customWidth="1"/>
    <col min="3341" max="3341" width="12.21875" style="47" customWidth="1"/>
    <col min="3342" max="3342" width="2.21875" style="47" customWidth="1"/>
    <col min="3343" max="3343" width="13.109375" style="47" customWidth="1"/>
    <col min="3344" max="3344" width="2.21875" style="47" customWidth="1"/>
    <col min="3345" max="3345" width="14.5546875" style="47" customWidth="1"/>
    <col min="3346" max="3346" width="1.88671875" style="47" customWidth="1"/>
    <col min="3347" max="3347" width="12.33203125" style="47" customWidth="1"/>
    <col min="3348" max="3348" width="1.44140625" style="47" customWidth="1"/>
    <col min="3349" max="3349" width="12.33203125" style="47" customWidth="1"/>
    <col min="3350" max="3350" width="1.44140625" style="47" customWidth="1"/>
    <col min="3351" max="3351" width="1.77734375" style="47" customWidth="1"/>
    <col min="3352" max="3584" width="11.5546875" style="47"/>
    <col min="3585" max="3585" width="5" style="47" customWidth="1"/>
    <col min="3586" max="3586" width="2.21875" style="47" customWidth="1"/>
    <col min="3587" max="3587" width="17.77734375" style="47" customWidth="1"/>
    <col min="3588" max="3588" width="1.44140625" style="47" customWidth="1"/>
    <col min="3589" max="3589" width="13.109375" style="47" customWidth="1"/>
    <col min="3590" max="3590" width="2.21875" style="47" customWidth="1"/>
    <col min="3591" max="3591" width="13.109375" style="47" customWidth="1"/>
    <col min="3592" max="3592" width="2.21875" style="47" customWidth="1"/>
    <col min="3593" max="3593" width="13.109375" style="47" customWidth="1"/>
    <col min="3594" max="3594" width="2.21875" style="47" customWidth="1"/>
    <col min="3595" max="3595" width="13.109375" style="47" customWidth="1"/>
    <col min="3596" max="3596" width="2.21875" style="47" customWidth="1"/>
    <col min="3597" max="3597" width="12.21875" style="47" customWidth="1"/>
    <col min="3598" max="3598" width="2.21875" style="47" customWidth="1"/>
    <col min="3599" max="3599" width="13.109375" style="47" customWidth="1"/>
    <col min="3600" max="3600" width="2.21875" style="47" customWidth="1"/>
    <col min="3601" max="3601" width="14.5546875" style="47" customWidth="1"/>
    <col min="3602" max="3602" width="1.88671875" style="47" customWidth="1"/>
    <col min="3603" max="3603" width="12.33203125" style="47" customWidth="1"/>
    <col min="3604" max="3604" width="1.44140625" style="47" customWidth="1"/>
    <col min="3605" max="3605" width="12.33203125" style="47" customWidth="1"/>
    <col min="3606" max="3606" width="1.44140625" style="47" customWidth="1"/>
    <col min="3607" max="3607" width="1.77734375" style="47" customWidth="1"/>
    <col min="3608" max="3840" width="11.5546875" style="47"/>
    <col min="3841" max="3841" width="5" style="47" customWidth="1"/>
    <col min="3842" max="3842" width="2.21875" style="47" customWidth="1"/>
    <col min="3843" max="3843" width="17.77734375" style="47" customWidth="1"/>
    <col min="3844" max="3844" width="1.44140625" style="47" customWidth="1"/>
    <col min="3845" max="3845" width="13.109375" style="47" customWidth="1"/>
    <col min="3846" max="3846" width="2.21875" style="47" customWidth="1"/>
    <col min="3847" max="3847" width="13.109375" style="47" customWidth="1"/>
    <col min="3848" max="3848" width="2.21875" style="47" customWidth="1"/>
    <col min="3849" max="3849" width="13.109375" style="47" customWidth="1"/>
    <col min="3850" max="3850" width="2.21875" style="47" customWidth="1"/>
    <col min="3851" max="3851" width="13.109375" style="47" customWidth="1"/>
    <col min="3852" max="3852" width="2.21875" style="47" customWidth="1"/>
    <col min="3853" max="3853" width="12.21875" style="47" customWidth="1"/>
    <col min="3854" max="3854" width="2.21875" style="47" customWidth="1"/>
    <col min="3855" max="3855" width="13.109375" style="47" customWidth="1"/>
    <col min="3856" max="3856" width="2.21875" style="47" customWidth="1"/>
    <col min="3857" max="3857" width="14.5546875" style="47" customWidth="1"/>
    <col min="3858" max="3858" width="1.88671875" style="47" customWidth="1"/>
    <col min="3859" max="3859" width="12.33203125" style="47" customWidth="1"/>
    <col min="3860" max="3860" width="1.44140625" style="47" customWidth="1"/>
    <col min="3861" max="3861" width="12.33203125" style="47" customWidth="1"/>
    <col min="3862" max="3862" width="1.44140625" style="47" customWidth="1"/>
    <col min="3863" max="3863" width="1.77734375" style="47" customWidth="1"/>
    <col min="3864" max="4096" width="11.5546875" style="47"/>
    <col min="4097" max="4097" width="5" style="47" customWidth="1"/>
    <col min="4098" max="4098" width="2.21875" style="47" customWidth="1"/>
    <col min="4099" max="4099" width="17.77734375" style="47" customWidth="1"/>
    <col min="4100" max="4100" width="1.44140625" style="47" customWidth="1"/>
    <col min="4101" max="4101" width="13.109375" style="47" customWidth="1"/>
    <col min="4102" max="4102" width="2.21875" style="47" customWidth="1"/>
    <col min="4103" max="4103" width="13.109375" style="47" customWidth="1"/>
    <col min="4104" max="4104" width="2.21875" style="47" customWidth="1"/>
    <col min="4105" max="4105" width="13.109375" style="47" customWidth="1"/>
    <col min="4106" max="4106" width="2.21875" style="47" customWidth="1"/>
    <col min="4107" max="4107" width="13.109375" style="47" customWidth="1"/>
    <col min="4108" max="4108" width="2.21875" style="47" customWidth="1"/>
    <col min="4109" max="4109" width="12.21875" style="47" customWidth="1"/>
    <col min="4110" max="4110" width="2.21875" style="47" customWidth="1"/>
    <col min="4111" max="4111" width="13.109375" style="47" customWidth="1"/>
    <col min="4112" max="4112" width="2.21875" style="47" customWidth="1"/>
    <col min="4113" max="4113" width="14.5546875" style="47" customWidth="1"/>
    <col min="4114" max="4114" width="1.88671875" style="47" customWidth="1"/>
    <col min="4115" max="4115" width="12.33203125" style="47" customWidth="1"/>
    <col min="4116" max="4116" width="1.44140625" style="47" customWidth="1"/>
    <col min="4117" max="4117" width="12.33203125" style="47" customWidth="1"/>
    <col min="4118" max="4118" width="1.44140625" style="47" customWidth="1"/>
    <col min="4119" max="4119" width="1.77734375" style="47" customWidth="1"/>
    <col min="4120" max="4352" width="11.5546875" style="47"/>
    <col min="4353" max="4353" width="5" style="47" customWidth="1"/>
    <col min="4354" max="4354" width="2.21875" style="47" customWidth="1"/>
    <col min="4355" max="4355" width="17.77734375" style="47" customWidth="1"/>
    <col min="4356" max="4356" width="1.44140625" style="47" customWidth="1"/>
    <col min="4357" max="4357" width="13.109375" style="47" customWidth="1"/>
    <col min="4358" max="4358" width="2.21875" style="47" customWidth="1"/>
    <col min="4359" max="4359" width="13.109375" style="47" customWidth="1"/>
    <col min="4360" max="4360" width="2.21875" style="47" customWidth="1"/>
    <col min="4361" max="4361" width="13.109375" style="47" customWidth="1"/>
    <col min="4362" max="4362" width="2.21875" style="47" customWidth="1"/>
    <col min="4363" max="4363" width="13.109375" style="47" customWidth="1"/>
    <col min="4364" max="4364" width="2.21875" style="47" customWidth="1"/>
    <col min="4365" max="4365" width="12.21875" style="47" customWidth="1"/>
    <col min="4366" max="4366" width="2.21875" style="47" customWidth="1"/>
    <col min="4367" max="4367" width="13.109375" style="47" customWidth="1"/>
    <col min="4368" max="4368" width="2.21875" style="47" customWidth="1"/>
    <col min="4369" max="4369" width="14.5546875" style="47" customWidth="1"/>
    <col min="4370" max="4370" width="1.88671875" style="47" customWidth="1"/>
    <col min="4371" max="4371" width="12.33203125" style="47" customWidth="1"/>
    <col min="4372" max="4372" width="1.44140625" style="47" customWidth="1"/>
    <col min="4373" max="4373" width="12.33203125" style="47" customWidth="1"/>
    <col min="4374" max="4374" width="1.44140625" style="47" customWidth="1"/>
    <col min="4375" max="4375" width="1.77734375" style="47" customWidth="1"/>
    <col min="4376" max="4608" width="11.5546875" style="47"/>
    <col min="4609" max="4609" width="5" style="47" customWidth="1"/>
    <col min="4610" max="4610" width="2.21875" style="47" customWidth="1"/>
    <col min="4611" max="4611" width="17.77734375" style="47" customWidth="1"/>
    <col min="4612" max="4612" width="1.44140625" style="47" customWidth="1"/>
    <col min="4613" max="4613" width="13.109375" style="47" customWidth="1"/>
    <col min="4614" max="4614" width="2.21875" style="47" customWidth="1"/>
    <col min="4615" max="4615" width="13.109375" style="47" customWidth="1"/>
    <col min="4616" max="4616" width="2.21875" style="47" customWidth="1"/>
    <col min="4617" max="4617" width="13.109375" style="47" customWidth="1"/>
    <col min="4618" max="4618" width="2.21875" style="47" customWidth="1"/>
    <col min="4619" max="4619" width="13.109375" style="47" customWidth="1"/>
    <col min="4620" max="4620" width="2.21875" style="47" customWidth="1"/>
    <col min="4621" max="4621" width="12.21875" style="47" customWidth="1"/>
    <col min="4622" max="4622" width="2.21875" style="47" customWidth="1"/>
    <col min="4623" max="4623" width="13.109375" style="47" customWidth="1"/>
    <col min="4624" max="4624" width="2.21875" style="47" customWidth="1"/>
    <col min="4625" max="4625" width="14.5546875" style="47" customWidth="1"/>
    <col min="4626" max="4626" width="1.88671875" style="47" customWidth="1"/>
    <col min="4627" max="4627" width="12.33203125" style="47" customWidth="1"/>
    <col min="4628" max="4628" width="1.44140625" style="47" customWidth="1"/>
    <col min="4629" max="4629" width="12.33203125" style="47" customWidth="1"/>
    <col min="4630" max="4630" width="1.44140625" style="47" customWidth="1"/>
    <col min="4631" max="4631" width="1.77734375" style="47" customWidth="1"/>
    <col min="4632" max="4864" width="11.5546875" style="47"/>
    <col min="4865" max="4865" width="5" style="47" customWidth="1"/>
    <col min="4866" max="4866" width="2.21875" style="47" customWidth="1"/>
    <col min="4867" max="4867" width="17.77734375" style="47" customWidth="1"/>
    <col min="4868" max="4868" width="1.44140625" style="47" customWidth="1"/>
    <col min="4869" max="4869" width="13.109375" style="47" customWidth="1"/>
    <col min="4870" max="4870" width="2.21875" style="47" customWidth="1"/>
    <col min="4871" max="4871" width="13.109375" style="47" customWidth="1"/>
    <col min="4872" max="4872" width="2.21875" style="47" customWidth="1"/>
    <col min="4873" max="4873" width="13.109375" style="47" customWidth="1"/>
    <col min="4874" max="4874" width="2.21875" style="47" customWidth="1"/>
    <col min="4875" max="4875" width="13.109375" style="47" customWidth="1"/>
    <col min="4876" max="4876" width="2.21875" style="47" customWidth="1"/>
    <col min="4877" max="4877" width="12.21875" style="47" customWidth="1"/>
    <col min="4878" max="4878" width="2.21875" style="47" customWidth="1"/>
    <col min="4879" max="4879" width="13.109375" style="47" customWidth="1"/>
    <col min="4880" max="4880" width="2.21875" style="47" customWidth="1"/>
    <col min="4881" max="4881" width="14.5546875" style="47" customWidth="1"/>
    <col min="4882" max="4882" width="1.88671875" style="47" customWidth="1"/>
    <col min="4883" max="4883" width="12.33203125" style="47" customWidth="1"/>
    <col min="4884" max="4884" width="1.44140625" style="47" customWidth="1"/>
    <col min="4885" max="4885" width="12.33203125" style="47" customWidth="1"/>
    <col min="4886" max="4886" width="1.44140625" style="47" customWidth="1"/>
    <col min="4887" max="4887" width="1.77734375" style="47" customWidth="1"/>
    <col min="4888" max="5120" width="11.5546875" style="47"/>
    <col min="5121" max="5121" width="5" style="47" customWidth="1"/>
    <col min="5122" max="5122" width="2.21875" style="47" customWidth="1"/>
    <col min="5123" max="5123" width="17.77734375" style="47" customWidth="1"/>
    <col min="5124" max="5124" width="1.44140625" style="47" customWidth="1"/>
    <col min="5125" max="5125" width="13.109375" style="47" customWidth="1"/>
    <col min="5126" max="5126" width="2.21875" style="47" customWidth="1"/>
    <col min="5127" max="5127" width="13.109375" style="47" customWidth="1"/>
    <col min="5128" max="5128" width="2.21875" style="47" customWidth="1"/>
    <col min="5129" max="5129" width="13.109375" style="47" customWidth="1"/>
    <col min="5130" max="5130" width="2.21875" style="47" customWidth="1"/>
    <col min="5131" max="5131" width="13.109375" style="47" customWidth="1"/>
    <col min="5132" max="5132" width="2.21875" style="47" customWidth="1"/>
    <col min="5133" max="5133" width="12.21875" style="47" customWidth="1"/>
    <col min="5134" max="5134" width="2.21875" style="47" customWidth="1"/>
    <col min="5135" max="5135" width="13.109375" style="47" customWidth="1"/>
    <col min="5136" max="5136" width="2.21875" style="47" customWidth="1"/>
    <col min="5137" max="5137" width="14.5546875" style="47" customWidth="1"/>
    <col min="5138" max="5138" width="1.88671875" style="47" customWidth="1"/>
    <col min="5139" max="5139" width="12.33203125" style="47" customWidth="1"/>
    <col min="5140" max="5140" width="1.44140625" style="47" customWidth="1"/>
    <col min="5141" max="5141" width="12.33203125" style="47" customWidth="1"/>
    <col min="5142" max="5142" width="1.44140625" style="47" customWidth="1"/>
    <col min="5143" max="5143" width="1.77734375" style="47" customWidth="1"/>
    <col min="5144" max="5376" width="11.5546875" style="47"/>
    <col min="5377" max="5377" width="5" style="47" customWidth="1"/>
    <col min="5378" max="5378" width="2.21875" style="47" customWidth="1"/>
    <col min="5379" max="5379" width="17.77734375" style="47" customWidth="1"/>
    <col min="5380" max="5380" width="1.44140625" style="47" customWidth="1"/>
    <col min="5381" max="5381" width="13.109375" style="47" customWidth="1"/>
    <col min="5382" max="5382" width="2.21875" style="47" customWidth="1"/>
    <col min="5383" max="5383" width="13.109375" style="47" customWidth="1"/>
    <col min="5384" max="5384" width="2.21875" style="47" customWidth="1"/>
    <col min="5385" max="5385" width="13.109375" style="47" customWidth="1"/>
    <col min="5386" max="5386" width="2.21875" style="47" customWidth="1"/>
    <col min="5387" max="5387" width="13.109375" style="47" customWidth="1"/>
    <col min="5388" max="5388" width="2.21875" style="47" customWidth="1"/>
    <col min="5389" max="5389" width="12.21875" style="47" customWidth="1"/>
    <col min="5390" max="5390" width="2.21875" style="47" customWidth="1"/>
    <col min="5391" max="5391" width="13.109375" style="47" customWidth="1"/>
    <col min="5392" max="5392" width="2.21875" style="47" customWidth="1"/>
    <col min="5393" max="5393" width="14.5546875" style="47" customWidth="1"/>
    <col min="5394" max="5394" width="1.88671875" style="47" customWidth="1"/>
    <col min="5395" max="5395" width="12.33203125" style="47" customWidth="1"/>
    <col min="5396" max="5396" width="1.44140625" style="47" customWidth="1"/>
    <col min="5397" max="5397" width="12.33203125" style="47" customWidth="1"/>
    <col min="5398" max="5398" width="1.44140625" style="47" customWidth="1"/>
    <col min="5399" max="5399" width="1.77734375" style="47" customWidth="1"/>
    <col min="5400" max="5632" width="11.5546875" style="47"/>
    <col min="5633" max="5633" width="5" style="47" customWidth="1"/>
    <col min="5634" max="5634" width="2.21875" style="47" customWidth="1"/>
    <col min="5635" max="5635" width="17.77734375" style="47" customWidth="1"/>
    <col min="5636" max="5636" width="1.44140625" style="47" customWidth="1"/>
    <col min="5637" max="5637" width="13.109375" style="47" customWidth="1"/>
    <col min="5638" max="5638" width="2.21875" style="47" customWidth="1"/>
    <col min="5639" max="5639" width="13.109375" style="47" customWidth="1"/>
    <col min="5640" max="5640" width="2.21875" style="47" customWidth="1"/>
    <col min="5641" max="5641" width="13.109375" style="47" customWidth="1"/>
    <col min="5642" max="5642" width="2.21875" style="47" customWidth="1"/>
    <col min="5643" max="5643" width="13.109375" style="47" customWidth="1"/>
    <col min="5644" max="5644" width="2.21875" style="47" customWidth="1"/>
    <col min="5645" max="5645" width="12.21875" style="47" customWidth="1"/>
    <col min="5646" max="5646" width="2.21875" style="47" customWidth="1"/>
    <col min="5647" max="5647" width="13.109375" style="47" customWidth="1"/>
    <col min="5648" max="5648" width="2.21875" style="47" customWidth="1"/>
    <col min="5649" max="5649" width="14.5546875" style="47" customWidth="1"/>
    <col min="5650" max="5650" width="1.88671875" style="47" customWidth="1"/>
    <col min="5651" max="5651" width="12.33203125" style="47" customWidth="1"/>
    <col min="5652" max="5652" width="1.44140625" style="47" customWidth="1"/>
    <col min="5653" max="5653" width="12.33203125" style="47" customWidth="1"/>
    <col min="5654" max="5654" width="1.44140625" style="47" customWidth="1"/>
    <col min="5655" max="5655" width="1.77734375" style="47" customWidth="1"/>
    <col min="5656" max="5888" width="11.5546875" style="47"/>
    <col min="5889" max="5889" width="5" style="47" customWidth="1"/>
    <col min="5890" max="5890" width="2.21875" style="47" customWidth="1"/>
    <col min="5891" max="5891" width="17.77734375" style="47" customWidth="1"/>
    <col min="5892" max="5892" width="1.44140625" style="47" customWidth="1"/>
    <col min="5893" max="5893" width="13.109375" style="47" customWidth="1"/>
    <col min="5894" max="5894" width="2.21875" style="47" customWidth="1"/>
    <col min="5895" max="5895" width="13.109375" style="47" customWidth="1"/>
    <col min="5896" max="5896" width="2.21875" style="47" customWidth="1"/>
    <col min="5897" max="5897" width="13.109375" style="47" customWidth="1"/>
    <col min="5898" max="5898" width="2.21875" style="47" customWidth="1"/>
    <col min="5899" max="5899" width="13.109375" style="47" customWidth="1"/>
    <col min="5900" max="5900" width="2.21875" style="47" customWidth="1"/>
    <col min="5901" max="5901" width="12.21875" style="47" customWidth="1"/>
    <col min="5902" max="5902" width="2.21875" style="47" customWidth="1"/>
    <col min="5903" max="5903" width="13.109375" style="47" customWidth="1"/>
    <col min="5904" max="5904" width="2.21875" style="47" customWidth="1"/>
    <col min="5905" max="5905" width="14.5546875" style="47" customWidth="1"/>
    <col min="5906" max="5906" width="1.88671875" style="47" customWidth="1"/>
    <col min="5907" max="5907" width="12.33203125" style="47" customWidth="1"/>
    <col min="5908" max="5908" width="1.44140625" style="47" customWidth="1"/>
    <col min="5909" max="5909" width="12.33203125" style="47" customWidth="1"/>
    <col min="5910" max="5910" width="1.44140625" style="47" customWidth="1"/>
    <col min="5911" max="5911" width="1.77734375" style="47" customWidth="1"/>
    <col min="5912" max="6144" width="11.5546875" style="47"/>
    <col min="6145" max="6145" width="5" style="47" customWidth="1"/>
    <col min="6146" max="6146" width="2.21875" style="47" customWidth="1"/>
    <col min="6147" max="6147" width="17.77734375" style="47" customWidth="1"/>
    <col min="6148" max="6148" width="1.44140625" style="47" customWidth="1"/>
    <col min="6149" max="6149" width="13.109375" style="47" customWidth="1"/>
    <col min="6150" max="6150" width="2.21875" style="47" customWidth="1"/>
    <col min="6151" max="6151" width="13.109375" style="47" customWidth="1"/>
    <col min="6152" max="6152" width="2.21875" style="47" customWidth="1"/>
    <col min="6153" max="6153" width="13.109375" style="47" customWidth="1"/>
    <col min="6154" max="6154" width="2.21875" style="47" customWidth="1"/>
    <col min="6155" max="6155" width="13.109375" style="47" customWidth="1"/>
    <col min="6156" max="6156" width="2.21875" style="47" customWidth="1"/>
    <col min="6157" max="6157" width="12.21875" style="47" customWidth="1"/>
    <col min="6158" max="6158" width="2.21875" style="47" customWidth="1"/>
    <col min="6159" max="6159" width="13.109375" style="47" customWidth="1"/>
    <col min="6160" max="6160" width="2.21875" style="47" customWidth="1"/>
    <col min="6161" max="6161" width="14.5546875" style="47" customWidth="1"/>
    <col min="6162" max="6162" width="1.88671875" style="47" customWidth="1"/>
    <col min="6163" max="6163" width="12.33203125" style="47" customWidth="1"/>
    <col min="6164" max="6164" width="1.44140625" style="47" customWidth="1"/>
    <col min="6165" max="6165" width="12.33203125" style="47" customWidth="1"/>
    <col min="6166" max="6166" width="1.44140625" style="47" customWidth="1"/>
    <col min="6167" max="6167" width="1.77734375" style="47" customWidth="1"/>
    <col min="6168" max="6400" width="11.5546875" style="47"/>
    <col min="6401" max="6401" width="5" style="47" customWidth="1"/>
    <col min="6402" max="6402" width="2.21875" style="47" customWidth="1"/>
    <col min="6403" max="6403" width="17.77734375" style="47" customWidth="1"/>
    <col min="6404" max="6404" width="1.44140625" style="47" customWidth="1"/>
    <col min="6405" max="6405" width="13.109375" style="47" customWidth="1"/>
    <col min="6406" max="6406" width="2.21875" style="47" customWidth="1"/>
    <col min="6407" max="6407" width="13.109375" style="47" customWidth="1"/>
    <col min="6408" max="6408" width="2.21875" style="47" customWidth="1"/>
    <col min="6409" max="6409" width="13.109375" style="47" customWidth="1"/>
    <col min="6410" max="6410" width="2.21875" style="47" customWidth="1"/>
    <col min="6411" max="6411" width="13.109375" style="47" customWidth="1"/>
    <col min="6412" max="6412" width="2.21875" style="47" customWidth="1"/>
    <col min="6413" max="6413" width="12.21875" style="47" customWidth="1"/>
    <col min="6414" max="6414" width="2.21875" style="47" customWidth="1"/>
    <col min="6415" max="6415" width="13.109375" style="47" customWidth="1"/>
    <col min="6416" max="6416" width="2.21875" style="47" customWidth="1"/>
    <col min="6417" max="6417" width="14.5546875" style="47" customWidth="1"/>
    <col min="6418" max="6418" width="1.88671875" style="47" customWidth="1"/>
    <col min="6419" max="6419" width="12.33203125" style="47" customWidth="1"/>
    <col min="6420" max="6420" width="1.44140625" style="47" customWidth="1"/>
    <col min="6421" max="6421" width="12.33203125" style="47" customWidth="1"/>
    <col min="6422" max="6422" width="1.44140625" style="47" customWidth="1"/>
    <col min="6423" max="6423" width="1.77734375" style="47" customWidth="1"/>
    <col min="6424" max="6656" width="11.5546875" style="47"/>
    <col min="6657" max="6657" width="5" style="47" customWidth="1"/>
    <col min="6658" max="6658" width="2.21875" style="47" customWidth="1"/>
    <col min="6659" max="6659" width="17.77734375" style="47" customWidth="1"/>
    <col min="6660" max="6660" width="1.44140625" style="47" customWidth="1"/>
    <col min="6661" max="6661" width="13.109375" style="47" customWidth="1"/>
    <col min="6662" max="6662" width="2.21875" style="47" customWidth="1"/>
    <col min="6663" max="6663" width="13.109375" style="47" customWidth="1"/>
    <col min="6664" max="6664" width="2.21875" style="47" customWidth="1"/>
    <col min="6665" max="6665" width="13.109375" style="47" customWidth="1"/>
    <col min="6666" max="6666" width="2.21875" style="47" customWidth="1"/>
    <col min="6667" max="6667" width="13.109375" style="47" customWidth="1"/>
    <col min="6668" max="6668" width="2.21875" style="47" customWidth="1"/>
    <col min="6669" max="6669" width="12.21875" style="47" customWidth="1"/>
    <col min="6670" max="6670" width="2.21875" style="47" customWidth="1"/>
    <col min="6671" max="6671" width="13.109375" style="47" customWidth="1"/>
    <col min="6672" max="6672" width="2.21875" style="47" customWidth="1"/>
    <col min="6673" max="6673" width="14.5546875" style="47" customWidth="1"/>
    <col min="6674" max="6674" width="1.88671875" style="47" customWidth="1"/>
    <col min="6675" max="6675" width="12.33203125" style="47" customWidth="1"/>
    <col min="6676" max="6676" width="1.44140625" style="47" customWidth="1"/>
    <col min="6677" max="6677" width="12.33203125" style="47" customWidth="1"/>
    <col min="6678" max="6678" width="1.44140625" style="47" customWidth="1"/>
    <col min="6679" max="6679" width="1.77734375" style="47" customWidth="1"/>
    <col min="6680" max="6912" width="11.5546875" style="47"/>
    <col min="6913" max="6913" width="5" style="47" customWidth="1"/>
    <col min="6914" max="6914" width="2.21875" style="47" customWidth="1"/>
    <col min="6915" max="6915" width="17.77734375" style="47" customWidth="1"/>
    <col min="6916" max="6916" width="1.44140625" style="47" customWidth="1"/>
    <col min="6917" max="6917" width="13.109375" style="47" customWidth="1"/>
    <col min="6918" max="6918" width="2.21875" style="47" customWidth="1"/>
    <col min="6919" max="6919" width="13.109375" style="47" customWidth="1"/>
    <col min="6920" max="6920" width="2.21875" style="47" customWidth="1"/>
    <col min="6921" max="6921" width="13.109375" style="47" customWidth="1"/>
    <col min="6922" max="6922" width="2.21875" style="47" customWidth="1"/>
    <col min="6923" max="6923" width="13.109375" style="47" customWidth="1"/>
    <col min="6924" max="6924" width="2.21875" style="47" customWidth="1"/>
    <col min="6925" max="6925" width="12.21875" style="47" customWidth="1"/>
    <col min="6926" max="6926" width="2.21875" style="47" customWidth="1"/>
    <col min="6927" max="6927" width="13.109375" style="47" customWidth="1"/>
    <col min="6928" max="6928" width="2.21875" style="47" customWidth="1"/>
    <col min="6929" max="6929" width="14.5546875" style="47" customWidth="1"/>
    <col min="6930" max="6930" width="1.88671875" style="47" customWidth="1"/>
    <col min="6931" max="6931" width="12.33203125" style="47" customWidth="1"/>
    <col min="6932" max="6932" width="1.44140625" style="47" customWidth="1"/>
    <col min="6933" max="6933" width="12.33203125" style="47" customWidth="1"/>
    <col min="6934" max="6934" width="1.44140625" style="47" customWidth="1"/>
    <col min="6935" max="6935" width="1.77734375" style="47" customWidth="1"/>
    <col min="6936" max="7168" width="11.5546875" style="47"/>
    <col min="7169" max="7169" width="5" style="47" customWidth="1"/>
    <col min="7170" max="7170" width="2.21875" style="47" customWidth="1"/>
    <col min="7171" max="7171" width="17.77734375" style="47" customWidth="1"/>
    <col min="7172" max="7172" width="1.44140625" style="47" customWidth="1"/>
    <col min="7173" max="7173" width="13.109375" style="47" customWidth="1"/>
    <col min="7174" max="7174" width="2.21875" style="47" customWidth="1"/>
    <col min="7175" max="7175" width="13.109375" style="47" customWidth="1"/>
    <col min="7176" max="7176" width="2.21875" style="47" customWidth="1"/>
    <col min="7177" max="7177" width="13.109375" style="47" customWidth="1"/>
    <col min="7178" max="7178" width="2.21875" style="47" customWidth="1"/>
    <col min="7179" max="7179" width="13.109375" style="47" customWidth="1"/>
    <col min="7180" max="7180" width="2.21875" style="47" customWidth="1"/>
    <col min="7181" max="7181" width="12.21875" style="47" customWidth="1"/>
    <col min="7182" max="7182" width="2.21875" style="47" customWidth="1"/>
    <col min="7183" max="7183" width="13.109375" style="47" customWidth="1"/>
    <col min="7184" max="7184" width="2.21875" style="47" customWidth="1"/>
    <col min="7185" max="7185" width="14.5546875" style="47" customWidth="1"/>
    <col min="7186" max="7186" width="1.88671875" style="47" customWidth="1"/>
    <col min="7187" max="7187" width="12.33203125" style="47" customWidth="1"/>
    <col min="7188" max="7188" width="1.44140625" style="47" customWidth="1"/>
    <col min="7189" max="7189" width="12.33203125" style="47" customWidth="1"/>
    <col min="7190" max="7190" width="1.44140625" style="47" customWidth="1"/>
    <col min="7191" max="7191" width="1.77734375" style="47" customWidth="1"/>
    <col min="7192" max="7424" width="11.5546875" style="47"/>
    <col min="7425" max="7425" width="5" style="47" customWidth="1"/>
    <col min="7426" max="7426" width="2.21875" style="47" customWidth="1"/>
    <col min="7427" max="7427" width="17.77734375" style="47" customWidth="1"/>
    <col min="7428" max="7428" width="1.44140625" style="47" customWidth="1"/>
    <col min="7429" max="7429" width="13.109375" style="47" customWidth="1"/>
    <col min="7430" max="7430" width="2.21875" style="47" customWidth="1"/>
    <col min="7431" max="7431" width="13.109375" style="47" customWidth="1"/>
    <col min="7432" max="7432" width="2.21875" style="47" customWidth="1"/>
    <col min="7433" max="7433" width="13.109375" style="47" customWidth="1"/>
    <col min="7434" max="7434" width="2.21875" style="47" customWidth="1"/>
    <col min="7435" max="7435" width="13.109375" style="47" customWidth="1"/>
    <col min="7436" max="7436" width="2.21875" style="47" customWidth="1"/>
    <col min="7437" max="7437" width="12.21875" style="47" customWidth="1"/>
    <col min="7438" max="7438" width="2.21875" style="47" customWidth="1"/>
    <col min="7439" max="7439" width="13.109375" style="47" customWidth="1"/>
    <col min="7440" max="7440" width="2.21875" style="47" customWidth="1"/>
    <col min="7441" max="7441" width="14.5546875" style="47" customWidth="1"/>
    <col min="7442" max="7442" width="1.88671875" style="47" customWidth="1"/>
    <col min="7443" max="7443" width="12.33203125" style="47" customWidth="1"/>
    <col min="7444" max="7444" width="1.44140625" style="47" customWidth="1"/>
    <col min="7445" max="7445" width="12.33203125" style="47" customWidth="1"/>
    <col min="7446" max="7446" width="1.44140625" style="47" customWidth="1"/>
    <col min="7447" max="7447" width="1.77734375" style="47" customWidth="1"/>
    <col min="7448" max="7680" width="11.5546875" style="47"/>
    <col min="7681" max="7681" width="5" style="47" customWidth="1"/>
    <col min="7682" max="7682" width="2.21875" style="47" customWidth="1"/>
    <col min="7683" max="7683" width="17.77734375" style="47" customWidth="1"/>
    <col min="7684" max="7684" width="1.44140625" style="47" customWidth="1"/>
    <col min="7685" max="7685" width="13.109375" style="47" customWidth="1"/>
    <col min="7686" max="7686" width="2.21875" style="47" customWidth="1"/>
    <col min="7687" max="7687" width="13.109375" style="47" customWidth="1"/>
    <col min="7688" max="7688" width="2.21875" style="47" customWidth="1"/>
    <col min="7689" max="7689" width="13.109375" style="47" customWidth="1"/>
    <col min="7690" max="7690" width="2.21875" style="47" customWidth="1"/>
    <col min="7691" max="7691" width="13.109375" style="47" customWidth="1"/>
    <col min="7692" max="7692" width="2.21875" style="47" customWidth="1"/>
    <col min="7693" max="7693" width="12.21875" style="47" customWidth="1"/>
    <col min="7694" max="7694" width="2.21875" style="47" customWidth="1"/>
    <col min="7695" max="7695" width="13.109375" style="47" customWidth="1"/>
    <col min="7696" max="7696" width="2.21875" style="47" customWidth="1"/>
    <col min="7697" max="7697" width="14.5546875" style="47" customWidth="1"/>
    <col min="7698" max="7698" width="1.88671875" style="47" customWidth="1"/>
    <col min="7699" max="7699" width="12.33203125" style="47" customWidth="1"/>
    <col min="7700" max="7700" width="1.44140625" style="47" customWidth="1"/>
    <col min="7701" max="7701" width="12.33203125" style="47" customWidth="1"/>
    <col min="7702" max="7702" width="1.44140625" style="47" customWidth="1"/>
    <col min="7703" max="7703" width="1.77734375" style="47" customWidth="1"/>
    <col min="7704" max="7936" width="11.5546875" style="47"/>
    <col min="7937" max="7937" width="5" style="47" customWidth="1"/>
    <col min="7938" max="7938" width="2.21875" style="47" customWidth="1"/>
    <col min="7939" max="7939" width="17.77734375" style="47" customWidth="1"/>
    <col min="7940" max="7940" width="1.44140625" style="47" customWidth="1"/>
    <col min="7941" max="7941" width="13.109375" style="47" customWidth="1"/>
    <col min="7942" max="7942" width="2.21875" style="47" customWidth="1"/>
    <col min="7943" max="7943" width="13.109375" style="47" customWidth="1"/>
    <col min="7944" max="7944" width="2.21875" style="47" customWidth="1"/>
    <col min="7945" max="7945" width="13.109375" style="47" customWidth="1"/>
    <col min="7946" max="7946" width="2.21875" style="47" customWidth="1"/>
    <col min="7947" max="7947" width="13.109375" style="47" customWidth="1"/>
    <col min="7948" max="7948" width="2.21875" style="47" customWidth="1"/>
    <col min="7949" max="7949" width="12.21875" style="47" customWidth="1"/>
    <col min="7950" max="7950" width="2.21875" style="47" customWidth="1"/>
    <col min="7951" max="7951" width="13.109375" style="47" customWidth="1"/>
    <col min="7952" max="7952" width="2.21875" style="47" customWidth="1"/>
    <col min="7953" max="7953" width="14.5546875" style="47" customWidth="1"/>
    <col min="7954" max="7954" width="1.88671875" style="47" customWidth="1"/>
    <col min="7955" max="7955" width="12.33203125" style="47" customWidth="1"/>
    <col min="7956" max="7956" width="1.44140625" style="47" customWidth="1"/>
    <col min="7957" max="7957" width="12.33203125" style="47" customWidth="1"/>
    <col min="7958" max="7958" width="1.44140625" style="47" customWidth="1"/>
    <col min="7959" max="7959" width="1.77734375" style="47" customWidth="1"/>
    <col min="7960" max="8192" width="11.5546875" style="47"/>
    <col min="8193" max="8193" width="5" style="47" customWidth="1"/>
    <col min="8194" max="8194" width="2.21875" style="47" customWidth="1"/>
    <col min="8195" max="8195" width="17.77734375" style="47" customWidth="1"/>
    <col min="8196" max="8196" width="1.44140625" style="47" customWidth="1"/>
    <col min="8197" max="8197" width="13.109375" style="47" customWidth="1"/>
    <col min="8198" max="8198" width="2.21875" style="47" customWidth="1"/>
    <col min="8199" max="8199" width="13.109375" style="47" customWidth="1"/>
    <col min="8200" max="8200" width="2.21875" style="47" customWidth="1"/>
    <col min="8201" max="8201" width="13.109375" style="47" customWidth="1"/>
    <col min="8202" max="8202" width="2.21875" style="47" customWidth="1"/>
    <col min="8203" max="8203" width="13.109375" style="47" customWidth="1"/>
    <col min="8204" max="8204" width="2.21875" style="47" customWidth="1"/>
    <col min="8205" max="8205" width="12.21875" style="47" customWidth="1"/>
    <col min="8206" max="8206" width="2.21875" style="47" customWidth="1"/>
    <col min="8207" max="8207" width="13.109375" style="47" customWidth="1"/>
    <col min="8208" max="8208" width="2.21875" style="47" customWidth="1"/>
    <col min="8209" max="8209" width="14.5546875" style="47" customWidth="1"/>
    <col min="8210" max="8210" width="1.88671875" style="47" customWidth="1"/>
    <col min="8211" max="8211" width="12.33203125" style="47" customWidth="1"/>
    <col min="8212" max="8212" width="1.44140625" style="47" customWidth="1"/>
    <col min="8213" max="8213" width="12.33203125" style="47" customWidth="1"/>
    <col min="8214" max="8214" width="1.44140625" style="47" customWidth="1"/>
    <col min="8215" max="8215" width="1.77734375" style="47" customWidth="1"/>
    <col min="8216" max="8448" width="11.5546875" style="47"/>
    <col min="8449" max="8449" width="5" style="47" customWidth="1"/>
    <col min="8450" max="8450" width="2.21875" style="47" customWidth="1"/>
    <col min="8451" max="8451" width="17.77734375" style="47" customWidth="1"/>
    <col min="8452" max="8452" width="1.44140625" style="47" customWidth="1"/>
    <col min="8453" max="8453" width="13.109375" style="47" customWidth="1"/>
    <col min="8454" max="8454" width="2.21875" style="47" customWidth="1"/>
    <col min="8455" max="8455" width="13.109375" style="47" customWidth="1"/>
    <col min="8456" max="8456" width="2.21875" style="47" customWidth="1"/>
    <col min="8457" max="8457" width="13.109375" style="47" customWidth="1"/>
    <col min="8458" max="8458" width="2.21875" style="47" customWidth="1"/>
    <col min="8459" max="8459" width="13.109375" style="47" customWidth="1"/>
    <col min="8460" max="8460" width="2.21875" style="47" customWidth="1"/>
    <col min="8461" max="8461" width="12.21875" style="47" customWidth="1"/>
    <col min="8462" max="8462" width="2.21875" style="47" customWidth="1"/>
    <col min="8463" max="8463" width="13.109375" style="47" customWidth="1"/>
    <col min="8464" max="8464" width="2.21875" style="47" customWidth="1"/>
    <col min="8465" max="8465" width="14.5546875" style="47" customWidth="1"/>
    <col min="8466" max="8466" width="1.88671875" style="47" customWidth="1"/>
    <col min="8467" max="8467" width="12.33203125" style="47" customWidth="1"/>
    <col min="8468" max="8468" width="1.44140625" style="47" customWidth="1"/>
    <col min="8469" max="8469" width="12.33203125" style="47" customWidth="1"/>
    <col min="8470" max="8470" width="1.44140625" style="47" customWidth="1"/>
    <col min="8471" max="8471" width="1.77734375" style="47" customWidth="1"/>
    <col min="8472" max="8704" width="11.5546875" style="47"/>
    <col min="8705" max="8705" width="5" style="47" customWidth="1"/>
    <col min="8706" max="8706" width="2.21875" style="47" customWidth="1"/>
    <col min="8707" max="8707" width="17.77734375" style="47" customWidth="1"/>
    <col min="8708" max="8708" width="1.44140625" style="47" customWidth="1"/>
    <col min="8709" max="8709" width="13.109375" style="47" customWidth="1"/>
    <col min="8710" max="8710" width="2.21875" style="47" customWidth="1"/>
    <col min="8711" max="8711" width="13.109375" style="47" customWidth="1"/>
    <col min="8712" max="8712" width="2.21875" style="47" customWidth="1"/>
    <col min="8713" max="8713" width="13.109375" style="47" customWidth="1"/>
    <col min="8714" max="8714" width="2.21875" style="47" customWidth="1"/>
    <col min="8715" max="8715" width="13.109375" style="47" customWidth="1"/>
    <col min="8716" max="8716" width="2.21875" style="47" customWidth="1"/>
    <col min="8717" max="8717" width="12.21875" style="47" customWidth="1"/>
    <col min="8718" max="8718" width="2.21875" style="47" customWidth="1"/>
    <col min="8719" max="8719" width="13.109375" style="47" customWidth="1"/>
    <col min="8720" max="8720" width="2.21875" style="47" customWidth="1"/>
    <col min="8721" max="8721" width="14.5546875" style="47" customWidth="1"/>
    <col min="8722" max="8722" width="1.88671875" style="47" customWidth="1"/>
    <col min="8723" max="8723" width="12.33203125" style="47" customWidth="1"/>
    <col min="8724" max="8724" width="1.44140625" style="47" customWidth="1"/>
    <col min="8725" max="8725" width="12.33203125" style="47" customWidth="1"/>
    <col min="8726" max="8726" width="1.44140625" style="47" customWidth="1"/>
    <col min="8727" max="8727" width="1.77734375" style="47" customWidth="1"/>
    <col min="8728" max="8960" width="11.5546875" style="47"/>
    <col min="8961" max="8961" width="5" style="47" customWidth="1"/>
    <col min="8962" max="8962" width="2.21875" style="47" customWidth="1"/>
    <col min="8963" max="8963" width="17.77734375" style="47" customWidth="1"/>
    <col min="8964" max="8964" width="1.44140625" style="47" customWidth="1"/>
    <col min="8965" max="8965" width="13.109375" style="47" customWidth="1"/>
    <col min="8966" max="8966" width="2.21875" style="47" customWidth="1"/>
    <col min="8967" max="8967" width="13.109375" style="47" customWidth="1"/>
    <col min="8968" max="8968" width="2.21875" style="47" customWidth="1"/>
    <col min="8969" max="8969" width="13.109375" style="47" customWidth="1"/>
    <col min="8970" max="8970" width="2.21875" style="47" customWidth="1"/>
    <col min="8971" max="8971" width="13.109375" style="47" customWidth="1"/>
    <col min="8972" max="8972" width="2.21875" style="47" customWidth="1"/>
    <col min="8973" max="8973" width="12.21875" style="47" customWidth="1"/>
    <col min="8974" max="8974" width="2.21875" style="47" customWidth="1"/>
    <col min="8975" max="8975" width="13.109375" style="47" customWidth="1"/>
    <col min="8976" max="8976" width="2.21875" style="47" customWidth="1"/>
    <col min="8977" max="8977" width="14.5546875" style="47" customWidth="1"/>
    <col min="8978" max="8978" width="1.88671875" style="47" customWidth="1"/>
    <col min="8979" max="8979" width="12.33203125" style="47" customWidth="1"/>
    <col min="8980" max="8980" width="1.44140625" style="47" customWidth="1"/>
    <col min="8981" max="8981" width="12.33203125" style="47" customWidth="1"/>
    <col min="8982" max="8982" width="1.44140625" style="47" customWidth="1"/>
    <col min="8983" max="8983" width="1.77734375" style="47" customWidth="1"/>
    <col min="8984" max="9216" width="11.5546875" style="47"/>
    <col min="9217" max="9217" width="5" style="47" customWidth="1"/>
    <col min="9218" max="9218" width="2.21875" style="47" customWidth="1"/>
    <col min="9219" max="9219" width="17.77734375" style="47" customWidth="1"/>
    <col min="9220" max="9220" width="1.44140625" style="47" customWidth="1"/>
    <col min="9221" max="9221" width="13.109375" style="47" customWidth="1"/>
    <col min="9222" max="9222" width="2.21875" style="47" customWidth="1"/>
    <col min="9223" max="9223" width="13.109375" style="47" customWidth="1"/>
    <col min="9224" max="9224" width="2.21875" style="47" customWidth="1"/>
    <col min="9225" max="9225" width="13.109375" style="47" customWidth="1"/>
    <col min="9226" max="9226" width="2.21875" style="47" customWidth="1"/>
    <col min="9227" max="9227" width="13.109375" style="47" customWidth="1"/>
    <col min="9228" max="9228" width="2.21875" style="47" customWidth="1"/>
    <col min="9229" max="9229" width="12.21875" style="47" customWidth="1"/>
    <col min="9230" max="9230" width="2.21875" style="47" customWidth="1"/>
    <col min="9231" max="9231" width="13.109375" style="47" customWidth="1"/>
    <col min="9232" max="9232" width="2.21875" style="47" customWidth="1"/>
    <col min="9233" max="9233" width="14.5546875" style="47" customWidth="1"/>
    <col min="9234" max="9234" width="1.88671875" style="47" customWidth="1"/>
    <col min="9235" max="9235" width="12.33203125" style="47" customWidth="1"/>
    <col min="9236" max="9236" width="1.44140625" style="47" customWidth="1"/>
    <col min="9237" max="9237" width="12.33203125" style="47" customWidth="1"/>
    <col min="9238" max="9238" width="1.44140625" style="47" customWidth="1"/>
    <col min="9239" max="9239" width="1.77734375" style="47" customWidth="1"/>
    <col min="9240" max="9472" width="11.5546875" style="47"/>
    <col min="9473" max="9473" width="5" style="47" customWidth="1"/>
    <col min="9474" max="9474" width="2.21875" style="47" customWidth="1"/>
    <col min="9475" max="9475" width="17.77734375" style="47" customWidth="1"/>
    <col min="9476" max="9476" width="1.44140625" style="47" customWidth="1"/>
    <col min="9477" max="9477" width="13.109375" style="47" customWidth="1"/>
    <col min="9478" max="9478" width="2.21875" style="47" customWidth="1"/>
    <col min="9479" max="9479" width="13.109375" style="47" customWidth="1"/>
    <col min="9480" max="9480" width="2.21875" style="47" customWidth="1"/>
    <col min="9481" max="9481" width="13.109375" style="47" customWidth="1"/>
    <col min="9482" max="9482" width="2.21875" style="47" customWidth="1"/>
    <col min="9483" max="9483" width="13.109375" style="47" customWidth="1"/>
    <col min="9484" max="9484" width="2.21875" style="47" customWidth="1"/>
    <col min="9485" max="9485" width="12.21875" style="47" customWidth="1"/>
    <col min="9486" max="9486" width="2.21875" style="47" customWidth="1"/>
    <col min="9487" max="9487" width="13.109375" style="47" customWidth="1"/>
    <col min="9488" max="9488" width="2.21875" style="47" customWidth="1"/>
    <col min="9489" max="9489" width="14.5546875" style="47" customWidth="1"/>
    <col min="9490" max="9490" width="1.88671875" style="47" customWidth="1"/>
    <col min="9491" max="9491" width="12.33203125" style="47" customWidth="1"/>
    <col min="9492" max="9492" width="1.44140625" style="47" customWidth="1"/>
    <col min="9493" max="9493" width="12.33203125" style="47" customWidth="1"/>
    <col min="9494" max="9494" width="1.44140625" style="47" customWidth="1"/>
    <col min="9495" max="9495" width="1.77734375" style="47" customWidth="1"/>
    <col min="9496" max="9728" width="11.5546875" style="47"/>
    <col min="9729" max="9729" width="5" style="47" customWidth="1"/>
    <col min="9730" max="9730" width="2.21875" style="47" customWidth="1"/>
    <col min="9731" max="9731" width="17.77734375" style="47" customWidth="1"/>
    <col min="9732" max="9732" width="1.44140625" style="47" customWidth="1"/>
    <col min="9733" max="9733" width="13.109375" style="47" customWidth="1"/>
    <col min="9734" max="9734" width="2.21875" style="47" customWidth="1"/>
    <col min="9735" max="9735" width="13.109375" style="47" customWidth="1"/>
    <col min="9736" max="9736" width="2.21875" style="47" customWidth="1"/>
    <col min="9737" max="9737" width="13.109375" style="47" customWidth="1"/>
    <col min="9738" max="9738" width="2.21875" style="47" customWidth="1"/>
    <col min="9739" max="9739" width="13.109375" style="47" customWidth="1"/>
    <col min="9740" max="9740" width="2.21875" style="47" customWidth="1"/>
    <col min="9741" max="9741" width="12.21875" style="47" customWidth="1"/>
    <col min="9742" max="9742" width="2.21875" style="47" customWidth="1"/>
    <col min="9743" max="9743" width="13.109375" style="47" customWidth="1"/>
    <col min="9744" max="9744" width="2.21875" style="47" customWidth="1"/>
    <col min="9745" max="9745" width="14.5546875" style="47" customWidth="1"/>
    <col min="9746" max="9746" width="1.88671875" style="47" customWidth="1"/>
    <col min="9747" max="9747" width="12.33203125" style="47" customWidth="1"/>
    <col min="9748" max="9748" width="1.44140625" style="47" customWidth="1"/>
    <col min="9749" max="9749" width="12.33203125" style="47" customWidth="1"/>
    <col min="9750" max="9750" width="1.44140625" style="47" customWidth="1"/>
    <col min="9751" max="9751" width="1.77734375" style="47" customWidth="1"/>
    <col min="9752" max="9984" width="11.5546875" style="47"/>
    <col min="9985" max="9985" width="5" style="47" customWidth="1"/>
    <col min="9986" max="9986" width="2.21875" style="47" customWidth="1"/>
    <col min="9987" max="9987" width="17.77734375" style="47" customWidth="1"/>
    <col min="9988" max="9988" width="1.44140625" style="47" customWidth="1"/>
    <col min="9989" max="9989" width="13.109375" style="47" customWidth="1"/>
    <col min="9990" max="9990" width="2.21875" style="47" customWidth="1"/>
    <col min="9991" max="9991" width="13.109375" style="47" customWidth="1"/>
    <col min="9992" max="9992" width="2.21875" style="47" customWidth="1"/>
    <col min="9993" max="9993" width="13.109375" style="47" customWidth="1"/>
    <col min="9994" max="9994" width="2.21875" style="47" customWidth="1"/>
    <col min="9995" max="9995" width="13.109375" style="47" customWidth="1"/>
    <col min="9996" max="9996" width="2.21875" style="47" customWidth="1"/>
    <col min="9997" max="9997" width="12.21875" style="47" customWidth="1"/>
    <col min="9998" max="9998" width="2.21875" style="47" customWidth="1"/>
    <col min="9999" max="9999" width="13.109375" style="47" customWidth="1"/>
    <col min="10000" max="10000" width="2.21875" style="47" customWidth="1"/>
    <col min="10001" max="10001" width="14.5546875" style="47" customWidth="1"/>
    <col min="10002" max="10002" width="1.88671875" style="47" customWidth="1"/>
    <col min="10003" max="10003" width="12.33203125" style="47" customWidth="1"/>
    <col min="10004" max="10004" width="1.44140625" style="47" customWidth="1"/>
    <col min="10005" max="10005" width="12.33203125" style="47" customWidth="1"/>
    <col min="10006" max="10006" width="1.44140625" style="47" customWidth="1"/>
    <col min="10007" max="10007" width="1.77734375" style="47" customWidth="1"/>
    <col min="10008" max="10240" width="11.5546875" style="47"/>
    <col min="10241" max="10241" width="5" style="47" customWidth="1"/>
    <col min="10242" max="10242" width="2.21875" style="47" customWidth="1"/>
    <col min="10243" max="10243" width="17.77734375" style="47" customWidth="1"/>
    <col min="10244" max="10244" width="1.44140625" style="47" customWidth="1"/>
    <col min="10245" max="10245" width="13.109375" style="47" customWidth="1"/>
    <col min="10246" max="10246" width="2.21875" style="47" customWidth="1"/>
    <col min="10247" max="10247" width="13.109375" style="47" customWidth="1"/>
    <col min="10248" max="10248" width="2.21875" style="47" customWidth="1"/>
    <col min="10249" max="10249" width="13.109375" style="47" customWidth="1"/>
    <col min="10250" max="10250" width="2.21875" style="47" customWidth="1"/>
    <col min="10251" max="10251" width="13.109375" style="47" customWidth="1"/>
    <col min="10252" max="10252" width="2.21875" style="47" customWidth="1"/>
    <col min="10253" max="10253" width="12.21875" style="47" customWidth="1"/>
    <col min="10254" max="10254" width="2.21875" style="47" customWidth="1"/>
    <col min="10255" max="10255" width="13.109375" style="47" customWidth="1"/>
    <col min="10256" max="10256" width="2.21875" style="47" customWidth="1"/>
    <col min="10257" max="10257" width="14.5546875" style="47" customWidth="1"/>
    <col min="10258" max="10258" width="1.88671875" style="47" customWidth="1"/>
    <col min="10259" max="10259" width="12.33203125" style="47" customWidth="1"/>
    <col min="10260" max="10260" width="1.44140625" style="47" customWidth="1"/>
    <col min="10261" max="10261" width="12.33203125" style="47" customWidth="1"/>
    <col min="10262" max="10262" width="1.44140625" style="47" customWidth="1"/>
    <col min="10263" max="10263" width="1.77734375" style="47" customWidth="1"/>
    <col min="10264" max="10496" width="11.5546875" style="47"/>
    <col min="10497" max="10497" width="5" style="47" customWidth="1"/>
    <col min="10498" max="10498" width="2.21875" style="47" customWidth="1"/>
    <col min="10499" max="10499" width="17.77734375" style="47" customWidth="1"/>
    <col min="10500" max="10500" width="1.44140625" style="47" customWidth="1"/>
    <col min="10501" max="10501" width="13.109375" style="47" customWidth="1"/>
    <col min="10502" max="10502" width="2.21875" style="47" customWidth="1"/>
    <col min="10503" max="10503" width="13.109375" style="47" customWidth="1"/>
    <col min="10504" max="10504" width="2.21875" style="47" customWidth="1"/>
    <col min="10505" max="10505" width="13.109375" style="47" customWidth="1"/>
    <col min="10506" max="10506" width="2.21875" style="47" customWidth="1"/>
    <col min="10507" max="10507" width="13.109375" style="47" customWidth="1"/>
    <col min="10508" max="10508" width="2.21875" style="47" customWidth="1"/>
    <col min="10509" max="10509" width="12.21875" style="47" customWidth="1"/>
    <col min="10510" max="10510" width="2.21875" style="47" customWidth="1"/>
    <col min="10511" max="10511" width="13.109375" style="47" customWidth="1"/>
    <col min="10512" max="10512" width="2.21875" style="47" customWidth="1"/>
    <col min="10513" max="10513" width="14.5546875" style="47" customWidth="1"/>
    <col min="10514" max="10514" width="1.88671875" style="47" customWidth="1"/>
    <col min="10515" max="10515" width="12.33203125" style="47" customWidth="1"/>
    <col min="10516" max="10516" width="1.44140625" style="47" customWidth="1"/>
    <col min="10517" max="10517" width="12.33203125" style="47" customWidth="1"/>
    <col min="10518" max="10518" width="1.44140625" style="47" customWidth="1"/>
    <col min="10519" max="10519" width="1.77734375" style="47" customWidth="1"/>
    <col min="10520" max="10752" width="11.5546875" style="47"/>
    <col min="10753" max="10753" width="5" style="47" customWidth="1"/>
    <col min="10754" max="10754" width="2.21875" style="47" customWidth="1"/>
    <col min="10755" max="10755" width="17.77734375" style="47" customWidth="1"/>
    <col min="10756" max="10756" width="1.44140625" style="47" customWidth="1"/>
    <col min="10757" max="10757" width="13.109375" style="47" customWidth="1"/>
    <col min="10758" max="10758" width="2.21875" style="47" customWidth="1"/>
    <col min="10759" max="10759" width="13.109375" style="47" customWidth="1"/>
    <col min="10760" max="10760" width="2.21875" style="47" customWidth="1"/>
    <col min="10761" max="10761" width="13.109375" style="47" customWidth="1"/>
    <col min="10762" max="10762" width="2.21875" style="47" customWidth="1"/>
    <col min="10763" max="10763" width="13.109375" style="47" customWidth="1"/>
    <col min="10764" max="10764" width="2.21875" style="47" customWidth="1"/>
    <col min="10765" max="10765" width="12.21875" style="47" customWidth="1"/>
    <col min="10766" max="10766" width="2.21875" style="47" customWidth="1"/>
    <col min="10767" max="10767" width="13.109375" style="47" customWidth="1"/>
    <col min="10768" max="10768" width="2.21875" style="47" customWidth="1"/>
    <col min="10769" max="10769" width="14.5546875" style="47" customWidth="1"/>
    <col min="10770" max="10770" width="1.88671875" style="47" customWidth="1"/>
    <col min="10771" max="10771" width="12.33203125" style="47" customWidth="1"/>
    <col min="10772" max="10772" width="1.44140625" style="47" customWidth="1"/>
    <col min="10773" max="10773" width="12.33203125" style="47" customWidth="1"/>
    <col min="10774" max="10774" width="1.44140625" style="47" customWidth="1"/>
    <col min="10775" max="10775" width="1.77734375" style="47" customWidth="1"/>
    <col min="10776" max="11008" width="11.5546875" style="47"/>
    <col min="11009" max="11009" width="5" style="47" customWidth="1"/>
    <col min="11010" max="11010" width="2.21875" style="47" customWidth="1"/>
    <col min="11011" max="11011" width="17.77734375" style="47" customWidth="1"/>
    <col min="11012" max="11012" width="1.44140625" style="47" customWidth="1"/>
    <col min="11013" max="11013" width="13.109375" style="47" customWidth="1"/>
    <col min="11014" max="11014" width="2.21875" style="47" customWidth="1"/>
    <col min="11015" max="11015" width="13.109375" style="47" customWidth="1"/>
    <col min="11016" max="11016" width="2.21875" style="47" customWidth="1"/>
    <col min="11017" max="11017" width="13.109375" style="47" customWidth="1"/>
    <col min="11018" max="11018" width="2.21875" style="47" customWidth="1"/>
    <col min="11019" max="11019" width="13.109375" style="47" customWidth="1"/>
    <col min="11020" max="11020" width="2.21875" style="47" customWidth="1"/>
    <col min="11021" max="11021" width="12.21875" style="47" customWidth="1"/>
    <col min="11022" max="11022" width="2.21875" style="47" customWidth="1"/>
    <col min="11023" max="11023" width="13.109375" style="47" customWidth="1"/>
    <col min="11024" max="11024" width="2.21875" style="47" customWidth="1"/>
    <col min="11025" max="11025" width="14.5546875" style="47" customWidth="1"/>
    <col min="11026" max="11026" width="1.88671875" style="47" customWidth="1"/>
    <col min="11027" max="11027" width="12.33203125" style="47" customWidth="1"/>
    <col min="11028" max="11028" width="1.44140625" style="47" customWidth="1"/>
    <col min="11029" max="11029" width="12.33203125" style="47" customWidth="1"/>
    <col min="11030" max="11030" width="1.44140625" style="47" customWidth="1"/>
    <col min="11031" max="11031" width="1.77734375" style="47" customWidth="1"/>
    <col min="11032" max="11264" width="11.5546875" style="47"/>
    <col min="11265" max="11265" width="5" style="47" customWidth="1"/>
    <col min="11266" max="11266" width="2.21875" style="47" customWidth="1"/>
    <col min="11267" max="11267" width="17.77734375" style="47" customWidth="1"/>
    <col min="11268" max="11268" width="1.44140625" style="47" customWidth="1"/>
    <col min="11269" max="11269" width="13.109375" style="47" customWidth="1"/>
    <col min="11270" max="11270" width="2.21875" style="47" customWidth="1"/>
    <col min="11271" max="11271" width="13.109375" style="47" customWidth="1"/>
    <col min="11272" max="11272" width="2.21875" style="47" customWidth="1"/>
    <col min="11273" max="11273" width="13.109375" style="47" customWidth="1"/>
    <col min="11274" max="11274" width="2.21875" style="47" customWidth="1"/>
    <col min="11275" max="11275" width="13.109375" style="47" customWidth="1"/>
    <col min="11276" max="11276" width="2.21875" style="47" customWidth="1"/>
    <col min="11277" max="11277" width="12.21875" style="47" customWidth="1"/>
    <col min="11278" max="11278" width="2.21875" style="47" customWidth="1"/>
    <col min="11279" max="11279" width="13.109375" style="47" customWidth="1"/>
    <col min="11280" max="11280" width="2.21875" style="47" customWidth="1"/>
    <col min="11281" max="11281" width="14.5546875" style="47" customWidth="1"/>
    <col min="11282" max="11282" width="1.88671875" style="47" customWidth="1"/>
    <col min="11283" max="11283" width="12.33203125" style="47" customWidth="1"/>
    <col min="11284" max="11284" width="1.44140625" style="47" customWidth="1"/>
    <col min="11285" max="11285" width="12.33203125" style="47" customWidth="1"/>
    <col min="11286" max="11286" width="1.44140625" style="47" customWidth="1"/>
    <col min="11287" max="11287" width="1.77734375" style="47" customWidth="1"/>
    <col min="11288" max="11520" width="11.5546875" style="47"/>
    <col min="11521" max="11521" width="5" style="47" customWidth="1"/>
    <col min="11522" max="11522" width="2.21875" style="47" customWidth="1"/>
    <col min="11523" max="11523" width="17.77734375" style="47" customWidth="1"/>
    <col min="11524" max="11524" width="1.44140625" style="47" customWidth="1"/>
    <col min="11525" max="11525" width="13.109375" style="47" customWidth="1"/>
    <col min="11526" max="11526" width="2.21875" style="47" customWidth="1"/>
    <col min="11527" max="11527" width="13.109375" style="47" customWidth="1"/>
    <col min="11528" max="11528" width="2.21875" style="47" customWidth="1"/>
    <col min="11529" max="11529" width="13.109375" style="47" customWidth="1"/>
    <col min="11530" max="11530" width="2.21875" style="47" customWidth="1"/>
    <col min="11531" max="11531" width="13.109375" style="47" customWidth="1"/>
    <col min="11532" max="11532" width="2.21875" style="47" customWidth="1"/>
    <col min="11533" max="11533" width="12.21875" style="47" customWidth="1"/>
    <col min="11534" max="11534" width="2.21875" style="47" customWidth="1"/>
    <col min="11535" max="11535" width="13.109375" style="47" customWidth="1"/>
    <col min="11536" max="11536" width="2.21875" style="47" customWidth="1"/>
    <col min="11537" max="11537" width="14.5546875" style="47" customWidth="1"/>
    <col min="11538" max="11538" width="1.88671875" style="47" customWidth="1"/>
    <col min="11539" max="11539" width="12.33203125" style="47" customWidth="1"/>
    <col min="11540" max="11540" width="1.44140625" style="47" customWidth="1"/>
    <col min="11541" max="11541" width="12.33203125" style="47" customWidth="1"/>
    <col min="11542" max="11542" width="1.44140625" style="47" customWidth="1"/>
    <col min="11543" max="11543" width="1.77734375" style="47" customWidth="1"/>
    <col min="11544" max="11776" width="11.5546875" style="47"/>
    <col min="11777" max="11777" width="5" style="47" customWidth="1"/>
    <col min="11778" max="11778" width="2.21875" style="47" customWidth="1"/>
    <col min="11779" max="11779" width="17.77734375" style="47" customWidth="1"/>
    <col min="11780" max="11780" width="1.44140625" style="47" customWidth="1"/>
    <col min="11781" max="11781" width="13.109375" style="47" customWidth="1"/>
    <col min="11782" max="11782" width="2.21875" style="47" customWidth="1"/>
    <col min="11783" max="11783" width="13.109375" style="47" customWidth="1"/>
    <col min="11784" max="11784" width="2.21875" style="47" customWidth="1"/>
    <col min="11785" max="11785" width="13.109375" style="47" customWidth="1"/>
    <col min="11786" max="11786" width="2.21875" style="47" customWidth="1"/>
    <col min="11787" max="11787" width="13.109375" style="47" customWidth="1"/>
    <col min="11788" max="11788" width="2.21875" style="47" customWidth="1"/>
    <col min="11789" max="11789" width="12.21875" style="47" customWidth="1"/>
    <col min="11790" max="11790" width="2.21875" style="47" customWidth="1"/>
    <col min="11791" max="11791" width="13.109375" style="47" customWidth="1"/>
    <col min="11792" max="11792" width="2.21875" style="47" customWidth="1"/>
    <col min="11793" max="11793" width="14.5546875" style="47" customWidth="1"/>
    <col min="11794" max="11794" width="1.88671875" style="47" customWidth="1"/>
    <col min="11795" max="11795" width="12.33203125" style="47" customWidth="1"/>
    <col min="11796" max="11796" width="1.44140625" style="47" customWidth="1"/>
    <col min="11797" max="11797" width="12.33203125" style="47" customWidth="1"/>
    <col min="11798" max="11798" width="1.44140625" style="47" customWidth="1"/>
    <col min="11799" max="11799" width="1.77734375" style="47" customWidth="1"/>
    <col min="11800" max="12032" width="11.5546875" style="47"/>
    <col min="12033" max="12033" width="5" style="47" customWidth="1"/>
    <col min="12034" max="12034" width="2.21875" style="47" customWidth="1"/>
    <col min="12035" max="12035" width="17.77734375" style="47" customWidth="1"/>
    <col min="12036" max="12036" width="1.44140625" style="47" customWidth="1"/>
    <col min="12037" max="12037" width="13.109375" style="47" customWidth="1"/>
    <col min="12038" max="12038" width="2.21875" style="47" customWidth="1"/>
    <col min="12039" max="12039" width="13.109375" style="47" customWidth="1"/>
    <col min="12040" max="12040" width="2.21875" style="47" customWidth="1"/>
    <col min="12041" max="12041" width="13.109375" style="47" customWidth="1"/>
    <col min="12042" max="12042" width="2.21875" style="47" customWidth="1"/>
    <col min="12043" max="12043" width="13.109375" style="47" customWidth="1"/>
    <col min="12044" max="12044" width="2.21875" style="47" customWidth="1"/>
    <col min="12045" max="12045" width="12.21875" style="47" customWidth="1"/>
    <col min="12046" max="12046" width="2.21875" style="47" customWidth="1"/>
    <col min="12047" max="12047" width="13.109375" style="47" customWidth="1"/>
    <col min="12048" max="12048" width="2.21875" style="47" customWidth="1"/>
    <col min="12049" max="12049" width="14.5546875" style="47" customWidth="1"/>
    <col min="12050" max="12050" width="1.88671875" style="47" customWidth="1"/>
    <col min="12051" max="12051" width="12.33203125" style="47" customWidth="1"/>
    <col min="12052" max="12052" width="1.44140625" style="47" customWidth="1"/>
    <col min="12053" max="12053" width="12.33203125" style="47" customWidth="1"/>
    <col min="12054" max="12054" width="1.44140625" style="47" customWidth="1"/>
    <col min="12055" max="12055" width="1.77734375" style="47" customWidth="1"/>
    <col min="12056" max="12288" width="11.5546875" style="47"/>
    <col min="12289" max="12289" width="5" style="47" customWidth="1"/>
    <col min="12290" max="12290" width="2.21875" style="47" customWidth="1"/>
    <col min="12291" max="12291" width="17.77734375" style="47" customWidth="1"/>
    <col min="12292" max="12292" width="1.44140625" style="47" customWidth="1"/>
    <col min="12293" max="12293" width="13.109375" style="47" customWidth="1"/>
    <col min="12294" max="12294" width="2.21875" style="47" customWidth="1"/>
    <col min="12295" max="12295" width="13.109375" style="47" customWidth="1"/>
    <col min="12296" max="12296" width="2.21875" style="47" customWidth="1"/>
    <col min="12297" max="12297" width="13.109375" style="47" customWidth="1"/>
    <col min="12298" max="12298" width="2.21875" style="47" customWidth="1"/>
    <col min="12299" max="12299" width="13.109375" style="47" customWidth="1"/>
    <col min="12300" max="12300" width="2.21875" style="47" customWidth="1"/>
    <col min="12301" max="12301" width="12.21875" style="47" customWidth="1"/>
    <col min="12302" max="12302" width="2.21875" style="47" customWidth="1"/>
    <col min="12303" max="12303" width="13.109375" style="47" customWidth="1"/>
    <col min="12304" max="12304" width="2.21875" style="47" customWidth="1"/>
    <col min="12305" max="12305" width="14.5546875" style="47" customWidth="1"/>
    <col min="12306" max="12306" width="1.88671875" style="47" customWidth="1"/>
    <col min="12307" max="12307" width="12.33203125" style="47" customWidth="1"/>
    <col min="12308" max="12308" width="1.44140625" style="47" customWidth="1"/>
    <col min="12309" max="12309" width="12.33203125" style="47" customWidth="1"/>
    <col min="12310" max="12310" width="1.44140625" style="47" customWidth="1"/>
    <col min="12311" max="12311" width="1.77734375" style="47" customWidth="1"/>
    <col min="12312" max="12544" width="11.5546875" style="47"/>
    <col min="12545" max="12545" width="5" style="47" customWidth="1"/>
    <col min="12546" max="12546" width="2.21875" style="47" customWidth="1"/>
    <col min="12547" max="12547" width="17.77734375" style="47" customWidth="1"/>
    <col min="12548" max="12548" width="1.44140625" style="47" customWidth="1"/>
    <col min="12549" max="12549" width="13.109375" style="47" customWidth="1"/>
    <col min="12550" max="12550" width="2.21875" style="47" customWidth="1"/>
    <col min="12551" max="12551" width="13.109375" style="47" customWidth="1"/>
    <col min="12552" max="12552" width="2.21875" style="47" customWidth="1"/>
    <col min="12553" max="12553" width="13.109375" style="47" customWidth="1"/>
    <col min="12554" max="12554" width="2.21875" style="47" customWidth="1"/>
    <col min="12555" max="12555" width="13.109375" style="47" customWidth="1"/>
    <col min="12556" max="12556" width="2.21875" style="47" customWidth="1"/>
    <col min="12557" max="12557" width="12.21875" style="47" customWidth="1"/>
    <col min="12558" max="12558" width="2.21875" style="47" customWidth="1"/>
    <col min="12559" max="12559" width="13.109375" style="47" customWidth="1"/>
    <col min="12560" max="12560" width="2.21875" style="47" customWidth="1"/>
    <col min="12561" max="12561" width="14.5546875" style="47" customWidth="1"/>
    <col min="12562" max="12562" width="1.88671875" style="47" customWidth="1"/>
    <col min="12563" max="12563" width="12.33203125" style="47" customWidth="1"/>
    <col min="12564" max="12564" width="1.44140625" style="47" customWidth="1"/>
    <col min="12565" max="12565" width="12.33203125" style="47" customWidth="1"/>
    <col min="12566" max="12566" width="1.44140625" style="47" customWidth="1"/>
    <col min="12567" max="12567" width="1.77734375" style="47" customWidth="1"/>
    <col min="12568" max="12800" width="11.5546875" style="47"/>
    <col min="12801" max="12801" width="5" style="47" customWidth="1"/>
    <col min="12802" max="12802" width="2.21875" style="47" customWidth="1"/>
    <col min="12803" max="12803" width="17.77734375" style="47" customWidth="1"/>
    <col min="12804" max="12804" width="1.44140625" style="47" customWidth="1"/>
    <col min="12805" max="12805" width="13.109375" style="47" customWidth="1"/>
    <col min="12806" max="12806" width="2.21875" style="47" customWidth="1"/>
    <col min="12807" max="12807" width="13.109375" style="47" customWidth="1"/>
    <col min="12808" max="12808" width="2.21875" style="47" customWidth="1"/>
    <col min="12809" max="12809" width="13.109375" style="47" customWidth="1"/>
    <col min="12810" max="12810" width="2.21875" style="47" customWidth="1"/>
    <col min="12811" max="12811" width="13.109375" style="47" customWidth="1"/>
    <col min="12812" max="12812" width="2.21875" style="47" customWidth="1"/>
    <col min="12813" max="12813" width="12.21875" style="47" customWidth="1"/>
    <col min="12814" max="12814" width="2.21875" style="47" customWidth="1"/>
    <col min="12815" max="12815" width="13.109375" style="47" customWidth="1"/>
    <col min="12816" max="12816" width="2.21875" style="47" customWidth="1"/>
    <col min="12817" max="12817" width="14.5546875" style="47" customWidth="1"/>
    <col min="12818" max="12818" width="1.88671875" style="47" customWidth="1"/>
    <col min="12819" max="12819" width="12.33203125" style="47" customWidth="1"/>
    <col min="12820" max="12820" width="1.44140625" style="47" customWidth="1"/>
    <col min="12821" max="12821" width="12.33203125" style="47" customWidth="1"/>
    <col min="12822" max="12822" width="1.44140625" style="47" customWidth="1"/>
    <col min="12823" max="12823" width="1.77734375" style="47" customWidth="1"/>
    <col min="12824" max="13056" width="11.5546875" style="47"/>
    <col min="13057" max="13057" width="5" style="47" customWidth="1"/>
    <col min="13058" max="13058" width="2.21875" style="47" customWidth="1"/>
    <col min="13059" max="13059" width="17.77734375" style="47" customWidth="1"/>
    <col min="13060" max="13060" width="1.44140625" style="47" customWidth="1"/>
    <col min="13061" max="13061" width="13.109375" style="47" customWidth="1"/>
    <col min="13062" max="13062" width="2.21875" style="47" customWidth="1"/>
    <col min="13063" max="13063" width="13.109375" style="47" customWidth="1"/>
    <col min="13064" max="13064" width="2.21875" style="47" customWidth="1"/>
    <col min="13065" max="13065" width="13.109375" style="47" customWidth="1"/>
    <col min="13066" max="13066" width="2.21875" style="47" customWidth="1"/>
    <col min="13067" max="13067" width="13.109375" style="47" customWidth="1"/>
    <col min="13068" max="13068" width="2.21875" style="47" customWidth="1"/>
    <col min="13069" max="13069" width="12.21875" style="47" customWidth="1"/>
    <col min="13070" max="13070" width="2.21875" style="47" customWidth="1"/>
    <col min="13071" max="13071" width="13.109375" style="47" customWidth="1"/>
    <col min="13072" max="13072" width="2.21875" style="47" customWidth="1"/>
    <col min="13073" max="13073" width="14.5546875" style="47" customWidth="1"/>
    <col min="13074" max="13074" width="1.88671875" style="47" customWidth="1"/>
    <col min="13075" max="13075" width="12.33203125" style="47" customWidth="1"/>
    <col min="13076" max="13076" width="1.44140625" style="47" customWidth="1"/>
    <col min="13077" max="13077" width="12.33203125" style="47" customWidth="1"/>
    <col min="13078" max="13078" width="1.44140625" style="47" customWidth="1"/>
    <col min="13079" max="13079" width="1.77734375" style="47" customWidth="1"/>
    <col min="13080" max="13312" width="11.5546875" style="47"/>
    <col min="13313" max="13313" width="5" style="47" customWidth="1"/>
    <col min="13314" max="13314" width="2.21875" style="47" customWidth="1"/>
    <col min="13315" max="13315" width="17.77734375" style="47" customWidth="1"/>
    <col min="13316" max="13316" width="1.44140625" style="47" customWidth="1"/>
    <col min="13317" max="13317" width="13.109375" style="47" customWidth="1"/>
    <col min="13318" max="13318" width="2.21875" style="47" customWidth="1"/>
    <col min="13319" max="13319" width="13.109375" style="47" customWidth="1"/>
    <col min="13320" max="13320" width="2.21875" style="47" customWidth="1"/>
    <col min="13321" max="13321" width="13.109375" style="47" customWidth="1"/>
    <col min="13322" max="13322" width="2.21875" style="47" customWidth="1"/>
    <col min="13323" max="13323" width="13.109375" style="47" customWidth="1"/>
    <col min="13324" max="13324" width="2.21875" style="47" customWidth="1"/>
    <col min="13325" max="13325" width="12.21875" style="47" customWidth="1"/>
    <col min="13326" max="13326" width="2.21875" style="47" customWidth="1"/>
    <col min="13327" max="13327" width="13.109375" style="47" customWidth="1"/>
    <col min="13328" max="13328" width="2.21875" style="47" customWidth="1"/>
    <col min="13329" max="13329" width="14.5546875" style="47" customWidth="1"/>
    <col min="13330" max="13330" width="1.88671875" style="47" customWidth="1"/>
    <col min="13331" max="13331" width="12.33203125" style="47" customWidth="1"/>
    <col min="13332" max="13332" width="1.44140625" style="47" customWidth="1"/>
    <col min="13333" max="13333" width="12.33203125" style="47" customWidth="1"/>
    <col min="13334" max="13334" width="1.44140625" style="47" customWidth="1"/>
    <col min="13335" max="13335" width="1.77734375" style="47" customWidth="1"/>
    <col min="13336" max="13568" width="11.5546875" style="47"/>
    <col min="13569" max="13569" width="5" style="47" customWidth="1"/>
    <col min="13570" max="13570" width="2.21875" style="47" customWidth="1"/>
    <col min="13571" max="13571" width="17.77734375" style="47" customWidth="1"/>
    <col min="13572" max="13572" width="1.44140625" style="47" customWidth="1"/>
    <col min="13573" max="13573" width="13.109375" style="47" customWidth="1"/>
    <col min="13574" max="13574" width="2.21875" style="47" customWidth="1"/>
    <col min="13575" max="13575" width="13.109375" style="47" customWidth="1"/>
    <col min="13576" max="13576" width="2.21875" style="47" customWidth="1"/>
    <col min="13577" max="13577" width="13.109375" style="47" customWidth="1"/>
    <col min="13578" max="13578" width="2.21875" style="47" customWidth="1"/>
    <col min="13579" max="13579" width="13.109375" style="47" customWidth="1"/>
    <col min="13580" max="13580" width="2.21875" style="47" customWidth="1"/>
    <col min="13581" max="13581" width="12.21875" style="47" customWidth="1"/>
    <col min="13582" max="13582" width="2.21875" style="47" customWidth="1"/>
    <col min="13583" max="13583" width="13.109375" style="47" customWidth="1"/>
    <col min="13584" max="13584" width="2.21875" style="47" customWidth="1"/>
    <col min="13585" max="13585" width="14.5546875" style="47" customWidth="1"/>
    <col min="13586" max="13586" width="1.88671875" style="47" customWidth="1"/>
    <col min="13587" max="13587" width="12.33203125" style="47" customWidth="1"/>
    <col min="13588" max="13588" width="1.44140625" style="47" customWidth="1"/>
    <col min="13589" max="13589" width="12.33203125" style="47" customWidth="1"/>
    <col min="13590" max="13590" width="1.44140625" style="47" customWidth="1"/>
    <col min="13591" max="13591" width="1.77734375" style="47" customWidth="1"/>
    <col min="13592" max="13824" width="11.5546875" style="47"/>
    <col min="13825" max="13825" width="5" style="47" customWidth="1"/>
    <col min="13826" max="13826" width="2.21875" style="47" customWidth="1"/>
    <col min="13827" max="13827" width="17.77734375" style="47" customWidth="1"/>
    <col min="13828" max="13828" width="1.44140625" style="47" customWidth="1"/>
    <col min="13829" max="13829" width="13.109375" style="47" customWidth="1"/>
    <col min="13830" max="13830" width="2.21875" style="47" customWidth="1"/>
    <col min="13831" max="13831" width="13.109375" style="47" customWidth="1"/>
    <col min="13832" max="13832" width="2.21875" style="47" customWidth="1"/>
    <col min="13833" max="13833" width="13.109375" style="47" customWidth="1"/>
    <col min="13834" max="13834" width="2.21875" style="47" customWidth="1"/>
    <col min="13835" max="13835" width="13.109375" style="47" customWidth="1"/>
    <col min="13836" max="13836" width="2.21875" style="47" customWidth="1"/>
    <col min="13837" max="13837" width="12.21875" style="47" customWidth="1"/>
    <col min="13838" max="13838" width="2.21875" style="47" customWidth="1"/>
    <col min="13839" max="13839" width="13.109375" style="47" customWidth="1"/>
    <col min="13840" max="13840" width="2.21875" style="47" customWidth="1"/>
    <col min="13841" max="13841" width="14.5546875" style="47" customWidth="1"/>
    <col min="13842" max="13842" width="1.88671875" style="47" customWidth="1"/>
    <col min="13843" max="13843" width="12.33203125" style="47" customWidth="1"/>
    <col min="13844" max="13844" width="1.44140625" style="47" customWidth="1"/>
    <col min="13845" max="13845" width="12.33203125" style="47" customWidth="1"/>
    <col min="13846" max="13846" width="1.44140625" style="47" customWidth="1"/>
    <col min="13847" max="13847" width="1.77734375" style="47" customWidth="1"/>
    <col min="13848" max="14080" width="11.5546875" style="47"/>
    <col min="14081" max="14081" width="5" style="47" customWidth="1"/>
    <col min="14082" max="14082" width="2.21875" style="47" customWidth="1"/>
    <col min="14083" max="14083" width="17.77734375" style="47" customWidth="1"/>
    <col min="14084" max="14084" width="1.44140625" style="47" customWidth="1"/>
    <col min="14085" max="14085" width="13.109375" style="47" customWidth="1"/>
    <col min="14086" max="14086" width="2.21875" style="47" customWidth="1"/>
    <col min="14087" max="14087" width="13.109375" style="47" customWidth="1"/>
    <col min="14088" max="14088" width="2.21875" style="47" customWidth="1"/>
    <col min="14089" max="14089" width="13.109375" style="47" customWidth="1"/>
    <col min="14090" max="14090" width="2.21875" style="47" customWidth="1"/>
    <col min="14091" max="14091" width="13.109375" style="47" customWidth="1"/>
    <col min="14092" max="14092" width="2.21875" style="47" customWidth="1"/>
    <col min="14093" max="14093" width="12.21875" style="47" customWidth="1"/>
    <col min="14094" max="14094" width="2.21875" style="47" customWidth="1"/>
    <col min="14095" max="14095" width="13.109375" style="47" customWidth="1"/>
    <col min="14096" max="14096" width="2.21875" style="47" customWidth="1"/>
    <col min="14097" max="14097" width="14.5546875" style="47" customWidth="1"/>
    <col min="14098" max="14098" width="1.88671875" style="47" customWidth="1"/>
    <col min="14099" max="14099" width="12.33203125" style="47" customWidth="1"/>
    <col min="14100" max="14100" width="1.44140625" style="47" customWidth="1"/>
    <col min="14101" max="14101" width="12.33203125" style="47" customWidth="1"/>
    <col min="14102" max="14102" width="1.44140625" style="47" customWidth="1"/>
    <col min="14103" max="14103" width="1.77734375" style="47" customWidth="1"/>
    <col min="14104" max="14336" width="11.5546875" style="47"/>
    <col min="14337" max="14337" width="5" style="47" customWidth="1"/>
    <col min="14338" max="14338" width="2.21875" style="47" customWidth="1"/>
    <col min="14339" max="14339" width="17.77734375" style="47" customWidth="1"/>
    <col min="14340" max="14340" width="1.44140625" style="47" customWidth="1"/>
    <col min="14341" max="14341" width="13.109375" style="47" customWidth="1"/>
    <col min="14342" max="14342" width="2.21875" style="47" customWidth="1"/>
    <col min="14343" max="14343" width="13.109375" style="47" customWidth="1"/>
    <col min="14344" max="14344" width="2.21875" style="47" customWidth="1"/>
    <col min="14345" max="14345" width="13.109375" style="47" customWidth="1"/>
    <col min="14346" max="14346" width="2.21875" style="47" customWidth="1"/>
    <col min="14347" max="14347" width="13.109375" style="47" customWidth="1"/>
    <col min="14348" max="14348" width="2.21875" style="47" customWidth="1"/>
    <col min="14349" max="14349" width="12.21875" style="47" customWidth="1"/>
    <col min="14350" max="14350" width="2.21875" style="47" customWidth="1"/>
    <col min="14351" max="14351" width="13.109375" style="47" customWidth="1"/>
    <col min="14352" max="14352" width="2.21875" style="47" customWidth="1"/>
    <col min="14353" max="14353" width="14.5546875" style="47" customWidth="1"/>
    <col min="14354" max="14354" width="1.88671875" style="47" customWidth="1"/>
    <col min="14355" max="14355" width="12.33203125" style="47" customWidth="1"/>
    <col min="14356" max="14356" width="1.44140625" style="47" customWidth="1"/>
    <col min="14357" max="14357" width="12.33203125" style="47" customWidth="1"/>
    <col min="14358" max="14358" width="1.44140625" style="47" customWidth="1"/>
    <col min="14359" max="14359" width="1.77734375" style="47" customWidth="1"/>
    <col min="14360" max="14592" width="11.5546875" style="47"/>
    <col min="14593" max="14593" width="5" style="47" customWidth="1"/>
    <col min="14594" max="14594" width="2.21875" style="47" customWidth="1"/>
    <col min="14595" max="14595" width="17.77734375" style="47" customWidth="1"/>
    <col min="14596" max="14596" width="1.44140625" style="47" customWidth="1"/>
    <col min="14597" max="14597" width="13.109375" style="47" customWidth="1"/>
    <col min="14598" max="14598" width="2.21875" style="47" customWidth="1"/>
    <col min="14599" max="14599" width="13.109375" style="47" customWidth="1"/>
    <col min="14600" max="14600" width="2.21875" style="47" customWidth="1"/>
    <col min="14601" max="14601" width="13.109375" style="47" customWidth="1"/>
    <col min="14602" max="14602" width="2.21875" style="47" customWidth="1"/>
    <col min="14603" max="14603" width="13.109375" style="47" customWidth="1"/>
    <col min="14604" max="14604" width="2.21875" style="47" customWidth="1"/>
    <col min="14605" max="14605" width="12.21875" style="47" customWidth="1"/>
    <col min="14606" max="14606" width="2.21875" style="47" customWidth="1"/>
    <col min="14607" max="14607" width="13.109375" style="47" customWidth="1"/>
    <col min="14608" max="14608" width="2.21875" style="47" customWidth="1"/>
    <col min="14609" max="14609" width="14.5546875" style="47" customWidth="1"/>
    <col min="14610" max="14610" width="1.88671875" style="47" customWidth="1"/>
    <col min="14611" max="14611" width="12.33203125" style="47" customWidth="1"/>
    <col min="14612" max="14612" width="1.44140625" style="47" customWidth="1"/>
    <col min="14613" max="14613" width="12.33203125" style="47" customWidth="1"/>
    <col min="14614" max="14614" width="1.44140625" style="47" customWidth="1"/>
    <col min="14615" max="14615" width="1.77734375" style="47" customWidth="1"/>
    <col min="14616" max="14848" width="11.5546875" style="47"/>
    <col min="14849" max="14849" width="5" style="47" customWidth="1"/>
    <col min="14850" max="14850" width="2.21875" style="47" customWidth="1"/>
    <col min="14851" max="14851" width="17.77734375" style="47" customWidth="1"/>
    <col min="14852" max="14852" width="1.44140625" style="47" customWidth="1"/>
    <col min="14853" max="14853" width="13.109375" style="47" customWidth="1"/>
    <col min="14854" max="14854" width="2.21875" style="47" customWidth="1"/>
    <col min="14855" max="14855" width="13.109375" style="47" customWidth="1"/>
    <col min="14856" max="14856" width="2.21875" style="47" customWidth="1"/>
    <col min="14857" max="14857" width="13.109375" style="47" customWidth="1"/>
    <col min="14858" max="14858" width="2.21875" style="47" customWidth="1"/>
    <col min="14859" max="14859" width="13.109375" style="47" customWidth="1"/>
    <col min="14860" max="14860" width="2.21875" style="47" customWidth="1"/>
    <col min="14861" max="14861" width="12.21875" style="47" customWidth="1"/>
    <col min="14862" max="14862" width="2.21875" style="47" customWidth="1"/>
    <col min="14863" max="14863" width="13.109375" style="47" customWidth="1"/>
    <col min="14864" max="14864" width="2.21875" style="47" customWidth="1"/>
    <col min="14865" max="14865" width="14.5546875" style="47" customWidth="1"/>
    <col min="14866" max="14866" width="1.88671875" style="47" customWidth="1"/>
    <col min="14867" max="14867" width="12.33203125" style="47" customWidth="1"/>
    <col min="14868" max="14868" width="1.44140625" style="47" customWidth="1"/>
    <col min="14869" max="14869" width="12.33203125" style="47" customWidth="1"/>
    <col min="14870" max="14870" width="1.44140625" style="47" customWidth="1"/>
    <col min="14871" max="14871" width="1.77734375" style="47" customWidth="1"/>
    <col min="14872" max="15104" width="11.5546875" style="47"/>
    <col min="15105" max="15105" width="5" style="47" customWidth="1"/>
    <col min="15106" max="15106" width="2.21875" style="47" customWidth="1"/>
    <col min="15107" max="15107" width="17.77734375" style="47" customWidth="1"/>
    <col min="15108" max="15108" width="1.44140625" style="47" customWidth="1"/>
    <col min="15109" max="15109" width="13.109375" style="47" customWidth="1"/>
    <col min="15110" max="15110" width="2.21875" style="47" customWidth="1"/>
    <col min="15111" max="15111" width="13.109375" style="47" customWidth="1"/>
    <col min="15112" max="15112" width="2.21875" style="47" customWidth="1"/>
    <col min="15113" max="15113" width="13.109375" style="47" customWidth="1"/>
    <col min="15114" max="15114" width="2.21875" style="47" customWidth="1"/>
    <col min="15115" max="15115" width="13.109375" style="47" customWidth="1"/>
    <col min="15116" max="15116" width="2.21875" style="47" customWidth="1"/>
    <col min="15117" max="15117" width="12.21875" style="47" customWidth="1"/>
    <col min="15118" max="15118" width="2.21875" style="47" customWidth="1"/>
    <col min="15119" max="15119" width="13.109375" style="47" customWidth="1"/>
    <col min="15120" max="15120" width="2.21875" style="47" customWidth="1"/>
    <col min="15121" max="15121" width="14.5546875" style="47" customWidth="1"/>
    <col min="15122" max="15122" width="1.88671875" style="47" customWidth="1"/>
    <col min="15123" max="15123" width="12.33203125" style="47" customWidth="1"/>
    <col min="15124" max="15124" width="1.44140625" style="47" customWidth="1"/>
    <col min="15125" max="15125" width="12.33203125" style="47" customWidth="1"/>
    <col min="15126" max="15126" width="1.44140625" style="47" customWidth="1"/>
    <col min="15127" max="15127" width="1.77734375" style="47" customWidth="1"/>
    <col min="15128" max="15360" width="11.5546875" style="47"/>
    <col min="15361" max="15361" width="5" style="47" customWidth="1"/>
    <col min="15362" max="15362" width="2.21875" style="47" customWidth="1"/>
    <col min="15363" max="15363" width="17.77734375" style="47" customWidth="1"/>
    <col min="15364" max="15364" width="1.44140625" style="47" customWidth="1"/>
    <col min="15365" max="15365" width="13.109375" style="47" customWidth="1"/>
    <col min="15366" max="15366" width="2.21875" style="47" customWidth="1"/>
    <col min="15367" max="15367" width="13.109375" style="47" customWidth="1"/>
    <col min="15368" max="15368" width="2.21875" style="47" customWidth="1"/>
    <col min="15369" max="15369" width="13.109375" style="47" customWidth="1"/>
    <col min="15370" max="15370" width="2.21875" style="47" customWidth="1"/>
    <col min="15371" max="15371" width="13.109375" style="47" customWidth="1"/>
    <col min="15372" max="15372" width="2.21875" style="47" customWidth="1"/>
    <col min="15373" max="15373" width="12.21875" style="47" customWidth="1"/>
    <col min="15374" max="15374" width="2.21875" style="47" customWidth="1"/>
    <col min="15375" max="15375" width="13.109375" style="47" customWidth="1"/>
    <col min="15376" max="15376" width="2.21875" style="47" customWidth="1"/>
    <col min="15377" max="15377" width="14.5546875" style="47" customWidth="1"/>
    <col min="15378" max="15378" width="1.88671875" style="47" customWidth="1"/>
    <col min="15379" max="15379" width="12.33203125" style="47" customWidth="1"/>
    <col min="15380" max="15380" width="1.44140625" style="47" customWidth="1"/>
    <col min="15381" max="15381" width="12.33203125" style="47" customWidth="1"/>
    <col min="15382" max="15382" width="1.44140625" style="47" customWidth="1"/>
    <col min="15383" max="15383" width="1.77734375" style="47" customWidth="1"/>
    <col min="15384" max="15616" width="11.5546875" style="47"/>
    <col min="15617" max="15617" width="5" style="47" customWidth="1"/>
    <col min="15618" max="15618" width="2.21875" style="47" customWidth="1"/>
    <col min="15619" max="15619" width="17.77734375" style="47" customWidth="1"/>
    <col min="15620" max="15620" width="1.44140625" style="47" customWidth="1"/>
    <col min="15621" max="15621" width="13.109375" style="47" customWidth="1"/>
    <col min="15622" max="15622" width="2.21875" style="47" customWidth="1"/>
    <col min="15623" max="15623" width="13.109375" style="47" customWidth="1"/>
    <col min="15624" max="15624" width="2.21875" style="47" customWidth="1"/>
    <col min="15625" max="15625" width="13.109375" style="47" customWidth="1"/>
    <col min="15626" max="15626" width="2.21875" style="47" customWidth="1"/>
    <col min="15627" max="15627" width="13.109375" style="47" customWidth="1"/>
    <col min="15628" max="15628" width="2.21875" style="47" customWidth="1"/>
    <col min="15629" max="15629" width="12.21875" style="47" customWidth="1"/>
    <col min="15630" max="15630" width="2.21875" style="47" customWidth="1"/>
    <col min="15631" max="15631" width="13.109375" style="47" customWidth="1"/>
    <col min="15632" max="15632" width="2.21875" style="47" customWidth="1"/>
    <col min="15633" max="15633" width="14.5546875" style="47" customWidth="1"/>
    <col min="15634" max="15634" width="1.88671875" style="47" customWidth="1"/>
    <col min="15635" max="15635" width="12.33203125" style="47" customWidth="1"/>
    <col min="15636" max="15636" width="1.44140625" style="47" customWidth="1"/>
    <col min="15637" max="15637" width="12.33203125" style="47" customWidth="1"/>
    <col min="15638" max="15638" width="1.44140625" style="47" customWidth="1"/>
    <col min="15639" max="15639" width="1.77734375" style="47" customWidth="1"/>
    <col min="15640" max="15872" width="11.5546875" style="47"/>
    <col min="15873" max="15873" width="5" style="47" customWidth="1"/>
    <col min="15874" max="15874" width="2.21875" style="47" customWidth="1"/>
    <col min="15875" max="15875" width="17.77734375" style="47" customWidth="1"/>
    <col min="15876" max="15876" width="1.44140625" style="47" customWidth="1"/>
    <col min="15877" max="15877" width="13.109375" style="47" customWidth="1"/>
    <col min="15878" max="15878" width="2.21875" style="47" customWidth="1"/>
    <col min="15879" max="15879" width="13.109375" style="47" customWidth="1"/>
    <col min="15880" max="15880" width="2.21875" style="47" customWidth="1"/>
    <col min="15881" max="15881" width="13.109375" style="47" customWidth="1"/>
    <col min="15882" max="15882" width="2.21875" style="47" customWidth="1"/>
    <col min="15883" max="15883" width="13.109375" style="47" customWidth="1"/>
    <col min="15884" max="15884" width="2.21875" style="47" customWidth="1"/>
    <col min="15885" max="15885" width="12.21875" style="47" customWidth="1"/>
    <col min="15886" max="15886" width="2.21875" style="47" customWidth="1"/>
    <col min="15887" max="15887" width="13.109375" style="47" customWidth="1"/>
    <col min="15888" max="15888" width="2.21875" style="47" customWidth="1"/>
    <col min="15889" max="15889" width="14.5546875" style="47" customWidth="1"/>
    <col min="15890" max="15890" width="1.88671875" style="47" customWidth="1"/>
    <col min="15891" max="15891" width="12.33203125" style="47" customWidth="1"/>
    <col min="15892" max="15892" width="1.44140625" style="47" customWidth="1"/>
    <col min="15893" max="15893" width="12.33203125" style="47" customWidth="1"/>
    <col min="15894" max="15894" width="1.44140625" style="47" customWidth="1"/>
    <col min="15895" max="15895" width="1.77734375" style="47" customWidth="1"/>
    <col min="15896" max="16128" width="11.5546875" style="47"/>
    <col min="16129" max="16129" width="5" style="47" customWidth="1"/>
    <col min="16130" max="16130" width="2.21875" style="47" customWidth="1"/>
    <col min="16131" max="16131" width="17.77734375" style="47" customWidth="1"/>
    <col min="16132" max="16132" width="1.44140625" style="47" customWidth="1"/>
    <col min="16133" max="16133" width="13.109375" style="47" customWidth="1"/>
    <col min="16134" max="16134" width="2.21875" style="47" customWidth="1"/>
    <col min="16135" max="16135" width="13.109375" style="47" customWidth="1"/>
    <col min="16136" max="16136" width="2.21875" style="47" customWidth="1"/>
    <col min="16137" max="16137" width="13.109375" style="47" customWidth="1"/>
    <col min="16138" max="16138" width="2.21875" style="47" customWidth="1"/>
    <col min="16139" max="16139" width="13.109375" style="47" customWidth="1"/>
    <col min="16140" max="16140" width="2.21875" style="47" customWidth="1"/>
    <col min="16141" max="16141" width="12.21875" style="47" customWidth="1"/>
    <col min="16142" max="16142" width="2.21875" style="47" customWidth="1"/>
    <col min="16143" max="16143" width="13.109375" style="47" customWidth="1"/>
    <col min="16144" max="16144" width="2.21875" style="47" customWidth="1"/>
    <col min="16145" max="16145" width="14.5546875" style="47" customWidth="1"/>
    <col min="16146" max="16146" width="1.88671875" style="47" customWidth="1"/>
    <col min="16147" max="16147" width="12.33203125" style="47" customWidth="1"/>
    <col min="16148" max="16148" width="1.44140625" style="47" customWidth="1"/>
    <col min="16149" max="16149" width="12.33203125" style="47" customWidth="1"/>
    <col min="16150" max="16150" width="1.44140625" style="47" customWidth="1"/>
    <col min="16151" max="16151" width="1.77734375" style="47" customWidth="1"/>
    <col min="16152" max="16384" width="11.5546875" style="47"/>
  </cols>
  <sheetData>
    <row r="1" spans="1:21" s="46" customFormat="1" ht="10.5" customHeight="1" x14ac:dyDescent="0.3">
      <c r="C1" s="47"/>
      <c r="D1" s="88" t="s">
        <v>292</v>
      </c>
      <c r="E1" s="88"/>
      <c r="F1" s="88"/>
      <c r="G1" s="88"/>
      <c r="H1" s="88"/>
      <c r="I1" s="88"/>
      <c r="J1" s="88"/>
      <c r="K1" s="88"/>
      <c r="L1" s="88"/>
      <c r="M1" s="88"/>
      <c r="N1" s="88"/>
      <c r="O1" s="88"/>
      <c r="P1" s="88"/>
      <c r="Q1" s="88"/>
      <c r="R1" s="88"/>
      <c r="U1" s="49" t="s">
        <v>293</v>
      </c>
    </row>
    <row r="2" spans="1:21" s="46" customFormat="1" ht="10.5" customHeight="1" x14ac:dyDescent="0.3">
      <c r="C2" s="47"/>
      <c r="D2" s="88" t="s">
        <v>294</v>
      </c>
      <c r="E2" s="88"/>
      <c r="F2" s="88"/>
      <c r="G2" s="88"/>
      <c r="H2" s="88"/>
      <c r="I2" s="88"/>
      <c r="J2" s="88"/>
      <c r="K2" s="88"/>
      <c r="L2" s="88"/>
      <c r="M2" s="88"/>
      <c r="N2" s="88"/>
      <c r="O2" s="88"/>
      <c r="P2" s="88"/>
      <c r="Q2" s="88"/>
      <c r="R2" s="88"/>
      <c r="U2" s="49" t="s">
        <v>47</v>
      </c>
    </row>
    <row r="3" spans="1:21" s="46" customFormat="1" ht="10.35" customHeight="1" x14ac:dyDescent="0.3">
      <c r="C3" s="47"/>
      <c r="D3" s="88" t="s">
        <v>295</v>
      </c>
      <c r="E3" s="88"/>
      <c r="F3" s="88"/>
      <c r="G3" s="88"/>
      <c r="H3" s="88"/>
      <c r="I3" s="88"/>
      <c r="J3" s="88"/>
      <c r="K3" s="88"/>
      <c r="L3" s="88"/>
      <c r="M3" s="88"/>
      <c r="N3" s="88"/>
      <c r="O3" s="88"/>
      <c r="P3" s="88"/>
      <c r="Q3" s="88"/>
      <c r="R3" s="88"/>
    </row>
    <row r="4" spans="1:21" ht="9.6" customHeight="1" x14ac:dyDescent="0.3"/>
    <row r="5" spans="1:21" ht="9.6" customHeight="1" x14ac:dyDescent="0.3"/>
    <row r="6" spans="1:21" ht="9.6" customHeight="1" x14ac:dyDescent="0.3">
      <c r="S6" s="57" t="s">
        <v>296</v>
      </c>
      <c r="T6" s="57"/>
      <c r="U6" s="57"/>
    </row>
    <row r="7" spans="1:21" ht="9.6" customHeight="1" x14ac:dyDescent="0.3">
      <c r="S7" s="89" t="s">
        <v>297</v>
      </c>
      <c r="T7" s="54"/>
      <c r="U7" s="54"/>
    </row>
    <row r="8" spans="1:21" ht="9.6" customHeight="1" x14ac:dyDescent="0.3">
      <c r="E8" s="57" t="s">
        <v>51</v>
      </c>
      <c r="F8" s="57"/>
      <c r="G8" s="57"/>
      <c r="H8" s="57"/>
      <c r="I8" s="57"/>
      <c r="J8" s="57"/>
      <c r="K8" s="57"/>
      <c r="M8" s="57" t="s">
        <v>52</v>
      </c>
      <c r="N8" s="57"/>
      <c r="O8" s="57"/>
      <c r="P8" s="57"/>
      <c r="Q8" s="57"/>
      <c r="S8" s="57" t="s">
        <v>298</v>
      </c>
      <c r="T8" s="57"/>
      <c r="U8" s="57"/>
    </row>
    <row r="9" spans="1:21" ht="9.6" customHeight="1" x14ac:dyDescent="0.3">
      <c r="E9" s="58" t="s">
        <v>299</v>
      </c>
      <c r="G9" s="58" t="s">
        <v>300</v>
      </c>
      <c r="I9" s="58" t="s">
        <v>301</v>
      </c>
      <c r="M9" s="58" t="s">
        <v>299</v>
      </c>
      <c r="O9" s="58" t="s">
        <v>300</v>
      </c>
    </row>
    <row r="10" spans="1:21" ht="9.6" customHeight="1" x14ac:dyDescent="0.3">
      <c r="E10" s="58" t="s">
        <v>302</v>
      </c>
      <c r="G10" s="58" t="s">
        <v>303</v>
      </c>
      <c r="I10" s="58" t="s">
        <v>304</v>
      </c>
      <c r="K10" s="58" t="s">
        <v>303</v>
      </c>
      <c r="M10" s="58" t="s">
        <v>302</v>
      </c>
      <c r="O10" s="58" t="s">
        <v>303</v>
      </c>
      <c r="Q10" s="58" t="s">
        <v>303</v>
      </c>
    </row>
    <row r="11" spans="1:21" ht="9.6" customHeight="1" x14ac:dyDescent="0.3">
      <c r="A11" s="93" t="s">
        <v>71</v>
      </c>
      <c r="C11" s="93" t="s">
        <v>73</v>
      </c>
      <c r="E11" s="93" t="s">
        <v>305</v>
      </c>
      <c r="G11" s="93" t="s">
        <v>306</v>
      </c>
      <c r="I11" s="93" t="s">
        <v>307</v>
      </c>
      <c r="K11" s="93" t="s">
        <v>306</v>
      </c>
      <c r="M11" s="93" t="s">
        <v>305</v>
      </c>
      <c r="O11" s="93" t="s">
        <v>308</v>
      </c>
      <c r="Q11" s="93" t="s">
        <v>308</v>
      </c>
      <c r="S11" s="93" t="s">
        <v>309</v>
      </c>
      <c r="U11" s="93" t="s">
        <v>310</v>
      </c>
    </row>
    <row r="12" spans="1:21" ht="8.85" customHeight="1" x14ac:dyDescent="0.3"/>
    <row r="13" spans="1:21" ht="8.85" customHeight="1" x14ac:dyDescent="0.3">
      <c r="B13" s="47" t="s">
        <v>281</v>
      </c>
    </row>
    <row r="14" spans="1:21" ht="8.85" customHeight="1" x14ac:dyDescent="0.3">
      <c r="A14" s="47">
        <v>1</v>
      </c>
      <c r="B14" s="90"/>
      <c r="C14" s="47" t="s">
        <v>84</v>
      </c>
      <c r="D14" s="60"/>
      <c r="E14" s="63">
        <v>0</v>
      </c>
      <c r="F14" s="60"/>
      <c r="G14" s="63">
        <v>40950346</v>
      </c>
      <c r="H14" s="60"/>
      <c r="I14" s="63">
        <v>8241575</v>
      </c>
      <c r="J14" s="60"/>
      <c r="K14" s="63">
        <v>96472491</v>
      </c>
      <c r="L14" s="60"/>
      <c r="M14" s="63">
        <v>0</v>
      </c>
      <c r="N14" s="60"/>
      <c r="O14" s="63">
        <v>1463901</v>
      </c>
      <c r="P14" s="60"/>
      <c r="Q14" s="63">
        <v>79770477</v>
      </c>
      <c r="R14" s="60"/>
      <c r="S14" s="63">
        <v>1114670.0965800001</v>
      </c>
      <c r="T14" s="60"/>
      <c r="U14" s="63">
        <v>643682.94342000003</v>
      </c>
    </row>
    <row r="15" spans="1:21" ht="8.85" customHeight="1" x14ac:dyDescent="0.3">
      <c r="A15" s="47">
        <v>2</v>
      </c>
      <c r="B15" s="90"/>
      <c r="C15" s="47" t="s">
        <v>85</v>
      </c>
      <c r="D15" s="60"/>
      <c r="E15" s="69">
        <v>0</v>
      </c>
      <c r="F15" s="60"/>
      <c r="G15" s="69">
        <v>2188069</v>
      </c>
      <c r="H15" s="60"/>
      <c r="I15" s="69">
        <v>3212778</v>
      </c>
      <c r="J15" s="60"/>
      <c r="K15" s="69">
        <v>30516967</v>
      </c>
      <c r="L15" s="60"/>
      <c r="M15" s="69">
        <v>0</v>
      </c>
      <c r="N15" s="60"/>
      <c r="O15" s="69">
        <v>2967714</v>
      </c>
      <c r="P15" s="60"/>
      <c r="Q15" s="69">
        <v>15340115</v>
      </c>
      <c r="R15" s="60"/>
      <c r="S15" s="69">
        <v>947920.94739999995</v>
      </c>
      <c r="T15" s="60"/>
      <c r="U15" s="69">
        <v>764329.61259999999</v>
      </c>
    </row>
    <row r="16" spans="1:21" ht="8.85" customHeight="1" x14ac:dyDescent="0.3">
      <c r="A16" s="47">
        <v>3</v>
      </c>
      <c r="B16" s="91"/>
      <c r="C16" s="47" t="s">
        <v>86</v>
      </c>
      <c r="D16" s="60"/>
      <c r="E16" s="69">
        <v>0</v>
      </c>
      <c r="F16" s="60"/>
      <c r="G16" s="69">
        <v>917244</v>
      </c>
      <c r="H16" s="60"/>
      <c r="I16" s="69">
        <v>660110</v>
      </c>
      <c r="J16" s="60"/>
      <c r="K16" s="69">
        <v>14240537</v>
      </c>
      <c r="L16" s="60"/>
      <c r="M16" s="69">
        <v>0</v>
      </c>
      <c r="N16" s="60"/>
      <c r="O16" s="69">
        <v>1270452</v>
      </c>
      <c r="P16" s="60"/>
      <c r="Q16" s="69">
        <v>2317484</v>
      </c>
      <c r="R16" s="60"/>
      <c r="S16" s="69">
        <v>42130.862999999998</v>
      </c>
      <c r="T16" s="60"/>
      <c r="U16" s="69">
        <v>183707.43700000001</v>
      </c>
    </row>
    <row r="17" spans="1:21" ht="8.85" customHeight="1" x14ac:dyDescent="0.3">
      <c r="A17" s="47">
        <v>4</v>
      </c>
      <c r="B17" s="90"/>
      <c r="C17" s="47" t="s">
        <v>87</v>
      </c>
      <c r="D17" s="60"/>
      <c r="E17" s="69">
        <v>0</v>
      </c>
      <c r="F17" s="60"/>
      <c r="G17" s="69">
        <v>9152754</v>
      </c>
      <c r="H17" s="60"/>
      <c r="I17" s="69">
        <v>1798910</v>
      </c>
      <c r="J17" s="60"/>
      <c r="K17" s="69">
        <v>46215357</v>
      </c>
      <c r="L17" s="60"/>
      <c r="M17" s="69">
        <v>0</v>
      </c>
      <c r="N17" s="60"/>
      <c r="O17" s="69">
        <v>522344</v>
      </c>
      <c r="P17" s="60"/>
      <c r="Q17" s="69">
        <v>28858378</v>
      </c>
      <c r="R17" s="60"/>
      <c r="S17" s="69">
        <v>679536.85860000015</v>
      </c>
      <c r="T17" s="60"/>
      <c r="U17" s="69">
        <v>611520.07140000002</v>
      </c>
    </row>
    <row r="18" spans="1:21" ht="8.85" customHeight="1" x14ac:dyDescent="0.3">
      <c r="A18" s="47">
        <v>5</v>
      </c>
      <c r="B18" s="91"/>
      <c r="C18" s="47" t="s">
        <v>88</v>
      </c>
      <c r="D18" s="60"/>
      <c r="E18" s="69">
        <v>0</v>
      </c>
      <c r="F18" s="60"/>
      <c r="G18" s="69">
        <v>41290422</v>
      </c>
      <c r="H18" s="60"/>
      <c r="I18" s="69">
        <v>16802057</v>
      </c>
      <c r="J18" s="60"/>
      <c r="K18" s="69">
        <v>353342700</v>
      </c>
      <c r="L18" s="60"/>
      <c r="M18" s="69">
        <v>7253</v>
      </c>
      <c r="N18" s="60"/>
      <c r="O18" s="69">
        <v>731591</v>
      </c>
      <c r="P18" s="60"/>
      <c r="Q18" s="69">
        <v>107406336</v>
      </c>
      <c r="R18" s="60"/>
      <c r="S18" s="69">
        <v>7961292.0561959995</v>
      </c>
      <c r="T18" s="60"/>
      <c r="U18" s="69">
        <v>1829366.5138040001</v>
      </c>
    </row>
    <row r="19" spans="1:21" ht="8.85" customHeight="1" x14ac:dyDescent="0.3">
      <c r="A19" s="71"/>
      <c r="B19" s="60"/>
      <c r="D19" s="60"/>
      <c r="E19" s="60"/>
      <c r="F19" s="60"/>
      <c r="G19" s="60"/>
      <c r="H19" s="60"/>
      <c r="I19" s="60"/>
      <c r="J19" s="60"/>
      <c r="K19" s="60"/>
      <c r="L19" s="60"/>
      <c r="M19" s="60"/>
      <c r="N19" s="60"/>
      <c r="O19" s="60"/>
      <c r="P19" s="60"/>
      <c r="Q19" s="60"/>
      <c r="R19" s="60"/>
      <c r="S19" s="60"/>
      <c r="T19" s="60"/>
      <c r="U19" s="60"/>
    </row>
    <row r="20" spans="1:21" ht="8.85" customHeight="1" x14ac:dyDescent="0.3">
      <c r="A20" s="47">
        <v>6</v>
      </c>
      <c r="B20" s="91"/>
      <c r="C20" s="47" t="s">
        <v>89</v>
      </c>
      <c r="D20" s="60"/>
      <c r="E20" s="69">
        <v>0</v>
      </c>
      <c r="F20" s="60"/>
      <c r="G20" s="69">
        <v>3577200</v>
      </c>
      <c r="H20" s="60"/>
      <c r="I20" s="69">
        <v>1358449</v>
      </c>
      <c r="J20" s="60"/>
      <c r="K20" s="69">
        <v>24151057</v>
      </c>
      <c r="L20" s="60"/>
      <c r="M20" s="69">
        <v>0</v>
      </c>
      <c r="N20" s="60"/>
      <c r="O20" s="69">
        <v>3167566</v>
      </c>
      <c r="P20" s="60"/>
      <c r="Q20" s="69">
        <v>4564181</v>
      </c>
      <c r="R20" s="60"/>
      <c r="S20" s="69">
        <v>2087650.314</v>
      </c>
      <c r="T20" s="60"/>
      <c r="U20" s="69">
        <v>223950.15600000002</v>
      </c>
    </row>
    <row r="21" spans="1:21" ht="8.85" customHeight="1" x14ac:dyDescent="0.3">
      <c r="A21" s="47">
        <v>7</v>
      </c>
      <c r="B21" s="91"/>
      <c r="C21" s="47" t="s">
        <v>90</v>
      </c>
      <c r="D21" s="60"/>
      <c r="E21" s="69">
        <v>0</v>
      </c>
      <c r="F21" s="60"/>
      <c r="G21" s="69">
        <v>831269</v>
      </c>
      <c r="H21" s="60"/>
      <c r="I21" s="69">
        <v>189819</v>
      </c>
      <c r="J21" s="60"/>
      <c r="K21" s="69">
        <v>11921796</v>
      </c>
      <c r="L21" s="60"/>
      <c r="M21" s="69">
        <v>0</v>
      </c>
      <c r="N21" s="60"/>
      <c r="O21" s="69">
        <v>670978</v>
      </c>
      <c r="P21" s="60"/>
      <c r="Q21" s="69">
        <v>2140574</v>
      </c>
      <c r="R21" s="60"/>
      <c r="S21" s="69">
        <v>47485.924599999998</v>
      </c>
      <c r="T21" s="60"/>
      <c r="U21" s="69">
        <v>232712.95540000001</v>
      </c>
    </row>
    <row r="22" spans="1:21" ht="8.85" customHeight="1" x14ac:dyDescent="0.3">
      <c r="A22" s="47">
        <v>8</v>
      </c>
      <c r="B22" s="90"/>
      <c r="C22" s="47" t="s">
        <v>91</v>
      </c>
      <c r="D22" s="60"/>
      <c r="E22" s="69">
        <v>0</v>
      </c>
      <c r="F22" s="60"/>
      <c r="G22" s="69">
        <v>9007599</v>
      </c>
      <c r="H22" s="60"/>
      <c r="I22" s="69">
        <v>2566036</v>
      </c>
      <c r="J22" s="60"/>
      <c r="K22" s="69">
        <v>75887147</v>
      </c>
      <c r="L22" s="60"/>
      <c r="M22" s="69">
        <v>3714</v>
      </c>
      <c r="N22" s="60"/>
      <c r="O22" s="69">
        <v>7781683</v>
      </c>
      <c r="P22" s="60"/>
      <c r="Q22" s="69">
        <v>17579036</v>
      </c>
      <c r="R22" s="60"/>
      <c r="S22" s="69">
        <v>633993.87926200009</v>
      </c>
      <c r="T22" s="60"/>
      <c r="U22" s="69">
        <v>2135052.0207380001</v>
      </c>
    </row>
    <row r="23" spans="1:21" ht="8.85" customHeight="1" x14ac:dyDescent="0.3">
      <c r="A23" s="47">
        <v>9</v>
      </c>
      <c r="B23" s="91"/>
      <c r="C23" s="47" t="s">
        <v>93</v>
      </c>
      <c r="D23" s="60"/>
      <c r="E23" s="69">
        <v>0</v>
      </c>
      <c r="F23" s="60"/>
      <c r="G23" s="69">
        <v>0</v>
      </c>
      <c r="H23" s="60"/>
      <c r="I23" s="69">
        <v>0</v>
      </c>
      <c r="J23" s="60"/>
      <c r="K23" s="69">
        <v>0</v>
      </c>
      <c r="L23" s="60"/>
      <c r="M23" s="69">
        <v>0</v>
      </c>
      <c r="N23" s="60"/>
      <c r="O23" s="69">
        <v>0</v>
      </c>
      <c r="P23" s="60"/>
      <c r="Q23" s="69">
        <v>0</v>
      </c>
      <c r="R23" s="60"/>
      <c r="S23" s="69"/>
      <c r="T23" s="60"/>
      <c r="U23" s="69"/>
    </row>
    <row r="24" spans="1:21" ht="8.85" customHeight="1" x14ac:dyDescent="0.3">
      <c r="A24" s="47">
        <v>10</v>
      </c>
      <c r="B24" s="90"/>
      <c r="C24" s="47" t="s">
        <v>94</v>
      </c>
      <c r="D24" s="60"/>
      <c r="E24" s="69">
        <v>0</v>
      </c>
      <c r="F24" s="60"/>
      <c r="G24" s="69">
        <v>5163619</v>
      </c>
      <c r="H24" s="60"/>
      <c r="I24" s="69">
        <v>1011607</v>
      </c>
      <c r="J24" s="60"/>
      <c r="K24" s="69">
        <v>12499300</v>
      </c>
      <c r="L24" s="60"/>
      <c r="M24" s="69">
        <v>0</v>
      </c>
      <c r="N24" s="60"/>
      <c r="O24" s="69">
        <v>3871130</v>
      </c>
      <c r="P24" s="60"/>
      <c r="Q24" s="69">
        <v>421097</v>
      </c>
      <c r="R24" s="60"/>
      <c r="S24" s="69">
        <v>1177070.0562</v>
      </c>
      <c r="T24" s="60"/>
      <c r="U24" s="69">
        <v>29076.393800000002</v>
      </c>
    </row>
    <row r="25" spans="1:21" ht="8.85" customHeight="1" x14ac:dyDescent="0.3">
      <c r="A25" s="71"/>
      <c r="B25" s="60"/>
      <c r="D25" s="60"/>
      <c r="E25" s="60"/>
      <c r="F25" s="60"/>
      <c r="G25" s="60"/>
      <c r="H25" s="60"/>
      <c r="I25" s="60"/>
      <c r="J25" s="60"/>
      <c r="K25" s="60"/>
      <c r="L25" s="60"/>
      <c r="M25" s="60"/>
      <c r="N25" s="60"/>
      <c r="O25" s="60"/>
      <c r="P25" s="60"/>
      <c r="Q25" s="60"/>
      <c r="R25" s="60"/>
      <c r="S25" s="60"/>
      <c r="T25" s="60"/>
      <c r="U25" s="60"/>
    </row>
    <row r="26" spans="1:21" ht="8.85" customHeight="1" x14ac:dyDescent="0.3">
      <c r="A26" s="47">
        <v>11</v>
      </c>
      <c r="B26" s="90"/>
      <c r="C26" s="47" t="s">
        <v>95</v>
      </c>
      <c r="D26" s="60"/>
      <c r="E26" s="69">
        <v>0</v>
      </c>
      <c r="F26" s="60"/>
      <c r="G26" s="69">
        <v>3001794</v>
      </c>
      <c r="H26" s="60"/>
      <c r="I26" s="69">
        <v>384286</v>
      </c>
      <c r="J26" s="60"/>
      <c r="K26" s="69">
        <v>10125475</v>
      </c>
      <c r="L26" s="60"/>
      <c r="M26" s="69">
        <v>0</v>
      </c>
      <c r="N26" s="60"/>
      <c r="O26" s="69">
        <v>2613789</v>
      </c>
      <c r="P26" s="60"/>
      <c r="Q26" s="69">
        <v>1493559</v>
      </c>
      <c r="R26" s="60"/>
      <c r="S26" s="69">
        <v>48555.089800000002</v>
      </c>
      <c r="T26" s="60"/>
      <c r="U26" s="69">
        <v>32374.640200000002</v>
      </c>
    </row>
    <row r="27" spans="1:21" ht="8.85" customHeight="1" x14ac:dyDescent="0.3">
      <c r="A27" s="47">
        <v>12</v>
      </c>
      <c r="B27" s="91"/>
      <c r="C27" s="47" t="s">
        <v>96</v>
      </c>
      <c r="D27" s="60"/>
      <c r="E27" s="69">
        <v>0</v>
      </c>
      <c r="F27" s="60"/>
      <c r="G27" s="69">
        <v>1528752</v>
      </c>
      <c r="H27" s="60"/>
      <c r="I27" s="69">
        <v>197522</v>
      </c>
      <c r="J27" s="60"/>
      <c r="K27" s="69">
        <v>13889651</v>
      </c>
      <c r="L27" s="60"/>
      <c r="M27" s="69">
        <v>0</v>
      </c>
      <c r="N27" s="60"/>
      <c r="O27" s="69">
        <v>2082326</v>
      </c>
      <c r="P27" s="60"/>
      <c r="Q27" s="69">
        <v>4832455</v>
      </c>
      <c r="R27" s="60"/>
      <c r="S27" s="69">
        <v>153094.85985999997</v>
      </c>
      <c r="T27" s="60"/>
      <c r="U27" s="69">
        <v>424106.39013999997</v>
      </c>
    </row>
    <row r="28" spans="1:21" ht="8.85" customHeight="1" x14ac:dyDescent="0.3">
      <c r="A28" s="47">
        <v>13</v>
      </c>
      <c r="B28" s="90"/>
      <c r="C28" s="47" t="s">
        <v>97</v>
      </c>
      <c r="D28" s="60"/>
      <c r="E28" s="69">
        <v>0</v>
      </c>
      <c r="F28" s="60"/>
      <c r="G28" s="69">
        <v>3355912</v>
      </c>
      <c r="H28" s="60"/>
      <c r="I28" s="69">
        <v>1888089</v>
      </c>
      <c r="J28" s="60"/>
      <c r="K28" s="69">
        <v>32432832</v>
      </c>
      <c r="L28" s="60"/>
      <c r="M28" s="69">
        <v>0</v>
      </c>
      <c r="N28" s="60"/>
      <c r="O28" s="69">
        <v>4781849</v>
      </c>
      <c r="P28" s="60"/>
      <c r="Q28" s="69">
        <v>11278920</v>
      </c>
      <c r="R28" s="60"/>
      <c r="S28" s="69">
        <v>1354339.1387999998</v>
      </c>
      <c r="T28" s="60"/>
      <c r="U28" s="69">
        <v>468440.00120000006</v>
      </c>
    </row>
    <row r="29" spans="1:21" ht="8.85" customHeight="1" x14ac:dyDescent="0.3">
      <c r="A29" s="47">
        <v>14</v>
      </c>
      <c r="B29" s="91"/>
      <c r="C29" s="47" t="s">
        <v>98</v>
      </c>
      <c r="D29" s="60"/>
      <c r="E29" s="69">
        <v>0</v>
      </c>
      <c r="F29" s="60"/>
      <c r="G29" s="69">
        <v>464462</v>
      </c>
      <c r="H29" s="60"/>
      <c r="I29" s="69">
        <v>99169</v>
      </c>
      <c r="J29" s="60"/>
      <c r="K29" s="69">
        <v>15364061</v>
      </c>
      <c r="L29" s="60"/>
      <c r="M29" s="69">
        <v>0</v>
      </c>
      <c r="N29" s="60"/>
      <c r="O29" s="69">
        <v>1063373</v>
      </c>
      <c r="P29" s="60"/>
      <c r="Q29" s="69">
        <v>7331669</v>
      </c>
      <c r="R29" s="60"/>
      <c r="S29" s="69">
        <v>64129.615340000004</v>
      </c>
      <c r="T29" s="60"/>
      <c r="U29" s="69">
        <v>341870.23466000002</v>
      </c>
    </row>
    <row r="30" spans="1:21" ht="8.85" customHeight="1" x14ac:dyDescent="0.3">
      <c r="A30" s="47">
        <v>15</v>
      </c>
      <c r="B30" s="90"/>
      <c r="C30" s="47" t="s">
        <v>99</v>
      </c>
      <c r="D30" s="60"/>
      <c r="E30" s="69">
        <v>0</v>
      </c>
      <c r="F30" s="60"/>
      <c r="G30" s="69">
        <v>24249410</v>
      </c>
      <c r="H30" s="60"/>
      <c r="I30" s="69">
        <v>9174546</v>
      </c>
      <c r="J30" s="60"/>
      <c r="K30" s="69">
        <v>200170640</v>
      </c>
      <c r="L30" s="60"/>
      <c r="M30" s="69">
        <v>0</v>
      </c>
      <c r="N30" s="60"/>
      <c r="O30" s="69">
        <v>21259660</v>
      </c>
      <c r="P30" s="60"/>
      <c r="Q30" s="69">
        <v>49359438</v>
      </c>
      <c r="R30" s="60"/>
      <c r="S30" s="69">
        <v>16312805.122278001</v>
      </c>
      <c r="T30" s="60"/>
      <c r="U30" s="69">
        <v>2469741.0777220004</v>
      </c>
    </row>
    <row r="31" spans="1:21" ht="8.85" customHeight="1" x14ac:dyDescent="0.3">
      <c r="A31" s="71"/>
      <c r="B31" s="60"/>
      <c r="D31" s="60"/>
      <c r="E31" s="60"/>
      <c r="F31" s="60"/>
      <c r="G31" s="60"/>
      <c r="H31" s="60"/>
      <c r="I31" s="60"/>
      <c r="J31" s="60"/>
      <c r="K31" s="60"/>
      <c r="L31" s="60"/>
      <c r="M31" s="60"/>
      <c r="N31" s="60"/>
      <c r="O31" s="60"/>
      <c r="P31" s="60"/>
      <c r="Q31" s="60"/>
      <c r="R31" s="60"/>
      <c r="S31" s="60"/>
      <c r="T31" s="60"/>
      <c r="U31" s="60"/>
    </row>
    <row r="32" spans="1:21" ht="8.85" customHeight="1" x14ac:dyDescent="0.3">
      <c r="A32" s="47">
        <v>16</v>
      </c>
      <c r="B32" s="90"/>
      <c r="C32" s="47" t="s">
        <v>100</v>
      </c>
      <c r="D32" s="60"/>
      <c r="E32" s="69">
        <v>0</v>
      </c>
      <c r="F32" s="60"/>
      <c r="G32" s="69">
        <v>3219888</v>
      </c>
      <c r="H32" s="60"/>
      <c r="I32" s="69">
        <v>332853</v>
      </c>
      <c r="J32" s="60"/>
      <c r="K32" s="69">
        <v>67082753</v>
      </c>
      <c r="L32" s="60"/>
      <c r="M32" s="69">
        <v>0</v>
      </c>
      <c r="N32" s="60"/>
      <c r="O32" s="69">
        <v>7009620</v>
      </c>
      <c r="P32" s="60"/>
      <c r="Q32" s="69">
        <v>17425904</v>
      </c>
      <c r="R32" s="60"/>
      <c r="S32" s="69">
        <v>300301.02136000007</v>
      </c>
      <c r="T32" s="60"/>
      <c r="U32" s="69">
        <v>441683.64864000003</v>
      </c>
    </row>
    <row r="33" spans="1:21" ht="8.85" customHeight="1" x14ac:dyDescent="0.3">
      <c r="A33" s="47">
        <v>17</v>
      </c>
      <c r="B33" s="91"/>
      <c r="C33" s="47" t="s">
        <v>101</v>
      </c>
      <c r="D33" s="60"/>
      <c r="E33" s="69">
        <v>0</v>
      </c>
      <c r="F33" s="60"/>
      <c r="G33" s="69">
        <v>0</v>
      </c>
      <c r="H33" s="60"/>
      <c r="I33" s="69">
        <v>0</v>
      </c>
      <c r="J33" s="60"/>
      <c r="K33" s="69">
        <v>0</v>
      </c>
      <c r="L33" s="60"/>
      <c r="M33" s="69">
        <v>0</v>
      </c>
      <c r="N33" s="60"/>
      <c r="O33" s="69">
        <v>0</v>
      </c>
      <c r="P33" s="60"/>
      <c r="Q33" s="69">
        <v>0</v>
      </c>
      <c r="R33" s="60"/>
      <c r="S33" s="69"/>
      <c r="T33" s="60"/>
      <c r="U33" s="69"/>
    </row>
    <row r="34" spans="1:21" ht="8.85" customHeight="1" x14ac:dyDescent="0.3">
      <c r="A34" s="47">
        <v>18</v>
      </c>
      <c r="B34" s="90"/>
      <c r="C34" s="47" t="s">
        <v>102</v>
      </c>
      <c r="D34" s="60"/>
      <c r="E34" s="69">
        <v>0</v>
      </c>
      <c r="F34" s="60"/>
      <c r="G34" s="69">
        <v>823438</v>
      </c>
      <c r="H34" s="60"/>
      <c r="I34" s="69">
        <v>402940</v>
      </c>
      <c r="J34" s="60"/>
      <c r="K34" s="69">
        <v>6964819</v>
      </c>
      <c r="L34" s="60"/>
      <c r="M34" s="69">
        <v>0</v>
      </c>
      <c r="N34" s="60"/>
      <c r="O34" s="69">
        <v>1019347</v>
      </c>
      <c r="P34" s="60"/>
      <c r="Q34" s="69">
        <v>956496</v>
      </c>
      <c r="R34" s="60"/>
      <c r="S34" s="69">
        <v>31343.4552</v>
      </c>
      <c r="T34" s="60"/>
      <c r="U34" s="69">
        <v>75764.144800000009</v>
      </c>
    </row>
    <row r="35" spans="1:21" ht="8.85" customHeight="1" x14ac:dyDescent="0.3">
      <c r="A35" s="47">
        <v>19</v>
      </c>
      <c r="B35" s="91"/>
      <c r="C35" s="47" t="s">
        <v>103</v>
      </c>
      <c r="D35" s="60"/>
      <c r="E35" s="69">
        <v>0</v>
      </c>
      <c r="F35" s="60"/>
      <c r="G35" s="69">
        <v>9033598</v>
      </c>
      <c r="H35" s="60"/>
      <c r="I35" s="69">
        <v>3107026</v>
      </c>
      <c r="J35" s="60"/>
      <c r="K35" s="69">
        <v>101671907</v>
      </c>
      <c r="L35" s="60"/>
      <c r="M35" s="69">
        <v>0</v>
      </c>
      <c r="N35" s="60"/>
      <c r="O35" s="69">
        <v>15626583</v>
      </c>
      <c r="P35" s="60"/>
      <c r="Q35" s="69">
        <v>26562165</v>
      </c>
      <c r="R35" s="60"/>
      <c r="S35" s="69">
        <v>1644881.2331400001</v>
      </c>
      <c r="T35" s="60"/>
      <c r="U35" s="69">
        <v>2041459.65686</v>
      </c>
    </row>
    <row r="36" spans="1:21" ht="8.85" customHeight="1" x14ac:dyDescent="0.3">
      <c r="A36" s="47">
        <v>20</v>
      </c>
      <c r="B36" s="91"/>
      <c r="C36" s="47" t="s">
        <v>104</v>
      </c>
      <c r="D36" s="60"/>
      <c r="E36" s="69">
        <v>0</v>
      </c>
      <c r="F36" s="60"/>
      <c r="G36" s="69">
        <v>7913103</v>
      </c>
      <c r="H36" s="60"/>
      <c r="I36" s="69">
        <v>302192</v>
      </c>
      <c r="J36" s="60"/>
      <c r="K36" s="69">
        <v>66302193</v>
      </c>
      <c r="L36" s="60"/>
      <c r="M36" s="69">
        <v>0</v>
      </c>
      <c r="N36" s="60"/>
      <c r="O36" s="69">
        <v>8091884</v>
      </c>
      <c r="P36" s="60"/>
      <c r="Q36" s="69">
        <v>7937537</v>
      </c>
      <c r="R36" s="60"/>
      <c r="S36" s="69">
        <v>248448.04141999999</v>
      </c>
      <c r="T36" s="60"/>
      <c r="U36" s="69">
        <v>179328.11858000001</v>
      </c>
    </row>
    <row r="37" spans="1:21" ht="8.85" customHeight="1" x14ac:dyDescent="0.3">
      <c r="A37" s="71"/>
      <c r="B37" s="60"/>
      <c r="D37" s="60"/>
      <c r="E37" s="60"/>
      <c r="F37" s="60"/>
      <c r="G37" s="60"/>
      <c r="H37" s="60"/>
      <c r="I37" s="60"/>
      <c r="J37" s="60"/>
      <c r="K37" s="60"/>
      <c r="L37" s="60"/>
      <c r="M37" s="60"/>
      <c r="N37" s="60"/>
      <c r="O37" s="60"/>
      <c r="P37" s="60"/>
      <c r="Q37" s="60"/>
      <c r="R37" s="60"/>
      <c r="S37" s="60"/>
      <c r="T37" s="60"/>
      <c r="U37" s="60"/>
    </row>
    <row r="38" spans="1:21" ht="8.85" customHeight="1" x14ac:dyDescent="0.3">
      <c r="A38" s="47">
        <v>21</v>
      </c>
      <c r="B38" s="90"/>
      <c r="C38" s="47" t="s">
        <v>105</v>
      </c>
      <c r="D38" s="60"/>
      <c r="E38" s="69">
        <v>0</v>
      </c>
      <c r="F38" s="60"/>
      <c r="G38" s="69">
        <v>2161142</v>
      </c>
      <c r="H38" s="60"/>
      <c r="I38" s="69">
        <v>197822</v>
      </c>
      <c r="J38" s="60"/>
      <c r="K38" s="69">
        <v>32215051</v>
      </c>
      <c r="L38" s="60"/>
      <c r="M38" s="69">
        <v>0</v>
      </c>
      <c r="N38" s="60"/>
      <c r="O38" s="69">
        <v>2617775</v>
      </c>
      <c r="P38" s="60"/>
      <c r="Q38" s="69">
        <v>4648145</v>
      </c>
      <c r="R38" s="60"/>
      <c r="S38" s="69">
        <v>68214.165979999991</v>
      </c>
      <c r="T38" s="60"/>
      <c r="U38" s="69">
        <v>46089.704019999997</v>
      </c>
    </row>
    <row r="39" spans="1:21" ht="8.85" customHeight="1" x14ac:dyDescent="0.3">
      <c r="A39" s="47">
        <v>22</v>
      </c>
      <c r="B39" s="90"/>
      <c r="C39" s="47" t="s">
        <v>106</v>
      </c>
      <c r="D39" s="60"/>
      <c r="E39" s="69">
        <v>0</v>
      </c>
      <c r="F39" s="60"/>
      <c r="G39" s="69">
        <v>1436736</v>
      </c>
      <c r="H39" s="60"/>
      <c r="I39" s="69">
        <v>3096687</v>
      </c>
      <c r="J39" s="60"/>
      <c r="K39" s="69">
        <v>25161006</v>
      </c>
      <c r="L39" s="60"/>
      <c r="M39" s="69">
        <v>0</v>
      </c>
      <c r="N39" s="60"/>
      <c r="O39" s="69">
        <v>2611665</v>
      </c>
      <c r="P39" s="60"/>
      <c r="Q39" s="69">
        <v>9477929</v>
      </c>
      <c r="R39" s="60"/>
      <c r="S39" s="69">
        <v>179594.06364000001</v>
      </c>
      <c r="T39" s="60"/>
      <c r="U39" s="69">
        <v>686035.71635999996</v>
      </c>
    </row>
    <row r="40" spans="1:21" ht="8.85" customHeight="1" x14ac:dyDescent="0.3">
      <c r="A40" s="47">
        <v>23</v>
      </c>
      <c r="B40" s="90"/>
      <c r="C40" s="47" t="s">
        <v>107</v>
      </c>
      <c r="D40" s="60"/>
      <c r="E40" s="69">
        <v>0</v>
      </c>
      <c r="F40" s="60"/>
      <c r="G40" s="69">
        <v>33202650</v>
      </c>
      <c r="H40" s="60"/>
      <c r="I40" s="69">
        <v>10762998</v>
      </c>
      <c r="J40" s="60"/>
      <c r="K40" s="69">
        <v>261531282</v>
      </c>
      <c r="L40" s="60"/>
      <c r="M40" s="69">
        <v>0</v>
      </c>
      <c r="N40" s="60"/>
      <c r="O40" s="69">
        <v>31083753</v>
      </c>
      <c r="P40" s="60"/>
      <c r="Q40" s="69">
        <v>75490876</v>
      </c>
      <c r="R40" s="60"/>
      <c r="S40" s="69">
        <v>14720809.103792001</v>
      </c>
      <c r="T40" s="60"/>
      <c r="U40" s="69">
        <v>3811659.7162080002</v>
      </c>
    </row>
    <row r="41" spans="1:21" ht="8.85" customHeight="1" x14ac:dyDescent="0.3">
      <c r="A41" s="47">
        <v>24</v>
      </c>
      <c r="B41" s="90"/>
      <c r="C41" s="47" t="s">
        <v>108</v>
      </c>
      <c r="D41" s="60"/>
      <c r="E41" s="69">
        <v>741993</v>
      </c>
      <c r="F41" s="60"/>
      <c r="G41" s="69">
        <v>53292095</v>
      </c>
      <c r="H41" s="60"/>
      <c r="I41" s="69">
        <v>7162470</v>
      </c>
      <c r="J41" s="60"/>
      <c r="K41" s="69">
        <v>300122001</v>
      </c>
      <c r="L41" s="60"/>
      <c r="M41" s="69">
        <v>0</v>
      </c>
      <c r="N41" s="60"/>
      <c r="O41" s="69">
        <v>0</v>
      </c>
      <c r="P41" s="60"/>
      <c r="Q41" s="69">
        <v>195188019</v>
      </c>
      <c r="R41" s="60"/>
      <c r="S41" s="69">
        <v>5019664.6602440001</v>
      </c>
      <c r="T41" s="60"/>
      <c r="U41" s="69">
        <v>3696859.5897560003</v>
      </c>
    </row>
    <row r="42" spans="1:21" ht="8.85" customHeight="1" x14ac:dyDescent="0.3">
      <c r="A42" s="47">
        <v>25</v>
      </c>
      <c r="B42" s="91"/>
      <c r="C42" s="47" t="s">
        <v>109</v>
      </c>
      <c r="D42" s="60"/>
      <c r="E42" s="69">
        <v>0</v>
      </c>
      <c r="F42" s="60"/>
      <c r="G42" s="69">
        <v>1583678</v>
      </c>
      <c r="H42" s="60"/>
      <c r="I42" s="69">
        <v>334043</v>
      </c>
      <c r="J42" s="60"/>
      <c r="K42" s="69">
        <v>9554231</v>
      </c>
      <c r="L42" s="60"/>
      <c r="M42" s="69">
        <v>28051</v>
      </c>
      <c r="N42" s="60"/>
      <c r="O42" s="69">
        <v>2336022</v>
      </c>
      <c r="P42" s="60"/>
      <c r="Q42" s="69">
        <v>3619861</v>
      </c>
      <c r="R42" s="60"/>
      <c r="S42" s="69">
        <v>101153.6612</v>
      </c>
      <c r="T42" s="60"/>
      <c r="U42" s="69">
        <v>288117.41879999998</v>
      </c>
    </row>
    <row r="43" spans="1:21" ht="8.85" customHeight="1" x14ac:dyDescent="0.3">
      <c r="A43" s="71"/>
      <c r="B43" s="60"/>
      <c r="D43" s="60"/>
      <c r="E43" s="60"/>
      <c r="F43" s="60"/>
      <c r="G43" s="60"/>
      <c r="H43" s="60"/>
      <c r="I43" s="60"/>
      <c r="J43" s="60"/>
      <c r="K43" s="60"/>
      <c r="L43" s="60"/>
      <c r="M43" s="60"/>
      <c r="N43" s="60"/>
      <c r="O43" s="60"/>
      <c r="P43" s="60"/>
      <c r="Q43" s="60"/>
      <c r="R43" s="60"/>
      <c r="S43" s="60"/>
      <c r="T43" s="60"/>
      <c r="U43" s="60"/>
    </row>
    <row r="44" spans="1:21" ht="8.85" customHeight="1" x14ac:dyDescent="0.3">
      <c r="A44" s="47">
        <v>26</v>
      </c>
      <c r="B44" s="91"/>
      <c r="C44" s="47" t="s">
        <v>110</v>
      </c>
      <c r="D44" s="60"/>
      <c r="E44" s="69">
        <v>0</v>
      </c>
      <c r="F44" s="60"/>
      <c r="G44" s="69">
        <v>0</v>
      </c>
      <c r="H44" s="60"/>
      <c r="I44" s="69">
        <v>0</v>
      </c>
      <c r="J44" s="60"/>
      <c r="K44" s="69">
        <v>0</v>
      </c>
      <c r="L44" s="60"/>
      <c r="M44" s="69">
        <v>0</v>
      </c>
      <c r="N44" s="60"/>
      <c r="O44" s="69">
        <v>0</v>
      </c>
      <c r="P44" s="60"/>
      <c r="Q44" s="69">
        <v>0</v>
      </c>
      <c r="R44" s="60"/>
      <c r="S44" s="69"/>
      <c r="T44" s="60"/>
      <c r="U44" s="69"/>
    </row>
    <row r="45" spans="1:21" ht="8.85" customHeight="1" x14ac:dyDescent="0.3">
      <c r="A45" s="47">
        <v>27</v>
      </c>
      <c r="B45" s="90"/>
      <c r="C45" s="47" t="s">
        <v>111</v>
      </c>
      <c r="D45" s="60"/>
      <c r="E45" s="69">
        <v>0</v>
      </c>
      <c r="F45" s="60"/>
      <c r="G45" s="69">
        <v>2419713</v>
      </c>
      <c r="H45" s="60"/>
      <c r="I45" s="69">
        <v>249597</v>
      </c>
      <c r="J45" s="60"/>
      <c r="K45" s="69">
        <v>15284305</v>
      </c>
      <c r="L45" s="60"/>
      <c r="M45" s="69">
        <v>0</v>
      </c>
      <c r="N45" s="60"/>
      <c r="O45" s="69">
        <v>2147362</v>
      </c>
      <c r="P45" s="60"/>
      <c r="Q45" s="69">
        <v>1963824</v>
      </c>
      <c r="R45" s="60"/>
      <c r="S45" s="69">
        <v>11712.280999999999</v>
      </c>
      <c r="T45" s="60"/>
      <c r="U45" s="69">
        <v>23274.429</v>
      </c>
    </row>
    <row r="46" spans="1:21" ht="8.85" customHeight="1" x14ac:dyDescent="0.3">
      <c r="A46" s="47">
        <v>28</v>
      </c>
      <c r="B46" s="91"/>
      <c r="C46" s="47" t="s">
        <v>112</v>
      </c>
      <c r="D46" s="60"/>
      <c r="E46" s="69">
        <v>1141928</v>
      </c>
      <c r="F46" s="60"/>
      <c r="G46" s="69">
        <v>16498188</v>
      </c>
      <c r="H46" s="60"/>
      <c r="I46" s="69">
        <v>8920263</v>
      </c>
      <c r="J46" s="60"/>
      <c r="K46" s="69">
        <v>147370054</v>
      </c>
      <c r="L46" s="60"/>
      <c r="M46" s="69">
        <v>0</v>
      </c>
      <c r="N46" s="60"/>
      <c r="O46" s="69">
        <v>10865541</v>
      </c>
      <c r="P46" s="60"/>
      <c r="Q46" s="69">
        <v>38917503</v>
      </c>
      <c r="R46" s="60"/>
      <c r="S46" s="69">
        <v>1443180.0836879998</v>
      </c>
      <c r="T46" s="60"/>
      <c r="U46" s="69">
        <v>1986755.636312</v>
      </c>
    </row>
    <row r="47" spans="1:21" ht="8.85" customHeight="1" x14ac:dyDescent="0.3">
      <c r="A47" s="47">
        <v>29</v>
      </c>
      <c r="B47" s="90"/>
      <c r="C47" s="47" t="s">
        <v>113</v>
      </c>
      <c r="D47" s="60"/>
      <c r="E47" s="69">
        <v>0</v>
      </c>
      <c r="F47" s="60"/>
      <c r="G47" s="69">
        <v>1261125</v>
      </c>
      <c r="H47" s="60"/>
      <c r="I47" s="69">
        <v>1024353</v>
      </c>
      <c r="J47" s="60"/>
      <c r="K47" s="69">
        <v>25649100</v>
      </c>
      <c r="L47" s="60"/>
      <c r="M47" s="69">
        <v>0</v>
      </c>
      <c r="N47" s="60"/>
      <c r="O47" s="69">
        <v>2748920</v>
      </c>
      <c r="P47" s="60"/>
      <c r="Q47" s="69">
        <v>4369941</v>
      </c>
      <c r="R47" s="60"/>
      <c r="S47" s="69">
        <v>108243.57024</v>
      </c>
      <c r="T47" s="60"/>
      <c r="U47" s="69">
        <v>298004.90975999995</v>
      </c>
    </row>
    <row r="48" spans="1:21" ht="8.85" customHeight="1" x14ac:dyDescent="0.3">
      <c r="A48" s="47">
        <v>30</v>
      </c>
      <c r="B48" s="91"/>
      <c r="C48" s="47" t="s">
        <v>114</v>
      </c>
      <c r="D48" s="60"/>
      <c r="E48" s="69">
        <v>3342387</v>
      </c>
      <c r="F48" s="60"/>
      <c r="G48" s="69">
        <v>32017779</v>
      </c>
      <c r="H48" s="60"/>
      <c r="I48" s="69">
        <v>21251077</v>
      </c>
      <c r="J48" s="60"/>
      <c r="K48" s="69">
        <v>265201249</v>
      </c>
      <c r="L48" s="60"/>
      <c r="M48" s="69">
        <v>0</v>
      </c>
      <c r="N48" s="60"/>
      <c r="O48" s="69">
        <v>36769277</v>
      </c>
      <c r="P48" s="60"/>
      <c r="Q48" s="69">
        <v>184586772</v>
      </c>
      <c r="R48" s="60"/>
      <c r="S48" s="69">
        <v>6143741.5071319994</v>
      </c>
      <c r="T48" s="60"/>
      <c r="U48" s="69">
        <v>4220808.522868</v>
      </c>
    </row>
    <row r="49" spans="1:21" ht="8.85" customHeight="1" x14ac:dyDescent="0.3">
      <c r="A49" s="71"/>
      <c r="B49" s="60"/>
      <c r="D49" s="60"/>
      <c r="E49" s="60"/>
      <c r="F49" s="60"/>
      <c r="G49" s="60"/>
      <c r="H49" s="60"/>
      <c r="I49" s="60"/>
      <c r="J49" s="60"/>
      <c r="K49" s="60"/>
      <c r="L49" s="60"/>
      <c r="M49" s="60"/>
      <c r="N49" s="60"/>
      <c r="O49" s="60"/>
      <c r="P49" s="60"/>
      <c r="Q49" s="60"/>
      <c r="R49" s="60"/>
      <c r="S49" s="60"/>
      <c r="T49" s="60"/>
      <c r="U49" s="60"/>
    </row>
    <row r="50" spans="1:21" ht="8.85" customHeight="1" x14ac:dyDescent="0.3">
      <c r="A50" s="47">
        <v>31</v>
      </c>
      <c r="B50" s="90"/>
      <c r="C50" s="47" t="s">
        <v>115</v>
      </c>
      <c r="D50" s="60"/>
      <c r="E50" s="69">
        <v>180622</v>
      </c>
      <c r="F50" s="60"/>
      <c r="G50" s="69">
        <v>14455310</v>
      </c>
      <c r="H50" s="60"/>
      <c r="I50" s="69">
        <v>9639529</v>
      </c>
      <c r="J50" s="60"/>
      <c r="K50" s="69">
        <v>160060126</v>
      </c>
      <c r="L50" s="60"/>
      <c r="M50" s="69">
        <v>0</v>
      </c>
      <c r="N50" s="60"/>
      <c r="O50" s="69">
        <v>15532943</v>
      </c>
      <c r="P50" s="60"/>
      <c r="Q50" s="69">
        <v>56875659</v>
      </c>
      <c r="R50" s="60"/>
      <c r="S50" s="69">
        <v>3171949.8423599997</v>
      </c>
      <c r="T50" s="60"/>
      <c r="U50" s="69">
        <v>2722174.7276400002</v>
      </c>
    </row>
    <row r="51" spans="1:21" ht="8.85" customHeight="1" x14ac:dyDescent="0.3">
      <c r="A51" s="47">
        <v>32</v>
      </c>
      <c r="B51" s="91"/>
      <c r="C51" s="47" t="s">
        <v>116</v>
      </c>
      <c r="D51" s="60"/>
      <c r="E51" s="69">
        <v>0</v>
      </c>
      <c r="F51" s="60"/>
      <c r="G51" s="69">
        <v>4574323</v>
      </c>
      <c r="H51" s="60"/>
      <c r="I51" s="69">
        <v>1432819</v>
      </c>
      <c r="J51" s="60"/>
      <c r="K51" s="69">
        <v>34662402</v>
      </c>
      <c r="L51" s="60"/>
      <c r="M51" s="69">
        <v>0</v>
      </c>
      <c r="N51" s="60"/>
      <c r="O51" s="69">
        <v>4005803</v>
      </c>
      <c r="P51" s="60"/>
      <c r="Q51" s="69">
        <v>5043215</v>
      </c>
      <c r="R51" s="60"/>
      <c r="S51" s="69">
        <v>805324.86</v>
      </c>
      <c r="T51" s="60"/>
      <c r="U51" s="69">
        <v>0</v>
      </c>
    </row>
    <row r="52" spans="1:21" ht="8.85" customHeight="1" x14ac:dyDescent="0.3">
      <c r="A52" s="47">
        <v>33</v>
      </c>
      <c r="B52" s="90"/>
      <c r="C52" s="47" t="s">
        <v>117</v>
      </c>
      <c r="D52" s="60"/>
      <c r="E52" s="69">
        <v>0</v>
      </c>
      <c r="F52" s="60"/>
      <c r="G52" s="69">
        <v>3967262</v>
      </c>
      <c r="H52" s="60"/>
      <c r="I52" s="69">
        <v>1488500</v>
      </c>
      <c r="J52" s="60"/>
      <c r="K52" s="69">
        <v>33221235</v>
      </c>
      <c r="L52" s="60"/>
      <c r="M52" s="69">
        <v>0</v>
      </c>
      <c r="N52" s="60"/>
      <c r="O52" s="69">
        <v>4777811</v>
      </c>
      <c r="P52" s="60"/>
      <c r="Q52" s="69">
        <v>8093292</v>
      </c>
      <c r="R52" s="60"/>
      <c r="S52" s="69">
        <v>584683.22191999992</v>
      </c>
      <c r="T52" s="60"/>
      <c r="U52" s="69">
        <v>541873.32808000001</v>
      </c>
    </row>
    <row r="53" spans="1:21" ht="8.85" customHeight="1" x14ac:dyDescent="0.3">
      <c r="A53" s="47">
        <v>34</v>
      </c>
      <c r="B53" s="90"/>
      <c r="C53" s="47" t="s">
        <v>118</v>
      </c>
      <c r="D53" s="60"/>
      <c r="E53" s="69">
        <v>0</v>
      </c>
      <c r="F53" s="60"/>
      <c r="G53" s="69">
        <v>17157930</v>
      </c>
      <c r="H53" s="60"/>
      <c r="I53" s="69">
        <v>3422523</v>
      </c>
      <c r="J53" s="60"/>
      <c r="K53" s="69">
        <v>139368152</v>
      </c>
      <c r="L53" s="60"/>
      <c r="M53" s="69">
        <v>0</v>
      </c>
      <c r="N53" s="60"/>
      <c r="O53" s="69">
        <v>9728881</v>
      </c>
      <c r="P53" s="60"/>
      <c r="Q53" s="69">
        <v>26522111</v>
      </c>
      <c r="R53" s="60"/>
      <c r="S53" s="69">
        <v>3632972.5545159997</v>
      </c>
      <c r="T53" s="60"/>
      <c r="U53" s="69">
        <v>1345490.425484</v>
      </c>
    </row>
    <row r="54" spans="1:21" ht="8.85" customHeight="1" x14ac:dyDescent="0.3">
      <c r="A54" s="47">
        <v>35</v>
      </c>
      <c r="B54" s="90"/>
      <c r="C54" s="47" t="s">
        <v>119</v>
      </c>
      <c r="D54" s="60"/>
      <c r="E54" s="69">
        <v>0</v>
      </c>
      <c r="F54" s="60"/>
      <c r="G54" s="69">
        <v>100848364</v>
      </c>
      <c r="H54" s="60"/>
      <c r="I54" s="69">
        <v>21495007</v>
      </c>
      <c r="J54" s="60"/>
      <c r="K54" s="69">
        <v>495640510</v>
      </c>
      <c r="L54" s="60"/>
      <c r="M54" s="69">
        <v>77628</v>
      </c>
      <c r="N54" s="60"/>
      <c r="O54" s="69">
        <v>46234554</v>
      </c>
      <c r="P54" s="60"/>
      <c r="Q54" s="69">
        <v>148214179</v>
      </c>
      <c r="R54" s="60"/>
      <c r="S54" s="69">
        <v>2180841.4811780001</v>
      </c>
      <c r="T54" s="60"/>
      <c r="U54" s="69">
        <v>1931316.848822</v>
      </c>
    </row>
    <row r="55" spans="1:21" ht="8.85" customHeight="1" x14ac:dyDescent="0.3">
      <c r="A55" s="71"/>
      <c r="B55" s="60"/>
      <c r="D55" s="60"/>
      <c r="E55" s="60"/>
      <c r="F55" s="60"/>
      <c r="G55" s="60"/>
      <c r="H55" s="60"/>
      <c r="I55" s="60"/>
      <c r="J55" s="60"/>
      <c r="K55" s="60"/>
      <c r="L55" s="60"/>
      <c r="M55" s="60"/>
      <c r="N55" s="60"/>
      <c r="O55" s="60"/>
      <c r="P55" s="60"/>
      <c r="Q55" s="60"/>
      <c r="R55" s="60"/>
      <c r="S55" s="60"/>
      <c r="T55" s="60"/>
      <c r="U55" s="60"/>
    </row>
    <row r="56" spans="1:21" ht="8.85" customHeight="1" x14ac:dyDescent="0.3">
      <c r="A56" s="47">
        <v>36</v>
      </c>
      <c r="B56" s="91"/>
      <c r="C56" s="47" t="s">
        <v>120</v>
      </c>
      <c r="D56" s="60"/>
      <c r="E56" s="69">
        <v>0</v>
      </c>
      <c r="F56" s="60"/>
      <c r="G56" s="69">
        <v>3775520</v>
      </c>
      <c r="H56" s="60"/>
      <c r="I56" s="69">
        <v>1228559</v>
      </c>
      <c r="J56" s="60"/>
      <c r="K56" s="69">
        <v>31786274</v>
      </c>
      <c r="L56" s="60"/>
      <c r="M56" s="69">
        <v>0</v>
      </c>
      <c r="N56" s="60"/>
      <c r="O56" s="69">
        <v>3005121</v>
      </c>
      <c r="P56" s="60"/>
      <c r="Q56" s="69">
        <v>9977739</v>
      </c>
      <c r="R56" s="60"/>
      <c r="S56" s="69">
        <v>315400.66332200001</v>
      </c>
      <c r="T56" s="60"/>
      <c r="U56" s="69">
        <v>482008.29667800001</v>
      </c>
    </row>
    <row r="57" spans="1:21" ht="8.85" customHeight="1" x14ac:dyDescent="0.3">
      <c r="A57" s="47">
        <v>37</v>
      </c>
      <c r="B57" s="90"/>
      <c r="C57" s="47" t="s">
        <v>121</v>
      </c>
      <c r="D57" s="60"/>
      <c r="E57" s="69">
        <v>0</v>
      </c>
      <c r="F57" s="60"/>
      <c r="G57" s="69">
        <v>1383295</v>
      </c>
      <c r="H57" s="60"/>
      <c r="I57" s="69">
        <v>140218</v>
      </c>
      <c r="J57" s="60"/>
      <c r="K57" s="69">
        <v>7767736</v>
      </c>
      <c r="L57" s="60"/>
      <c r="M57" s="69">
        <v>0</v>
      </c>
      <c r="N57" s="60"/>
      <c r="O57" s="69">
        <v>2654050</v>
      </c>
      <c r="P57" s="60"/>
      <c r="Q57" s="69">
        <v>2232067</v>
      </c>
      <c r="R57" s="60"/>
      <c r="S57" s="69">
        <v>91210.569799999997</v>
      </c>
      <c r="T57" s="60"/>
      <c r="U57" s="69">
        <v>78069.980200000005</v>
      </c>
    </row>
    <row r="58" spans="1:21" ht="8.85" customHeight="1" x14ac:dyDescent="0.3">
      <c r="A58" s="73">
        <v>38</v>
      </c>
      <c r="B58" s="90"/>
      <c r="C58" s="47" t="s">
        <v>122</v>
      </c>
      <c r="D58" s="60"/>
      <c r="E58" s="74">
        <v>0</v>
      </c>
      <c r="F58" s="60"/>
      <c r="G58" s="74">
        <v>5594048</v>
      </c>
      <c r="H58" s="60"/>
      <c r="I58" s="74">
        <v>1860104</v>
      </c>
      <c r="J58" s="60"/>
      <c r="K58" s="74">
        <v>42083699</v>
      </c>
      <c r="L58" s="60"/>
      <c r="M58" s="74">
        <v>0</v>
      </c>
      <c r="N58" s="60"/>
      <c r="O58" s="74">
        <v>6324286</v>
      </c>
      <c r="P58" s="60"/>
      <c r="Q58" s="74">
        <v>9884854</v>
      </c>
      <c r="R58" s="60"/>
      <c r="S58" s="74">
        <v>197615.62207999997</v>
      </c>
      <c r="T58" s="60"/>
      <c r="U58" s="74">
        <v>298870.01792000001</v>
      </c>
    </row>
    <row r="59" spans="1:21" ht="9.75" customHeight="1" x14ac:dyDescent="0.3">
      <c r="A59" s="60"/>
      <c r="D59" s="60"/>
      <c r="E59" s="60"/>
      <c r="F59" s="60"/>
      <c r="G59" s="60"/>
      <c r="H59" s="60"/>
      <c r="I59" s="60"/>
      <c r="J59" s="60"/>
      <c r="K59" s="60"/>
      <c r="L59" s="60"/>
      <c r="M59" s="60"/>
      <c r="N59" s="60"/>
      <c r="O59" s="60"/>
      <c r="P59" s="60"/>
      <c r="Q59" s="60"/>
      <c r="R59" s="60"/>
      <c r="S59" s="60"/>
      <c r="T59" s="60"/>
      <c r="U59" s="60"/>
    </row>
    <row r="60" spans="1:21" ht="9.75" customHeight="1" x14ac:dyDescent="0.3">
      <c r="A60" s="73">
        <f>A58</f>
        <v>38</v>
      </c>
      <c r="B60" s="60"/>
      <c r="C60" s="58" t="s">
        <v>65</v>
      </c>
      <c r="D60" s="60"/>
      <c r="E60" s="75">
        <f>SUM(E14:E59)</f>
        <v>5406930</v>
      </c>
      <c r="F60" s="60"/>
      <c r="G60" s="75">
        <f>SUM(G14:G59)</f>
        <v>462298037</v>
      </c>
      <c r="H60" s="60"/>
      <c r="I60" s="75">
        <f>SUM(I14:I59)</f>
        <v>145436533</v>
      </c>
      <c r="J60" s="60"/>
      <c r="K60" s="75">
        <f>SUM(K14:K59)</f>
        <v>3205930096</v>
      </c>
      <c r="L60" s="60"/>
      <c r="M60" s="75">
        <f>SUM(M14:M59)</f>
        <v>116646</v>
      </c>
      <c r="N60" s="60"/>
      <c r="O60" s="75">
        <f>SUM(O14:O59)</f>
        <v>269439554</v>
      </c>
      <c r="P60" s="60"/>
      <c r="Q60" s="75">
        <f>SUM(Q14:Q59)</f>
        <v>1170681807</v>
      </c>
      <c r="R60" s="60"/>
      <c r="S60" s="75">
        <f>SUM(S14:S59)</f>
        <v>73625960.485128</v>
      </c>
      <c r="T60" s="60"/>
      <c r="U60" s="75">
        <f>SUM(U14:U59)</f>
        <v>35585575.284872003</v>
      </c>
    </row>
    <row r="61" spans="1:21" ht="8.85" customHeight="1" x14ac:dyDescent="0.3">
      <c r="A61" s="60"/>
      <c r="B61" s="60"/>
      <c r="D61" s="60"/>
      <c r="E61" s="60"/>
      <c r="F61" s="60"/>
      <c r="G61" s="60"/>
      <c r="H61" s="60"/>
      <c r="I61" s="60"/>
      <c r="J61" s="60"/>
      <c r="K61" s="60"/>
      <c r="L61" s="60"/>
      <c r="M61" s="60"/>
      <c r="N61" s="60"/>
      <c r="O61" s="60"/>
      <c r="P61" s="60"/>
      <c r="Q61" s="60"/>
      <c r="R61" s="60"/>
      <c r="S61" s="60"/>
      <c r="T61" s="60"/>
      <c r="U61" s="60"/>
    </row>
    <row r="62" spans="1:21" ht="8.85" customHeight="1" x14ac:dyDescent="0.3">
      <c r="A62" s="60"/>
      <c r="B62" s="60"/>
      <c r="D62" s="60"/>
      <c r="E62" s="60"/>
      <c r="F62" s="60"/>
      <c r="G62" s="60"/>
      <c r="H62" s="60"/>
      <c r="I62" s="60"/>
      <c r="J62" s="60"/>
      <c r="K62" s="60"/>
      <c r="L62" s="60"/>
      <c r="M62" s="60"/>
      <c r="N62" s="60"/>
      <c r="O62" s="60"/>
      <c r="P62" s="60"/>
      <c r="Q62" s="60"/>
      <c r="R62" s="60"/>
      <c r="S62" s="60"/>
      <c r="T62" s="60"/>
      <c r="U62" s="60"/>
    </row>
    <row r="63" spans="1:21" ht="8.85" customHeight="1" x14ac:dyDescent="0.3">
      <c r="A63" s="60"/>
      <c r="B63" s="60"/>
      <c r="D63" s="60"/>
      <c r="E63" s="60"/>
      <c r="F63" s="60"/>
      <c r="G63" s="60"/>
      <c r="H63" s="60"/>
      <c r="I63" s="60"/>
      <c r="J63" s="60"/>
      <c r="K63" s="60"/>
      <c r="L63" s="60"/>
      <c r="M63" s="60"/>
      <c r="N63" s="60"/>
      <c r="O63" s="60"/>
      <c r="P63" s="60"/>
      <c r="Q63" s="60"/>
      <c r="R63" s="60"/>
      <c r="S63" s="60"/>
      <c r="T63" s="60"/>
      <c r="U63" s="60"/>
    </row>
    <row r="64" spans="1:21" ht="8.85" customHeight="1" x14ac:dyDescent="0.3">
      <c r="A64" s="60"/>
      <c r="B64" s="60"/>
      <c r="D64" s="60"/>
      <c r="E64" s="60"/>
      <c r="F64" s="60"/>
      <c r="G64" s="60"/>
      <c r="H64" s="60"/>
      <c r="I64" s="60"/>
      <c r="J64" s="60"/>
      <c r="K64" s="60"/>
      <c r="L64" s="60"/>
      <c r="M64" s="60"/>
      <c r="N64" s="60"/>
      <c r="O64" s="60"/>
      <c r="P64" s="60"/>
      <c r="Q64" s="60"/>
      <c r="R64" s="60"/>
      <c r="S64" s="60"/>
      <c r="T64" s="60"/>
      <c r="U64" s="60"/>
    </row>
    <row r="65" spans="1:21" ht="8.85" customHeight="1" x14ac:dyDescent="0.3">
      <c r="A65" s="60"/>
      <c r="B65" s="60"/>
      <c r="D65" s="60"/>
      <c r="E65" s="60"/>
      <c r="F65" s="60"/>
      <c r="G65" s="60"/>
      <c r="H65" s="60"/>
      <c r="I65" s="60"/>
      <c r="J65" s="60"/>
      <c r="K65" s="60"/>
      <c r="L65" s="60"/>
      <c r="M65" s="60"/>
      <c r="N65" s="60"/>
      <c r="O65" s="60"/>
      <c r="P65" s="60"/>
      <c r="Q65" s="60"/>
      <c r="R65" s="60"/>
      <c r="S65" s="60"/>
      <c r="T65" s="60"/>
      <c r="U65" s="60"/>
    </row>
    <row r="66" spans="1:21" ht="8.85" customHeight="1" x14ac:dyDescent="0.3">
      <c r="A66" s="60"/>
      <c r="B66" s="60"/>
      <c r="D66" s="60"/>
      <c r="E66" s="60"/>
      <c r="F66" s="60"/>
      <c r="G66" s="60"/>
      <c r="H66" s="60"/>
      <c r="I66" s="60"/>
      <c r="J66" s="60"/>
      <c r="K66" s="60"/>
      <c r="L66" s="60"/>
      <c r="M66" s="60"/>
      <c r="N66" s="60"/>
      <c r="O66" s="60"/>
      <c r="P66" s="60"/>
      <c r="Q66" s="60"/>
      <c r="R66" s="60"/>
      <c r="S66" s="60"/>
      <c r="T66" s="60"/>
      <c r="U66" s="60"/>
    </row>
    <row r="67" spans="1:21" ht="8.85" customHeight="1" x14ac:dyDescent="0.3">
      <c r="A67" s="60"/>
      <c r="B67" s="60"/>
      <c r="D67" s="60"/>
      <c r="E67" s="60"/>
      <c r="F67" s="60"/>
      <c r="G67" s="60"/>
      <c r="H67" s="60"/>
      <c r="I67" s="60"/>
      <c r="J67" s="60"/>
      <c r="K67" s="60"/>
      <c r="L67" s="60"/>
      <c r="M67" s="60"/>
      <c r="N67" s="60"/>
      <c r="O67" s="60"/>
      <c r="P67" s="60"/>
      <c r="Q67" s="60"/>
      <c r="R67" s="60"/>
      <c r="S67" s="60"/>
      <c r="T67" s="60"/>
      <c r="U67" s="60"/>
    </row>
    <row r="68" spans="1:21" ht="8.85" customHeight="1" x14ac:dyDescent="0.3">
      <c r="A68" s="60"/>
      <c r="B68" s="60"/>
      <c r="D68" s="60"/>
      <c r="E68" s="60"/>
      <c r="F68" s="60"/>
      <c r="G68" s="60"/>
      <c r="H68" s="60"/>
      <c r="I68" s="60"/>
      <c r="J68" s="60"/>
      <c r="K68" s="60"/>
      <c r="L68" s="60"/>
      <c r="M68" s="60"/>
      <c r="N68" s="60"/>
      <c r="O68" s="60"/>
      <c r="P68" s="60"/>
      <c r="Q68" s="60"/>
      <c r="R68" s="60"/>
      <c r="S68" s="60"/>
      <c r="T68" s="60"/>
      <c r="U68" s="60"/>
    </row>
    <row r="69" spans="1:21" ht="8.85" customHeight="1" x14ac:dyDescent="0.3">
      <c r="A69" s="60"/>
      <c r="B69" s="60"/>
      <c r="D69" s="60"/>
      <c r="E69" s="60"/>
      <c r="F69" s="60"/>
      <c r="G69" s="60"/>
      <c r="H69" s="60"/>
      <c r="I69" s="60"/>
      <c r="J69" s="60"/>
      <c r="K69" s="60"/>
      <c r="L69" s="60"/>
      <c r="M69" s="60"/>
      <c r="N69" s="60"/>
      <c r="O69" s="60"/>
      <c r="P69" s="60"/>
      <c r="Q69" s="60"/>
      <c r="R69" s="60"/>
      <c r="S69" s="60"/>
      <c r="T69" s="60"/>
      <c r="U69" s="60"/>
    </row>
    <row r="70" spans="1:21" ht="8.85" customHeight="1" x14ac:dyDescent="0.3">
      <c r="A70" s="60"/>
      <c r="B70" s="60"/>
      <c r="D70" s="60"/>
      <c r="E70" s="60"/>
      <c r="F70" s="60"/>
      <c r="G70" s="60"/>
      <c r="H70" s="60"/>
      <c r="I70" s="60"/>
      <c r="J70" s="60"/>
      <c r="K70" s="60"/>
      <c r="L70" s="60"/>
      <c r="M70" s="60"/>
      <c r="N70" s="60"/>
      <c r="O70" s="60"/>
      <c r="P70" s="60"/>
      <c r="Q70" s="60"/>
      <c r="R70" s="60"/>
      <c r="S70" s="60"/>
      <c r="T70" s="60"/>
      <c r="U70" s="60"/>
    </row>
    <row r="71" spans="1:21" ht="8.85" customHeight="1" x14ac:dyDescent="0.3">
      <c r="A71" s="60"/>
      <c r="B71" s="60"/>
      <c r="D71" s="60"/>
      <c r="E71" s="60"/>
      <c r="F71" s="60"/>
      <c r="G71" s="60"/>
      <c r="H71" s="60"/>
      <c r="I71" s="60"/>
      <c r="J71" s="60"/>
      <c r="K71" s="60"/>
      <c r="L71" s="60"/>
      <c r="M71" s="60"/>
      <c r="N71" s="60"/>
      <c r="O71" s="60"/>
      <c r="P71" s="60"/>
      <c r="Q71" s="60"/>
      <c r="R71" s="60"/>
      <c r="S71" s="60"/>
      <c r="T71" s="60"/>
      <c r="U71" s="60"/>
    </row>
    <row r="72" spans="1:21" ht="8.85" customHeight="1" x14ac:dyDescent="0.3">
      <c r="A72" s="60"/>
      <c r="B72" s="60"/>
      <c r="D72" s="60"/>
      <c r="E72" s="60"/>
      <c r="F72" s="60"/>
      <c r="G72" s="60"/>
      <c r="H72" s="60"/>
      <c r="I72" s="60"/>
      <c r="J72" s="60"/>
      <c r="K72" s="60"/>
      <c r="L72" s="60"/>
      <c r="M72" s="60"/>
      <c r="N72" s="60"/>
      <c r="O72" s="60"/>
      <c r="P72" s="60"/>
      <c r="Q72" s="60"/>
      <c r="R72" s="60"/>
      <c r="S72" s="60"/>
      <c r="T72" s="60"/>
      <c r="U72" s="60"/>
    </row>
    <row r="73" spans="1:21" ht="2.4" customHeight="1" x14ac:dyDescent="0.3">
      <c r="A73" s="60"/>
      <c r="B73" s="60"/>
      <c r="D73" s="60"/>
      <c r="E73" s="60"/>
      <c r="F73" s="60"/>
      <c r="G73" s="60"/>
      <c r="H73" s="60"/>
      <c r="I73" s="60"/>
      <c r="J73" s="60"/>
      <c r="K73" s="60"/>
      <c r="L73" s="60"/>
      <c r="M73" s="60"/>
      <c r="N73" s="60"/>
      <c r="O73" s="60"/>
      <c r="P73" s="60"/>
      <c r="Q73" s="60"/>
      <c r="R73" s="60"/>
      <c r="S73" s="60"/>
      <c r="T73" s="60"/>
      <c r="U73" s="60"/>
    </row>
    <row r="74" spans="1:21" ht="2.4" customHeight="1" x14ac:dyDescent="0.3">
      <c r="A74" s="60"/>
      <c r="B74" s="60"/>
      <c r="D74" s="60"/>
      <c r="E74" s="60"/>
      <c r="F74" s="60"/>
      <c r="G74" s="60"/>
      <c r="H74" s="60"/>
      <c r="I74" s="60"/>
      <c r="J74" s="60"/>
      <c r="K74" s="60"/>
      <c r="L74" s="60"/>
      <c r="M74" s="60"/>
      <c r="N74" s="60"/>
      <c r="O74" s="60"/>
      <c r="P74" s="60"/>
      <c r="Q74" s="60"/>
      <c r="R74" s="60"/>
      <c r="S74" s="60"/>
      <c r="T74" s="60"/>
      <c r="U74" s="60"/>
    </row>
    <row r="75" spans="1:21" s="46" customFormat="1" ht="10.5" customHeight="1" x14ac:dyDescent="0.3">
      <c r="A75" s="80" t="s">
        <v>311</v>
      </c>
    </row>
    <row r="76" spans="1:21" s="46" customFormat="1" ht="10.5" customHeight="1" x14ac:dyDescent="0.3">
      <c r="A76" s="50"/>
      <c r="D76" s="88" t="s">
        <v>292</v>
      </c>
      <c r="E76" s="88"/>
      <c r="F76" s="88"/>
      <c r="G76" s="88"/>
      <c r="H76" s="88"/>
      <c r="I76" s="88"/>
      <c r="J76" s="88"/>
      <c r="K76" s="88"/>
      <c r="L76" s="88"/>
      <c r="M76" s="88"/>
      <c r="N76" s="88"/>
      <c r="O76" s="88"/>
      <c r="P76" s="88"/>
      <c r="Q76" s="88"/>
      <c r="R76" s="88"/>
      <c r="U76" s="49" t="s">
        <v>293</v>
      </c>
    </row>
    <row r="77" spans="1:21" s="46" customFormat="1" ht="10.5" customHeight="1" x14ac:dyDescent="0.3">
      <c r="A77" s="51"/>
      <c r="D77" s="88" t="s">
        <v>294</v>
      </c>
      <c r="E77" s="88"/>
      <c r="F77" s="88"/>
      <c r="G77" s="88"/>
      <c r="H77" s="88"/>
      <c r="I77" s="88"/>
      <c r="J77" s="88"/>
      <c r="K77" s="88"/>
      <c r="L77" s="88"/>
      <c r="M77" s="88"/>
      <c r="N77" s="88"/>
      <c r="O77" s="88"/>
      <c r="P77" s="88"/>
      <c r="Q77" s="88"/>
      <c r="R77" s="88"/>
      <c r="U77" s="49" t="s">
        <v>124</v>
      </c>
    </row>
    <row r="78" spans="1:21" s="46" customFormat="1" ht="10.5" customHeight="1" x14ac:dyDescent="0.3">
      <c r="A78" s="52"/>
      <c r="D78" s="88" t="s">
        <v>295</v>
      </c>
      <c r="E78" s="88"/>
      <c r="F78" s="88"/>
      <c r="G78" s="88"/>
      <c r="H78" s="88"/>
      <c r="I78" s="88"/>
      <c r="J78" s="88"/>
      <c r="K78" s="88"/>
      <c r="L78" s="88"/>
      <c r="M78" s="88"/>
      <c r="N78" s="88"/>
      <c r="O78" s="88"/>
      <c r="P78" s="88"/>
      <c r="Q78" s="88"/>
      <c r="R78" s="88"/>
    </row>
    <row r="79" spans="1:21" ht="9.6" customHeight="1" x14ac:dyDescent="0.3"/>
    <row r="80" spans="1:21" ht="9.6" customHeight="1" x14ac:dyDescent="0.3"/>
    <row r="81" spans="1:21" ht="9.6" customHeight="1" x14ac:dyDescent="0.3">
      <c r="S81" s="57" t="s">
        <v>296</v>
      </c>
      <c r="T81" s="57"/>
      <c r="U81" s="57"/>
    </row>
    <row r="82" spans="1:21" ht="9.6" customHeight="1" x14ac:dyDescent="0.3">
      <c r="S82" s="89" t="s">
        <v>297</v>
      </c>
      <c r="T82" s="54"/>
      <c r="U82" s="54"/>
    </row>
    <row r="83" spans="1:21" ht="9.6" customHeight="1" x14ac:dyDescent="0.3">
      <c r="E83" s="57" t="s">
        <v>51</v>
      </c>
      <c r="F83" s="57"/>
      <c r="G83" s="57"/>
      <c r="H83" s="57"/>
      <c r="I83" s="57"/>
      <c r="J83" s="57"/>
      <c r="K83" s="57"/>
      <c r="M83" s="57" t="s">
        <v>52</v>
      </c>
      <c r="N83" s="57"/>
      <c r="O83" s="57"/>
      <c r="P83" s="57"/>
      <c r="Q83" s="57"/>
      <c r="S83" s="57" t="s">
        <v>298</v>
      </c>
      <c r="T83" s="57"/>
      <c r="U83" s="57"/>
    </row>
    <row r="84" spans="1:21" ht="9.6" customHeight="1" x14ac:dyDescent="0.3">
      <c r="E84" s="58" t="s">
        <v>299</v>
      </c>
      <c r="G84" s="58" t="s">
        <v>300</v>
      </c>
      <c r="I84" s="58" t="s">
        <v>301</v>
      </c>
      <c r="M84" s="58" t="s">
        <v>299</v>
      </c>
      <c r="O84" s="58" t="s">
        <v>300</v>
      </c>
    </row>
    <row r="85" spans="1:21" ht="9.6" customHeight="1" x14ac:dyDescent="0.3">
      <c r="E85" s="58" t="s">
        <v>302</v>
      </c>
      <c r="G85" s="58" t="s">
        <v>303</v>
      </c>
      <c r="I85" s="58" t="s">
        <v>304</v>
      </c>
      <c r="K85" s="58" t="s">
        <v>303</v>
      </c>
      <c r="M85" s="58" t="s">
        <v>302</v>
      </c>
      <c r="O85" s="58" t="s">
        <v>303</v>
      </c>
      <c r="Q85" s="58" t="s">
        <v>303</v>
      </c>
    </row>
    <row r="86" spans="1:21" ht="9.6" customHeight="1" x14ac:dyDescent="0.3">
      <c r="A86" s="93" t="s">
        <v>71</v>
      </c>
      <c r="C86" s="93" t="s">
        <v>73</v>
      </c>
      <c r="E86" s="93" t="s">
        <v>305</v>
      </c>
      <c r="G86" s="93" t="s">
        <v>306</v>
      </c>
      <c r="I86" s="93" t="s">
        <v>307</v>
      </c>
      <c r="K86" s="93" t="s">
        <v>306</v>
      </c>
      <c r="M86" s="93" t="s">
        <v>305</v>
      </c>
      <c r="O86" s="93" t="s">
        <v>308</v>
      </c>
      <c r="Q86" s="93" t="s">
        <v>308</v>
      </c>
      <c r="S86" s="93" t="s">
        <v>309</v>
      </c>
      <c r="U86" s="93" t="s">
        <v>310</v>
      </c>
    </row>
    <row r="87" spans="1:21" ht="8.85" customHeight="1" x14ac:dyDescent="0.3"/>
    <row r="88" spans="1:21" ht="8.85" customHeight="1" x14ac:dyDescent="0.3">
      <c r="B88" s="47" t="s">
        <v>284</v>
      </c>
    </row>
    <row r="89" spans="1:21" ht="8.85" customHeight="1" x14ac:dyDescent="0.3">
      <c r="A89" s="47">
        <v>1</v>
      </c>
      <c r="B89" s="90"/>
      <c r="C89" s="47" t="s">
        <v>125</v>
      </c>
      <c r="D89" s="60"/>
      <c r="E89" s="63">
        <v>0</v>
      </c>
      <c r="F89" s="60"/>
      <c r="G89" s="63">
        <v>3928080</v>
      </c>
      <c r="H89" s="60"/>
      <c r="I89" s="63">
        <v>3982327</v>
      </c>
      <c r="J89" s="60"/>
      <c r="K89" s="63">
        <v>49429072</v>
      </c>
      <c r="L89" s="60"/>
      <c r="M89" s="63">
        <v>30004</v>
      </c>
      <c r="N89" s="60"/>
      <c r="O89" s="63">
        <v>3752834</v>
      </c>
      <c r="P89" s="60"/>
      <c r="Q89" s="63">
        <v>6239721</v>
      </c>
      <c r="R89" s="60"/>
      <c r="S89" s="63">
        <v>7071266.6499999985</v>
      </c>
      <c r="T89" s="60"/>
      <c r="U89" s="63">
        <v>898907.26</v>
      </c>
    </row>
    <row r="90" spans="1:21" ht="8.85" customHeight="1" x14ac:dyDescent="0.3">
      <c r="A90" s="47">
        <v>2</v>
      </c>
      <c r="B90" s="90"/>
      <c r="C90" s="47" t="s">
        <v>126</v>
      </c>
      <c r="D90" s="60"/>
      <c r="E90" s="69">
        <v>170315</v>
      </c>
      <c r="F90" s="60"/>
      <c r="G90" s="69">
        <v>19186848</v>
      </c>
      <c r="H90" s="60"/>
      <c r="I90" s="69">
        <v>1937069</v>
      </c>
      <c r="J90" s="60"/>
      <c r="K90" s="69">
        <v>86272189</v>
      </c>
      <c r="L90" s="60"/>
      <c r="M90" s="69">
        <v>42466</v>
      </c>
      <c r="N90" s="60"/>
      <c r="O90" s="69">
        <v>20558475</v>
      </c>
      <c r="P90" s="60"/>
      <c r="Q90" s="69">
        <v>24873677</v>
      </c>
      <c r="R90" s="60"/>
      <c r="S90" s="69">
        <v>17572114.166063998</v>
      </c>
      <c r="T90" s="60"/>
      <c r="U90" s="69">
        <v>714010.99393599993</v>
      </c>
    </row>
    <row r="91" spans="1:21" ht="8.85" customHeight="1" x14ac:dyDescent="0.3">
      <c r="A91" s="47">
        <v>3</v>
      </c>
      <c r="B91" s="90"/>
      <c r="C91" s="47" t="s">
        <v>127</v>
      </c>
      <c r="D91" s="60"/>
      <c r="E91" s="69">
        <v>0</v>
      </c>
      <c r="F91" s="60"/>
      <c r="G91" s="69">
        <v>2097348</v>
      </c>
      <c r="H91" s="60"/>
      <c r="I91" s="69">
        <v>3471340</v>
      </c>
      <c r="J91" s="60"/>
      <c r="K91" s="69">
        <v>19267249</v>
      </c>
      <c r="L91" s="60"/>
      <c r="M91" s="69">
        <v>407011</v>
      </c>
      <c r="N91" s="60"/>
      <c r="O91" s="69">
        <v>1784240</v>
      </c>
      <c r="P91" s="60"/>
      <c r="Q91" s="69">
        <v>5988977</v>
      </c>
      <c r="R91" s="60"/>
      <c r="S91" s="69">
        <v>6439331.8663999997</v>
      </c>
      <c r="T91" s="60"/>
      <c r="U91" s="69">
        <v>467648.06360000005</v>
      </c>
    </row>
    <row r="92" spans="1:21" ht="8.85" customHeight="1" x14ac:dyDescent="0.3">
      <c r="A92" s="47">
        <v>4</v>
      </c>
      <c r="B92" s="90"/>
      <c r="C92" s="47" t="s">
        <v>128</v>
      </c>
      <c r="D92" s="60"/>
      <c r="E92" s="69">
        <v>0</v>
      </c>
      <c r="F92" s="60"/>
      <c r="G92" s="69">
        <v>1337260</v>
      </c>
      <c r="H92" s="60"/>
      <c r="I92" s="69">
        <v>1421784</v>
      </c>
      <c r="J92" s="60"/>
      <c r="K92" s="69">
        <v>14168226</v>
      </c>
      <c r="L92" s="60"/>
      <c r="M92" s="69">
        <v>0</v>
      </c>
      <c r="N92" s="60"/>
      <c r="O92" s="69">
        <v>1997539</v>
      </c>
      <c r="P92" s="60"/>
      <c r="Q92" s="69">
        <v>3330265</v>
      </c>
      <c r="R92" s="60"/>
      <c r="S92" s="69">
        <v>2719225.993400001</v>
      </c>
      <c r="T92" s="60"/>
      <c r="U92" s="69">
        <v>206956.62659999999</v>
      </c>
    </row>
    <row r="93" spans="1:21" ht="8.85" customHeight="1" x14ac:dyDescent="0.3">
      <c r="A93" s="47">
        <v>5</v>
      </c>
      <c r="B93" s="90"/>
      <c r="C93" s="47" t="s">
        <v>129</v>
      </c>
      <c r="D93" s="60"/>
      <c r="E93" s="69">
        <v>0</v>
      </c>
      <c r="F93" s="60"/>
      <c r="G93" s="69">
        <v>3531162</v>
      </c>
      <c r="H93" s="60"/>
      <c r="I93" s="69">
        <v>2652957</v>
      </c>
      <c r="J93" s="60"/>
      <c r="K93" s="69">
        <v>36293340</v>
      </c>
      <c r="L93" s="60"/>
      <c r="M93" s="69">
        <v>137409</v>
      </c>
      <c r="N93" s="60"/>
      <c r="O93" s="69">
        <v>6849079</v>
      </c>
      <c r="P93" s="60"/>
      <c r="Q93" s="69">
        <v>6942149</v>
      </c>
      <c r="R93" s="60"/>
      <c r="S93" s="69">
        <v>5975500.6778399991</v>
      </c>
      <c r="T93" s="60"/>
      <c r="U93" s="69">
        <v>639950.72215999989</v>
      </c>
    </row>
    <row r="94" spans="1:21" ht="8.85" customHeight="1" x14ac:dyDescent="0.3">
      <c r="A94" s="71"/>
      <c r="B94" s="60"/>
      <c r="D94" s="60"/>
      <c r="E94" s="60"/>
      <c r="F94" s="60"/>
      <c r="G94" s="60"/>
      <c r="H94" s="60"/>
      <c r="I94" s="60"/>
      <c r="J94" s="60"/>
      <c r="K94" s="60"/>
      <c r="L94" s="60"/>
      <c r="M94" s="60"/>
      <c r="N94" s="60"/>
      <c r="O94" s="60"/>
      <c r="P94" s="60"/>
      <c r="Q94" s="60"/>
      <c r="R94" s="60"/>
      <c r="S94" s="60"/>
      <c r="T94" s="60"/>
      <c r="U94" s="60"/>
    </row>
    <row r="95" spans="1:21" ht="8.85" customHeight="1" x14ac:dyDescent="0.3">
      <c r="A95" s="47">
        <v>6</v>
      </c>
      <c r="B95" s="90"/>
      <c r="C95" s="47" t="s">
        <v>130</v>
      </c>
      <c r="D95" s="60"/>
      <c r="E95" s="69">
        <v>0</v>
      </c>
      <c r="F95" s="60"/>
      <c r="G95" s="69">
        <v>1618340</v>
      </c>
      <c r="H95" s="60"/>
      <c r="I95" s="69">
        <v>1548741</v>
      </c>
      <c r="J95" s="60"/>
      <c r="K95" s="69">
        <v>21182498</v>
      </c>
      <c r="L95" s="60"/>
      <c r="M95" s="69">
        <v>5312</v>
      </c>
      <c r="N95" s="60"/>
      <c r="O95" s="69">
        <v>3131737</v>
      </c>
      <c r="P95" s="60"/>
      <c r="Q95" s="69">
        <v>4057722</v>
      </c>
      <c r="R95" s="60"/>
      <c r="S95" s="69">
        <v>3348301.9689560002</v>
      </c>
      <c r="T95" s="60"/>
      <c r="U95" s="69">
        <v>422678.37104399997</v>
      </c>
    </row>
    <row r="96" spans="1:21" ht="8.85" customHeight="1" x14ac:dyDescent="0.3">
      <c r="A96" s="47">
        <v>7</v>
      </c>
      <c r="B96" s="90"/>
      <c r="C96" s="47" t="s">
        <v>131</v>
      </c>
      <c r="D96" s="60"/>
      <c r="E96" s="69">
        <v>0</v>
      </c>
      <c r="F96" s="60"/>
      <c r="G96" s="69">
        <v>40457586</v>
      </c>
      <c r="H96" s="60"/>
      <c r="I96" s="69">
        <v>14858499</v>
      </c>
      <c r="J96" s="60"/>
      <c r="K96" s="69">
        <v>131914753</v>
      </c>
      <c r="L96" s="60"/>
      <c r="M96" s="69">
        <v>0</v>
      </c>
      <c r="N96" s="60"/>
      <c r="O96" s="69">
        <v>35189594</v>
      </c>
      <c r="P96" s="60"/>
      <c r="Q96" s="69">
        <v>107827335</v>
      </c>
      <c r="R96" s="60"/>
      <c r="S96" s="69">
        <v>8407514.2567540016</v>
      </c>
      <c r="T96" s="60"/>
      <c r="U96" s="69">
        <v>796165.54324600007</v>
      </c>
    </row>
    <row r="97" spans="1:21" ht="8.85" customHeight="1" x14ac:dyDescent="0.3">
      <c r="A97" s="47">
        <v>8</v>
      </c>
      <c r="B97" s="90"/>
      <c r="C97" s="47" t="s">
        <v>132</v>
      </c>
      <c r="D97" s="60"/>
      <c r="E97" s="69">
        <v>0</v>
      </c>
      <c r="F97" s="60"/>
      <c r="G97" s="69">
        <v>6540518</v>
      </c>
      <c r="H97" s="60"/>
      <c r="I97" s="69">
        <v>4550072</v>
      </c>
      <c r="J97" s="60"/>
      <c r="K97" s="69">
        <v>76536519</v>
      </c>
      <c r="L97" s="60"/>
      <c r="M97" s="69">
        <v>575990</v>
      </c>
      <c r="N97" s="60"/>
      <c r="O97" s="69">
        <v>10211816</v>
      </c>
      <c r="P97" s="60"/>
      <c r="Q97" s="69">
        <v>28240829</v>
      </c>
      <c r="R97" s="60"/>
      <c r="S97" s="69">
        <v>20634301.011636</v>
      </c>
      <c r="T97" s="60"/>
      <c r="U97" s="69">
        <v>1002650.718364</v>
      </c>
    </row>
    <row r="98" spans="1:21" ht="8.85" customHeight="1" x14ac:dyDescent="0.3">
      <c r="A98" s="47">
        <v>9</v>
      </c>
      <c r="B98" s="90"/>
      <c r="C98" s="47" t="s">
        <v>133</v>
      </c>
      <c r="D98" s="60"/>
      <c r="E98" s="69">
        <v>0</v>
      </c>
      <c r="F98" s="60"/>
      <c r="G98" s="69">
        <v>194698</v>
      </c>
      <c r="H98" s="60"/>
      <c r="I98" s="69">
        <v>976970</v>
      </c>
      <c r="J98" s="60"/>
      <c r="K98" s="69">
        <v>3051643</v>
      </c>
      <c r="L98" s="60"/>
      <c r="M98" s="69">
        <v>492730</v>
      </c>
      <c r="N98" s="60"/>
      <c r="O98" s="69">
        <v>1068395</v>
      </c>
      <c r="P98" s="60"/>
      <c r="Q98" s="69">
        <v>1399308</v>
      </c>
      <c r="R98" s="60"/>
      <c r="S98" s="69">
        <v>3585475.8958000005</v>
      </c>
      <c r="T98" s="60"/>
      <c r="U98" s="69">
        <v>74209.624200000006</v>
      </c>
    </row>
    <row r="99" spans="1:21" ht="8.85" customHeight="1" x14ac:dyDescent="0.3">
      <c r="A99" s="47">
        <v>10</v>
      </c>
      <c r="B99" s="90"/>
      <c r="C99" s="47" t="s">
        <v>134</v>
      </c>
      <c r="D99" s="60"/>
      <c r="E99" s="69">
        <v>0</v>
      </c>
      <c r="F99" s="60"/>
      <c r="G99" s="69">
        <v>8246339</v>
      </c>
      <c r="H99" s="60"/>
      <c r="I99" s="69">
        <v>4213047</v>
      </c>
      <c r="J99" s="60"/>
      <c r="K99" s="69">
        <v>74555174</v>
      </c>
      <c r="L99" s="60"/>
      <c r="M99" s="69">
        <v>78373</v>
      </c>
      <c r="N99" s="60"/>
      <c r="O99" s="69">
        <v>17409684</v>
      </c>
      <c r="P99" s="60"/>
      <c r="Q99" s="69">
        <v>15515198</v>
      </c>
      <c r="R99" s="60"/>
      <c r="S99" s="69">
        <v>12866675.600080002</v>
      </c>
      <c r="T99" s="60"/>
      <c r="U99" s="69">
        <v>882514.44992000004</v>
      </c>
    </row>
    <row r="100" spans="1:21" ht="8.85" customHeight="1" x14ac:dyDescent="0.3">
      <c r="A100" s="71"/>
      <c r="B100" s="60"/>
      <c r="D100" s="60"/>
      <c r="E100" s="60"/>
      <c r="F100" s="60"/>
      <c r="G100" s="60"/>
      <c r="H100" s="60"/>
      <c r="I100" s="60"/>
      <c r="J100" s="60"/>
      <c r="K100" s="60"/>
      <c r="L100" s="60"/>
      <c r="M100" s="60"/>
      <c r="N100" s="60"/>
      <c r="O100" s="60"/>
      <c r="P100" s="60"/>
      <c r="Q100" s="60"/>
      <c r="R100" s="60"/>
      <c r="S100" s="60"/>
      <c r="T100" s="60"/>
      <c r="U100" s="60"/>
    </row>
    <row r="101" spans="1:21" ht="8.85" customHeight="1" x14ac:dyDescent="0.3">
      <c r="A101" s="47">
        <v>11</v>
      </c>
      <c r="B101" s="90"/>
      <c r="C101" s="47" t="s">
        <v>135</v>
      </c>
      <c r="D101" s="60"/>
      <c r="E101" s="69">
        <v>0</v>
      </c>
      <c r="F101" s="60"/>
      <c r="G101" s="69">
        <v>461717</v>
      </c>
      <c r="H101" s="60"/>
      <c r="I101" s="69">
        <v>1038015</v>
      </c>
      <c r="J101" s="60"/>
      <c r="K101" s="69">
        <v>6703346</v>
      </c>
      <c r="L101" s="60"/>
      <c r="M101" s="69">
        <v>218819</v>
      </c>
      <c r="N101" s="60"/>
      <c r="O101" s="69">
        <v>1071063</v>
      </c>
      <c r="P101" s="60"/>
      <c r="Q101" s="69">
        <v>2072402</v>
      </c>
      <c r="R101" s="60"/>
      <c r="S101" s="69">
        <v>6365652.5268000001</v>
      </c>
      <c r="T101" s="60"/>
      <c r="U101" s="69">
        <v>93875.983200000002</v>
      </c>
    </row>
    <row r="102" spans="1:21" ht="8.85" customHeight="1" x14ac:dyDescent="0.3">
      <c r="A102" s="47">
        <v>12</v>
      </c>
      <c r="B102" s="90"/>
      <c r="C102" s="47" t="s">
        <v>136</v>
      </c>
      <c r="D102" s="60"/>
      <c r="E102" s="69">
        <v>0</v>
      </c>
      <c r="F102" s="60"/>
      <c r="G102" s="69">
        <v>4399153</v>
      </c>
      <c r="H102" s="60"/>
      <c r="I102" s="69">
        <v>4704460</v>
      </c>
      <c r="J102" s="60"/>
      <c r="K102" s="69">
        <v>30792058</v>
      </c>
      <c r="L102" s="60"/>
      <c r="M102" s="69">
        <v>261075</v>
      </c>
      <c r="N102" s="60"/>
      <c r="O102" s="69">
        <v>7686041</v>
      </c>
      <c r="P102" s="60"/>
      <c r="Q102" s="69">
        <v>4473548</v>
      </c>
      <c r="R102" s="60"/>
      <c r="S102" s="69">
        <v>8641400.0357659999</v>
      </c>
      <c r="T102" s="60"/>
      <c r="U102" s="69">
        <v>189390.33423400001</v>
      </c>
    </row>
    <row r="103" spans="1:21" ht="8.85" customHeight="1" x14ac:dyDescent="0.3">
      <c r="A103" s="47">
        <v>13</v>
      </c>
      <c r="B103" s="90"/>
      <c r="C103" s="47" t="s">
        <v>137</v>
      </c>
      <c r="D103" s="60"/>
      <c r="E103" s="69">
        <v>0</v>
      </c>
      <c r="F103" s="60"/>
      <c r="G103" s="69">
        <v>1807419</v>
      </c>
      <c r="H103" s="60"/>
      <c r="I103" s="69">
        <v>1890115</v>
      </c>
      <c r="J103" s="60"/>
      <c r="K103" s="69">
        <v>16711379</v>
      </c>
      <c r="L103" s="60"/>
      <c r="M103" s="69">
        <v>0</v>
      </c>
      <c r="N103" s="60"/>
      <c r="O103" s="69">
        <v>2621103</v>
      </c>
      <c r="P103" s="60"/>
      <c r="Q103" s="69">
        <v>4909510</v>
      </c>
      <c r="R103" s="60"/>
      <c r="S103" s="69">
        <v>6563784.8627800001</v>
      </c>
      <c r="T103" s="60"/>
      <c r="U103" s="69">
        <v>686433.92721999995</v>
      </c>
    </row>
    <row r="104" spans="1:21" ht="8.85" customHeight="1" x14ac:dyDescent="0.3">
      <c r="A104" s="47">
        <v>14</v>
      </c>
      <c r="B104" s="90"/>
      <c r="C104" s="47" t="s">
        <v>138</v>
      </c>
      <c r="D104" s="60"/>
      <c r="E104" s="69">
        <v>0</v>
      </c>
      <c r="F104" s="60"/>
      <c r="G104" s="69">
        <v>2450376</v>
      </c>
      <c r="H104" s="60"/>
      <c r="I104" s="69">
        <v>2569553</v>
      </c>
      <c r="J104" s="60"/>
      <c r="K104" s="69">
        <v>27394736</v>
      </c>
      <c r="L104" s="60"/>
      <c r="M104" s="69">
        <v>0</v>
      </c>
      <c r="N104" s="60"/>
      <c r="O104" s="69">
        <v>3498422</v>
      </c>
      <c r="P104" s="60"/>
      <c r="Q104" s="69">
        <v>12749342</v>
      </c>
      <c r="R104" s="60"/>
      <c r="S104" s="69">
        <v>6370443.0537</v>
      </c>
      <c r="T104" s="60"/>
      <c r="U104" s="69">
        <v>1812855.5663000001</v>
      </c>
    </row>
    <row r="105" spans="1:21" ht="8.85" customHeight="1" x14ac:dyDescent="0.3">
      <c r="A105" s="47">
        <v>15</v>
      </c>
      <c r="B105" s="90"/>
      <c r="C105" s="47" t="s">
        <v>139</v>
      </c>
      <c r="D105" s="60"/>
      <c r="E105" s="69">
        <v>0</v>
      </c>
      <c r="F105" s="60"/>
      <c r="G105" s="69">
        <v>1592397</v>
      </c>
      <c r="H105" s="60"/>
      <c r="I105" s="69">
        <v>1443957</v>
      </c>
      <c r="J105" s="60"/>
      <c r="K105" s="69">
        <v>19041159</v>
      </c>
      <c r="L105" s="60"/>
      <c r="M105" s="69">
        <v>0</v>
      </c>
      <c r="N105" s="60"/>
      <c r="O105" s="69">
        <v>2498370</v>
      </c>
      <c r="P105" s="60"/>
      <c r="Q105" s="69">
        <v>5756290</v>
      </c>
      <c r="R105" s="60"/>
      <c r="S105" s="69">
        <v>4773496.433600001</v>
      </c>
      <c r="T105" s="60"/>
      <c r="U105" s="69">
        <v>459221.86639999994</v>
      </c>
    </row>
    <row r="106" spans="1:21" ht="8.85" customHeight="1" x14ac:dyDescent="0.3">
      <c r="A106" s="71"/>
      <c r="B106" s="60"/>
      <c r="D106" s="60"/>
      <c r="E106" s="60"/>
      <c r="F106" s="60"/>
      <c r="G106" s="60"/>
      <c r="H106" s="60"/>
      <c r="I106" s="60"/>
      <c r="J106" s="60"/>
      <c r="K106" s="60"/>
      <c r="L106" s="60"/>
      <c r="M106" s="60"/>
      <c r="N106" s="60"/>
      <c r="O106" s="60"/>
      <c r="P106" s="60"/>
      <c r="Q106" s="60"/>
      <c r="R106" s="60"/>
      <c r="S106" s="60"/>
      <c r="T106" s="60"/>
      <c r="U106" s="60"/>
    </row>
    <row r="107" spans="1:21" ht="8.85" customHeight="1" x14ac:dyDescent="0.3">
      <c r="A107" s="47">
        <v>16</v>
      </c>
      <c r="B107" s="90"/>
      <c r="C107" s="47" t="s">
        <v>140</v>
      </c>
      <c r="D107" s="60"/>
      <c r="E107" s="69">
        <v>0</v>
      </c>
      <c r="F107" s="60"/>
      <c r="G107" s="69">
        <v>4985201</v>
      </c>
      <c r="H107" s="60"/>
      <c r="I107" s="69">
        <v>3721569</v>
      </c>
      <c r="J107" s="60"/>
      <c r="K107" s="69">
        <v>66361186</v>
      </c>
      <c r="L107" s="60"/>
      <c r="M107" s="69">
        <v>0</v>
      </c>
      <c r="N107" s="60"/>
      <c r="O107" s="69">
        <v>6090929</v>
      </c>
      <c r="P107" s="60"/>
      <c r="Q107" s="69">
        <v>17007598</v>
      </c>
      <c r="R107" s="60"/>
      <c r="S107" s="69">
        <v>12020065.785199998</v>
      </c>
      <c r="T107" s="60"/>
      <c r="U107" s="69">
        <v>1259530.6148000001</v>
      </c>
    </row>
    <row r="108" spans="1:21" ht="8.85" customHeight="1" x14ac:dyDescent="0.3">
      <c r="A108" s="47">
        <v>17</v>
      </c>
      <c r="B108" s="90"/>
      <c r="C108" s="47" t="s">
        <v>141</v>
      </c>
      <c r="D108" s="60"/>
      <c r="E108" s="69">
        <v>0</v>
      </c>
      <c r="F108" s="60"/>
      <c r="G108" s="69">
        <v>3277036</v>
      </c>
      <c r="H108" s="60"/>
      <c r="I108" s="69">
        <v>2177214</v>
      </c>
      <c r="J108" s="60"/>
      <c r="K108" s="69">
        <v>33267488</v>
      </c>
      <c r="L108" s="60"/>
      <c r="M108" s="69">
        <v>1698</v>
      </c>
      <c r="N108" s="60"/>
      <c r="O108" s="69">
        <v>6128302</v>
      </c>
      <c r="P108" s="60"/>
      <c r="Q108" s="69">
        <v>5482508</v>
      </c>
      <c r="R108" s="60"/>
      <c r="S108" s="69">
        <v>6669917.429800001</v>
      </c>
      <c r="T108" s="60"/>
      <c r="U108" s="69">
        <v>423856.16019999998</v>
      </c>
    </row>
    <row r="109" spans="1:21" ht="8.85" customHeight="1" x14ac:dyDescent="0.3">
      <c r="A109" s="47">
        <v>18</v>
      </c>
      <c r="B109" s="90"/>
      <c r="C109" s="47" t="s">
        <v>142</v>
      </c>
      <c r="D109" s="60"/>
      <c r="E109" s="69">
        <v>0</v>
      </c>
      <c r="F109" s="60"/>
      <c r="G109" s="69">
        <v>1999174</v>
      </c>
      <c r="H109" s="60"/>
      <c r="I109" s="69">
        <v>2549854</v>
      </c>
      <c r="J109" s="60"/>
      <c r="K109" s="69">
        <v>37807524</v>
      </c>
      <c r="L109" s="60"/>
      <c r="M109" s="69">
        <v>32223</v>
      </c>
      <c r="N109" s="60"/>
      <c r="O109" s="69">
        <v>5207120</v>
      </c>
      <c r="P109" s="60"/>
      <c r="Q109" s="69">
        <v>10469338</v>
      </c>
      <c r="R109" s="60"/>
      <c r="S109" s="69">
        <v>12225497.283800002</v>
      </c>
      <c r="T109" s="60"/>
      <c r="U109" s="69">
        <v>914768.20620000002</v>
      </c>
    </row>
    <row r="110" spans="1:21" ht="8.85" customHeight="1" x14ac:dyDescent="0.3">
      <c r="A110" s="47">
        <v>19</v>
      </c>
      <c r="B110" s="90"/>
      <c r="C110" s="47" t="s">
        <v>143</v>
      </c>
      <c r="D110" s="60"/>
      <c r="E110" s="69">
        <v>0</v>
      </c>
      <c r="F110" s="60"/>
      <c r="G110" s="69">
        <v>821892</v>
      </c>
      <c r="H110" s="60"/>
      <c r="I110" s="69">
        <v>999623</v>
      </c>
      <c r="J110" s="60"/>
      <c r="K110" s="69">
        <v>6645527</v>
      </c>
      <c r="L110" s="60"/>
      <c r="M110" s="69">
        <v>1095</v>
      </c>
      <c r="N110" s="60"/>
      <c r="O110" s="69">
        <v>1148657</v>
      </c>
      <c r="P110" s="60"/>
      <c r="Q110" s="69">
        <v>1492899</v>
      </c>
      <c r="R110" s="60"/>
      <c r="S110" s="69">
        <v>1708469.9667999998</v>
      </c>
      <c r="T110" s="60"/>
      <c r="U110" s="69">
        <v>99578.223200000008</v>
      </c>
    </row>
    <row r="111" spans="1:21" ht="8.85" customHeight="1" x14ac:dyDescent="0.3">
      <c r="A111" s="47">
        <v>20</v>
      </c>
      <c r="B111" s="90"/>
      <c r="C111" s="47" t="s">
        <v>144</v>
      </c>
      <c r="D111" s="60"/>
      <c r="E111" s="69">
        <v>0</v>
      </c>
      <c r="F111" s="60"/>
      <c r="G111" s="69">
        <v>917839</v>
      </c>
      <c r="H111" s="60"/>
      <c r="I111" s="69">
        <v>1950840</v>
      </c>
      <c r="J111" s="60"/>
      <c r="K111" s="69">
        <v>16930163</v>
      </c>
      <c r="L111" s="60"/>
      <c r="M111" s="69">
        <v>9897</v>
      </c>
      <c r="N111" s="60"/>
      <c r="O111" s="69">
        <v>1801642</v>
      </c>
      <c r="P111" s="60"/>
      <c r="Q111" s="69">
        <v>6156375</v>
      </c>
      <c r="R111" s="60"/>
      <c r="S111" s="69">
        <v>4818209.0024000006</v>
      </c>
      <c r="T111" s="60"/>
      <c r="U111" s="69">
        <v>432559.0576</v>
      </c>
    </row>
    <row r="112" spans="1:21" ht="8.85" customHeight="1" x14ac:dyDescent="0.3">
      <c r="A112" s="71"/>
      <c r="B112" s="60"/>
      <c r="D112" s="60"/>
      <c r="E112" s="60"/>
      <c r="F112" s="60"/>
      <c r="G112" s="60"/>
      <c r="H112" s="60"/>
      <c r="I112" s="60"/>
      <c r="J112" s="60"/>
      <c r="K112" s="60"/>
      <c r="L112" s="60"/>
      <c r="M112" s="60"/>
      <c r="N112" s="60"/>
      <c r="O112" s="60"/>
      <c r="P112" s="60"/>
      <c r="Q112" s="60"/>
      <c r="R112" s="60"/>
      <c r="S112" s="60"/>
      <c r="T112" s="60"/>
      <c r="U112" s="60"/>
    </row>
    <row r="113" spans="1:21" ht="8.85" customHeight="1" x14ac:dyDescent="0.3">
      <c r="A113" s="47">
        <v>21</v>
      </c>
      <c r="B113" s="90"/>
      <c r="C113" s="47" t="s">
        <v>145</v>
      </c>
      <c r="D113" s="60"/>
      <c r="E113" s="69">
        <v>0</v>
      </c>
      <c r="F113" s="60"/>
      <c r="G113" s="69">
        <v>57383778</v>
      </c>
      <c r="H113" s="60"/>
      <c r="I113" s="69">
        <v>8488843</v>
      </c>
      <c r="J113" s="60"/>
      <c r="K113" s="69">
        <v>445328486</v>
      </c>
      <c r="L113" s="60"/>
      <c r="M113" s="69">
        <v>0</v>
      </c>
      <c r="N113" s="60"/>
      <c r="O113" s="69">
        <v>67918799</v>
      </c>
      <c r="P113" s="60"/>
      <c r="Q113" s="69">
        <v>75218801</v>
      </c>
      <c r="R113" s="60"/>
      <c r="S113" s="69">
        <v>48683775.669120006</v>
      </c>
      <c r="T113" s="60"/>
      <c r="U113" s="69">
        <v>1866247.5108800002</v>
      </c>
    </row>
    <row r="114" spans="1:21" ht="8.85" customHeight="1" x14ac:dyDescent="0.3">
      <c r="A114" s="47">
        <v>22</v>
      </c>
      <c r="B114" s="90"/>
      <c r="C114" s="47" t="s">
        <v>146</v>
      </c>
      <c r="D114" s="60"/>
      <c r="E114" s="69">
        <v>0</v>
      </c>
      <c r="F114" s="60"/>
      <c r="G114" s="69">
        <v>2950982</v>
      </c>
      <c r="H114" s="60"/>
      <c r="I114" s="69">
        <v>1392834</v>
      </c>
      <c r="J114" s="60"/>
      <c r="K114" s="69">
        <v>10516994</v>
      </c>
      <c r="L114" s="60"/>
      <c r="M114" s="69">
        <v>6717</v>
      </c>
      <c r="N114" s="60"/>
      <c r="O114" s="69">
        <v>1810381</v>
      </c>
      <c r="P114" s="60"/>
      <c r="Q114" s="69">
        <v>3531920</v>
      </c>
      <c r="R114" s="60"/>
      <c r="S114" s="69">
        <v>4124043.0150000001</v>
      </c>
      <c r="T114" s="60"/>
      <c r="U114" s="69">
        <v>54131.485000000001</v>
      </c>
    </row>
    <row r="115" spans="1:21" ht="8.85" customHeight="1" x14ac:dyDescent="0.3">
      <c r="A115" s="47">
        <v>23</v>
      </c>
      <c r="B115" s="90"/>
      <c r="C115" s="47" t="s">
        <v>147</v>
      </c>
      <c r="D115" s="60"/>
      <c r="E115" s="69">
        <v>0</v>
      </c>
      <c r="F115" s="60"/>
      <c r="G115" s="69">
        <v>480224</v>
      </c>
      <c r="H115" s="60"/>
      <c r="I115" s="69">
        <v>952774</v>
      </c>
      <c r="J115" s="60"/>
      <c r="K115" s="69">
        <v>5746469</v>
      </c>
      <c r="L115" s="60"/>
      <c r="M115" s="69">
        <v>335837</v>
      </c>
      <c r="N115" s="60"/>
      <c r="O115" s="69">
        <v>630770</v>
      </c>
      <c r="P115" s="60"/>
      <c r="Q115" s="69">
        <v>1990168</v>
      </c>
      <c r="R115" s="60"/>
      <c r="S115" s="69">
        <v>2677365.4348000004</v>
      </c>
      <c r="T115" s="60"/>
      <c r="U115" s="69">
        <v>106012.4752</v>
      </c>
    </row>
    <row r="116" spans="1:21" ht="8.85" customHeight="1" x14ac:dyDescent="0.3">
      <c r="A116" s="47">
        <v>24</v>
      </c>
      <c r="B116" s="90"/>
      <c r="C116" s="47" t="s">
        <v>148</v>
      </c>
      <c r="D116" s="60"/>
      <c r="E116" s="69">
        <v>0</v>
      </c>
      <c r="F116" s="60"/>
      <c r="G116" s="69">
        <v>5071666</v>
      </c>
      <c r="H116" s="60"/>
      <c r="I116" s="69">
        <v>4149584</v>
      </c>
      <c r="J116" s="60"/>
      <c r="K116" s="69">
        <v>62184032</v>
      </c>
      <c r="L116" s="60"/>
      <c r="M116" s="69">
        <v>0</v>
      </c>
      <c r="N116" s="60"/>
      <c r="O116" s="69">
        <v>7249274</v>
      </c>
      <c r="P116" s="60"/>
      <c r="Q116" s="69">
        <v>15362435</v>
      </c>
      <c r="R116" s="60"/>
      <c r="S116" s="69">
        <v>6613395.0953599997</v>
      </c>
      <c r="T116" s="60"/>
      <c r="U116" s="69">
        <v>420318.54463999998</v>
      </c>
    </row>
    <row r="117" spans="1:21" ht="8.85" customHeight="1" x14ac:dyDescent="0.3">
      <c r="A117" s="47">
        <v>25</v>
      </c>
      <c r="B117" s="90"/>
      <c r="C117" s="47" t="s">
        <v>149</v>
      </c>
      <c r="D117" s="60"/>
      <c r="E117" s="69">
        <v>64006</v>
      </c>
      <c r="F117" s="60"/>
      <c r="G117" s="69">
        <v>1212846</v>
      </c>
      <c r="H117" s="60"/>
      <c r="I117" s="69">
        <v>1274057</v>
      </c>
      <c r="J117" s="60"/>
      <c r="K117" s="69">
        <v>11967197</v>
      </c>
      <c r="L117" s="60"/>
      <c r="M117" s="69">
        <v>0</v>
      </c>
      <c r="N117" s="60"/>
      <c r="O117" s="69">
        <v>1843417</v>
      </c>
      <c r="P117" s="60"/>
      <c r="Q117" s="69">
        <v>3735323</v>
      </c>
      <c r="R117" s="60"/>
      <c r="S117" s="69">
        <v>2905518.3664900009</v>
      </c>
      <c r="T117" s="60"/>
      <c r="U117" s="69">
        <v>305489.25351000001</v>
      </c>
    </row>
    <row r="118" spans="1:21" ht="8.85" customHeight="1" x14ac:dyDescent="0.3">
      <c r="A118" s="71"/>
      <c r="B118" s="60"/>
      <c r="D118" s="60"/>
      <c r="E118" s="60"/>
      <c r="F118" s="60"/>
      <c r="G118" s="60"/>
      <c r="H118" s="60"/>
      <c r="I118" s="60"/>
      <c r="J118" s="60"/>
      <c r="K118" s="60"/>
      <c r="L118" s="60"/>
      <c r="M118" s="60"/>
      <c r="N118" s="60"/>
      <c r="O118" s="60"/>
      <c r="P118" s="60"/>
      <c r="Q118" s="60"/>
      <c r="R118" s="60"/>
      <c r="S118" s="60"/>
      <c r="T118" s="60"/>
      <c r="U118" s="60"/>
    </row>
    <row r="119" spans="1:21" ht="8.85" customHeight="1" x14ac:dyDescent="0.3">
      <c r="A119" s="47">
        <v>26</v>
      </c>
      <c r="B119" s="90"/>
      <c r="C119" s="47" t="s">
        <v>150</v>
      </c>
      <c r="D119" s="60"/>
      <c r="E119" s="69">
        <v>0</v>
      </c>
      <c r="F119" s="60"/>
      <c r="G119" s="69">
        <v>1333651</v>
      </c>
      <c r="H119" s="60"/>
      <c r="I119" s="69">
        <v>1898023</v>
      </c>
      <c r="J119" s="60"/>
      <c r="K119" s="69">
        <v>21946783</v>
      </c>
      <c r="L119" s="60"/>
      <c r="M119" s="69">
        <v>69415</v>
      </c>
      <c r="N119" s="60"/>
      <c r="O119" s="69">
        <v>2500413</v>
      </c>
      <c r="P119" s="60"/>
      <c r="Q119" s="69">
        <v>8091679</v>
      </c>
      <c r="R119" s="60"/>
      <c r="S119" s="69">
        <v>3886950.5725200004</v>
      </c>
      <c r="T119" s="60"/>
      <c r="U119" s="69">
        <v>822967.19747999997</v>
      </c>
    </row>
    <row r="120" spans="1:21" ht="8.85" customHeight="1" x14ac:dyDescent="0.3">
      <c r="A120" s="47">
        <v>27</v>
      </c>
      <c r="B120" s="90"/>
      <c r="C120" s="47" t="s">
        <v>151</v>
      </c>
      <c r="D120" s="60"/>
      <c r="E120" s="69">
        <v>0</v>
      </c>
      <c r="F120" s="60"/>
      <c r="G120" s="69">
        <v>4638337</v>
      </c>
      <c r="H120" s="60"/>
      <c r="I120" s="69">
        <v>2429727</v>
      </c>
      <c r="J120" s="60"/>
      <c r="K120" s="69">
        <v>38208888</v>
      </c>
      <c r="L120" s="60"/>
      <c r="M120" s="69">
        <v>989</v>
      </c>
      <c r="N120" s="60"/>
      <c r="O120" s="69">
        <v>5837229</v>
      </c>
      <c r="P120" s="60"/>
      <c r="Q120" s="69">
        <v>5603316</v>
      </c>
      <c r="R120" s="60"/>
      <c r="S120" s="69">
        <v>9133459.677120002</v>
      </c>
      <c r="T120" s="60"/>
      <c r="U120" s="69">
        <v>488139.54287999996</v>
      </c>
    </row>
    <row r="121" spans="1:21" ht="8.85" customHeight="1" x14ac:dyDescent="0.3">
      <c r="A121" s="47">
        <v>28</v>
      </c>
      <c r="B121" s="90"/>
      <c r="C121" s="47" t="s">
        <v>152</v>
      </c>
      <c r="D121" s="60"/>
      <c r="E121" s="69">
        <v>0</v>
      </c>
      <c r="F121" s="60"/>
      <c r="G121" s="69">
        <v>1559988</v>
      </c>
      <c r="H121" s="60"/>
      <c r="I121" s="69">
        <v>1279799</v>
      </c>
      <c r="J121" s="60"/>
      <c r="K121" s="69">
        <v>10734121</v>
      </c>
      <c r="L121" s="60"/>
      <c r="M121" s="69">
        <v>0</v>
      </c>
      <c r="N121" s="60"/>
      <c r="O121" s="69">
        <v>1735503</v>
      </c>
      <c r="P121" s="60"/>
      <c r="Q121" s="69">
        <v>3591750</v>
      </c>
      <c r="R121" s="60"/>
      <c r="S121" s="69">
        <v>2921671.8152000001</v>
      </c>
      <c r="T121" s="60"/>
      <c r="U121" s="69">
        <v>298784.18480000005</v>
      </c>
    </row>
    <row r="122" spans="1:21" ht="8.85" customHeight="1" x14ac:dyDescent="0.3">
      <c r="A122" s="47">
        <v>29</v>
      </c>
      <c r="B122" s="90"/>
      <c r="C122" s="47" t="s">
        <v>94</v>
      </c>
      <c r="D122" s="60"/>
      <c r="E122" s="69">
        <v>0</v>
      </c>
      <c r="F122" s="60"/>
      <c r="G122" s="69">
        <v>265311412</v>
      </c>
      <c r="H122" s="60"/>
      <c r="I122" s="69">
        <v>29512802</v>
      </c>
      <c r="J122" s="60"/>
      <c r="K122" s="69">
        <v>955747544</v>
      </c>
      <c r="L122" s="60"/>
      <c r="M122" s="69">
        <v>40751</v>
      </c>
      <c r="N122" s="60"/>
      <c r="O122" s="69">
        <v>255200629</v>
      </c>
      <c r="P122" s="60"/>
      <c r="Q122" s="69">
        <v>325631416</v>
      </c>
      <c r="R122" s="60"/>
      <c r="S122" s="69">
        <v>110248450.27749999</v>
      </c>
      <c r="T122" s="60"/>
      <c r="U122" s="69">
        <v>2124934.6524999999</v>
      </c>
    </row>
    <row r="123" spans="1:21" ht="8.85" customHeight="1" x14ac:dyDescent="0.3">
      <c r="A123" s="47">
        <v>30</v>
      </c>
      <c r="B123" s="90"/>
      <c r="C123" s="47" t="s">
        <v>153</v>
      </c>
      <c r="D123" s="60"/>
      <c r="E123" s="69">
        <v>0</v>
      </c>
      <c r="F123" s="60"/>
      <c r="G123" s="69">
        <v>15925913</v>
      </c>
      <c r="H123" s="60"/>
      <c r="I123" s="69">
        <v>3346694</v>
      </c>
      <c r="J123" s="60"/>
      <c r="K123" s="69">
        <v>65582574</v>
      </c>
      <c r="L123" s="60"/>
      <c r="M123" s="69">
        <v>2943</v>
      </c>
      <c r="N123" s="60"/>
      <c r="O123" s="69">
        <v>10118614</v>
      </c>
      <c r="P123" s="60"/>
      <c r="Q123" s="69">
        <v>20082630</v>
      </c>
      <c r="R123" s="60"/>
      <c r="S123" s="69">
        <v>13653522.612739999</v>
      </c>
      <c r="T123" s="60"/>
      <c r="U123" s="69">
        <v>257990.94726000002</v>
      </c>
    </row>
    <row r="124" spans="1:21" ht="8.85" customHeight="1" x14ac:dyDescent="0.3">
      <c r="A124" s="71"/>
      <c r="B124" s="60"/>
      <c r="D124" s="60"/>
      <c r="E124" s="60"/>
      <c r="F124" s="60"/>
      <c r="G124" s="60"/>
      <c r="H124" s="60"/>
      <c r="I124" s="60"/>
      <c r="J124" s="60"/>
      <c r="K124" s="60"/>
      <c r="L124" s="60"/>
      <c r="M124" s="60"/>
      <c r="N124" s="60"/>
      <c r="O124" s="60"/>
      <c r="P124" s="60"/>
      <c r="Q124" s="60"/>
      <c r="R124" s="60"/>
      <c r="S124" s="60"/>
      <c r="T124" s="60"/>
      <c r="U124" s="60"/>
    </row>
    <row r="125" spans="1:21" ht="8.85" customHeight="1" x14ac:dyDescent="0.3">
      <c r="A125" s="47">
        <v>31</v>
      </c>
      <c r="B125" s="90"/>
      <c r="C125" s="47" t="s">
        <v>154</v>
      </c>
      <c r="D125" s="60"/>
      <c r="E125" s="69">
        <v>0</v>
      </c>
      <c r="F125" s="60"/>
      <c r="G125" s="69">
        <v>1443004</v>
      </c>
      <c r="H125" s="60"/>
      <c r="I125" s="69">
        <v>1480905</v>
      </c>
      <c r="J125" s="60"/>
      <c r="K125" s="69">
        <v>16771646</v>
      </c>
      <c r="L125" s="60"/>
      <c r="M125" s="69">
        <v>0</v>
      </c>
      <c r="N125" s="60"/>
      <c r="O125" s="69">
        <v>2897460</v>
      </c>
      <c r="P125" s="60"/>
      <c r="Q125" s="69">
        <v>4489658</v>
      </c>
      <c r="R125" s="60"/>
      <c r="S125" s="69">
        <v>5524576.0800000001</v>
      </c>
      <c r="T125" s="60"/>
      <c r="U125" s="69">
        <v>307728.44999999995</v>
      </c>
    </row>
    <row r="126" spans="1:21" ht="8.85" customHeight="1" x14ac:dyDescent="0.3">
      <c r="A126" s="47">
        <v>32</v>
      </c>
      <c r="B126" s="90"/>
      <c r="C126" s="47" t="s">
        <v>155</v>
      </c>
      <c r="D126" s="60"/>
      <c r="E126" s="69">
        <v>0</v>
      </c>
      <c r="F126" s="60"/>
      <c r="G126" s="69">
        <v>3708677</v>
      </c>
      <c r="H126" s="60"/>
      <c r="I126" s="69">
        <v>2004691</v>
      </c>
      <c r="J126" s="60"/>
      <c r="K126" s="69">
        <v>27777776</v>
      </c>
      <c r="L126" s="60"/>
      <c r="M126" s="69">
        <v>0</v>
      </c>
      <c r="N126" s="60"/>
      <c r="O126" s="69">
        <v>3479490</v>
      </c>
      <c r="P126" s="60"/>
      <c r="Q126" s="69">
        <v>5155500</v>
      </c>
      <c r="R126" s="60"/>
      <c r="S126" s="69">
        <v>2921603.4564000005</v>
      </c>
      <c r="T126" s="60"/>
      <c r="U126" s="69">
        <v>228340.23359999998</v>
      </c>
    </row>
    <row r="127" spans="1:21" ht="8.85" customHeight="1" x14ac:dyDescent="0.3">
      <c r="A127" s="47">
        <v>33</v>
      </c>
      <c r="B127" s="90"/>
      <c r="C127" s="47" t="s">
        <v>96</v>
      </c>
      <c r="D127" s="60"/>
      <c r="E127" s="69">
        <v>0</v>
      </c>
      <c r="F127" s="60"/>
      <c r="G127" s="69">
        <v>4983743</v>
      </c>
      <c r="H127" s="60"/>
      <c r="I127" s="69">
        <v>4835112</v>
      </c>
      <c r="J127" s="60"/>
      <c r="K127" s="69">
        <v>56184432</v>
      </c>
      <c r="L127" s="60"/>
      <c r="M127" s="69">
        <v>20267</v>
      </c>
      <c r="N127" s="60"/>
      <c r="O127" s="69">
        <v>8959267</v>
      </c>
      <c r="P127" s="60"/>
      <c r="Q127" s="69">
        <v>13925839</v>
      </c>
      <c r="R127" s="60"/>
      <c r="S127" s="69">
        <v>13458176.432800002</v>
      </c>
      <c r="T127" s="60"/>
      <c r="U127" s="69">
        <v>1066725.6972000001</v>
      </c>
    </row>
    <row r="128" spans="1:21" ht="8.85" customHeight="1" x14ac:dyDescent="0.3">
      <c r="A128" s="47">
        <v>34</v>
      </c>
      <c r="B128" s="90"/>
      <c r="C128" s="47" t="s">
        <v>156</v>
      </c>
      <c r="D128" s="60"/>
      <c r="E128" s="69">
        <v>0</v>
      </c>
      <c r="F128" s="60"/>
      <c r="G128" s="69">
        <v>14107198</v>
      </c>
      <c r="H128" s="60"/>
      <c r="I128" s="69">
        <v>4177465</v>
      </c>
      <c r="J128" s="60"/>
      <c r="K128" s="69">
        <v>96256762</v>
      </c>
      <c r="L128" s="60"/>
      <c r="M128" s="69">
        <v>17712</v>
      </c>
      <c r="N128" s="60"/>
      <c r="O128" s="69">
        <v>11093142</v>
      </c>
      <c r="P128" s="60"/>
      <c r="Q128" s="69">
        <v>16829003</v>
      </c>
      <c r="R128" s="60"/>
      <c r="S128" s="69">
        <v>11937355.285600001</v>
      </c>
      <c r="T128" s="60"/>
      <c r="U128" s="69">
        <v>366482.19439999998</v>
      </c>
    </row>
    <row r="129" spans="1:21" ht="8.85" customHeight="1" x14ac:dyDescent="0.3">
      <c r="A129" s="47">
        <v>35</v>
      </c>
      <c r="B129" s="90"/>
      <c r="C129" s="47" t="s">
        <v>157</v>
      </c>
      <c r="D129" s="60"/>
      <c r="E129" s="69">
        <v>0</v>
      </c>
      <c r="F129" s="60"/>
      <c r="G129" s="69">
        <v>1601111</v>
      </c>
      <c r="H129" s="60"/>
      <c r="I129" s="69">
        <v>1938893</v>
      </c>
      <c r="J129" s="60"/>
      <c r="K129" s="69">
        <v>24260418</v>
      </c>
      <c r="L129" s="60"/>
      <c r="M129" s="69">
        <v>192402</v>
      </c>
      <c r="N129" s="60"/>
      <c r="O129" s="69">
        <v>2828905</v>
      </c>
      <c r="P129" s="60"/>
      <c r="Q129" s="69">
        <v>6755703</v>
      </c>
      <c r="R129" s="60"/>
      <c r="S129" s="69">
        <v>4744347.6301020002</v>
      </c>
      <c r="T129" s="60"/>
      <c r="U129" s="69">
        <v>446163.78989800002</v>
      </c>
    </row>
    <row r="130" spans="1:21" ht="8.85" customHeight="1" x14ac:dyDescent="0.3">
      <c r="A130" s="60"/>
      <c r="B130" s="60"/>
      <c r="D130" s="60"/>
      <c r="E130" s="60"/>
      <c r="F130" s="60"/>
      <c r="G130" s="60"/>
      <c r="H130" s="60"/>
      <c r="I130" s="60"/>
      <c r="J130" s="60"/>
      <c r="K130" s="60"/>
      <c r="L130" s="60"/>
      <c r="M130" s="60"/>
      <c r="N130" s="60"/>
      <c r="O130" s="60"/>
      <c r="P130" s="60"/>
      <c r="Q130" s="60"/>
      <c r="R130" s="60"/>
      <c r="S130" s="60"/>
      <c r="T130" s="60"/>
      <c r="U130" s="60"/>
    </row>
    <row r="131" spans="1:21" ht="8.85" customHeight="1" x14ac:dyDescent="0.3">
      <c r="A131" s="47">
        <v>36</v>
      </c>
      <c r="B131" s="90"/>
      <c r="C131" s="47" t="s">
        <v>158</v>
      </c>
      <c r="D131" s="60"/>
      <c r="E131" s="69">
        <v>0</v>
      </c>
      <c r="F131" s="60"/>
      <c r="G131" s="69">
        <v>4151284</v>
      </c>
      <c r="H131" s="60"/>
      <c r="I131" s="69">
        <v>3725759</v>
      </c>
      <c r="J131" s="60"/>
      <c r="K131" s="69">
        <v>37381618</v>
      </c>
      <c r="L131" s="60"/>
      <c r="M131" s="69">
        <v>16816</v>
      </c>
      <c r="N131" s="60"/>
      <c r="O131" s="69">
        <v>6469138</v>
      </c>
      <c r="P131" s="60"/>
      <c r="Q131" s="69">
        <v>9836665</v>
      </c>
      <c r="R131" s="60"/>
      <c r="S131" s="69">
        <v>2759729.1196940001</v>
      </c>
      <c r="T131" s="60"/>
      <c r="U131" s="69">
        <v>419545.53030600003</v>
      </c>
    </row>
    <row r="132" spans="1:21" ht="8.85" customHeight="1" x14ac:dyDescent="0.3">
      <c r="A132" s="47">
        <v>37</v>
      </c>
      <c r="B132" s="90"/>
      <c r="C132" s="47" t="s">
        <v>159</v>
      </c>
      <c r="D132" s="60"/>
      <c r="E132" s="69">
        <v>0</v>
      </c>
      <c r="F132" s="60"/>
      <c r="G132" s="69">
        <v>4104268</v>
      </c>
      <c r="H132" s="60"/>
      <c r="I132" s="69">
        <v>1752484</v>
      </c>
      <c r="J132" s="60"/>
      <c r="K132" s="69">
        <v>10805395</v>
      </c>
      <c r="L132" s="60"/>
      <c r="M132" s="69">
        <v>0</v>
      </c>
      <c r="N132" s="60"/>
      <c r="O132" s="69">
        <v>2339189</v>
      </c>
      <c r="P132" s="60"/>
      <c r="Q132" s="69">
        <v>4549776</v>
      </c>
      <c r="R132" s="60"/>
      <c r="S132" s="69">
        <v>6724415.0263999999</v>
      </c>
      <c r="T132" s="60"/>
      <c r="U132" s="69">
        <v>132696.30359999998</v>
      </c>
    </row>
    <row r="133" spans="1:21" ht="8.85" customHeight="1" x14ac:dyDescent="0.3">
      <c r="A133" s="47">
        <v>38</v>
      </c>
      <c r="B133" s="90"/>
      <c r="C133" s="47" t="s">
        <v>160</v>
      </c>
      <c r="D133" s="60"/>
      <c r="E133" s="69">
        <v>0</v>
      </c>
      <c r="F133" s="60"/>
      <c r="G133" s="69">
        <v>751690</v>
      </c>
      <c r="H133" s="60"/>
      <c r="I133" s="69">
        <v>1895939</v>
      </c>
      <c r="J133" s="60"/>
      <c r="K133" s="69">
        <v>16327499</v>
      </c>
      <c r="L133" s="60"/>
      <c r="M133" s="69">
        <v>109558</v>
      </c>
      <c r="N133" s="60"/>
      <c r="O133" s="69">
        <v>2517746</v>
      </c>
      <c r="P133" s="60"/>
      <c r="Q133" s="69">
        <v>7004503</v>
      </c>
      <c r="R133" s="60"/>
      <c r="S133" s="69">
        <v>7316052.8791479999</v>
      </c>
      <c r="T133" s="60"/>
      <c r="U133" s="69">
        <v>563049.26085199998</v>
      </c>
    </row>
    <row r="134" spans="1:21" ht="8.85" customHeight="1" x14ac:dyDescent="0.3">
      <c r="A134" s="47">
        <v>39</v>
      </c>
      <c r="B134" s="90"/>
      <c r="C134" s="47" t="s">
        <v>161</v>
      </c>
      <c r="D134" s="60"/>
      <c r="E134" s="69">
        <v>0</v>
      </c>
      <c r="F134" s="60"/>
      <c r="G134" s="69">
        <v>2672501</v>
      </c>
      <c r="H134" s="60"/>
      <c r="I134" s="69">
        <v>1577498</v>
      </c>
      <c r="J134" s="60"/>
      <c r="K134" s="69">
        <v>23952017</v>
      </c>
      <c r="L134" s="60"/>
      <c r="M134" s="69">
        <v>48486</v>
      </c>
      <c r="N134" s="60"/>
      <c r="O134" s="69">
        <v>2869278</v>
      </c>
      <c r="P134" s="60"/>
      <c r="Q134" s="69">
        <v>4525196</v>
      </c>
      <c r="R134" s="60"/>
      <c r="S134" s="69">
        <v>2766643.975054</v>
      </c>
      <c r="T134" s="60"/>
      <c r="U134" s="69">
        <v>266440.30494599999</v>
      </c>
    </row>
    <row r="135" spans="1:21" ht="8.85" customHeight="1" x14ac:dyDescent="0.3">
      <c r="A135" s="47">
        <v>40</v>
      </c>
      <c r="B135" s="90"/>
      <c r="C135" s="47" t="s">
        <v>162</v>
      </c>
      <c r="D135" s="60"/>
      <c r="E135" s="100">
        <v>14184</v>
      </c>
      <c r="F135" s="60"/>
      <c r="G135" s="100">
        <v>1290470</v>
      </c>
      <c r="H135" s="60"/>
      <c r="I135" s="100">
        <v>1733163</v>
      </c>
      <c r="J135" s="60"/>
      <c r="K135" s="100">
        <v>14038699</v>
      </c>
      <c r="L135" s="60"/>
      <c r="M135" s="100">
        <v>0</v>
      </c>
      <c r="N135" s="60"/>
      <c r="O135" s="100">
        <v>2257058</v>
      </c>
      <c r="P135" s="60"/>
      <c r="Q135" s="100">
        <v>4372687</v>
      </c>
      <c r="R135" s="60"/>
      <c r="S135" s="69">
        <v>4034269.5758799994</v>
      </c>
      <c r="T135" s="60"/>
      <c r="U135" s="69">
        <v>269577.88412</v>
      </c>
    </row>
    <row r="136" spans="1:21" ht="8.85" customHeight="1" x14ac:dyDescent="0.3">
      <c r="A136" s="71"/>
      <c r="B136" s="60"/>
      <c r="D136" s="60"/>
      <c r="E136" s="92"/>
      <c r="F136" s="60"/>
      <c r="G136" s="92"/>
      <c r="H136" s="60"/>
      <c r="I136" s="92"/>
      <c r="J136" s="60"/>
      <c r="K136" s="92"/>
      <c r="L136" s="60"/>
      <c r="M136" s="92"/>
      <c r="N136" s="60"/>
      <c r="O136" s="92"/>
      <c r="P136" s="60"/>
      <c r="Q136" s="92"/>
      <c r="R136" s="60"/>
      <c r="S136" s="92"/>
      <c r="T136" s="60"/>
      <c r="U136" s="92"/>
    </row>
    <row r="137" spans="1:21" ht="8.85" customHeight="1" x14ac:dyDescent="0.3">
      <c r="A137" s="47">
        <v>41</v>
      </c>
      <c r="B137" s="90"/>
      <c r="C137" s="47" t="s">
        <v>163</v>
      </c>
      <c r="D137" s="60"/>
      <c r="E137" s="69">
        <v>0</v>
      </c>
      <c r="F137" s="60"/>
      <c r="G137" s="69">
        <v>2551897</v>
      </c>
      <c r="H137" s="60"/>
      <c r="I137" s="69">
        <v>3015578</v>
      </c>
      <c r="J137" s="60"/>
      <c r="K137" s="69">
        <v>49713519</v>
      </c>
      <c r="L137" s="60"/>
      <c r="M137" s="69">
        <v>47821</v>
      </c>
      <c r="N137" s="60"/>
      <c r="O137" s="69">
        <v>5545681</v>
      </c>
      <c r="P137" s="60"/>
      <c r="Q137" s="69">
        <v>13547320</v>
      </c>
      <c r="R137" s="60"/>
      <c r="S137" s="69">
        <v>9835263.4118259996</v>
      </c>
      <c r="T137" s="60"/>
      <c r="U137" s="69">
        <v>1355200.6381740002</v>
      </c>
    </row>
    <row r="138" spans="1:21" ht="8.85" customHeight="1" x14ac:dyDescent="0.3">
      <c r="A138" s="47">
        <v>42</v>
      </c>
      <c r="B138" s="90"/>
      <c r="C138" s="47" t="s">
        <v>164</v>
      </c>
      <c r="D138" s="60"/>
      <c r="E138" s="69">
        <v>0</v>
      </c>
      <c r="F138" s="60"/>
      <c r="G138" s="69">
        <v>19412816</v>
      </c>
      <c r="H138" s="60"/>
      <c r="I138" s="69">
        <v>5705445</v>
      </c>
      <c r="J138" s="60"/>
      <c r="K138" s="69">
        <v>109784729</v>
      </c>
      <c r="L138" s="60"/>
      <c r="M138" s="69">
        <v>14371</v>
      </c>
      <c r="N138" s="60"/>
      <c r="O138" s="69">
        <v>2763705</v>
      </c>
      <c r="P138" s="60"/>
      <c r="Q138" s="69">
        <v>37307266</v>
      </c>
      <c r="R138" s="60"/>
      <c r="S138" s="69">
        <v>19633422.093600001</v>
      </c>
      <c r="T138" s="60"/>
      <c r="U138" s="69">
        <v>480112.55640000006</v>
      </c>
    </row>
    <row r="139" spans="1:21" ht="8.85" customHeight="1" x14ac:dyDescent="0.3">
      <c r="A139" s="47">
        <v>43</v>
      </c>
      <c r="B139" s="90"/>
      <c r="C139" s="47" t="s">
        <v>165</v>
      </c>
      <c r="D139" s="60"/>
      <c r="E139" s="69">
        <v>0</v>
      </c>
      <c r="F139" s="60"/>
      <c r="G139" s="69">
        <v>62014207</v>
      </c>
      <c r="H139" s="60"/>
      <c r="I139" s="69">
        <v>18607284</v>
      </c>
      <c r="J139" s="60"/>
      <c r="K139" s="69">
        <v>401833185</v>
      </c>
      <c r="L139" s="60"/>
      <c r="M139" s="69">
        <v>0</v>
      </c>
      <c r="N139" s="60"/>
      <c r="O139" s="69">
        <v>28699634</v>
      </c>
      <c r="P139" s="60"/>
      <c r="Q139" s="69">
        <v>93587432</v>
      </c>
      <c r="R139" s="60"/>
      <c r="S139" s="69">
        <v>15962480.540606</v>
      </c>
      <c r="T139" s="60"/>
      <c r="U139" s="69">
        <v>2898664.3693939997</v>
      </c>
    </row>
    <row r="140" spans="1:21" ht="8.85" customHeight="1" x14ac:dyDescent="0.3">
      <c r="A140" s="47">
        <v>44</v>
      </c>
      <c r="B140" s="90"/>
      <c r="C140" s="47" t="s">
        <v>166</v>
      </c>
      <c r="D140" s="60"/>
      <c r="E140" s="69">
        <v>0</v>
      </c>
      <c r="F140" s="60"/>
      <c r="G140" s="69">
        <v>3698803</v>
      </c>
      <c r="H140" s="60"/>
      <c r="I140" s="69">
        <v>6380049</v>
      </c>
      <c r="J140" s="60"/>
      <c r="K140" s="69">
        <v>69072353</v>
      </c>
      <c r="L140" s="60"/>
      <c r="M140" s="69">
        <v>0</v>
      </c>
      <c r="N140" s="60"/>
      <c r="O140" s="69">
        <v>7624260</v>
      </c>
      <c r="P140" s="60"/>
      <c r="Q140" s="69">
        <v>15996851</v>
      </c>
      <c r="R140" s="60"/>
      <c r="S140" s="69">
        <v>8705746.9981200006</v>
      </c>
      <c r="T140" s="60"/>
      <c r="U140" s="69">
        <v>1512079.3918800002</v>
      </c>
    </row>
    <row r="141" spans="1:21" ht="8.85" customHeight="1" x14ac:dyDescent="0.3">
      <c r="A141" s="47">
        <v>45</v>
      </c>
      <c r="B141" s="90"/>
      <c r="C141" s="47" t="s">
        <v>167</v>
      </c>
      <c r="D141" s="60"/>
      <c r="E141" s="69">
        <v>0</v>
      </c>
      <c r="F141" s="60"/>
      <c r="G141" s="69">
        <v>260704</v>
      </c>
      <c r="H141" s="60"/>
      <c r="I141" s="69">
        <v>927115</v>
      </c>
      <c r="J141" s="60"/>
      <c r="K141" s="69">
        <v>2550514</v>
      </c>
      <c r="L141" s="60"/>
      <c r="M141" s="69">
        <v>159079</v>
      </c>
      <c r="N141" s="60"/>
      <c r="O141" s="69">
        <v>428418</v>
      </c>
      <c r="P141" s="60"/>
      <c r="Q141" s="69">
        <v>991070</v>
      </c>
      <c r="R141" s="60"/>
      <c r="S141" s="69">
        <v>3274473.5076000001</v>
      </c>
      <c r="T141" s="60"/>
      <c r="U141" s="69">
        <v>25727.582400000003</v>
      </c>
    </row>
    <row r="142" spans="1:21" ht="8.85" customHeight="1" x14ac:dyDescent="0.3">
      <c r="A142" s="71"/>
      <c r="B142" s="60"/>
      <c r="D142" s="60"/>
      <c r="E142" s="60"/>
      <c r="F142" s="60"/>
      <c r="G142" s="60"/>
      <c r="H142" s="60"/>
      <c r="I142" s="60"/>
      <c r="J142" s="60"/>
      <c r="K142" s="60"/>
      <c r="L142" s="60"/>
      <c r="M142" s="60"/>
      <c r="N142" s="60"/>
      <c r="O142" s="60"/>
      <c r="P142" s="60"/>
      <c r="Q142" s="60"/>
      <c r="R142" s="60"/>
      <c r="S142" s="60"/>
      <c r="T142" s="60"/>
      <c r="U142" s="60"/>
    </row>
    <row r="143" spans="1:21" ht="8.85" customHeight="1" x14ac:dyDescent="0.3">
      <c r="A143" s="47">
        <v>46</v>
      </c>
      <c r="B143" s="90"/>
      <c r="C143" s="47" t="s">
        <v>168</v>
      </c>
      <c r="D143" s="60"/>
      <c r="E143" s="69">
        <v>0</v>
      </c>
      <c r="F143" s="60"/>
      <c r="G143" s="69">
        <v>6562573</v>
      </c>
      <c r="H143" s="60"/>
      <c r="I143" s="69">
        <v>2163388</v>
      </c>
      <c r="J143" s="60"/>
      <c r="K143" s="69">
        <v>43152321</v>
      </c>
      <c r="L143" s="60"/>
      <c r="M143" s="69">
        <v>0</v>
      </c>
      <c r="N143" s="60"/>
      <c r="O143" s="69">
        <v>5134849</v>
      </c>
      <c r="P143" s="60"/>
      <c r="Q143" s="69">
        <v>9664127</v>
      </c>
      <c r="R143" s="60"/>
      <c r="S143" s="69">
        <v>6983902.9862279994</v>
      </c>
      <c r="T143" s="60"/>
      <c r="U143" s="69">
        <v>409980.89377199998</v>
      </c>
    </row>
    <row r="144" spans="1:21" ht="8.85" customHeight="1" x14ac:dyDescent="0.3">
      <c r="A144" s="47">
        <v>47</v>
      </c>
      <c r="B144" s="90"/>
      <c r="C144" s="47" t="s">
        <v>169</v>
      </c>
      <c r="D144" s="60"/>
      <c r="E144" s="69">
        <v>0</v>
      </c>
      <c r="F144" s="60"/>
      <c r="G144" s="69">
        <v>11205167</v>
      </c>
      <c r="H144" s="60"/>
      <c r="I144" s="69">
        <v>2301794</v>
      </c>
      <c r="J144" s="60"/>
      <c r="K144" s="69">
        <v>64105799</v>
      </c>
      <c r="L144" s="60"/>
      <c r="M144" s="69">
        <v>8349</v>
      </c>
      <c r="N144" s="60"/>
      <c r="O144" s="69">
        <v>3856190</v>
      </c>
      <c r="P144" s="60"/>
      <c r="Q144" s="69">
        <v>16293855</v>
      </c>
      <c r="R144" s="60"/>
      <c r="S144" s="69">
        <v>9191697.22511</v>
      </c>
      <c r="T144" s="60"/>
      <c r="U144" s="69">
        <v>447192.22489000001</v>
      </c>
    </row>
    <row r="145" spans="1:23" ht="8.85" customHeight="1" x14ac:dyDescent="0.3">
      <c r="A145" s="47">
        <v>48</v>
      </c>
      <c r="B145" s="90"/>
      <c r="C145" s="47" t="s">
        <v>170</v>
      </c>
      <c r="D145" s="60"/>
      <c r="E145" s="69">
        <v>0</v>
      </c>
      <c r="F145" s="60"/>
      <c r="G145" s="69">
        <v>1014836</v>
      </c>
      <c r="H145" s="60"/>
      <c r="I145" s="69">
        <v>997218</v>
      </c>
      <c r="J145" s="60"/>
      <c r="K145" s="69">
        <v>8146999</v>
      </c>
      <c r="L145" s="60"/>
      <c r="M145" s="69">
        <v>0</v>
      </c>
      <c r="N145" s="60"/>
      <c r="O145" s="69">
        <v>1274234</v>
      </c>
      <c r="P145" s="60"/>
      <c r="Q145" s="69">
        <v>2193292</v>
      </c>
      <c r="R145" s="60"/>
      <c r="S145" s="69">
        <v>3168438.6754000001</v>
      </c>
      <c r="T145" s="60"/>
      <c r="U145" s="69">
        <v>159119.7046</v>
      </c>
    </row>
    <row r="146" spans="1:23" ht="8.85" customHeight="1" x14ac:dyDescent="0.3">
      <c r="A146" s="47">
        <v>49</v>
      </c>
      <c r="B146" s="90"/>
      <c r="C146" s="47" t="s">
        <v>171</v>
      </c>
      <c r="D146" s="60"/>
      <c r="E146" s="69">
        <v>0</v>
      </c>
      <c r="F146" s="60"/>
      <c r="G146" s="69">
        <v>2537835</v>
      </c>
      <c r="H146" s="60"/>
      <c r="I146" s="69">
        <v>1832474</v>
      </c>
      <c r="J146" s="60"/>
      <c r="K146" s="69">
        <v>33376076</v>
      </c>
      <c r="L146" s="60"/>
      <c r="M146" s="69">
        <v>0</v>
      </c>
      <c r="N146" s="60"/>
      <c r="O146" s="69">
        <v>4682676</v>
      </c>
      <c r="P146" s="60"/>
      <c r="Q146" s="69">
        <v>7389922</v>
      </c>
      <c r="R146" s="60"/>
      <c r="S146" s="69">
        <v>2716302.5410000002</v>
      </c>
      <c r="T146" s="60"/>
      <c r="U146" s="69">
        <v>239354.609</v>
      </c>
    </row>
    <row r="147" spans="1:23" ht="8.85" customHeight="1" x14ac:dyDescent="0.3">
      <c r="A147" s="47">
        <v>50</v>
      </c>
      <c r="B147" s="90"/>
      <c r="C147" s="47" t="s">
        <v>172</v>
      </c>
      <c r="D147" s="60"/>
      <c r="E147" s="100">
        <v>0</v>
      </c>
      <c r="F147" s="60"/>
      <c r="G147" s="100">
        <v>0</v>
      </c>
      <c r="H147" s="60"/>
      <c r="I147" s="100">
        <v>0</v>
      </c>
      <c r="J147" s="60"/>
      <c r="K147" s="100">
        <v>0</v>
      </c>
      <c r="L147" s="60"/>
      <c r="M147" s="100">
        <v>0</v>
      </c>
      <c r="N147" s="60"/>
      <c r="O147" s="100">
        <v>0</v>
      </c>
      <c r="P147" s="60"/>
      <c r="Q147" s="100">
        <v>0</v>
      </c>
      <c r="R147" s="60"/>
      <c r="S147" s="69"/>
      <c r="T147" s="60"/>
      <c r="U147" s="69"/>
    </row>
    <row r="148" spans="1:23" ht="8.85" customHeight="1" x14ac:dyDescent="0.3">
      <c r="A148" s="60"/>
      <c r="B148" s="60"/>
      <c r="D148" s="60"/>
      <c r="E148" s="60"/>
      <c r="F148" s="60"/>
      <c r="G148" s="60"/>
      <c r="H148" s="60"/>
      <c r="I148" s="60"/>
      <c r="J148" s="60"/>
      <c r="K148" s="60"/>
      <c r="L148" s="60"/>
      <c r="M148" s="60"/>
      <c r="N148" s="60"/>
      <c r="O148" s="60"/>
      <c r="P148" s="60"/>
      <c r="Q148" s="60"/>
      <c r="R148" s="60"/>
      <c r="S148" s="60"/>
      <c r="T148" s="60"/>
      <c r="U148" s="60"/>
    </row>
    <row r="149" spans="1:23" ht="8.4" customHeight="1" x14ac:dyDescent="0.3">
      <c r="A149" s="60"/>
      <c r="B149" s="60"/>
      <c r="D149" s="60"/>
      <c r="E149" s="60"/>
      <c r="F149" s="60"/>
      <c r="G149" s="60"/>
      <c r="H149" s="60"/>
      <c r="I149" s="60"/>
      <c r="J149" s="60"/>
      <c r="K149" s="60"/>
      <c r="L149" s="60"/>
      <c r="M149" s="60"/>
      <c r="N149" s="60"/>
      <c r="O149" s="60"/>
      <c r="P149" s="60"/>
      <c r="Q149" s="60"/>
      <c r="R149" s="60"/>
      <c r="S149" s="60"/>
      <c r="T149" s="60"/>
      <c r="U149" s="60"/>
    </row>
    <row r="150" spans="1:23" ht="8.85" hidden="1" customHeight="1" x14ac:dyDescent="0.3">
      <c r="A150" s="60"/>
      <c r="B150" s="60"/>
      <c r="D150" s="60"/>
      <c r="E150" s="60"/>
      <c r="F150" s="60"/>
      <c r="G150" s="60"/>
      <c r="H150" s="60"/>
      <c r="I150" s="60"/>
      <c r="J150" s="60"/>
      <c r="K150" s="60"/>
      <c r="L150" s="60"/>
      <c r="M150" s="60"/>
      <c r="N150" s="60"/>
      <c r="O150" s="60"/>
      <c r="P150" s="60"/>
      <c r="Q150" s="60"/>
      <c r="R150" s="60"/>
      <c r="S150" s="60"/>
      <c r="T150" s="60"/>
      <c r="U150" s="60"/>
    </row>
    <row r="151" spans="1:23" s="46" customFormat="1" ht="10.5" customHeight="1" x14ac:dyDescent="0.3">
      <c r="W151" s="81" t="s">
        <v>312</v>
      </c>
    </row>
    <row r="152" spans="1:23" s="46" customFormat="1" ht="10.5" customHeight="1" x14ac:dyDescent="0.3">
      <c r="A152" s="50"/>
      <c r="D152" s="88" t="s">
        <v>292</v>
      </c>
      <c r="E152" s="88"/>
      <c r="F152" s="88"/>
      <c r="G152" s="88"/>
      <c r="H152" s="88"/>
      <c r="I152" s="88"/>
      <c r="J152" s="88"/>
      <c r="K152" s="88"/>
      <c r="L152" s="88"/>
      <c r="M152" s="88"/>
      <c r="N152" s="88"/>
      <c r="O152" s="88"/>
      <c r="P152" s="88"/>
      <c r="Q152" s="88"/>
      <c r="R152" s="88"/>
      <c r="U152" s="49" t="s">
        <v>293</v>
      </c>
    </row>
    <row r="153" spans="1:23" s="46" customFormat="1" ht="10.5" customHeight="1" x14ac:dyDescent="0.3">
      <c r="A153" s="51"/>
      <c r="D153" s="88" t="s">
        <v>294</v>
      </c>
      <c r="E153" s="88"/>
      <c r="F153" s="88"/>
      <c r="G153" s="88"/>
      <c r="H153" s="88"/>
      <c r="I153" s="88"/>
      <c r="J153" s="88"/>
      <c r="K153" s="88"/>
      <c r="L153" s="88"/>
      <c r="M153" s="88"/>
      <c r="N153" s="88"/>
      <c r="O153" s="88"/>
      <c r="P153" s="88"/>
      <c r="Q153" s="88"/>
      <c r="R153" s="88"/>
      <c r="U153" s="49" t="s">
        <v>173</v>
      </c>
    </row>
    <row r="154" spans="1:23" s="46" customFormat="1" ht="10.5" customHeight="1" x14ac:dyDescent="0.3">
      <c r="A154" s="52"/>
      <c r="D154" s="88" t="s">
        <v>295</v>
      </c>
      <c r="E154" s="88"/>
      <c r="F154" s="88"/>
      <c r="G154" s="88"/>
      <c r="H154" s="88"/>
      <c r="I154" s="88"/>
      <c r="J154" s="88"/>
      <c r="K154" s="88"/>
      <c r="L154" s="88"/>
      <c r="M154" s="88"/>
      <c r="N154" s="88"/>
      <c r="O154" s="88"/>
      <c r="P154" s="88"/>
      <c r="Q154" s="88"/>
      <c r="R154" s="88"/>
    </row>
    <row r="155" spans="1:23" ht="9.6" customHeight="1" x14ac:dyDescent="0.3"/>
    <row r="156" spans="1:23" ht="9.6" customHeight="1" x14ac:dyDescent="0.3"/>
    <row r="157" spans="1:23" ht="9.6" customHeight="1" x14ac:dyDescent="0.3">
      <c r="S157" s="57" t="s">
        <v>296</v>
      </c>
      <c r="T157" s="57"/>
      <c r="U157" s="57"/>
    </row>
    <row r="158" spans="1:23" ht="9.6" customHeight="1" x14ac:dyDescent="0.3">
      <c r="S158" s="89" t="s">
        <v>297</v>
      </c>
      <c r="T158" s="54"/>
      <c r="U158" s="54"/>
    </row>
    <row r="159" spans="1:23" ht="9.6" customHeight="1" x14ac:dyDescent="0.3">
      <c r="E159" s="57" t="s">
        <v>51</v>
      </c>
      <c r="F159" s="57"/>
      <c r="G159" s="57"/>
      <c r="H159" s="57"/>
      <c r="I159" s="57"/>
      <c r="J159" s="57"/>
      <c r="K159" s="57"/>
      <c r="M159" s="57" t="s">
        <v>52</v>
      </c>
      <c r="N159" s="57"/>
      <c r="O159" s="57"/>
      <c r="P159" s="57"/>
      <c r="Q159" s="57"/>
      <c r="S159" s="57" t="s">
        <v>298</v>
      </c>
      <c r="T159" s="57"/>
      <c r="U159" s="57"/>
    </row>
    <row r="160" spans="1:23" ht="9.6" customHeight="1" x14ac:dyDescent="0.3">
      <c r="E160" s="58" t="s">
        <v>299</v>
      </c>
      <c r="G160" s="58" t="s">
        <v>300</v>
      </c>
      <c r="I160" s="58" t="s">
        <v>301</v>
      </c>
      <c r="M160" s="58" t="s">
        <v>299</v>
      </c>
      <c r="O160" s="58" t="s">
        <v>300</v>
      </c>
    </row>
    <row r="161" spans="1:21" ht="9.6" customHeight="1" x14ac:dyDescent="0.3">
      <c r="E161" s="58" t="s">
        <v>302</v>
      </c>
      <c r="G161" s="58" t="s">
        <v>303</v>
      </c>
      <c r="I161" s="58" t="s">
        <v>304</v>
      </c>
      <c r="K161" s="58" t="s">
        <v>303</v>
      </c>
      <c r="M161" s="58" t="s">
        <v>302</v>
      </c>
      <c r="O161" s="58" t="s">
        <v>303</v>
      </c>
      <c r="Q161" s="58" t="s">
        <v>303</v>
      </c>
    </row>
    <row r="162" spans="1:21" ht="9.6" customHeight="1" x14ac:dyDescent="0.3">
      <c r="A162" s="93" t="s">
        <v>71</v>
      </c>
      <c r="C162" s="93" t="s">
        <v>73</v>
      </c>
      <c r="E162" s="93" t="s">
        <v>305</v>
      </c>
      <c r="G162" s="93" t="s">
        <v>306</v>
      </c>
      <c r="I162" s="93" t="s">
        <v>307</v>
      </c>
      <c r="K162" s="93" t="s">
        <v>306</v>
      </c>
      <c r="M162" s="93" t="s">
        <v>305</v>
      </c>
      <c r="O162" s="93" t="s">
        <v>308</v>
      </c>
      <c r="Q162" s="93" t="s">
        <v>308</v>
      </c>
      <c r="S162" s="93" t="s">
        <v>309</v>
      </c>
      <c r="U162" s="93" t="s">
        <v>310</v>
      </c>
    </row>
    <row r="163" spans="1:21" ht="8.85" customHeight="1" x14ac:dyDescent="0.3">
      <c r="C163" s="58"/>
      <c r="E163" s="58"/>
      <c r="G163" s="58"/>
      <c r="I163" s="58"/>
      <c r="K163" s="58"/>
      <c r="M163" s="58"/>
      <c r="O163" s="58"/>
      <c r="Q163" s="58"/>
      <c r="S163" s="58"/>
      <c r="U163" s="58"/>
    </row>
    <row r="164" spans="1:21" ht="8.85" customHeight="1" x14ac:dyDescent="0.3">
      <c r="B164" s="47" t="s">
        <v>284</v>
      </c>
    </row>
    <row r="165" spans="1:21" ht="8.85" customHeight="1" x14ac:dyDescent="0.3">
      <c r="A165" s="47">
        <v>51</v>
      </c>
      <c r="B165" s="90"/>
      <c r="C165" s="47" t="s">
        <v>174</v>
      </c>
      <c r="D165" s="60"/>
      <c r="E165" s="63">
        <v>0</v>
      </c>
      <c r="F165" s="60"/>
      <c r="G165" s="63">
        <v>1290409</v>
      </c>
      <c r="H165" s="60"/>
      <c r="I165" s="63">
        <v>2036122</v>
      </c>
      <c r="J165" s="60"/>
      <c r="K165" s="63">
        <v>5467773</v>
      </c>
      <c r="L165" s="60"/>
      <c r="M165" s="63">
        <v>0</v>
      </c>
      <c r="N165" s="60"/>
      <c r="O165" s="63">
        <v>1504984</v>
      </c>
      <c r="P165" s="60"/>
      <c r="Q165" s="63">
        <v>3389695</v>
      </c>
      <c r="R165" s="60"/>
      <c r="S165" s="63">
        <v>2157832.8023999999</v>
      </c>
      <c r="T165" s="60"/>
      <c r="U165" s="63">
        <v>251047.65759999998</v>
      </c>
    </row>
    <row r="166" spans="1:21" ht="8.85" customHeight="1" x14ac:dyDescent="0.3">
      <c r="A166" s="47">
        <v>52</v>
      </c>
      <c r="B166" s="90"/>
      <c r="C166" s="47" t="s">
        <v>175</v>
      </c>
      <c r="D166" s="60"/>
      <c r="E166" s="69">
        <v>0</v>
      </c>
      <c r="F166" s="60"/>
      <c r="G166" s="69">
        <v>1320642</v>
      </c>
      <c r="H166" s="60"/>
      <c r="I166" s="69">
        <v>2526937</v>
      </c>
      <c r="J166" s="60"/>
      <c r="K166" s="69">
        <v>35681464</v>
      </c>
      <c r="L166" s="60"/>
      <c r="M166" s="69">
        <v>228267</v>
      </c>
      <c r="N166" s="60"/>
      <c r="O166" s="69">
        <v>4560224</v>
      </c>
      <c r="P166" s="60"/>
      <c r="Q166" s="69">
        <v>16065686</v>
      </c>
      <c r="R166" s="60"/>
      <c r="S166" s="69">
        <v>5613474.0700800009</v>
      </c>
      <c r="T166" s="60"/>
      <c r="U166" s="69">
        <v>1893873.5899200002</v>
      </c>
    </row>
    <row r="167" spans="1:21" ht="8.85" customHeight="1" x14ac:dyDescent="0.3">
      <c r="A167" s="47">
        <v>53</v>
      </c>
      <c r="B167" s="90"/>
      <c r="C167" s="47" t="s">
        <v>176</v>
      </c>
      <c r="D167" s="60"/>
      <c r="E167" s="69">
        <v>0</v>
      </c>
      <c r="F167" s="60"/>
      <c r="G167" s="69">
        <v>66381668</v>
      </c>
      <c r="H167" s="60"/>
      <c r="I167" s="69">
        <v>17252286</v>
      </c>
      <c r="J167" s="60"/>
      <c r="K167" s="69">
        <v>428655353</v>
      </c>
      <c r="L167" s="60"/>
      <c r="M167" s="69">
        <v>3559</v>
      </c>
      <c r="N167" s="60"/>
      <c r="O167" s="69">
        <v>89817244</v>
      </c>
      <c r="P167" s="60"/>
      <c r="Q167" s="69">
        <v>83335162</v>
      </c>
      <c r="R167" s="60"/>
      <c r="S167" s="69">
        <v>36020515.398530006</v>
      </c>
      <c r="T167" s="60"/>
      <c r="U167" s="69">
        <v>364611.29147000005</v>
      </c>
    </row>
    <row r="168" spans="1:21" ht="8.85" customHeight="1" x14ac:dyDescent="0.3">
      <c r="A168" s="47">
        <v>54</v>
      </c>
      <c r="B168" s="90"/>
      <c r="C168" s="47" t="s">
        <v>177</v>
      </c>
      <c r="D168" s="60"/>
      <c r="E168" s="69">
        <v>0</v>
      </c>
      <c r="F168" s="60"/>
      <c r="G168" s="69">
        <v>2075314</v>
      </c>
      <c r="H168" s="60"/>
      <c r="I168" s="69">
        <v>2406451</v>
      </c>
      <c r="J168" s="60"/>
      <c r="K168" s="69">
        <v>32860841</v>
      </c>
      <c r="L168" s="60"/>
      <c r="M168" s="69">
        <v>0</v>
      </c>
      <c r="N168" s="60"/>
      <c r="O168" s="69">
        <v>5477090</v>
      </c>
      <c r="P168" s="60"/>
      <c r="Q168" s="69">
        <v>9402412</v>
      </c>
      <c r="R168" s="60"/>
      <c r="S168" s="69">
        <v>9448752.5131999999</v>
      </c>
      <c r="T168" s="60"/>
      <c r="U168" s="69">
        <v>503630.2868</v>
      </c>
    </row>
    <row r="169" spans="1:21" ht="8.85" customHeight="1" x14ac:dyDescent="0.3">
      <c r="A169" s="47">
        <v>55</v>
      </c>
      <c r="B169" s="90"/>
      <c r="C169" s="47" t="s">
        <v>178</v>
      </c>
      <c r="D169" s="60"/>
      <c r="E169" s="69">
        <v>0</v>
      </c>
      <c r="F169" s="60"/>
      <c r="G169" s="69">
        <v>1241924</v>
      </c>
      <c r="H169" s="60"/>
      <c r="I169" s="69">
        <v>1446208</v>
      </c>
      <c r="J169" s="60"/>
      <c r="K169" s="69">
        <v>17140940</v>
      </c>
      <c r="L169" s="60"/>
      <c r="M169" s="69">
        <v>0</v>
      </c>
      <c r="N169" s="60"/>
      <c r="O169" s="69">
        <v>1577806</v>
      </c>
      <c r="P169" s="60"/>
      <c r="Q169" s="69">
        <v>4421933</v>
      </c>
      <c r="R169" s="60"/>
      <c r="S169" s="69">
        <v>3764060.1660179999</v>
      </c>
      <c r="T169" s="60"/>
      <c r="U169" s="69">
        <v>503038.83398199995</v>
      </c>
    </row>
    <row r="170" spans="1:21" ht="8.85" customHeight="1" x14ac:dyDescent="0.3">
      <c r="A170" s="71"/>
      <c r="B170" s="60"/>
      <c r="D170" s="60"/>
      <c r="E170" s="60"/>
      <c r="F170" s="60"/>
      <c r="G170" s="60"/>
      <c r="H170" s="60"/>
      <c r="I170" s="60"/>
      <c r="J170" s="60"/>
      <c r="K170" s="60"/>
      <c r="L170" s="60"/>
      <c r="M170" s="60"/>
      <c r="N170" s="60"/>
      <c r="O170" s="60"/>
      <c r="P170" s="60"/>
      <c r="Q170" s="60"/>
      <c r="R170" s="60"/>
      <c r="S170" s="60"/>
      <c r="T170" s="60"/>
      <c r="U170" s="60"/>
    </row>
    <row r="171" spans="1:21" ht="8.85" customHeight="1" x14ac:dyDescent="0.3">
      <c r="A171" s="47">
        <v>56</v>
      </c>
      <c r="B171" s="90"/>
      <c r="C171" s="47" t="s">
        <v>179</v>
      </c>
      <c r="D171" s="60"/>
      <c r="E171" s="69">
        <v>0</v>
      </c>
      <c r="F171" s="60"/>
      <c r="G171" s="69">
        <v>1499087</v>
      </c>
      <c r="H171" s="60"/>
      <c r="I171" s="69">
        <v>1385627</v>
      </c>
      <c r="J171" s="60"/>
      <c r="K171" s="69">
        <v>13234564</v>
      </c>
      <c r="L171" s="60"/>
      <c r="M171" s="69">
        <v>95013</v>
      </c>
      <c r="N171" s="60"/>
      <c r="O171" s="69">
        <v>2523876</v>
      </c>
      <c r="P171" s="60"/>
      <c r="Q171" s="69">
        <v>4175856</v>
      </c>
      <c r="R171" s="60"/>
      <c r="S171" s="69">
        <v>3158431.8159999992</v>
      </c>
      <c r="T171" s="60"/>
      <c r="U171" s="69">
        <v>144211.69399999999</v>
      </c>
    </row>
    <row r="172" spans="1:21" ht="8.85" customHeight="1" x14ac:dyDescent="0.3">
      <c r="A172" s="47">
        <v>57</v>
      </c>
      <c r="B172" s="90"/>
      <c r="C172" s="47" t="s">
        <v>180</v>
      </c>
      <c r="D172" s="60"/>
      <c r="E172" s="69">
        <v>0</v>
      </c>
      <c r="F172" s="60"/>
      <c r="G172" s="69">
        <v>1402555</v>
      </c>
      <c r="H172" s="60"/>
      <c r="I172" s="69">
        <v>1160112</v>
      </c>
      <c r="J172" s="60"/>
      <c r="K172" s="69">
        <v>7362347</v>
      </c>
      <c r="L172" s="60"/>
      <c r="M172" s="69">
        <v>0</v>
      </c>
      <c r="N172" s="60"/>
      <c r="O172" s="69">
        <v>1663330</v>
      </c>
      <c r="P172" s="60"/>
      <c r="Q172" s="69">
        <v>2465918</v>
      </c>
      <c r="R172" s="60"/>
      <c r="S172" s="69">
        <v>2083180.3783999998</v>
      </c>
      <c r="T172" s="60"/>
      <c r="U172" s="69">
        <v>121560.47160000002</v>
      </c>
    </row>
    <row r="173" spans="1:21" ht="8.85" customHeight="1" x14ac:dyDescent="0.3">
      <c r="A173" s="47">
        <v>58</v>
      </c>
      <c r="B173" s="90"/>
      <c r="C173" s="47" t="s">
        <v>181</v>
      </c>
      <c r="D173" s="60"/>
      <c r="E173" s="69">
        <v>0</v>
      </c>
      <c r="F173" s="60"/>
      <c r="G173" s="69">
        <v>2132151</v>
      </c>
      <c r="H173" s="60"/>
      <c r="I173" s="69">
        <v>2842186</v>
      </c>
      <c r="J173" s="60"/>
      <c r="K173" s="69">
        <v>36951750</v>
      </c>
      <c r="L173" s="60"/>
      <c r="M173" s="69">
        <v>170863</v>
      </c>
      <c r="N173" s="60"/>
      <c r="O173" s="69">
        <v>4265708</v>
      </c>
      <c r="P173" s="60"/>
      <c r="Q173" s="69">
        <v>10527304</v>
      </c>
      <c r="R173" s="60"/>
      <c r="S173" s="69">
        <v>9748985.6270000003</v>
      </c>
      <c r="T173" s="60"/>
      <c r="U173" s="69">
        <v>924235.4530000001</v>
      </c>
    </row>
    <row r="174" spans="1:21" ht="8.85" customHeight="1" x14ac:dyDescent="0.3">
      <c r="A174" s="47">
        <v>59</v>
      </c>
      <c r="B174" s="90"/>
      <c r="C174" s="47" t="s">
        <v>182</v>
      </c>
      <c r="D174" s="60"/>
      <c r="E174" s="69">
        <v>0</v>
      </c>
      <c r="F174" s="60"/>
      <c r="G174" s="69">
        <v>1079161</v>
      </c>
      <c r="H174" s="60"/>
      <c r="I174" s="69">
        <v>1312756</v>
      </c>
      <c r="J174" s="60"/>
      <c r="K174" s="69">
        <v>7853238</v>
      </c>
      <c r="L174" s="60"/>
      <c r="M174" s="69">
        <v>0</v>
      </c>
      <c r="N174" s="60"/>
      <c r="O174" s="69">
        <v>1095643</v>
      </c>
      <c r="P174" s="60"/>
      <c r="Q174" s="69">
        <v>3707933</v>
      </c>
      <c r="R174" s="60"/>
      <c r="S174" s="69">
        <v>2417698.5468600001</v>
      </c>
      <c r="T174" s="60"/>
      <c r="U174" s="69">
        <v>232123.06313999998</v>
      </c>
    </row>
    <row r="175" spans="1:21" ht="8.85" customHeight="1" x14ac:dyDescent="0.3">
      <c r="A175" s="47">
        <v>60</v>
      </c>
      <c r="B175" s="90"/>
      <c r="C175" s="47" t="s">
        <v>183</v>
      </c>
      <c r="D175" s="60"/>
      <c r="E175" s="69">
        <v>0</v>
      </c>
      <c r="F175" s="60"/>
      <c r="G175" s="69">
        <v>6225858</v>
      </c>
      <c r="H175" s="60"/>
      <c r="I175" s="69">
        <v>5928276</v>
      </c>
      <c r="J175" s="60"/>
      <c r="K175" s="69">
        <v>76219768</v>
      </c>
      <c r="L175" s="60"/>
      <c r="M175" s="69">
        <v>55635</v>
      </c>
      <c r="N175" s="60"/>
      <c r="O175" s="69">
        <v>23555829</v>
      </c>
      <c r="P175" s="60"/>
      <c r="Q175" s="69">
        <v>18750705</v>
      </c>
      <c r="R175" s="60"/>
      <c r="S175" s="69">
        <v>11404983.484139999</v>
      </c>
      <c r="T175" s="60"/>
      <c r="U175" s="69">
        <v>1257390.5558600002</v>
      </c>
    </row>
    <row r="176" spans="1:21" ht="8.85" customHeight="1" x14ac:dyDescent="0.3">
      <c r="A176" s="71"/>
      <c r="B176" s="60"/>
      <c r="D176" s="60"/>
      <c r="E176" s="60"/>
      <c r="F176" s="60"/>
      <c r="G176" s="60"/>
      <c r="H176" s="60"/>
      <c r="I176" s="60"/>
      <c r="J176" s="60"/>
      <c r="K176" s="60"/>
      <c r="L176" s="60"/>
      <c r="M176" s="60"/>
      <c r="N176" s="60"/>
      <c r="O176" s="60"/>
      <c r="P176" s="60"/>
      <c r="Q176" s="60"/>
      <c r="R176" s="60"/>
      <c r="S176" s="60"/>
      <c r="T176" s="60"/>
      <c r="U176" s="60"/>
    </row>
    <row r="177" spans="1:21" ht="8.85" customHeight="1" x14ac:dyDescent="0.3">
      <c r="A177" s="47">
        <v>61</v>
      </c>
      <c r="B177" s="90"/>
      <c r="C177" s="47" t="s">
        <v>184</v>
      </c>
      <c r="D177" s="60"/>
      <c r="E177" s="69">
        <v>0</v>
      </c>
      <c r="F177" s="60"/>
      <c r="G177" s="69">
        <v>2224344</v>
      </c>
      <c r="H177" s="60"/>
      <c r="I177" s="69">
        <v>1618136</v>
      </c>
      <c r="J177" s="60"/>
      <c r="K177" s="69">
        <v>12542243</v>
      </c>
      <c r="L177" s="60"/>
      <c r="M177" s="69">
        <v>72000</v>
      </c>
      <c r="N177" s="60"/>
      <c r="O177" s="69">
        <v>3212468</v>
      </c>
      <c r="P177" s="60"/>
      <c r="Q177" s="69">
        <v>3317484</v>
      </c>
      <c r="R177" s="60"/>
      <c r="S177" s="69">
        <v>6878004.3058200004</v>
      </c>
      <c r="T177" s="60"/>
      <c r="U177" s="69">
        <v>358376.16417999996</v>
      </c>
    </row>
    <row r="178" spans="1:21" ht="8.85" customHeight="1" x14ac:dyDescent="0.3">
      <c r="A178" s="47">
        <v>62</v>
      </c>
      <c r="B178" s="90"/>
      <c r="C178" s="47" t="s">
        <v>185</v>
      </c>
      <c r="D178" s="60"/>
      <c r="E178" s="69">
        <v>0</v>
      </c>
      <c r="F178" s="60"/>
      <c r="G178" s="69">
        <v>2726108</v>
      </c>
      <c r="H178" s="60"/>
      <c r="I178" s="69">
        <v>1677731</v>
      </c>
      <c r="J178" s="60"/>
      <c r="K178" s="69">
        <v>20855784</v>
      </c>
      <c r="L178" s="60"/>
      <c r="M178" s="69">
        <v>0</v>
      </c>
      <c r="N178" s="60"/>
      <c r="O178" s="69">
        <v>4214996</v>
      </c>
      <c r="P178" s="60"/>
      <c r="Q178" s="69">
        <v>4190197</v>
      </c>
      <c r="R178" s="60"/>
      <c r="S178" s="69">
        <v>4539301.5451999996</v>
      </c>
      <c r="T178" s="60"/>
      <c r="U178" s="69">
        <v>100996.40479999999</v>
      </c>
    </row>
    <row r="179" spans="1:21" ht="8.85" customHeight="1" x14ac:dyDescent="0.3">
      <c r="A179" s="47">
        <v>63</v>
      </c>
      <c r="B179" s="90"/>
      <c r="C179" s="47" t="s">
        <v>186</v>
      </c>
      <c r="D179" s="60"/>
      <c r="E179" s="69">
        <v>0</v>
      </c>
      <c r="F179" s="60"/>
      <c r="G179" s="69">
        <v>1878637</v>
      </c>
      <c r="H179" s="60"/>
      <c r="I179" s="69">
        <v>1753992</v>
      </c>
      <c r="J179" s="60"/>
      <c r="K179" s="69">
        <v>14236289</v>
      </c>
      <c r="L179" s="60"/>
      <c r="M179" s="69">
        <v>25208</v>
      </c>
      <c r="N179" s="60"/>
      <c r="O179" s="69">
        <v>2061907</v>
      </c>
      <c r="P179" s="60"/>
      <c r="Q179" s="69">
        <v>4590284</v>
      </c>
      <c r="R179" s="60"/>
      <c r="S179" s="69">
        <v>2141545.1756600002</v>
      </c>
      <c r="T179" s="60"/>
      <c r="U179" s="69">
        <v>565805.70434000005</v>
      </c>
    </row>
    <row r="180" spans="1:21" ht="8.85" customHeight="1" x14ac:dyDescent="0.3">
      <c r="A180" s="47">
        <v>64</v>
      </c>
      <c r="B180" s="90"/>
      <c r="C180" s="47" t="s">
        <v>187</v>
      </c>
      <c r="D180" s="60"/>
      <c r="E180" s="69">
        <v>0</v>
      </c>
      <c r="F180" s="60"/>
      <c r="G180" s="69">
        <v>1376319</v>
      </c>
      <c r="H180" s="60"/>
      <c r="I180" s="69">
        <v>1532529</v>
      </c>
      <c r="J180" s="60"/>
      <c r="K180" s="69">
        <v>6581736</v>
      </c>
      <c r="L180" s="60"/>
      <c r="M180" s="69">
        <v>0</v>
      </c>
      <c r="N180" s="60"/>
      <c r="O180" s="69">
        <v>1414870</v>
      </c>
      <c r="P180" s="60"/>
      <c r="Q180" s="69">
        <v>3940311</v>
      </c>
      <c r="R180" s="60"/>
      <c r="S180" s="69">
        <v>2302500.6129999999</v>
      </c>
      <c r="T180" s="60"/>
      <c r="U180" s="69">
        <v>280624.79700000002</v>
      </c>
    </row>
    <row r="181" spans="1:21" ht="8.85" customHeight="1" x14ac:dyDescent="0.3">
      <c r="A181" s="47">
        <v>65</v>
      </c>
      <c r="B181" s="90"/>
      <c r="C181" s="47" t="s">
        <v>188</v>
      </c>
      <c r="D181" s="60"/>
      <c r="E181" s="69">
        <v>0</v>
      </c>
      <c r="F181" s="60"/>
      <c r="G181" s="69">
        <v>1431300</v>
      </c>
      <c r="H181" s="60"/>
      <c r="I181" s="69">
        <v>1484144</v>
      </c>
      <c r="J181" s="60"/>
      <c r="K181" s="69">
        <v>19316586</v>
      </c>
      <c r="L181" s="60"/>
      <c r="M181" s="69">
        <v>0</v>
      </c>
      <c r="N181" s="60"/>
      <c r="O181" s="69">
        <v>1556558</v>
      </c>
      <c r="P181" s="60"/>
      <c r="Q181" s="69">
        <v>4861561</v>
      </c>
      <c r="R181" s="60"/>
      <c r="S181" s="69">
        <v>3705082.2595999995</v>
      </c>
      <c r="T181" s="60"/>
      <c r="U181" s="69">
        <v>502366.21039999998</v>
      </c>
    </row>
    <row r="182" spans="1:21" ht="8.85" customHeight="1" x14ac:dyDescent="0.3">
      <c r="A182" s="71"/>
      <c r="B182" s="60"/>
      <c r="D182" s="60"/>
      <c r="E182" s="60"/>
      <c r="F182" s="60"/>
      <c r="G182" s="60"/>
      <c r="H182" s="60"/>
      <c r="I182" s="60"/>
      <c r="J182" s="60"/>
      <c r="K182" s="60"/>
      <c r="L182" s="60"/>
      <c r="M182" s="60"/>
      <c r="N182" s="60"/>
      <c r="O182" s="60"/>
      <c r="P182" s="60"/>
      <c r="Q182" s="60"/>
      <c r="R182" s="60"/>
      <c r="S182" s="60"/>
      <c r="T182" s="60"/>
      <c r="U182" s="60"/>
    </row>
    <row r="183" spans="1:21" ht="8.85" customHeight="1" x14ac:dyDescent="0.3">
      <c r="A183" s="47">
        <v>66</v>
      </c>
      <c r="B183" s="90"/>
      <c r="C183" s="47" t="s">
        <v>189</v>
      </c>
      <c r="D183" s="60"/>
      <c r="E183" s="69">
        <v>0</v>
      </c>
      <c r="F183" s="60"/>
      <c r="G183" s="69">
        <v>3968536</v>
      </c>
      <c r="H183" s="60"/>
      <c r="I183" s="69">
        <v>2303886</v>
      </c>
      <c r="J183" s="60"/>
      <c r="K183" s="69">
        <v>38202121</v>
      </c>
      <c r="L183" s="60"/>
      <c r="M183" s="69">
        <v>4502</v>
      </c>
      <c r="N183" s="60"/>
      <c r="O183" s="69">
        <v>7714485</v>
      </c>
      <c r="P183" s="60"/>
      <c r="Q183" s="69">
        <v>8820531</v>
      </c>
      <c r="R183" s="60"/>
      <c r="S183" s="69">
        <v>4822561.3044659989</v>
      </c>
      <c r="T183" s="60"/>
      <c r="U183" s="69">
        <v>380582.05553399998</v>
      </c>
    </row>
    <row r="184" spans="1:21" ht="8.85" customHeight="1" x14ac:dyDescent="0.3">
      <c r="A184" s="47">
        <v>67</v>
      </c>
      <c r="B184" s="90"/>
      <c r="C184" s="47" t="s">
        <v>190</v>
      </c>
      <c r="D184" s="60"/>
      <c r="E184" s="69">
        <v>0</v>
      </c>
      <c r="F184" s="60"/>
      <c r="G184" s="69">
        <v>2126643</v>
      </c>
      <c r="H184" s="60"/>
      <c r="I184" s="69">
        <v>3250078</v>
      </c>
      <c r="J184" s="60"/>
      <c r="K184" s="69">
        <v>26634271</v>
      </c>
      <c r="L184" s="60"/>
      <c r="M184" s="69">
        <v>189859</v>
      </c>
      <c r="N184" s="60"/>
      <c r="O184" s="69">
        <v>3460247</v>
      </c>
      <c r="P184" s="60"/>
      <c r="Q184" s="69">
        <v>9217892</v>
      </c>
      <c r="R184" s="60"/>
      <c r="S184" s="69">
        <v>4092036.0304</v>
      </c>
      <c r="T184" s="60"/>
      <c r="U184" s="69">
        <v>460173.88959999999</v>
      </c>
    </row>
    <row r="185" spans="1:21" ht="8.85" customHeight="1" x14ac:dyDescent="0.3">
      <c r="A185" s="47">
        <v>68</v>
      </c>
      <c r="B185" s="90"/>
      <c r="C185" s="47" t="s">
        <v>191</v>
      </c>
      <c r="D185" s="60"/>
      <c r="E185" s="69">
        <v>0</v>
      </c>
      <c r="F185" s="60"/>
      <c r="G185" s="69">
        <v>1101024</v>
      </c>
      <c r="H185" s="60"/>
      <c r="I185" s="69">
        <v>3041735</v>
      </c>
      <c r="J185" s="60"/>
      <c r="K185" s="69">
        <v>23147120</v>
      </c>
      <c r="L185" s="60"/>
      <c r="M185" s="69">
        <v>22556</v>
      </c>
      <c r="N185" s="60"/>
      <c r="O185" s="69">
        <v>2884984</v>
      </c>
      <c r="P185" s="60"/>
      <c r="Q185" s="69">
        <v>5768258</v>
      </c>
      <c r="R185" s="60"/>
      <c r="S185" s="69">
        <v>6297373.5049999999</v>
      </c>
      <c r="T185" s="60"/>
      <c r="U185" s="69">
        <v>530736.04500000004</v>
      </c>
    </row>
    <row r="186" spans="1:21" ht="8.85" customHeight="1" x14ac:dyDescent="0.3">
      <c r="A186" s="47">
        <v>69</v>
      </c>
      <c r="B186" s="90"/>
      <c r="C186" s="47" t="s">
        <v>192</v>
      </c>
      <c r="D186" s="60"/>
      <c r="E186" s="69">
        <v>0</v>
      </c>
      <c r="F186" s="60"/>
      <c r="G186" s="69">
        <v>6099158</v>
      </c>
      <c r="H186" s="60"/>
      <c r="I186" s="69">
        <v>5933505</v>
      </c>
      <c r="J186" s="60"/>
      <c r="K186" s="69">
        <v>75687167</v>
      </c>
      <c r="L186" s="60"/>
      <c r="M186" s="69">
        <v>0</v>
      </c>
      <c r="N186" s="60"/>
      <c r="O186" s="69">
        <v>6137866</v>
      </c>
      <c r="P186" s="60"/>
      <c r="Q186" s="69">
        <v>20082779</v>
      </c>
      <c r="R186" s="60"/>
      <c r="S186" s="69">
        <v>16526997.838760002</v>
      </c>
      <c r="T186" s="60"/>
      <c r="U186" s="69">
        <v>1409714.7912400002</v>
      </c>
    </row>
    <row r="187" spans="1:21" ht="8.85" customHeight="1" x14ac:dyDescent="0.3">
      <c r="A187" s="47">
        <v>70</v>
      </c>
      <c r="B187" s="90"/>
      <c r="C187" s="47" t="s">
        <v>193</v>
      </c>
      <c r="D187" s="60"/>
      <c r="E187" s="69">
        <v>0</v>
      </c>
      <c r="F187" s="60"/>
      <c r="G187" s="69">
        <v>3881927</v>
      </c>
      <c r="H187" s="60"/>
      <c r="I187" s="69">
        <v>2115663</v>
      </c>
      <c r="J187" s="60"/>
      <c r="K187" s="69">
        <v>27118602</v>
      </c>
      <c r="L187" s="60"/>
      <c r="M187" s="69">
        <v>0</v>
      </c>
      <c r="N187" s="60"/>
      <c r="O187" s="69">
        <v>6861574</v>
      </c>
      <c r="P187" s="60"/>
      <c r="Q187" s="69">
        <v>5120795</v>
      </c>
      <c r="R187" s="60"/>
      <c r="S187" s="69">
        <v>2764811.9932000004</v>
      </c>
      <c r="T187" s="60"/>
      <c r="U187" s="69">
        <v>99055.716799999995</v>
      </c>
    </row>
    <row r="188" spans="1:21" ht="8.85" customHeight="1" x14ac:dyDescent="0.3">
      <c r="A188" s="71"/>
      <c r="B188" s="60"/>
      <c r="D188" s="60"/>
      <c r="E188" s="60"/>
      <c r="F188" s="60"/>
      <c r="G188" s="60"/>
      <c r="H188" s="60"/>
      <c r="I188" s="60"/>
      <c r="J188" s="60"/>
      <c r="K188" s="60"/>
      <c r="L188" s="60"/>
      <c r="M188" s="60"/>
      <c r="N188" s="60"/>
      <c r="O188" s="60"/>
      <c r="P188" s="60"/>
      <c r="Q188" s="60"/>
      <c r="R188" s="60"/>
      <c r="S188" s="60"/>
      <c r="T188" s="60"/>
      <c r="U188" s="60"/>
    </row>
    <row r="189" spans="1:21" ht="8.85" customHeight="1" x14ac:dyDescent="0.3">
      <c r="A189" s="47">
        <v>71</v>
      </c>
      <c r="B189" s="90"/>
      <c r="C189" s="47" t="s">
        <v>194</v>
      </c>
      <c r="D189" s="60"/>
      <c r="E189" s="69">
        <v>0</v>
      </c>
      <c r="F189" s="60"/>
      <c r="G189" s="69">
        <v>1673251</v>
      </c>
      <c r="H189" s="60"/>
      <c r="I189" s="69">
        <v>2097648</v>
      </c>
      <c r="J189" s="60"/>
      <c r="K189" s="69">
        <v>19087410</v>
      </c>
      <c r="L189" s="60"/>
      <c r="M189" s="69">
        <v>0</v>
      </c>
      <c r="N189" s="60"/>
      <c r="O189" s="69">
        <v>4563961</v>
      </c>
      <c r="P189" s="60"/>
      <c r="Q189" s="69">
        <v>5618107</v>
      </c>
      <c r="R189" s="60"/>
      <c r="S189" s="69">
        <v>3991674.175400001</v>
      </c>
      <c r="T189" s="60"/>
      <c r="U189" s="69">
        <v>574326.98460000008</v>
      </c>
    </row>
    <row r="190" spans="1:21" ht="8.85" customHeight="1" x14ac:dyDescent="0.3">
      <c r="A190" s="47">
        <v>72</v>
      </c>
      <c r="B190" s="90"/>
      <c r="C190" s="47" t="s">
        <v>195</v>
      </c>
      <c r="D190" s="60"/>
      <c r="E190" s="69">
        <v>0</v>
      </c>
      <c r="F190" s="60"/>
      <c r="G190" s="69">
        <v>4796243</v>
      </c>
      <c r="H190" s="60"/>
      <c r="I190" s="69">
        <v>1581047</v>
      </c>
      <c r="J190" s="60"/>
      <c r="K190" s="69">
        <v>53469768</v>
      </c>
      <c r="L190" s="60"/>
      <c r="M190" s="69">
        <v>36546</v>
      </c>
      <c r="N190" s="60"/>
      <c r="O190" s="69">
        <v>6633764</v>
      </c>
      <c r="P190" s="60"/>
      <c r="Q190" s="69">
        <v>14005457</v>
      </c>
      <c r="R190" s="60"/>
      <c r="S190" s="69">
        <v>10625535.650290001</v>
      </c>
      <c r="T190" s="60"/>
      <c r="U190" s="69">
        <v>262789.66970999999</v>
      </c>
    </row>
    <row r="191" spans="1:21" ht="8.85" customHeight="1" x14ac:dyDescent="0.3">
      <c r="A191" s="47">
        <v>73</v>
      </c>
      <c r="B191" s="90"/>
      <c r="C191" s="47" t="s">
        <v>196</v>
      </c>
      <c r="D191" s="60"/>
      <c r="E191" s="69">
        <v>0</v>
      </c>
      <c r="F191" s="60"/>
      <c r="G191" s="69">
        <v>84817000</v>
      </c>
      <c r="H191" s="60"/>
      <c r="I191" s="69">
        <v>6639000</v>
      </c>
      <c r="J191" s="60"/>
      <c r="K191" s="69">
        <v>662443000</v>
      </c>
      <c r="L191" s="60"/>
      <c r="M191" s="69">
        <v>68000</v>
      </c>
      <c r="N191" s="60"/>
      <c r="O191" s="69">
        <v>100828000</v>
      </c>
      <c r="P191" s="60"/>
      <c r="Q191" s="69">
        <v>159323000</v>
      </c>
      <c r="R191" s="60"/>
      <c r="S191" s="69">
        <v>39617379.859819993</v>
      </c>
      <c r="T191" s="60"/>
      <c r="U191" s="69">
        <v>1322416.9101799999</v>
      </c>
    </row>
    <row r="192" spans="1:21" ht="8.85" customHeight="1" x14ac:dyDescent="0.3">
      <c r="A192" s="47">
        <v>74</v>
      </c>
      <c r="B192" s="90"/>
      <c r="C192" s="47" t="s">
        <v>197</v>
      </c>
      <c r="D192" s="60"/>
      <c r="E192" s="69">
        <v>0</v>
      </c>
      <c r="F192" s="60"/>
      <c r="G192" s="69">
        <v>2364579</v>
      </c>
      <c r="H192" s="60"/>
      <c r="I192" s="69">
        <v>3362084</v>
      </c>
      <c r="J192" s="60"/>
      <c r="K192" s="69">
        <v>42036111</v>
      </c>
      <c r="L192" s="60"/>
      <c r="M192" s="69">
        <v>54778</v>
      </c>
      <c r="N192" s="60"/>
      <c r="O192" s="69">
        <v>6078765</v>
      </c>
      <c r="P192" s="60"/>
      <c r="Q192" s="69">
        <v>12264118</v>
      </c>
      <c r="R192" s="60"/>
      <c r="S192" s="69">
        <v>5762042.0626600003</v>
      </c>
      <c r="T192" s="60"/>
      <c r="U192" s="69">
        <v>1026712.6873399999</v>
      </c>
    </row>
    <row r="193" spans="1:21" ht="8.85" customHeight="1" x14ac:dyDescent="0.3">
      <c r="A193" s="47">
        <v>75</v>
      </c>
      <c r="B193" s="90"/>
      <c r="C193" s="47" t="s">
        <v>198</v>
      </c>
      <c r="D193" s="60"/>
      <c r="E193" s="69">
        <v>0</v>
      </c>
      <c r="F193" s="60"/>
      <c r="G193" s="69">
        <v>1202294</v>
      </c>
      <c r="H193" s="60"/>
      <c r="I193" s="69">
        <v>1190253</v>
      </c>
      <c r="J193" s="60"/>
      <c r="K193" s="69">
        <v>5065813</v>
      </c>
      <c r="L193" s="60"/>
      <c r="M193" s="69">
        <v>92135</v>
      </c>
      <c r="N193" s="60"/>
      <c r="O193" s="69">
        <v>1052270</v>
      </c>
      <c r="P193" s="60"/>
      <c r="Q193" s="69">
        <v>2453628</v>
      </c>
      <c r="R193" s="60"/>
      <c r="S193" s="69">
        <v>3023876.8223999999</v>
      </c>
      <c r="T193" s="60"/>
      <c r="U193" s="69">
        <v>42335.927600000003</v>
      </c>
    </row>
    <row r="194" spans="1:21" ht="8.85" customHeight="1" x14ac:dyDescent="0.3">
      <c r="A194" s="71"/>
      <c r="B194" s="60"/>
      <c r="D194" s="60"/>
      <c r="E194" s="60"/>
      <c r="F194" s="60"/>
      <c r="G194" s="60"/>
      <c r="H194" s="60"/>
      <c r="I194" s="60"/>
      <c r="J194" s="60"/>
      <c r="K194" s="60"/>
      <c r="L194" s="60"/>
      <c r="M194" s="60"/>
      <c r="N194" s="60"/>
      <c r="O194" s="60"/>
      <c r="P194" s="60"/>
      <c r="Q194" s="60"/>
      <c r="R194" s="60"/>
      <c r="S194" s="60"/>
      <c r="T194" s="60"/>
      <c r="U194" s="60"/>
    </row>
    <row r="195" spans="1:21" ht="8.85" customHeight="1" x14ac:dyDescent="0.3">
      <c r="A195" s="47">
        <v>76</v>
      </c>
      <c r="B195" s="90"/>
      <c r="C195" s="47" t="s">
        <v>114</v>
      </c>
      <c r="D195" s="60"/>
      <c r="E195" s="69">
        <v>0</v>
      </c>
      <c r="F195" s="60"/>
      <c r="G195" s="69">
        <v>1221048</v>
      </c>
      <c r="H195" s="60"/>
      <c r="I195" s="69">
        <v>1244289</v>
      </c>
      <c r="J195" s="60"/>
      <c r="K195" s="69">
        <v>10887115</v>
      </c>
      <c r="L195" s="60"/>
      <c r="M195" s="69">
        <v>25342</v>
      </c>
      <c r="N195" s="60"/>
      <c r="O195" s="69">
        <v>1412469</v>
      </c>
      <c r="P195" s="60"/>
      <c r="Q195" s="69">
        <v>3994035</v>
      </c>
      <c r="R195" s="60"/>
      <c r="S195" s="69">
        <v>2803059.1558000003</v>
      </c>
      <c r="T195" s="60"/>
      <c r="U195" s="69">
        <v>232268.2242</v>
      </c>
    </row>
    <row r="196" spans="1:21" ht="8.85" customHeight="1" x14ac:dyDescent="0.3">
      <c r="A196" s="47">
        <v>77</v>
      </c>
      <c r="B196" s="90"/>
      <c r="C196" s="47" t="s">
        <v>115</v>
      </c>
      <c r="D196" s="60"/>
      <c r="E196" s="69">
        <v>0</v>
      </c>
      <c r="F196" s="60"/>
      <c r="G196" s="69">
        <v>16030617</v>
      </c>
      <c r="H196" s="60"/>
      <c r="I196" s="69">
        <v>5405599</v>
      </c>
      <c r="J196" s="60"/>
      <c r="K196" s="69">
        <v>104097346</v>
      </c>
      <c r="L196" s="60"/>
      <c r="M196" s="69">
        <v>0</v>
      </c>
      <c r="N196" s="60"/>
      <c r="O196" s="69">
        <v>18950420</v>
      </c>
      <c r="P196" s="60"/>
      <c r="Q196" s="69">
        <v>24184563</v>
      </c>
      <c r="R196" s="60"/>
      <c r="S196" s="69">
        <v>21088607.876990002</v>
      </c>
      <c r="T196" s="60"/>
      <c r="U196" s="69">
        <v>864482.63300999999</v>
      </c>
    </row>
    <row r="197" spans="1:21" ht="8.85" customHeight="1" x14ac:dyDescent="0.3">
      <c r="A197" s="47">
        <v>78</v>
      </c>
      <c r="B197" s="90"/>
      <c r="C197" s="47" t="s">
        <v>199</v>
      </c>
      <c r="D197" s="60"/>
      <c r="E197" s="69">
        <v>0</v>
      </c>
      <c r="F197" s="60"/>
      <c r="G197" s="69">
        <v>3370257</v>
      </c>
      <c r="H197" s="60"/>
      <c r="I197" s="69">
        <v>2271431</v>
      </c>
      <c r="J197" s="60"/>
      <c r="K197" s="69">
        <v>22666686</v>
      </c>
      <c r="L197" s="60"/>
      <c r="M197" s="69">
        <v>191665</v>
      </c>
      <c r="N197" s="60"/>
      <c r="O197" s="69">
        <v>4092093</v>
      </c>
      <c r="P197" s="60"/>
      <c r="Q197" s="69">
        <v>5002769</v>
      </c>
      <c r="R197" s="60"/>
      <c r="S197" s="69">
        <v>11656089.779200001</v>
      </c>
      <c r="T197" s="60"/>
      <c r="U197" s="69">
        <v>515680.54080000002</v>
      </c>
    </row>
    <row r="198" spans="1:21" ht="8.85" customHeight="1" x14ac:dyDescent="0.3">
      <c r="A198" s="47">
        <v>79</v>
      </c>
      <c r="B198" s="90"/>
      <c r="C198" s="47" t="s">
        <v>200</v>
      </c>
      <c r="D198" s="60"/>
      <c r="E198" s="69">
        <v>0</v>
      </c>
      <c r="F198" s="60"/>
      <c r="G198" s="69">
        <v>7307184</v>
      </c>
      <c r="H198" s="60"/>
      <c r="I198" s="69">
        <v>8823600</v>
      </c>
      <c r="J198" s="60"/>
      <c r="K198" s="69">
        <v>86599763</v>
      </c>
      <c r="L198" s="60"/>
      <c r="M198" s="69">
        <v>506216</v>
      </c>
      <c r="N198" s="60"/>
      <c r="O198" s="69">
        <v>12711507</v>
      </c>
      <c r="P198" s="60"/>
      <c r="Q198" s="69">
        <v>18617353</v>
      </c>
      <c r="R198" s="60"/>
      <c r="S198" s="69">
        <v>14446749.812400002</v>
      </c>
      <c r="T198" s="60"/>
      <c r="U198" s="69">
        <v>647824.46759999997</v>
      </c>
    </row>
    <row r="199" spans="1:21" ht="8.85" customHeight="1" x14ac:dyDescent="0.3">
      <c r="A199" s="47">
        <v>80</v>
      </c>
      <c r="B199" s="90"/>
      <c r="C199" s="47" t="s">
        <v>201</v>
      </c>
      <c r="D199" s="60"/>
      <c r="E199" s="69">
        <v>0</v>
      </c>
      <c r="F199" s="60"/>
      <c r="G199" s="69">
        <v>2274529</v>
      </c>
      <c r="H199" s="60"/>
      <c r="I199" s="69">
        <v>2623662</v>
      </c>
      <c r="J199" s="60"/>
      <c r="K199" s="69">
        <v>38253038</v>
      </c>
      <c r="L199" s="60"/>
      <c r="M199" s="69">
        <v>0</v>
      </c>
      <c r="N199" s="60"/>
      <c r="O199" s="69">
        <v>3930197</v>
      </c>
      <c r="P199" s="60"/>
      <c r="Q199" s="69">
        <v>13800680</v>
      </c>
      <c r="R199" s="60"/>
      <c r="S199" s="69">
        <v>5610283.9864799995</v>
      </c>
      <c r="T199" s="60"/>
      <c r="U199" s="69">
        <v>1446369.95352</v>
      </c>
    </row>
    <row r="200" spans="1:21" ht="8.85" customHeight="1" x14ac:dyDescent="0.3">
      <c r="A200" s="71"/>
      <c r="B200" s="60"/>
      <c r="D200" s="60"/>
      <c r="E200" s="60"/>
      <c r="F200" s="60"/>
      <c r="G200" s="60"/>
      <c r="H200" s="60"/>
      <c r="I200" s="60"/>
      <c r="J200" s="60"/>
      <c r="K200" s="60"/>
      <c r="L200" s="60"/>
      <c r="M200" s="60"/>
      <c r="N200" s="60"/>
      <c r="O200" s="60"/>
      <c r="P200" s="60"/>
      <c r="Q200" s="60"/>
      <c r="R200" s="60"/>
      <c r="S200" s="60"/>
      <c r="T200" s="60"/>
      <c r="U200" s="60"/>
    </row>
    <row r="201" spans="1:21" ht="8.85" customHeight="1" x14ac:dyDescent="0.3">
      <c r="A201" s="47">
        <v>81</v>
      </c>
      <c r="B201" s="90"/>
      <c r="C201" s="47" t="s">
        <v>202</v>
      </c>
      <c r="D201" s="60"/>
      <c r="E201" s="69">
        <v>0</v>
      </c>
      <c r="F201" s="60"/>
      <c r="G201" s="69">
        <v>951442</v>
      </c>
      <c r="H201" s="60"/>
      <c r="I201" s="69">
        <v>2554764</v>
      </c>
      <c r="J201" s="60"/>
      <c r="K201" s="69">
        <v>37916525</v>
      </c>
      <c r="L201" s="60"/>
      <c r="M201" s="69">
        <v>0</v>
      </c>
      <c r="N201" s="60"/>
      <c r="O201" s="69">
        <v>1978907</v>
      </c>
      <c r="P201" s="60"/>
      <c r="Q201" s="69">
        <v>11031278</v>
      </c>
      <c r="R201" s="60"/>
      <c r="S201" s="69">
        <v>5780340.6741400007</v>
      </c>
      <c r="T201" s="60"/>
      <c r="U201" s="69">
        <v>902182.54585999995</v>
      </c>
    </row>
    <row r="202" spans="1:21" ht="8.85" customHeight="1" x14ac:dyDescent="0.3">
      <c r="A202" s="47">
        <v>82</v>
      </c>
      <c r="B202" s="90"/>
      <c r="C202" s="47" t="s">
        <v>203</v>
      </c>
      <c r="D202" s="60"/>
      <c r="E202" s="69">
        <v>0</v>
      </c>
      <c r="F202" s="60"/>
      <c r="G202" s="69">
        <v>4846417</v>
      </c>
      <c r="H202" s="60"/>
      <c r="I202" s="69">
        <v>2963462</v>
      </c>
      <c r="J202" s="60"/>
      <c r="K202" s="69">
        <v>49783182</v>
      </c>
      <c r="L202" s="60"/>
      <c r="M202" s="69">
        <v>214316</v>
      </c>
      <c r="N202" s="60"/>
      <c r="O202" s="69">
        <v>8740198</v>
      </c>
      <c r="P202" s="60"/>
      <c r="Q202" s="69">
        <v>8736837</v>
      </c>
      <c r="R202" s="60"/>
      <c r="S202" s="69">
        <v>10932957.98911</v>
      </c>
      <c r="T202" s="60"/>
      <c r="U202" s="69">
        <v>581731.60089</v>
      </c>
    </row>
    <row r="203" spans="1:21" ht="8.85" customHeight="1" x14ac:dyDescent="0.3">
      <c r="A203" s="47">
        <v>83</v>
      </c>
      <c r="B203" s="90"/>
      <c r="C203" s="47" t="s">
        <v>204</v>
      </c>
      <c r="D203" s="60"/>
      <c r="E203" s="69">
        <v>0</v>
      </c>
      <c r="F203" s="60"/>
      <c r="G203" s="69">
        <v>2326953</v>
      </c>
      <c r="H203" s="60"/>
      <c r="I203" s="69">
        <v>2980699</v>
      </c>
      <c r="J203" s="60"/>
      <c r="K203" s="69">
        <v>44989602</v>
      </c>
      <c r="L203" s="60"/>
      <c r="M203" s="69">
        <v>217277</v>
      </c>
      <c r="N203" s="60"/>
      <c r="O203" s="69">
        <v>5176661</v>
      </c>
      <c r="P203" s="60"/>
      <c r="Q203" s="69">
        <v>12463517</v>
      </c>
      <c r="R203" s="60"/>
      <c r="S203" s="69">
        <v>7631745.7208279995</v>
      </c>
      <c r="T203" s="60"/>
      <c r="U203" s="69">
        <v>1303490.479172</v>
      </c>
    </row>
    <row r="204" spans="1:21" ht="8.85" customHeight="1" x14ac:dyDescent="0.3">
      <c r="A204" s="47">
        <v>84</v>
      </c>
      <c r="B204" s="90"/>
      <c r="C204" s="47" t="s">
        <v>205</v>
      </c>
      <c r="D204" s="60"/>
      <c r="E204" s="69">
        <v>0</v>
      </c>
      <c r="F204" s="60"/>
      <c r="G204" s="69">
        <v>2882473</v>
      </c>
      <c r="H204" s="60"/>
      <c r="I204" s="69">
        <v>4145424</v>
      </c>
      <c r="J204" s="60"/>
      <c r="K204" s="69">
        <v>24424646</v>
      </c>
      <c r="L204" s="60"/>
      <c r="M204" s="69">
        <v>0</v>
      </c>
      <c r="N204" s="60"/>
      <c r="O204" s="69">
        <v>3077638</v>
      </c>
      <c r="P204" s="60"/>
      <c r="Q204" s="69">
        <v>5533916</v>
      </c>
      <c r="R204" s="60"/>
      <c r="S204" s="69">
        <v>6199863.0674799988</v>
      </c>
      <c r="T204" s="60"/>
      <c r="U204" s="69">
        <v>403019.53252000001</v>
      </c>
    </row>
    <row r="205" spans="1:21" ht="8.85" customHeight="1" x14ac:dyDescent="0.3">
      <c r="A205" s="47">
        <v>85</v>
      </c>
      <c r="B205" s="90"/>
      <c r="C205" s="47" t="s">
        <v>206</v>
      </c>
      <c r="D205" s="60"/>
      <c r="E205" s="69">
        <v>0</v>
      </c>
      <c r="F205" s="60"/>
      <c r="G205" s="69">
        <v>19913254</v>
      </c>
      <c r="H205" s="60"/>
      <c r="I205" s="69">
        <v>5908753</v>
      </c>
      <c r="J205" s="60"/>
      <c r="K205" s="69">
        <v>177105884</v>
      </c>
      <c r="L205" s="60"/>
      <c r="M205" s="69">
        <v>18735</v>
      </c>
      <c r="N205" s="60"/>
      <c r="O205" s="69">
        <v>18544366</v>
      </c>
      <c r="P205" s="60"/>
      <c r="Q205" s="69">
        <v>45903283</v>
      </c>
      <c r="R205" s="60"/>
      <c r="S205" s="69">
        <v>13148393.802865997</v>
      </c>
      <c r="T205" s="60"/>
      <c r="U205" s="69">
        <v>983845.50713400007</v>
      </c>
    </row>
    <row r="206" spans="1:21" ht="8.85" customHeight="1" x14ac:dyDescent="0.3">
      <c r="A206" s="60"/>
      <c r="B206" s="60"/>
      <c r="D206" s="60"/>
      <c r="E206" s="60"/>
      <c r="F206" s="60"/>
      <c r="G206" s="60"/>
      <c r="H206" s="60"/>
      <c r="I206" s="60"/>
      <c r="J206" s="60"/>
      <c r="K206" s="60"/>
      <c r="L206" s="60"/>
      <c r="M206" s="60"/>
      <c r="N206" s="60"/>
      <c r="O206" s="60"/>
      <c r="P206" s="60"/>
      <c r="Q206" s="60"/>
      <c r="R206" s="60"/>
      <c r="S206" s="60"/>
      <c r="T206" s="60"/>
      <c r="U206" s="60"/>
    </row>
    <row r="207" spans="1:21" ht="8.85" customHeight="1" x14ac:dyDescent="0.3">
      <c r="A207" s="47">
        <v>86</v>
      </c>
      <c r="B207" s="90"/>
      <c r="C207" s="47" t="s">
        <v>207</v>
      </c>
      <c r="D207" s="60"/>
      <c r="E207" s="69">
        <v>0</v>
      </c>
      <c r="F207" s="60"/>
      <c r="G207" s="69">
        <v>14308642</v>
      </c>
      <c r="H207" s="60"/>
      <c r="I207" s="69">
        <v>6677000</v>
      </c>
      <c r="J207" s="60"/>
      <c r="K207" s="69">
        <v>216225461</v>
      </c>
      <c r="L207" s="60"/>
      <c r="M207" s="69">
        <v>6493</v>
      </c>
      <c r="N207" s="60"/>
      <c r="O207" s="69">
        <v>26867203</v>
      </c>
      <c r="P207" s="60"/>
      <c r="Q207" s="69">
        <v>37473874</v>
      </c>
      <c r="R207" s="60"/>
      <c r="S207" s="69">
        <v>13448985.647460002</v>
      </c>
      <c r="T207" s="60"/>
      <c r="U207" s="69">
        <v>594373.45253999997</v>
      </c>
    </row>
    <row r="208" spans="1:21" ht="8.85" customHeight="1" x14ac:dyDescent="0.3">
      <c r="A208" s="47">
        <v>87</v>
      </c>
      <c r="B208" s="90"/>
      <c r="C208" s="47" t="s">
        <v>208</v>
      </c>
      <c r="D208" s="60"/>
      <c r="E208" s="69">
        <v>0</v>
      </c>
      <c r="F208" s="60"/>
      <c r="G208" s="69">
        <v>758402</v>
      </c>
      <c r="H208" s="60"/>
      <c r="I208" s="69">
        <v>1023291</v>
      </c>
      <c r="J208" s="60"/>
      <c r="K208" s="69">
        <v>6122568</v>
      </c>
      <c r="L208" s="60"/>
      <c r="M208" s="69">
        <v>373</v>
      </c>
      <c r="N208" s="60"/>
      <c r="O208" s="69">
        <v>1075067</v>
      </c>
      <c r="P208" s="60"/>
      <c r="Q208" s="69">
        <v>2211038</v>
      </c>
      <c r="R208" s="60"/>
      <c r="S208" s="69">
        <v>11757784.765919998</v>
      </c>
      <c r="T208" s="60"/>
      <c r="U208" s="69">
        <v>120753.95408</v>
      </c>
    </row>
    <row r="209" spans="1:21" ht="8.85" customHeight="1" x14ac:dyDescent="0.3">
      <c r="A209" s="47">
        <v>88</v>
      </c>
      <c r="B209" s="90"/>
      <c r="C209" s="47" t="s">
        <v>209</v>
      </c>
      <c r="D209" s="60"/>
      <c r="E209" s="69">
        <v>45656</v>
      </c>
      <c r="F209" s="60"/>
      <c r="G209" s="69">
        <v>1421627</v>
      </c>
      <c r="H209" s="60"/>
      <c r="I209" s="69">
        <v>2180717</v>
      </c>
      <c r="J209" s="60"/>
      <c r="K209" s="69">
        <v>11326909</v>
      </c>
      <c r="L209" s="60"/>
      <c r="M209" s="69">
        <v>0</v>
      </c>
      <c r="N209" s="60"/>
      <c r="O209" s="69">
        <v>2643349</v>
      </c>
      <c r="P209" s="60"/>
      <c r="Q209" s="69">
        <v>3900312</v>
      </c>
      <c r="R209" s="60"/>
      <c r="S209" s="69">
        <v>5679015.4762000004</v>
      </c>
      <c r="T209" s="60"/>
      <c r="U209" s="69">
        <v>302037.53379999998</v>
      </c>
    </row>
    <row r="210" spans="1:21" ht="8.85" customHeight="1" x14ac:dyDescent="0.3">
      <c r="A210" s="47">
        <v>89</v>
      </c>
      <c r="B210" s="90"/>
      <c r="C210" s="47" t="s">
        <v>210</v>
      </c>
      <c r="D210" s="60"/>
      <c r="E210" s="69">
        <v>0</v>
      </c>
      <c r="F210" s="60"/>
      <c r="G210" s="69">
        <v>3402408</v>
      </c>
      <c r="H210" s="60"/>
      <c r="I210" s="69">
        <v>3683438</v>
      </c>
      <c r="J210" s="60"/>
      <c r="K210" s="69">
        <v>55697169</v>
      </c>
      <c r="L210" s="60"/>
      <c r="M210" s="69">
        <v>30618</v>
      </c>
      <c r="N210" s="60"/>
      <c r="O210" s="69">
        <v>6554629</v>
      </c>
      <c r="P210" s="60"/>
      <c r="Q210" s="69">
        <v>15441590</v>
      </c>
      <c r="R210" s="60"/>
      <c r="S210" s="69">
        <v>6617521.8213999989</v>
      </c>
      <c r="T210" s="60"/>
      <c r="U210" s="69">
        <v>1892696.5686000003</v>
      </c>
    </row>
    <row r="211" spans="1:21" ht="8.85" customHeight="1" x14ac:dyDescent="0.3">
      <c r="A211" s="47">
        <v>90</v>
      </c>
      <c r="B211" s="90"/>
      <c r="C211" s="47" t="s">
        <v>211</v>
      </c>
      <c r="D211" s="60"/>
      <c r="E211" s="100">
        <v>0</v>
      </c>
      <c r="F211" s="60"/>
      <c r="G211" s="100">
        <v>5260359</v>
      </c>
      <c r="H211" s="60"/>
      <c r="I211" s="100">
        <v>2851900</v>
      </c>
      <c r="J211" s="60"/>
      <c r="K211" s="100">
        <v>39515822</v>
      </c>
      <c r="L211" s="60"/>
      <c r="M211" s="100">
        <v>58074</v>
      </c>
      <c r="N211" s="60"/>
      <c r="O211" s="100">
        <v>7344341</v>
      </c>
      <c r="P211" s="60"/>
      <c r="Q211" s="100">
        <v>12331388</v>
      </c>
      <c r="R211" s="60"/>
      <c r="S211" s="69">
        <v>4300507.0646520006</v>
      </c>
      <c r="T211" s="60"/>
      <c r="U211" s="69">
        <v>415845.03534799995</v>
      </c>
    </row>
    <row r="212" spans="1:21" ht="8.85" customHeight="1" x14ac:dyDescent="0.3">
      <c r="A212" s="60"/>
      <c r="B212" s="60"/>
      <c r="D212" s="60"/>
      <c r="E212" s="92"/>
      <c r="F212" s="60"/>
      <c r="G212" s="92"/>
      <c r="H212" s="60"/>
      <c r="I212" s="92"/>
      <c r="J212" s="60"/>
      <c r="K212" s="92"/>
      <c r="L212" s="60"/>
      <c r="M212" s="92"/>
      <c r="N212" s="60"/>
      <c r="O212" s="92"/>
      <c r="P212" s="60"/>
      <c r="Q212" s="92"/>
      <c r="R212" s="60"/>
      <c r="S212" s="92"/>
      <c r="T212" s="60"/>
      <c r="U212" s="92"/>
    </row>
    <row r="213" spans="1:21" ht="8.85" customHeight="1" x14ac:dyDescent="0.3">
      <c r="A213" s="47">
        <v>91</v>
      </c>
      <c r="B213" s="90"/>
      <c r="C213" s="47" t="s">
        <v>212</v>
      </c>
      <c r="D213" s="60"/>
      <c r="E213" s="69">
        <v>0</v>
      </c>
      <c r="F213" s="60"/>
      <c r="G213" s="69">
        <v>4028643</v>
      </c>
      <c r="H213" s="60"/>
      <c r="I213" s="69">
        <v>3899896</v>
      </c>
      <c r="J213" s="60"/>
      <c r="K213" s="69">
        <v>62013461</v>
      </c>
      <c r="L213" s="60"/>
      <c r="M213" s="69">
        <v>64456</v>
      </c>
      <c r="N213" s="60"/>
      <c r="O213" s="69">
        <v>9777674</v>
      </c>
      <c r="P213" s="60"/>
      <c r="Q213" s="69">
        <v>15237663</v>
      </c>
      <c r="R213" s="60"/>
      <c r="S213" s="69">
        <v>17594771.762400001</v>
      </c>
      <c r="T213" s="60"/>
      <c r="U213" s="69">
        <v>1222797.6476</v>
      </c>
    </row>
    <row r="214" spans="1:21" ht="8.85" customHeight="1" x14ac:dyDescent="0.3">
      <c r="A214" s="47">
        <v>92</v>
      </c>
      <c r="B214" s="90"/>
      <c r="C214" s="47" t="s">
        <v>213</v>
      </c>
      <c r="D214" s="60"/>
      <c r="E214" s="69">
        <v>0</v>
      </c>
      <c r="F214" s="60"/>
      <c r="G214" s="69">
        <v>1774241</v>
      </c>
      <c r="H214" s="60"/>
      <c r="I214" s="69">
        <v>1888722</v>
      </c>
      <c r="J214" s="60"/>
      <c r="K214" s="69">
        <v>15251941</v>
      </c>
      <c r="L214" s="60"/>
      <c r="M214" s="69">
        <v>1577</v>
      </c>
      <c r="N214" s="60"/>
      <c r="O214" s="69">
        <v>2909454</v>
      </c>
      <c r="P214" s="60"/>
      <c r="Q214" s="69">
        <v>6722920</v>
      </c>
      <c r="R214" s="60"/>
      <c r="S214" s="69">
        <v>3329440.8426100002</v>
      </c>
      <c r="T214" s="60"/>
      <c r="U214" s="69">
        <v>510947.42739000003</v>
      </c>
    </row>
    <row r="215" spans="1:21" ht="8.85" customHeight="1" x14ac:dyDescent="0.3">
      <c r="A215" s="47">
        <v>93</v>
      </c>
      <c r="B215" s="90"/>
      <c r="C215" s="47" t="s">
        <v>214</v>
      </c>
      <c r="D215" s="60"/>
      <c r="E215" s="69">
        <v>14568</v>
      </c>
      <c r="F215" s="60"/>
      <c r="G215" s="69">
        <v>2329228</v>
      </c>
      <c r="H215" s="60"/>
      <c r="I215" s="69">
        <v>4062607</v>
      </c>
      <c r="J215" s="60"/>
      <c r="K215" s="69">
        <v>55057913</v>
      </c>
      <c r="L215" s="60"/>
      <c r="M215" s="69">
        <v>95853</v>
      </c>
      <c r="N215" s="60"/>
      <c r="O215" s="69">
        <v>6275036</v>
      </c>
      <c r="P215" s="60"/>
      <c r="Q215" s="69">
        <v>20325257</v>
      </c>
      <c r="R215" s="60"/>
      <c r="S215" s="69">
        <v>7538619.7887000004</v>
      </c>
      <c r="T215" s="60"/>
      <c r="U215" s="69">
        <v>1964479.6713</v>
      </c>
    </row>
    <row r="216" spans="1:21" ht="8.85" customHeight="1" x14ac:dyDescent="0.3">
      <c r="A216" s="47">
        <v>94</v>
      </c>
      <c r="B216" s="90"/>
      <c r="C216" s="47" t="s">
        <v>215</v>
      </c>
      <c r="D216" s="60"/>
      <c r="E216" s="69">
        <v>0</v>
      </c>
      <c r="F216" s="60"/>
      <c r="G216" s="69">
        <v>2205887</v>
      </c>
      <c r="H216" s="60"/>
      <c r="I216" s="69">
        <v>2703200</v>
      </c>
      <c r="J216" s="60"/>
      <c r="K216" s="69">
        <v>37647274</v>
      </c>
      <c r="L216" s="60"/>
      <c r="M216" s="69">
        <v>166321</v>
      </c>
      <c r="N216" s="60"/>
      <c r="O216" s="69">
        <v>5620190</v>
      </c>
      <c r="P216" s="60"/>
      <c r="Q216" s="69">
        <v>9499553</v>
      </c>
      <c r="R216" s="60"/>
      <c r="S216" s="69">
        <v>10524805.287076</v>
      </c>
      <c r="T216" s="60"/>
      <c r="U216" s="69">
        <v>732906.98292400001</v>
      </c>
    </row>
    <row r="217" spans="1:21" ht="8.85" customHeight="1" x14ac:dyDescent="0.3">
      <c r="A217" s="73">
        <v>95</v>
      </c>
      <c r="B217" s="90"/>
      <c r="C217" s="47" t="s">
        <v>216</v>
      </c>
      <c r="D217" s="60"/>
      <c r="E217" s="74">
        <v>0</v>
      </c>
      <c r="F217" s="60"/>
      <c r="G217" s="74">
        <v>10019578</v>
      </c>
      <c r="H217" s="60"/>
      <c r="I217" s="74">
        <v>4290628</v>
      </c>
      <c r="J217" s="60"/>
      <c r="K217" s="74">
        <v>85303360</v>
      </c>
      <c r="L217" s="60"/>
      <c r="M217" s="74">
        <v>11363</v>
      </c>
      <c r="N217" s="60"/>
      <c r="O217" s="74">
        <v>15724158</v>
      </c>
      <c r="P217" s="60"/>
      <c r="Q217" s="74">
        <v>30595706</v>
      </c>
      <c r="R217" s="60"/>
      <c r="S217" s="74">
        <v>3180348.6130000004</v>
      </c>
      <c r="T217" s="60"/>
      <c r="U217" s="74">
        <v>261761.78700000001</v>
      </c>
    </row>
    <row r="218" spans="1:21" ht="9.75" customHeight="1" x14ac:dyDescent="0.3">
      <c r="A218" s="60"/>
      <c r="B218" s="60"/>
      <c r="D218" s="60"/>
      <c r="E218" s="60"/>
      <c r="F218" s="60"/>
      <c r="G218" s="60"/>
      <c r="H218" s="60"/>
      <c r="I218" s="60"/>
      <c r="J218" s="60"/>
      <c r="K218" s="60"/>
      <c r="L218" s="60"/>
      <c r="M218" s="60"/>
      <c r="N218" s="60"/>
      <c r="O218" s="60"/>
      <c r="P218" s="60"/>
      <c r="Q218" s="60"/>
      <c r="R218" s="60"/>
      <c r="S218" s="60"/>
      <c r="T218" s="60"/>
      <c r="U218" s="60"/>
    </row>
    <row r="219" spans="1:21" ht="9.75" customHeight="1" x14ac:dyDescent="0.3">
      <c r="A219" s="73">
        <f>A217</f>
        <v>95</v>
      </c>
      <c r="B219" s="60"/>
      <c r="C219" s="58" t="s">
        <v>65</v>
      </c>
      <c r="D219" s="60"/>
      <c r="E219" s="75">
        <f>SUM(E89:E217)</f>
        <v>308729</v>
      </c>
      <c r="F219" s="60"/>
      <c r="G219" s="75">
        <f>SUM(G89:G217)</f>
        <v>926741285</v>
      </c>
      <c r="H219" s="60"/>
      <c r="I219" s="75">
        <f>SUM(I89:I217)</f>
        <v>334496871</v>
      </c>
      <c r="J219" s="60"/>
      <c r="K219" s="75">
        <f>SUM(K89:K217)</f>
        <v>6396517798</v>
      </c>
      <c r="L219" s="60"/>
      <c r="M219" s="75">
        <f>SUM(M89:M217)</f>
        <v>6113215</v>
      </c>
      <c r="N219" s="60"/>
      <c r="O219" s="75">
        <f>SUM(O89:O217)</f>
        <v>1058394397</v>
      </c>
      <c r="P219" s="60"/>
      <c r="Q219" s="75">
        <f>SUM(Q89:Q217)</f>
        <v>1735064632</v>
      </c>
      <c r="R219" s="60"/>
      <c r="S219" s="75">
        <f>SUM(S89:S217)</f>
        <v>891462225.32300997</v>
      </c>
      <c r="T219" s="60"/>
      <c r="U219" s="75">
        <f>SUM(U89:U217)</f>
        <v>60829192.126990013</v>
      </c>
    </row>
    <row r="220" spans="1:21" ht="8.85" customHeight="1" x14ac:dyDescent="0.3">
      <c r="A220" s="60"/>
      <c r="B220" s="60"/>
      <c r="D220" s="60"/>
      <c r="E220" s="60"/>
      <c r="F220" s="60"/>
      <c r="G220" s="60"/>
      <c r="H220" s="60"/>
      <c r="I220" s="60"/>
      <c r="J220" s="60"/>
      <c r="K220" s="60"/>
      <c r="L220" s="60"/>
      <c r="M220" s="60"/>
      <c r="N220" s="60"/>
      <c r="O220" s="60"/>
      <c r="P220" s="60"/>
      <c r="Q220" s="60"/>
      <c r="R220" s="60"/>
      <c r="S220" s="60"/>
      <c r="T220" s="60"/>
      <c r="U220" s="60"/>
    </row>
    <row r="221" spans="1:21" ht="8.85" customHeight="1" x14ac:dyDescent="0.3">
      <c r="A221" s="60"/>
      <c r="B221" s="60"/>
      <c r="D221" s="60"/>
      <c r="E221" s="60"/>
      <c r="F221" s="60"/>
      <c r="G221" s="60"/>
      <c r="H221" s="60"/>
      <c r="I221" s="60"/>
      <c r="J221" s="60"/>
      <c r="K221" s="60"/>
      <c r="L221" s="60"/>
      <c r="M221" s="60"/>
      <c r="N221" s="60"/>
      <c r="O221" s="60"/>
      <c r="P221" s="60"/>
      <c r="Q221" s="60"/>
      <c r="R221" s="60"/>
      <c r="S221" s="60"/>
      <c r="T221" s="60"/>
      <c r="U221" s="60"/>
    </row>
    <row r="222" spans="1:21" ht="8.85" customHeight="1" x14ac:dyDescent="0.3">
      <c r="A222" s="60"/>
      <c r="B222" s="60"/>
      <c r="D222" s="60"/>
      <c r="E222" s="60"/>
      <c r="F222" s="60"/>
      <c r="G222" s="60"/>
      <c r="H222" s="60"/>
      <c r="I222" s="60"/>
      <c r="J222" s="60"/>
      <c r="K222" s="60"/>
      <c r="L222" s="60"/>
      <c r="M222" s="60"/>
      <c r="N222" s="60"/>
      <c r="O222" s="60"/>
      <c r="P222" s="60"/>
      <c r="Q222" s="60"/>
      <c r="R222" s="60"/>
      <c r="S222" s="60"/>
      <c r="T222" s="60"/>
      <c r="U222" s="60"/>
    </row>
    <row r="223" spans="1:21" ht="6.75" customHeight="1" x14ac:dyDescent="0.3">
      <c r="A223" s="60"/>
      <c r="B223" s="60"/>
      <c r="D223" s="60"/>
      <c r="E223" s="60"/>
      <c r="F223" s="60"/>
      <c r="G223" s="60"/>
      <c r="H223" s="60"/>
      <c r="I223" s="60"/>
      <c r="J223" s="60"/>
      <c r="K223" s="60"/>
      <c r="L223" s="60"/>
      <c r="M223" s="60"/>
      <c r="N223" s="60"/>
      <c r="O223" s="60"/>
      <c r="P223" s="60"/>
      <c r="Q223" s="60"/>
      <c r="R223" s="60"/>
      <c r="S223" s="60"/>
      <c r="T223" s="60"/>
      <c r="U223" s="60"/>
    </row>
    <row r="224" spans="1:21" ht="7.65" customHeight="1" x14ac:dyDescent="0.3">
      <c r="A224" s="60"/>
      <c r="B224" s="60"/>
      <c r="D224" s="60"/>
      <c r="E224" s="60"/>
      <c r="F224" s="60"/>
      <c r="G224" s="60"/>
      <c r="H224" s="60"/>
      <c r="I224" s="60"/>
      <c r="J224" s="60"/>
      <c r="K224" s="60"/>
      <c r="L224" s="60"/>
      <c r="M224" s="60"/>
      <c r="N224" s="60"/>
      <c r="O224" s="60"/>
      <c r="P224" s="60"/>
      <c r="Q224" s="60"/>
      <c r="R224" s="60"/>
      <c r="S224" s="60"/>
      <c r="T224" s="60"/>
      <c r="U224" s="60"/>
    </row>
    <row r="225" spans="1:21" ht="8.85" hidden="1" customHeight="1" x14ac:dyDescent="0.3">
      <c r="A225" s="60"/>
      <c r="B225" s="60"/>
      <c r="D225" s="60"/>
      <c r="E225" s="60"/>
      <c r="F225" s="60"/>
      <c r="G225" s="60"/>
      <c r="H225" s="60"/>
      <c r="I225" s="60"/>
      <c r="J225" s="60"/>
      <c r="K225" s="60"/>
      <c r="L225" s="60"/>
      <c r="M225" s="60"/>
      <c r="N225" s="60"/>
      <c r="O225" s="60"/>
      <c r="P225" s="60"/>
      <c r="Q225" s="60"/>
      <c r="R225" s="60"/>
      <c r="S225" s="60"/>
      <c r="T225" s="60"/>
      <c r="U225" s="60"/>
    </row>
    <row r="226" spans="1:21" ht="8.85" customHeight="1" x14ac:dyDescent="0.3">
      <c r="A226" s="60"/>
      <c r="B226" s="60"/>
      <c r="D226" s="60"/>
      <c r="E226" s="60"/>
      <c r="F226" s="60"/>
      <c r="G226" s="60"/>
      <c r="H226" s="60"/>
      <c r="I226" s="60"/>
      <c r="J226" s="60"/>
      <c r="K226" s="60"/>
      <c r="L226" s="60"/>
      <c r="M226" s="60"/>
      <c r="N226" s="60"/>
      <c r="O226" s="60"/>
      <c r="P226" s="60"/>
      <c r="Q226" s="60"/>
      <c r="R226" s="60"/>
      <c r="S226" s="60"/>
      <c r="T226" s="60"/>
      <c r="U226" s="60"/>
    </row>
    <row r="227" spans="1:21" s="46" customFormat="1" ht="10.5" customHeight="1" x14ac:dyDescent="0.3">
      <c r="A227" s="80" t="s">
        <v>313</v>
      </c>
    </row>
    <row r="228" spans="1:21" s="46" customFormat="1" ht="10.5" customHeight="1" x14ac:dyDescent="0.3">
      <c r="D228" s="88" t="s">
        <v>292</v>
      </c>
      <c r="E228" s="88"/>
      <c r="F228" s="88"/>
      <c r="G228" s="88"/>
      <c r="H228" s="88"/>
      <c r="I228" s="88"/>
      <c r="J228" s="88"/>
      <c r="K228" s="88"/>
      <c r="L228" s="88"/>
      <c r="M228" s="88"/>
      <c r="N228" s="88"/>
      <c r="O228" s="88"/>
      <c r="P228" s="88"/>
      <c r="Q228" s="88"/>
      <c r="R228" s="88"/>
      <c r="U228" s="49" t="s">
        <v>293</v>
      </c>
    </row>
    <row r="229" spans="1:21" s="46" customFormat="1" ht="10.5" customHeight="1" x14ac:dyDescent="0.3">
      <c r="A229" s="51"/>
      <c r="D229" s="88" t="s">
        <v>294</v>
      </c>
      <c r="E229" s="88"/>
      <c r="F229" s="88"/>
      <c r="G229" s="88"/>
      <c r="H229" s="88"/>
      <c r="I229" s="88"/>
      <c r="J229" s="88"/>
      <c r="K229" s="88"/>
      <c r="L229" s="88"/>
      <c r="M229" s="88"/>
      <c r="N229" s="88"/>
      <c r="O229" s="88"/>
      <c r="P229" s="88"/>
      <c r="Q229" s="88"/>
      <c r="R229" s="88"/>
      <c r="U229" s="49" t="s">
        <v>217</v>
      </c>
    </row>
    <row r="230" spans="1:21" s="46" customFormat="1" ht="10.5" customHeight="1" x14ac:dyDescent="0.3">
      <c r="A230" s="52"/>
      <c r="D230" s="88" t="s">
        <v>295</v>
      </c>
      <c r="E230" s="88"/>
      <c r="F230" s="88"/>
      <c r="G230" s="88"/>
      <c r="H230" s="88"/>
      <c r="I230" s="88"/>
      <c r="J230" s="88"/>
      <c r="K230" s="88"/>
      <c r="L230" s="88"/>
      <c r="M230" s="88"/>
      <c r="N230" s="88"/>
      <c r="O230" s="88"/>
      <c r="P230" s="88"/>
      <c r="Q230" s="88"/>
      <c r="R230" s="88"/>
    </row>
    <row r="231" spans="1:21" ht="9.6" customHeight="1" x14ac:dyDescent="0.3"/>
    <row r="232" spans="1:21" ht="9.6" customHeight="1" x14ac:dyDescent="0.3"/>
    <row r="233" spans="1:21" ht="9.6" customHeight="1" x14ac:dyDescent="0.3">
      <c r="S233" s="57" t="s">
        <v>296</v>
      </c>
      <c r="T233" s="57"/>
      <c r="U233" s="57"/>
    </row>
    <row r="234" spans="1:21" ht="9.6" customHeight="1" x14ac:dyDescent="0.3">
      <c r="S234" s="89" t="s">
        <v>297</v>
      </c>
      <c r="T234" s="54"/>
      <c r="U234" s="54"/>
    </row>
    <row r="235" spans="1:21" ht="9.6" customHeight="1" x14ac:dyDescent="0.3">
      <c r="E235" s="57" t="s">
        <v>51</v>
      </c>
      <c r="F235" s="57"/>
      <c r="G235" s="57"/>
      <c r="H235" s="57"/>
      <c r="I235" s="57"/>
      <c r="J235" s="57"/>
      <c r="K235" s="57"/>
      <c r="M235" s="57" t="s">
        <v>52</v>
      </c>
      <c r="N235" s="57"/>
      <c r="O235" s="57"/>
      <c r="P235" s="57"/>
      <c r="Q235" s="57"/>
      <c r="S235" s="57" t="s">
        <v>298</v>
      </c>
      <c r="T235" s="57"/>
      <c r="U235" s="57"/>
    </row>
    <row r="236" spans="1:21" ht="9.6" customHeight="1" x14ac:dyDescent="0.3">
      <c r="E236" s="58" t="s">
        <v>299</v>
      </c>
      <c r="G236" s="58" t="s">
        <v>300</v>
      </c>
      <c r="I236" s="58" t="s">
        <v>301</v>
      </c>
      <c r="M236" s="58" t="s">
        <v>299</v>
      </c>
      <c r="O236" s="58" t="s">
        <v>300</v>
      </c>
    </row>
    <row r="237" spans="1:21" ht="9.6" customHeight="1" x14ac:dyDescent="0.3">
      <c r="E237" s="58" t="s">
        <v>302</v>
      </c>
      <c r="G237" s="58" t="s">
        <v>303</v>
      </c>
      <c r="I237" s="58" t="s">
        <v>304</v>
      </c>
      <c r="K237" s="58" t="s">
        <v>303</v>
      </c>
      <c r="M237" s="58" t="s">
        <v>302</v>
      </c>
      <c r="O237" s="58" t="s">
        <v>303</v>
      </c>
      <c r="Q237" s="58" t="s">
        <v>303</v>
      </c>
    </row>
    <row r="238" spans="1:21" ht="9.6" customHeight="1" x14ac:dyDescent="0.3">
      <c r="A238" s="93" t="s">
        <v>71</v>
      </c>
      <c r="C238" s="93" t="s">
        <v>73</v>
      </c>
      <c r="E238" s="93" t="s">
        <v>305</v>
      </c>
      <c r="G238" s="93" t="s">
        <v>306</v>
      </c>
      <c r="I238" s="93" t="s">
        <v>307</v>
      </c>
      <c r="K238" s="93" t="s">
        <v>306</v>
      </c>
      <c r="M238" s="93" t="s">
        <v>305</v>
      </c>
      <c r="O238" s="93" t="s">
        <v>308</v>
      </c>
      <c r="Q238" s="93" t="s">
        <v>308</v>
      </c>
      <c r="S238" s="93" t="s">
        <v>309</v>
      </c>
      <c r="U238" s="93" t="s">
        <v>310</v>
      </c>
    </row>
    <row r="239" spans="1:21" ht="8.85" customHeight="1" x14ac:dyDescent="0.3">
      <c r="C239" s="58"/>
      <c r="E239" s="58"/>
    </row>
    <row r="240" spans="1:21" ht="8.85" customHeight="1" x14ac:dyDescent="0.3">
      <c r="B240" s="47" t="s">
        <v>289</v>
      </c>
    </row>
    <row r="241" spans="1:21" ht="8.85" customHeight="1" x14ac:dyDescent="0.3">
      <c r="A241" s="47">
        <v>1</v>
      </c>
      <c r="B241" s="58"/>
      <c r="C241" s="47" t="s">
        <v>218</v>
      </c>
      <c r="D241" s="60"/>
      <c r="E241" s="63">
        <v>0</v>
      </c>
      <c r="F241" s="60"/>
      <c r="G241" s="63">
        <v>320641</v>
      </c>
      <c r="H241" s="60"/>
      <c r="I241" s="63">
        <v>0</v>
      </c>
      <c r="J241" s="60"/>
      <c r="K241" s="63">
        <v>2127059</v>
      </c>
      <c r="L241" s="60"/>
      <c r="M241" s="63">
        <v>0</v>
      </c>
      <c r="N241" s="60"/>
      <c r="O241" s="63">
        <v>1032878</v>
      </c>
      <c r="P241" s="60"/>
      <c r="Q241" s="63">
        <v>147296</v>
      </c>
      <c r="R241" s="60"/>
      <c r="S241" s="63">
        <v>0</v>
      </c>
      <c r="T241" s="60"/>
      <c r="U241" s="63">
        <v>0</v>
      </c>
    </row>
    <row r="242" spans="1:21" ht="8.85" customHeight="1" x14ac:dyDescent="0.3">
      <c r="A242" s="47">
        <v>2</v>
      </c>
      <c r="B242" s="58"/>
      <c r="C242" s="47" t="s">
        <v>219</v>
      </c>
      <c r="D242" s="60"/>
      <c r="E242" s="69">
        <v>0</v>
      </c>
      <c r="F242" s="60"/>
      <c r="G242" s="69">
        <v>441489</v>
      </c>
      <c r="H242" s="60"/>
      <c r="I242" s="69">
        <v>0</v>
      </c>
      <c r="J242" s="60"/>
      <c r="K242" s="69">
        <v>2013573</v>
      </c>
      <c r="L242" s="60"/>
      <c r="M242" s="69">
        <v>0</v>
      </c>
      <c r="N242" s="60"/>
      <c r="O242" s="69">
        <v>1148819</v>
      </c>
      <c r="P242" s="60"/>
      <c r="Q242" s="69">
        <v>366608</v>
      </c>
      <c r="R242" s="60"/>
      <c r="S242" s="69">
        <v>0</v>
      </c>
      <c r="T242" s="60"/>
      <c r="U242" s="69">
        <v>0</v>
      </c>
    </row>
    <row r="243" spans="1:21" ht="8.85" customHeight="1" x14ac:dyDescent="0.3">
      <c r="A243" s="47">
        <v>3</v>
      </c>
      <c r="B243" s="58"/>
      <c r="C243" s="47" t="s">
        <v>134</v>
      </c>
      <c r="D243" s="60"/>
      <c r="E243" s="69">
        <v>0</v>
      </c>
      <c r="F243" s="60"/>
      <c r="G243" s="69">
        <v>408400</v>
      </c>
      <c r="H243" s="60"/>
      <c r="I243" s="69">
        <v>0</v>
      </c>
      <c r="J243" s="60"/>
      <c r="K243" s="69">
        <v>1895843</v>
      </c>
      <c r="L243" s="60"/>
      <c r="M243" s="69">
        <v>0</v>
      </c>
      <c r="N243" s="60"/>
      <c r="O243" s="69">
        <v>1110102</v>
      </c>
      <c r="P243" s="60"/>
      <c r="Q243" s="69">
        <v>0</v>
      </c>
      <c r="R243" s="60"/>
      <c r="S243" s="69">
        <v>0</v>
      </c>
      <c r="T243" s="60"/>
      <c r="U243" s="69">
        <v>0</v>
      </c>
    </row>
    <row r="244" spans="1:21" ht="8.85" customHeight="1" x14ac:dyDescent="0.3">
      <c r="A244" s="47">
        <v>4</v>
      </c>
      <c r="B244" s="58"/>
      <c r="C244" s="47" t="s">
        <v>220</v>
      </c>
      <c r="D244" s="60"/>
      <c r="E244" s="69">
        <v>0</v>
      </c>
      <c r="F244" s="60"/>
      <c r="G244" s="69">
        <v>282455</v>
      </c>
      <c r="H244" s="60"/>
      <c r="I244" s="69">
        <v>0</v>
      </c>
      <c r="J244" s="60"/>
      <c r="K244" s="69">
        <v>669243</v>
      </c>
      <c r="L244" s="60"/>
      <c r="M244" s="69">
        <v>0</v>
      </c>
      <c r="N244" s="60"/>
      <c r="O244" s="69">
        <v>37580</v>
      </c>
      <c r="P244" s="60"/>
      <c r="Q244" s="69">
        <v>2569</v>
      </c>
      <c r="R244" s="60"/>
      <c r="S244" s="69">
        <v>0</v>
      </c>
      <c r="T244" s="60"/>
      <c r="U244" s="69">
        <v>0</v>
      </c>
    </row>
    <row r="245" spans="1:21" ht="8.85" customHeight="1" x14ac:dyDescent="0.3">
      <c r="A245" s="47">
        <v>5</v>
      </c>
      <c r="B245" s="58"/>
      <c r="C245" s="47" t="s">
        <v>221</v>
      </c>
      <c r="D245" s="60"/>
      <c r="E245" s="69">
        <v>0</v>
      </c>
      <c r="F245" s="60"/>
      <c r="G245" s="69">
        <v>430335</v>
      </c>
      <c r="H245" s="60"/>
      <c r="I245" s="69">
        <v>0</v>
      </c>
      <c r="J245" s="60"/>
      <c r="K245" s="69">
        <v>1178287</v>
      </c>
      <c r="L245" s="60"/>
      <c r="M245" s="69">
        <v>43800</v>
      </c>
      <c r="N245" s="60"/>
      <c r="O245" s="69">
        <v>403096</v>
      </c>
      <c r="P245" s="60"/>
      <c r="Q245" s="69">
        <v>184498</v>
      </c>
      <c r="R245" s="60"/>
      <c r="S245" s="69">
        <v>0</v>
      </c>
      <c r="T245" s="60"/>
      <c r="U245" s="69">
        <v>0</v>
      </c>
    </row>
    <row r="246" spans="1:21" ht="8.85" customHeight="1" x14ac:dyDescent="0.3">
      <c r="A246" s="72"/>
      <c r="D246" s="60"/>
      <c r="E246" s="60"/>
      <c r="F246" s="60"/>
      <c r="G246" s="60"/>
      <c r="H246" s="60"/>
      <c r="I246" s="60"/>
      <c r="J246" s="60"/>
      <c r="K246" s="60"/>
      <c r="L246" s="60"/>
      <c r="M246" s="60"/>
      <c r="N246" s="60"/>
      <c r="O246" s="60"/>
      <c r="P246" s="60"/>
      <c r="Q246" s="60"/>
      <c r="R246" s="60"/>
      <c r="S246" s="60"/>
      <c r="T246" s="60"/>
      <c r="U246" s="60"/>
    </row>
    <row r="247" spans="1:21" ht="8.85" customHeight="1" x14ac:dyDescent="0.3">
      <c r="A247" s="47">
        <v>6</v>
      </c>
      <c r="B247" s="58"/>
      <c r="C247" s="47" t="s">
        <v>222</v>
      </c>
      <c r="D247" s="60"/>
      <c r="E247" s="69">
        <v>0</v>
      </c>
      <c r="F247" s="60"/>
      <c r="G247" s="69">
        <v>2046937</v>
      </c>
      <c r="H247" s="60"/>
      <c r="I247" s="69">
        <v>0</v>
      </c>
      <c r="J247" s="60"/>
      <c r="K247" s="69">
        <v>3753560</v>
      </c>
      <c r="L247" s="60"/>
      <c r="M247" s="69">
        <v>0</v>
      </c>
      <c r="N247" s="60"/>
      <c r="O247" s="69">
        <v>4188698</v>
      </c>
      <c r="P247" s="60"/>
      <c r="Q247" s="69">
        <v>1125466</v>
      </c>
      <c r="R247" s="60"/>
      <c r="S247" s="69">
        <v>4009.86</v>
      </c>
      <c r="T247" s="60"/>
      <c r="U247" s="69">
        <v>0</v>
      </c>
    </row>
    <row r="248" spans="1:21" ht="8.85" customHeight="1" x14ac:dyDescent="0.3">
      <c r="A248" s="47">
        <v>7</v>
      </c>
      <c r="B248" s="58"/>
      <c r="C248" s="47" t="s">
        <v>223</v>
      </c>
      <c r="D248" s="60"/>
      <c r="E248" s="69">
        <v>0</v>
      </c>
      <c r="F248" s="60"/>
      <c r="G248" s="69">
        <v>68978</v>
      </c>
      <c r="H248" s="60"/>
      <c r="I248" s="69">
        <v>0</v>
      </c>
      <c r="J248" s="60"/>
      <c r="K248" s="69">
        <v>1309563</v>
      </c>
      <c r="L248" s="60"/>
      <c r="M248" s="69">
        <v>0</v>
      </c>
      <c r="N248" s="60"/>
      <c r="O248" s="69">
        <v>120623</v>
      </c>
      <c r="P248" s="60"/>
      <c r="Q248" s="69">
        <v>775938</v>
      </c>
      <c r="R248" s="60"/>
      <c r="S248" s="69">
        <v>0</v>
      </c>
      <c r="T248" s="60"/>
      <c r="U248" s="69">
        <v>0</v>
      </c>
    </row>
    <row r="249" spans="1:21" ht="8.85" customHeight="1" x14ac:dyDescent="0.3">
      <c r="A249" s="47">
        <v>8</v>
      </c>
      <c r="B249" s="58"/>
      <c r="C249" s="47" t="s">
        <v>224</v>
      </c>
      <c r="D249" s="60"/>
      <c r="E249" s="69">
        <v>0</v>
      </c>
      <c r="F249" s="60"/>
      <c r="G249" s="69">
        <v>147450</v>
      </c>
      <c r="H249" s="60"/>
      <c r="I249" s="69">
        <v>0</v>
      </c>
      <c r="J249" s="60"/>
      <c r="K249" s="69">
        <v>1421978</v>
      </c>
      <c r="L249" s="60"/>
      <c r="M249" s="69">
        <v>0</v>
      </c>
      <c r="N249" s="60"/>
      <c r="O249" s="69">
        <v>156926</v>
      </c>
      <c r="P249" s="60"/>
      <c r="Q249" s="69">
        <v>172916</v>
      </c>
      <c r="R249" s="60"/>
      <c r="S249" s="69">
        <v>0</v>
      </c>
      <c r="T249" s="60"/>
      <c r="U249" s="69">
        <v>0</v>
      </c>
    </row>
    <row r="250" spans="1:21" ht="8.85" customHeight="1" x14ac:dyDescent="0.3">
      <c r="A250" s="47">
        <v>9</v>
      </c>
      <c r="B250" s="58"/>
      <c r="C250" s="47" t="s">
        <v>225</v>
      </c>
      <c r="D250" s="60"/>
      <c r="E250" s="69">
        <v>0</v>
      </c>
      <c r="F250" s="60"/>
      <c r="G250" s="69">
        <v>185329</v>
      </c>
      <c r="H250" s="60"/>
      <c r="I250" s="69">
        <v>0</v>
      </c>
      <c r="J250" s="60"/>
      <c r="K250" s="69">
        <v>2027164</v>
      </c>
      <c r="L250" s="60"/>
      <c r="M250" s="69">
        <v>0</v>
      </c>
      <c r="N250" s="60"/>
      <c r="O250" s="69">
        <v>317075</v>
      </c>
      <c r="P250" s="60"/>
      <c r="Q250" s="69">
        <v>108575</v>
      </c>
      <c r="R250" s="60"/>
      <c r="S250" s="69">
        <v>0</v>
      </c>
      <c r="T250" s="60"/>
      <c r="U250" s="69">
        <v>0</v>
      </c>
    </row>
    <row r="251" spans="1:21" ht="8.85" customHeight="1" x14ac:dyDescent="0.3">
      <c r="A251" s="47">
        <v>10</v>
      </c>
      <c r="B251" s="58"/>
      <c r="C251" s="47" t="s">
        <v>226</v>
      </c>
      <c r="D251" s="60"/>
      <c r="E251" s="69">
        <v>0</v>
      </c>
      <c r="F251" s="60"/>
      <c r="G251" s="69">
        <v>71202</v>
      </c>
      <c r="H251" s="60"/>
      <c r="I251" s="69">
        <v>0</v>
      </c>
      <c r="J251" s="60"/>
      <c r="K251" s="69">
        <v>601146</v>
      </c>
      <c r="L251" s="60"/>
      <c r="M251" s="69">
        <v>0</v>
      </c>
      <c r="N251" s="60"/>
      <c r="O251" s="69">
        <v>73113</v>
      </c>
      <c r="P251" s="60"/>
      <c r="Q251" s="69">
        <v>22701</v>
      </c>
      <c r="R251" s="60"/>
      <c r="S251" s="69">
        <v>0</v>
      </c>
      <c r="T251" s="60"/>
      <c r="U251" s="69">
        <v>0</v>
      </c>
    </row>
    <row r="252" spans="1:21" ht="8.85" customHeight="1" x14ac:dyDescent="0.3">
      <c r="A252" s="72"/>
      <c r="D252" s="60"/>
      <c r="E252" s="60"/>
      <c r="F252" s="60"/>
      <c r="G252" s="60"/>
      <c r="H252" s="60"/>
      <c r="I252" s="60"/>
      <c r="J252" s="60"/>
      <c r="K252" s="60"/>
      <c r="L252" s="60"/>
      <c r="M252" s="60"/>
      <c r="N252" s="60"/>
      <c r="O252" s="60"/>
      <c r="P252" s="60"/>
      <c r="Q252" s="60"/>
      <c r="R252" s="60"/>
      <c r="S252" s="60"/>
      <c r="T252" s="60"/>
      <c r="U252" s="60"/>
    </row>
    <row r="253" spans="1:21" ht="8.85" customHeight="1" x14ac:dyDescent="0.3">
      <c r="A253" s="47">
        <v>11</v>
      </c>
      <c r="B253" s="58"/>
      <c r="C253" s="47" t="s">
        <v>227</v>
      </c>
      <c r="D253" s="60"/>
      <c r="E253" s="69">
        <v>0</v>
      </c>
      <c r="F253" s="60"/>
      <c r="G253" s="69">
        <v>1102072</v>
      </c>
      <c r="H253" s="60"/>
      <c r="I253" s="69">
        <v>0</v>
      </c>
      <c r="J253" s="60"/>
      <c r="K253" s="69">
        <v>4919187</v>
      </c>
      <c r="L253" s="60"/>
      <c r="M253" s="69">
        <v>0</v>
      </c>
      <c r="N253" s="60"/>
      <c r="O253" s="69">
        <v>2861601</v>
      </c>
      <c r="P253" s="60"/>
      <c r="Q253" s="69">
        <v>121287</v>
      </c>
      <c r="R253" s="60"/>
      <c r="S253" s="69">
        <v>134939.85</v>
      </c>
      <c r="T253" s="60"/>
      <c r="U253" s="69">
        <v>0</v>
      </c>
    </row>
    <row r="254" spans="1:21" ht="8.85" customHeight="1" x14ac:dyDescent="0.3">
      <c r="A254" s="47">
        <v>12</v>
      </c>
      <c r="B254" s="58"/>
      <c r="C254" s="47" t="s">
        <v>228</v>
      </c>
      <c r="D254" s="60"/>
      <c r="E254" s="69">
        <v>0</v>
      </c>
      <c r="F254" s="60"/>
      <c r="G254" s="69">
        <v>391689</v>
      </c>
      <c r="H254" s="60"/>
      <c r="I254" s="69">
        <v>0</v>
      </c>
      <c r="J254" s="60"/>
      <c r="K254" s="69">
        <v>919340</v>
      </c>
      <c r="L254" s="60"/>
      <c r="M254" s="69">
        <v>0</v>
      </c>
      <c r="N254" s="60"/>
      <c r="O254" s="69">
        <v>227692</v>
      </c>
      <c r="P254" s="60"/>
      <c r="Q254" s="69">
        <v>0</v>
      </c>
      <c r="R254" s="60"/>
      <c r="S254" s="69">
        <v>0</v>
      </c>
      <c r="T254" s="60"/>
      <c r="U254" s="69">
        <v>0</v>
      </c>
    </row>
    <row r="255" spans="1:21" ht="8.85" customHeight="1" x14ac:dyDescent="0.3">
      <c r="A255" s="47">
        <v>13</v>
      </c>
      <c r="B255" s="58"/>
      <c r="C255" s="47" t="s">
        <v>229</v>
      </c>
      <c r="D255" s="60"/>
      <c r="E255" s="69">
        <v>0</v>
      </c>
      <c r="F255" s="60"/>
      <c r="G255" s="69">
        <v>389875</v>
      </c>
      <c r="H255" s="60"/>
      <c r="I255" s="69">
        <v>0</v>
      </c>
      <c r="J255" s="60"/>
      <c r="K255" s="69">
        <v>6025639</v>
      </c>
      <c r="L255" s="60"/>
      <c r="M255" s="69">
        <v>0</v>
      </c>
      <c r="N255" s="60"/>
      <c r="O255" s="69">
        <v>350984</v>
      </c>
      <c r="P255" s="60"/>
      <c r="Q255" s="69">
        <v>1487135</v>
      </c>
      <c r="R255" s="60"/>
      <c r="S255" s="69">
        <v>1033</v>
      </c>
      <c r="T255" s="60"/>
      <c r="U255" s="69">
        <v>0</v>
      </c>
    </row>
    <row r="256" spans="1:21" ht="8.85" customHeight="1" x14ac:dyDescent="0.3">
      <c r="A256" s="47">
        <v>14</v>
      </c>
      <c r="B256" s="58"/>
      <c r="C256" s="47" t="s">
        <v>148</v>
      </c>
      <c r="D256" s="60"/>
      <c r="E256" s="69">
        <v>0</v>
      </c>
      <c r="F256" s="60"/>
      <c r="G256" s="69">
        <v>386193</v>
      </c>
      <c r="H256" s="60"/>
      <c r="I256" s="69">
        <v>0</v>
      </c>
      <c r="J256" s="60"/>
      <c r="K256" s="69">
        <v>2616411</v>
      </c>
      <c r="L256" s="60"/>
      <c r="M256" s="69">
        <v>0</v>
      </c>
      <c r="N256" s="60"/>
      <c r="O256" s="69">
        <v>3150616</v>
      </c>
      <c r="P256" s="60"/>
      <c r="Q256" s="69">
        <v>464798</v>
      </c>
      <c r="R256" s="60"/>
      <c r="S256" s="69">
        <v>393</v>
      </c>
      <c r="T256" s="60"/>
      <c r="U256" s="69">
        <v>0</v>
      </c>
    </row>
    <row r="257" spans="1:21" ht="8.85" customHeight="1" x14ac:dyDescent="0.3">
      <c r="A257" s="47">
        <v>15</v>
      </c>
      <c r="B257" s="58"/>
      <c r="C257" s="47" t="s">
        <v>230</v>
      </c>
      <c r="D257" s="60"/>
      <c r="E257" s="69">
        <v>0</v>
      </c>
      <c r="F257" s="60"/>
      <c r="G257" s="69">
        <v>216108</v>
      </c>
      <c r="H257" s="60"/>
      <c r="I257" s="69">
        <v>0</v>
      </c>
      <c r="J257" s="60"/>
      <c r="K257" s="69">
        <v>714591</v>
      </c>
      <c r="L257" s="60"/>
      <c r="M257" s="69">
        <v>0</v>
      </c>
      <c r="N257" s="60"/>
      <c r="O257" s="69">
        <v>818854</v>
      </c>
      <c r="P257" s="60"/>
      <c r="Q257" s="69">
        <v>16473</v>
      </c>
      <c r="R257" s="60"/>
      <c r="S257" s="69">
        <v>0</v>
      </c>
      <c r="T257" s="60"/>
      <c r="U257" s="69">
        <v>0</v>
      </c>
    </row>
    <row r="258" spans="1:21" ht="8.85" customHeight="1" x14ac:dyDescent="0.3">
      <c r="A258" s="72"/>
      <c r="D258" s="60"/>
      <c r="E258" s="60"/>
      <c r="F258" s="60"/>
      <c r="G258" s="60"/>
      <c r="H258" s="60"/>
      <c r="I258" s="60"/>
      <c r="J258" s="60"/>
      <c r="K258" s="60"/>
      <c r="L258" s="60"/>
      <c r="M258" s="60"/>
      <c r="N258" s="60"/>
      <c r="O258" s="60"/>
      <c r="P258" s="60"/>
      <c r="Q258" s="60"/>
      <c r="R258" s="60"/>
      <c r="S258" s="60"/>
      <c r="T258" s="60"/>
      <c r="U258" s="60"/>
    </row>
    <row r="259" spans="1:21" ht="8.85" customHeight="1" x14ac:dyDescent="0.3">
      <c r="A259" s="47">
        <v>16</v>
      </c>
      <c r="B259" s="58"/>
      <c r="C259" s="47" t="s">
        <v>231</v>
      </c>
      <c r="D259" s="60"/>
      <c r="E259" s="69">
        <v>0</v>
      </c>
      <c r="F259" s="60"/>
      <c r="G259" s="69">
        <v>472826</v>
      </c>
      <c r="H259" s="60"/>
      <c r="I259" s="69">
        <v>0</v>
      </c>
      <c r="J259" s="60"/>
      <c r="K259" s="69">
        <v>2377594</v>
      </c>
      <c r="L259" s="60"/>
      <c r="M259" s="69">
        <v>0</v>
      </c>
      <c r="N259" s="60"/>
      <c r="O259" s="69">
        <v>386555</v>
      </c>
      <c r="P259" s="60"/>
      <c r="Q259" s="69">
        <v>18450</v>
      </c>
      <c r="R259" s="60"/>
      <c r="S259" s="69">
        <v>0</v>
      </c>
      <c r="T259" s="60"/>
      <c r="U259" s="69">
        <v>0</v>
      </c>
    </row>
    <row r="260" spans="1:21" ht="8.85" customHeight="1" x14ac:dyDescent="0.3">
      <c r="A260" s="47">
        <v>17</v>
      </c>
      <c r="B260" s="58"/>
      <c r="C260" s="47" t="s">
        <v>232</v>
      </c>
      <c r="D260" s="60"/>
      <c r="E260" s="69">
        <v>0</v>
      </c>
      <c r="F260" s="60"/>
      <c r="G260" s="69">
        <v>944222</v>
      </c>
      <c r="H260" s="60"/>
      <c r="I260" s="69">
        <v>0</v>
      </c>
      <c r="J260" s="60"/>
      <c r="K260" s="69">
        <v>2775495</v>
      </c>
      <c r="L260" s="60"/>
      <c r="M260" s="69">
        <v>0</v>
      </c>
      <c r="N260" s="60"/>
      <c r="O260" s="69">
        <v>10403706</v>
      </c>
      <c r="P260" s="60"/>
      <c r="Q260" s="69">
        <v>0</v>
      </c>
      <c r="R260" s="60"/>
      <c r="S260" s="69">
        <v>0</v>
      </c>
      <c r="T260" s="60"/>
      <c r="U260" s="69">
        <v>0</v>
      </c>
    </row>
    <row r="261" spans="1:21" ht="8.85" customHeight="1" x14ac:dyDescent="0.3">
      <c r="A261" s="47">
        <v>18</v>
      </c>
      <c r="B261" s="58"/>
      <c r="C261" s="47" t="s">
        <v>233</v>
      </c>
      <c r="D261" s="60"/>
      <c r="E261" s="69">
        <v>0</v>
      </c>
      <c r="F261" s="60"/>
      <c r="G261" s="69">
        <v>1951886</v>
      </c>
      <c r="H261" s="60"/>
      <c r="I261" s="69">
        <v>0</v>
      </c>
      <c r="J261" s="60"/>
      <c r="K261" s="69">
        <v>2468512</v>
      </c>
      <c r="L261" s="60"/>
      <c r="M261" s="69">
        <v>0</v>
      </c>
      <c r="N261" s="60"/>
      <c r="O261" s="69">
        <v>2416736</v>
      </c>
      <c r="P261" s="60"/>
      <c r="Q261" s="69">
        <v>158610</v>
      </c>
      <c r="R261" s="60"/>
      <c r="S261" s="69">
        <v>0</v>
      </c>
      <c r="T261" s="60"/>
      <c r="U261" s="69">
        <v>0</v>
      </c>
    </row>
    <row r="262" spans="1:21" ht="8.85" customHeight="1" x14ac:dyDescent="0.3">
      <c r="A262" s="47">
        <v>19</v>
      </c>
      <c r="B262" s="58"/>
      <c r="C262" s="47" t="s">
        <v>234</v>
      </c>
      <c r="D262" s="60"/>
      <c r="E262" s="69">
        <v>0</v>
      </c>
      <c r="F262" s="60"/>
      <c r="G262" s="69">
        <v>3227645</v>
      </c>
      <c r="H262" s="60"/>
      <c r="I262" s="69">
        <v>0</v>
      </c>
      <c r="J262" s="60"/>
      <c r="K262" s="69">
        <v>5125020</v>
      </c>
      <c r="L262" s="60"/>
      <c r="M262" s="69">
        <v>0</v>
      </c>
      <c r="N262" s="60"/>
      <c r="O262" s="69">
        <v>9489659</v>
      </c>
      <c r="P262" s="60"/>
      <c r="Q262" s="69">
        <v>41400</v>
      </c>
      <c r="R262" s="60"/>
      <c r="S262" s="69">
        <v>0</v>
      </c>
      <c r="T262" s="60"/>
      <c r="U262" s="69">
        <v>0</v>
      </c>
    </row>
    <row r="263" spans="1:21" ht="8.85" customHeight="1" x14ac:dyDescent="0.3">
      <c r="A263" s="47">
        <v>20</v>
      </c>
      <c r="B263" s="58"/>
      <c r="C263" s="47" t="s">
        <v>235</v>
      </c>
      <c r="D263" s="60"/>
      <c r="E263" s="69">
        <v>0</v>
      </c>
      <c r="F263" s="60"/>
      <c r="G263" s="69">
        <v>141223</v>
      </c>
      <c r="H263" s="60"/>
      <c r="I263" s="69">
        <v>0</v>
      </c>
      <c r="J263" s="60"/>
      <c r="K263" s="69">
        <v>1381222</v>
      </c>
      <c r="L263" s="60"/>
      <c r="M263" s="69">
        <v>0</v>
      </c>
      <c r="N263" s="60"/>
      <c r="O263" s="69">
        <v>877993</v>
      </c>
      <c r="P263" s="60"/>
      <c r="Q263" s="69">
        <v>141221</v>
      </c>
      <c r="R263" s="60"/>
      <c r="S263" s="69">
        <v>0</v>
      </c>
      <c r="T263" s="60"/>
      <c r="U263" s="69">
        <v>0</v>
      </c>
    </row>
    <row r="264" spans="1:21" ht="8.85" customHeight="1" x14ac:dyDescent="0.3">
      <c r="A264" s="72"/>
      <c r="D264" s="60"/>
      <c r="E264" s="60"/>
      <c r="F264" s="60"/>
      <c r="G264" s="60"/>
      <c r="H264" s="60"/>
      <c r="I264" s="60"/>
      <c r="J264" s="60"/>
      <c r="K264" s="60"/>
      <c r="L264" s="60"/>
      <c r="M264" s="60"/>
      <c r="N264" s="60"/>
      <c r="O264" s="60"/>
      <c r="P264" s="60"/>
      <c r="Q264" s="60"/>
      <c r="R264" s="60"/>
      <c r="S264" s="60"/>
      <c r="T264" s="60"/>
      <c r="U264" s="60"/>
    </row>
    <row r="265" spans="1:21" ht="8.85" customHeight="1" x14ac:dyDescent="0.3">
      <c r="A265" s="47">
        <v>21</v>
      </c>
      <c r="B265" s="58"/>
      <c r="C265" s="47" t="s">
        <v>236</v>
      </c>
      <c r="D265" s="60"/>
      <c r="E265" s="69">
        <v>10041</v>
      </c>
      <c r="F265" s="60"/>
      <c r="G265" s="69">
        <v>192950</v>
      </c>
      <c r="H265" s="60"/>
      <c r="I265" s="69">
        <v>0</v>
      </c>
      <c r="J265" s="60"/>
      <c r="K265" s="69">
        <v>1590958</v>
      </c>
      <c r="L265" s="60"/>
      <c r="M265" s="69">
        <v>0</v>
      </c>
      <c r="N265" s="60"/>
      <c r="O265" s="69">
        <v>935351</v>
      </c>
      <c r="P265" s="60"/>
      <c r="Q265" s="69">
        <v>176032</v>
      </c>
      <c r="R265" s="60"/>
      <c r="S265" s="69">
        <v>0</v>
      </c>
      <c r="T265" s="60"/>
      <c r="U265" s="69">
        <v>0</v>
      </c>
    </row>
    <row r="266" spans="1:21" ht="8.85" customHeight="1" x14ac:dyDescent="0.3">
      <c r="A266" s="47">
        <v>22</v>
      </c>
      <c r="B266" s="58"/>
      <c r="C266" s="47" t="s">
        <v>189</v>
      </c>
      <c r="D266" s="60"/>
      <c r="E266" s="69">
        <v>0</v>
      </c>
      <c r="F266" s="60"/>
      <c r="G266" s="69">
        <v>267679</v>
      </c>
      <c r="H266" s="60"/>
      <c r="I266" s="69">
        <v>0</v>
      </c>
      <c r="J266" s="60"/>
      <c r="K266" s="69">
        <v>1134260</v>
      </c>
      <c r="L266" s="60"/>
      <c r="M266" s="69">
        <v>0</v>
      </c>
      <c r="N266" s="60"/>
      <c r="O266" s="69">
        <v>881012</v>
      </c>
      <c r="P266" s="60"/>
      <c r="Q266" s="69">
        <v>3236</v>
      </c>
      <c r="R266" s="60"/>
      <c r="S266" s="69">
        <v>0</v>
      </c>
      <c r="T266" s="60"/>
      <c r="U266" s="69">
        <v>0</v>
      </c>
    </row>
    <row r="267" spans="1:21" ht="8.85" customHeight="1" x14ac:dyDescent="0.3">
      <c r="A267" s="47">
        <v>23</v>
      </c>
      <c r="B267" s="58"/>
      <c r="C267" s="47" t="s">
        <v>197</v>
      </c>
      <c r="D267" s="60"/>
      <c r="E267" s="69">
        <v>0</v>
      </c>
      <c r="F267" s="60"/>
      <c r="G267" s="69">
        <v>484390</v>
      </c>
      <c r="H267" s="60"/>
      <c r="I267" s="69">
        <v>0</v>
      </c>
      <c r="J267" s="60"/>
      <c r="K267" s="69">
        <v>2536342</v>
      </c>
      <c r="L267" s="60"/>
      <c r="M267" s="69">
        <v>0</v>
      </c>
      <c r="N267" s="60"/>
      <c r="O267" s="69">
        <v>668154</v>
      </c>
      <c r="P267" s="60"/>
      <c r="Q267" s="69">
        <v>915237</v>
      </c>
      <c r="R267" s="60"/>
      <c r="S267" s="69">
        <v>0</v>
      </c>
      <c r="T267" s="60"/>
      <c r="U267" s="69">
        <v>0</v>
      </c>
    </row>
    <row r="268" spans="1:21" ht="8.85" customHeight="1" x14ac:dyDescent="0.3">
      <c r="A268" s="47">
        <v>24</v>
      </c>
      <c r="B268" s="58"/>
      <c r="C268" s="83" t="s">
        <v>237</v>
      </c>
      <c r="D268" s="60"/>
      <c r="E268" s="69">
        <v>0</v>
      </c>
      <c r="F268" s="60"/>
      <c r="G268" s="69">
        <v>320322</v>
      </c>
      <c r="H268" s="60"/>
      <c r="I268" s="69">
        <v>0</v>
      </c>
      <c r="J268" s="60"/>
      <c r="K268" s="69">
        <v>849925</v>
      </c>
      <c r="L268" s="60"/>
      <c r="M268" s="69">
        <v>0</v>
      </c>
      <c r="N268" s="60"/>
      <c r="O268" s="69">
        <v>1704154</v>
      </c>
      <c r="P268" s="60"/>
      <c r="Q268" s="69">
        <v>37930</v>
      </c>
      <c r="R268" s="60"/>
      <c r="S268" s="69">
        <v>0</v>
      </c>
      <c r="T268" s="60"/>
      <c r="U268" s="69">
        <v>0</v>
      </c>
    </row>
    <row r="269" spans="1:21" ht="8.85" customHeight="1" x14ac:dyDescent="0.3">
      <c r="A269" s="47">
        <v>25</v>
      </c>
      <c r="B269" s="58"/>
      <c r="C269" s="47" t="s">
        <v>238</v>
      </c>
      <c r="D269" s="60"/>
      <c r="E269" s="69">
        <v>0</v>
      </c>
      <c r="F269" s="60"/>
      <c r="G269" s="69">
        <v>19294</v>
      </c>
      <c r="H269" s="60"/>
      <c r="I269" s="69">
        <v>0</v>
      </c>
      <c r="J269" s="60"/>
      <c r="K269" s="69">
        <v>1017751</v>
      </c>
      <c r="L269" s="60"/>
      <c r="M269" s="69">
        <v>0</v>
      </c>
      <c r="N269" s="60"/>
      <c r="O269" s="69">
        <v>343665</v>
      </c>
      <c r="P269" s="60"/>
      <c r="Q269" s="69">
        <v>119400</v>
      </c>
      <c r="R269" s="60"/>
      <c r="S269" s="69">
        <v>0</v>
      </c>
      <c r="T269" s="60"/>
      <c r="U269" s="69">
        <v>0</v>
      </c>
    </row>
    <row r="270" spans="1:21" ht="8.85" customHeight="1" x14ac:dyDescent="0.3">
      <c r="A270" s="72"/>
      <c r="D270" s="60"/>
      <c r="E270" s="60"/>
      <c r="F270" s="60"/>
      <c r="G270" s="60"/>
      <c r="H270" s="60"/>
      <c r="I270" s="60"/>
      <c r="J270" s="60"/>
      <c r="K270" s="60"/>
      <c r="L270" s="60"/>
      <c r="M270" s="60"/>
      <c r="N270" s="60"/>
      <c r="O270" s="60"/>
      <c r="P270" s="60"/>
      <c r="Q270" s="60"/>
      <c r="R270" s="60"/>
      <c r="S270" s="60"/>
      <c r="T270" s="60"/>
      <c r="U270" s="60"/>
    </row>
    <row r="271" spans="1:21" ht="8.85" customHeight="1" x14ac:dyDescent="0.3">
      <c r="A271" s="47">
        <v>26</v>
      </c>
      <c r="B271" s="58"/>
      <c r="C271" s="47" t="s">
        <v>239</v>
      </c>
      <c r="D271" s="60"/>
      <c r="E271" s="69">
        <v>0</v>
      </c>
      <c r="F271" s="60"/>
      <c r="G271" s="69">
        <v>214797</v>
      </c>
      <c r="H271" s="60"/>
      <c r="I271" s="69">
        <v>0</v>
      </c>
      <c r="J271" s="60"/>
      <c r="K271" s="69">
        <v>1930765</v>
      </c>
      <c r="L271" s="60"/>
      <c r="M271" s="69">
        <v>0</v>
      </c>
      <c r="N271" s="60"/>
      <c r="O271" s="69">
        <v>221959</v>
      </c>
      <c r="P271" s="60"/>
      <c r="Q271" s="69">
        <v>374553</v>
      </c>
      <c r="R271" s="60"/>
      <c r="S271" s="69">
        <v>0</v>
      </c>
      <c r="T271" s="60"/>
      <c r="U271" s="69">
        <v>0</v>
      </c>
    </row>
    <row r="272" spans="1:21" ht="8.85" customHeight="1" x14ac:dyDescent="0.3">
      <c r="A272" s="47">
        <v>27</v>
      </c>
      <c r="B272" s="58"/>
      <c r="C272" s="47" t="s">
        <v>240</v>
      </c>
      <c r="D272" s="60"/>
      <c r="E272" s="69">
        <v>0</v>
      </c>
      <c r="F272" s="60"/>
      <c r="G272" s="69">
        <v>441608</v>
      </c>
      <c r="H272" s="60"/>
      <c r="I272" s="69">
        <v>0</v>
      </c>
      <c r="J272" s="60"/>
      <c r="K272" s="69">
        <v>1618849</v>
      </c>
      <c r="L272" s="60"/>
      <c r="M272" s="69">
        <v>0</v>
      </c>
      <c r="N272" s="60"/>
      <c r="O272" s="69">
        <v>979788</v>
      </c>
      <c r="P272" s="60"/>
      <c r="Q272" s="69">
        <v>266121</v>
      </c>
      <c r="R272" s="60"/>
      <c r="S272" s="69">
        <v>0</v>
      </c>
      <c r="T272" s="60"/>
      <c r="U272" s="69">
        <v>0</v>
      </c>
    </row>
    <row r="273" spans="1:21" ht="8.85" customHeight="1" x14ac:dyDescent="0.3">
      <c r="A273" s="47">
        <v>28</v>
      </c>
      <c r="B273" s="58"/>
      <c r="C273" s="47" t="s">
        <v>241</v>
      </c>
      <c r="D273" s="60"/>
      <c r="E273" s="69">
        <v>0</v>
      </c>
      <c r="F273" s="60"/>
      <c r="G273" s="69">
        <v>809986</v>
      </c>
      <c r="H273" s="60"/>
      <c r="I273" s="69">
        <v>0</v>
      </c>
      <c r="J273" s="60"/>
      <c r="K273" s="69">
        <v>3992486</v>
      </c>
      <c r="L273" s="60"/>
      <c r="M273" s="69">
        <v>0</v>
      </c>
      <c r="N273" s="60"/>
      <c r="O273" s="69">
        <v>1373250</v>
      </c>
      <c r="P273" s="60"/>
      <c r="Q273" s="69">
        <v>1120071</v>
      </c>
      <c r="R273" s="60"/>
      <c r="S273" s="69">
        <v>0</v>
      </c>
      <c r="T273" s="60"/>
      <c r="U273" s="69">
        <v>0</v>
      </c>
    </row>
    <row r="274" spans="1:21" ht="8.85" customHeight="1" x14ac:dyDescent="0.3">
      <c r="A274" s="47">
        <v>29</v>
      </c>
      <c r="B274" s="58"/>
      <c r="C274" s="47" t="s">
        <v>242</v>
      </c>
      <c r="D274" s="60"/>
      <c r="E274" s="69">
        <v>0</v>
      </c>
      <c r="F274" s="60"/>
      <c r="G274" s="69">
        <v>311593</v>
      </c>
      <c r="H274" s="60"/>
      <c r="I274" s="69">
        <v>0</v>
      </c>
      <c r="J274" s="60"/>
      <c r="K274" s="69">
        <v>1694350</v>
      </c>
      <c r="L274" s="60"/>
      <c r="M274" s="69">
        <v>0</v>
      </c>
      <c r="N274" s="60"/>
      <c r="O274" s="69">
        <v>0</v>
      </c>
      <c r="P274" s="60"/>
      <c r="Q274" s="69">
        <v>586665</v>
      </c>
      <c r="R274" s="60"/>
      <c r="S274" s="69">
        <v>244.87</v>
      </c>
      <c r="T274" s="60"/>
      <c r="U274" s="69">
        <v>0</v>
      </c>
    </row>
    <row r="275" spans="1:21" ht="8.85" customHeight="1" x14ac:dyDescent="0.3">
      <c r="A275" s="47">
        <v>30</v>
      </c>
      <c r="B275" s="58"/>
      <c r="C275" s="47" t="s">
        <v>243</v>
      </c>
      <c r="D275" s="60"/>
      <c r="E275" s="69">
        <v>0</v>
      </c>
      <c r="F275" s="60"/>
      <c r="G275" s="69">
        <v>209216</v>
      </c>
      <c r="H275" s="60"/>
      <c r="I275" s="69">
        <v>0</v>
      </c>
      <c r="J275" s="60"/>
      <c r="K275" s="69">
        <v>1445805</v>
      </c>
      <c r="L275" s="60"/>
      <c r="M275" s="69">
        <v>0</v>
      </c>
      <c r="N275" s="60"/>
      <c r="O275" s="69">
        <v>451294</v>
      </c>
      <c r="P275" s="60"/>
      <c r="Q275" s="69">
        <v>5633</v>
      </c>
      <c r="R275" s="60"/>
      <c r="S275" s="69">
        <v>0</v>
      </c>
      <c r="T275" s="60"/>
      <c r="U275" s="69">
        <v>0</v>
      </c>
    </row>
    <row r="276" spans="1:21" ht="8.85" customHeight="1" x14ac:dyDescent="0.3">
      <c r="A276" s="72"/>
      <c r="D276" s="60"/>
      <c r="E276" s="60"/>
      <c r="F276" s="60"/>
      <c r="G276" s="60"/>
      <c r="H276" s="60"/>
      <c r="I276" s="60"/>
      <c r="J276" s="60"/>
      <c r="K276" s="60"/>
      <c r="L276" s="60"/>
      <c r="M276" s="60"/>
      <c r="N276" s="60"/>
      <c r="O276" s="60"/>
      <c r="P276" s="60"/>
      <c r="Q276" s="60"/>
      <c r="R276" s="60"/>
      <c r="S276" s="60"/>
      <c r="T276" s="60"/>
      <c r="U276" s="60"/>
    </row>
    <row r="277" spans="1:21" ht="8.85" customHeight="1" x14ac:dyDescent="0.3">
      <c r="A277" s="47">
        <v>31</v>
      </c>
      <c r="B277" s="58"/>
      <c r="C277" s="47" t="s">
        <v>210</v>
      </c>
      <c r="D277" s="60"/>
      <c r="E277" s="69">
        <v>0</v>
      </c>
      <c r="F277" s="60"/>
      <c r="G277" s="69">
        <v>104302</v>
      </c>
      <c r="H277" s="60"/>
      <c r="I277" s="69">
        <v>0</v>
      </c>
      <c r="J277" s="60"/>
      <c r="K277" s="69">
        <v>1263405</v>
      </c>
      <c r="L277" s="60"/>
      <c r="M277" s="69">
        <v>0</v>
      </c>
      <c r="N277" s="60"/>
      <c r="O277" s="69">
        <v>281099</v>
      </c>
      <c r="P277" s="60"/>
      <c r="Q277" s="69">
        <v>9161</v>
      </c>
      <c r="R277" s="60"/>
      <c r="S277" s="69">
        <v>250.44</v>
      </c>
      <c r="T277" s="60"/>
      <c r="U277" s="69">
        <v>0</v>
      </c>
    </row>
    <row r="278" spans="1:21" ht="8.85" customHeight="1" x14ac:dyDescent="0.3">
      <c r="A278" s="47">
        <v>32</v>
      </c>
      <c r="B278" s="58"/>
      <c r="C278" s="47" t="s">
        <v>244</v>
      </c>
      <c r="D278" s="60"/>
      <c r="E278" s="69">
        <v>0</v>
      </c>
      <c r="F278" s="60"/>
      <c r="G278" s="69">
        <v>786379</v>
      </c>
      <c r="H278" s="60"/>
      <c r="I278" s="69">
        <v>0</v>
      </c>
      <c r="J278" s="60"/>
      <c r="K278" s="69">
        <v>3437403</v>
      </c>
      <c r="L278" s="60"/>
      <c r="M278" s="69">
        <v>0</v>
      </c>
      <c r="N278" s="60"/>
      <c r="O278" s="69">
        <v>1823681</v>
      </c>
      <c r="P278" s="60"/>
      <c r="Q278" s="69">
        <v>225282</v>
      </c>
      <c r="R278" s="60"/>
      <c r="S278" s="69">
        <v>0</v>
      </c>
      <c r="T278" s="60"/>
      <c r="U278" s="69">
        <v>0</v>
      </c>
    </row>
    <row r="279" spans="1:21" ht="8.85" customHeight="1" x14ac:dyDescent="0.3">
      <c r="A279" s="47">
        <v>33</v>
      </c>
      <c r="B279" s="58"/>
      <c r="C279" s="47" t="s">
        <v>245</v>
      </c>
      <c r="D279" s="60"/>
      <c r="E279" s="69">
        <v>0</v>
      </c>
      <c r="F279" s="60"/>
      <c r="G279" s="69">
        <v>473538</v>
      </c>
      <c r="H279" s="60"/>
      <c r="I279" s="69">
        <v>0</v>
      </c>
      <c r="J279" s="60"/>
      <c r="K279" s="69">
        <v>1523464</v>
      </c>
      <c r="L279" s="60"/>
      <c r="M279" s="69">
        <v>0</v>
      </c>
      <c r="N279" s="60"/>
      <c r="O279" s="69">
        <v>1401033</v>
      </c>
      <c r="P279" s="60"/>
      <c r="Q279" s="69">
        <v>605961</v>
      </c>
      <c r="R279" s="60"/>
      <c r="S279" s="69">
        <v>0</v>
      </c>
      <c r="T279" s="60"/>
      <c r="U279" s="69">
        <v>0</v>
      </c>
    </row>
    <row r="280" spans="1:21" ht="8.85" customHeight="1" x14ac:dyDescent="0.3">
      <c r="A280" s="47">
        <v>34</v>
      </c>
      <c r="B280" s="58"/>
      <c r="C280" s="47" t="s">
        <v>246</v>
      </c>
      <c r="D280" s="60"/>
      <c r="E280" s="69">
        <v>0</v>
      </c>
      <c r="F280" s="60"/>
      <c r="G280" s="69">
        <v>1232261</v>
      </c>
      <c r="H280" s="60"/>
      <c r="I280" s="69">
        <v>0</v>
      </c>
      <c r="J280" s="60"/>
      <c r="K280" s="69">
        <v>1738269</v>
      </c>
      <c r="L280" s="60"/>
      <c r="M280" s="69">
        <v>0</v>
      </c>
      <c r="N280" s="60"/>
      <c r="O280" s="69">
        <v>594955</v>
      </c>
      <c r="P280" s="60"/>
      <c r="Q280" s="69">
        <v>1843</v>
      </c>
      <c r="R280" s="60"/>
      <c r="S280" s="69">
        <v>290</v>
      </c>
      <c r="T280" s="60"/>
      <c r="U280" s="69">
        <v>0</v>
      </c>
    </row>
    <row r="281" spans="1:21" ht="8.85" customHeight="1" x14ac:dyDescent="0.3">
      <c r="A281" s="47">
        <v>35</v>
      </c>
      <c r="B281" s="58"/>
      <c r="C281" s="47" t="s">
        <v>247</v>
      </c>
      <c r="D281" s="60"/>
      <c r="E281" s="69">
        <v>0</v>
      </c>
      <c r="F281" s="60"/>
      <c r="G281" s="69">
        <v>438499</v>
      </c>
      <c r="H281" s="60"/>
      <c r="I281" s="69">
        <v>0</v>
      </c>
      <c r="J281" s="60"/>
      <c r="K281" s="69">
        <v>6109293</v>
      </c>
      <c r="L281" s="60"/>
      <c r="M281" s="69">
        <v>0</v>
      </c>
      <c r="N281" s="60"/>
      <c r="O281" s="69">
        <v>534166</v>
      </c>
      <c r="P281" s="60"/>
      <c r="Q281" s="69">
        <v>880269</v>
      </c>
      <c r="R281" s="60"/>
      <c r="S281" s="69">
        <v>1173.67</v>
      </c>
      <c r="T281" s="60"/>
      <c r="U281" s="69">
        <v>0</v>
      </c>
    </row>
    <row r="282" spans="1:21" ht="8.85" customHeight="1" x14ac:dyDescent="0.3">
      <c r="B282" s="58"/>
      <c r="D282" s="60"/>
      <c r="E282" s="69"/>
      <c r="F282" s="60"/>
      <c r="G282" s="69"/>
      <c r="H282" s="60"/>
      <c r="I282" s="69"/>
      <c r="J282" s="60"/>
      <c r="K282" s="69"/>
      <c r="L282" s="60"/>
      <c r="M282" s="69"/>
      <c r="N282" s="60"/>
      <c r="O282" s="69"/>
      <c r="P282" s="60"/>
      <c r="Q282" s="69"/>
      <c r="R282" s="60"/>
      <c r="S282" s="69"/>
      <c r="T282" s="60"/>
      <c r="U282" s="69"/>
    </row>
    <row r="283" spans="1:21" ht="8.85" customHeight="1" x14ac:dyDescent="0.3">
      <c r="A283" s="47">
        <v>36</v>
      </c>
      <c r="B283" s="58"/>
      <c r="C283" s="47" t="s">
        <v>214</v>
      </c>
      <c r="D283" s="60"/>
      <c r="E283" s="69">
        <v>0</v>
      </c>
      <c r="F283" s="60"/>
      <c r="G283" s="69">
        <v>231614</v>
      </c>
      <c r="H283" s="60"/>
      <c r="I283" s="69">
        <v>0</v>
      </c>
      <c r="J283" s="60"/>
      <c r="K283" s="69">
        <v>940707</v>
      </c>
      <c r="L283" s="60"/>
      <c r="M283" s="69">
        <v>0</v>
      </c>
      <c r="N283" s="60"/>
      <c r="O283" s="69">
        <v>112241</v>
      </c>
      <c r="P283" s="60"/>
      <c r="Q283" s="69">
        <v>2053930</v>
      </c>
      <c r="R283" s="60"/>
      <c r="S283" s="69">
        <v>0</v>
      </c>
      <c r="T283" s="60"/>
      <c r="U283" s="69">
        <v>0</v>
      </c>
    </row>
    <row r="284" spans="1:21" ht="8.85" customHeight="1" x14ac:dyDescent="0.3">
      <c r="A284" s="47">
        <v>37</v>
      </c>
      <c r="B284" s="58"/>
      <c r="C284" s="47" t="s">
        <v>248</v>
      </c>
      <c r="D284" s="60"/>
      <c r="E284" s="69">
        <v>0</v>
      </c>
      <c r="F284" s="60"/>
      <c r="G284" s="69">
        <v>182982</v>
      </c>
      <c r="H284" s="60"/>
      <c r="I284" s="69">
        <v>0</v>
      </c>
      <c r="J284" s="60"/>
      <c r="K284" s="69">
        <v>981912</v>
      </c>
      <c r="L284" s="60"/>
      <c r="M284" s="69">
        <v>0</v>
      </c>
      <c r="N284" s="60"/>
      <c r="O284" s="69">
        <v>365678</v>
      </c>
      <c r="P284" s="60"/>
      <c r="Q284" s="69">
        <v>23097</v>
      </c>
      <c r="R284" s="60"/>
      <c r="S284" s="69">
        <v>0</v>
      </c>
      <c r="T284" s="60"/>
      <c r="U284" s="69">
        <v>0</v>
      </c>
    </row>
    <row r="285" spans="1:21" ht="8.85" customHeight="1" x14ac:dyDescent="0.3">
      <c r="A285" s="73">
        <v>38</v>
      </c>
      <c r="B285" s="58"/>
      <c r="C285" s="47" t="s">
        <v>249</v>
      </c>
      <c r="D285" s="60"/>
      <c r="E285" s="74">
        <v>0</v>
      </c>
      <c r="F285" s="60"/>
      <c r="G285" s="74">
        <v>457075</v>
      </c>
      <c r="H285" s="60"/>
      <c r="I285" s="74">
        <v>0</v>
      </c>
      <c r="J285" s="60"/>
      <c r="K285" s="74">
        <v>3069331</v>
      </c>
      <c r="L285" s="60"/>
      <c r="M285" s="74">
        <v>8882</v>
      </c>
      <c r="N285" s="60"/>
      <c r="O285" s="74">
        <v>1369328</v>
      </c>
      <c r="P285" s="60"/>
      <c r="Q285" s="74">
        <v>791708</v>
      </c>
      <c r="R285" s="60"/>
      <c r="S285" s="74">
        <v>46711.06</v>
      </c>
      <c r="T285" s="60"/>
      <c r="U285" s="74">
        <v>0</v>
      </c>
    </row>
    <row r="286" spans="1:21" ht="8.4" customHeight="1" x14ac:dyDescent="0.3">
      <c r="A286" s="60"/>
      <c r="B286" s="60"/>
      <c r="D286" s="60"/>
      <c r="E286" s="92"/>
      <c r="F286" s="60"/>
      <c r="G286" s="92"/>
      <c r="H286" s="60"/>
      <c r="I286" s="92"/>
      <c r="J286" s="60"/>
      <c r="K286" s="92"/>
      <c r="L286" s="60"/>
      <c r="M286" s="92"/>
      <c r="N286" s="60"/>
      <c r="O286" s="92"/>
      <c r="P286" s="60"/>
      <c r="Q286" s="92"/>
      <c r="R286" s="60"/>
      <c r="S286" s="92"/>
      <c r="T286" s="60"/>
      <c r="U286" s="92"/>
    </row>
    <row r="287" spans="1:21" ht="10.5" customHeight="1" x14ac:dyDescent="0.3">
      <c r="A287" s="73">
        <f>A285</f>
        <v>38</v>
      </c>
      <c r="B287" s="60"/>
      <c r="C287" s="58" t="s">
        <v>65</v>
      </c>
      <c r="D287" s="60"/>
      <c r="E287" s="75">
        <f>SUM(E241:E285)</f>
        <v>10041</v>
      </c>
      <c r="F287" s="60"/>
      <c r="G287" s="75">
        <f>SUM(G241:G285)</f>
        <v>20805440</v>
      </c>
      <c r="H287" s="60"/>
      <c r="I287" s="75">
        <f>SUM(I241:I285)</f>
        <v>0</v>
      </c>
      <c r="J287" s="60"/>
      <c r="K287" s="75">
        <f>SUM(K241:K285)</f>
        <v>83195702</v>
      </c>
      <c r="L287" s="60"/>
      <c r="M287" s="75">
        <f>SUM(M241:M285)</f>
        <v>52682</v>
      </c>
      <c r="N287" s="60"/>
      <c r="O287" s="75">
        <f>SUM(O241:O285)</f>
        <v>53614114</v>
      </c>
      <c r="P287" s="60"/>
      <c r="Q287" s="75">
        <f>SUM(Q241:Q285)</f>
        <v>13552070</v>
      </c>
      <c r="R287" s="60"/>
      <c r="S287" s="75">
        <f>SUM(S241:S285)</f>
        <v>189045.75</v>
      </c>
      <c r="T287" s="60"/>
      <c r="U287" s="75">
        <f>SUM(U241:U285)</f>
        <v>0</v>
      </c>
    </row>
    <row r="288" spans="1:21" ht="9.75" customHeight="1" x14ac:dyDescent="0.3">
      <c r="A288" s="60"/>
      <c r="B288" s="60"/>
      <c r="D288" s="60"/>
      <c r="E288" s="60"/>
      <c r="F288" s="60"/>
      <c r="G288" s="60"/>
      <c r="H288" s="60"/>
      <c r="I288" s="60"/>
      <c r="J288" s="60"/>
      <c r="K288" s="60"/>
      <c r="L288" s="60"/>
      <c r="M288" s="60"/>
      <c r="N288" s="60"/>
      <c r="O288" s="60"/>
      <c r="P288" s="60"/>
      <c r="Q288" s="60"/>
      <c r="R288" s="60"/>
      <c r="S288" s="60"/>
      <c r="T288" s="60"/>
      <c r="U288" s="60"/>
    </row>
    <row r="289" spans="1:21" ht="12" thickBot="1" x14ac:dyDescent="0.35">
      <c r="A289" s="85">
        <f>(A60+A219+A287)</f>
        <v>171</v>
      </c>
      <c r="B289" s="60"/>
      <c r="C289" s="58" t="s">
        <v>250</v>
      </c>
      <c r="D289" s="60"/>
      <c r="E289" s="86">
        <f>(E60+E219+E287)</f>
        <v>5725700</v>
      </c>
      <c r="F289" s="60"/>
      <c r="G289" s="86">
        <f>(G60+G219+G287)</f>
        <v>1409844762</v>
      </c>
      <c r="H289" s="60"/>
      <c r="I289" s="86">
        <f>(I60+I219+I287)</f>
        <v>479933404</v>
      </c>
      <c r="J289" s="60"/>
      <c r="K289" s="86">
        <f>(K60+K219+K287)</f>
        <v>9685643596</v>
      </c>
      <c r="L289" s="60"/>
      <c r="M289" s="86">
        <f>(M60+M219+M287)</f>
        <v>6282543</v>
      </c>
      <c r="N289" s="60"/>
      <c r="O289" s="86">
        <f>(O60+O219+O287)</f>
        <v>1381448065</v>
      </c>
      <c r="P289" s="60"/>
      <c r="Q289" s="86">
        <f>(Q60+Q219+Q287)</f>
        <v>2919298509</v>
      </c>
      <c r="R289" s="60"/>
      <c r="S289" s="86">
        <f>(S60+S219+S287)</f>
        <v>965277231.55813801</v>
      </c>
      <c r="T289" s="60"/>
      <c r="U289" s="86">
        <f>(U60+U219+U287)</f>
        <v>96414767.411862016</v>
      </c>
    </row>
    <row r="290" spans="1:21" ht="9.75" customHeight="1" thickTop="1" x14ac:dyDescent="0.3">
      <c r="A290" s="60"/>
      <c r="B290" s="60"/>
      <c r="D290" s="60"/>
      <c r="E290" s="60"/>
      <c r="F290" s="60"/>
      <c r="G290" s="60"/>
      <c r="H290" s="60"/>
      <c r="I290" s="60"/>
      <c r="J290" s="60"/>
      <c r="K290" s="60"/>
      <c r="L290" s="60"/>
      <c r="M290" s="60"/>
      <c r="N290" s="60"/>
      <c r="O290" s="60"/>
      <c r="P290" s="60"/>
      <c r="Q290" s="60"/>
      <c r="R290" s="60"/>
      <c r="S290" s="60"/>
      <c r="T290" s="60"/>
      <c r="U290" s="60"/>
    </row>
    <row r="291" spans="1:21" ht="8.4" customHeight="1" x14ac:dyDescent="0.3">
      <c r="A291" s="60"/>
      <c r="B291" s="60"/>
      <c r="D291" s="60"/>
      <c r="E291" s="60"/>
      <c r="F291" s="60"/>
      <c r="G291" s="60"/>
      <c r="H291" s="60"/>
      <c r="I291" s="60"/>
      <c r="J291" s="60"/>
      <c r="K291" s="60"/>
      <c r="L291" s="60"/>
      <c r="M291" s="60"/>
      <c r="N291" s="60"/>
      <c r="O291" s="60"/>
      <c r="P291" s="60"/>
      <c r="Q291" s="60"/>
      <c r="R291" s="60"/>
      <c r="S291" s="60"/>
      <c r="T291" s="60"/>
      <c r="U291" s="60"/>
    </row>
    <row r="292" spans="1:21" ht="11.1" customHeight="1" x14ac:dyDescent="0.3">
      <c r="A292" s="60"/>
      <c r="B292" s="60"/>
      <c r="C292" s="47" t="s">
        <v>251</v>
      </c>
      <c r="D292" s="60"/>
      <c r="E292" s="60"/>
      <c r="F292" s="60"/>
      <c r="G292" s="60"/>
      <c r="H292" s="60"/>
      <c r="I292" s="60"/>
      <c r="J292" s="60"/>
      <c r="K292" s="60"/>
      <c r="L292" s="60"/>
      <c r="M292" s="60"/>
      <c r="N292" s="60"/>
      <c r="O292" s="60"/>
      <c r="P292" s="60"/>
      <c r="Q292" s="60"/>
      <c r="R292" s="60"/>
      <c r="S292" s="60"/>
      <c r="T292" s="60"/>
      <c r="U292" s="60"/>
    </row>
    <row r="293" spans="1:21" ht="3.45" customHeight="1" x14ac:dyDescent="0.3">
      <c r="A293" s="60"/>
      <c r="B293" s="60"/>
      <c r="D293" s="60"/>
      <c r="E293" s="60"/>
      <c r="F293" s="60"/>
      <c r="G293" s="60"/>
      <c r="H293" s="60"/>
      <c r="I293" s="60"/>
      <c r="J293" s="60"/>
      <c r="K293" s="60"/>
      <c r="L293" s="60"/>
      <c r="M293" s="60"/>
      <c r="N293" s="60"/>
      <c r="O293" s="60"/>
      <c r="P293" s="60"/>
      <c r="Q293" s="60"/>
      <c r="R293" s="60"/>
      <c r="S293" s="60"/>
      <c r="T293" s="60"/>
      <c r="U293" s="60"/>
    </row>
    <row r="294" spans="1:21" ht="8.4" customHeight="1" x14ac:dyDescent="0.3">
      <c r="A294" s="60"/>
      <c r="B294" s="60"/>
      <c r="D294" s="60"/>
      <c r="E294" s="60"/>
      <c r="F294" s="60"/>
      <c r="G294" s="60"/>
      <c r="H294" s="60"/>
      <c r="I294" s="60"/>
      <c r="J294" s="60"/>
      <c r="K294" s="60"/>
      <c r="L294" s="60"/>
      <c r="M294" s="60"/>
      <c r="N294" s="60"/>
      <c r="O294" s="60"/>
      <c r="P294" s="60"/>
      <c r="Q294" s="60"/>
      <c r="R294" s="60"/>
      <c r="S294" s="60"/>
      <c r="T294" s="60"/>
      <c r="U294" s="60"/>
    </row>
    <row r="295" spans="1:21" ht="8.4" customHeight="1" x14ac:dyDescent="0.3">
      <c r="A295" s="60"/>
      <c r="B295" s="60"/>
      <c r="D295" s="60"/>
      <c r="E295" s="60"/>
      <c r="F295" s="60"/>
      <c r="G295" s="60"/>
      <c r="H295" s="60"/>
      <c r="I295" s="60"/>
      <c r="J295" s="60"/>
      <c r="K295" s="60"/>
      <c r="L295" s="60"/>
      <c r="M295" s="60"/>
      <c r="N295" s="60"/>
      <c r="O295" s="60"/>
      <c r="P295" s="60"/>
      <c r="Q295" s="60"/>
      <c r="R295" s="60"/>
      <c r="S295" s="60"/>
      <c r="T295" s="60"/>
      <c r="U295" s="60"/>
    </row>
    <row r="296" spans="1:21" ht="8.4" customHeight="1" x14ac:dyDescent="0.3">
      <c r="A296" s="60"/>
      <c r="B296" s="60"/>
      <c r="D296" s="60"/>
      <c r="E296" s="60"/>
      <c r="F296" s="60"/>
      <c r="G296" s="60"/>
      <c r="H296" s="60"/>
      <c r="I296" s="60"/>
      <c r="J296" s="60"/>
      <c r="K296" s="60"/>
      <c r="L296" s="60"/>
      <c r="M296" s="60"/>
      <c r="N296" s="60"/>
      <c r="O296" s="60"/>
      <c r="P296" s="60"/>
      <c r="Q296" s="60"/>
      <c r="R296" s="60"/>
      <c r="S296" s="60"/>
      <c r="T296" s="60"/>
      <c r="U296" s="60"/>
    </row>
    <row r="297" spans="1:21" ht="8.4" customHeight="1" x14ac:dyDescent="0.3">
      <c r="A297" s="60"/>
      <c r="B297" s="60"/>
      <c r="D297" s="60"/>
      <c r="E297" s="60"/>
      <c r="F297" s="60"/>
      <c r="G297" s="60"/>
      <c r="H297" s="60"/>
      <c r="I297" s="60"/>
      <c r="J297" s="60"/>
      <c r="K297" s="60"/>
      <c r="L297" s="60"/>
      <c r="M297" s="60"/>
      <c r="N297" s="60"/>
      <c r="O297" s="60"/>
      <c r="P297" s="60"/>
      <c r="Q297" s="60"/>
      <c r="R297" s="60"/>
      <c r="S297" s="60"/>
      <c r="T297" s="60"/>
      <c r="U297" s="60"/>
    </row>
    <row r="298" spans="1:21" ht="8.4" customHeight="1" x14ac:dyDescent="0.3">
      <c r="A298" s="60"/>
      <c r="B298" s="60"/>
      <c r="D298" s="60"/>
      <c r="E298" s="60"/>
      <c r="F298" s="60"/>
      <c r="G298" s="60"/>
      <c r="H298" s="60"/>
      <c r="I298" s="60"/>
      <c r="J298" s="60"/>
      <c r="K298" s="60"/>
      <c r="L298" s="60"/>
      <c r="M298" s="60"/>
      <c r="N298" s="60"/>
      <c r="O298" s="60"/>
      <c r="P298" s="60"/>
      <c r="Q298" s="60"/>
      <c r="R298" s="60"/>
      <c r="S298" s="60"/>
      <c r="T298" s="60"/>
      <c r="U298" s="60"/>
    </row>
    <row r="299" spans="1:21" ht="8.4" customHeight="1" x14ac:dyDescent="0.3">
      <c r="A299" s="60"/>
      <c r="B299" s="60"/>
      <c r="D299" s="60"/>
      <c r="E299" s="60"/>
      <c r="F299" s="60"/>
      <c r="G299" s="60"/>
      <c r="H299" s="60"/>
      <c r="I299" s="60"/>
      <c r="J299" s="60"/>
      <c r="K299" s="60"/>
      <c r="L299" s="60"/>
      <c r="M299" s="60"/>
      <c r="N299" s="60"/>
      <c r="O299" s="60"/>
      <c r="P299" s="60"/>
      <c r="Q299" s="60"/>
      <c r="R299" s="60"/>
      <c r="S299" s="60"/>
      <c r="T299" s="60"/>
      <c r="U299" s="60"/>
    </row>
    <row r="300" spans="1:21" ht="7.2" hidden="1" customHeight="1" x14ac:dyDescent="0.3">
      <c r="A300" s="60"/>
      <c r="B300" s="60"/>
      <c r="D300" s="60"/>
      <c r="E300" s="60"/>
      <c r="F300" s="60"/>
      <c r="G300" s="60"/>
      <c r="H300" s="60"/>
      <c r="I300" s="60"/>
      <c r="J300" s="60"/>
      <c r="K300" s="60"/>
      <c r="L300" s="60"/>
      <c r="M300" s="60"/>
      <c r="N300" s="60"/>
      <c r="O300" s="60"/>
      <c r="P300" s="60"/>
      <c r="Q300" s="60"/>
      <c r="R300" s="60"/>
      <c r="S300" s="60"/>
      <c r="T300" s="60"/>
      <c r="U300" s="60"/>
    </row>
    <row r="301" spans="1:21" ht="8.4" hidden="1" customHeight="1" x14ac:dyDescent="0.3">
      <c r="A301" s="60"/>
      <c r="B301" s="60"/>
      <c r="D301" s="60"/>
      <c r="E301" s="60"/>
      <c r="F301" s="60"/>
      <c r="G301" s="60"/>
      <c r="H301" s="60"/>
      <c r="I301" s="60"/>
      <c r="J301" s="60"/>
      <c r="K301" s="60"/>
      <c r="L301" s="60"/>
      <c r="M301" s="60"/>
      <c r="N301" s="60"/>
      <c r="O301" s="60"/>
      <c r="P301" s="60"/>
      <c r="Q301" s="60"/>
      <c r="R301" s="60"/>
      <c r="S301" s="60"/>
      <c r="T301" s="60"/>
      <c r="U301" s="60"/>
    </row>
    <row r="302" spans="1:21" ht="8.4" hidden="1" customHeight="1" x14ac:dyDescent="0.3">
      <c r="A302" s="60"/>
      <c r="B302" s="60"/>
      <c r="D302" s="60"/>
      <c r="E302" s="60"/>
      <c r="F302" s="60"/>
      <c r="G302" s="60"/>
      <c r="H302" s="60"/>
      <c r="I302" s="60"/>
      <c r="J302" s="60"/>
      <c r="K302" s="60"/>
      <c r="L302" s="60"/>
      <c r="M302" s="60"/>
      <c r="N302" s="60"/>
      <c r="O302" s="60"/>
      <c r="P302" s="60"/>
      <c r="Q302" s="60"/>
      <c r="R302" s="60"/>
      <c r="S302" s="60"/>
      <c r="T302" s="60"/>
      <c r="U302" s="60"/>
    </row>
    <row r="303" spans="1:21" ht="7.5" customHeight="1" x14ac:dyDescent="0.3">
      <c r="A303" s="60"/>
      <c r="B303" s="60"/>
      <c r="D303" s="60"/>
      <c r="E303" s="60"/>
      <c r="F303" s="60"/>
      <c r="G303" s="60"/>
      <c r="H303" s="60"/>
      <c r="I303" s="60"/>
      <c r="J303" s="60"/>
      <c r="K303" s="60"/>
      <c r="L303" s="60"/>
      <c r="M303" s="60"/>
      <c r="N303" s="60"/>
      <c r="O303" s="60"/>
      <c r="P303" s="60"/>
      <c r="Q303" s="60"/>
      <c r="R303" s="60"/>
      <c r="S303" s="60"/>
      <c r="T303" s="60"/>
      <c r="U303" s="60"/>
    </row>
    <row r="304" spans="1:21" ht="9.75" customHeight="1" x14ac:dyDescent="0.3">
      <c r="A304" s="60"/>
      <c r="B304" s="60"/>
      <c r="D304" s="60"/>
      <c r="E304" s="60"/>
      <c r="F304" s="60"/>
      <c r="G304" s="60"/>
      <c r="H304" s="60"/>
      <c r="I304" s="60"/>
      <c r="J304" s="60"/>
      <c r="K304" s="60"/>
      <c r="L304" s="60"/>
      <c r="M304" s="60"/>
      <c r="N304" s="60"/>
      <c r="O304" s="60"/>
      <c r="P304" s="60"/>
      <c r="Q304" s="60"/>
      <c r="R304" s="60"/>
      <c r="S304" s="60"/>
      <c r="T304" s="60"/>
      <c r="U304" s="60"/>
    </row>
    <row r="305" spans="23:23" s="46" customFormat="1" ht="10.5" customHeight="1" x14ac:dyDescent="0.3">
      <c r="W305" s="81" t="s">
        <v>314</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3699A-53A6-4A48-8B0A-4B7221072DCE}">
  <sheetPr transitionEvaluation="1" transitionEntry="1"/>
  <dimension ref="A1:AN304"/>
  <sheetViews>
    <sheetView showGridLines="0" zoomScale="120" zoomScaleNormal="12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33203125" style="47" customWidth="1"/>
    <col min="2" max="2" width="2.21875" style="47" customWidth="1"/>
    <col min="3" max="3" width="17.77734375" style="47" customWidth="1"/>
    <col min="4" max="4" width="1.44140625" style="47" customWidth="1"/>
    <col min="5" max="5" width="13.109375" style="47" customWidth="1"/>
    <col min="6" max="6" width="2.21875" style="47" customWidth="1"/>
    <col min="7" max="7" width="13.109375" style="47" customWidth="1"/>
    <col min="8" max="8" width="2.21875" style="47" customWidth="1"/>
    <col min="9" max="9" width="13.109375" style="47" customWidth="1"/>
    <col min="10" max="10" width="2.21875" style="47" customWidth="1"/>
    <col min="11" max="11" width="13.109375" style="47" customWidth="1"/>
    <col min="12" max="12" width="2.21875" style="47" customWidth="1"/>
    <col min="13" max="13" width="13.109375" style="47" customWidth="1"/>
    <col min="14" max="14" width="2.21875" style="47" customWidth="1"/>
    <col min="15" max="15" width="13.109375" style="47" customWidth="1"/>
    <col min="16" max="16" width="2.21875" style="47" customWidth="1"/>
    <col min="17" max="17" width="13.109375" style="47" customWidth="1"/>
    <col min="18" max="18" width="2.21875" style="47" customWidth="1"/>
    <col min="19" max="19" width="11.109375" style="47" customWidth="1"/>
    <col min="20" max="20" width="1.6640625" style="47" customWidth="1"/>
    <col min="21" max="21" width="11.5546875" style="47" customWidth="1"/>
    <col min="22" max="23" width="1.44140625" style="47" customWidth="1"/>
    <col min="24" max="24" width="12.44140625" style="47" customWidth="1"/>
    <col min="25" max="25" width="2.21875" style="47" customWidth="1"/>
    <col min="26" max="26" width="11" style="47" customWidth="1"/>
    <col min="27" max="27" width="3" style="47" customWidth="1"/>
    <col min="28" max="28" width="10.77734375" style="47" customWidth="1"/>
    <col min="29" max="29" width="3" style="47" customWidth="1"/>
    <col min="30" max="30" width="10.6640625" style="47" bestFit="1" customWidth="1"/>
    <col min="31" max="31" width="3" style="47" customWidth="1"/>
    <col min="32" max="32" width="12.6640625" style="47" customWidth="1"/>
    <col min="33" max="33" width="2.21875" style="47" customWidth="1"/>
    <col min="34" max="34" width="11.5546875" style="47" customWidth="1"/>
    <col min="35" max="35" width="2.21875" style="47" customWidth="1"/>
    <col min="36" max="36" width="11.5546875" style="47" customWidth="1"/>
    <col min="37" max="37" width="3" style="47" customWidth="1"/>
    <col min="38" max="38" width="4.5546875" style="47" customWidth="1"/>
    <col min="39" max="39" width="8.77734375" style="47" customWidth="1"/>
    <col min="40" max="40" width="0" style="47" hidden="1" customWidth="1"/>
    <col min="41" max="256" width="11.5546875" style="47"/>
    <col min="257" max="257" width="5.33203125" style="47" customWidth="1"/>
    <col min="258" max="258" width="2.21875" style="47" customWidth="1"/>
    <col min="259" max="259" width="17.77734375" style="47" customWidth="1"/>
    <col min="260" max="260" width="1.44140625" style="47" customWidth="1"/>
    <col min="261" max="261" width="13.109375" style="47" customWidth="1"/>
    <col min="262" max="262" width="2.21875" style="47" customWidth="1"/>
    <col min="263" max="263" width="13.109375" style="47" customWidth="1"/>
    <col min="264" max="264" width="2.21875" style="47" customWidth="1"/>
    <col min="265" max="265" width="13.109375" style="47" customWidth="1"/>
    <col min="266" max="266" width="2.21875" style="47" customWidth="1"/>
    <col min="267" max="267" width="13.109375" style="47" customWidth="1"/>
    <col min="268" max="268" width="2.21875" style="47" customWidth="1"/>
    <col min="269" max="269" width="13.109375" style="47" customWidth="1"/>
    <col min="270" max="270" width="2.21875" style="47" customWidth="1"/>
    <col min="271" max="271" width="13.109375" style="47" customWidth="1"/>
    <col min="272" max="272" width="2.21875" style="47" customWidth="1"/>
    <col min="273" max="273" width="13.109375" style="47" customWidth="1"/>
    <col min="274" max="274" width="2.21875" style="47" customWidth="1"/>
    <col min="275" max="275" width="11.109375" style="47" customWidth="1"/>
    <col min="276" max="276" width="1.6640625" style="47" customWidth="1"/>
    <col min="277" max="277" width="11.5546875" style="47"/>
    <col min="278" max="279" width="1.44140625" style="47" customWidth="1"/>
    <col min="280" max="280" width="12.44140625" style="47" customWidth="1"/>
    <col min="281" max="281" width="2.21875" style="47" customWidth="1"/>
    <col min="282" max="282" width="11" style="47" customWidth="1"/>
    <col min="283" max="283" width="3" style="47" customWidth="1"/>
    <col min="284" max="284" width="10.77734375" style="47" customWidth="1"/>
    <col min="285" max="285" width="3" style="47" customWidth="1"/>
    <col min="286" max="286" width="10.6640625" style="47" bestFit="1" customWidth="1"/>
    <col min="287" max="287" width="3" style="47" customWidth="1"/>
    <col min="288" max="288" width="12.6640625" style="47" customWidth="1"/>
    <col min="289" max="289" width="2.21875" style="47" customWidth="1"/>
    <col min="290" max="290" width="11.5546875" style="47"/>
    <col min="291" max="291" width="2.21875" style="47" customWidth="1"/>
    <col min="292" max="292" width="11.5546875" style="47"/>
    <col min="293" max="293" width="3" style="47" customWidth="1"/>
    <col min="294" max="294" width="4.5546875" style="47" customWidth="1"/>
    <col min="295" max="295" width="8.77734375" style="47" customWidth="1"/>
    <col min="296" max="512" width="11.5546875" style="47"/>
    <col min="513" max="513" width="5.33203125" style="47" customWidth="1"/>
    <col min="514" max="514" width="2.21875" style="47" customWidth="1"/>
    <col min="515" max="515" width="17.77734375" style="47" customWidth="1"/>
    <col min="516" max="516" width="1.44140625" style="47" customWidth="1"/>
    <col min="517" max="517" width="13.109375" style="47" customWidth="1"/>
    <col min="518" max="518" width="2.21875" style="47" customWidth="1"/>
    <col min="519" max="519" width="13.109375" style="47" customWidth="1"/>
    <col min="520" max="520" width="2.21875" style="47" customWidth="1"/>
    <col min="521" max="521" width="13.109375" style="47" customWidth="1"/>
    <col min="522" max="522" width="2.21875" style="47" customWidth="1"/>
    <col min="523" max="523" width="13.109375" style="47" customWidth="1"/>
    <col min="524" max="524" width="2.21875" style="47" customWidth="1"/>
    <col min="525" max="525" width="13.109375" style="47" customWidth="1"/>
    <col min="526" max="526" width="2.21875" style="47" customWidth="1"/>
    <col min="527" max="527" width="13.109375" style="47" customWidth="1"/>
    <col min="528" max="528" width="2.21875" style="47" customWidth="1"/>
    <col min="529" max="529" width="13.109375" style="47" customWidth="1"/>
    <col min="530" max="530" width="2.21875" style="47" customWidth="1"/>
    <col min="531" max="531" width="11.109375" style="47" customWidth="1"/>
    <col min="532" max="532" width="1.6640625" style="47" customWidth="1"/>
    <col min="533" max="533" width="11.5546875" style="47"/>
    <col min="534" max="535" width="1.44140625" style="47" customWidth="1"/>
    <col min="536" max="536" width="12.44140625" style="47" customWidth="1"/>
    <col min="537" max="537" width="2.21875" style="47" customWidth="1"/>
    <col min="538" max="538" width="11" style="47" customWidth="1"/>
    <col min="539" max="539" width="3" style="47" customWidth="1"/>
    <col min="540" max="540" width="10.77734375" style="47" customWidth="1"/>
    <col min="541" max="541" width="3" style="47" customWidth="1"/>
    <col min="542" max="542" width="10.6640625" style="47" bestFit="1" customWidth="1"/>
    <col min="543" max="543" width="3" style="47" customWidth="1"/>
    <col min="544" max="544" width="12.6640625" style="47" customWidth="1"/>
    <col min="545" max="545" width="2.21875" style="47" customWidth="1"/>
    <col min="546" max="546" width="11.5546875" style="47"/>
    <col min="547" max="547" width="2.21875" style="47" customWidth="1"/>
    <col min="548" max="548" width="11.5546875" style="47"/>
    <col min="549" max="549" width="3" style="47" customWidth="1"/>
    <col min="550" max="550" width="4.5546875" style="47" customWidth="1"/>
    <col min="551" max="551" width="8.77734375" style="47" customWidth="1"/>
    <col min="552" max="768" width="11.5546875" style="47"/>
    <col min="769" max="769" width="5.33203125" style="47" customWidth="1"/>
    <col min="770" max="770" width="2.21875" style="47" customWidth="1"/>
    <col min="771" max="771" width="17.77734375" style="47" customWidth="1"/>
    <col min="772" max="772" width="1.44140625" style="47" customWidth="1"/>
    <col min="773" max="773" width="13.109375" style="47" customWidth="1"/>
    <col min="774" max="774" width="2.21875" style="47" customWidth="1"/>
    <col min="775" max="775" width="13.109375" style="47" customWidth="1"/>
    <col min="776" max="776" width="2.21875" style="47" customWidth="1"/>
    <col min="777" max="777" width="13.109375" style="47" customWidth="1"/>
    <col min="778" max="778" width="2.21875" style="47" customWidth="1"/>
    <col min="779" max="779" width="13.109375" style="47" customWidth="1"/>
    <col min="780" max="780" width="2.21875" style="47" customWidth="1"/>
    <col min="781" max="781" width="13.109375" style="47" customWidth="1"/>
    <col min="782" max="782" width="2.21875" style="47" customWidth="1"/>
    <col min="783" max="783" width="13.109375" style="47" customWidth="1"/>
    <col min="784" max="784" width="2.21875" style="47" customWidth="1"/>
    <col min="785" max="785" width="13.109375" style="47" customWidth="1"/>
    <col min="786" max="786" width="2.21875" style="47" customWidth="1"/>
    <col min="787" max="787" width="11.109375" style="47" customWidth="1"/>
    <col min="788" max="788" width="1.6640625" style="47" customWidth="1"/>
    <col min="789" max="789" width="11.5546875" style="47"/>
    <col min="790" max="791" width="1.44140625" style="47" customWidth="1"/>
    <col min="792" max="792" width="12.44140625" style="47" customWidth="1"/>
    <col min="793" max="793" width="2.21875" style="47" customWidth="1"/>
    <col min="794" max="794" width="11" style="47" customWidth="1"/>
    <col min="795" max="795" width="3" style="47" customWidth="1"/>
    <col min="796" max="796" width="10.77734375" style="47" customWidth="1"/>
    <col min="797" max="797" width="3" style="47" customWidth="1"/>
    <col min="798" max="798" width="10.6640625" style="47" bestFit="1" customWidth="1"/>
    <col min="799" max="799" width="3" style="47" customWidth="1"/>
    <col min="800" max="800" width="12.6640625" style="47" customWidth="1"/>
    <col min="801" max="801" width="2.21875" style="47" customWidth="1"/>
    <col min="802" max="802" width="11.5546875" style="47"/>
    <col min="803" max="803" width="2.21875" style="47" customWidth="1"/>
    <col min="804" max="804" width="11.5546875" style="47"/>
    <col min="805" max="805" width="3" style="47" customWidth="1"/>
    <col min="806" max="806" width="4.5546875" style="47" customWidth="1"/>
    <col min="807" max="807" width="8.77734375" style="47" customWidth="1"/>
    <col min="808" max="1024" width="11.5546875" style="47"/>
    <col min="1025" max="1025" width="5.33203125" style="47" customWidth="1"/>
    <col min="1026" max="1026" width="2.21875" style="47" customWidth="1"/>
    <col min="1027" max="1027" width="17.77734375" style="47" customWidth="1"/>
    <col min="1028" max="1028" width="1.44140625" style="47" customWidth="1"/>
    <col min="1029" max="1029" width="13.109375" style="47" customWidth="1"/>
    <col min="1030" max="1030" width="2.21875" style="47" customWidth="1"/>
    <col min="1031" max="1031" width="13.109375" style="47" customWidth="1"/>
    <col min="1032" max="1032" width="2.21875" style="47" customWidth="1"/>
    <col min="1033" max="1033" width="13.109375" style="47" customWidth="1"/>
    <col min="1034" max="1034" width="2.21875" style="47" customWidth="1"/>
    <col min="1035" max="1035" width="13.109375" style="47" customWidth="1"/>
    <col min="1036" max="1036" width="2.21875" style="47" customWidth="1"/>
    <col min="1037" max="1037" width="13.109375" style="47" customWidth="1"/>
    <col min="1038" max="1038" width="2.21875" style="47" customWidth="1"/>
    <col min="1039" max="1039" width="13.109375" style="47" customWidth="1"/>
    <col min="1040" max="1040" width="2.21875" style="47" customWidth="1"/>
    <col min="1041" max="1041" width="13.109375" style="47" customWidth="1"/>
    <col min="1042" max="1042" width="2.21875" style="47" customWidth="1"/>
    <col min="1043" max="1043" width="11.109375" style="47" customWidth="1"/>
    <col min="1044" max="1044" width="1.6640625" style="47" customWidth="1"/>
    <col min="1045" max="1045" width="11.5546875" style="47"/>
    <col min="1046" max="1047" width="1.44140625" style="47" customWidth="1"/>
    <col min="1048" max="1048" width="12.44140625" style="47" customWidth="1"/>
    <col min="1049" max="1049" width="2.21875" style="47" customWidth="1"/>
    <col min="1050" max="1050" width="11" style="47" customWidth="1"/>
    <col min="1051" max="1051" width="3" style="47" customWidth="1"/>
    <col min="1052" max="1052" width="10.77734375" style="47" customWidth="1"/>
    <col min="1053" max="1053" width="3" style="47" customWidth="1"/>
    <col min="1054" max="1054" width="10.6640625" style="47" bestFit="1" customWidth="1"/>
    <col min="1055" max="1055" width="3" style="47" customWidth="1"/>
    <col min="1056" max="1056" width="12.6640625" style="47" customWidth="1"/>
    <col min="1057" max="1057" width="2.21875" style="47" customWidth="1"/>
    <col min="1058" max="1058" width="11.5546875" style="47"/>
    <col min="1059" max="1059" width="2.21875" style="47" customWidth="1"/>
    <col min="1060" max="1060" width="11.5546875" style="47"/>
    <col min="1061" max="1061" width="3" style="47" customWidth="1"/>
    <col min="1062" max="1062" width="4.5546875" style="47" customWidth="1"/>
    <col min="1063" max="1063" width="8.77734375" style="47" customWidth="1"/>
    <col min="1064" max="1280" width="11.5546875" style="47"/>
    <col min="1281" max="1281" width="5.33203125" style="47" customWidth="1"/>
    <col min="1282" max="1282" width="2.21875" style="47" customWidth="1"/>
    <col min="1283" max="1283" width="17.77734375" style="47" customWidth="1"/>
    <col min="1284" max="1284" width="1.44140625" style="47" customWidth="1"/>
    <col min="1285" max="1285" width="13.109375" style="47" customWidth="1"/>
    <col min="1286" max="1286" width="2.21875" style="47" customWidth="1"/>
    <col min="1287" max="1287" width="13.109375" style="47" customWidth="1"/>
    <col min="1288" max="1288" width="2.21875" style="47" customWidth="1"/>
    <col min="1289" max="1289" width="13.109375" style="47" customWidth="1"/>
    <col min="1290" max="1290" width="2.21875" style="47" customWidth="1"/>
    <col min="1291" max="1291" width="13.109375" style="47" customWidth="1"/>
    <col min="1292" max="1292" width="2.21875" style="47" customWidth="1"/>
    <col min="1293" max="1293" width="13.109375" style="47" customWidth="1"/>
    <col min="1294" max="1294" width="2.21875" style="47" customWidth="1"/>
    <col min="1295" max="1295" width="13.109375" style="47" customWidth="1"/>
    <col min="1296" max="1296" width="2.21875" style="47" customWidth="1"/>
    <col min="1297" max="1297" width="13.109375" style="47" customWidth="1"/>
    <col min="1298" max="1298" width="2.21875" style="47" customWidth="1"/>
    <col min="1299" max="1299" width="11.109375" style="47" customWidth="1"/>
    <col min="1300" max="1300" width="1.6640625" style="47" customWidth="1"/>
    <col min="1301" max="1301" width="11.5546875" style="47"/>
    <col min="1302" max="1303" width="1.44140625" style="47" customWidth="1"/>
    <col min="1304" max="1304" width="12.44140625" style="47" customWidth="1"/>
    <col min="1305" max="1305" width="2.21875" style="47" customWidth="1"/>
    <col min="1306" max="1306" width="11" style="47" customWidth="1"/>
    <col min="1307" max="1307" width="3" style="47" customWidth="1"/>
    <col min="1308" max="1308" width="10.77734375" style="47" customWidth="1"/>
    <col min="1309" max="1309" width="3" style="47" customWidth="1"/>
    <col min="1310" max="1310" width="10.6640625" style="47" bestFit="1" customWidth="1"/>
    <col min="1311" max="1311" width="3" style="47" customWidth="1"/>
    <col min="1312" max="1312" width="12.6640625" style="47" customWidth="1"/>
    <col min="1313" max="1313" width="2.21875" style="47" customWidth="1"/>
    <col min="1314" max="1314" width="11.5546875" style="47"/>
    <col min="1315" max="1315" width="2.21875" style="47" customWidth="1"/>
    <col min="1316" max="1316" width="11.5546875" style="47"/>
    <col min="1317" max="1317" width="3" style="47" customWidth="1"/>
    <col min="1318" max="1318" width="4.5546875" style="47" customWidth="1"/>
    <col min="1319" max="1319" width="8.77734375" style="47" customWidth="1"/>
    <col min="1320" max="1536" width="11.5546875" style="47"/>
    <col min="1537" max="1537" width="5.33203125" style="47" customWidth="1"/>
    <col min="1538" max="1538" width="2.21875" style="47" customWidth="1"/>
    <col min="1539" max="1539" width="17.77734375" style="47" customWidth="1"/>
    <col min="1540" max="1540" width="1.44140625" style="47" customWidth="1"/>
    <col min="1541" max="1541" width="13.109375" style="47" customWidth="1"/>
    <col min="1542" max="1542" width="2.21875" style="47" customWidth="1"/>
    <col min="1543" max="1543" width="13.109375" style="47" customWidth="1"/>
    <col min="1544" max="1544" width="2.21875" style="47" customWidth="1"/>
    <col min="1545" max="1545" width="13.109375" style="47" customWidth="1"/>
    <col min="1546" max="1546" width="2.21875" style="47" customWidth="1"/>
    <col min="1547" max="1547" width="13.109375" style="47" customWidth="1"/>
    <col min="1548" max="1548" width="2.21875" style="47" customWidth="1"/>
    <col min="1549" max="1549" width="13.109375" style="47" customWidth="1"/>
    <col min="1550" max="1550" width="2.21875" style="47" customWidth="1"/>
    <col min="1551" max="1551" width="13.109375" style="47" customWidth="1"/>
    <col min="1552" max="1552" width="2.21875" style="47" customWidth="1"/>
    <col min="1553" max="1553" width="13.109375" style="47" customWidth="1"/>
    <col min="1554" max="1554" width="2.21875" style="47" customWidth="1"/>
    <col min="1555" max="1555" width="11.109375" style="47" customWidth="1"/>
    <col min="1556" max="1556" width="1.6640625" style="47" customWidth="1"/>
    <col min="1557" max="1557" width="11.5546875" style="47"/>
    <col min="1558" max="1559" width="1.44140625" style="47" customWidth="1"/>
    <col min="1560" max="1560" width="12.44140625" style="47" customWidth="1"/>
    <col min="1561" max="1561" width="2.21875" style="47" customWidth="1"/>
    <col min="1562" max="1562" width="11" style="47" customWidth="1"/>
    <col min="1563" max="1563" width="3" style="47" customWidth="1"/>
    <col min="1564" max="1564" width="10.77734375" style="47" customWidth="1"/>
    <col min="1565" max="1565" width="3" style="47" customWidth="1"/>
    <col min="1566" max="1566" width="10.6640625" style="47" bestFit="1" customWidth="1"/>
    <col min="1567" max="1567" width="3" style="47" customWidth="1"/>
    <col min="1568" max="1568" width="12.6640625" style="47" customWidth="1"/>
    <col min="1569" max="1569" width="2.21875" style="47" customWidth="1"/>
    <col min="1570" max="1570" width="11.5546875" style="47"/>
    <col min="1571" max="1571" width="2.21875" style="47" customWidth="1"/>
    <col min="1572" max="1572" width="11.5546875" style="47"/>
    <col min="1573" max="1573" width="3" style="47" customWidth="1"/>
    <col min="1574" max="1574" width="4.5546875" style="47" customWidth="1"/>
    <col min="1575" max="1575" width="8.77734375" style="47" customWidth="1"/>
    <col min="1576" max="1792" width="11.5546875" style="47"/>
    <col min="1793" max="1793" width="5.33203125" style="47" customWidth="1"/>
    <col min="1794" max="1794" width="2.21875" style="47" customWidth="1"/>
    <col min="1795" max="1795" width="17.77734375" style="47" customWidth="1"/>
    <col min="1796" max="1796" width="1.44140625" style="47" customWidth="1"/>
    <col min="1797" max="1797" width="13.109375" style="47" customWidth="1"/>
    <col min="1798" max="1798" width="2.21875" style="47" customWidth="1"/>
    <col min="1799" max="1799" width="13.109375" style="47" customWidth="1"/>
    <col min="1800" max="1800" width="2.21875" style="47" customWidth="1"/>
    <col min="1801" max="1801" width="13.109375" style="47" customWidth="1"/>
    <col min="1802" max="1802" width="2.21875" style="47" customWidth="1"/>
    <col min="1803" max="1803" width="13.109375" style="47" customWidth="1"/>
    <col min="1804" max="1804" width="2.21875" style="47" customWidth="1"/>
    <col min="1805" max="1805" width="13.109375" style="47" customWidth="1"/>
    <col min="1806" max="1806" width="2.21875" style="47" customWidth="1"/>
    <col min="1807" max="1807" width="13.109375" style="47" customWidth="1"/>
    <col min="1808" max="1808" width="2.21875" style="47" customWidth="1"/>
    <col min="1809" max="1809" width="13.109375" style="47" customWidth="1"/>
    <col min="1810" max="1810" width="2.21875" style="47" customWidth="1"/>
    <col min="1811" max="1811" width="11.109375" style="47" customWidth="1"/>
    <col min="1812" max="1812" width="1.6640625" style="47" customWidth="1"/>
    <col min="1813" max="1813" width="11.5546875" style="47"/>
    <col min="1814" max="1815" width="1.44140625" style="47" customWidth="1"/>
    <col min="1816" max="1816" width="12.44140625" style="47" customWidth="1"/>
    <col min="1817" max="1817" width="2.21875" style="47" customWidth="1"/>
    <col min="1818" max="1818" width="11" style="47" customWidth="1"/>
    <col min="1819" max="1819" width="3" style="47" customWidth="1"/>
    <col min="1820" max="1820" width="10.77734375" style="47" customWidth="1"/>
    <col min="1821" max="1821" width="3" style="47" customWidth="1"/>
    <col min="1822" max="1822" width="10.6640625" style="47" bestFit="1" customWidth="1"/>
    <col min="1823" max="1823" width="3" style="47" customWidth="1"/>
    <col min="1824" max="1824" width="12.6640625" style="47" customWidth="1"/>
    <col min="1825" max="1825" width="2.21875" style="47" customWidth="1"/>
    <col min="1826" max="1826" width="11.5546875" style="47"/>
    <col min="1827" max="1827" width="2.21875" style="47" customWidth="1"/>
    <col min="1828" max="1828" width="11.5546875" style="47"/>
    <col min="1829" max="1829" width="3" style="47" customWidth="1"/>
    <col min="1830" max="1830" width="4.5546875" style="47" customWidth="1"/>
    <col min="1831" max="1831" width="8.77734375" style="47" customWidth="1"/>
    <col min="1832" max="2048" width="11.5546875" style="47"/>
    <col min="2049" max="2049" width="5.33203125" style="47" customWidth="1"/>
    <col min="2050" max="2050" width="2.21875" style="47" customWidth="1"/>
    <col min="2051" max="2051" width="17.77734375" style="47" customWidth="1"/>
    <col min="2052" max="2052" width="1.44140625" style="47" customWidth="1"/>
    <col min="2053" max="2053" width="13.109375" style="47" customWidth="1"/>
    <col min="2054" max="2054" width="2.21875" style="47" customWidth="1"/>
    <col min="2055" max="2055" width="13.109375" style="47" customWidth="1"/>
    <col min="2056" max="2056" width="2.21875" style="47" customWidth="1"/>
    <col min="2057" max="2057" width="13.109375" style="47" customWidth="1"/>
    <col min="2058" max="2058" width="2.21875" style="47" customWidth="1"/>
    <col min="2059" max="2059" width="13.109375" style="47" customWidth="1"/>
    <col min="2060" max="2060" width="2.21875" style="47" customWidth="1"/>
    <col min="2061" max="2061" width="13.109375" style="47" customWidth="1"/>
    <col min="2062" max="2062" width="2.21875" style="47" customWidth="1"/>
    <col min="2063" max="2063" width="13.109375" style="47" customWidth="1"/>
    <col min="2064" max="2064" width="2.21875" style="47" customWidth="1"/>
    <col min="2065" max="2065" width="13.109375" style="47" customWidth="1"/>
    <col min="2066" max="2066" width="2.21875" style="47" customWidth="1"/>
    <col min="2067" max="2067" width="11.109375" style="47" customWidth="1"/>
    <col min="2068" max="2068" width="1.6640625" style="47" customWidth="1"/>
    <col min="2069" max="2069" width="11.5546875" style="47"/>
    <col min="2070" max="2071" width="1.44140625" style="47" customWidth="1"/>
    <col min="2072" max="2072" width="12.44140625" style="47" customWidth="1"/>
    <col min="2073" max="2073" width="2.21875" style="47" customWidth="1"/>
    <col min="2074" max="2074" width="11" style="47" customWidth="1"/>
    <col min="2075" max="2075" width="3" style="47" customWidth="1"/>
    <col min="2076" max="2076" width="10.77734375" style="47" customWidth="1"/>
    <col min="2077" max="2077" width="3" style="47" customWidth="1"/>
    <col min="2078" max="2078" width="10.6640625" style="47" bestFit="1" customWidth="1"/>
    <col min="2079" max="2079" width="3" style="47" customWidth="1"/>
    <col min="2080" max="2080" width="12.6640625" style="47" customWidth="1"/>
    <col min="2081" max="2081" width="2.21875" style="47" customWidth="1"/>
    <col min="2082" max="2082" width="11.5546875" style="47"/>
    <col min="2083" max="2083" width="2.21875" style="47" customWidth="1"/>
    <col min="2084" max="2084" width="11.5546875" style="47"/>
    <col min="2085" max="2085" width="3" style="47" customWidth="1"/>
    <col min="2086" max="2086" width="4.5546875" style="47" customWidth="1"/>
    <col min="2087" max="2087" width="8.77734375" style="47" customWidth="1"/>
    <col min="2088" max="2304" width="11.5546875" style="47"/>
    <col min="2305" max="2305" width="5.33203125" style="47" customWidth="1"/>
    <col min="2306" max="2306" width="2.21875" style="47" customWidth="1"/>
    <col min="2307" max="2307" width="17.77734375" style="47" customWidth="1"/>
    <col min="2308" max="2308" width="1.44140625" style="47" customWidth="1"/>
    <col min="2309" max="2309" width="13.109375" style="47" customWidth="1"/>
    <col min="2310" max="2310" width="2.21875" style="47" customWidth="1"/>
    <col min="2311" max="2311" width="13.109375" style="47" customWidth="1"/>
    <col min="2312" max="2312" width="2.21875" style="47" customWidth="1"/>
    <col min="2313" max="2313" width="13.109375" style="47" customWidth="1"/>
    <col min="2314" max="2314" width="2.21875" style="47" customWidth="1"/>
    <col min="2315" max="2315" width="13.109375" style="47" customWidth="1"/>
    <col min="2316" max="2316" width="2.21875" style="47" customWidth="1"/>
    <col min="2317" max="2317" width="13.109375" style="47" customWidth="1"/>
    <col min="2318" max="2318" width="2.21875" style="47" customWidth="1"/>
    <col min="2319" max="2319" width="13.109375" style="47" customWidth="1"/>
    <col min="2320" max="2320" width="2.21875" style="47" customWidth="1"/>
    <col min="2321" max="2321" width="13.109375" style="47" customWidth="1"/>
    <col min="2322" max="2322" width="2.21875" style="47" customWidth="1"/>
    <col min="2323" max="2323" width="11.109375" style="47" customWidth="1"/>
    <col min="2324" max="2324" width="1.6640625" style="47" customWidth="1"/>
    <col min="2325" max="2325" width="11.5546875" style="47"/>
    <col min="2326" max="2327" width="1.44140625" style="47" customWidth="1"/>
    <col min="2328" max="2328" width="12.44140625" style="47" customWidth="1"/>
    <col min="2329" max="2329" width="2.21875" style="47" customWidth="1"/>
    <col min="2330" max="2330" width="11" style="47" customWidth="1"/>
    <col min="2331" max="2331" width="3" style="47" customWidth="1"/>
    <col min="2332" max="2332" width="10.77734375" style="47" customWidth="1"/>
    <col min="2333" max="2333" width="3" style="47" customWidth="1"/>
    <col min="2334" max="2334" width="10.6640625" style="47" bestFit="1" customWidth="1"/>
    <col min="2335" max="2335" width="3" style="47" customWidth="1"/>
    <col min="2336" max="2336" width="12.6640625" style="47" customWidth="1"/>
    <col min="2337" max="2337" width="2.21875" style="47" customWidth="1"/>
    <col min="2338" max="2338" width="11.5546875" style="47"/>
    <col min="2339" max="2339" width="2.21875" style="47" customWidth="1"/>
    <col min="2340" max="2340" width="11.5546875" style="47"/>
    <col min="2341" max="2341" width="3" style="47" customWidth="1"/>
    <col min="2342" max="2342" width="4.5546875" style="47" customWidth="1"/>
    <col min="2343" max="2343" width="8.77734375" style="47" customWidth="1"/>
    <col min="2344" max="2560" width="11.5546875" style="47"/>
    <col min="2561" max="2561" width="5.33203125" style="47" customWidth="1"/>
    <col min="2562" max="2562" width="2.21875" style="47" customWidth="1"/>
    <col min="2563" max="2563" width="17.77734375" style="47" customWidth="1"/>
    <col min="2564" max="2564" width="1.44140625" style="47" customWidth="1"/>
    <col min="2565" max="2565" width="13.109375" style="47" customWidth="1"/>
    <col min="2566" max="2566" width="2.21875" style="47" customWidth="1"/>
    <col min="2567" max="2567" width="13.109375" style="47" customWidth="1"/>
    <col min="2568" max="2568" width="2.21875" style="47" customWidth="1"/>
    <col min="2569" max="2569" width="13.109375" style="47" customWidth="1"/>
    <col min="2570" max="2570" width="2.21875" style="47" customWidth="1"/>
    <col min="2571" max="2571" width="13.109375" style="47" customWidth="1"/>
    <col min="2572" max="2572" width="2.21875" style="47" customWidth="1"/>
    <col min="2573" max="2573" width="13.109375" style="47" customWidth="1"/>
    <col min="2574" max="2574" width="2.21875" style="47" customWidth="1"/>
    <col min="2575" max="2575" width="13.109375" style="47" customWidth="1"/>
    <col min="2576" max="2576" width="2.21875" style="47" customWidth="1"/>
    <col min="2577" max="2577" width="13.109375" style="47" customWidth="1"/>
    <col min="2578" max="2578" width="2.21875" style="47" customWidth="1"/>
    <col min="2579" max="2579" width="11.109375" style="47" customWidth="1"/>
    <col min="2580" max="2580" width="1.6640625" style="47" customWidth="1"/>
    <col min="2581" max="2581" width="11.5546875" style="47"/>
    <col min="2582" max="2583" width="1.44140625" style="47" customWidth="1"/>
    <col min="2584" max="2584" width="12.44140625" style="47" customWidth="1"/>
    <col min="2585" max="2585" width="2.21875" style="47" customWidth="1"/>
    <col min="2586" max="2586" width="11" style="47" customWidth="1"/>
    <col min="2587" max="2587" width="3" style="47" customWidth="1"/>
    <col min="2588" max="2588" width="10.77734375" style="47" customWidth="1"/>
    <col min="2589" max="2589" width="3" style="47" customWidth="1"/>
    <col min="2590" max="2590" width="10.6640625" style="47" bestFit="1" customWidth="1"/>
    <col min="2591" max="2591" width="3" style="47" customWidth="1"/>
    <col min="2592" max="2592" width="12.6640625" style="47" customWidth="1"/>
    <col min="2593" max="2593" width="2.21875" style="47" customWidth="1"/>
    <col min="2594" max="2594" width="11.5546875" style="47"/>
    <col min="2595" max="2595" width="2.21875" style="47" customWidth="1"/>
    <col min="2596" max="2596" width="11.5546875" style="47"/>
    <col min="2597" max="2597" width="3" style="47" customWidth="1"/>
    <col min="2598" max="2598" width="4.5546875" style="47" customWidth="1"/>
    <col min="2599" max="2599" width="8.77734375" style="47" customWidth="1"/>
    <col min="2600" max="2816" width="11.5546875" style="47"/>
    <col min="2817" max="2817" width="5.33203125" style="47" customWidth="1"/>
    <col min="2818" max="2818" width="2.21875" style="47" customWidth="1"/>
    <col min="2819" max="2819" width="17.77734375" style="47" customWidth="1"/>
    <col min="2820" max="2820" width="1.44140625" style="47" customWidth="1"/>
    <col min="2821" max="2821" width="13.109375" style="47" customWidth="1"/>
    <col min="2822" max="2822" width="2.21875" style="47" customWidth="1"/>
    <col min="2823" max="2823" width="13.109375" style="47" customWidth="1"/>
    <col min="2824" max="2824" width="2.21875" style="47" customWidth="1"/>
    <col min="2825" max="2825" width="13.109375" style="47" customWidth="1"/>
    <col min="2826" max="2826" width="2.21875" style="47" customWidth="1"/>
    <col min="2827" max="2827" width="13.109375" style="47" customWidth="1"/>
    <col min="2828" max="2828" width="2.21875" style="47" customWidth="1"/>
    <col min="2829" max="2829" width="13.109375" style="47" customWidth="1"/>
    <col min="2830" max="2830" width="2.21875" style="47" customWidth="1"/>
    <col min="2831" max="2831" width="13.109375" style="47" customWidth="1"/>
    <col min="2832" max="2832" width="2.21875" style="47" customWidth="1"/>
    <col min="2833" max="2833" width="13.109375" style="47" customWidth="1"/>
    <col min="2834" max="2834" width="2.21875" style="47" customWidth="1"/>
    <col min="2835" max="2835" width="11.109375" style="47" customWidth="1"/>
    <col min="2836" max="2836" width="1.6640625" style="47" customWidth="1"/>
    <col min="2837" max="2837" width="11.5546875" style="47"/>
    <col min="2838" max="2839" width="1.44140625" style="47" customWidth="1"/>
    <col min="2840" max="2840" width="12.44140625" style="47" customWidth="1"/>
    <col min="2841" max="2841" width="2.21875" style="47" customWidth="1"/>
    <col min="2842" max="2842" width="11" style="47" customWidth="1"/>
    <col min="2843" max="2843" width="3" style="47" customWidth="1"/>
    <col min="2844" max="2844" width="10.77734375" style="47" customWidth="1"/>
    <col min="2845" max="2845" width="3" style="47" customWidth="1"/>
    <col min="2846" max="2846" width="10.6640625" style="47" bestFit="1" customWidth="1"/>
    <col min="2847" max="2847" width="3" style="47" customWidth="1"/>
    <col min="2848" max="2848" width="12.6640625" style="47" customWidth="1"/>
    <col min="2849" max="2849" width="2.21875" style="47" customWidth="1"/>
    <col min="2850" max="2850" width="11.5546875" style="47"/>
    <col min="2851" max="2851" width="2.21875" style="47" customWidth="1"/>
    <col min="2852" max="2852" width="11.5546875" style="47"/>
    <col min="2853" max="2853" width="3" style="47" customWidth="1"/>
    <col min="2854" max="2854" width="4.5546875" style="47" customWidth="1"/>
    <col min="2855" max="2855" width="8.77734375" style="47" customWidth="1"/>
    <col min="2856" max="3072" width="11.5546875" style="47"/>
    <col min="3073" max="3073" width="5.33203125" style="47" customWidth="1"/>
    <col min="3074" max="3074" width="2.21875" style="47" customWidth="1"/>
    <col min="3075" max="3075" width="17.77734375" style="47" customWidth="1"/>
    <col min="3076" max="3076" width="1.44140625" style="47" customWidth="1"/>
    <col min="3077" max="3077" width="13.109375" style="47" customWidth="1"/>
    <col min="3078" max="3078" width="2.21875" style="47" customWidth="1"/>
    <col min="3079" max="3079" width="13.109375" style="47" customWidth="1"/>
    <col min="3080" max="3080" width="2.21875" style="47" customWidth="1"/>
    <col min="3081" max="3081" width="13.109375" style="47" customWidth="1"/>
    <col min="3082" max="3082" width="2.21875" style="47" customWidth="1"/>
    <col min="3083" max="3083" width="13.109375" style="47" customWidth="1"/>
    <col min="3084" max="3084" width="2.21875" style="47" customWidth="1"/>
    <col min="3085" max="3085" width="13.109375" style="47" customWidth="1"/>
    <col min="3086" max="3086" width="2.21875" style="47" customWidth="1"/>
    <col min="3087" max="3087" width="13.109375" style="47" customWidth="1"/>
    <col min="3088" max="3088" width="2.21875" style="47" customWidth="1"/>
    <col min="3089" max="3089" width="13.109375" style="47" customWidth="1"/>
    <col min="3090" max="3090" width="2.21875" style="47" customWidth="1"/>
    <col min="3091" max="3091" width="11.109375" style="47" customWidth="1"/>
    <col min="3092" max="3092" width="1.6640625" style="47" customWidth="1"/>
    <col min="3093" max="3093" width="11.5546875" style="47"/>
    <col min="3094" max="3095" width="1.44140625" style="47" customWidth="1"/>
    <col min="3096" max="3096" width="12.44140625" style="47" customWidth="1"/>
    <col min="3097" max="3097" width="2.21875" style="47" customWidth="1"/>
    <col min="3098" max="3098" width="11" style="47" customWidth="1"/>
    <col min="3099" max="3099" width="3" style="47" customWidth="1"/>
    <col min="3100" max="3100" width="10.77734375" style="47" customWidth="1"/>
    <col min="3101" max="3101" width="3" style="47" customWidth="1"/>
    <col min="3102" max="3102" width="10.6640625" style="47" bestFit="1" customWidth="1"/>
    <col min="3103" max="3103" width="3" style="47" customWidth="1"/>
    <col min="3104" max="3104" width="12.6640625" style="47" customWidth="1"/>
    <col min="3105" max="3105" width="2.21875" style="47" customWidth="1"/>
    <col min="3106" max="3106" width="11.5546875" style="47"/>
    <col min="3107" max="3107" width="2.21875" style="47" customWidth="1"/>
    <col min="3108" max="3108" width="11.5546875" style="47"/>
    <col min="3109" max="3109" width="3" style="47" customWidth="1"/>
    <col min="3110" max="3110" width="4.5546875" style="47" customWidth="1"/>
    <col min="3111" max="3111" width="8.77734375" style="47" customWidth="1"/>
    <col min="3112" max="3328" width="11.5546875" style="47"/>
    <col min="3329" max="3329" width="5.33203125" style="47" customWidth="1"/>
    <col min="3330" max="3330" width="2.21875" style="47" customWidth="1"/>
    <col min="3331" max="3331" width="17.77734375" style="47" customWidth="1"/>
    <col min="3332" max="3332" width="1.44140625" style="47" customWidth="1"/>
    <col min="3333" max="3333" width="13.109375" style="47" customWidth="1"/>
    <col min="3334" max="3334" width="2.21875" style="47" customWidth="1"/>
    <col min="3335" max="3335" width="13.109375" style="47" customWidth="1"/>
    <col min="3336" max="3336" width="2.21875" style="47" customWidth="1"/>
    <col min="3337" max="3337" width="13.109375" style="47" customWidth="1"/>
    <col min="3338" max="3338" width="2.21875" style="47" customWidth="1"/>
    <col min="3339" max="3339" width="13.109375" style="47" customWidth="1"/>
    <col min="3340" max="3340" width="2.21875" style="47" customWidth="1"/>
    <col min="3341" max="3341" width="13.109375" style="47" customWidth="1"/>
    <col min="3342" max="3342" width="2.21875" style="47" customWidth="1"/>
    <col min="3343" max="3343" width="13.109375" style="47" customWidth="1"/>
    <col min="3344" max="3344" width="2.21875" style="47" customWidth="1"/>
    <col min="3345" max="3345" width="13.109375" style="47" customWidth="1"/>
    <col min="3346" max="3346" width="2.21875" style="47" customWidth="1"/>
    <col min="3347" max="3347" width="11.109375" style="47" customWidth="1"/>
    <col min="3348" max="3348" width="1.6640625" style="47" customWidth="1"/>
    <col min="3349" max="3349" width="11.5546875" style="47"/>
    <col min="3350" max="3351" width="1.44140625" style="47" customWidth="1"/>
    <col min="3352" max="3352" width="12.44140625" style="47" customWidth="1"/>
    <col min="3353" max="3353" width="2.21875" style="47" customWidth="1"/>
    <col min="3354" max="3354" width="11" style="47" customWidth="1"/>
    <col min="3355" max="3355" width="3" style="47" customWidth="1"/>
    <col min="3356" max="3356" width="10.77734375" style="47" customWidth="1"/>
    <col min="3357" max="3357" width="3" style="47" customWidth="1"/>
    <col min="3358" max="3358" width="10.6640625" style="47" bestFit="1" customWidth="1"/>
    <col min="3359" max="3359" width="3" style="47" customWidth="1"/>
    <col min="3360" max="3360" width="12.6640625" style="47" customWidth="1"/>
    <col min="3361" max="3361" width="2.21875" style="47" customWidth="1"/>
    <col min="3362" max="3362" width="11.5546875" style="47"/>
    <col min="3363" max="3363" width="2.21875" style="47" customWidth="1"/>
    <col min="3364" max="3364" width="11.5546875" style="47"/>
    <col min="3365" max="3365" width="3" style="47" customWidth="1"/>
    <col min="3366" max="3366" width="4.5546875" style="47" customWidth="1"/>
    <col min="3367" max="3367" width="8.77734375" style="47" customWidth="1"/>
    <col min="3368" max="3584" width="11.5546875" style="47"/>
    <col min="3585" max="3585" width="5.33203125" style="47" customWidth="1"/>
    <col min="3586" max="3586" width="2.21875" style="47" customWidth="1"/>
    <col min="3587" max="3587" width="17.77734375" style="47" customWidth="1"/>
    <col min="3588" max="3588" width="1.44140625" style="47" customWidth="1"/>
    <col min="3589" max="3589" width="13.109375" style="47" customWidth="1"/>
    <col min="3590" max="3590" width="2.21875" style="47" customWidth="1"/>
    <col min="3591" max="3591" width="13.109375" style="47" customWidth="1"/>
    <col min="3592" max="3592" width="2.21875" style="47" customWidth="1"/>
    <col min="3593" max="3593" width="13.109375" style="47" customWidth="1"/>
    <col min="3594" max="3594" width="2.21875" style="47" customWidth="1"/>
    <col min="3595" max="3595" width="13.109375" style="47" customWidth="1"/>
    <col min="3596" max="3596" width="2.21875" style="47" customWidth="1"/>
    <col min="3597" max="3597" width="13.109375" style="47" customWidth="1"/>
    <col min="3598" max="3598" width="2.21875" style="47" customWidth="1"/>
    <col min="3599" max="3599" width="13.109375" style="47" customWidth="1"/>
    <col min="3600" max="3600" width="2.21875" style="47" customWidth="1"/>
    <col min="3601" max="3601" width="13.109375" style="47" customWidth="1"/>
    <col min="3602" max="3602" width="2.21875" style="47" customWidth="1"/>
    <col min="3603" max="3603" width="11.109375" style="47" customWidth="1"/>
    <col min="3604" max="3604" width="1.6640625" style="47" customWidth="1"/>
    <col min="3605" max="3605" width="11.5546875" style="47"/>
    <col min="3606" max="3607" width="1.44140625" style="47" customWidth="1"/>
    <col min="3608" max="3608" width="12.44140625" style="47" customWidth="1"/>
    <col min="3609" max="3609" width="2.21875" style="47" customWidth="1"/>
    <col min="3610" max="3610" width="11" style="47" customWidth="1"/>
    <col min="3611" max="3611" width="3" style="47" customWidth="1"/>
    <col min="3612" max="3612" width="10.77734375" style="47" customWidth="1"/>
    <col min="3613" max="3613" width="3" style="47" customWidth="1"/>
    <col min="3614" max="3614" width="10.6640625" style="47" bestFit="1" customWidth="1"/>
    <col min="3615" max="3615" width="3" style="47" customWidth="1"/>
    <col min="3616" max="3616" width="12.6640625" style="47" customWidth="1"/>
    <col min="3617" max="3617" width="2.21875" style="47" customWidth="1"/>
    <col min="3618" max="3618" width="11.5546875" style="47"/>
    <col min="3619" max="3619" width="2.21875" style="47" customWidth="1"/>
    <col min="3620" max="3620" width="11.5546875" style="47"/>
    <col min="3621" max="3621" width="3" style="47" customWidth="1"/>
    <col min="3622" max="3622" width="4.5546875" style="47" customWidth="1"/>
    <col min="3623" max="3623" width="8.77734375" style="47" customWidth="1"/>
    <col min="3624" max="3840" width="11.5546875" style="47"/>
    <col min="3841" max="3841" width="5.33203125" style="47" customWidth="1"/>
    <col min="3842" max="3842" width="2.21875" style="47" customWidth="1"/>
    <col min="3843" max="3843" width="17.77734375" style="47" customWidth="1"/>
    <col min="3844" max="3844" width="1.44140625" style="47" customWidth="1"/>
    <col min="3845" max="3845" width="13.109375" style="47" customWidth="1"/>
    <col min="3846" max="3846" width="2.21875" style="47" customWidth="1"/>
    <col min="3847" max="3847" width="13.109375" style="47" customWidth="1"/>
    <col min="3848" max="3848" width="2.21875" style="47" customWidth="1"/>
    <col min="3849" max="3849" width="13.109375" style="47" customWidth="1"/>
    <col min="3850" max="3850" width="2.21875" style="47" customWidth="1"/>
    <col min="3851" max="3851" width="13.109375" style="47" customWidth="1"/>
    <col min="3852" max="3852" width="2.21875" style="47" customWidth="1"/>
    <col min="3853" max="3853" width="13.109375" style="47" customWidth="1"/>
    <col min="3854" max="3854" width="2.21875" style="47" customWidth="1"/>
    <col min="3855" max="3855" width="13.109375" style="47" customWidth="1"/>
    <col min="3856" max="3856" width="2.21875" style="47" customWidth="1"/>
    <col min="3857" max="3857" width="13.109375" style="47" customWidth="1"/>
    <col min="3858" max="3858" width="2.21875" style="47" customWidth="1"/>
    <col min="3859" max="3859" width="11.109375" style="47" customWidth="1"/>
    <col min="3860" max="3860" width="1.6640625" style="47" customWidth="1"/>
    <col min="3861" max="3861" width="11.5546875" style="47"/>
    <col min="3862" max="3863" width="1.44140625" style="47" customWidth="1"/>
    <col min="3864" max="3864" width="12.44140625" style="47" customWidth="1"/>
    <col min="3865" max="3865" width="2.21875" style="47" customWidth="1"/>
    <col min="3866" max="3866" width="11" style="47" customWidth="1"/>
    <col min="3867" max="3867" width="3" style="47" customWidth="1"/>
    <col min="3868" max="3868" width="10.77734375" style="47" customWidth="1"/>
    <col min="3869" max="3869" width="3" style="47" customWidth="1"/>
    <col min="3870" max="3870" width="10.6640625" style="47" bestFit="1" customWidth="1"/>
    <col min="3871" max="3871" width="3" style="47" customWidth="1"/>
    <col min="3872" max="3872" width="12.6640625" style="47" customWidth="1"/>
    <col min="3873" max="3873" width="2.21875" style="47" customWidth="1"/>
    <col min="3874" max="3874" width="11.5546875" style="47"/>
    <col min="3875" max="3875" width="2.21875" style="47" customWidth="1"/>
    <col min="3876" max="3876" width="11.5546875" style="47"/>
    <col min="3877" max="3877" width="3" style="47" customWidth="1"/>
    <col min="3878" max="3878" width="4.5546875" style="47" customWidth="1"/>
    <col min="3879" max="3879" width="8.77734375" style="47" customWidth="1"/>
    <col min="3880" max="4096" width="11.5546875" style="47"/>
    <col min="4097" max="4097" width="5.33203125" style="47" customWidth="1"/>
    <col min="4098" max="4098" width="2.21875" style="47" customWidth="1"/>
    <col min="4099" max="4099" width="17.77734375" style="47" customWidth="1"/>
    <col min="4100" max="4100" width="1.44140625" style="47" customWidth="1"/>
    <col min="4101" max="4101" width="13.109375" style="47" customWidth="1"/>
    <col min="4102" max="4102" width="2.21875" style="47" customWidth="1"/>
    <col min="4103" max="4103" width="13.109375" style="47" customWidth="1"/>
    <col min="4104" max="4104" width="2.21875" style="47" customWidth="1"/>
    <col min="4105" max="4105" width="13.109375" style="47" customWidth="1"/>
    <col min="4106" max="4106" width="2.21875" style="47" customWidth="1"/>
    <col min="4107" max="4107" width="13.109375" style="47" customWidth="1"/>
    <col min="4108" max="4108" width="2.21875" style="47" customWidth="1"/>
    <col min="4109" max="4109" width="13.109375" style="47" customWidth="1"/>
    <col min="4110" max="4110" width="2.21875" style="47" customWidth="1"/>
    <col min="4111" max="4111" width="13.109375" style="47" customWidth="1"/>
    <col min="4112" max="4112" width="2.21875" style="47" customWidth="1"/>
    <col min="4113" max="4113" width="13.109375" style="47" customWidth="1"/>
    <col min="4114" max="4114" width="2.21875" style="47" customWidth="1"/>
    <col min="4115" max="4115" width="11.109375" style="47" customWidth="1"/>
    <col min="4116" max="4116" width="1.6640625" style="47" customWidth="1"/>
    <col min="4117" max="4117" width="11.5546875" style="47"/>
    <col min="4118" max="4119" width="1.44140625" style="47" customWidth="1"/>
    <col min="4120" max="4120" width="12.44140625" style="47" customWidth="1"/>
    <col min="4121" max="4121" width="2.21875" style="47" customWidth="1"/>
    <col min="4122" max="4122" width="11" style="47" customWidth="1"/>
    <col min="4123" max="4123" width="3" style="47" customWidth="1"/>
    <col min="4124" max="4124" width="10.77734375" style="47" customWidth="1"/>
    <col min="4125" max="4125" width="3" style="47" customWidth="1"/>
    <col min="4126" max="4126" width="10.6640625" style="47" bestFit="1" customWidth="1"/>
    <col min="4127" max="4127" width="3" style="47" customWidth="1"/>
    <col min="4128" max="4128" width="12.6640625" style="47" customWidth="1"/>
    <col min="4129" max="4129" width="2.21875" style="47" customWidth="1"/>
    <col min="4130" max="4130" width="11.5546875" style="47"/>
    <col min="4131" max="4131" width="2.21875" style="47" customWidth="1"/>
    <col min="4132" max="4132" width="11.5546875" style="47"/>
    <col min="4133" max="4133" width="3" style="47" customWidth="1"/>
    <col min="4134" max="4134" width="4.5546875" style="47" customWidth="1"/>
    <col min="4135" max="4135" width="8.77734375" style="47" customWidth="1"/>
    <col min="4136" max="4352" width="11.5546875" style="47"/>
    <col min="4353" max="4353" width="5.33203125" style="47" customWidth="1"/>
    <col min="4354" max="4354" width="2.21875" style="47" customWidth="1"/>
    <col min="4355" max="4355" width="17.77734375" style="47" customWidth="1"/>
    <col min="4356" max="4356" width="1.44140625" style="47" customWidth="1"/>
    <col min="4357" max="4357" width="13.109375" style="47" customWidth="1"/>
    <col min="4358" max="4358" width="2.21875" style="47" customWidth="1"/>
    <col min="4359" max="4359" width="13.109375" style="47" customWidth="1"/>
    <col min="4360" max="4360" width="2.21875" style="47" customWidth="1"/>
    <col min="4361" max="4361" width="13.109375" style="47" customWidth="1"/>
    <col min="4362" max="4362" width="2.21875" style="47" customWidth="1"/>
    <col min="4363" max="4363" width="13.109375" style="47" customWidth="1"/>
    <col min="4364" max="4364" width="2.21875" style="47" customWidth="1"/>
    <col min="4365" max="4365" width="13.109375" style="47" customWidth="1"/>
    <col min="4366" max="4366" width="2.21875" style="47" customWidth="1"/>
    <col min="4367" max="4367" width="13.109375" style="47" customWidth="1"/>
    <col min="4368" max="4368" width="2.21875" style="47" customWidth="1"/>
    <col min="4369" max="4369" width="13.109375" style="47" customWidth="1"/>
    <col min="4370" max="4370" width="2.21875" style="47" customWidth="1"/>
    <col min="4371" max="4371" width="11.109375" style="47" customWidth="1"/>
    <col min="4372" max="4372" width="1.6640625" style="47" customWidth="1"/>
    <col min="4373" max="4373" width="11.5546875" style="47"/>
    <col min="4374" max="4375" width="1.44140625" style="47" customWidth="1"/>
    <col min="4376" max="4376" width="12.44140625" style="47" customWidth="1"/>
    <col min="4377" max="4377" width="2.21875" style="47" customWidth="1"/>
    <col min="4378" max="4378" width="11" style="47" customWidth="1"/>
    <col min="4379" max="4379" width="3" style="47" customWidth="1"/>
    <col min="4380" max="4380" width="10.77734375" style="47" customWidth="1"/>
    <col min="4381" max="4381" width="3" style="47" customWidth="1"/>
    <col min="4382" max="4382" width="10.6640625" style="47" bestFit="1" customWidth="1"/>
    <col min="4383" max="4383" width="3" style="47" customWidth="1"/>
    <col min="4384" max="4384" width="12.6640625" style="47" customWidth="1"/>
    <col min="4385" max="4385" width="2.21875" style="47" customWidth="1"/>
    <col min="4386" max="4386" width="11.5546875" style="47"/>
    <col min="4387" max="4387" width="2.21875" style="47" customWidth="1"/>
    <col min="4388" max="4388" width="11.5546875" style="47"/>
    <col min="4389" max="4389" width="3" style="47" customWidth="1"/>
    <col min="4390" max="4390" width="4.5546875" style="47" customWidth="1"/>
    <col min="4391" max="4391" width="8.77734375" style="47" customWidth="1"/>
    <col min="4392" max="4608" width="11.5546875" style="47"/>
    <col min="4609" max="4609" width="5.33203125" style="47" customWidth="1"/>
    <col min="4610" max="4610" width="2.21875" style="47" customWidth="1"/>
    <col min="4611" max="4611" width="17.77734375" style="47" customWidth="1"/>
    <col min="4612" max="4612" width="1.44140625" style="47" customWidth="1"/>
    <col min="4613" max="4613" width="13.109375" style="47" customWidth="1"/>
    <col min="4614" max="4614" width="2.21875" style="47" customWidth="1"/>
    <col min="4615" max="4615" width="13.109375" style="47" customWidth="1"/>
    <col min="4616" max="4616" width="2.21875" style="47" customWidth="1"/>
    <col min="4617" max="4617" width="13.109375" style="47" customWidth="1"/>
    <col min="4618" max="4618" width="2.21875" style="47" customWidth="1"/>
    <col min="4619" max="4619" width="13.109375" style="47" customWidth="1"/>
    <col min="4620" max="4620" width="2.21875" style="47" customWidth="1"/>
    <col min="4621" max="4621" width="13.109375" style="47" customWidth="1"/>
    <col min="4622" max="4622" width="2.21875" style="47" customWidth="1"/>
    <col min="4623" max="4623" width="13.109375" style="47" customWidth="1"/>
    <col min="4624" max="4624" width="2.21875" style="47" customWidth="1"/>
    <col min="4625" max="4625" width="13.109375" style="47" customWidth="1"/>
    <col min="4626" max="4626" width="2.21875" style="47" customWidth="1"/>
    <col min="4627" max="4627" width="11.109375" style="47" customWidth="1"/>
    <col min="4628" max="4628" width="1.6640625" style="47" customWidth="1"/>
    <col min="4629" max="4629" width="11.5546875" style="47"/>
    <col min="4630" max="4631" width="1.44140625" style="47" customWidth="1"/>
    <col min="4632" max="4632" width="12.44140625" style="47" customWidth="1"/>
    <col min="4633" max="4633" width="2.21875" style="47" customWidth="1"/>
    <col min="4634" max="4634" width="11" style="47" customWidth="1"/>
    <col min="4635" max="4635" width="3" style="47" customWidth="1"/>
    <col min="4636" max="4636" width="10.77734375" style="47" customWidth="1"/>
    <col min="4637" max="4637" width="3" style="47" customWidth="1"/>
    <col min="4638" max="4638" width="10.6640625" style="47" bestFit="1" customWidth="1"/>
    <col min="4639" max="4639" width="3" style="47" customWidth="1"/>
    <col min="4640" max="4640" width="12.6640625" style="47" customWidth="1"/>
    <col min="4641" max="4641" width="2.21875" style="47" customWidth="1"/>
    <col min="4642" max="4642" width="11.5546875" style="47"/>
    <col min="4643" max="4643" width="2.21875" style="47" customWidth="1"/>
    <col min="4644" max="4644" width="11.5546875" style="47"/>
    <col min="4645" max="4645" width="3" style="47" customWidth="1"/>
    <col min="4646" max="4646" width="4.5546875" style="47" customWidth="1"/>
    <col min="4647" max="4647" width="8.77734375" style="47" customWidth="1"/>
    <col min="4648" max="4864" width="11.5546875" style="47"/>
    <col min="4865" max="4865" width="5.33203125" style="47" customWidth="1"/>
    <col min="4866" max="4866" width="2.21875" style="47" customWidth="1"/>
    <col min="4867" max="4867" width="17.77734375" style="47" customWidth="1"/>
    <col min="4868" max="4868" width="1.44140625" style="47" customWidth="1"/>
    <col min="4869" max="4869" width="13.109375" style="47" customWidth="1"/>
    <col min="4870" max="4870" width="2.21875" style="47" customWidth="1"/>
    <col min="4871" max="4871" width="13.109375" style="47" customWidth="1"/>
    <col min="4872" max="4872" width="2.21875" style="47" customWidth="1"/>
    <col min="4873" max="4873" width="13.109375" style="47" customWidth="1"/>
    <col min="4874" max="4874" width="2.21875" style="47" customWidth="1"/>
    <col min="4875" max="4875" width="13.109375" style="47" customWidth="1"/>
    <col min="4876" max="4876" width="2.21875" style="47" customWidth="1"/>
    <col min="4877" max="4877" width="13.109375" style="47" customWidth="1"/>
    <col min="4878" max="4878" width="2.21875" style="47" customWidth="1"/>
    <col min="4879" max="4879" width="13.109375" style="47" customWidth="1"/>
    <col min="4880" max="4880" width="2.21875" style="47" customWidth="1"/>
    <col min="4881" max="4881" width="13.109375" style="47" customWidth="1"/>
    <col min="4882" max="4882" width="2.21875" style="47" customWidth="1"/>
    <col min="4883" max="4883" width="11.109375" style="47" customWidth="1"/>
    <col min="4884" max="4884" width="1.6640625" style="47" customWidth="1"/>
    <col min="4885" max="4885" width="11.5546875" style="47"/>
    <col min="4886" max="4887" width="1.44140625" style="47" customWidth="1"/>
    <col min="4888" max="4888" width="12.44140625" style="47" customWidth="1"/>
    <col min="4889" max="4889" width="2.21875" style="47" customWidth="1"/>
    <col min="4890" max="4890" width="11" style="47" customWidth="1"/>
    <col min="4891" max="4891" width="3" style="47" customWidth="1"/>
    <col min="4892" max="4892" width="10.77734375" style="47" customWidth="1"/>
    <col min="4893" max="4893" width="3" style="47" customWidth="1"/>
    <col min="4894" max="4894" width="10.6640625" style="47" bestFit="1" customWidth="1"/>
    <col min="4895" max="4895" width="3" style="47" customWidth="1"/>
    <col min="4896" max="4896" width="12.6640625" style="47" customWidth="1"/>
    <col min="4897" max="4897" width="2.21875" style="47" customWidth="1"/>
    <col min="4898" max="4898" width="11.5546875" style="47"/>
    <col min="4899" max="4899" width="2.21875" style="47" customWidth="1"/>
    <col min="4900" max="4900" width="11.5546875" style="47"/>
    <col min="4901" max="4901" width="3" style="47" customWidth="1"/>
    <col min="4902" max="4902" width="4.5546875" style="47" customWidth="1"/>
    <col min="4903" max="4903" width="8.77734375" style="47" customWidth="1"/>
    <col min="4904" max="5120" width="11.5546875" style="47"/>
    <col min="5121" max="5121" width="5.33203125" style="47" customWidth="1"/>
    <col min="5122" max="5122" width="2.21875" style="47" customWidth="1"/>
    <col min="5123" max="5123" width="17.77734375" style="47" customWidth="1"/>
    <col min="5124" max="5124" width="1.44140625" style="47" customWidth="1"/>
    <col min="5125" max="5125" width="13.109375" style="47" customWidth="1"/>
    <col min="5126" max="5126" width="2.21875" style="47" customWidth="1"/>
    <col min="5127" max="5127" width="13.109375" style="47" customWidth="1"/>
    <col min="5128" max="5128" width="2.21875" style="47" customWidth="1"/>
    <col min="5129" max="5129" width="13.109375" style="47" customWidth="1"/>
    <col min="5130" max="5130" width="2.21875" style="47" customWidth="1"/>
    <col min="5131" max="5131" width="13.109375" style="47" customWidth="1"/>
    <col min="5132" max="5132" width="2.21875" style="47" customWidth="1"/>
    <col min="5133" max="5133" width="13.109375" style="47" customWidth="1"/>
    <col min="5134" max="5134" width="2.21875" style="47" customWidth="1"/>
    <col min="5135" max="5135" width="13.109375" style="47" customWidth="1"/>
    <col min="5136" max="5136" width="2.21875" style="47" customWidth="1"/>
    <col min="5137" max="5137" width="13.109375" style="47" customWidth="1"/>
    <col min="5138" max="5138" width="2.21875" style="47" customWidth="1"/>
    <col min="5139" max="5139" width="11.109375" style="47" customWidth="1"/>
    <col min="5140" max="5140" width="1.6640625" style="47" customWidth="1"/>
    <col min="5141" max="5141" width="11.5546875" style="47"/>
    <col min="5142" max="5143" width="1.44140625" style="47" customWidth="1"/>
    <col min="5144" max="5144" width="12.44140625" style="47" customWidth="1"/>
    <col min="5145" max="5145" width="2.21875" style="47" customWidth="1"/>
    <col min="5146" max="5146" width="11" style="47" customWidth="1"/>
    <col min="5147" max="5147" width="3" style="47" customWidth="1"/>
    <col min="5148" max="5148" width="10.77734375" style="47" customWidth="1"/>
    <col min="5149" max="5149" width="3" style="47" customWidth="1"/>
    <col min="5150" max="5150" width="10.6640625" style="47" bestFit="1" customWidth="1"/>
    <col min="5151" max="5151" width="3" style="47" customWidth="1"/>
    <col min="5152" max="5152" width="12.6640625" style="47" customWidth="1"/>
    <col min="5153" max="5153" width="2.21875" style="47" customWidth="1"/>
    <col min="5154" max="5154" width="11.5546875" style="47"/>
    <col min="5155" max="5155" width="2.21875" style="47" customWidth="1"/>
    <col min="5156" max="5156" width="11.5546875" style="47"/>
    <col min="5157" max="5157" width="3" style="47" customWidth="1"/>
    <col min="5158" max="5158" width="4.5546875" style="47" customWidth="1"/>
    <col min="5159" max="5159" width="8.77734375" style="47" customWidth="1"/>
    <col min="5160" max="5376" width="11.5546875" style="47"/>
    <col min="5377" max="5377" width="5.33203125" style="47" customWidth="1"/>
    <col min="5378" max="5378" width="2.21875" style="47" customWidth="1"/>
    <col min="5379" max="5379" width="17.77734375" style="47" customWidth="1"/>
    <col min="5380" max="5380" width="1.44140625" style="47" customWidth="1"/>
    <col min="5381" max="5381" width="13.109375" style="47" customWidth="1"/>
    <col min="5382" max="5382" width="2.21875" style="47" customWidth="1"/>
    <col min="5383" max="5383" width="13.109375" style="47" customWidth="1"/>
    <col min="5384" max="5384" width="2.21875" style="47" customWidth="1"/>
    <col min="5385" max="5385" width="13.109375" style="47" customWidth="1"/>
    <col min="5386" max="5386" width="2.21875" style="47" customWidth="1"/>
    <col min="5387" max="5387" width="13.109375" style="47" customWidth="1"/>
    <col min="5388" max="5388" width="2.21875" style="47" customWidth="1"/>
    <col min="5389" max="5389" width="13.109375" style="47" customWidth="1"/>
    <col min="5390" max="5390" width="2.21875" style="47" customWidth="1"/>
    <col min="5391" max="5391" width="13.109375" style="47" customWidth="1"/>
    <col min="5392" max="5392" width="2.21875" style="47" customWidth="1"/>
    <col min="5393" max="5393" width="13.109375" style="47" customWidth="1"/>
    <col min="5394" max="5394" width="2.21875" style="47" customWidth="1"/>
    <col min="5395" max="5395" width="11.109375" style="47" customWidth="1"/>
    <col min="5396" max="5396" width="1.6640625" style="47" customWidth="1"/>
    <col min="5397" max="5397" width="11.5546875" style="47"/>
    <col min="5398" max="5399" width="1.44140625" style="47" customWidth="1"/>
    <col min="5400" max="5400" width="12.44140625" style="47" customWidth="1"/>
    <col min="5401" max="5401" width="2.21875" style="47" customWidth="1"/>
    <col min="5402" max="5402" width="11" style="47" customWidth="1"/>
    <col min="5403" max="5403" width="3" style="47" customWidth="1"/>
    <col min="5404" max="5404" width="10.77734375" style="47" customWidth="1"/>
    <col min="5405" max="5405" width="3" style="47" customWidth="1"/>
    <col min="5406" max="5406" width="10.6640625" style="47" bestFit="1" customWidth="1"/>
    <col min="5407" max="5407" width="3" style="47" customWidth="1"/>
    <col min="5408" max="5408" width="12.6640625" style="47" customWidth="1"/>
    <col min="5409" max="5409" width="2.21875" style="47" customWidth="1"/>
    <col min="5410" max="5410" width="11.5546875" style="47"/>
    <col min="5411" max="5411" width="2.21875" style="47" customWidth="1"/>
    <col min="5412" max="5412" width="11.5546875" style="47"/>
    <col min="5413" max="5413" width="3" style="47" customWidth="1"/>
    <col min="5414" max="5414" width="4.5546875" style="47" customWidth="1"/>
    <col min="5415" max="5415" width="8.77734375" style="47" customWidth="1"/>
    <col min="5416" max="5632" width="11.5546875" style="47"/>
    <col min="5633" max="5633" width="5.33203125" style="47" customWidth="1"/>
    <col min="5634" max="5634" width="2.21875" style="47" customWidth="1"/>
    <col min="5635" max="5635" width="17.77734375" style="47" customWidth="1"/>
    <col min="5636" max="5636" width="1.44140625" style="47" customWidth="1"/>
    <col min="5637" max="5637" width="13.109375" style="47" customWidth="1"/>
    <col min="5638" max="5638" width="2.21875" style="47" customWidth="1"/>
    <col min="5639" max="5639" width="13.109375" style="47" customWidth="1"/>
    <col min="5640" max="5640" width="2.21875" style="47" customWidth="1"/>
    <col min="5641" max="5641" width="13.109375" style="47" customWidth="1"/>
    <col min="5642" max="5642" width="2.21875" style="47" customWidth="1"/>
    <col min="5643" max="5643" width="13.109375" style="47" customWidth="1"/>
    <col min="5644" max="5644" width="2.21875" style="47" customWidth="1"/>
    <col min="5645" max="5645" width="13.109375" style="47" customWidth="1"/>
    <col min="5646" max="5646" width="2.21875" style="47" customWidth="1"/>
    <col min="5647" max="5647" width="13.109375" style="47" customWidth="1"/>
    <col min="5648" max="5648" width="2.21875" style="47" customWidth="1"/>
    <col min="5649" max="5649" width="13.109375" style="47" customWidth="1"/>
    <col min="5650" max="5650" width="2.21875" style="47" customWidth="1"/>
    <col min="5651" max="5651" width="11.109375" style="47" customWidth="1"/>
    <col min="5652" max="5652" width="1.6640625" style="47" customWidth="1"/>
    <col min="5653" max="5653" width="11.5546875" style="47"/>
    <col min="5654" max="5655" width="1.44140625" style="47" customWidth="1"/>
    <col min="5656" max="5656" width="12.44140625" style="47" customWidth="1"/>
    <col min="5657" max="5657" width="2.21875" style="47" customWidth="1"/>
    <col min="5658" max="5658" width="11" style="47" customWidth="1"/>
    <col min="5659" max="5659" width="3" style="47" customWidth="1"/>
    <col min="5660" max="5660" width="10.77734375" style="47" customWidth="1"/>
    <col min="5661" max="5661" width="3" style="47" customWidth="1"/>
    <col min="5662" max="5662" width="10.6640625" style="47" bestFit="1" customWidth="1"/>
    <col min="5663" max="5663" width="3" style="47" customWidth="1"/>
    <col min="5664" max="5664" width="12.6640625" style="47" customWidth="1"/>
    <col min="5665" max="5665" width="2.21875" style="47" customWidth="1"/>
    <col min="5666" max="5666" width="11.5546875" style="47"/>
    <col min="5667" max="5667" width="2.21875" style="47" customWidth="1"/>
    <col min="5668" max="5668" width="11.5546875" style="47"/>
    <col min="5669" max="5669" width="3" style="47" customWidth="1"/>
    <col min="5670" max="5670" width="4.5546875" style="47" customWidth="1"/>
    <col min="5671" max="5671" width="8.77734375" style="47" customWidth="1"/>
    <col min="5672" max="5888" width="11.5546875" style="47"/>
    <col min="5889" max="5889" width="5.33203125" style="47" customWidth="1"/>
    <col min="5890" max="5890" width="2.21875" style="47" customWidth="1"/>
    <col min="5891" max="5891" width="17.77734375" style="47" customWidth="1"/>
    <col min="5892" max="5892" width="1.44140625" style="47" customWidth="1"/>
    <col min="5893" max="5893" width="13.109375" style="47" customWidth="1"/>
    <col min="5894" max="5894" width="2.21875" style="47" customWidth="1"/>
    <col min="5895" max="5895" width="13.109375" style="47" customWidth="1"/>
    <col min="5896" max="5896" width="2.21875" style="47" customWidth="1"/>
    <col min="5897" max="5897" width="13.109375" style="47" customWidth="1"/>
    <col min="5898" max="5898" width="2.21875" style="47" customWidth="1"/>
    <col min="5899" max="5899" width="13.109375" style="47" customWidth="1"/>
    <col min="5900" max="5900" width="2.21875" style="47" customWidth="1"/>
    <col min="5901" max="5901" width="13.109375" style="47" customWidth="1"/>
    <col min="5902" max="5902" width="2.21875" style="47" customWidth="1"/>
    <col min="5903" max="5903" width="13.109375" style="47" customWidth="1"/>
    <col min="5904" max="5904" width="2.21875" style="47" customWidth="1"/>
    <col min="5905" max="5905" width="13.109375" style="47" customWidth="1"/>
    <col min="5906" max="5906" width="2.21875" style="47" customWidth="1"/>
    <col min="5907" max="5907" width="11.109375" style="47" customWidth="1"/>
    <col min="5908" max="5908" width="1.6640625" style="47" customWidth="1"/>
    <col min="5909" max="5909" width="11.5546875" style="47"/>
    <col min="5910" max="5911" width="1.44140625" style="47" customWidth="1"/>
    <col min="5912" max="5912" width="12.44140625" style="47" customWidth="1"/>
    <col min="5913" max="5913" width="2.21875" style="47" customWidth="1"/>
    <col min="5914" max="5914" width="11" style="47" customWidth="1"/>
    <col min="5915" max="5915" width="3" style="47" customWidth="1"/>
    <col min="5916" max="5916" width="10.77734375" style="47" customWidth="1"/>
    <col min="5917" max="5917" width="3" style="47" customWidth="1"/>
    <col min="5918" max="5918" width="10.6640625" style="47" bestFit="1" customWidth="1"/>
    <col min="5919" max="5919" width="3" style="47" customWidth="1"/>
    <col min="5920" max="5920" width="12.6640625" style="47" customWidth="1"/>
    <col min="5921" max="5921" width="2.21875" style="47" customWidth="1"/>
    <col min="5922" max="5922" width="11.5546875" style="47"/>
    <col min="5923" max="5923" width="2.21875" style="47" customWidth="1"/>
    <col min="5924" max="5924" width="11.5546875" style="47"/>
    <col min="5925" max="5925" width="3" style="47" customWidth="1"/>
    <col min="5926" max="5926" width="4.5546875" style="47" customWidth="1"/>
    <col min="5927" max="5927" width="8.77734375" style="47" customWidth="1"/>
    <col min="5928" max="6144" width="11.5546875" style="47"/>
    <col min="6145" max="6145" width="5.33203125" style="47" customWidth="1"/>
    <col min="6146" max="6146" width="2.21875" style="47" customWidth="1"/>
    <col min="6147" max="6147" width="17.77734375" style="47" customWidth="1"/>
    <col min="6148" max="6148" width="1.44140625" style="47" customWidth="1"/>
    <col min="6149" max="6149" width="13.109375" style="47" customWidth="1"/>
    <col min="6150" max="6150" width="2.21875" style="47" customWidth="1"/>
    <col min="6151" max="6151" width="13.109375" style="47" customWidth="1"/>
    <col min="6152" max="6152" width="2.21875" style="47" customWidth="1"/>
    <col min="6153" max="6153" width="13.109375" style="47" customWidth="1"/>
    <col min="6154" max="6154" width="2.21875" style="47" customWidth="1"/>
    <col min="6155" max="6155" width="13.109375" style="47" customWidth="1"/>
    <col min="6156" max="6156" width="2.21875" style="47" customWidth="1"/>
    <col min="6157" max="6157" width="13.109375" style="47" customWidth="1"/>
    <col min="6158" max="6158" width="2.21875" style="47" customWidth="1"/>
    <col min="6159" max="6159" width="13.109375" style="47" customWidth="1"/>
    <col min="6160" max="6160" width="2.21875" style="47" customWidth="1"/>
    <col min="6161" max="6161" width="13.109375" style="47" customWidth="1"/>
    <col min="6162" max="6162" width="2.21875" style="47" customWidth="1"/>
    <col min="6163" max="6163" width="11.109375" style="47" customWidth="1"/>
    <col min="6164" max="6164" width="1.6640625" style="47" customWidth="1"/>
    <col min="6165" max="6165" width="11.5546875" style="47"/>
    <col min="6166" max="6167" width="1.44140625" style="47" customWidth="1"/>
    <col min="6168" max="6168" width="12.44140625" style="47" customWidth="1"/>
    <col min="6169" max="6169" width="2.21875" style="47" customWidth="1"/>
    <col min="6170" max="6170" width="11" style="47" customWidth="1"/>
    <col min="6171" max="6171" width="3" style="47" customWidth="1"/>
    <col min="6172" max="6172" width="10.77734375" style="47" customWidth="1"/>
    <col min="6173" max="6173" width="3" style="47" customWidth="1"/>
    <col min="6174" max="6174" width="10.6640625" style="47" bestFit="1" customWidth="1"/>
    <col min="6175" max="6175" width="3" style="47" customWidth="1"/>
    <col min="6176" max="6176" width="12.6640625" style="47" customWidth="1"/>
    <col min="6177" max="6177" width="2.21875" style="47" customWidth="1"/>
    <col min="6178" max="6178" width="11.5546875" style="47"/>
    <col min="6179" max="6179" width="2.21875" style="47" customWidth="1"/>
    <col min="6180" max="6180" width="11.5546875" style="47"/>
    <col min="6181" max="6181" width="3" style="47" customWidth="1"/>
    <col min="6182" max="6182" width="4.5546875" style="47" customWidth="1"/>
    <col min="6183" max="6183" width="8.77734375" style="47" customWidth="1"/>
    <col min="6184" max="6400" width="11.5546875" style="47"/>
    <col min="6401" max="6401" width="5.33203125" style="47" customWidth="1"/>
    <col min="6402" max="6402" width="2.21875" style="47" customWidth="1"/>
    <col min="6403" max="6403" width="17.77734375" style="47" customWidth="1"/>
    <col min="6404" max="6404" width="1.44140625" style="47" customWidth="1"/>
    <col min="6405" max="6405" width="13.109375" style="47" customWidth="1"/>
    <col min="6406" max="6406" width="2.21875" style="47" customWidth="1"/>
    <col min="6407" max="6407" width="13.109375" style="47" customWidth="1"/>
    <col min="6408" max="6408" width="2.21875" style="47" customWidth="1"/>
    <col min="6409" max="6409" width="13.109375" style="47" customWidth="1"/>
    <col min="6410" max="6410" width="2.21875" style="47" customWidth="1"/>
    <col min="6411" max="6411" width="13.109375" style="47" customWidth="1"/>
    <col min="6412" max="6412" width="2.21875" style="47" customWidth="1"/>
    <col min="6413" max="6413" width="13.109375" style="47" customWidth="1"/>
    <col min="6414" max="6414" width="2.21875" style="47" customWidth="1"/>
    <col min="6415" max="6415" width="13.109375" style="47" customWidth="1"/>
    <col min="6416" max="6416" width="2.21875" style="47" customWidth="1"/>
    <col min="6417" max="6417" width="13.109375" style="47" customWidth="1"/>
    <col min="6418" max="6418" width="2.21875" style="47" customWidth="1"/>
    <col min="6419" max="6419" width="11.109375" style="47" customWidth="1"/>
    <col min="6420" max="6420" width="1.6640625" style="47" customWidth="1"/>
    <col min="6421" max="6421" width="11.5546875" style="47"/>
    <col min="6422" max="6423" width="1.44140625" style="47" customWidth="1"/>
    <col min="6424" max="6424" width="12.44140625" style="47" customWidth="1"/>
    <col min="6425" max="6425" width="2.21875" style="47" customWidth="1"/>
    <col min="6426" max="6426" width="11" style="47" customWidth="1"/>
    <col min="6427" max="6427" width="3" style="47" customWidth="1"/>
    <col min="6428" max="6428" width="10.77734375" style="47" customWidth="1"/>
    <col min="6429" max="6429" width="3" style="47" customWidth="1"/>
    <col min="6430" max="6430" width="10.6640625" style="47" bestFit="1" customWidth="1"/>
    <col min="6431" max="6431" width="3" style="47" customWidth="1"/>
    <col min="6432" max="6432" width="12.6640625" style="47" customWidth="1"/>
    <col min="6433" max="6433" width="2.21875" style="47" customWidth="1"/>
    <col min="6434" max="6434" width="11.5546875" style="47"/>
    <col min="6435" max="6435" width="2.21875" style="47" customWidth="1"/>
    <col min="6436" max="6436" width="11.5546875" style="47"/>
    <col min="6437" max="6437" width="3" style="47" customWidth="1"/>
    <col min="6438" max="6438" width="4.5546875" style="47" customWidth="1"/>
    <col min="6439" max="6439" width="8.77734375" style="47" customWidth="1"/>
    <col min="6440" max="6656" width="11.5546875" style="47"/>
    <col min="6657" max="6657" width="5.33203125" style="47" customWidth="1"/>
    <col min="6658" max="6658" width="2.21875" style="47" customWidth="1"/>
    <col min="6659" max="6659" width="17.77734375" style="47" customWidth="1"/>
    <col min="6660" max="6660" width="1.44140625" style="47" customWidth="1"/>
    <col min="6661" max="6661" width="13.109375" style="47" customWidth="1"/>
    <col min="6662" max="6662" width="2.21875" style="47" customWidth="1"/>
    <col min="6663" max="6663" width="13.109375" style="47" customWidth="1"/>
    <col min="6664" max="6664" width="2.21875" style="47" customWidth="1"/>
    <col min="6665" max="6665" width="13.109375" style="47" customWidth="1"/>
    <col min="6666" max="6666" width="2.21875" style="47" customWidth="1"/>
    <col min="6667" max="6667" width="13.109375" style="47" customWidth="1"/>
    <col min="6668" max="6668" width="2.21875" style="47" customWidth="1"/>
    <col min="6669" max="6669" width="13.109375" style="47" customWidth="1"/>
    <col min="6670" max="6670" width="2.21875" style="47" customWidth="1"/>
    <col min="6671" max="6671" width="13.109375" style="47" customWidth="1"/>
    <col min="6672" max="6672" width="2.21875" style="47" customWidth="1"/>
    <col min="6673" max="6673" width="13.109375" style="47" customWidth="1"/>
    <col min="6674" max="6674" width="2.21875" style="47" customWidth="1"/>
    <col min="6675" max="6675" width="11.109375" style="47" customWidth="1"/>
    <col min="6676" max="6676" width="1.6640625" style="47" customWidth="1"/>
    <col min="6677" max="6677" width="11.5546875" style="47"/>
    <col min="6678" max="6679" width="1.44140625" style="47" customWidth="1"/>
    <col min="6680" max="6680" width="12.44140625" style="47" customWidth="1"/>
    <col min="6681" max="6681" width="2.21875" style="47" customWidth="1"/>
    <col min="6682" max="6682" width="11" style="47" customWidth="1"/>
    <col min="6683" max="6683" width="3" style="47" customWidth="1"/>
    <col min="6684" max="6684" width="10.77734375" style="47" customWidth="1"/>
    <col min="6685" max="6685" width="3" style="47" customWidth="1"/>
    <col min="6686" max="6686" width="10.6640625" style="47" bestFit="1" customWidth="1"/>
    <col min="6687" max="6687" width="3" style="47" customWidth="1"/>
    <col min="6688" max="6688" width="12.6640625" style="47" customWidth="1"/>
    <col min="6689" max="6689" width="2.21875" style="47" customWidth="1"/>
    <col min="6690" max="6690" width="11.5546875" style="47"/>
    <col min="6691" max="6691" width="2.21875" style="47" customWidth="1"/>
    <col min="6692" max="6692" width="11.5546875" style="47"/>
    <col min="6693" max="6693" width="3" style="47" customWidth="1"/>
    <col min="6694" max="6694" width="4.5546875" style="47" customWidth="1"/>
    <col min="6695" max="6695" width="8.77734375" style="47" customWidth="1"/>
    <col min="6696" max="6912" width="11.5546875" style="47"/>
    <col min="6913" max="6913" width="5.33203125" style="47" customWidth="1"/>
    <col min="6914" max="6914" width="2.21875" style="47" customWidth="1"/>
    <col min="6915" max="6915" width="17.77734375" style="47" customWidth="1"/>
    <col min="6916" max="6916" width="1.44140625" style="47" customWidth="1"/>
    <col min="6917" max="6917" width="13.109375" style="47" customWidth="1"/>
    <col min="6918" max="6918" width="2.21875" style="47" customWidth="1"/>
    <col min="6919" max="6919" width="13.109375" style="47" customWidth="1"/>
    <col min="6920" max="6920" width="2.21875" style="47" customWidth="1"/>
    <col min="6921" max="6921" width="13.109375" style="47" customWidth="1"/>
    <col min="6922" max="6922" width="2.21875" style="47" customWidth="1"/>
    <col min="6923" max="6923" width="13.109375" style="47" customWidth="1"/>
    <col min="6924" max="6924" width="2.21875" style="47" customWidth="1"/>
    <col min="6925" max="6925" width="13.109375" style="47" customWidth="1"/>
    <col min="6926" max="6926" width="2.21875" style="47" customWidth="1"/>
    <col min="6927" max="6927" width="13.109375" style="47" customWidth="1"/>
    <col min="6928" max="6928" width="2.21875" style="47" customWidth="1"/>
    <col min="6929" max="6929" width="13.109375" style="47" customWidth="1"/>
    <col min="6930" max="6930" width="2.21875" style="47" customWidth="1"/>
    <col min="6931" max="6931" width="11.109375" style="47" customWidth="1"/>
    <col min="6932" max="6932" width="1.6640625" style="47" customWidth="1"/>
    <col min="6933" max="6933" width="11.5546875" style="47"/>
    <col min="6934" max="6935" width="1.44140625" style="47" customWidth="1"/>
    <col min="6936" max="6936" width="12.44140625" style="47" customWidth="1"/>
    <col min="6937" max="6937" width="2.21875" style="47" customWidth="1"/>
    <col min="6938" max="6938" width="11" style="47" customWidth="1"/>
    <col min="6939" max="6939" width="3" style="47" customWidth="1"/>
    <col min="6940" max="6940" width="10.77734375" style="47" customWidth="1"/>
    <col min="6941" max="6941" width="3" style="47" customWidth="1"/>
    <col min="6942" max="6942" width="10.6640625" style="47" bestFit="1" customWidth="1"/>
    <col min="6943" max="6943" width="3" style="47" customWidth="1"/>
    <col min="6944" max="6944" width="12.6640625" style="47" customWidth="1"/>
    <col min="6945" max="6945" width="2.21875" style="47" customWidth="1"/>
    <col min="6946" max="6946" width="11.5546875" style="47"/>
    <col min="6947" max="6947" width="2.21875" style="47" customWidth="1"/>
    <col min="6948" max="6948" width="11.5546875" style="47"/>
    <col min="6949" max="6949" width="3" style="47" customWidth="1"/>
    <col min="6950" max="6950" width="4.5546875" style="47" customWidth="1"/>
    <col min="6951" max="6951" width="8.77734375" style="47" customWidth="1"/>
    <col min="6952" max="7168" width="11.5546875" style="47"/>
    <col min="7169" max="7169" width="5.33203125" style="47" customWidth="1"/>
    <col min="7170" max="7170" width="2.21875" style="47" customWidth="1"/>
    <col min="7171" max="7171" width="17.77734375" style="47" customWidth="1"/>
    <col min="7172" max="7172" width="1.44140625" style="47" customWidth="1"/>
    <col min="7173" max="7173" width="13.109375" style="47" customWidth="1"/>
    <col min="7174" max="7174" width="2.21875" style="47" customWidth="1"/>
    <col min="7175" max="7175" width="13.109375" style="47" customWidth="1"/>
    <col min="7176" max="7176" width="2.21875" style="47" customWidth="1"/>
    <col min="7177" max="7177" width="13.109375" style="47" customWidth="1"/>
    <col min="7178" max="7178" width="2.21875" style="47" customWidth="1"/>
    <col min="7179" max="7179" width="13.109375" style="47" customWidth="1"/>
    <col min="7180" max="7180" width="2.21875" style="47" customWidth="1"/>
    <col min="7181" max="7181" width="13.109375" style="47" customWidth="1"/>
    <col min="7182" max="7182" width="2.21875" style="47" customWidth="1"/>
    <col min="7183" max="7183" width="13.109375" style="47" customWidth="1"/>
    <col min="7184" max="7184" width="2.21875" style="47" customWidth="1"/>
    <col min="7185" max="7185" width="13.109375" style="47" customWidth="1"/>
    <col min="7186" max="7186" width="2.21875" style="47" customWidth="1"/>
    <col min="7187" max="7187" width="11.109375" style="47" customWidth="1"/>
    <col min="7188" max="7188" width="1.6640625" style="47" customWidth="1"/>
    <col min="7189" max="7189" width="11.5546875" style="47"/>
    <col min="7190" max="7191" width="1.44140625" style="47" customWidth="1"/>
    <col min="7192" max="7192" width="12.44140625" style="47" customWidth="1"/>
    <col min="7193" max="7193" width="2.21875" style="47" customWidth="1"/>
    <col min="7194" max="7194" width="11" style="47" customWidth="1"/>
    <col min="7195" max="7195" width="3" style="47" customWidth="1"/>
    <col min="7196" max="7196" width="10.77734375" style="47" customWidth="1"/>
    <col min="7197" max="7197" width="3" style="47" customWidth="1"/>
    <col min="7198" max="7198" width="10.6640625" style="47" bestFit="1" customWidth="1"/>
    <col min="7199" max="7199" width="3" style="47" customWidth="1"/>
    <col min="7200" max="7200" width="12.6640625" style="47" customWidth="1"/>
    <col min="7201" max="7201" width="2.21875" style="47" customWidth="1"/>
    <col min="7202" max="7202" width="11.5546875" style="47"/>
    <col min="7203" max="7203" width="2.21875" style="47" customWidth="1"/>
    <col min="7204" max="7204" width="11.5546875" style="47"/>
    <col min="7205" max="7205" width="3" style="47" customWidth="1"/>
    <col min="7206" max="7206" width="4.5546875" style="47" customWidth="1"/>
    <col min="7207" max="7207" width="8.77734375" style="47" customWidth="1"/>
    <col min="7208" max="7424" width="11.5546875" style="47"/>
    <col min="7425" max="7425" width="5.33203125" style="47" customWidth="1"/>
    <col min="7426" max="7426" width="2.21875" style="47" customWidth="1"/>
    <col min="7427" max="7427" width="17.77734375" style="47" customWidth="1"/>
    <col min="7428" max="7428" width="1.44140625" style="47" customWidth="1"/>
    <col min="7429" max="7429" width="13.109375" style="47" customWidth="1"/>
    <col min="7430" max="7430" width="2.21875" style="47" customWidth="1"/>
    <col min="7431" max="7431" width="13.109375" style="47" customWidth="1"/>
    <col min="7432" max="7432" width="2.21875" style="47" customWidth="1"/>
    <col min="7433" max="7433" width="13.109375" style="47" customWidth="1"/>
    <col min="7434" max="7434" width="2.21875" style="47" customWidth="1"/>
    <col min="7435" max="7435" width="13.109375" style="47" customWidth="1"/>
    <col min="7436" max="7436" width="2.21875" style="47" customWidth="1"/>
    <col min="7437" max="7437" width="13.109375" style="47" customWidth="1"/>
    <col min="7438" max="7438" width="2.21875" style="47" customWidth="1"/>
    <col min="7439" max="7439" width="13.109375" style="47" customWidth="1"/>
    <col min="7440" max="7440" width="2.21875" style="47" customWidth="1"/>
    <col min="7441" max="7441" width="13.109375" style="47" customWidth="1"/>
    <col min="7442" max="7442" width="2.21875" style="47" customWidth="1"/>
    <col min="7443" max="7443" width="11.109375" style="47" customWidth="1"/>
    <col min="7444" max="7444" width="1.6640625" style="47" customWidth="1"/>
    <col min="7445" max="7445" width="11.5546875" style="47"/>
    <col min="7446" max="7447" width="1.44140625" style="47" customWidth="1"/>
    <col min="7448" max="7448" width="12.44140625" style="47" customWidth="1"/>
    <col min="7449" max="7449" width="2.21875" style="47" customWidth="1"/>
    <col min="7450" max="7450" width="11" style="47" customWidth="1"/>
    <col min="7451" max="7451" width="3" style="47" customWidth="1"/>
    <col min="7452" max="7452" width="10.77734375" style="47" customWidth="1"/>
    <col min="7453" max="7453" width="3" style="47" customWidth="1"/>
    <col min="7454" max="7454" width="10.6640625" style="47" bestFit="1" customWidth="1"/>
    <col min="7455" max="7455" width="3" style="47" customWidth="1"/>
    <col min="7456" max="7456" width="12.6640625" style="47" customWidth="1"/>
    <col min="7457" max="7457" width="2.21875" style="47" customWidth="1"/>
    <col min="7458" max="7458" width="11.5546875" style="47"/>
    <col min="7459" max="7459" width="2.21875" style="47" customWidth="1"/>
    <col min="7460" max="7460" width="11.5546875" style="47"/>
    <col min="7461" max="7461" width="3" style="47" customWidth="1"/>
    <col min="7462" max="7462" width="4.5546875" style="47" customWidth="1"/>
    <col min="7463" max="7463" width="8.77734375" style="47" customWidth="1"/>
    <col min="7464" max="7680" width="11.5546875" style="47"/>
    <col min="7681" max="7681" width="5.33203125" style="47" customWidth="1"/>
    <col min="7682" max="7682" width="2.21875" style="47" customWidth="1"/>
    <col min="7683" max="7683" width="17.77734375" style="47" customWidth="1"/>
    <col min="7684" max="7684" width="1.44140625" style="47" customWidth="1"/>
    <col min="7685" max="7685" width="13.109375" style="47" customWidth="1"/>
    <col min="7686" max="7686" width="2.21875" style="47" customWidth="1"/>
    <col min="7687" max="7687" width="13.109375" style="47" customWidth="1"/>
    <col min="7688" max="7688" width="2.21875" style="47" customWidth="1"/>
    <col min="7689" max="7689" width="13.109375" style="47" customWidth="1"/>
    <col min="7690" max="7690" width="2.21875" style="47" customWidth="1"/>
    <col min="7691" max="7691" width="13.109375" style="47" customWidth="1"/>
    <col min="7692" max="7692" width="2.21875" style="47" customWidth="1"/>
    <col min="7693" max="7693" width="13.109375" style="47" customWidth="1"/>
    <col min="7694" max="7694" width="2.21875" style="47" customWidth="1"/>
    <col min="7695" max="7695" width="13.109375" style="47" customWidth="1"/>
    <col min="7696" max="7696" width="2.21875" style="47" customWidth="1"/>
    <col min="7697" max="7697" width="13.109375" style="47" customWidth="1"/>
    <col min="7698" max="7698" width="2.21875" style="47" customWidth="1"/>
    <col min="7699" max="7699" width="11.109375" style="47" customWidth="1"/>
    <col min="7700" max="7700" width="1.6640625" style="47" customWidth="1"/>
    <col min="7701" max="7701" width="11.5546875" style="47"/>
    <col min="7702" max="7703" width="1.44140625" style="47" customWidth="1"/>
    <col min="7704" max="7704" width="12.44140625" style="47" customWidth="1"/>
    <col min="7705" max="7705" width="2.21875" style="47" customWidth="1"/>
    <col min="7706" max="7706" width="11" style="47" customWidth="1"/>
    <col min="7707" max="7707" width="3" style="47" customWidth="1"/>
    <col min="7708" max="7708" width="10.77734375" style="47" customWidth="1"/>
    <col min="7709" max="7709" width="3" style="47" customWidth="1"/>
    <col min="7710" max="7710" width="10.6640625" style="47" bestFit="1" customWidth="1"/>
    <col min="7711" max="7711" width="3" style="47" customWidth="1"/>
    <col min="7712" max="7712" width="12.6640625" style="47" customWidth="1"/>
    <col min="7713" max="7713" width="2.21875" style="47" customWidth="1"/>
    <col min="7714" max="7714" width="11.5546875" style="47"/>
    <col min="7715" max="7715" width="2.21875" style="47" customWidth="1"/>
    <col min="7716" max="7716" width="11.5546875" style="47"/>
    <col min="7717" max="7717" width="3" style="47" customWidth="1"/>
    <col min="7718" max="7718" width="4.5546875" style="47" customWidth="1"/>
    <col min="7719" max="7719" width="8.77734375" style="47" customWidth="1"/>
    <col min="7720" max="7936" width="11.5546875" style="47"/>
    <col min="7937" max="7937" width="5.33203125" style="47" customWidth="1"/>
    <col min="7938" max="7938" width="2.21875" style="47" customWidth="1"/>
    <col min="7939" max="7939" width="17.77734375" style="47" customWidth="1"/>
    <col min="7940" max="7940" width="1.44140625" style="47" customWidth="1"/>
    <col min="7941" max="7941" width="13.109375" style="47" customWidth="1"/>
    <col min="7942" max="7942" width="2.21875" style="47" customWidth="1"/>
    <col min="7943" max="7943" width="13.109375" style="47" customWidth="1"/>
    <col min="7944" max="7944" width="2.21875" style="47" customWidth="1"/>
    <col min="7945" max="7945" width="13.109375" style="47" customWidth="1"/>
    <col min="7946" max="7946" width="2.21875" style="47" customWidth="1"/>
    <col min="7947" max="7947" width="13.109375" style="47" customWidth="1"/>
    <col min="7948" max="7948" width="2.21875" style="47" customWidth="1"/>
    <col min="7949" max="7949" width="13.109375" style="47" customWidth="1"/>
    <col min="7950" max="7950" width="2.21875" style="47" customWidth="1"/>
    <col min="7951" max="7951" width="13.109375" style="47" customWidth="1"/>
    <col min="7952" max="7952" width="2.21875" style="47" customWidth="1"/>
    <col min="7953" max="7953" width="13.109375" style="47" customWidth="1"/>
    <col min="7954" max="7954" width="2.21875" style="47" customWidth="1"/>
    <col min="7955" max="7955" width="11.109375" style="47" customWidth="1"/>
    <col min="7956" max="7956" width="1.6640625" style="47" customWidth="1"/>
    <col min="7957" max="7957" width="11.5546875" style="47"/>
    <col min="7958" max="7959" width="1.44140625" style="47" customWidth="1"/>
    <col min="7960" max="7960" width="12.44140625" style="47" customWidth="1"/>
    <col min="7961" max="7961" width="2.21875" style="47" customWidth="1"/>
    <col min="7962" max="7962" width="11" style="47" customWidth="1"/>
    <col min="7963" max="7963" width="3" style="47" customWidth="1"/>
    <col min="7964" max="7964" width="10.77734375" style="47" customWidth="1"/>
    <col min="7965" max="7965" width="3" style="47" customWidth="1"/>
    <col min="7966" max="7966" width="10.6640625" style="47" bestFit="1" customWidth="1"/>
    <col min="7967" max="7967" width="3" style="47" customWidth="1"/>
    <col min="7968" max="7968" width="12.6640625" style="47" customWidth="1"/>
    <col min="7969" max="7969" width="2.21875" style="47" customWidth="1"/>
    <col min="7970" max="7970" width="11.5546875" style="47"/>
    <col min="7971" max="7971" width="2.21875" style="47" customWidth="1"/>
    <col min="7972" max="7972" width="11.5546875" style="47"/>
    <col min="7973" max="7973" width="3" style="47" customWidth="1"/>
    <col min="7974" max="7974" width="4.5546875" style="47" customWidth="1"/>
    <col min="7975" max="7975" width="8.77734375" style="47" customWidth="1"/>
    <col min="7976" max="8192" width="11.5546875" style="47"/>
    <col min="8193" max="8193" width="5.33203125" style="47" customWidth="1"/>
    <col min="8194" max="8194" width="2.21875" style="47" customWidth="1"/>
    <col min="8195" max="8195" width="17.77734375" style="47" customWidth="1"/>
    <col min="8196" max="8196" width="1.44140625" style="47" customWidth="1"/>
    <col min="8197" max="8197" width="13.109375" style="47" customWidth="1"/>
    <col min="8198" max="8198" width="2.21875" style="47" customWidth="1"/>
    <col min="8199" max="8199" width="13.109375" style="47" customWidth="1"/>
    <col min="8200" max="8200" width="2.21875" style="47" customWidth="1"/>
    <col min="8201" max="8201" width="13.109375" style="47" customWidth="1"/>
    <col min="8202" max="8202" width="2.21875" style="47" customWidth="1"/>
    <col min="8203" max="8203" width="13.109375" style="47" customWidth="1"/>
    <col min="8204" max="8204" width="2.21875" style="47" customWidth="1"/>
    <col min="8205" max="8205" width="13.109375" style="47" customWidth="1"/>
    <col min="8206" max="8206" width="2.21875" style="47" customWidth="1"/>
    <col min="8207" max="8207" width="13.109375" style="47" customWidth="1"/>
    <col min="8208" max="8208" width="2.21875" style="47" customWidth="1"/>
    <col min="8209" max="8209" width="13.109375" style="47" customWidth="1"/>
    <col min="8210" max="8210" width="2.21875" style="47" customWidth="1"/>
    <col min="8211" max="8211" width="11.109375" style="47" customWidth="1"/>
    <col min="8212" max="8212" width="1.6640625" style="47" customWidth="1"/>
    <col min="8213" max="8213" width="11.5546875" style="47"/>
    <col min="8214" max="8215" width="1.44140625" style="47" customWidth="1"/>
    <col min="8216" max="8216" width="12.44140625" style="47" customWidth="1"/>
    <col min="8217" max="8217" width="2.21875" style="47" customWidth="1"/>
    <col min="8218" max="8218" width="11" style="47" customWidth="1"/>
    <col min="8219" max="8219" width="3" style="47" customWidth="1"/>
    <col min="8220" max="8220" width="10.77734375" style="47" customWidth="1"/>
    <col min="8221" max="8221" width="3" style="47" customWidth="1"/>
    <col min="8222" max="8222" width="10.6640625" style="47" bestFit="1" customWidth="1"/>
    <col min="8223" max="8223" width="3" style="47" customWidth="1"/>
    <col min="8224" max="8224" width="12.6640625" style="47" customWidth="1"/>
    <col min="8225" max="8225" width="2.21875" style="47" customWidth="1"/>
    <col min="8226" max="8226" width="11.5546875" style="47"/>
    <col min="8227" max="8227" width="2.21875" style="47" customWidth="1"/>
    <col min="8228" max="8228" width="11.5546875" style="47"/>
    <col min="8229" max="8229" width="3" style="47" customWidth="1"/>
    <col min="8230" max="8230" width="4.5546875" style="47" customWidth="1"/>
    <col min="8231" max="8231" width="8.77734375" style="47" customWidth="1"/>
    <col min="8232" max="8448" width="11.5546875" style="47"/>
    <col min="8449" max="8449" width="5.33203125" style="47" customWidth="1"/>
    <col min="8450" max="8450" width="2.21875" style="47" customWidth="1"/>
    <col min="8451" max="8451" width="17.77734375" style="47" customWidth="1"/>
    <col min="8452" max="8452" width="1.44140625" style="47" customWidth="1"/>
    <col min="8453" max="8453" width="13.109375" style="47" customWidth="1"/>
    <col min="8454" max="8454" width="2.21875" style="47" customWidth="1"/>
    <col min="8455" max="8455" width="13.109375" style="47" customWidth="1"/>
    <col min="8456" max="8456" width="2.21875" style="47" customWidth="1"/>
    <col min="8457" max="8457" width="13.109375" style="47" customWidth="1"/>
    <col min="8458" max="8458" width="2.21875" style="47" customWidth="1"/>
    <col min="8459" max="8459" width="13.109375" style="47" customWidth="1"/>
    <col min="8460" max="8460" width="2.21875" style="47" customWidth="1"/>
    <col min="8461" max="8461" width="13.109375" style="47" customWidth="1"/>
    <col min="8462" max="8462" width="2.21875" style="47" customWidth="1"/>
    <col min="8463" max="8463" width="13.109375" style="47" customWidth="1"/>
    <col min="8464" max="8464" width="2.21875" style="47" customWidth="1"/>
    <col min="8465" max="8465" width="13.109375" style="47" customWidth="1"/>
    <col min="8466" max="8466" width="2.21875" style="47" customWidth="1"/>
    <col min="8467" max="8467" width="11.109375" style="47" customWidth="1"/>
    <col min="8468" max="8468" width="1.6640625" style="47" customWidth="1"/>
    <col min="8469" max="8469" width="11.5546875" style="47"/>
    <col min="8470" max="8471" width="1.44140625" style="47" customWidth="1"/>
    <col min="8472" max="8472" width="12.44140625" style="47" customWidth="1"/>
    <col min="8473" max="8473" width="2.21875" style="47" customWidth="1"/>
    <col min="8474" max="8474" width="11" style="47" customWidth="1"/>
    <col min="8475" max="8475" width="3" style="47" customWidth="1"/>
    <col min="8476" max="8476" width="10.77734375" style="47" customWidth="1"/>
    <col min="8477" max="8477" width="3" style="47" customWidth="1"/>
    <col min="8478" max="8478" width="10.6640625" style="47" bestFit="1" customWidth="1"/>
    <col min="8479" max="8479" width="3" style="47" customWidth="1"/>
    <col min="8480" max="8480" width="12.6640625" style="47" customWidth="1"/>
    <col min="8481" max="8481" width="2.21875" style="47" customWidth="1"/>
    <col min="8482" max="8482" width="11.5546875" style="47"/>
    <col min="8483" max="8483" width="2.21875" style="47" customWidth="1"/>
    <col min="8484" max="8484" width="11.5546875" style="47"/>
    <col min="8485" max="8485" width="3" style="47" customWidth="1"/>
    <col min="8486" max="8486" width="4.5546875" style="47" customWidth="1"/>
    <col min="8487" max="8487" width="8.77734375" style="47" customWidth="1"/>
    <col min="8488" max="8704" width="11.5546875" style="47"/>
    <col min="8705" max="8705" width="5.33203125" style="47" customWidth="1"/>
    <col min="8706" max="8706" width="2.21875" style="47" customWidth="1"/>
    <col min="8707" max="8707" width="17.77734375" style="47" customWidth="1"/>
    <col min="8708" max="8708" width="1.44140625" style="47" customWidth="1"/>
    <col min="8709" max="8709" width="13.109375" style="47" customWidth="1"/>
    <col min="8710" max="8710" width="2.21875" style="47" customWidth="1"/>
    <col min="8711" max="8711" width="13.109375" style="47" customWidth="1"/>
    <col min="8712" max="8712" width="2.21875" style="47" customWidth="1"/>
    <col min="8713" max="8713" width="13.109375" style="47" customWidth="1"/>
    <col min="8714" max="8714" width="2.21875" style="47" customWidth="1"/>
    <col min="8715" max="8715" width="13.109375" style="47" customWidth="1"/>
    <col min="8716" max="8716" width="2.21875" style="47" customWidth="1"/>
    <col min="8717" max="8717" width="13.109375" style="47" customWidth="1"/>
    <col min="8718" max="8718" width="2.21875" style="47" customWidth="1"/>
    <col min="8719" max="8719" width="13.109375" style="47" customWidth="1"/>
    <col min="8720" max="8720" width="2.21875" style="47" customWidth="1"/>
    <col min="8721" max="8721" width="13.109375" style="47" customWidth="1"/>
    <col min="8722" max="8722" width="2.21875" style="47" customWidth="1"/>
    <col min="8723" max="8723" width="11.109375" style="47" customWidth="1"/>
    <col min="8724" max="8724" width="1.6640625" style="47" customWidth="1"/>
    <col min="8725" max="8725" width="11.5546875" style="47"/>
    <col min="8726" max="8727" width="1.44140625" style="47" customWidth="1"/>
    <col min="8728" max="8728" width="12.44140625" style="47" customWidth="1"/>
    <col min="8729" max="8729" width="2.21875" style="47" customWidth="1"/>
    <col min="8730" max="8730" width="11" style="47" customWidth="1"/>
    <col min="8731" max="8731" width="3" style="47" customWidth="1"/>
    <col min="8732" max="8732" width="10.77734375" style="47" customWidth="1"/>
    <col min="8733" max="8733" width="3" style="47" customWidth="1"/>
    <col min="8734" max="8734" width="10.6640625" style="47" bestFit="1" customWidth="1"/>
    <col min="8735" max="8735" width="3" style="47" customWidth="1"/>
    <col min="8736" max="8736" width="12.6640625" style="47" customWidth="1"/>
    <col min="8737" max="8737" width="2.21875" style="47" customWidth="1"/>
    <col min="8738" max="8738" width="11.5546875" style="47"/>
    <col min="8739" max="8739" width="2.21875" style="47" customWidth="1"/>
    <col min="8740" max="8740" width="11.5546875" style="47"/>
    <col min="8741" max="8741" width="3" style="47" customWidth="1"/>
    <col min="8742" max="8742" width="4.5546875" style="47" customWidth="1"/>
    <col min="8743" max="8743" width="8.77734375" style="47" customWidth="1"/>
    <col min="8744" max="8960" width="11.5546875" style="47"/>
    <col min="8961" max="8961" width="5.33203125" style="47" customWidth="1"/>
    <col min="8962" max="8962" width="2.21875" style="47" customWidth="1"/>
    <col min="8963" max="8963" width="17.77734375" style="47" customWidth="1"/>
    <col min="8964" max="8964" width="1.44140625" style="47" customWidth="1"/>
    <col min="8965" max="8965" width="13.109375" style="47" customWidth="1"/>
    <col min="8966" max="8966" width="2.21875" style="47" customWidth="1"/>
    <col min="8967" max="8967" width="13.109375" style="47" customWidth="1"/>
    <col min="8968" max="8968" width="2.21875" style="47" customWidth="1"/>
    <col min="8969" max="8969" width="13.109375" style="47" customWidth="1"/>
    <col min="8970" max="8970" width="2.21875" style="47" customWidth="1"/>
    <col min="8971" max="8971" width="13.109375" style="47" customWidth="1"/>
    <col min="8972" max="8972" width="2.21875" style="47" customWidth="1"/>
    <col min="8973" max="8973" width="13.109375" style="47" customWidth="1"/>
    <col min="8974" max="8974" width="2.21875" style="47" customWidth="1"/>
    <col min="8975" max="8975" width="13.109375" style="47" customWidth="1"/>
    <col min="8976" max="8976" width="2.21875" style="47" customWidth="1"/>
    <col min="8977" max="8977" width="13.109375" style="47" customWidth="1"/>
    <col min="8978" max="8978" width="2.21875" style="47" customWidth="1"/>
    <col min="8979" max="8979" width="11.109375" style="47" customWidth="1"/>
    <col min="8980" max="8980" width="1.6640625" style="47" customWidth="1"/>
    <col min="8981" max="8981" width="11.5546875" style="47"/>
    <col min="8982" max="8983" width="1.44140625" style="47" customWidth="1"/>
    <col min="8984" max="8984" width="12.44140625" style="47" customWidth="1"/>
    <col min="8985" max="8985" width="2.21875" style="47" customWidth="1"/>
    <col min="8986" max="8986" width="11" style="47" customWidth="1"/>
    <col min="8987" max="8987" width="3" style="47" customWidth="1"/>
    <col min="8988" max="8988" width="10.77734375" style="47" customWidth="1"/>
    <col min="8989" max="8989" width="3" style="47" customWidth="1"/>
    <col min="8990" max="8990" width="10.6640625" style="47" bestFit="1" customWidth="1"/>
    <col min="8991" max="8991" width="3" style="47" customWidth="1"/>
    <col min="8992" max="8992" width="12.6640625" style="47" customWidth="1"/>
    <col min="8993" max="8993" width="2.21875" style="47" customWidth="1"/>
    <col min="8994" max="8994" width="11.5546875" style="47"/>
    <col min="8995" max="8995" width="2.21875" style="47" customWidth="1"/>
    <col min="8996" max="8996" width="11.5546875" style="47"/>
    <col min="8997" max="8997" width="3" style="47" customWidth="1"/>
    <col min="8998" max="8998" width="4.5546875" style="47" customWidth="1"/>
    <col min="8999" max="8999" width="8.77734375" style="47" customWidth="1"/>
    <col min="9000" max="9216" width="11.5546875" style="47"/>
    <col min="9217" max="9217" width="5.33203125" style="47" customWidth="1"/>
    <col min="9218" max="9218" width="2.21875" style="47" customWidth="1"/>
    <col min="9219" max="9219" width="17.77734375" style="47" customWidth="1"/>
    <col min="9220" max="9220" width="1.44140625" style="47" customWidth="1"/>
    <col min="9221" max="9221" width="13.109375" style="47" customWidth="1"/>
    <col min="9222" max="9222" width="2.21875" style="47" customWidth="1"/>
    <col min="9223" max="9223" width="13.109375" style="47" customWidth="1"/>
    <col min="9224" max="9224" width="2.21875" style="47" customWidth="1"/>
    <col min="9225" max="9225" width="13.109375" style="47" customWidth="1"/>
    <col min="9226" max="9226" width="2.21875" style="47" customWidth="1"/>
    <col min="9227" max="9227" width="13.109375" style="47" customWidth="1"/>
    <col min="9228" max="9228" width="2.21875" style="47" customWidth="1"/>
    <col min="9229" max="9229" width="13.109375" style="47" customWidth="1"/>
    <col min="9230" max="9230" width="2.21875" style="47" customWidth="1"/>
    <col min="9231" max="9231" width="13.109375" style="47" customWidth="1"/>
    <col min="9232" max="9232" width="2.21875" style="47" customWidth="1"/>
    <col min="9233" max="9233" width="13.109375" style="47" customWidth="1"/>
    <col min="9234" max="9234" width="2.21875" style="47" customWidth="1"/>
    <col min="9235" max="9235" width="11.109375" style="47" customWidth="1"/>
    <col min="9236" max="9236" width="1.6640625" style="47" customWidth="1"/>
    <col min="9237" max="9237" width="11.5546875" style="47"/>
    <col min="9238" max="9239" width="1.44140625" style="47" customWidth="1"/>
    <col min="9240" max="9240" width="12.44140625" style="47" customWidth="1"/>
    <col min="9241" max="9241" width="2.21875" style="47" customWidth="1"/>
    <col min="9242" max="9242" width="11" style="47" customWidth="1"/>
    <col min="9243" max="9243" width="3" style="47" customWidth="1"/>
    <col min="9244" max="9244" width="10.77734375" style="47" customWidth="1"/>
    <col min="9245" max="9245" width="3" style="47" customWidth="1"/>
    <col min="9246" max="9246" width="10.6640625" style="47" bestFit="1" customWidth="1"/>
    <col min="9247" max="9247" width="3" style="47" customWidth="1"/>
    <col min="9248" max="9248" width="12.6640625" style="47" customWidth="1"/>
    <col min="9249" max="9249" width="2.21875" style="47" customWidth="1"/>
    <col min="9250" max="9250" width="11.5546875" style="47"/>
    <col min="9251" max="9251" width="2.21875" style="47" customWidth="1"/>
    <col min="9252" max="9252" width="11.5546875" style="47"/>
    <col min="9253" max="9253" width="3" style="47" customWidth="1"/>
    <col min="9254" max="9254" width="4.5546875" style="47" customWidth="1"/>
    <col min="9255" max="9255" width="8.77734375" style="47" customWidth="1"/>
    <col min="9256" max="9472" width="11.5546875" style="47"/>
    <col min="9473" max="9473" width="5.33203125" style="47" customWidth="1"/>
    <col min="9474" max="9474" width="2.21875" style="47" customWidth="1"/>
    <col min="9475" max="9475" width="17.77734375" style="47" customWidth="1"/>
    <col min="9476" max="9476" width="1.44140625" style="47" customWidth="1"/>
    <col min="9477" max="9477" width="13.109375" style="47" customWidth="1"/>
    <col min="9478" max="9478" width="2.21875" style="47" customWidth="1"/>
    <col min="9479" max="9479" width="13.109375" style="47" customWidth="1"/>
    <col min="9480" max="9480" width="2.21875" style="47" customWidth="1"/>
    <col min="9481" max="9481" width="13.109375" style="47" customWidth="1"/>
    <col min="9482" max="9482" width="2.21875" style="47" customWidth="1"/>
    <col min="9483" max="9483" width="13.109375" style="47" customWidth="1"/>
    <col min="9484" max="9484" width="2.21875" style="47" customWidth="1"/>
    <col min="9485" max="9485" width="13.109375" style="47" customWidth="1"/>
    <col min="9486" max="9486" width="2.21875" style="47" customWidth="1"/>
    <col min="9487" max="9487" width="13.109375" style="47" customWidth="1"/>
    <col min="9488" max="9488" width="2.21875" style="47" customWidth="1"/>
    <col min="9489" max="9489" width="13.109375" style="47" customWidth="1"/>
    <col min="9490" max="9490" width="2.21875" style="47" customWidth="1"/>
    <col min="9491" max="9491" width="11.109375" style="47" customWidth="1"/>
    <col min="9492" max="9492" width="1.6640625" style="47" customWidth="1"/>
    <col min="9493" max="9493" width="11.5546875" style="47"/>
    <col min="9494" max="9495" width="1.44140625" style="47" customWidth="1"/>
    <col min="9496" max="9496" width="12.44140625" style="47" customWidth="1"/>
    <col min="9497" max="9497" width="2.21875" style="47" customWidth="1"/>
    <col min="9498" max="9498" width="11" style="47" customWidth="1"/>
    <col min="9499" max="9499" width="3" style="47" customWidth="1"/>
    <col min="9500" max="9500" width="10.77734375" style="47" customWidth="1"/>
    <col min="9501" max="9501" width="3" style="47" customWidth="1"/>
    <col min="9502" max="9502" width="10.6640625" style="47" bestFit="1" customWidth="1"/>
    <col min="9503" max="9503" width="3" style="47" customWidth="1"/>
    <col min="9504" max="9504" width="12.6640625" style="47" customWidth="1"/>
    <col min="9505" max="9505" width="2.21875" style="47" customWidth="1"/>
    <col min="9506" max="9506" width="11.5546875" style="47"/>
    <col min="9507" max="9507" width="2.21875" style="47" customWidth="1"/>
    <col min="9508" max="9508" width="11.5546875" style="47"/>
    <col min="9509" max="9509" width="3" style="47" customWidth="1"/>
    <col min="9510" max="9510" width="4.5546875" style="47" customWidth="1"/>
    <col min="9511" max="9511" width="8.77734375" style="47" customWidth="1"/>
    <col min="9512" max="9728" width="11.5546875" style="47"/>
    <col min="9729" max="9729" width="5.33203125" style="47" customWidth="1"/>
    <col min="9730" max="9730" width="2.21875" style="47" customWidth="1"/>
    <col min="9731" max="9731" width="17.77734375" style="47" customWidth="1"/>
    <col min="9732" max="9732" width="1.44140625" style="47" customWidth="1"/>
    <col min="9733" max="9733" width="13.109375" style="47" customWidth="1"/>
    <col min="9734" max="9734" width="2.21875" style="47" customWidth="1"/>
    <col min="9735" max="9735" width="13.109375" style="47" customWidth="1"/>
    <col min="9736" max="9736" width="2.21875" style="47" customWidth="1"/>
    <col min="9737" max="9737" width="13.109375" style="47" customWidth="1"/>
    <col min="9738" max="9738" width="2.21875" style="47" customWidth="1"/>
    <col min="9739" max="9739" width="13.109375" style="47" customWidth="1"/>
    <col min="9740" max="9740" width="2.21875" style="47" customWidth="1"/>
    <col min="9741" max="9741" width="13.109375" style="47" customWidth="1"/>
    <col min="9742" max="9742" width="2.21875" style="47" customWidth="1"/>
    <col min="9743" max="9743" width="13.109375" style="47" customWidth="1"/>
    <col min="9744" max="9744" width="2.21875" style="47" customWidth="1"/>
    <col min="9745" max="9745" width="13.109375" style="47" customWidth="1"/>
    <col min="9746" max="9746" width="2.21875" style="47" customWidth="1"/>
    <col min="9747" max="9747" width="11.109375" style="47" customWidth="1"/>
    <col min="9748" max="9748" width="1.6640625" style="47" customWidth="1"/>
    <col min="9749" max="9749" width="11.5546875" style="47"/>
    <col min="9750" max="9751" width="1.44140625" style="47" customWidth="1"/>
    <col min="9752" max="9752" width="12.44140625" style="47" customWidth="1"/>
    <col min="9753" max="9753" width="2.21875" style="47" customWidth="1"/>
    <col min="9754" max="9754" width="11" style="47" customWidth="1"/>
    <col min="9755" max="9755" width="3" style="47" customWidth="1"/>
    <col min="9756" max="9756" width="10.77734375" style="47" customWidth="1"/>
    <col min="9757" max="9757" width="3" style="47" customWidth="1"/>
    <col min="9758" max="9758" width="10.6640625" style="47" bestFit="1" customWidth="1"/>
    <col min="9759" max="9759" width="3" style="47" customWidth="1"/>
    <col min="9760" max="9760" width="12.6640625" style="47" customWidth="1"/>
    <col min="9761" max="9761" width="2.21875" style="47" customWidth="1"/>
    <col min="9762" max="9762" width="11.5546875" style="47"/>
    <col min="9763" max="9763" width="2.21875" style="47" customWidth="1"/>
    <col min="9764" max="9764" width="11.5546875" style="47"/>
    <col min="9765" max="9765" width="3" style="47" customWidth="1"/>
    <col min="9766" max="9766" width="4.5546875" style="47" customWidth="1"/>
    <col min="9767" max="9767" width="8.77734375" style="47" customWidth="1"/>
    <col min="9768" max="9984" width="11.5546875" style="47"/>
    <col min="9985" max="9985" width="5.33203125" style="47" customWidth="1"/>
    <col min="9986" max="9986" width="2.21875" style="47" customWidth="1"/>
    <col min="9987" max="9987" width="17.77734375" style="47" customWidth="1"/>
    <col min="9988" max="9988" width="1.44140625" style="47" customWidth="1"/>
    <col min="9989" max="9989" width="13.109375" style="47" customWidth="1"/>
    <col min="9990" max="9990" width="2.21875" style="47" customWidth="1"/>
    <col min="9991" max="9991" width="13.109375" style="47" customWidth="1"/>
    <col min="9992" max="9992" width="2.21875" style="47" customWidth="1"/>
    <col min="9993" max="9993" width="13.109375" style="47" customWidth="1"/>
    <col min="9994" max="9994" width="2.21875" style="47" customWidth="1"/>
    <col min="9995" max="9995" width="13.109375" style="47" customWidth="1"/>
    <col min="9996" max="9996" width="2.21875" style="47" customWidth="1"/>
    <col min="9997" max="9997" width="13.109375" style="47" customWidth="1"/>
    <col min="9998" max="9998" width="2.21875" style="47" customWidth="1"/>
    <col min="9999" max="9999" width="13.109375" style="47" customWidth="1"/>
    <col min="10000" max="10000" width="2.21875" style="47" customWidth="1"/>
    <col min="10001" max="10001" width="13.109375" style="47" customWidth="1"/>
    <col min="10002" max="10002" width="2.21875" style="47" customWidth="1"/>
    <col min="10003" max="10003" width="11.109375" style="47" customWidth="1"/>
    <col min="10004" max="10004" width="1.6640625" style="47" customWidth="1"/>
    <col min="10005" max="10005" width="11.5546875" style="47"/>
    <col min="10006" max="10007" width="1.44140625" style="47" customWidth="1"/>
    <col min="10008" max="10008" width="12.44140625" style="47" customWidth="1"/>
    <col min="10009" max="10009" width="2.21875" style="47" customWidth="1"/>
    <col min="10010" max="10010" width="11" style="47" customWidth="1"/>
    <col min="10011" max="10011" width="3" style="47" customWidth="1"/>
    <col min="10012" max="10012" width="10.77734375" style="47" customWidth="1"/>
    <col min="10013" max="10013" width="3" style="47" customWidth="1"/>
    <col min="10014" max="10014" width="10.6640625" style="47" bestFit="1" customWidth="1"/>
    <col min="10015" max="10015" width="3" style="47" customWidth="1"/>
    <col min="10016" max="10016" width="12.6640625" style="47" customWidth="1"/>
    <col min="10017" max="10017" width="2.21875" style="47" customWidth="1"/>
    <col min="10018" max="10018" width="11.5546875" style="47"/>
    <col min="10019" max="10019" width="2.21875" style="47" customWidth="1"/>
    <col min="10020" max="10020" width="11.5546875" style="47"/>
    <col min="10021" max="10021" width="3" style="47" customWidth="1"/>
    <col min="10022" max="10022" width="4.5546875" style="47" customWidth="1"/>
    <col min="10023" max="10023" width="8.77734375" style="47" customWidth="1"/>
    <col min="10024" max="10240" width="11.5546875" style="47"/>
    <col min="10241" max="10241" width="5.33203125" style="47" customWidth="1"/>
    <col min="10242" max="10242" width="2.21875" style="47" customWidth="1"/>
    <col min="10243" max="10243" width="17.77734375" style="47" customWidth="1"/>
    <col min="10244" max="10244" width="1.44140625" style="47" customWidth="1"/>
    <col min="10245" max="10245" width="13.109375" style="47" customWidth="1"/>
    <col min="10246" max="10246" width="2.21875" style="47" customWidth="1"/>
    <col min="10247" max="10247" width="13.109375" style="47" customWidth="1"/>
    <col min="10248" max="10248" width="2.21875" style="47" customWidth="1"/>
    <col min="10249" max="10249" width="13.109375" style="47" customWidth="1"/>
    <col min="10250" max="10250" width="2.21875" style="47" customWidth="1"/>
    <col min="10251" max="10251" width="13.109375" style="47" customWidth="1"/>
    <col min="10252" max="10252" width="2.21875" style="47" customWidth="1"/>
    <col min="10253" max="10253" width="13.109375" style="47" customWidth="1"/>
    <col min="10254" max="10254" width="2.21875" style="47" customWidth="1"/>
    <col min="10255" max="10255" width="13.109375" style="47" customWidth="1"/>
    <col min="10256" max="10256" width="2.21875" style="47" customWidth="1"/>
    <col min="10257" max="10257" width="13.109375" style="47" customWidth="1"/>
    <col min="10258" max="10258" width="2.21875" style="47" customWidth="1"/>
    <col min="10259" max="10259" width="11.109375" style="47" customWidth="1"/>
    <col min="10260" max="10260" width="1.6640625" style="47" customWidth="1"/>
    <col min="10261" max="10261" width="11.5546875" style="47"/>
    <col min="10262" max="10263" width="1.44140625" style="47" customWidth="1"/>
    <col min="10264" max="10264" width="12.44140625" style="47" customWidth="1"/>
    <col min="10265" max="10265" width="2.21875" style="47" customWidth="1"/>
    <col min="10266" max="10266" width="11" style="47" customWidth="1"/>
    <col min="10267" max="10267" width="3" style="47" customWidth="1"/>
    <col min="10268" max="10268" width="10.77734375" style="47" customWidth="1"/>
    <col min="10269" max="10269" width="3" style="47" customWidth="1"/>
    <col min="10270" max="10270" width="10.6640625" style="47" bestFit="1" customWidth="1"/>
    <col min="10271" max="10271" width="3" style="47" customWidth="1"/>
    <col min="10272" max="10272" width="12.6640625" style="47" customWidth="1"/>
    <col min="10273" max="10273" width="2.21875" style="47" customWidth="1"/>
    <col min="10274" max="10274" width="11.5546875" style="47"/>
    <col min="10275" max="10275" width="2.21875" style="47" customWidth="1"/>
    <col min="10276" max="10276" width="11.5546875" style="47"/>
    <col min="10277" max="10277" width="3" style="47" customWidth="1"/>
    <col min="10278" max="10278" width="4.5546875" style="47" customWidth="1"/>
    <col min="10279" max="10279" width="8.77734375" style="47" customWidth="1"/>
    <col min="10280" max="10496" width="11.5546875" style="47"/>
    <col min="10497" max="10497" width="5.33203125" style="47" customWidth="1"/>
    <col min="10498" max="10498" width="2.21875" style="47" customWidth="1"/>
    <col min="10499" max="10499" width="17.77734375" style="47" customWidth="1"/>
    <col min="10500" max="10500" width="1.44140625" style="47" customWidth="1"/>
    <col min="10501" max="10501" width="13.109375" style="47" customWidth="1"/>
    <col min="10502" max="10502" width="2.21875" style="47" customWidth="1"/>
    <col min="10503" max="10503" width="13.109375" style="47" customWidth="1"/>
    <col min="10504" max="10504" width="2.21875" style="47" customWidth="1"/>
    <col min="10505" max="10505" width="13.109375" style="47" customWidth="1"/>
    <col min="10506" max="10506" width="2.21875" style="47" customWidth="1"/>
    <col min="10507" max="10507" width="13.109375" style="47" customWidth="1"/>
    <col min="10508" max="10508" width="2.21875" style="47" customWidth="1"/>
    <col min="10509" max="10509" width="13.109375" style="47" customWidth="1"/>
    <col min="10510" max="10510" width="2.21875" style="47" customWidth="1"/>
    <col min="10511" max="10511" width="13.109375" style="47" customWidth="1"/>
    <col min="10512" max="10512" width="2.21875" style="47" customWidth="1"/>
    <col min="10513" max="10513" width="13.109375" style="47" customWidth="1"/>
    <col min="10514" max="10514" width="2.21875" style="47" customWidth="1"/>
    <col min="10515" max="10515" width="11.109375" style="47" customWidth="1"/>
    <col min="10516" max="10516" width="1.6640625" style="47" customWidth="1"/>
    <col min="10517" max="10517" width="11.5546875" style="47"/>
    <col min="10518" max="10519" width="1.44140625" style="47" customWidth="1"/>
    <col min="10520" max="10520" width="12.44140625" style="47" customWidth="1"/>
    <col min="10521" max="10521" width="2.21875" style="47" customWidth="1"/>
    <col min="10522" max="10522" width="11" style="47" customWidth="1"/>
    <col min="10523" max="10523" width="3" style="47" customWidth="1"/>
    <col min="10524" max="10524" width="10.77734375" style="47" customWidth="1"/>
    <col min="10525" max="10525" width="3" style="47" customWidth="1"/>
    <col min="10526" max="10526" width="10.6640625" style="47" bestFit="1" customWidth="1"/>
    <col min="10527" max="10527" width="3" style="47" customWidth="1"/>
    <col min="10528" max="10528" width="12.6640625" style="47" customWidth="1"/>
    <col min="10529" max="10529" width="2.21875" style="47" customWidth="1"/>
    <col min="10530" max="10530" width="11.5546875" style="47"/>
    <col min="10531" max="10531" width="2.21875" style="47" customWidth="1"/>
    <col min="10532" max="10532" width="11.5546875" style="47"/>
    <col min="10533" max="10533" width="3" style="47" customWidth="1"/>
    <col min="10534" max="10534" width="4.5546875" style="47" customWidth="1"/>
    <col min="10535" max="10535" width="8.77734375" style="47" customWidth="1"/>
    <col min="10536" max="10752" width="11.5546875" style="47"/>
    <col min="10753" max="10753" width="5.33203125" style="47" customWidth="1"/>
    <col min="10754" max="10754" width="2.21875" style="47" customWidth="1"/>
    <col min="10755" max="10755" width="17.77734375" style="47" customWidth="1"/>
    <col min="10756" max="10756" width="1.44140625" style="47" customWidth="1"/>
    <col min="10757" max="10757" width="13.109375" style="47" customWidth="1"/>
    <col min="10758" max="10758" width="2.21875" style="47" customWidth="1"/>
    <col min="10759" max="10759" width="13.109375" style="47" customWidth="1"/>
    <col min="10760" max="10760" width="2.21875" style="47" customWidth="1"/>
    <col min="10761" max="10761" width="13.109375" style="47" customWidth="1"/>
    <col min="10762" max="10762" width="2.21875" style="47" customWidth="1"/>
    <col min="10763" max="10763" width="13.109375" style="47" customWidth="1"/>
    <col min="10764" max="10764" width="2.21875" style="47" customWidth="1"/>
    <col min="10765" max="10765" width="13.109375" style="47" customWidth="1"/>
    <col min="10766" max="10766" width="2.21875" style="47" customWidth="1"/>
    <col min="10767" max="10767" width="13.109375" style="47" customWidth="1"/>
    <col min="10768" max="10768" width="2.21875" style="47" customWidth="1"/>
    <col min="10769" max="10769" width="13.109375" style="47" customWidth="1"/>
    <col min="10770" max="10770" width="2.21875" style="47" customWidth="1"/>
    <col min="10771" max="10771" width="11.109375" style="47" customWidth="1"/>
    <col min="10772" max="10772" width="1.6640625" style="47" customWidth="1"/>
    <col min="10773" max="10773" width="11.5546875" style="47"/>
    <col min="10774" max="10775" width="1.44140625" style="47" customWidth="1"/>
    <col min="10776" max="10776" width="12.44140625" style="47" customWidth="1"/>
    <col min="10777" max="10777" width="2.21875" style="47" customWidth="1"/>
    <col min="10778" max="10778" width="11" style="47" customWidth="1"/>
    <col min="10779" max="10779" width="3" style="47" customWidth="1"/>
    <col min="10780" max="10780" width="10.77734375" style="47" customWidth="1"/>
    <col min="10781" max="10781" width="3" style="47" customWidth="1"/>
    <col min="10782" max="10782" width="10.6640625" style="47" bestFit="1" customWidth="1"/>
    <col min="10783" max="10783" width="3" style="47" customWidth="1"/>
    <col min="10784" max="10784" width="12.6640625" style="47" customWidth="1"/>
    <col min="10785" max="10785" width="2.21875" style="47" customWidth="1"/>
    <col min="10786" max="10786" width="11.5546875" style="47"/>
    <col min="10787" max="10787" width="2.21875" style="47" customWidth="1"/>
    <col min="10788" max="10788" width="11.5546875" style="47"/>
    <col min="10789" max="10789" width="3" style="47" customWidth="1"/>
    <col min="10790" max="10790" width="4.5546875" style="47" customWidth="1"/>
    <col min="10791" max="10791" width="8.77734375" style="47" customWidth="1"/>
    <col min="10792" max="11008" width="11.5546875" style="47"/>
    <col min="11009" max="11009" width="5.33203125" style="47" customWidth="1"/>
    <col min="11010" max="11010" width="2.21875" style="47" customWidth="1"/>
    <col min="11011" max="11011" width="17.77734375" style="47" customWidth="1"/>
    <col min="11012" max="11012" width="1.44140625" style="47" customWidth="1"/>
    <col min="11013" max="11013" width="13.109375" style="47" customWidth="1"/>
    <col min="11014" max="11014" width="2.21875" style="47" customWidth="1"/>
    <col min="11015" max="11015" width="13.109375" style="47" customWidth="1"/>
    <col min="11016" max="11016" width="2.21875" style="47" customWidth="1"/>
    <col min="11017" max="11017" width="13.109375" style="47" customWidth="1"/>
    <col min="11018" max="11018" width="2.21875" style="47" customWidth="1"/>
    <col min="11019" max="11019" width="13.109375" style="47" customWidth="1"/>
    <col min="11020" max="11020" width="2.21875" style="47" customWidth="1"/>
    <col min="11021" max="11021" width="13.109375" style="47" customWidth="1"/>
    <col min="11022" max="11022" width="2.21875" style="47" customWidth="1"/>
    <col min="11023" max="11023" width="13.109375" style="47" customWidth="1"/>
    <col min="11024" max="11024" width="2.21875" style="47" customWidth="1"/>
    <col min="11025" max="11025" width="13.109375" style="47" customWidth="1"/>
    <col min="11026" max="11026" width="2.21875" style="47" customWidth="1"/>
    <col min="11027" max="11027" width="11.109375" style="47" customWidth="1"/>
    <col min="11028" max="11028" width="1.6640625" style="47" customWidth="1"/>
    <col min="11029" max="11029" width="11.5546875" style="47"/>
    <col min="11030" max="11031" width="1.44140625" style="47" customWidth="1"/>
    <col min="11032" max="11032" width="12.44140625" style="47" customWidth="1"/>
    <col min="11033" max="11033" width="2.21875" style="47" customWidth="1"/>
    <col min="11034" max="11034" width="11" style="47" customWidth="1"/>
    <col min="11035" max="11035" width="3" style="47" customWidth="1"/>
    <col min="11036" max="11036" width="10.77734375" style="47" customWidth="1"/>
    <col min="11037" max="11037" width="3" style="47" customWidth="1"/>
    <col min="11038" max="11038" width="10.6640625" style="47" bestFit="1" customWidth="1"/>
    <col min="11039" max="11039" width="3" style="47" customWidth="1"/>
    <col min="11040" max="11040" width="12.6640625" style="47" customWidth="1"/>
    <col min="11041" max="11041" width="2.21875" style="47" customWidth="1"/>
    <col min="11042" max="11042" width="11.5546875" style="47"/>
    <col min="11043" max="11043" width="2.21875" style="47" customWidth="1"/>
    <col min="11044" max="11044" width="11.5546875" style="47"/>
    <col min="11045" max="11045" width="3" style="47" customWidth="1"/>
    <col min="11046" max="11046" width="4.5546875" style="47" customWidth="1"/>
    <col min="11047" max="11047" width="8.77734375" style="47" customWidth="1"/>
    <col min="11048" max="11264" width="11.5546875" style="47"/>
    <col min="11265" max="11265" width="5.33203125" style="47" customWidth="1"/>
    <col min="11266" max="11266" width="2.21875" style="47" customWidth="1"/>
    <col min="11267" max="11267" width="17.77734375" style="47" customWidth="1"/>
    <col min="11268" max="11268" width="1.44140625" style="47" customWidth="1"/>
    <col min="11269" max="11269" width="13.109375" style="47" customWidth="1"/>
    <col min="11270" max="11270" width="2.21875" style="47" customWidth="1"/>
    <col min="11271" max="11271" width="13.109375" style="47" customWidth="1"/>
    <col min="11272" max="11272" width="2.21875" style="47" customWidth="1"/>
    <col min="11273" max="11273" width="13.109375" style="47" customWidth="1"/>
    <col min="11274" max="11274" width="2.21875" style="47" customWidth="1"/>
    <col min="11275" max="11275" width="13.109375" style="47" customWidth="1"/>
    <col min="11276" max="11276" width="2.21875" style="47" customWidth="1"/>
    <col min="11277" max="11277" width="13.109375" style="47" customWidth="1"/>
    <col min="11278" max="11278" width="2.21875" style="47" customWidth="1"/>
    <col min="11279" max="11279" width="13.109375" style="47" customWidth="1"/>
    <col min="11280" max="11280" width="2.21875" style="47" customWidth="1"/>
    <col min="11281" max="11281" width="13.109375" style="47" customWidth="1"/>
    <col min="11282" max="11282" width="2.21875" style="47" customWidth="1"/>
    <col min="11283" max="11283" width="11.109375" style="47" customWidth="1"/>
    <col min="11284" max="11284" width="1.6640625" style="47" customWidth="1"/>
    <col min="11285" max="11285" width="11.5546875" style="47"/>
    <col min="11286" max="11287" width="1.44140625" style="47" customWidth="1"/>
    <col min="11288" max="11288" width="12.44140625" style="47" customWidth="1"/>
    <col min="11289" max="11289" width="2.21875" style="47" customWidth="1"/>
    <col min="11290" max="11290" width="11" style="47" customWidth="1"/>
    <col min="11291" max="11291" width="3" style="47" customWidth="1"/>
    <col min="11292" max="11292" width="10.77734375" style="47" customWidth="1"/>
    <col min="11293" max="11293" width="3" style="47" customWidth="1"/>
    <col min="11294" max="11294" width="10.6640625" style="47" bestFit="1" customWidth="1"/>
    <col min="11295" max="11295" width="3" style="47" customWidth="1"/>
    <col min="11296" max="11296" width="12.6640625" style="47" customWidth="1"/>
    <col min="11297" max="11297" width="2.21875" style="47" customWidth="1"/>
    <col min="11298" max="11298" width="11.5546875" style="47"/>
    <col min="11299" max="11299" width="2.21875" style="47" customWidth="1"/>
    <col min="11300" max="11300" width="11.5546875" style="47"/>
    <col min="11301" max="11301" width="3" style="47" customWidth="1"/>
    <col min="11302" max="11302" width="4.5546875" style="47" customWidth="1"/>
    <col min="11303" max="11303" width="8.77734375" style="47" customWidth="1"/>
    <col min="11304" max="11520" width="11.5546875" style="47"/>
    <col min="11521" max="11521" width="5.33203125" style="47" customWidth="1"/>
    <col min="11522" max="11522" width="2.21875" style="47" customWidth="1"/>
    <col min="11523" max="11523" width="17.77734375" style="47" customWidth="1"/>
    <col min="11524" max="11524" width="1.44140625" style="47" customWidth="1"/>
    <col min="11525" max="11525" width="13.109375" style="47" customWidth="1"/>
    <col min="11526" max="11526" width="2.21875" style="47" customWidth="1"/>
    <col min="11527" max="11527" width="13.109375" style="47" customWidth="1"/>
    <col min="11528" max="11528" width="2.21875" style="47" customWidth="1"/>
    <col min="11529" max="11529" width="13.109375" style="47" customWidth="1"/>
    <col min="11530" max="11530" width="2.21875" style="47" customWidth="1"/>
    <col min="11531" max="11531" width="13.109375" style="47" customWidth="1"/>
    <col min="11532" max="11532" width="2.21875" style="47" customWidth="1"/>
    <col min="11533" max="11533" width="13.109375" style="47" customWidth="1"/>
    <col min="11534" max="11534" width="2.21875" style="47" customWidth="1"/>
    <col min="11535" max="11535" width="13.109375" style="47" customWidth="1"/>
    <col min="11536" max="11536" width="2.21875" style="47" customWidth="1"/>
    <col min="11537" max="11537" width="13.109375" style="47" customWidth="1"/>
    <col min="11538" max="11538" width="2.21875" style="47" customWidth="1"/>
    <col min="11539" max="11539" width="11.109375" style="47" customWidth="1"/>
    <col min="11540" max="11540" width="1.6640625" style="47" customWidth="1"/>
    <col min="11541" max="11541" width="11.5546875" style="47"/>
    <col min="11542" max="11543" width="1.44140625" style="47" customWidth="1"/>
    <col min="11544" max="11544" width="12.44140625" style="47" customWidth="1"/>
    <col min="11545" max="11545" width="2.21875" style="47" customWidth="1"/>
    <col min="11546" max="11546" width="11" style="47" customWidth="1"/>
    <col min="11547" max="11547" width="3" style="47" customWidth="1"/>
    <col min="11548" max="11548" width="10.77734375" style="47" customWidth="1"/>
    <col min="11549" max="11549" width="3" style="47" customWidth="1"/>
    <col min="11550" max="11550" width="10.6640625" style="47" bestFit="1" customWidth="1"/>
    <col min="11551" max="11551" width="3" style="47" customWidth="1"/>
    <col min="11552" max="11552" width="12.6640625" style="47" customWidth="1"/>
    <col min="11553" max="11553" width="2.21875" style="47" customWidth="1"/>
    <col min="11554" max="11554" width="11.5546875" style="47"/>
    <col min="11555" max="11555" width="2.21875" style="47" customWidth="1"/>
    <col min="11556" max="11556" width="11.5546875" style="47"/>
    <col min="11557" max="11557" width="3" style="47" customWidth="1"/>
    <col min="11558" max="11558" width="4.5546875" style="47" customWidth="1"/>
    <col min="11559" max="11559" width="8.77734375" style="47" customWidth="1"/>
    <col min="11560" max="11776" width="11.5546875" style="47"/>
    <col min="11777" max="11777" width="5.33203125" style="47" customWidth="1"/>
    <col min="11778" max="11778" width="2.21875" style="47" customWidth="1"/>
    <col min="11779" max="11779" width="17.77734375" style="47" customWidth="1"/>
    <col min="11780" max="11780" width="1.44140625" style="47" customWidth="1"/>
    <col min="11781" max="11781" width="13.109375" style="47" customWidth="1"/>
    <col min="11782" max="11782" width="2.21875" style="47" customWidth="1"/>
    <col min="11783" max="11783" width="13.109375" style="47" customWidth="1"/>
    <col min="11784" max="11784" width="2.21875" style="47" customWidth="1"/>
    <col min="11785" max="11785" width="13.109375" style="47" customWidth="1"/>
    <col min="11786" max="11786" width="2.21875" style="47" customWidth="1"/>
    <col min="11787" max="11787" width="13.109375" style="47" customWidth="1"/>
    <col min="11788" max="11788" width="2.21875" style="47" customWidth="1"/>
    <col min="11789" max="11789" width="13.109375" style="47" customWidth="1"/>
    <col min="11790" max="11790" width="2.21875" style="47" customWidth="1"/>
    <col min="11791" max="11791" width="13.109375" style="47" customWidth="1"/>
    <col min="11792" max="11792" width="2.21875" style="47" customWidth="1"/>
    <col min="11793" max="11793" width="13.109375" style="47" customWidth="1"/>
    <col min="11794" max="11794" width="2.21875" style="47" customWidth="1"/>
    <col min="11795" max="11795" width="11.109375" style="47" customWidth="1"/>
    <col min="11796" max="11796" width="1.6640625" style="47" customWidth="1"/>
    <col min="11797" max="11797" width="11.5546875" style="47"/>
    <col min="11798" max="11799" width="1.44140625" style="47" customWidth="1"/>
    <col min="11800" max="11800" width="12.44140625" style="47" customWidth="1"/>
    <col min="11801" max="11801" width="2.21875" style="47" customWidth="1"/>
    <col min="11802" max="11802" width="11" style="47" customWidth="1"/>
    <col min="11803" max="11803" width="3" style="47" customWidth="1"/>
    <col min="11804" max="11804" width="10.77734375" style="47" customWidth="1"/>
    <col min="11805" max="11805" width="3" style="47" customWidth="1"/>
    <col min="11806" max="11806" width="10.6640625" style="47" bestFit="1" customWidth="1"/>
    <col min="11807" max="11807" width="3" style="47" customWidth="1"/>
    <col min="11808" max="11808" width="12.6640625" style="47" customWidth="1"/>
    <col min="11809" max="11809" width="2.21875" style="47" customWidth="1"/>
    <col min="11810" max="11810" width="11.5546875" style="47"/>
    <col min="11811" max="11811" width="2.21875" style="47" customWidth="1"/>
    <col min="11812" max="11812" width="11.5546875" style="47"/>
    <col min="11813" max="11813" width="3" style="47" customWidth="1"/>
    <col min="11814" max="11814" width="4.5546875" style="47" customWidth="1"/>
    <col min="11815" max="11815" width="8.77734375" style="47" customWidth="1"/>
    <col min="11816" max="12032" width="11.5546875" style="47"/>
    <col min="12033" max="12033" width="5.33203125" style="47" customWidth="1"/>
    <col min="12034" max="12034" width="2.21875" style="47" customWidth="1"/>
    <col min="12035" max="12035" width="17.77734375" style="47" customWidth="1"/>
    <col min="12036" max="12036" width="1.44140625" style="47" customWidth="1"/>
    <col min="12037" max="12037" width="13.109375" style="47" customWidth="1"/>
    <col min="12038" max="12038" width="2.21875" style="47" customWidth="1"/>
    <col min="12039" max="12039" width="13.109375" style="47" customWidth="1"/>
    <col min="12040" max="12040" width="2.21875" style="47" customWidth="1"/>
    <col min="12041" max="12041" width="13.109375" style="47" customWidth="1"/>
    <col min="12042" max="12042" width="2.21875" style="47" customWidth="1"/>
    <col min="12043" max="12043" width="13.109375" style="47" customWidth="1"/>
    <col min="12044" max="12044" width="2.21875" style="47" customWidth="1"/>
    <col min="12045" max="12045" width="13.109375" style="47" customWidth="1"/>
    <col min="12046" max="12046" width="2.21875" style="47" customWidth="1"/>
    <col min="12047" max="12047" width="13.109375" style="47" customWidth="1"/>
    <col min="12048" max="12048" width="2.21875" style="47" customWidth="1"/>
    <col min="12049" max="12049" width="13.109375" style="47" customWidth="1"/>
    <col min="12050" max="12050" width="2.21875" style="47" customWidth="1"/>
    <col min="12051" max="12051" width="11.109375" style="47" customWidth="1"/>
    <col min="12052" max="12052" width="1.6640625" style="47" customWidth="1"/>
    <col min="12053" max="12053" width="11.5546875" style="47"/>
    <col min="12054" max="12055" width="1.44140625" style="47" customWidth="1"/>
    <col min="12056" max="12056" width="12.44140625" style="47" customWidth="1"/>
    <col min="12057" max="12057" width="2.21875" style="47" customWidth="1"/>
    <col min="12058" max="12058" width="11" style="47" customWidth="1"/>
    <col min="12059" max="12059" width="3" style="47" customWidth="1"/>
    <col min="12060" max="12060" width="10.77734375" style="47" customWidth="1"/>
    <col min="12061" max="12061" width="3" style="47" customWidth="1"/>
    <col min="12062" max="12062" width="10.6640625" style="47" bestFit="1" customWidth="1"/>
    <col min="12063" max="12063" width="3" style="47" customWidth="1"/>
    <col min="12064" max="12064" width="12.6640625" style="47" customWidth="1"/>
    <col min="12065" max="12065" width="2.21875" style="47" customWidth="1"/>
    <col min="12066" max="12066" width="11.5546875" style="47"/>
    <col min="12067" max="12067" width="2.21875" style="47" customWidth="1"/>
    <col min="12068" max="12068" width="11.5546875" style="47"/>
    <col min="12069" max="12069" width="3" style="47" customWidth="1"/>
    <col min="12070" max="12070" width="4.5546875" style="47" customWidth="1"/>
    <col min="12071" max="12071" width="8.77734375" style="47" customWidth="1"/>
    <col min="12072" max="12288" width="11.5546875" style="47"/>
    <col min="12289" max="12289" width="5.33203125" style="47" customWidth="1"/>
    <col min="12290" max="12290" width="2.21875" style="47" customWidth="1"/>
    <col min="12291" max="12291" width="17.77734375" style="47" customWidth="1"/>
    <col min="12292" max="12292" width="1.44140625" style="47" customWidth="1"/>
    <col min="12293" max="12293" width="13.109375" style="47" customWidth="1"/>
    <col min="12294" max="12294" width="2.21875" style="47" customWidth="1"/>
    <col min="12295" max="12295" width="13.109375" style="47" customWidth="1"/>
    <col min="12296" max="12296" width="2.21875" style="47" customWidth="1"/>
    <col min="12297" max="12297" width="13.109375" style="47" customWidth="1"/>
    <col min="12298" max="12298" width="2.21875" style="47" customWidth="1"/>
    <col min="12299" max="12299" width="13.109375" style="47" customWidth="1"/>
    <col min="12300" max="12300" width="2.21875" style="47" customWidth="1"/>
    <col min="12301" max="12301" width="13.109375" style="47" customWidth="1"/>
    <col min="12302" max="12302" width="2.21875" style="47" customWidth="1"/>
    <col min="12303" max="12303" width="13.109375" style="47" customWidth="1"/>
    <col min="12304" max="12304" width="2.21875" style="47" customWidth="1"/>
    <col min="12305" max="12305" width="13.109375" style="47" customWidth="1"/>
    <col min="12306" max="12306" width="2.21875" style="47" customWidth="1"/>
    <col min="12307" max="12307" width="11.109375" style="47" customWidth="1"/>
    <col min="12308" max="12308" width="1.6640625" style="47" customWidth="1"/>
    <col min="12309" max="12309" width="11.5546875" style="47"/>
    <col min="12310" max="12311" width="1.44140625" style="47" customWidth="1"/>
    <col min="12312" max="12312" width="12.44140625" style="47" customWidth="1"/>
    <col min="12313" max="12313" width="2.21875" style="47" customWidth="1"/>
    <col min="12314" max="12314" width="11" style="47" customWidth="1"/>
    <col min="12315" max="12315" width="3" style="47" customWidth="1"/>
    <col min="12316" max="12316" width="10.77734375" style="47" customWidth="1"/>
    <col min="12317" max="12317" width="3" style="47" customWidth="1"/>
    <col min="12318" max="12318" width="10.6640625" style="47" bestFit="1" customWidth="1"/>
    <col min="12319" max="12319" width="3" style="47" customWidth="1"/>
    <col min="12320" max="12320" width="12.6640625" style="47" customWidth="1"/>
    <col min="12321" max="12321" width="2.21875" style="47" customWidth="1"/>
    <col min="12322" max="12322" width="11.5546875" style="47"/>
    <col min="12323" max="12323" width="2.21875" style="47" customWidth="1"/>
    <col min="12324" max="12324" width="11.5546875" style="47"/>
    <col min="12325" max="12325" width="3" style="47" customWidth="1"/>
    <col min="12326" max="12326" width="4.5546875" style="47" customWidth="1"/>
    <col min="12327" max="12327" width="8.77734375" style="47" customWidth="1"/>
    <col min="12328" max="12544" width="11.5546875" style="47"/>
    <col min="12545" max="12545" width="5.33203125" style="47" customWidth="1"/>
    <col min="12546" max="12546" width="2.21875" style="47" customWidth="1"/>
    <col min="12547" max="12547" width="17.77734375" style="47" customWidth="1"/>
    <col min="12548" max="12548" width="1.44140625" style="47" customWidth="1"/>
    <col min="12549" max="12549" width="13.109375" style="47" customWidth="1"/>
    <col min="12550" max="12550" width="2.21875" style="47" customWidth="1"/>
    <col min="12551" max="12551" width="13.109375" style="47" customWidth="1"/>
    <col min="12552" max="12552" width="2.21875" style="47" customWidth="1"/>
    <col min="12553" max="12553" width="13.109375" style="47" customWidth="1"/>
    <col min="12554" max="12554" width="2.21875" style="47" customWidth="1"/>
    <col min="12555" max="12555" width="13.109375" style="47" customWidth="1"/>
    <col min="12556" max="12556" width="2.21875" style="47" customWidth="1"/>
    <col min="12557" max="12557" width="13.109375" style="47" customWidth="1"/>
    <col min="12558" max="12558" width="2.21875" style="47" customWidth="1"/>
    <col min="12559" max="12559" width="13.109375" style="47" customWidth="1"/>
    <col min="12560" max="12560" width="2.21875" style="47" customWidth="1"/>
    <col min="12561" max="12561" width="13.109375" style="47" customWidth="1"/>
    <col min="12562" max="12562" width="2.21875" style="47" customWidth="1"/>
    <col min="12563" max="12563" width="11.109375" style="47" customWidth="1"/>
    <col min="12564" max="12564" width="1.6640625" style="47" customWidth="1"/>
    <col min="12565" max="12565" width="11.5546875" style="47"/>
    <col min="12566" max="12567" width="1.44140625" style="47" customWidth="1"/>
    <col min="12568" max="12568" width="12.44140625" style="47" customWidth="1"/>
    <col min="12569" max="12569" width="2.21875" style="47" customWidth="1"/>
    <col min="12570" max="12570" width="11" style="47" customWidth="1"/>
    <col min="12571" max="12571" width="3" style="47" customWidth="1"/>
    <col min="12572" max="12572" width="10.77734375" style="47" customWidth="1"/>
    <col min="12573" max="12573" width="3" style="47" customWidth="1"/>
    <col min="12574" max="12574" width="10.6640625" style="47" bestFit="1" customWidth="1"/>
    <col min="12575" max="12575" width="3" style="47" customWidth="1"/>
    <col min="12576" max="12576" width="12.6640625" style="47" customWidth="1"/>
    <col min="12577" max="12577" width="2.21875" style="47" customWidth="1"/>
    <col min="12578" max="12578" width="11.5546875" style="47"/>
    <col min="12579" max="12579" width="2.21875" style="47" customWidth="1"/>
    <col min="12580" max="12580" width="11.5546875" style="47"/>
    <col min="12581" max="12581" width="3" style="47" customWidth="1"/>
    <col min="12582" max="12582" width="4.5546875" style="47" customWidth="1"/>
    <col min="12583" max="12583" width="8.77734375" style="47" customWidth="1"/>
    <col min="12584" max="12800" width="11.5546875" style="47"/>
    <col min="12801" max="12801" width="5.33203125" style="47" customWidth="1"/>
    <col min="12802" max="12802" width="2.21875" style="47" customWidth="1"/>
    <col min="12803" max="12803" width="17.77734375" style="47" customWidth="1"/>
    <col min="12804" max="12804" width="1.44140625" style="47" customWidth="1"/>
    <col min="12805" max="12805" width="13.109375" style="47" customWidth="1"/>
    <col min="12806" max="12806" width="2.21875" style="47" customWidth="1"/>
    <col min="12807" max="12807" width="13.109375" style="47" customWidth="1"/>
    <col min="12808" max="12808" width="2.21875" style="47" customWidth="1"/>
    <col min="12809" max="12809" width="13.109375" style="47" customWidth="1"/>
    <col min="12810" max="12810" width="2.21875" style="47" customWidth="1"/>
    <col min="12811" max="12811" width="13.109375" style="47" customWidth="1"/>
    <col min="12812" max="12812" width="2.21875" style="47" customWidth="1"/>
    <col min="12813" max="12813" width="13.109375" style="47" customWidth="1"/>
    <col min="12814" max="12814" width="2.21875" style="47" customWidth="1"/>
    <col min="12815" max="12815" width="13.109375" style="47" customWidth="1"/>
    <col min="12816" max="12816" width="2.21875" style="47" customWidth="1"/>
    <col min="12817" max="12817" width="13.109375" style="47" customWidth="1"/>
    <col min="12818" max="12818" width="2.21875" style="47" customWidth="1"/>
    <col min="12819" max="12819" width="11.109375" style="47" customWidth="1"/>
    <col min="12820" max="12820" width="1.6640625" style="47" customWidth="1"/>
    <col min="12821" max="12821" width="11.5546875" style="47"/>
    <col min="12822" max="12823" width="1.44140625" style="47" customWidth="1"/>
    <col min="12824" max="12824" width="12.44140625" style="47" customWidth="1"/>
    <col min="12825" max="12825" width="2.21875" style="47" customWidth="1"/>
    <col min="12826" max="12826" width="11" style="47" customWidth="1"/>
    <col min="12827" max="12827" width="3" style="47" customWidth="1"/>
    <col min="12828" max="12828" width="10.77734375" style="47" customWidth="1"/>
    <col min="12829" max="12829" width="3" style="47" customWidth="1"/>
    <col min="12830" max="12830" width="10.6640625" style="47" bestFit="1" customWidth="1"/>
    <col min="12831" max="12831" width="3" style="47" customWidth="1"/>
    <col min="12832" max="12832" width="12.6640625" style="47" customWidth="1"/>
    <col min="12833" max="12833" width="2.21875" style="47" customWidth="1"/>
    <col min="12834" max="12834" width="11.5546875" style="47"/>
    <col min="12835" max="12835" width="2.21875" style="47" customWidth="1"/>
    <col min="12836" max="12836" width="11.5546875" style="47"/>
    <col min="12837" max="12837" width="3" style="47" customWidth="1"/>
    <col min="12838" max="12838" width="4.5546875" style="47" customWidth="1"/>
    <col min="12839" max="12839" width="8.77734375" style="47" customWidth="1"/>
    <col min="12840" max="13056" width="11.5546875" style="47"/>
    <col min="13057" max="13057" width="5.33203125" style="47" customWidth="1"/>
    <col min="13058" max="13058" width="2.21875" style="47" customWidth="1"/>
    <col min="13059" max="13059" width="17.77734375" style="47" customWidth="1"/>
    <col min="13060" max="13060" width="1.44140625" style="47" customWidth="1"/>
    <col min="13061" max="13061" width="13.109375" style="47" customWidth="1"/>
    <col min="13062" max="13062" width="2.21875" style="47" customWidth="1"/>
    <col min="13063" max="13063" width="13.109375" style="47" customWidth="1"/>
    <col min="13064" max="13064" width="2.21875" style="47" customWidth="1"/>
    <col min="13065" max="13065" width="13.109375" style="47" customWidth="1"/>
    <col min="13066" max="13066" width="2.21875" style="47" customWidth="1"/>
    <col min="13067" max="13067" width="13.109375" style="47" customWidth="1"/>
    <col min="13068" max="13068" width="2.21875" style="47" customWidth="1"/>
    <col min="13069" max="13069" width="13.109375" style="47" customWidth="1"/>
    <col min="13070" max="13070" width="2.21875" style="47" customWidth="1"/>
    <col min="13071" max="13071" width="13.109375" style="47" customWidth="1"/>
    <col min="13072" max="13072" width="2.21875" style="47" customWidth="1"/>
    <col min="13073" max="13073" width="13.109375" style="47" customWidth="1"/>
    <col min="13074" max="13074" width="2.21875" style="47" customWidth="1"/>
    <col min="13075" max="13075" width="11.109375" style="47" customWidth="1"/>
    <col min="13076" max="13076" width="1.6640625" style="47" customWidth="1"/>
    <col min="13077" max="13077" width="11.5546875" style="47"/>
    <col min="13078" max="13079" width="1.44140625" style="47" customWidth="1"/>
    <col min="13080" max="13080" width="12.44140625" style="47" customWidth="1"/>
    <col min="13081" max="13081" width="2.21875" style="47" customWidth="1"/>
    <col min="13082" max="13082" width="11" style="47" customWidth="1"/>
    <col min="13083" max="13083" width="3" style="47" customWidth="1"/>
    <col min="13084" max="13084" width="10.77734375" style="47" customWidth="1"/>
    <col min="13085" max="13085" width="3" style="47" customWidth="1"/>
    <col min="13086" max="13086" width="10.6640625" style="47" bestFit="1" customWidth="1"/>
    <col min="13087" max="13087" width="3" style="47" customWidth="1"/>
    <col min="13088" max="13088" width="12.6640625" style="47" customWidth="1"/>
    <col min="13089" max="13089" width="2.21875" style="47" customWidth="1"/>
    <col min="13090" max="13090" width="11.5546875" style="47"/>
    <col min="13091" max="13091" width="2.21875" style="47" customWidth="1"/>
    <col min="13092" max="13092" width="11.5546875" style="47"/>
    <col min="13093" max="13093" width="3" style="47" customWidth="1"/>
    <col min="13094" max="13094" width="4.5546875" style="47" customWidth="1"/>
    <col min="13095" max="13095" width="8.77734375" style="47" customWidth="1"/>
    <col min="13096" max="13312" width="11.5546875" style="47"/>
    <col min="13313" max="13313" width="5.33203125" style="47" customWidth="1"/>
    <col min="13314" max="13314" width="2.21875" style="47" customWidth="1"/>
    <col min="13315" max="13315" width="17.77734375" style="47" customWidth="1"/>
    <col min="13316" max="13316" width="1.44140625" style="47" customWidth="1"/>
    <col min="13317" max="13317" width="13.109375" style="47" customWidth="1"/>
    <col min="13318" max="13318" width="2.21875" style="47" customWidth="1"/>
    <col min="13319" max="13319" width="13.109375" style="47" customWidth="1"/>
    <col min="13320" max="13320" width="2.21875" style="47" customWidth="1"/>
    <col min="13321" max="13321" width="13.109375" style="47" customWidth="1"/>
    <col min="13322" max="13322" width="2.21875" style="47" customWidth="1"/>
    <col min="13323" max="13323" width="13.109375" style="47" customWidth="1"/>
    <col min="13324" max="13324" width="2.21875" style="47" customWidth="1"/>
    <col min="13325" max="13325" width="13.109375" style="47" customWidth="1"/>
    <col min="13326" max="13326" width="2.21875" style="47" customWidth="1"/>
    <col min="13327" max="13327" width="13.109375" style="47" customWidth="1"/>
    <col min="13328" max="13328" width="2.21875" style="47" customWidth="1"/>
    <col min="13329" max="13329" width="13.109375" style="47" customWidth="1"/>
    <col min="13330" max="13330" width="2.21875" style="47" customWidth="1"/>
    <col min="13331" max="13331" width="11.109375" style="47" customWidth="1"/>
    <col min="13332" max="13332" width="1.6640625" style="47" customWidth="1"/>
    <col min="13333" max="13333" width="11.5546875" style="47"/>
    <col min="13334" max="13335" width="1.44140625" style="47" customWidth="1"/>
    <col min="13336" max="13336" width="12.44140625" style="47" customWidth="1"/>
    <col min="13337" max="13337" width="2.21875" style="47" customWidth="1"/>
    <col min="13338" max="13338" width="11" style="47" customWidth="1"/>
    <col min="13339" max="13339" width="3" style="47" customWidth="1"/>
    <col min="13340" max="13340" width="10.77734375" style="47" customWidth="1"/>
    <col min="13341" max="13341" width="3" style="47" customWidth="1"/>
    <col min="13342" max="13342" width="10.6640625" style="47" bestFit="1" customWidth="1"/>
    <col min="13343" max="13343" width="3" style="47" customWidth="1"/>
    <col min="13344" max="13344" width="12.6640625" style="47" customWidth="1"/>
    <col min="13345" max="13345" width="2.21875" style="47" customWidth="1"/>
    <col min="13346" max="13346" width="11.5546875" style="47"/>
    <col min="13347" max="13347" width="2.21875" style="47" customWidth="1"/>
    <col min="13348" max="13348" width="11.5546875" style="47"/>
    <col min="13349" max="13349" width="3" style="47" customWidth="1"/>
    <col min="13350" max="13350" width="4.5546875" style="47" customWidth="1"/>
    <col min="13351" max="13351" width="8.77734375" style="47" customWidth="1"/>
    <col min="13352" max="13568" width="11.5546875" style="47"/>
    <col min="13569" max="13569" width="5.33203125" style="47" customWidth="1"/>
    <col min="13570" max="13570" width="2.21875" style="47" customWidth="1"/>
    <col min="13571" max="13571" width="17.77734375" style="47" customWidth="1"/>
    <col min="13572" max="13572" width="1.44140625" style="47" customWidth="1"/>
    <col min="13573" max="13573" width="13.109375" style="47" customWidth="1"/>
    <col min="13574" max="13574" width="2.21875" style="47" customWidth="1"/>
    <col min="13575" max="13575" width="13.109375" style="47" customWidth="1"/>
    <col min="13576" max="13576" width="2.21875" style="47" customWidth="1"/>
    <col min="13577" max="13577" width="13.109375" style="47" customWidth="1"/>
    <col min="13578" max="13578" width="2.21875" style="47" customWidth="1"/>
    <col min="13579" max="13579" width="13.109375" style="47" customWidth="1"/>
    <col min="13580" max="13580" width="2.21875" style="47" customWidth="1"/>
    <col min="13581" max="13581" width="13.109375" style="47" customWidth="1"/>
    <col min="13582" max="13582" width="2.21875" style="47" customWidth="1"/>
    <col min="13583" max="13583" width="13.109375" style="47" customWidth="1"/>
    <col min="13584" max="13584" width="2.21875" style="47" customWidth="1"/>
    <col min="13585" max="13585" width="13.109375" style="47" customWidth="1"/>
    <col min="13586" max="13586" width="2.21875" style="47" customWidth="1"/>
    <col min="13587" max="13587" width="11.109375" style="47" customWidth="1"/>
    <col min="13588" max="13588" width="1.6640625" style="47" customWidth="1"/>
    <col min="13589" max="13589" width="11.5546875" style="47"/>
    <col min="13590" max="13591" width="1.44140625" style="47" customWidth="1"/>
    <col min="13592" max="13592" width="12.44140625" style="47" customWidth="1"/>
    <col min="13593" max="13593" width="2.21875" style="47" customWidth="1"/>
    <col min="13594" max="13594" width="11" style="47" customWidth="1"/>
    <col min="13595" max="13595" width="3" style="47" customWidth="1"/>
    <col min="13596" max="13596" width="10.77734375" style="47" customWidth="1"/>
    <col min="13597" max="13597" width="3" style="47" customWidth="1"/>
    <col min="13598" max="13598" width="10.6640625" style="47" bestFit="1" customWidth="1"/>
    <col min="13599" max="13599" width="3" style="47" customWidth="1"/>
    <col min="13600" max="13600" width="12.6640625" style="47" customWidth="1"/>
    <col min="13601" max="13601" width="2.21875" style="47" customWidth="1"/>
    <col min="13602" max="13602" width="11.5546875" style="47"/>
    <col min="13603" max="13603" width="2.21875" style="47" customWidth="1"/>
    <col min="13604" max="13604" width="11.5546875" style="47"/>
    <col min="13605" max="13605" width="3" style="47" customWidth="1"/>
    <col min="13606" max="13606" width="4.5546875" style="47" customWidth="1"/>
    <col min="13607" max="13607" width="8.77734375" style="47" customWidth="1"/>
    <col min="13608" max="13824" width="11.5546875" style="47"/>
    <col min="13825" max="13825" width="5.33203125" style="47" customWidth="1"/>
    <col min="13826" max="13826" width="2.21875" style="47" customWidth="1"/>
    <col min="13827" max="13827" width="17.77734375" style="47" customWidth="1"/>
    <col min="13828" max="13828" width="1.44140625" style="47" customWidth="1"/>
    <col min="13829" max="13829" width="13.109375" style="47" customWidth="1"/>
    <col min="13830" max="13830" width="2.21875" style="47" customWidth="1"/>
    <col min="13831" max="13831" width="13.109375" style="47" customWidth="1"/>
    <col min="13832" max="13832" width="2.21875" style="47" customWidth="1"/>
    <col min="13833" max="13833" width="13.109375" style="47" customWidth="1"/>
    <col min="13834" max="13834" width="2.21875" style="47" customWidth="1"/>
    <col min="13835" max="13835" width="13.109375" style="47" customWidth="1"/>
    <col min="13836" max="13836" width="2.21875" style="47" customWidth="1"/>
    <col min="13837" max="13837" width="13.109375" style="47" customWidth="1"/>
    <col min="13838" max="13838" width="2.21875" style="47" customWidth="1"/>
    <col min="13839" max="13839" width="13.109375" style="47" customWidth="1"/>
    <col min="13840" max="13840" width="2.21875" style="47" customWidth="1"/>
    <col min="13841" max="13841" width="13.109375" style="47" customWidth="1"/>
    <col min="13842" max="13842" width="2.21875" style="47" customWidth="1"/>
    <col min="13843" max="13843" width="11.109375" style="47" customWidth="1"/>
    <col min="13844" max="13844" width="1.6640625" style="47" customWidth="1"/>
    <col min="13845" max="13845" width="11.5546875" style="47"/>
    <col min="13846" max="13847" width="1.44140625" style="47" customWidth="1"/>
    <col min="13848" max="13848" width="12.44140625" style="47" customWidth="1"/>
    <col min="13849" max="13849" width="2.21875" style="47" customWidth="1"/>
    <col min="13850" max="13850" width="11" style="47" customWidth="1"/>
    <col min="13851" max="13851" width="3" style="47" customWidth="1"/>
    <col min="13852" max="13852" width="10.77734375" style="47" customWidth="1"/>
    <col min="13853" max="13853" width="3" style="47" customWidth="1"/>
    <col min="13854" max="13854" width="10.6640625" style="47" bestFit="1" customWidth="1"/>
    <col min="13855" max="13855" width="3" style="47" customWidth="1"/>
    <col min="13856" max="13856" width="12.6640625" style="47" customWidth="1"/>
    <col min="13857" max="13857" width="2.21875" style="47" customWidth="1"/>
    <col min="13858" max="13858" width="11.5546875" style="47"/>
    <col min="13859" max="13859" width="2.21875" style="47" customWidth="1"/>
    <col min="13860" max="13860" width="11.5546875" style="47"/>
    <col min="13861" max="13861" width="3" style="47" customWidth="1"/>
    <col min="13862" max="13862" width="4.5546875" style="47" customWidth="1"/>
    <col min="13863" max="13863" width="8.77734375" style="47" customWidth="1"/>
    <col min="13864" max="14080" width="11.5546875" style="47"/>
    <col min="14081" max="14081" width="5.33203125" style="47" customWidth="1"/>
    <col min="14082" max="14082" width="2.21875" style="47" customWidth="1"/>
    <col min="14083" max="14083" width="17.77734375" style="47" customWidth="1"/>
    <col min="14084" max="14084" width="1.44140625" style="47" customWidth="1"/>
    <col min="14085" max="14085" width="13.109375" style="47" customWidth="1"/>
    <col min="14086" max="14086" width="2.21875" style="47" customWidth="1"/>
    <col min="14087" max="14087" width="13.109375" style="47" customWidth="1"/>
    <col min="14088" max="14088" width="2.21875" style="47" customWidth="1"/>
    <col min="14089" max="14089" width="13.109375" style="47" customWidth="1"/>
    <col min="14090" max="14090" width="2.21875" style="47" customWidth="1"/>
    <col min="14091" max="14091" width="13.109375" style="47" customWidth="1"/>
    <col min="14092" max="14092" width="2.21875" style="47" customWidth="1"/>
    <col min="14093" max="14093" width="13.109375" style="47" customWidth="1"/>
    <col min="14094" max="14094" width="2.21875" style="47" customWidth="1"/>
    <col min="14095" max="14095" width="13.109375" style="47" customWidth="1"/>
    <col min="14096" max="14096" width="2.21875" style="47" customWidth="1"/>
    <col min="14097" max="14097" width="13.109375" style="47" customWidth="1"/>
    <col min="14098" max="14098" width="2.21875" style="47" customWidth="1"/>
    <col min="14099" max="14099" width="11.109375" style="47" customWidth="1"/>
    <col min="14100" max="14100" width="1.6640625" style="47" customWidth="1"/>
    <col min="14101" max="14101" width="11.5546875" style="47"/>
    <col min="14102" max="14103" width="1.44140625" style="47" customWidth="1"/>
    <col min="14104" max="14104" width="12.44140625" style="47" customWidth="1"/>
    <col min="14105" max="14105" width="2.21875" style="47" customWidth="1"/>
    <col min="14106" max="14106" width="11" style="47" customWidth="1"/>
    <col min="14107" max="14107" width="3" style="47" customWidth="1"/>
    <col min="14108" max="14108" width="10.77734375" style="47" customWidth="1"/>
    <col min="14109" max="14109" width="3" style="47" customWidth="1"/>
    <col min="14110" max="14110" width="10.6640625" style="47" bestFit="1" customWidth="1"/>
    <col min="14111" max="14111" width="3" style="47" customWidth="1"/>
    <col min="14112" max="14112" width="12.6640625" style="47" customWidth="1"/>
    <col min="14113" max="14113" width="2.21875" style="47" customWidth="1"/>
    <col min="14114" max="14114" width="11.5546875" style="47"/>
    <col min="14115" max="14115" width="2.21875" style="47" customWidth="1"/>
    <col min="14116" max="14116" width="11.5546875" style="47"/>
    <col min="14117" max="14117" width="3" style="47" customWidth="1"/>
    <col min="14118" max="14118" width="4.5546875" style="47" customWidth="1"/>
    <col min="14119" max="14119" width="8.77734375" style="47" customWidth="1"/>
    <col min="14120" max="14336" width="11.5546875" style="47"/>
    <col min="14337" max="14337" width="5.33203125" style="47" customWidth="1"/>
    <col min="14338" max="14338" width="2.21875" style="47" customWidth="1"/>
    <col min="14339" max="14339" width="17.77734375" style="47" customWidth="1"/>
    <col min="14340" max="14340" width="1.44140625" style="47" customWidth="1"/>
    <col min="14341" max="14341" width="13.109375" style="47" customWidth="1"/>
    <col min="14342" max="14342" width="2.21875" style="47" customWidth="1"/>
    <col min="14343" max="14343" width="13.109375" style="47" customWidth="1"/>
    <col min="14344" max="14344" width="2.21875" style="47" customWidth="1"/>
    <col min="14345" max="14345" width="13.109375" style="47" customWidth="1"/>
    <col min="14346" max="14346" width="2.21875" style="47" customWidth="1"/>
    <col min="14347" max="14347" width="13.109375" style="47" customWidth="1"/>
    <col min="14348" max="14348" width="2.21875" style="47" customWidth="1"/>
    <col min="14349" max="14349" width="13.109375" style="47" customWidth="1"/>
    <col min="14350" max="14350" width="2.21875" style="47" customWidth="1"/>
    <col min="14351" max="14351" width="13.109375" style="47" customWidth="1"/>
    <col min="14352" max="14352" width="2.21875" style="47" customWidth="1"/>
    <col min="14353" max="14353" width="13.109375" style="47" customWidth="1"/>
    <col min="14354" max="14354" width="2.21875" style="47" customWidth="1"/>
    <col min="14355" max="14355" width="11.109375" style="47" customWidth="1"/>
    <col min="14356" max="14356" width="1.6640625" style="47" customWidth="1"/>
    <col min="14357" max="14357" width="11.5546875" style="47"/>
    <col min="14358" max="14359" width="1.44140625" style="47" customWidth="1"/>
    <col min="14360" max="14360" width="12.44140625" style="47" customWidth="1"/>
    <col min="14361" max="14361" width="2.21875" style="47" customWidth="1"/>
    <col min="14362" max="14362" width="11" style="47" customWidth="1"/>
    <col min="14363" max="14363" width="3" style="47" customWidth="1"/>
    <col min="14364" max="14364" width="10.77734375" style="47" customWidth="1"/>
    <col min="14365" max="14365" width="3" style="47" customWidth="1"/>
    <col min="14366" max="14366" width="10.6640625" style="47" bestFit="1" customWidth="1"/>
    <col min="14367" max="14367" width="3" style="47" customWidth="1"/>
    <col min="14368" max="14368" width="12.6640625" style="47" customWidth="1"/>
    <col min="14369" max="14369" width="2.21875" style="47" customWidth="1"/>
    <col min="14370" max="14370" width="11.5546875" style="47"/>
    <col min="14371" max="14371" width="2.21875" style="47" customWidth="1"/>
    <col min="14372" max="14372" width="11.5546875" style="47"/>
    <col min="14373" max="14373" width="3" style="47" customWidth="1"/>
    <col min="14374" max="14374" width="4.5546875" style="47" customWidth="1"/>
    <col min="14375" max="14375" width="8.77734375" style="47" customWidth="1"/>
    <col min="14376" max="14592" width="11.5546875" style="47"/>
    <col min="14593" max="14593" width="5.33203125" style="47" customWidth="1"/>
    <col min="14594" max="14594" width="2.21875" style="47" customWidth="1"/>
    <col min="14595" max="14595" width="17.77734375" style="47" customWidth="1"/>
    <col min="14596" max="14596" width="1.44140625" style="47" customWidth="1"/>
    <col min="14597" max="14597" width="13.109375" style="47" customWidth="1"/>
    <col min="14598" max="14598" width="2.21875" style="47" customWidth="1"/>
    <col min="14599" max="14599" width="13.109375" style="47" customWidth="1"/>
    <col min="14600" max="14600" width="2.21875" style="47" customWidth="1"/>
    <col min="14601" max="14601" width="13.109375" style="47" customWidth="1"/>
    <col min="14602" max="14602" width="2.21875" style="47" customWidth="1"/>
    <col min="14603" max="14603" width="13.109375" style="47" customWidth="1"/>
    <col min="14604" max="14604" width="2.21875" style="47" customWidth="1"/>
    <col min="14605" max="14605" width="13.109375" style="47" customWidth="1"/>
    <col min="14606" max="14606" width="2.21875" style="47" customWidth="1"/>
    <col min="14607" max="14607" width="13.109375" style="47" customWidth="1"/>
    <col min="14608" max="14608" width="2.21875" style="47" customWidth="1"/>
    <col min="14609" max="14609" width="13.109375" style="47" customWidth="1"/>
    <col min="14610" max="14610" width="2.21875" style="47" customWidth="1"/>
    <col min="14611" max="14611" width="11.109375" style="47" customWidth="1"/>
    <col min="14612" max="14612" width="1.6640625" style="47" customWidth="1"/>
    <col min="14613" max="14613" width="11.5546875" style="47"/>
    <col min="14614" max="14615" width="1.44140625" style="47" customWidth="1"/>
    <col min="14616" max="14616" width="12.44140625" style="47" customWidth="1"/>
    <col min="14617" max="14617" width="2.21875" style="47" customWidth="1"/>
    <col min="14618" max="14618" width="11" style="47" customWidth="1"/>
    <col min="14619" max="14619" width="3" style="47" customWidth="1"/>
    <col min="14620" max="14620" width="10.77734375" style="47" customWidth="1"/>
    <col min="14621" max="14621" width="3" style="47" customWidth="1"/>
    <col min="14622" max="14622" width="10.6640625" style="47" bestFit="1" customWidth="1"/>
    <col min="14623" max="14623" width="3" style="47" customWidth="1"/>
    <col min="14624" max="14624" width="12.6640625" style="47" customWidth="1"/>
    <col min="14625" max="14625" width="2.21875" style="47" customWidth="1"/>
    <col min="14626" max="14626" width="11.5546875" style="47"/>
    <col min="14627" max="14627" width="2.21875" style="47" customWidth="1"/>
    <col min="14628" max="14628" width="11.5546875" style="47"/>
    <col min="14629" max="14629" width="3" style="47" customWidth="1"/>
    <col min="14630" max="14630" width="4.5546875" style="47" customWidth="1"/>
    <col min="14631" max="14631" width="8.77734375" style="47" customWidth="1"/>
    <col min="14632" max="14848" width="11.5546875" style="47"/>
    <col min="14849" max="14849" width="5.33203125" style="47" customWidth="1"/>
    <col min="14850" max="14850" width="2.21875" style="47" customWidth="1"/>
    <col min="14851" max="14851" width="17.77734375" style="47" customWidth="1"/>
    <col min="14852" max="14852" width="1.44140625" style="47" customWidth="1"/>
    <col min="14853" max="14853" width="13.109375" style="47" customWidth="1"/>
    <col min="14854" max="14854" width="2.21875" style="47" customWidth="1"/>
    <col min="14855" max="14855" width="13.109375" style="47" customWidth="1"/>
    <col min="14856" max="14856" width="2.21875" style="47" customWidth="1"/>
    <col min="14857" max="14857" width="13.109375" style="47" customWidth="1"/>
    <col min="14858" max="14858" width="2.21875" style="47" customWidth="1"/>
    <col min="14859" max="14859" width="13.109375" style="47" customWidth="1"/>
    <col min="14860" max="14860" width="2.21875" style="47" customWidth="1"/>
    <col min="14861" max="14861" width="13.109375" style="47" customWidth="1"/>
    <col min="14862" max="14862" width="2.21875" style="47" customWidth="1"/>
    <col min="14863" max="14863" width="13.109375" style="47" customWidth="1"/>
    <col min="14864" max="14864" width="2.21875" style="47" customWidth="1"/>
    <col min="14865" max="14865" width="13.109375" style="47" customWidth="1"/>
    <col min="14866" max="14866" width="2.21875" style="47" customWidth="1"/>
    <col min="14867" max="14867" width="11.109375" style="47" customWidth="1"/>
    <col min="14868" max="14868" width="1.6640625" style="47" customWidth="1"/>
    <col min="14869" max="14869" width="11.5546875" style="47"/>
    <col min="14870" max="14871" width="1.44140625" style="47" customWidth="1"/>
    <col min="14872" max="14872" width="12.44140625" style="47" customWidth="1"/>
    <col min="14873" max="14873" width="2.21875" style="47" customWidth="1"/>
    <col min="14874" max="14874" width="11" style="47" customWidth="1"/>
    <col min="14875" max="14875" width="3" style="47" customWidth="1"/>
    <col min="14876" max="14876" width="10.77734375" style="47" customWidth="1"/>
    <col min="14877" max="14877" width="3" style="47" customWidth="1"/>
    <col min="14878" max="14878" width="10.6640625" style="47" bestFit="1" customWidth="1"/>
    <col min="14879" max="14879" width="3" style="47" customWidth="1"/>
    <col min="14880" max="14880" width="12.6640625" style="47" customWidth="1"/>
    <col min="14881" max="14881" width="2.21875" style="47" customWidth="1"/>
    <col min="14882" max="14882" width="11.5546875" style="47"/>
    <col min="14883" max="14883" width="2.21875" style="47" customWidth="1"/>
    <col min="14884" max="14884" width="11.5546875" style="47"/>
    <col min="14885" max="14885" width="3" style="47" customWidth="1"/>
    <col min="14886" max="14886" width="4.5546875" style="47" customWidth="1"/>
    <col min="14887" max="14887" width="8.77734375" style="47" customWidth="1"/>
    <col min="14888" max="15104" width="11.5546875" style="47"/>
    <col min="15105" max="15105" width="5.33203125" style="47" customWidth="1"/>
    <col min="15106" max="15106" width="2.21875" style="47" customWidth="1"/>
    <col min="15107" max="15107" width="17.77734375" style="47" customWidth="1"/>
    <col min="15108" max="15108" width="1.44140625" style="47" customWidth="1"/>
    <col min="15109" max="15109" width="13.109375" style="47" customWidth="1"/>
    <col min="15110" max="15110" width="2.21875" style="47" customWidth="1"/>
    <col min="15111" max="15111" width="13.109375" style="47" customWidth="1"/>
    <col min="15112" max="15112" width="2.21875" style="47" customWidth="1"/>
    <col min="15113" max="15113" width="13.109375" style="47" customWidth="1"/>
    <col min="15114" max="15114" width="2.21875" style="47" customWidth="1"/>
    <col min="15115" max="15115" width="13.109375" style="47" customWidth="1"/>
    <col min="15116" max="15116" width="2.21875" style="47" customWidth="1"/>
    <col min="15117" max="15117" width="13.109375" style="47" customWidth="1"/>
    <col min="15118" max="15118" width="2.21875" style="47" customWidth="1"/>
    <col min="15119" max="15119" width="13.109375" style="47" customWidth="1"/>
    <col min="15120" max="15120" width="2.21875" style="47" customWidth="1"/>
    <col min="15121" max="15121" width="13.109375" style="47" customWidth="1"/>
    <col min="15122" max="15122" width="2.21875" style="47" customWidth="1"/>
    <col min="15123" max="15123" width="11.109375" style="47" customWidth="1"/>
    <col min="15124" max="15124" width="1.6640625" style="47" customWidth="1"/>
    <col min="15125" max="15125" width="11.5546875" style="47"/>
    <col min="15126" max="15127" width="1.44140625" style="47" customWidth="1"/>
    <col min="15128" max="15128" width="12.44140625" style="47" customWidth="1"/>
    <col min="15129" max="15129" width="2.21875" style="47" customWidth="1"/>
    <col min="15130" max="15130" width="11" style="47" customWidth="1"/>
    <col min="15131" max="15131" width="3" style="47" customWidth="1"/>
    <col min="15132" max="15132" width="10.77734375" style="47" customWidth="1"/>
    <col min="15133" max="15133" width="3" style="47" customWidth="1"/>
    <col min="15134" max="15134" width="10.6640625" style="47" bestFit="1" customWidth="1"/>
    <col min="15135" max="15135" width="3" style="47" customWidth="1"/>
    <col min="15136" max="15136" width="12.6640625" style="47" customWidth="1"/>
    <col min="15137" max="15137" width="2.21875" style="47" customWidth="1"/>
    <col min="15138" max="15138" width="11.5546875" style="47"/>
    <col min="15139" max="15139" width="2.21875" style="47" customWidth="1"/>
    <col min="15140" max="15140" width="11.5546875" style="47"/>
    <col min="15141" max="15141" width="3" style="47" customWidth="1"/>
    <col min="15142" max="15142" width="4.5546875" style="47" customWidth="1"/>
    <col min="15143" max="15143" width="8.77734375" style="47" customWidth="1"/>
    <col min="15144" max="15360" width="11.5546875" style="47"/>
    <col min="15361" max="15361" width="5.33203125" style="47" customWidth="1"/>
    <col min="15362" max="15362" width="2.21875" style="47" customWidth="1"/>
    <col min="15363" max="15363" width="17.77734375" style="47" customWidth="1"/>
    <col min="15364" max="15364" width="1.44140625" style="47" customWidth="1"/>
    <col min="15365" max="15365" width="13.109375" style="47" customWidth="1"/>
    <col min="15366" max="15366" width="2.21875" style="47" customWidth="1"/>
    <col min="15367" max="15367" width="13.109375" style="47" customWidth="1"/>
    <col min="15368" max="15368" width="2.21875" style="47" customWidth="1"/>
    <col min="15369" max="15369" width="13.109375" style="47" customWidth="1"/>
    <col min="15370" max="15370" width="2.21875" style="47" customWidth="1"/>
    <col min="15371" max="15371" width="13.109375" style="47" customWidth="1"/>
    <col min="15372" max="15372" width="2.21875" style="47" customWidth="1"/>
    <col min="15373" max="15373" width="13.109375" style="47" customWidth="1"/>
    <col min="15374" max="15374" width="2.21875" style="47" customWidth="1"/>
    <col min="15375" max="15375" width="13.109375" style="47" customWidth="1"/>
    <col min="15376" max="15376" width="2.21875" style="47" customWidth="1"/>
    <col min="15377" max="15377" width="13.109375" style="47" customWidth="1"/>
    <col min="15378" max="15378" width="2.21875" style="47" customWidth="1"/>
    <col min="15379" max="15379" width="11.109375" style="47" customWidth="1"/>
    <col min="15380" max="15380" width="1.6640625" style="47" customWidth="1"/>
    <col min="15381" max="15381" width="11.5546875" style="47"/>
    <col min="15382" max="15383" width="1.44140625" style="47" customWidth="1"/>
    <col min="15384" max="15384" width="12.44140625" style="47" customWidth="1"/>
    <col min="15385" max="15385" width="2.21875" style="47" customWidth="1"/>
    <col min="15386" max="15386" width="11" style="47" customWidth="1"/>
    <col min="15387" max="15387" width="3" style="47" customWidth="1"/>
    <col min="15388" max="15388" width="10.77734375" style="47" customWidth="1"/>
    <col min="15389" max="15389" width="3" style="47" customWidth="1"/>
    <col min="15390" max="15390" width="10.6640625" style="47" bestFit="1" customWidth="1"/>
    <col min="15391" max="15391" width="3" style="47" customWidth="1"/>
    <col min="15392" max="15392" width="12.6640625" style="47" customWidth="1"/>
    <col min="15393" max="15393" width="2.21875" style="47" customWidth="1"/>
    <col min="15394" max="15394" width="11.5546875" style="47"/>
    <col min="15395" max="15395" width="2.21875" style="47" customWidth="1"/>
    <col min="15396" max="15396" width="11.5546875" style="47"/>
    <col min="15397" max="15397" width="3" style="47" customWidth="1"/>
    <col min="15398" max="15398" width="4.5546875" style="47" customWidth="1"/>
    <col min="15399" max="15399" width="8.77734375" style="47" customWidth="1"/>
    <col min="15400" max="15616" width="11.5546875" style="47"/>
    <col min="15617" max="15617" width="5.33203125" style="47" customWidth="1"/>
    <col min="15618" max="15618" width="2.21875" style="47" customWidth="1"/>
    <col min="15619" max="15619" width="17.77734375" style="47" customWidth="1"/>
    <col min="15620" max="15620" width="1.44140625" style="47" customWidth="1"/>
    <col min="15621" max="15621" width="13.109375" style="47" customWidth="1"/>
    <col min="15622" max="15622" width="2.21875" style="47" customWidth="1"/>
    <col min="15623" max="15623" width="13.109375" style="47" customWidth="1"/>
    <col min="15624" max="15624" width="2.21875" style="47" customWidth="1"/>
    <col min="15625" max="15625" width="13.109375" style="47" customWidth="1"/>
    <col min="15626" max="15626" width="2.21875" style="47" customWidth="1"/>
    <col min="15627" max="15627" width="13.109375" style="47" customWidth="1"/>
    <col min="15628" max="15628" width="2.21875" style="47" customWidth="1"/>
    <col min="15629" max="15629" width="13.109375" style="47" customWidth="1"/>
    <col min="15630" max="15630" width="2.21875" style="47" customWidth="1"/>
    <col min="15631" max="15631" width="13.109375" style="47" customWidth="1"/>
    <col min="15632" max="15632" width="2.21875" style="47" customWidth="1"/>
    <col min="15633" max="15633" width="13.109375" style="47" customWidth="1"/>
    <col min="15634" max="15634" width="2.21875" style="47" customWidth="1"/>
    <col min="15635" max="15635" width="11.109375" style="47" customWidth="1"/>
    <col min="15636" max="15636" width="1.6640625" style="47" customWidth="1"/>
    <col min="15637" max="15637" width="11.5546875" style="47"/>
    <col min="15638" max="15639" width="1.44140625" style="47" customWidth="1"/>
    <col min="15640" max="15640" width="12.44140625" style="47" customWidth="1"/>
    <col min="15641" max="15641" width="2.21875" style="47" customWidth="1"/>
    <col min="15642" max="15642" width="11" style="47" customWidth="1"/>
    <col min="15643" max="15643" width="3" style="47" customWidth="1"/>
    <col min="15644" max="15644" width="10.77734375" style="47" customWidth="1"/>
    <col min="15645" max="15645" width="3" style="47" customWidth="1"/>
    <col min="15646" max="15646" width="10.6640625" style="47" bestFit="1" customWidth="1"/>
    <col min="15647" max="15647" width="3" style="47" customWidth="1"/>
    <col min="15648" max="15648" width="12.6640625" style="47" customWidth="1"/>
    <col min="15649" max="15649" width="2.21875" style="47" customWidth="1"/>
    <col min="15650" max="15650" width="11.5546875" style="47"/>
    <col min="15651" max="15651" width="2.21875" style="47" customWidth="1"/>
    <col min="15652" max="15652" width="11.5546875" style="47"/>
    <col min="15653" max="15653" width="3" style="47" customWidth="1"/>
    <col min="15654" max="15654" width="4.5546875" style="47" customWidth="1"/>
    <col min="15655" max="15655" width="8.77734375" style="47" customWidth="1"/>
    <col min="15656" max="15872" width="11.5546875" style="47"/>
    <col min="15873" max="15873" width="5.33203125" style="47" customWidth="1"/>
    <col min="15874" max="15874" width="2.21875" style="47" customWidth="1"/>
    <col min="15875" max="15875" width="17.77734375" style="47" customWidth="1"/>
    <col min="15876" max="15876" width="1.44140625" style="47" customWidth="1"/>
    <col min="15877" max="15877" width="13.109375" style="47" customWidth="1"/>
    <col min="15878" max="15878" width="2.21875" style="47" customWidth="1"/>
    <col min="15879" max="15879" width="13.109375" style="47" customWidth="1"/>
    <col min="15880" max="15880" width="2.21875" style="47" customWidth="1"/>
    <col min="15881" max="15881" width="13.109375" style="47" customWidth="1"/>
    <col min="15882" max="15882" width="2.21875" style="47" customWidth="1"/>
    <col min="15883" max="15883" width="13.109375" style="47" customWidth="1"/>
    <col min="15884" max="15884" width="2.21875" style="47" customWidth="1"/>
    <col min="15885" max="15885" width="13.109375" style="47" customWidth="1"/>
    <col min="15886" max="15886" width="2.21875" style="47" customWidth="1"/>
    <col min="15887" max="15887" width="13.109375" style="47" customWidth="1"/>
    <col min="15888" max="15888" width="2.21875" style="47" customWidth="1"/>
    <col min="15889" max="15889" width="13.109375" style="47" customWidth="1"/>
    <col min="15890" max="15890" width="2.21875" style="47" customWidth="1"/>
    <col min="15891" max="15891" width="11.109375" style="47" customWidth="1"/>
    <col min="15892" max="15892" width="1.6640625" style="47" customWidth="1"/>
    <col min="15893" max="15893" width="11.5546875" style="47"/>
    <col min="15894" max="15895" width="1.44140625" style="47" customWidth="1"/>
    <col min="15896" max="15896" width="12.44140625" style="47" customWidth="1"/>
    <col min="15897" max="15897" width="2.21875" style="47" customWidth="1"/>
    <col min="15898" max="15898" width="11" style="47" customWidth="1"/>
    <col min="15899" max="15899" width="3" style="47" customWidth="1"/>
    <col min="15900" max="15900" width="10.77734375" style="47" customWidth="1"/>
    <col min="15901" max="15901" width="3" style="47" customWidth="1"/>
    <col min="15902" max="15902" width="10.6640625" style="47" bestFit="1" customWidth="1"/>
    <col min="15903" max="15903" width="3" style="47" customWidth="1"/>
    <col min="15904" max="15904" width="12.6640625" style="47" customWidth="1"/>
    <col min="15905" max="15905" width="2.21875" style="47" customWidth="1"/>
    <col min="15906" max="15906" width="11.5546875" style="47"/>
    <col min="15907" max="15907" width="2.21875" style="47" customWidth="1"/>
    <col min="15908" max="15908" width="11.5546875" style="47"/>
    <col min="15909" max="15909" width="3" style="47" customWidth="1"/>
    <col min="15910" max="15910" width="4.5546875" style="47" customWidth="1"/>
    <col min="15911" max="15911" width="8.77734375" style="47" customWidth="1"/>
    <col min="15912" max="16128" width="11.5546875" style="47"/>
    <col min="16129" max="16129" width="5.33203125" style="47" customWidth="1"/>
    <col min="16130" max="16130" width="2.21875" style="47" customWidth="1"/>
    <col min="16131" max="16131" width="17.77734375" style="47" customWidth="1"/>
    <col min="16132" max="16132" width="1.44140625" style="47" customWidth="1"/>
    <col min="16133" max="16133" width="13.109375" style="47" customWidth="1"/>
    <col min="16134" max="16134" width="2.21875" style="47" customWidth="1"/>
    <col min="16135" max="16135" width="13.109375" style="47" customWidth="1"/>
    <col min="16136" max="16136" width="2.21875" style="47" customWidth="1"/>
    <col min="16137" max="16137" width="13.109375" style="47" customWidth="1"/>
    <col min="16138" max="16138" width="2.21875" style="47" customWidth="1"/>
    <col min="16139" max="16139" width="13.109375" style="47" customWidth="1"/>
    <col min="16140" max="16140" width="2.21875" style="47" customWidth="1"/>
    <col min="16141" max="16141" width="13.109375" style="47" customWidth="1"/>
    <col min="16142" max="16142" width="2.21875" style="47" customWidth="1"/>
    <col min="16143" max="16143" width="13.109375" style="47" customWidth="1"/>
    <col min="16144" max="16144" width="2.21875" style="47" customWidth="1"/>
    <col min="16145" max="16145" width="13.109375" style="47" customWidth="1"/>
    <col min="16146" max="16146" width="2.21875" style="47" customWidth="1"/>
    <col min="16147" max="16147" width="11.109375" style="47" customWidth="1"/>
    <col min="16148" max="16148" width="1.6640625" style="47" customWidth="1"/>
    <col min="16149" max="16149" width="11.5546875" style="47"/>
    <col min="16150" max="16151" width="1.44140625" style="47" customWidth="1"/>
    <col min="16152" max="16152" width="12.44140625" style="47" customWidth="1"/>
    <col min="16153" max="16153" width="2.21875" style="47" customWidth="1"/>
    <col min="16154" max="16154" width="11" style="47" customWidth="1"/>
    <col min="16155" max="16155" width="3" style="47" customWidth="1"/>
    <col min="16156" max="16156" width="10.77734375" style="47" customWidth="1"/>
    <col min="16157" max="16157" width="3" style="47" customWidth="1"/>
    <col min="16158" max="16158" width="10.6640625" style="47" bestFit="1" customWidth="1"/>
    <col min="16159" max="16159" width="3" style="47" customWidth="1"/>
    <col min="16160" max="16160" width="12.6640625" style="47" customWidth="1"/>
    <col min="16161" max="16161" width="2.21875" style="47" customWidth="1"/>
    <col min="16162" max="16162" width="11.5546875" style="47"/>
    <col min="16163" max="16163" width="2.21875" style="47" customWidth="1"/>
    <col min="16164" max="16164" width="11.5546875" style="47"/>
    <col min="16165" max="16165" width="3" style="47" customWidth="1"/>
    <col min="16166" max="16166" width="4.5546875" style="47" customWidth="1"/>
    <col min="16167" max="16167" width="8.77734375" style="47" customWidth="1"/>
    <col min="16168" max="16384" width="11.5546875" style="47"/>
  </cols>
  <sheetData>
    <row r="1" spans="1:40" s="46" customFormat="1" ht="10.5" customHeight="1" x14ac:dyDescent="0.3">
      <c r="C1" s="47"/>
      <c r="U1" s="49" t="s">
        <v>42</v>
      </c>
      <c r="X1" s="50" t="s">
        <v>43</v>
      </c>
      <c r="AA1" s="50"/>
      <c r="AB1" s="50"/>
      <c r="AC1" s="50"/>
      <c r="AD1" s="88"/>
      <c r="AL1" s="49" t="s">
        <v>315</v>
      </c>
      <c r="AM1" s="49"/>
    </row>
    <row r="2" spans="1:40" s="46" customFormat="1" ht="10.5" customHeight="1" x14ac:dyDescent="0.3">
      <c r="A2" s="51"/>
      <c r="C2" s="47"/>
      <c r="U2" s="49" t="s">
        <v>253</v>
      </c>
      <c r="X2" s="50" t="s">
        <v>254</v>
      </c>
      <c r="AA2" s="50"/>
      <c r="AB2" s="50"/>
      <c r="AC2" s="50"/>
      <c r="AD2" s="88"/>
      <c r="AL2" s="49" t="s">
        <v>316</v>
      </c>
      <c r="AM2" s="49"/>
    </row>
    <row r="3" spans="1:40" s="46" customFormat="1" ht="10.5" customHeight="1" x14ac:dyDescent="0.3">
      <c r="A3" s="52"/>
      <c r="C3" s="47"/>
      <c r="U3" s="49" t="s">
        <v>48</v>
      </c>
      <c r="X3" s="53" t="s">
        <v>49</v>
      </c>
      <c r="AA3" s="50"/>
      <c r="AB3" s="50"/>
      <c r="AC3" s="50"/>
      <c r="AD3" s="88"/>
    </row>
    <row r="4" spans="1:40" ht="9.6" customHeight="1" x14ac:dyDescent="0.3"/>
    <row r="5" spans="1:40" ht="9.6" customHeight="1" x14ac:dyDescent="0.3"/>
    <row r="6" spans="1:40" ht="9.6" customHeight="1" x14ac:dyDescent="0.3"/>
    <row r="7" spans="1:40" ht="9.6" customHeight="1" x14ac:dyDescent="0.3"/>
    <row r="8" spans="1:40" ht="9.6" customHeight="1" x14ac:dyDescent="0.3">
      <c r="AD8" s="54"/>
      <c r="AF8" s="57" t="s">
        <v>65</v>
      </c>
      <c r="AG8" s="57"/>
      <c r="AH8" s="57"/>
      <c r="AI8" s="57"/>
      <c r="AJ8" s="57"/>
    </row>
    <row r="9" spans="1:40" ht="9.6" customHeight="1" x14ac:dyDescent="0.3">
      <c r="M9" s="58"/>
      <c r="AJ9" s="58"/>
    </row>
    <row r="10" spans="1:40" ht="9.6" customHeight="1" x14ac:dyDescent="0.3">
      <c r="E10" s="58" t="s">
        <v>317</v>
      </c>
      <c r="G10" s="58" t="s">
        <v>318</v>
      </c>
      <c r="I10" s="58" t="s">
        <v>319</v>
      </c>
      <c r="K10" s="58" t="s">
        <v>320</v>
      </c>
      <c r="M10" s="58" t="s">
        <v>321</v>
      </c>
      <c r="O10" s="58" t="s">
        <v>322</v>
      </c>
      <c r="Q10" s="58" t="s">
        <v>323</v>
      </c>
      <c r="U10" s="58"/>
      <c r="X10" s="58" t="s">
        <v>324</v>
      </c>
      <c r="Z10" s="58" t="s">
        <v>325</v>
      </c>
      <c r="AA10" s="58"/>
      <c r="AB10" s="58" t="s">
        <v>326</v>
      </c>
      <c r="AC10" s="58"/>
      <c r="AD10" s="58" t="s">
        <v>327</v>
      </c>
      <c r="AH10" s="58" t="s">
        <v>63</v>
      </c>
      <c r="AJ10" s="58" t="s">
        <v>64</v>
      </c>
    </row>
    <row r="11" spans="1:40" ht="9.6" customHeight="1" x14ac:dyDescent="0.3">
      <c r="A11" s="93" t="s">
        <v>71</v>
      </c>
      <c r="C11" s="93" t="s">
        <v>73</v>
      </c>
      <c r="E11" s="93" t="s">
        <v>328</v>
      </c>
      <c r="G11" s="93" t="s">
        <v>329</v>
      </c>
      <c r="I11" s="93" t="s">
        <v>330</v>
      </c>
      <c r="K11" s="93" t="s">
        <v>330</v>
      </c>
      <c r="M11" s="93" t="s">
        <v>330</v>
      </c>
      <c r="O11" s="93" t="s">
        <v>331</v>
      </c>
      <c r="Q11" s="93" t="s">
        <v>332</v>
      </c>
      <c r="S11" s="93" t="s">
        <v>333</v>
      </c>
      <c r="U11" s="93" t="s">
        <v>334</v>
      </c>
      <c r="X11" s="93" t="s">
        <v>335</v>
      </c>
      <c r="Z11" s="93" t="s">
        <v>336</v>
      </c>
      <c r="AA11" s="58"/>
      <c r="AB11" s="93" t="s">
        <v>337</v>
      </c>
      <c r="AC11" s="58"/>
      <c r="AD11" s="93" t="s">
        <v>338</v>
      </c>
      <c r="AF11" s="93" t="s">
        <v>74</v>
      </c>
      <c r="AH11" s="93" t="s">
        <v>75</v>
      </c>
      <c r="AJ11" s="93" t="s">
        <v>80</v>
      </c>
      <c r="AL11" s="93" t="s">
        <v>71</v>
      </c>
      <c r="AM11" s="58"/>
    </row>
    <row r="12" spans="1:40" ht="8.85" customHeight="1" x14ac:dyDescent="0.3"/>
    <row r="13" spans="1:40" ht="8.85" customHeight="1" x14ac:dyDescent="0.3">
      <c r="B13" s="47" t="s">
        <v>281</v>
      </c>
      <c r="Z13" s="94"/>
      <c r="AB13" s="94"/>
    </row>
    <row r="14" spans="1:40" ht="8.85" customHeight="1" x14ac:dyDescent="0.3">
      <c r="A14" s="47">
        <v>1</v>
      </c>
      <c r="B14" s="60"/>
      <c r="C14" s="47" t="s">
        <v>84</v>
      </c>
      <c r="D14" s="60"/>
      <c r="E14" s="63">
        <v>37440281</v>
      </c>
      <c r="F14" s="60"/>
      <c r="G14" s="63">
        <v>11534144</v>
      </c>
      <c r="H14" s="60"/>
      <c r="I14" s="63">
        <v>37042157</v>
      </c>
      <c r="J14" s="60"/>
      <c r="K14" s="63">
        <v>0</v>
      </c>
      <c r="L14" s="60"/>
      <c r="M14" s="63">
        <v>77526</v>
      </c>
      <c r="N14" s="60"/>
      <c r="O14" s="63">
        <v>3603341</v>
      </c>
      <c r="P14" s="60"/>
      <c r="Q14" s="63">
        <v>7117986</v>
      </c>
      <c r="R14" s="60"/>
      <c r="S14" s="63">
        <v>2137890</v>
      </c>
      <c r="T14" s="60"/>
      <c r="U14" s="63">
        <v>104221</v>
      </c>
      <c r="V14" s="60"/>
      <c r="W14" s="60"/>
      <c r="X14" s="63">
        <v>4762880</v>
      </c>
      <c r="Y14" s="60"/>
      <c r="Z14" s="63">
        <v>21934868</v>
      </c>
      <c r="AA14" s="63"/>
      <c r="AB14" s="63">
        <v>0</v>
      </c>
      <c r="AC14" s="63"/>
      <c r="AD14" s="63">
        <v>926649</v>
      </c>
      <c r="AE14" s="60"/>
      <c r="AF14" s="63">
        <f>SUM(E14:AD14)</f>
        <v>126681943</v>
      </c>
      <c r="AG14" s="95"/>
      <c r="AH14" s="64">
        <f>AF14/AN14</f>
        <v>794.40851712266488</v>
      </c>
      <c r="AI14" s="60"/>
      <c r="AJ14" s="65">
        <f>IF(AH$60,AH14/AH$60*100,0)</f>
        <v>116.63140501178044</v>
      </c>
      <c r="AK14" s="92"/>
      <c r="AL14" s="47">
        <v>1</v>
      </c>
      <c r="AN14" s="92">
        <v>159467</v>
      </c>
    </row>
    <row r="15" spans="1:40" ht="8.85" customHeight="1" x14ac:dyDescent="0.3">
      <c r="A15" s="47">
        <v>2</v>
      </c>
      <c r="B15" s="60"/>
      <c r="C15" s="47" t="s">
        <v>85</v>
      </c>
      <c r="D15" s="60"/>
      <c r="E15" s="69">
        <v>4753295</v>
      </c>
      <c r="F15" s="60"/>
      <c r="G15" s="69">
        <v>234777</v>
      </c>
      <c r="H15" s="60"/>
      <c r="I15" s="69">
        <v>1289976</v>
      </c>
      <c r="J15" s="60"/>
      <c r="K15" s="69">
        <v>0</v>
      </c>
      <c r="L15" s="60"/>
      <c r="M15" s="69">
        <v>257137</v>
      </c>
      <c r="N15" s="60"/>
      <c r="O15" s="69">
        <v>395621</v>
      </c>
      <c r="P15" s="60"/>
      <c r="Q15" s="69">
        <v>201806</v>
      </c>
      <c r="R15" s="60"/>
      <c r="S15" s="69">
        <v>462985</v>
      </c>
      <c r="T15" s="60"/>
      <c r="U15" s="69">
        <v>23267</v>
      </c>
      <c r="V15" s="60"/>
      <c r="W15" s="60"/>
      <c r="X15" s="69">
        <v>1353825</v>
      </c>
      <c r="Y15" s="60"/>
      <c r="Z15" s="69">
        <v>5872031</v>
      </c>
      <c r="AA15" s="69"/>
      <c r="AB15" s="69">
        <v>0</v>
      </c>
      <c r="AC15" s="69"/>
      <c r="AD15" s="69">
        <v>0</v>
      </c>
      <c r="AE15" s="60"/>
      <c r="AF15" s="69">
        <f>SUM(E15:AD15)</f>
        <v>14844720</v>
      </c>
      <c r="AG15" s="60"/>
      <c r="AH15" s="65">
        <f>AF15/AN15</f>
        <v>862.11278239154421</v>
      </c>
      <c r="AI15" s="60"/>
      <c r="AJ15" s="65">
        <f>IF(AH$60,AH15/AH$60*100,0)</f>
        <v>126.57143386771527</v>
      </c>
      <c r="AK15" s="92"/>
      <c r="AL15" s="47">
        <v>2</v>
      </c>
      <c r="AN15" s="92">
        <v>17219</v>
      </c>
    </row>
    <row r="16" spans="1:40" ht="8.85" customHeight="1" x14ac:dyDescent="0.3">
      <c r="A16" s="47">
        <v>3</v>
      </c>
      <c r="B16" s="60"/>
      <c r="C16" s="47" t="s">
        <v>86</v>
      </c>
      <c r="D16" s="60"/>
      <c r="E16" s="69">
        <v>481248</v>
      </c>
      <c r="F16" s="60"/>
      <c r="G16" s="69">
        <v>366011</v>
      </c>
      <c r="H16" s="60"/>
      <c r="I16" s="69">
        <v>188928</v>
      </c>
      <c r="J16" s="60"/>
      <c r="K16" s="69">
        <v>0</v>
      </c>
      <c r="L16" s="60"/>
      <c r="M16" s="69">
        <v>148416</v>
      </c>
      <c r="N16" s="60"/>
      <c r="O16" s="69">
        <v>35005</v>
      </c>
      <c r="P16" s="60"/>
      <c r="Q16" s="69">
        <v>73047</v>
      </c>
      <c r="R16" s="60"/>
      <c r="S16" s="69">
        <v>0</v>
      </c>
      <c r="T16" s="60"/>
      <c r="U16" s="69">
        <v>0</v>
      </c>
      <c r="V16" s="60"/>
      <c r="W16" s="60"/>
      <c r="X16" s="69">
        <v>17281</v>
      </c>
      <c r="Y16" s="60"/>
      <c r="Z16" s="69">
        <v>391982</v>
      </c>
      <c r="AA16" s="69"/>
      <c r="AB16" s="69">
        <v>0</v>
      </c>
      <c r="AC16" s="69"/>
      <c r="AD16" s="69">
        <v>0</v>
      </c>
      <c r="AE16" s="60"/>
      <c r="AF16" s="69">
        <f>SUM(E16:AD16)</f>
        <v>1701918</v>
      </c>
      <c r="AG16" s="60"/>
      <c r="AH16" s="65">
        <f>AF16/AN16</f>
        <v>256.27435627164584</v>
      </c>
      <c r="AI16" s="60"/>
      <c r="AJ16" s="65">
        <f>IF(AH$60,AH16/AH$60*100,0)</f>
        <v>37.625022386103609</v>
      </c>
      <c r="AK16" s="92"/>
      <c r="AL16" s="47">
        <v>3</v>
      </c>
      <c r="AN16" s="92">
        <v>6641</v>
      </c>
    </row>
    <row r="17" spans="1:40" ht="8.85" customHeight="1" x14ac:dyDescent="0.3">
      <c r="A17" s="47">
        <v>4</v>
      </c>
      <c r="B17" s="60"/>
      <c r="C17" s="47" t="s">
        <v>87</v>
      </c>
      <c r="D17" s="60"/>
      <c r="E17" s="69">
        <v>12202161</v>
      </c>
      <c r="F17" s="60"/>
      <c r="G17" s="69">
        <v>4477998</v>
      </c>
      <c r="H17" s="60"/>
      <c r="I17" s="69">
        <v>7648188</v>
      </c>
      <c r="J17" s="60"/>
      <c r="K17" s="69">
        <v>0</v>
      </c>
      <c r="L17" s="60"/>
      <c r="M17" s="69">
        <v>949985</v>
      </c>
      <c r="N17" s="60"/>
      <c r="O17" s="69">
        <v>1244963</v>
      </c>
      <c r="P17" s="60"/>
      <c r="Q17" s="69">
        <v>853716</v>
      </c>
      <c r="R17" s="60"/>
      <c r="S17" s="69">
        <v>602077</v>
      </c>
      <c r="T17" s="60"/>
      <c r="U17" s="69">
        <v>127872</v>
      </c>
      <c r="V17" s="60"/>
      <c r="W17" s="60"/>
      <c r="X17" s="69">
        <v>3792490</v>
      </c>
      <c r="Y17" s="60"/>
      <c r="Z17" s="69">
        <v>11032143</v>
      </c>
      <c r="AA17" s="69"/>
      <c r="AB17" s="69">
        <v>0</v>
      </c>
      <c r="AC17" s="69"/>
      <c r="AD17" s="69">
        <v>0</v>
      </c>
      <c r="AE17" s="60"/>
      <c r="AF17" s="69">
        <f>SUM(E17:AD17)</f>
        <v>42931593</v>
      </c>
      <c r="AG17" s="60"/>
      <c r="AH17" s="65">
        <f>AF17/AN17</f>
        <v>840.97145935357491</v>
      </c>
      <c r="AI17" s="60"/>
      <c r="AJ17" s="65">
        <f>IF(AH$60,AH17/AH$60*100,0)</f>
        <v>123.46756204788993</v>
      </c>
      <c r="AK17" s="92"/>
      <c r="AL17" s="47">
        <v>4</v>
      </c>
      <c r="AN17" s="92">
        <v>51050</v>
      </c>
    </row>
    <row r="18" spans="1:40" ht="8.85" customHeight="1" x14ac:dyDescent="0.3">
      <c r="A18" s="47">
        <v>5</v>
      </c>
      <c r="B18" s="60"/>
      <c r="C18" s="47" t="s">
        <v>88</v>
      </c>
      <c r="D18" s="60"/>
      <c r="E18" s="69">
        <v>51037755</v>
      </c>
      <c r="F18" s="60"/>
      <c r="G18" s="69">
        <v>10919483</v>
      </c>
      <c r="H18" s="60"/>
      <c r="I18" s="69">
        <v>29019712</v>
      </c>
      <c r="J18" s="60"/>
      <c r="K18" s="69">
        <v>0</v>
      </c>
      <c r="L18" s="60"/>
      <c r="M18" s="69">
        <v>6652417</v>
      </c>
      <c r="N18" s="60"/>
      <c r="O18" s="69">
        <v>1668382</v>
      </c>
      <c r="P18" s="60"/>
      <c r="Q18" s="69">
        <v>6387934</v>
      </c>
      <c r="R18" s="60"/>
      <c r="S18" s="69">
        <v>4778931</v>
      </c>
      <c r="T18" s="60"/>
      <c r="U18" s="69">
        <v>244532</v>
      </c>
      <c r="V18" s="60"/>
      <c r="W18" s="60"/>
      <c r="X18" s="69">
        <v>5574307</v>
      </c>
      <c r="Y18" s="60"/>
      <c r="Z18" s="69">
        <v>29993174</v>
      </c>
      <c r="AA18" s="69"/>
      <c r="AB18" s="69">
        <v>0</v>
      </c>
      <c r="AC18" s="69"/>
      <c r="AD18" s="69">
        <v>2919185</v>
      </c>
      <c r="AE18" s="60"/>
      <c r="AF18" s="69">
        <f>SUM(E18:AD18)</f>
        <v>149195812</v>
      </c>
      <c r="AG18" s="60"/>
      <c r="AH18" s="70">
        <f>AF18/AN18</f>
        <v>598.16620827352835</v>
      </c>
      <c r="AI18" s="60"/>
      <c r="AJ18" s="70">
        <f>IF(AH$60,AH18/AH$60*100,0)</f>
        <v>87.82001174181579</v>
      </c>
      <c r="AK18" s="92"/>
      <c r="AL18" s="47">
        <v>5</v>
      </c>
      <c r="AN18" s="92">
        <v>249422</v>
      </c>
    </row>
    <row r="19" spans="1:40" ht="8.85" customHeight="1" x14ac:dyDescent="0.3">
      <c r="A19" s="71"/>
      <c r="B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71"/>
      <c r="AM19" s="71"/>
      <c r="AN19" s="60"/>
    </row>
    <row r="20" spans="1:40" ht="8.85" customHeight="1" x14ac:dyDescent="0.3">
      <c r="A20" s="47">
        <v>6</v>
      </c>
      <c r="B20" s="60"/>
      <c r="C20" s="47" t="s">
        <v>89</v>
      </c>
      <c r="D20" s="60"/>
      <c r="E20" s="69">
        <v>8677937</v>
      </c>
      <c r="F20" s="60"/>
      <c r="G20" s="69">
        <v>954412</v>
      </c>
      <c r="H20" s="60"/>
      <c r="I20" s="69">
        <v>3555784</v>
      </c>
      <c r="J20" s="60"/>
      <c r="K20" s="69">
        <v>0</v>
      </c>
      <c r="L20" s="60"/>
      <c r="M20" s="69">
        <v>485100</v>
      </c>
      <c r="N20" s="60"/>
      <c r="O20" s="69">
        <v>470868</v>
      </c>
      <c r="P20" s="60"/>
      <c r="Q20" s="69">
        <v>0</v>
      </c>
      <c r="R20" s="60"/>
      <c r="S20" s="69">
        <v>614123</v>
      </c>
      <c r="T20" s="60"/>
      <c r="U20" s="69">
        <v>0</v>
      </c>
      <c r="V20" s="60"/>
      <c r="W20" s="60"/>
      <c r="X20" s="69">
        <v>1202305</v>
      </c>
      <c r="Y20" s="60"/>
      <c r="Z20" s="69">
        <v>7751813</v>
      </c>
      <c r="AA20" s="69"/>
      <c r="AB20" s="69">
        <v>0</v>
      </c>
      <c r="AC20" s="69"/>
      <c r="AD20" s="69">
        <v>0</v>
      </c>
      <c r="AE20" s="60"/>
      <c r="AF20" s="69">
        <f>SUM(E20:AD20)</f>
        <v>23712342</v>
      </c>
      <c r="AG20" s="60"/>
      <c r="AH20" s="70">
        <f>AF20/AN20</f>
        <v>1305.0270776004402</v>
      </c>
      <c r="AI20" s="60"/>
      <c r="AJ20" s="70">
        <f>IF(AH$60,AH20/AH$60*100,0)</f>
        <v>191.59807373446728</v>
      </c>
      <c r="AK20" s="92"/>
      <c r="AL20" s="47">
        <v>6</v>
      </c>
      <c r="AN20" s="92">
        <v>18170</v>
      </c>
    </row>
    <row r="21" spans="1:40" ht="8.85" customHeight="1" x14ac:dyDescent="0.3">
      <c r="A21" s="47">
        <v>7</v>
      </c>
      <c r="B21" s="60"/>
      <c r="C21" s="47" t="s">
        <v>90</v>
      </c>
      <c r="D21" s="60"/>
      <c r="E21" s="69">
        <v>1614600</v>
      </c>
      <c r="F21" s="60"/>
      <c r="G21" s="69">
        <v>390388</v>
      </c>
      <c r="H21" s="60"/>
      <c r="I21" s="69">
        <v>541654</v>
      </c>
      <c r="J21" s="60"/>
      <c r="K21" s="69">
        <v>356</v>
      </c>
      <c r="L21" s="60"/>
      <c r="M21" s="69">
        <v>162104</v>
      </c>
      <c r="N21" s="60"/>
      <c r="O21" s="69">
        <v>250210</v>
      </c>
      <c r="P21" s="60"/>
      <c r="Q21" s="69">
        <v>21754</v>
      </c>
      <c r="R21" s="60"/>
      <c r="S21" s="69">
        <v>102597</v>
      </c>
      <c r="T21" s="60"/>
      <c r="U21" s="69">
        <v>0</v>
      </c>
      <c r="V21" s="60"/>
      <c r="W21" s="60"/>
      <c r="X21" s="69">
        <v>35023</v>
      </c>
      <c r="Y21" s="60"/>
      <c r="Z21" s="69">
        <v>982252</v>
      </c>
      <c r="AA21" s="69"/>
      <c r="AB21" s="69">
        <v>0</v>
      </c>
      <c r="AC21" s="69"/>
      <c r="AD21" s="69">
        <v>23620</v>
      </c>
      <c r="AE21" s="60"/>
      <c r="AF21" s="69">
        <f>SUM(E21:AD21)</f>
        <v>4124558</v>
      </c>
      <c r="AG21" s="60"/>
      <c r="AH21" s="70">
        <f>AF21/AN21</f>
        <v>718.93986404043926</v>
      </c>
      <c r="AI21" s="60"/>
      <c r="AJ21" s="70">
        <f>IF(AH$60,AH21/AH$60*100,0)</f>
        <v>105.55144444538651</v>
      </c>
      <c r="AK21" s="92"/>
      <c r="AL21" s="47">
        <v>7</v>
      </c>
      <c r="AN21" s="92">
        <v>5737</v>
      </c>
    </row>
    <row r="22" spans="1:40" ht="8.85" customHeight="1" x14ac:dyDescent="0.3">
      <c r="A22" s="47">
        <v>8</v>
      </c>
      <c r="B22" s="60"/>
      <c r="C22" s="47" t="s">
        <v>91</v>
      </c>
      <c r="D22" s="60"/>
      <c r="E22" s="69">
        <v>10288877</v>
      </c>
      <c r="F22" s="60"/>
      <c r="G22" s="69">
        <v>930704</v>
      </c>
      <c r="H22" s="60"/>
      <c r="I22" s="69">
        <v>5413194</v>
      </c>
      <c r="J22" s="60"/>
      <c r="K22" s="69">
        <v>0</v>
      </c>
      <c r="L22" s="60"/>
      <c r="M22" s="69">
        <v>1441045</v>
      </c>
      <c r="N22" s="60"/>
      <c r="O22" s="69">
        <v>1008685</v>
      </c>
      <c r="P22" s="60"/>
      <c r="Q22" s="69">
        <v>391854</v>
      </c>
      <c r="R22" s="60"/>
      <c r="S22" s="69">
        <v>0</v>
      </c>
      <c r="T22" s="60"/>
      <c r="U22" s="69">
        <v>0</v>
      </c>
      <c r="V22" s="60"/>
      <c r="W22" s="60"/>
      <c r="X22" s="69">
        <v>1604702</v>
      </c>
      <c r="Y22" s="60"/>
      <c r="Z22" s="69">
        <v>9026682</v>
      </c>
      <c r="AA22" s="69"/>
      <c r="AB22" s="69">
        <v>0</v>
      </c>
      <c r="AC22" s="69"/>
      <c r="AD22" s="69">
        <v>0</v>
      </c>
      <c r="AE22" s="60"/>
      <c r="AF22" s="69">
        <f>SUM(E22:AD22)</f>
        <v>30105743</v>
      </c>
      <c r="AG22" s="60"/>
      <c r="AH22" s="70">
        <f>AF22/AN22</f>
        <v>706.87351490960316</v>
      </c>
      <c r="AI22" s="60"/>
      <c r="AJ22" s="70">
        <f>IF(AH$60,AH22/AH$60*100,0)</f>
        <v>103.77991855894541</v>
      </c>
      <c r="AK22" s="92"/>
      <c r="AL22" s="47">
        <v>8</v>
      </c>
      <c r="AN22" s="92">
        <v>42590</v>
      </c>
    </row>
    <row r="23" spans="1:40" ht="8.85" customHeight="1" x14ac:dyDescent="0.3">
      <c r="A23" s="47">
        <v>9</v>
      </c>
      <c r="B23" s="60"/>
      <c r="C23" s="47" t="s">
        <v>93</v>
      </c>
      <c r="D23" s="60"/>
      <c r="E23" s="69">
        <v>0</v>
      </c>
      <c r="F23" s="60"/>
      <c r="G23" s="69">
        <v>0</v>
      </c>
      <c r="H23" s="60"/>
      <c r="I23" s="69">
        <v>0</v>
      </c>
      <c r="J23" s="60"/>
      <c r="K23" s="69">
        <v>0</v>
      </c>
      <c r="L23" s="60"/>
      <c r="M23" s="69">
        <v>0</v>
      </c>
      <c r="N23" s="60"/>
      <c r="O23" s="69">
        <v>0</v>
      </c>
      <c r="P23" s="60"/>
      <c r="Q23" s="69">
        <v>0</v>
      </c>
      <c r="R23" s="60"/>
      <c r="S23" s="69">
        <v>0</v>
      </c>
      <c r="T23" s="60"/>
      <c r="U23" s="69">
        <v>0</v>
      </c>
      <c r="V23" s="60"/>
      <c r="W23" s="60"/>
      <c r="X23" s="69">
        <v>0</v>
      </c>
      <c r="Y23" s="60"/>
      <c r="Z23" s="69">
        <v>0</v>
      </c>
      <c r="AA23" s="69"/>
      <c r="AB23" s="69">
        <v>0</v>
      </c>
      <c r="AC23" s="69"/>
      <c r="AD23" s="69">
        <v>0</v>
      </c>
      <c r="AE23" s="60"/>
      <c r="AF23" s="69">
        <f>SUM(E23:AD23)</f>
        <v>0</v>
      </c>
      <c r="AG23" s="60"/>
      <c r="AH23" s="70">
        <f>AF23/AN23</f>
        <v>0</v>
      </c>
      <c r="AI23" s="60"/>
      <c r="AJ23" s="70">
        <f>IF(AH$60,AH23/AH$60*100,0)</f>
        <v>0</v>
      </c>
      <c r="AK23" s="92"/>
      <c r="AL23" s="47">
        <v>9</v>
      </c>
      <c r="AN23" s="92">
        <v>5766</v>
      </c>
    </row>
    <row r="24" spans="1:40" ht="8.85" customHeight="1" x14ac:dyDescent="0.3">
      <c r="A24" s="47">
        <v>10</v>
      </c>
      <c r="B24" s="60"/>
      <c r="C24" s="47" t="s">
        <v>94</v>
      </c>
      <c r="D24" s="60"/>
      <c r="E24" s="69">
        <v>12555783</v>
      </c>
      <c r="F24" s="60"/>
      <c r="G24" s="69">
        <v>1686103</v>
      </c>
      <c r="H24" s="60"/>
      <c r="I24" s="69">
        <v>8575536</v>
      </c>
      <c r="J24" s="60"/>
      <c r="K24" s="69">
        <v>0</v>
      </c>
      <c r="L24" s="60"/>
      <c r="M24" s="69">
        <v>676354</v>
      </c>
      <c r="N24" s="60"/>
      <c r="O24" s="69">
        <v>2995594</v>
      </c>
      <c r="P24" s="60"/>
      <c r="Q24" s="69">
        <v>962976</v>
      </c>
      <c r="R24" s="60"/>
      <c r="S24" s="69">
        <v>518370</v>
      </c>
      <c r="T24" s="60"/>
      <c r="U24" s="69">
        <v>0</v>
      </c>
      <c r="V24" s="60"/>
      <c r="W24" s="60"/>
      <c r="X24" s="69">
        <v>238642</v>
      </c>
      <c r="Y24" s="60"/>
      <c r="Z24" s="69">
        <v>5503374</v>
      </c>
      <c r="AA24" s="69"/>
      <c r="AB24" s="69">
        <v>0</v>
      </c>
      <c r="AC24" s="69"/>
      <c r="AD24" s="69">
        <v>2853896</v>
      </c>
      <c r="AE24" s="60"/>
      <c r="AF24" s="69">
        <f>SUM(E24:AD24)</f>
        <v>36566628</v>
      </c>
      <c r="AG24" s="60"/>
      <c r="AH24" s="70">
        <f>AF24/AN24</f>
        <v>1514.3969187443054</v>
      </c>
      <c r="AI24" s="60"/>
      <c r="AJ24" s="70">
        <f>IF(AH$60,AH24/AH$60*100,0)</f>
        <v>222.33679092263122</v>
      </c>
      <c r="AK24" s="92"/>
      <c r="AL24" s="47">
        <v>10</v>
      </c>
      <c r="AN24" s="92">
        <v>24146</v>
      </c>
    </row>
    <row r="25" spans="1:40" ht="8.85" customHeight="1" x14ac:dyDescent="0.3">
      <c r="A25" s="71"/>
      <c r="B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71"/>
      <c r="AM25" s="71"/>
      <c r="AN25" s="60"/>
    </row>
    <row r="26" spans="1:40" ht="8.85" customHeight="1" x14ac:dyDescent="0.3">
      <c r="A26" s="47">
        <v>11</v>
      </c>
      <c r="B26" s="60"/>
      <c r="C26" s="47" t="s">
        <v>95</v>
      </c>
      <c r="D26" s="60"/>
      <c r="E26" s="69">
        <v>6009026</v>
      </c>
      <c r="F26" s="60"/>
      <c r="G26" s="69">
        <v>1299817</v>
      </c>
      <c r="H26" s="60"/>
      <c r="I26" s="69">
        <v>4420054</v>
      </c>
      <c r="J26" s="60"/>
      <c r="K26" s="69">
        <v>48296</v>
      </c>
      <c r="L26" s="60"/>
      <c r="M26" s="69">
        <v>331994</v>
      </c>
      <c r="N26" s="60"/>
      <c r="O26" s="69">
        <v>381289</v>
      </c>
      <c r="P26" s="60"/>
      <c r="Q26" s="69">
        <v>652882</v>
      </c>
      <c r="R26" s="60"/>
      <c r="S26" s="69">
        <v>188390</v>
      </c>
      <c r="T26" s="60"/>
      <c r="U26" s="69">
        <v>6616</v>
      </c>
      <c r="V26" s="60"/>
      <c r="W26" s="60"/>
      <c r="X26" s="69">
        <v>223814</v>
      </c>
      <c r="Y26" s="60"/>
      <c r="Z26" s="69">
        <v>3113721</v>
      </c>
      <c r="AA26" s="69"/>
      <c r="AB26" s="69">
        <v>0</v>
      </c>
      <c r="AC26" s="69"/>
      <c r="AD26" s="69">
        <v>854</v>
      </c>
      <c r="AE26" s="60"/>
      <c r="AF26" s="69">
        <f>SUM(E26:AD26)</f>
        <v>16676753</v>
      </c>
      <c r="AG26" s="60"/>
      <c r="AH26" s="70">
        <f>AF26/AN26</f>
        <v>1137.7236321462683</v>
      </c>
      <c r="AI26" s="60"/>
      <c r="AJ26" s="70">
        <f>IF(AH$60,AH26/AH$60*100,0)</f>
        <v>167.03535129877761</v>
      </c>
      <c r="AK26" s="92"/>
      <c r="AL26" s="47">
        <v>11</v>
      </c>
      <c r="AN26" s="92">
        <v>14658</v>
      </c>
    </row>
    <row r="27" spans="1:40" ht="8.85" customHeight="1" x14ac:dyDescent="0.3">
      <c r="A27" s="47">
        <v>12</v>
      </c>
      <c r="B27" s="60"/>
      <c r="C27" s="47" t="s">
        <v>96</v>
      </c>
      <c r="D27" s="60"/>
      <c r="E27" s="69">
        <v>2111038</v>
      </c>
      <c r="F27" s="60"/>
      <c r="G27" s="69">
        <v>525033</v>
      </c>
      <c r="H27" s="60"/>
      <c r="I27" s="69">
        <v>1020193</v>
      </c>
      <c r="J27" s="60"/>
      <c r="K27" s="69">
        <v>0</v>
      </c>
      <c r="L27" s="60"/>
      <c r="M27" s="69">
        <v>227080</v>
      </c>
      <c r="N27" s="60"/>
      <c r="O27" s="69">
        <v>43643</v>
      </c>
      <c r="P27" s="60"/>
      <c r="Q27" s="69">
        <v>71023</v>
      </c>
      <c r="R27" s="60"/>
      <c r="S27" s="69">
        <v>337113</v>
      </c>
      <c r="T27" s="60"/>
      <c r="U27" s="69">
        <v>0</v>
      </c>
      <c r="V27" s="60"/>
      <c r="W27" s="60"/>
      <c r="X27" s="69">
        <v>178791</v>
      </c>
      <c r="Y27" s="60"/>
      <c r="Z27" s="69">
        <v>1805178</v>
      </c>
      <c r="AA27" s="69"/>
      <c r="AB27" s="69">
        <v>0</v>
      </c>
      <c r="AC27" s="69"/>
      <c r="AD27" s="69">
        <v>31093</v>
      </c>
      <c r="AE27" s="60"/>
      <c r="AF27" s="69">
        <f>SUM(E27:AD27)</f>
        <v>6350185</v>
      </c>
      <c r="AG27" s="60"/>
      <c r="AH27" s="70">
        <f>AF27/AN27</f>
        <v>776.30623471882643</v>
      </c>
      <c r="AI27" s="60"/>
      <c r="AJ27" s="70">
        <f>IF(AH$60,AH27/AH$60*100,0)</f>
        <v>113.97371116135852</v>
      </c>
      <c r="AK27" s="92"/>
      <c r="AL27" s="47">
        <v>12</v>
      </c>
      <c r="AN27" s="92">
        <v>8180</v>
      </c>
    </row>
    <row r="28" spans="1:40" ht="8.85" customHeight="1" x14ac:dyDescent="0.3">
      <c r="A28" s="47">
        <v>13</v>
      </c>
      <c r="B28" s="60"/>
      <c r="C28" s="47" t="s">
        <v>97</v>
      </c>
      <c r="D28" s="60"/>
      <c r="E28" s="69">
        <v>13842064</v>
      </c>
      <c r="F28" s="60"/>
      <c r="G28" s="69">
        <v>1663159</v>
      </c>
      <c r="H28" s="60"/>
      <c r="I28" s="69">
        <v>7082682</v>
      </c>
      <c r="J28" s="60"/>
      <c r="K28" s="69">
        <v>0</v>
      </c>
      <c r="L28" s="60"/>
      <c r="M28" s="69">
        <v>632091</v>
      </c>
      <c r="N28" s="60"/>
      <c r="O28" s="69">
        <v>929913</v>
      </c>
      <c r="P28" s="60"/>
      <c r="Q28" s="69">
        <v>1024161</v>
      </c>
      <c r="R28" s="60"/>
      <c r="S28" s="69">
        <v>553580</v>
      </c>
      <c r="T28" s="60"/>
      <c r="U28" s="69">
        <v>183476</v>
      </c>
      <c r="V28" s="60"/>
      <c r="W28" s="60"/>
      <c r="X28" s="69">
        <v>1183455</v>
      </c>
      <c r="Y28" s="60"/>
      <c r="Z28" s="69">
        <v>11199108</v>
      </c>
      <c r="AA28" s="69"/>
      <c r="AB28" s="69">
        <v>0</v>
      </c>
      <c r="AC28" s="69"/>
      <c r="AD28" s="69">
        <v>321722</v>
      </c>
      <c r="AE28" s="60"/>
      <c r="AF28" s="69">
        <f>SUM(E28:AD28)</f>
        <v>38615411</v>
      </c>
      <c r="AG28" s="60"/>
      <c r="AH28" s="70">
        <f>AF28/AN28</f>
        <v>1380.0089700521764</v>
      </c>
      <c r="AI28" s="60"/>
      <c r="AJ28" s="70">
        <f>IF(AH$60,AH28/AH$60*100,0)</f>
        <v>202.60657034369717</v>
      </c>
      <c r="AK28" s="92"/>
      <c r="AL28" s="47">
        <v>13</v>
      </c>
      <c r="AN28" s="92">
        <v>27982</v>
      </c>
    </row>
    <row r="29" spans="1:40" ht="8.85" customHeight="1" x14ac:dyDescent="0.3">
      <c r="A29" s="47">
        <v>14</v>
      </c>
      <c r="B29" s="60"/>
      <c r="C29" s="47" t="s">
        <v>98</v>
      </c>
      <c r="D29" s="60"/>
      <c r="E29" s="69">
        <v>2782205</v>
      </c>
      <c r="F29" s="60"/>
      <c r="G29" s="69">
        <v>180240</v>
      </c>
      <c r="H29" s="60"/>
      <c r="I29" s="69">
        <v>1045935</v>
      </c>
      <c r="J29" s="60"/>
      <c r="K29" s="69">
        <v>0</v>
      </c>
      <c r="L29" s="60"/>
      <c r="M29" s="69">
        <v>151345</v>
      </c>
      <c r="N29" s="60"/>
      <c r="O29" s="69">
        <v>233369</v>
      </c>
      <c r="P29" s="60"/>
      <c r="Q29" s="69">
        <v>0</v>
      </c>
      <c r="R29" s="60"/>
      <c r="S29" s="69">
        <v>0</v>
      </c>
      <c r="T29" s="60"/>
      <c r="U29" s="69">
        <v>0</v>
      </c>
      <c r="V29" s="60"/>
      <c r="W29" s="60"/>
      <c r="X29" s="69">
        <v>161167</v>
      </c>
      <c r="Y29" s="60"/>
      <c r="Z29" s="69">
        <v>2312753</v>
      </c>
      <c r="AA29" s="69"/>
      <c r="AB29" s="69">
        <v>0</v>
      </c>
      <c r="AC29" s="69"/>
      <c r="AD29" s="69">
        <v>36215</v>
      </c>
      <c r="AE29" s="60"/>
      <c r="AF29" s="69">
        <f>SUM(E29:AD29)</f>
        <v>6903229</v>
      </c>
      <c r="AG29" s="60"/>
      <c r="AH29" s="70">
        <f>AF29/AN29</f>
        <v>1027.2662202380952</v>
      </c>
      <c r="AI29" s="60"/>
      <c r="AJ29" s="70">
        <f>IF(AH$60,AH29/AH$60*100,0)</f>
        <v>150.81850207430492</v>
      </c>
      <c r="AK29" s="92"/>
      <c r="AL29" s="47">
        <v>14</v>
      </c>
      <c r="AN29" s="92">
        <v>6720</v>
      </c>
    </row>
    <row r="30" spans="1:40" ht="8.85" customHeight="1" x14ac:dyDescent="0.3">
      <c r="A30" s="47">
        <v>15</v>
      </c>
      <c r="B30" s="60"/>
      <c r="C30" s="47" t="s">
        <v>99</v>
      </c>
      <c r="D30" s="60"/>
      <c r="E30" s="69">
        <v>19638545</v>
      </c>
      <c r="F30" s="60"/>
      <c r="G30" s="69">
        <v>4618264</v>
      </c>
      <c r="H30" s="60"/>
      <c r="I30" s="69">
        <v>16833382</v>
      </c>
      <c r="J30" s="60"/>
      <c r="K30" s="69">
        <v>0</v>
      </c>
      <c r="L30" s="60"/>
      <c r="M30" s="69">
        <v>4538841</v>
      </c>
      <c r="N30" s="60"/>
      <c r="O30" s="69">
        <v>688063</v>
      </c>
      <c r="P30" s="60"/>
      <c r="Q30" s="69">
        <v>1304268</v>
      </c>
      <c r="R30" s="60"/>
      <c r="S30" s="69">
        <v>3963864</v>
      </c>
      <c r="T30" s="60"/>
      <c r="U30" s="69">
        <v>364206</v>
      </c>
      <c r="V30" s="60"/>
      <c r="W30" s="60"/>
      <c r="X30" s="69">
        <v>3663923</v>
      </c>
      <c r="Y30" s="60"/>
      <c r="Z30" s="69">
        <v>23112560</v>
      </c>
      <c r="AA30" s="69"/>
      <c r="AB30" s="69">
        <v>0</v>
      </c>
      <c r="AC30" s="69"/>
      <c r="AD30" s="69">
        <v>2349050</v>
      </c>
      <c r="AE30" s="60"/>
      <c r="AF30" s="69">
        <f>SUM(E30:AD30)</f>
        <v>81074966</v>
      </c>
      <c r="AG30" s="60"/>
      <c r="AH30" s="70">
        <f>AF30/AN30</f>
        <v>591.14945897862162</v>
      </c>
      <c r="AI30" s="60"/>
      <c r="AJ30" s="70">
        <f>IF(AH$60,AH30/AH$60*100,0)</f>
        <v>86.789844880256297</v>
      </c>
      <c r="AK30" s="92"/>
      <c r="AL30" s="47">
        <v>15</v>
      </c>
      <c r="AN30" s="92">
        <v>137148</v>
      </c>
    </row>
    <row r="31" spans="1:40" ht="8.85" customHeight="1" x14ac:dyDescent="0.3">
      <c r="A31" s="71"/>
      <c r="B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71"/>
      <c r="AM31" s="71"/>
      <c r="AN31" s="60"/>
    </row>
    <row r="32" spans="1:40" ht="8.85" customHeight="1" x14ac:dyDescent="0.3">
      <c r="A32" s="47">
        <v>16</v>
      </c>
      <c r="B32" s="60"/>
      <c r="C32" s="47" t="s">
        <v>100</v>
      </c>
      <c r="D32" s="60"/>
      <c r="E32" s="69">
        <v>15756075</v>
      </c>
      <c r="F32" s="60"/>
      <c r="G32" s="69">
        <v>1974312</v>
      </c>
      <c r="H32" s="60"/>
      <c r="I32" s="69">
        <v>7148413</v>
      </c>
      <c r="J32" s="60"/>
      <c r="K32" s="69">
        <v>0</v>
      </c>
      <c r="L32" s="60"/>
      <c r="M32" s="69">
        <v>1305606</v>
      </c>
      <c r="N32" s="60"/>
      <c r="O32" s="69">
        <v>836616</v>
      </c>
      <c r="P32" s="60"/>
      <c r="Q32" s="69">
        <v>578628</v>
      </c>
      <c r="R32" s="60"/>
      <c r="S32" s="69">
        <v>504600</v>
      </c>
      <c r="T32" s="60"/>
      <c r="U32" s="69">
        <v>21481</v>
      </c>
      <c r="V32" s="60"/>
      <c r="W32" s="60"/>
      <c r="X32" s="69">
        <v>2553827</v>
      </c>
      <c r="Y32" s="60"/>
      <c r="Z32" s="69">
        <v>13266178</v>
      </c>
      <c r="AA32" s="69"/>
      <c r="AB32" s="69">
        <v>0</v>
      </c>
      <c r="AC32" s="69"/>
      <c r="AD32" s="69">
        <v>259654</v>
      </c>
      <c r="AE32" s="60"/>
      <c r="AF32" s="69">
        <f>SUM(E32:AD32)</f>
        <v>44205390</v>
      </c>
      <c r="AG32" s="60"/>
      <c r="AH32" s="70">
        <f>AF32/AN32</f>
        <v>806.52052545155993</v>
      </c>
      <c r="AI32" s="60"/>
      <c r="AJ32" s="70">
        <f>IF(AH$60,AH32/AH$60*100,0)</f>
        <v>118.40963437169462</v>
      </c>
      <c r="AK32" s="92"/>
      <c r="AL32" s="47">
        <v>16</v>
      </c>
      <c r="AN32" s="92">
        <v>54810</v>
      </c>
    </row>
    <row r="33" spans="1:40" ht="8.85" customHeight="1" x14ac:dyDescent="0.3">
      <c r="A33" s="47">
        <v>17</v>
      </c>
      <c r="B33" s="60"/>
      <c r="C33" s="47" t="s">
        <v>101</v>
      </c>
      <c r="D33" s="60"/>
      <c r="E33" s="69">
        <v>0</v>
      </c>
      <c r="F33" s="60"/>
      <c r="G33" s="69">
        <v>0</v>
      </c>
      <c r="H33" s="60"/>
      <c r="I33" s="69">
        <v>0</v>
      </c>
      <c r="J33" s="60"/>
      <c r="K33" s="69">
        <v>0</v>
      </c>
      <c r="L33" s="60"/>
      <c r="M33" s="69">
        <v>0</v>
      </c>
      <c r="N33" s="60"/>
      <c r="O33" s="69">
        <v>0</v>
      </c>
      <c r="P33" s="60"/>
      <c r="Q33" s="69">
        <v>0</v>
      </c>
      <c r="R33" s="60"/>
      <c r="S33" s="69">
        <v>0</v>
      </c>
      <c r="T33" s="60"/>
      <c r="U33" s="69">
        <v>0</v>
      </c>
      <c r="V33" s="60"/>
      <c r="W33" s="60"/>
      <c r="X33" s="69">
        <v>0</v>
      </c>
      <c r="Y33" s="60"/>
      <c r="Z33" s="69">
        <v>0</v>
      </c>
      <c r="AA33" s="69"/>
      <c r="AB33" s="69">
        <v>0</v>
      </c>
      <c r="AC33" s="69"/>
      <c r="AD33" s="69">
        <v>0</v>
      </c>
      <c r="AE33" s="60"/>
      <c r="AF33" s="69">
        <f>SUM(E33:AD33)</f>
        <v>0</v>
      </c>
      <c r="AG33" s="60"/>
      <c r="AH33" s="70">
        <v>0</v>
      </c>
      <c r="AI33" s="60"/>
      <c r="AJ33" s="70">
        <f>IF(AH$60,AH33/AH$60*100,0)</f>
        <v>0</v>
      </c>
      <c r="AK33" s="92"/>
      <c r="AL33" s="47">
        <v>17</v>
      </c>
      <c r="AN33" s="92">
        <v>0</v>
      </c>
    </row>
    <row r="34" spans="1:40" ht="8.85" customHeight="1" x14ac:dyDescent="0.3">
      <c r="A34" s="47">
        <v>18</v>
      </c>
      <c r="B34" s="60"/>
      <c r="C34" s="47" t="s">
        <v>102</v>
      </c>
      <c r="D34" s="60"/>
      <c r="E34" s="69">
        <v>1253009</v>
      </c>
      <c r="F34" s="60"/>
      <c r="G34" s="69">
        <v>305658</v>
      </c>
      <c r="H34" s="60"/>
      <c r="I34" s="69">
        <v>696344</v>
      </c>
      <c r="J34" s="60"/>
      <c r="K34" s="69">
        <v>0</v>
      </c>
      <c r="L34" s="60"/>
      <c r="M34" s="69">
        <v>0</v>
      </c>
      <c r="N34" s="60"/>
      <c r="O34" s="69">
        <v>165592</v>
      </c>
      <c r="P34" s="60"/>
      <c r="Q34" s="69">
        <v>98633</v>
      </c>
      <c r="R34" s="60"/>
      <c r="S34" s="69">
        <v>0</v>
      </c>
      <c r="T34" s="60"/>
      <c r="U34" s="69">
        <v>0</v>
      </c>
      <c r="V34" s="60"/>
      <c r="W34" s="60"/>
      <c r="X34" s="69">
        <v>472789</v>
      </c>
      <c r="Y34" s="60"/>
      <c r="Z34" s="69">
        <v>1473389</v>
      </c>
      <c r="AA34" s="69"/>
      <c r="AB34" s="69">
        <v>0</v>
      </c>
      <c r="AC34" s="69"/>
      <c r="AD34" s="69">
        <v>25851</v>
      </c>
      <c r="AE34" s="60"/>
      <c r="AF34" s="69">
        <f>SUM(E34:AD34)</f>
        <v>4491265</v>
      </c>
      <c r="AG34" s="60"/>
      <c r="AH34" s="70">
        <f>AF34/AN34</f>
        <v>600.51678031822439</v>
      </c>
      <c r="AI34" s="60"/>
      <c r="AJ34" s="70">
        <f>IF(AH$60,AH34/AH$60*100,0)</f>
        <v>88.165111919174507</v>
      </c>
      <c r="AK34" s="92"/>
      <c r="AL34" s="47">
        <v>18</v>
      </c>
      <c r="AN34" s="92">
        <v>7479</v>
      </c>
    </row>
    <row r="35" spans="1:40" ht="8.85" customHeight="1" x14ac:dyDescent="0.3">
      <c r="A35" s="47">
        <v>19</v>
      </c>
      <c r="B35" s="60"/>
      <c r="C35" s="47" t="s">
        <v>103</v>
      </c>
      <c r="D35" s="60"/>
      <c r="E35" s="69">
        <v>18586355</v>
      </c>
      <c r="F35" s="60"/>
      <c r="G35" s="69">
        <v>4581154</v>
      </c>
      <c r="H35" s="60"/>
      <c r="I35" s="69">
        <v>9404712</v>
      </c>
      <c r="J35" s="60"/>
      <c r="K35" s="69">
        <v>0</v>
      </c>
      <c r="L35" s="60"/>
      <c r="M35" s="69">
        <v>1760977</v>
      </c>
      <c r="N35" s="60"/>
      <c r="O35" s="69">
        <v>870383</v>
      </c>
      <c r="P35" s="60"/>
      <c r="Q35" s="69">
        <v>1015647</v>
      </c>
      <c r="R35" s="60"/>
      <c r="S35" s="69">
        <v>786583</v>
      </c>
      <c r="T35" s="60"/>
      <c r="U35" s="69">
        <v>302618</v>
      </c>
      <c r="V35" s="60"/>
      <c r="W35" s="60"/>
      <c r="X35" s="69">
        <v>2188678</v>
      </c>
      <c r="Y35" s="60"/>
      <c r="Z35" s="69">
        <v>15168669</v>
      </c>
      <c r="AA35" s="69"/>
      <c r="AB35" s="69">
        <v>0</v>
      </c>
      <c r="AC35" s="69"/>
      <c r="AD35" s="69">
        <v>0</v>
      </c>
      <c r="AE35" s="60"/>
      <c r="AF35" s="69">
        <f>SUM(E35:AD35)</f>
        <v>54665776</v>
      </c>
      <c r="AG35" s="60"/>
      <c r="AH35" s="70">
        <f>AF35/AN35</f>
        <v>679.96487343740284</v>
      </c>
      <c r="AI35" s="60"/>
      <c r="AJ35" s="70">
        <f>IF(AH$60,AH35/AH$60*100,0)</f>
        <v>99.829315570412263</v>
      </c>
      <c r="AK35" s="92"/>
      <c r="AL35" s="47">
        <v>19</v>
      </c>
      <c r="AN35" s="92">
        <v>80395</v>
      </c>
    </row>
    <row r="36" spans="1:40" ht="8.85" customHeight="1" x14ac:dyDescent="0.3">
      <c r="A36" s="47">
        <v>20</v>
      </c>
      <c r="B36" s="60"/>
      <c r="C36" s="47" t="s">
        <v>104</v>
      </c>
      <c r="D36" s="60"/>
      <c r="E36" s="69">
        <v>10847231</v>
      </c>
      <c r="F36" s="60"/>
      <c r="G36" s="69">
        <v>613831</v>
      </c>
      <c r="H36" s="60"/>
      <c r="I36" s="69">
        <v>5069828</v>
      </c>
      <c r="J36" s="60"/>
      <c r="K36" s="69">
        <v>0</v>
      </c>
      <c r="L36" s="60"/>
      <c r="M36" s="69">
        <v>982612</v>
      </c>
      <c r="N36" s="60"/>
      <c r="O36" s="69">
        <v>588310</v>
      </c>
      <c r="P36" s="60"/>
      <c r="Q36" s="69">
        <v>1447652</v>
      </c>
      <c r="R36" s="60"/>
      <c r="S36" s="69">
        <v>551688</v>
      </c>
      <c r="T36" s="60"/>
      <c r="U36" s="69">
        <v>0</v>
      </c>
      <c r="V36" s="60"/>
      <c r="W36" s="60"/>
      <c r="X36" s="69">
        <v>249017</v>
      </c>
      <c r="Y36" s="60"/>
      <c r="Z36" s="69">
        <v>4518921</v>
      </c>
      <c r="AA36" s="69"/>
      <c r="AB36" s="69">
        <v>0</v>
      </c>
      <c r="AC36" s="69"/>
      <c r="AD36" s="69">
        <v>221777</v>
      </c>
      <c r="AE36" s="60"/>
      <c r="AF36" s="69">
        <f>SUM(E36:AD36)</f>
        <v>25090867</v>
      </c>
      <c r="AG36" s="60"/>
      <c r="AH36" s="70">
        <f>AF36/AN36</f>
        <v>586.61897970634993</v>
      </c>
      <c r="AI36" s="60"/>
      <c r="AJ36" s="70">
        <f>IF(AH$60,AH36/AH$60*100,0)</f>
        <v>86.124700749103667</v>
      </c>
      <c r="AK36" s="92"/>
      <c r="AL36" s="47">
        <v>20</v>
      </c>
      <c r="AN36" s="92">
        <v>42772</v>
      </c>
    </row>
    <row r="37" spans="1:40" ht="8.85" customHeight="1" x14ac:dyDescent="0.3">
      <c r="A37" s="71"/>
      <c r="B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92"/>
      <c r="AG37" s="60"/>
      <c r="AH37" s="60"/>
      <c r="AI37" s="60"/>
      <c r="AJ37" s="60"/>
      <c r="AK37" s="60"/>
      <c r="AL37" s="71"/>
      <c r="AM37" s="71"/>
      <c r="AN37" s="60"/>
    </row>
    <row r="38" spans="1:40" ht="8.85" customHeight="1" x14ac:dyDescent="0.3">
      <c r="A38" s="47">
        <v>21</v>
      </c>
      <c r="B38" s="60"/>
      <c r="C38" s="47" t="s">
        <v>105</v>
      </c>
      <c r="D38" s="60"/>
      <c r="E38" s="69">
        <v>2627568</v>
      </c>
      <c r="F38" s="60"/>
      <c r="G38" s="69">
        <v>833175</v>
      </c>
      <c r="H38" s="60"/>
      <c r="I38" s="69">
        <v>1005126</v>
      </c>
      <c r="J38" s="60"/>
      <c r="K38" s="69">
        <v>19819</v>
      </c>
      <c r="L38" s="60"/>
      <c r="M38" s="69">
        <v>426190</v>
      </c>
      <c r="N38" s="60"/>
      <c r="O38" s="69">
        <v>69644</v>
      </c>
      <c r="P38" s="60"/>
      <c r="Q38" s="69">
        <v>356433</v>
      </c>
      <c r="R38" s="60"/>
      <c r="S38" s="69">
        <v>214635</v>
      </c>
      <c r="T38" s="60"/>
      <c r="U38" s="69">
        <v>0</v>
      </c>
      <c r="V38" s="60"/>
      <c r="W38" s="60"/>
      <c r="X38" s="69">
        <v>0</v>
      </c>
      <c r="Y38" s="60"/>
      <c r="Z38" s="69">
        <v>369703</v>
      </c>
      <c r="AA38" s="69"/>
      <c r="AB38" s="69">
        <v>0</v>
      </c>
      <c r="AC38" s="69"/>
      <c r="AD38" s="69">
        <v>0</v>
      </c>
      <c r="AE38" s="60"/>
      <c r="AF38" s="69">
        <f>SUM(E38:AD38)</f>
        <v>5922293</v>
      </c>
      <c r="AG38" s="60"/>
      <c r="AH38" s="70">
        <f>AF38/AN38</f>
        <v>343.93942737673501</v>
      </c>
      <c r="AI38" s="60"/>
      <c r="AJ38" s="70">
        <f>IF(AH$60,AH38/AH$60*100,0)</f>
        <v>50.495604955481355</v>
      </c>
      <c r="AK38" s="92"/>
      <c r="AL38" s="47">
        <v>21</v>
      </c>
      <c r="AN38" s="92">
        <v>17219</v>
      </c>
    </row>
    <row r="39" spans="1:40" ht="8.85" customHeight="1" x14ac:dyDescent="0.3">
      <c r="A39" s="47">
        <v>22</v>
      </c>
      <c r="B39" s="60"/>
      <c r="C39" s="47" t="s">
        <v>106</v>
      </c>
      <c r="D39" s="60"/>
      <c r="E39" s="69">
        <v>2346936</v>
      </c>
      <c r="F39" s="60"/>
      <c r="G39" s="69">
        <v>568104</v>
      </c>
      <c r="H39" s="60"/>
      <c r="I39" s="69">
        <v>1943342</v>
      </c>
      <c r="J39" s="60"/>
      <c r="K39" s="69">
        <v>20000</v>
      </c>
      <c r="L39" s="60"/>
      <c r="M39" s="69">
        <v>342578</v>
      </c>
      <c r="N39" s="60"/>
      <c r="O39" s="69">
        <v>442899</v>
      </c>
      <c r="P39" s="60"/>
      <c r="Q39" s="69">
        <v>142231</v>
      </c>
      <c r="R39" s="60"/>
      <c r="S39" s="69">
        <v>108824</v>
      </c>
      <c r="T39" s="60"/>
      <c r="U39" s="69">
        <v>0</v>
      </c>
      <c r="V39" s="60"/>
      <c r="W39" s="60"/>
      <c r="X39" s="69">
        <v>15349</v>
      </c>
      <c r="Y39" s="60"/>
      <c r="Z39" s="69">
        <v>2163683</v>
      </c>
      <c r="AA39" s="69"/>
      <c r="AB39" s="69">
        <v>0</v>
      </c>
      <c r="AC39" s="69"/>
      <c r="AD39" s="69">
        <v>85</v>
      </c>
      <c r="AE39" s="60"/>
      <c r="AF39" s="69">
        <f>SUM(E39:AD39)</f>
        <v>8094031</v>
      </c>
      <c r="AG39" s="60"/>
      <c r="AH39" s="70">
        <f>AF39/AN39</f>
        <v>600.22476826103082</v>
      </c>
      <c r="AI39" s="60"/>
      <c r="AJ39" s="70">
        <f>IF(AH$60,AH39/AH$60*100,0)</f>
        <v>88.122240051896171</v>
      </c>
      <c r="AK39" s="92"/>
      <c r="AL39" s="47">
        <v>22</v>
      </c>
      <c r="AN39" s="92">
        <v>13485</v>
      </c>
    </row>
    <row r="40" spans="1:40" ht="8.85" customHeight="1" x14ac:dyDescent="0.3">
      <c r="A40" s="47">
        <v>23</v>
      </c>
      <c r="B40" s="60"/>
      <c r="C40" s="47" t="s">
        <v>107</v>
      </c>
      <c r="D40" s="60"/>
      <c r="E40" s="69">
        <v>30890502</v>
      </c>
      <c r="F40" s="60"/>
      <c r="G40" s="69">
        <v>7224854</v>
      </c>
      <c r="H40" s="60"/>
      <c r="I40" s="69">
        <v>19056301</v>
      </c>
      <c r="J40" s="60"/>
      <c r="K40" s="69">
        <v>416659</v>
      </c>
      <c r="L40" s="60"/>
      <c r="M40" s="69">
        <v>4395285</v>
      </c>
      <c r="N40" s="60"/>
      <c r="O40" s="69">
        <v>1137056</v>
      </c>
      <c r="P40" s="60"/>
      <c r="Q40" s="69">
        <v>2447772</v>
      </c>
      <c r="R40" s="60"/>
      <c r="S40" s="69">
        <v>4213953</v>
      </c>
      <c r="T40" s="60"/>
      <c r="U40" s="69">
        <v>371020</v>
      </c>
      <c r="V40" s="60"/>
      <c r="W40" s="60"/>
      <c r="X40" s="69">
        <v>3807496</v>
      </c>
      <c r="Y40" s="60"/>
      <c r="Z40" s="69">
        <v>27936394</v>
      </c>
      <c r="AA40" s="69"/>
      <c r="AB40" s="69">
        <v>0</v>
      </c>
      <c r="AC40" s="69"/>
      <c r="AD40" s="69">
        <v>711435</v>
      </c>
      <c r="AE40" s="60"/>
      <c r="AF40" s="69">
        <f>SUM(E40:AD40)</f>
        <v>102608727</v>
      </c>
      <c r="AG40" s="60"/>
      <c r="AH40" s="70">
        <f>AF40/AN40</f>
        <v>550.92821360880976</v>
      </c>
      <c r="AI40" s="60"/>
      <c r="AJ40" s="70">
        <f>IF(AH$60,AH40/AH$60*100,0)</f>
        <v>80.88474661192997</v>
      </c>
      <c r="AK40" s="92"/>
      <c r="AL40" s="47">
        <v>23</v>
      </c>
      <c r="AN40" s="92">
        <v>186247</v>
      </c>
    </row>
    <row r="41" spans="1:40" ht="8.85" customHeight="1" x14ac:dyDescent="0.3">
      <c r="A41" s="47">
        <v>24</v>
      </c>
      <c r="B41" s="60"/>
      <c r="C41" s="47" t="s">
        <v>108</v>
      </c>
      <c r="D41" s="60"/>
      <c r="E41" s="69">
        <v>39525254</v>
      </c>
      <c r="F41" s="60"/>
      <c r="G41" s="69">
        <v>20645727</v>
      </c>
      <c r="H41" s="60"/>
      <c r="I41" s="69">
        <v>31619828</v>
      </c>
      <c r="J41" s="60"/>
      <c r="K41" s="69">
        <v>219789</v>
      </c>
      <c r="L41" s="60"/>
      <c r="M41" s="69">
        <v>5161450</v>
      </c>
      <c r="N41" s="60"/>
      <c r="O41" s="69">
        <v>2533519</v>
      </c>
      <c r="P41" s="60"/>
      <c r="Q41" s="69">
        <v>3750572</v>
      </c>
      <c r="R41" s="60"/>
      <c r="S41" s="69">
        <v>7374123</v>
      </c>
      <c r="T41" s="60"/>
      <c r="U41" s="69">
        <v>1171064</v>
      </c>
      <c r="V41" s="60"/>
      <c r="W41" s="60"/>
      <c r="X41" s="69">
        <v>10577858</v>
      </c>
      <c r="Y41" s="60"/>
      <c r="Z41" s="69">
        <v>36383931</v>
      </c>
      <c r="AA41" s="69"/>
      <c r="AB41" s="69">
        <v>0</v>
      </c>
      <c r="AC41" s="69"/>
      <c r="AD41" s="69">
        <v>744875</v>
      </c>
      <c r="AE41" s="60"/>
      <c r="AF41" s="69">
        <f>SUM(E41:AD41)</f>
        <v>159707990</v>
      </c>
      <c r="AG41" s="60"/>
      <c r="AH41" s="70">
        <f>AF41/AN41</f>
        <v>671.02787756559735</v>
      </c>
      <c r="AI41" s="60"/>
      <c r="AJ41" s="70">
        <f>IF(AH$60,AH41/AH$60*100,0)</f>
        <v>98.51722693761603</v>
      </c>
      <c r="AK41" s="92"/>
      <c r="AL41" s="47">
        <v>24</v>
      </c>
      <c r="AN41" s="92">
        <v>238005</v>
      </c>
    </row>
    <row r="42" spans="1:40" ht="8.85" customHeight="1" x14ac:dyDescent="0.3">
      <c r="A42" s="47">
        <v>25</v>
      </c>
      <c r="B42" s="60"/>
      <c r="C42" s="47" t="s">
        <v>109</v>
      </c>
      <c r="D42" s="60"/>
      <c r="E42" s="69">
        <v>1726064</v>
      </c>
      <c r="F42" s="60"/>
      <c r="G42" s="69">
        <v>125047</v>
      </c>
      <c r="H42" s="60"/>
      <c r="I42" s="69">
        <v>690659</v>
      </c>
      <c r="J42" s="60"/>
      <c r="K42" s="69">
        <v>0</v>
      </c>
      <c r="L42" s="60"/>
      <c r="M42" s="69">
        <v>79289</v>
      </c>
      <c r="N42" s="60"/>
      <c r="O42" s="69">
        <v>54166</v>
      </c>
      <c r="P42" s="60"/>
      <c r="Q42" s="69">
        <v>29897</v>
      </c>
      <c r="R42" s="60"/>
      <c r="S42" s="69">
        <v>157460</v>
      </c>
      <c r="T42" s="60"/>
      <c r="U42" s="69">
        <v>0</v>
      </c>
      <c r="V42" s="60"/>
      <c r="W42" s="60"/>
      <c r="X42" s="69">
        <v>77946</v>
      </c>
      <c r="Y42" s="60"/>
      <c r="Z42" s="69">
        <v>1515515</v>
      </c>
      <c r="AA42" s="69"/>
      <c r="AB42" s="69">
        <v>67216</v>
      </c>
      <c r="AC42" s="69"/>
      <c r="AD42" s="69">
        <v>0</v>
      </c>
      <c r="AE42" s="60"/>
      <c r="AF42" s="69">
        <f>SUM(E42:AD42)</f>
        <v>4523259</v>
      </c>
      <c r="AG42" s="60"/>
      <c r="AH42" s="70">
        <f>AF42/AN42</f>
        <v>1226.812855980472</v>
      </c>
      <c r="AI42" s="60"/>
      <c r="AJ42" s="70">
        <f>IF(AH$60,AH42/AH$60*100,0)</f>
        <v>180.11502142218814</v>
      </c>
      <c r="AK42" s="92"/>
      <c r="AL42" s="47">
        <v>25</v>
      </c>
      <c r="AN42" s="92">
        <v>3687</v>
      </c>
    </row>
    <row r="43" spans="1:40" ht="8.85" customHeight="1" x14ac:dyDescent="0.3">
      <c r="A43" s="71"/>
      <c r="B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92"/>
      <c r="AG43" s="60"/>
      <c r="AH43" s="60"/>
      <c r="AI43" s="60"/>
      <c r="AJ43" s="60"/>
      <c r="AK43" s="60"/>
      <c r="AL43" s="71"/>
      <c r="AM43" s="71"/>
      <c r="AN43" s="60"/>
    </row>
    <row r="44" spans="1:40" ht="8.85" customHeight="1" x14ac:dyDescent="0.3">
      <c r="A44" s="47">
        <v>26</v>
      </c>
      <c r="B44" s="60"/>
      <c r="C44" s="47" t="s">
        <v>110</v>
      </c>
      <c r="D44" s="60"/>
      <c r="E44" s="69">
        <v>0</v>
      </c>
      <c r="F44" s="60"/>
      <c r="G44" s="69">
        <v>0</v>
      </c>
      <c r="H44" s="60"/>
      <c r="I44" s="69">
        <v>0</v>
      </c>
      <c r="J44" s="60"/>
      <c r="K44" s="69">
        <v>0</v>
      </c>
      <c r="L44" s="60"/>
      <c r="M44" s="69">
        <v>0</v>
      </c>
      <c r="N44" s="60"/>
      <c r="O44" s="69">
        <v>0</v>
      </c>
      <c r="P44" s="60"/>
      <c r="Q44" s="69">
        <v>0</v>
      </c>
      <c r="R44" s="60"/>
      <c r="S44" s="69">
        <v>0</v>
      </c>
      <c r="T44" s="60"/>
      <c r="U44" s="69">
        <v>0</v>
      </c>
      <c r="V44" s="60"/>
      <c r="W44" s="60"/>
      <c r="X44" s="69">
        <v>0</v>
      </c>
      <c r="Y44" s="60"/>
      <c r="Z44" s="69">
        <v>0</v>
      </c>
      <c r="AA44" s="69"/>
      <c r="AB44" s="69">
        <v>0</v>
      </c>
      <c r="AC44" s="69"/>
      <c r="AD44" s="69">
        <v>0</v>
      </c>
      <c r="AE44" s="60"/>
      <c r="AF44" s="69">
        <f>SUM(E44:AD44)</f>
        <v>0</v>
      </c>
      <c r="AG44" s="60"/>
      <c r="AH44" s="70">
        <v>0</v>
      </c>
      <c r="AI44" s="60"/>
      <c r="AJ44" s="70">
        <f>IF(AH$60,AH44/AH$60*100,0)</f>
        <v>0</v>
      </c>
      <c r="AK44" s="92"/>
      <c r="AL44" s="47">
        <v>26</v>
      </c>
      <c r="AN44" s="92">
        <v>0</v>
      </c>
    </row>
    <row r="45" spans="1:40" ht="8.85" customHeight="1" x14ac:dyDescent="0.3">
      <c r="A45" s="47">
        <v>27</v>
      </c>
      <c r="B45" s="60"/>
      <c r="C45" s="47" t="s">
        <v>111</v>
      </c>
      <c r="D45" s="60"/>
      <c r="E45" s="69">
        <v>943307</v>
      </c>
      <c r="F45" s="60"/>
      <c r="G45" s="69">
        <v>311321</v>
      </c>
      <c r="H45" s="60"/>
      <c r="I45" s="69">
        <v>438859</v>
      </c>
      <c r="J45" s="60"/>
      <c r="K45" s="69">
        <v>1194</v>
      </c>
      <c r="L45" s="60"/>
      <c r="M45" s="69">
        <v>0</v>
      </c>
      <c r="N45" s="60"/>
      <c r="O45" s="69">
        <v>23903</v>
      </c>
      <c r="P45" s="60"/>
      <c r="Q45" s="69">
        <v>354873</v>
      </c>
      <c r="R45" s="60"/>
      <c r="S45" s="69">
        <v>86391</v>
      </c>
      <c r="T45" s="60"/>
      <c r="U45" s="69">
        <v>0</v>
      </c>
      <c r="V45" s="60"/>
      <c r="W45" s="60"/>
      <c r="X45" s="69">
        <v>0</v>
      </c>
      <c r="Y45" s="60"/>
      <c r="Z45" s="69">
        <v>820404</v>
      </c>
      <c r="AA45" s="69"/>
      <c r="AB45" s="69">
        <v>0</v>
      </c>
      <c r="AC45" s="69"/>
      <c r="AD45" s="69">
        <v>118465</v>
      </c>
      <c r="AE45" s="60"/>
      <c r="AF45" s="69">
        <f>SUM(E45:AD45)</f>
        <v>3098717</v>
      </c>
      <c r="AG45" s="60"/>
      <c r="AH45" s="70">
        <f>AF45/AN45</f>
        <v>248.69317817014445</v>
      </c>
      <c r="AI45" s="60"/>
      <c r="AJ45" s="70">
        <f>IF(AH$60,AH45/AH$60*100,0)</f>
        <v>36.511988682959014</v>
      </c>
      <c r="AK45" s="92"/>
      <c r="AL45" s="47">
        <v>27</v>
      </c>
      <c r="AN45" s="92">
        <v>12460</v>
      </c>
    </row>
    <row r="46" spans="1:40" ht="8.85" customHeight="1" x14ac:dyDescent="0.3">
      <c r="A46" s="47">
        <v>28</v>
      </c>
      <c r="B46" s="60"/>
      <c r="C46" s="47" t="s">
        <v>112</v>
      </c>
      <c r="D46" s="60"/>
      <c r="E46" s="69">
        <v>9977346</v>
      </c>
      <c r="F46" s="60"/>
      <c r="G46" s="69">
        <v>8996899</v>
      </c>
      <c r="H46" s="60"/>
      <c r="I46" s="69">
        <v>7167429</v>
      </c>
      <c r="J46" s="60"/>
      <c r="K46" s="69">
        <v>0</v>
      </c>
      <c r="L46" s="60"/>
      <c r="M46" s="69">
        <v>2659256</v>
      </c>
      <c r="N46" s="60"/>
      <c r="O46" s="69">
        <v>995959</v>
      </c>
      <c r="P46" s="60"/>
      <c r="Q46" s="69">
        <v>1989388</v>
      </c>
      <c r="R46" s="60"/>
      <c r="S46" s="69">
        <v>3494983</v>
      </c>
      <c r="T46" s="60"/>
      <c r="U46" s="69">
        <v>24850</v>
      </c>
      <c r="V46" s="60"/>
      <c r="W46" s="60"/>
      <c r="X46" s="69">
        <v>896546</v>
      </c>
      <c r="Y46" s="60"/>
      <c r="Z46" s="69">
        <v>9937452</v>
      </c>
      <c r="AA46" s="69"/>
      <c r="AB46" s="69">
        <v>0</v>
      </c>
      <c r="AC46" s="69"/>
      <c r="AD46" s="69">
        <v>29447</v>
      </c>
      <c r="AE46" s="60"/>
      <c r="AF46" s="69">
        <f>SUM(E46:AD46)</f>
        <v>46169555</v>
      </c>
      <c r="AG46" s="60"/>
      <c r="AH46" s="70">
        <f>AF46/AN46</f>
        <v>471.5268855640096</v>
      </c>
      <c r="AI46" s="60"/>
      <c r="AJ46" s="70">
        <f>IF(AH$60,AH46/AH$60*100,0)</f>
        <v>69.227408793840624</v>
      </c>
      <c r="AK46" s="92"/>
      <c r="AL46" s="47">
        <v>28</v>
      </c>
      <c r="AN46" s="92">
        <v>97915</v>
      </c>
    </row>
    <row r="47" spans="1:40" ht="8.85" customHeight="1" x14ac:dyDescent="0.3">
      <c r="A47" s="47">
        <v>29</v>
      </c>
      <c r="B47" s="60"/>
      <c r="C47" s="47" t="s">
        <v>113</v>
      </c>
      <c r="D47" s="60"/>
      <c r="E47" s="69">
        <v>1329272</v>
      </c>
      <c r="F47" s="60"/>
      <c r="G47" s="69">
        <v>547405</v>
      </c>
      <c r="H47" s="60"/>
      <c r="I47" s="69">
        <v>461847</v>
      </c>
      <c r="J47" s="60"/>
      <c r="K47" s="69">
        <v>31758</v>
      </c>
      <c r="L47" s="60"/>
      <c r="M47" s="69">
        <v>202035</v>
      </c>
      <c r="N47" s="60"/>
      <c r="O47" s="69">
        <v>243577</v>
      </c>
      <c r="P47" s="60"/>
      <c r="Q47" s="69">
        <v>226469</v>
      </c>
      <c r="R47" s="60"/>
      <c r="S47" s="69">
        <v>43532</v>
      </c>
      <c r="T47" s="60"/>
      <c r="U47" s="69">
        <v>0</v>
      </c>
      <c r="V47" s="60"/>
      <c r="W47" s="60"/>
      <c r="X47" s="69">
        <v>169982</v>
      </c>
      <c r="Y47" s="60"/>
      <c r="Z47" s="69">
        <v>1134135</v>
      </c>
      <c r="AA47" s="69"/>
      <c r="AB47" s="69">
        <v>0</v>
      </c>
      <c r="AC47" s="69"/>
      <c r="AD47" s="69">
        <v>0</v>
      </c>
      <c r="AE47" s="60"/>
      <c r="AF47" s="69">
        <f>SUM(E47:AD47)</f>
        <v>4390012</v>
      </c>
      <c r="AG47" s="60"/>
      <c r="AH47" s="70">
        <f>AF47/AN47</f>
        <v>249.37582367643716</v>
      </c>
      <c r="AI47" s="60"/>
      <c r="AJ47" s="70">
        <f>IF(AH$60,AH47/AH$60*100,0)</f>
        <v>36.612211556717057</v>
      </c>
      <c r="AK47" s="92"/>
      <c r="AL47" s="47">
        <v>29</v>
      </c>
      <c r="AN47" s="92">
        <v>17604</v>
      </c>
    </row>
    <row r="48" spans="1:40" ht="8.85" customHeight="1" x14ac:dyDescent="0.3">
      <c r="A48" s="47">
        <v>30</v>
      </c>
      <c r="B48" s="60"/>
      <c r="C48" s="47" t="s">
        <v>114</v>
      </c>
      <c r="D48" s="60"/>
      <c r="E48" s="69">
        <v>33165952</v>
      </c>
      <c r="F48" s="60"/>
      <c r="G48" s="69">
        <v>17782231</v>
      </c>
      <c r="H48" s="60"/>
      <c r="I48" s="69">
        <v>34735507</v>
      </c>
      <c r="J48" s="60"/>
      <c r="K48" s="69">
        <v>0</v>
      </c>
      <c r="L48" s="60"/>
      <c r="M48" s="69">
        <v>7197251</v>
      </c>
      <c r="N48" s="60"/>
      <c r="O48" s="69">
        <v>11649226</v>
      </c>
      <c r="P48" s="60"/>
      <c r="Q48" s="69">
        <v>0</v>
      </c>
      <c r="R48" s="60"/>
      <c r="S48" s="69">
        <v>3087283</v>
      </c>
      <c r="T48" s="60"/>
      <c r="U48" s="69">
        <v>313005</v>
      </c>
      <c r="V48" s="60"/>
      <c r="W48" s="60"/>
      <c r="X48" s="69">
        <v>5082521</v>
      </c>
      <c r="Y48" s="60"/>
      <c r="Z48" s="69">
        <v>37018912</v>
      </c>
      <c r="AA48" s="69"/>
      <c r="AB48" s="69">
        <v>0</v>
      </c>
      <c r="AC48" s="69"/>
      <c r="AD48" s="69">
        <v>2078558</v>
      </c>
      <c r="AE48" s="60"/>
      <c r="AF48" s="69">
        <f>SUM(E48:AD48)</f>
        <v>152110446</v>
      </c>
      <c r="AG48" s="60"/>
      <c r="AH48" s="70">
        <f>AF48/AN48</f>
        <v>671.24330788579493</v>
      </c>
      <c r="AI48" s="60"/>
      <c r="AJ48" s="70">
        <f>IF(AH$60,AH48/AH$60*100,0)</f>
        <v>98.548855426466815</v>
      </c>
      <c r="AK48" s="92"/>
      <c r="AL48" s="47">
        <v>30</v>
      </c>
      <c r="AN48" s="92">
        <v>226610</v>
      </c>
    </row>
    <row r="49" spans="1:40" ht="8.85" customHeight="1" x14ac:dyDescent="0.3">
      <c r="A49" s="71"/>
      <c r="B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71"/>
      <c r="AM49" s="71"/>
      <c r="AN49" s="60"/>
    </row>
    <row r="50" spans="1:40" ht="8.85" customHeight="1" x14ac:dyDescent="0.3">
      <c r="A50" s="47">
        <v>31</v>
      </c>
      <c r="B50" s="60"/>
      <c r="C50" s="47" t="s">
        <v>115</v>
      </c>
      <c r="D50" s="60"/>
      <c r="E50" s="69">
        <v>24115939</v>
      </c>
      <c r="F50" s="60"/>
      <c r="G50" s="69">
        <v>9295425</v>
      </c>
      <c r="H50" s="60"/>
      <c r="I50" s="69">
        <v>14349791</v>
      </c>
      <c r="J50" s="60"/>
      <c r="K50" s="69">
        <v>354540</v>
      </c>
      <c r="L50" s="60"/>
      <c r="M50" s="69">
        <v>3214542</v>
      </c>
      <c r="N50" s="60"/>
      <c r="O50" s="69">
        <v>1664928</v>
      </c>
      <c r="P50" s="60"/>
      <c r="Q50" s="69">
        <v>1587259</v>
      </c>
      <c r="R50" s="60"/>
      <c r="S50" s="69">
        <v>1819498</v>
      </c>
      <c r="T50" s="60"/>
      <c r="U50" s="69">
        <v>117056</v>
      </c>
      <c r="V50" s="60"/>
      <c r="W50" s="60"/>
      <c r="X50" s="69">
        <v>2945251</v>
      </c>
      <c r="Y50" s="60"/>
      <c r="Z50" s="69">
        <v>15978463</v>
      </c>
      <c r="AA50" s="69"/>
      <c r="AB50" s="69">
        <v>0</v>
      </c>
      <c r="AC50" s="69"/>
      <c r="AD50" s="69">
        <v>1335335</v>
      </c>
      <c r="AE50" s="60"/>
      <c r="AF50" s="69">
        <f>SUM(E50:AD50)</f>
        <v>76778027</v>
      </c>
      <c r="AG50" s="60"/>
      <c r="AH50" s="70">
        <f>AF50/AN50</f>
        <v>767.69582345941944</v>
      </c>
      <c r="AI50" s="60"/>
      <c r="AJ50" s="70">
        <f>IF(AH$60,AH50/AH$60*100,0)</f>
        <v>112.70957017939718</v>
      </c>
      <c r="AK50" s="92"/>
      <c r="AL50" s="47">
        <v>31</v>
      </c>
      <c r="AN50" s="92">
        <v>100011</v>
      </c>
    </row>
    <row r="51" spans="1:40" ht="8.85" customHeight="1" x14ac:dyDescent="0.3">
      <c r="A51" s="47">
        <v>32</v>
      </c>
      <c r="B51" s="60"/>
      <c r="C51" s="47" t="s">
        <v>116</v>
      </c>
      <c r="D51" s="60"/>
      <c r="E51" s="69">
        <v>7837554</v>
      </c>
      <c r="F51" s="60"/>
      <c r="G51" s="69">
        <v>1179676</v>
      </c>
      <c r="H51" s="60"/>
      <c r="I51" s="69">
        <v>5546287</v>
      </c>
      <c r="J51" s="60"/>
      <c r="K51" s="69">
        <v>154877</v>
      </c>
      <c r="L51" s="60"/>
      <c r="M51" s="69">
        <v>699125</v>
      </c>
      <c r="N51" s="60"/>
      <c r="O51" s="69">
        <v>414217</v>
      </c>
      <c r="P51" s="60"/>
      <c r="Q51" s="69">
        <v>470782</v>
      </c>
      <c r="R51" s="60"/>
      <c r="S51" s="69">
        <v>621443</v>
      </c>
      <c r="T51" s="60"/>
      <c r="U51" s="69">
        <v>62280</v>
      </c>
      <c r="V51" s="60"/>
      <c r="W51" s="60"/>
      <c r="X51" s="69">
        <v>990879</v>
      </c>
      <c r="Y51" s="60"/>
      <c r="Z51" s="69">
        <v>4973630</v>
      </c>
      <c r="AA51" s="69"/>
      <c r="AB51" s="69">
        <v>0</v>
      </c>
      <c r="AC51" s="69"/>
      <c r="AD51" s="69">
        <v>166461</v>
      </c>
      <c r="AE51" s="60"/>
      <c r="AF51" s="69">
        <f>SUM(E51:AD51)</f>
        <v>23117211</v>
      </c>
      <c r="AG51" s="60"/>
      <c r="AH51" s="70">
        <f>AF51/AN51</f>
        <v>912.06545411504771</v>
      </c>
      <c r="AI51" s="60"/>
      <c r="AJ51" s="70">
        <f>IF(AH$60,AH51/AH$60*100,0)</f>
        <v>133.90525539861514</v>
      </c>
      <c r="AK51" s="92"/>
      <c r="AL51" s="47">
        <v>32</v>
      </c>
      <c r="AN51" s="92">
        <v>25346</v>
      </c>
    </row>
    <row r="52" spans="1:40" ht="8.85" customHeight="1" x14ac:dyDescent="0.3">
      <c r="A52" s="47">
        <v>33</v>
      </c>
      <c r="B52" s="60"/>
      <c r="C52" s="47" t="s">
        <v>117</v>
      </c>
      <c r="D52" s="60"/>
      <c r="E52" s="69">
        <v>5018212</v>
      </c>
      <c r="F52" s="60"/>
      <c r="G52" s="69">
        <v>1178438</v>
      </c>
      <c r="H52" s="60"/>
      <c r="I52" s="69">
        <v>2619066</v>
      </c>
      <c r="J52" s="60"/>
      <c r="K52" s="69">
        <v>0</v>
      </c>
      <c r="L52" s="60"/>
      <c r="M52" s="69">
        <v>0</v>
      </c>
      <c r="N52" s="60"/>
      <c r="O52" s="69">
        <v>626047</v>
      </c>
      <c r="P52" s="60"/>
      <c r="Q52" s="69">
        <v>312484</v>
      </c>
      <c r="R52" s="60"/>
      <c r="S52" s="69">
        <v>393179</v>
      </c>
      <c r="T52" s="60"/>
      <c r="U52" s="69">
        <v>0</v>
      </c>
      <c r="V52" s="60"/>
      <c r="W52" s="60"/>
      <c r="X52" s="69">
        <v>713444</v>
      </c>
      <c r="Y52" s="60"/>
      <c r="Z52" s="69">
        <v>4715726</v>
      </c>
      <c r="AA52" s="69"/>
      <c r="AB52" s="69">
        <v>0</v>
      </c>
      <c r="AC52" s="69"/>
      <c r="AD52" s="69">
        <v>25344</v>
      </c>
      <c r="AE52" s="60"/>
      <c r="AF52" s="69">
        <f>SUM(E52:AD52)</f>
        <v>15601940</v>
      </c>
      <c r="AG52" s="60"/>
      <c r="AH52" s="70">
        <f>AF52/AN52</f>
        <v>605.90058252427184</v>
      </c>
      <c r="AI52" s="60"/>
      <c r="AJ52" s="70">
        <f>IF(AH$60,AH52/AH$60*100,0)</f>
        <v>88.955536999045449</v>
      </c>
      <c r="AK52" s="92"/>
      <c r="AL52" s="47">
        <v>33</v>
      </c>
      <c r="AN52" s="92">
        <v>25750</v>
      </c>
    </row>
    <row r="53" spans="1:40" ht="8.85" customHeight="1" x14ac:dyDescent="0.3">
      <c r="A53" s="47">
        <v>34</v>
      </c>
      <c r="B53" s="60"/>
      <c r="C53" s="47" t="s">
        <v>118</v>
      </c>
      <c r="D53" s="60"/>
      <c r="E53" s="69">
        <v>15618307</v>
      </c>
      <c r="F53" s="60"/>
      <c r="G53" s="69">
        <v>4864689</v>
      </c>
      <c r="H53" s="60"/>
      <c r="I53" s="69">
        <v>9212742</v>
      </c>
      <c r="J53" s="60"/>
      <c r="K53" s="69">
        <v>0</v>
      </c>
      <c r="L53" s="60"/>
      <c r="M53" s="69">
        <v>2682701</v>
      </c>
      <c r="N53" s="60"/>
      <c r="O53" s="69">
        <v>706211</v>
      </c>
      <c r="P53" s="60"/>
      <c r="Q53" s="69">
        <v>2448497</v>
      </c>
      <c r="R53" s="60"/>
      <c r="S53" s="69">
        <v>2028076</v>
      </c>
      <c r="T53" s="60"/>
      <c r="U53" s="69">
        <v>6013</v>
      </c>
      <c r="V53" s="60"/>
      <c r="W53" s="60"/>
      <c r="X53" s="69">
        <v>1657435</v>
      </c>
      <c r="Y53" s="60"/>
      <c r="Z53" s="69">
        <v>11278549</v>
      </c>
      <c r="AA53" s="69"/>
      <c r="AB53" s="69">
        <v>0</v>
      </c>
      <c r="AC53" s="69"/>
      <c r="AD53" s="69">
        <v>68380</v>
      </c>
      <c r="AE53" s="60"/>
      <c r="AF53" s="69">
        <f>SUM(E53:AD53)</f>
        <v>50571600</v>
      </c>
      <c r="AG53" s="60"/>
      <c r="AH53" s="70">
        <f>AF53/AN53</f>
        <v>536.14774606674871</v>
      </c>
      <c r="AI53" s="60"/>
      <c r="AJ53" s="70">
        <f>IF(AH$60,AH53/AH$60*100,0)</f>
        <v>78.714746342540337</v>
      </c>
      <c r="AK53" s="92"/>
      <c r="AL53" s="47">
        <v>34</v>
      </c>
      <c r="AN53" s="92">
        <v>94324</v>
      </c>
    </row>
    <row r="54" spans="1:40" ht="8.85" customHeight="1" x14ac:dyDescent="0.3">
      <c r="A54" s="47">
        <v>35</v>
      </c>
      <c r="B54" s="60"/>
      <c r="C54" s="47" t="s">
        <v>119</v>
      </c>
      <c r="D54" s="60"/>
      <c r="E54" s="69">
        <v>78732948</v>
      </c>
      <c r="F54" s="60"/>
      <c r="G54" s="69">
        <v>25891108</v>
      </c>
      <c r="H54" s="60"/>
      <c r="I54" s="69">
        <v>54766642</v>
      </c>
      <c r="J54" s="60"/>
      <c r="K54" s="69">
        <v>0</v>
      </c>
      <c r="L54" s="60"/>
      <c r="M54" s="69">
        <v>11009970</v>
      </c>
      <c r="N54" s="60"/>
      <c r="O54" s="69">
        <v>3696076</v>
      </c>
      <c r="P54" s="60"/>
      <c r="Q54" s="69">
        <v>13988672</v>
      </c>
      <c r="R54" s="60"/>
      <c r="S54" s="69">
        <v>9702875</v>
      </c>
      <c r="T54" s="60"/>
      <c r="U54" s="69">
        <v>3407997</v>
      </c>
      <c r="V54" s="60"/>
      <c r="W54" s="60"/>
      <c r="X54" s="69">
        <v>36821128</v>
      </c>
      <c r="Y54" s="60"/>
      <c r="Z54" s="69">
        <v>65572967</v>
      </c>
      <c r="AA54" s="69"/>
      <c r="AB54" s="69">
        <v>0</v>
      </c>
      <c r="AC54" s="69"/>
      <c r="AD54" s="69">
        <v>1638486</v>
      </c>
      <c r="AE54" s="60"/>
      <c r="AF54" s="69">
        <f>SUM(E54:AD54)</f>
        <v>305228869</v>
      </c>
      <c r="AG54" s="60"/>
      <c r="AH54" s="70">
        <f>AF54/AN54</f>
        <v>664.30641608810151</v>
      </c>
      <c r="AI54" s="60"/>
      <c r="AJ54" s="70">
        <f>IF(AH$60,AH54/AH$60*100,0)</f>
        <v>97.530412875384812</v>
      </c>
      <c r="AK54" s="92"/>
      <c r="AL54" s="47">
        <v>35</v>
      </c>
      <c r="AN54" s="92">
        <v>459470</v>
      </c>
    </row>
    <row r="55" spans="1:40" ht="8.85" customHeight="1" x14ac:dyDescent="0.3">
      <c r="A55" s="71"/>
      <c r="B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96"/>
      <c r="AG55" s="60"/>
      <c r="AH55" s="60"/>
      <c r="AI55" s="60"/>
      <c r="AJ55" s="60"/>
      <c r="AK55" s="60"/>
      <c r="AL55" s="71"/>
      <c r="AM55" s="71"/>
      <c r="AN55" s="60"/>
    </row>
    <row r="56" spans="1:40" ht="8.85" customHeight="1" x14ac:dyDescent="0.3">
      <c r="A56" s="47">
        <v>36</v>
      </c>
      <c r="B56" s="60"/>
      <c r="C56" s="47" t="s">
        <v>120</v>
      </c>
      <c r="D56" s="60"/>
      <c r="E56" s="69">
        <v>6358170</v>
      </c>
      <c r="F56" s="60"/>
      <c r="G56" s="69">
        <v>1049065</v>
      </c>
      <c r="H56" s="60"/>
      <c r="I56" s="69">
        <v>2435582</v>
      </c>
      <c r="J56" s="60"/>
      <c r="K56" s="69">
        <v>0</v>
      </c>
      <c r="L56" s="60"/>
      <c r="M56" s="69">
        <v>482970</v>
      </c>
      <c r="N56" s="60"/>
      <c r="O56" s="69">
        <v>388152</v>
      </c>
      <c r="P56" s="60"/>
      <c r="Q56" s="69">
        <v>299344</v>
      </c>
      <c r="R56" s="60"/>
      <c r="S56" s="69">
        <v>520920</v>
      </c>
      <c r="T56" s="60"/>
      <c r="U56" s="69">
        <v>0</v>
      </c>
      <c r="V56" s="60"/>
      <c r="W56" s="60"/>
      <c r="X56" s="69">
        <v>694155</v>
      </c>
      <c r="Y56" s="60"/>
      <c r="Z56" s="69">
        <v>5435233</v>
      </c>
      <c r="AA56" s="69"/>
      <c r="AB56" s="69">
        <v>0</v>
      </c>
      <c r="AC56" s="69"/>
      <c r="AD56" s="69">
        <v>29836</v>
      </c>
      <c r="AE56" s="60"/>
      <c r="AF56" s="69">
        <f>SUM(E56:AD56)</f>
        <v>17693427</v>
      </c>
      <c r="AG56" s="60"/>
      <c r="AH56" s="70">
        <f>AF56/AN56</f>
        <v>797.14484591818348</v>
      </c>
      <c r="AI56" s="60"/>
      <c r="AJ56" s="70">
        <f>IF(AH$60,AH56/AH$60*100,0)</f>
        <v>117.03314022120577</v>
      </c>
      <c r="AK56" s="92"/>
      <c r="AL56" s="47">
        <v>36</v>
      </c>
      <c r="AN56" s="92">
        <v>22196</v>
      </c>
    </row>
    <row r="57" spans="1:40" ht="8.85" customHeight="1" x14ac:dyDescent="0.3">
      <c r="A57" s="47">
        <v>37</v>
      </c>
      <c r="B57" s="60"/>
      <c r="C57" s="47" t="s">
        <v>121</v>
      </c>
      <c r="D57" s="60"/>
      <c r="E57" s="69">
        <v>6424415</v>
      </c>
      <c r="F57" s="60"/>
      <c r="G57" s="69">
        <v>289287</v>
      </c>
      <c r="H57" s="60"/>
      <c r="I57" s="69">
        <v>1770954</v>
      </c>
      <c r="J57" s="60"/>
      <c r="K57" s="69">
        <v>96644</v>
      </c>
      <c r="L57" s="60"/>
      <c r="M57" s="69">
        <v>0</v>
      </c>
      <c r="N57" s="60"/>
      <c r="O57" s="69">
        <v>383842</v>
      </c>
      <c r="P57" s="60"/>
      <c r="Q57" s="69">
        <v>284106</v>
      </c>
      <c r="R57" s="60"/>
      <c r="S57" s="69">
        <v>129061</v>
      </c>
      <c r="T57" s="60"/>
      <c r="U57" s="69">
        <v>0</v>
      </c>
      <c r="V57" s="60"/>
      <c r="W57" s="60"/>
      <c r="X57" s="69">
        <v>2388780</v>
      </c>
      <c r="Y57" s="60"/>
      <c r="Z57" s="69">
        <v>5850176</v>
      </c>
      <c r="AA57" s="69"/>
      <c r="AB57" s="69">
        <v>0</v>
      </c>
      <c r="AC57" s="69"/>
      <c r="AD57" s="69">
        <v>60143</v>
      </c>
      <c r="AE57" s="60"/>
      <c r="AF57" s="69">
        <f>SUM(E57:AD57)</f>
        <v>17677408</v>
      </c>
      <c r="AG57" s="60"/>
      <c r="AH57" s="70">
        <f>AF57/AN57</f>
        <v>1103.6653555597179</v>
      </c>
      <c r="AI57" s="60"/>
      <c r="AJ57" s="70">
        <f>IF(AH$60,AH57/AH$60*100,0)</f>
        <v>162.03507176381407</v>
      </c>
      <c r="AK57" s="92"/>
      <c r="AL57" s="47">
        <v>37</v>
      </c>
      <c r="AN57" s="92">
        <v>16017</v>
      </c>
    </row>
    <row r="58" spans="1:40" ht="8.85" customHeight="1" x14ac:dyDescent="0.3">
      <c r="A58" s="73">
        <v>38</v>
      </c>
      <c r="B58" s="60"/>
      <c r="C58" s="47" t="s">
        <v>122</v>
      </c>
      <c r="D58" s="60"/>
      <c r="E58" s="74">
        <v>10834790</v>
      </c>
      <c r="F58" s="60"/>
      <c r="G58" s="74">
        <v>1921589</v>
      </c>
      <c r="H58" s="60"/>
      <c r="I58" s="74">
        <v>7208674</v>
      </c>
      <c r="J58" s="60"/>
      <c r="K58" s="74">
        <v>539521</v>
      </c>
      <c r="L58" s="60"/>
      <c r="M58" s="74">
        <v>6484</v>
      </c>
      <c r="N58" s="60"/>
      <c r="O58" s="74">
        <v>878191</v>
      </c>
      <c r="P58" s="60"/>
      <c r="Q58" s="74">
        <v>432052</v>
      </c>
      <c r="R58" s="60"/>
      <c r="S58" s="74">
        <v>730104</v>
      </c>
      <c r="T58" s="60"/>
      <c r="U58" s="74">
        <v>18264</v>
      </c>
      <c r="V58" s="60"/>
      <c r="W58" s="60"/>
      <c r="X58" s="74">
        <v>692876</v>
      </c>
      <c r="Y58" s="60"/>
      <c r="Z58" s="74">
        <v>8850244</v>
      </c>
      <c r="AA58" s="69"/>
      <c r="AB58" s="74">
        <v>0</v>
      </c>
      <c r="AC58" s="69"/>
      <c r="AD58" s="74">
        <v>0</v>
      </c>
      <c r="AE58" s="60"/>
      <c r="AF58" s="74">
        <f>SUM(E58:AD58)</f>
        <v>32112789</v>
      </c>
      <c r="AG58" s="60"/>
      <c r="AH58" s="70">
        <f>AF58/AN58</f>
        <v>1141.9910739687055</v>
      </c>
      <c r="AI58" s="60"/>
      <c r="AJ58" s="70">
        <f>IF(AH$60,AH58/AH$60*100,0)</f>
        <v>167.6618774812506</v>
      </c>
      <c r="AK58" s="92"/>
      <c r="AL58" s="73">
        <v>38</v>
      </c>
      <c r="AN58" s="107">
        <v>28120</v>
      </c>
    </row>
    <row r="59" spans="1:40" ht="8.85" customHeight="1" x14ac:dyDescent="0.3">
      <c r="A59" s="60"/>
      <c r="B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row>
    <row r="60" spans="1:40" ht="8.85" customHeight="1" x14ac:dyDescent="0.3">
      <c r="A60" s="73">
        <f>A58</f>
        <v>38</v>
      </c>
      <c r="B60" s="60"/>
      <c r="C60" s="58" t="s">
        <v>65</v>
      </c>
      <c r="D60" s="60"/>
      <c r="E60" s="75">
        <f>SUM(E14:E59)</f>
        <v>507350021</v>
      </c>
      <c r="F60" s="60"/>
      <c r="G60" s="75">
        <f>SUM(G14:G59)</f>
        <v>149959528</v>
      </c>
      <c r="H60" s="60"/>
      <c r="I60" s="75">
        <f>SUM(I14:I59)</f>
        <v>341025308</v>
      </c>
      <c r="J60" s="60"/>
      <c r="K60" s="75">
        <f>SUM(K14:K59)</f>
        <v>1903453</v>
      </c>
      <c r="L60" s="60"/>
      <c r="M60" s="75">
        <f>SUM(M14:M59)</f>
        <v>59339756</v>
      </c>
      <c r="N60" s="92"/>
      <c r="O60" s="75">
        <f>SUM(O14:O59)</f>
        <v>42317460</v>
      </c>
      <c r="P60" s="92"/>
      <c r="Q60" s="75">
        <f>SUM(Q14:Q59)</f>
        <v>51324798</v>
      </c>
      <c r="R60" s="60"/>
      <c r="S60" s="75">
        <f>SUM(S14:S59)</f>
        <v>50829131</v>
      </c>
      <c r="T60" s="60"/>
      <c r="U60" s="75">
        <f>SUM(U14:U59)</f>
        <v>6869838</v>
      </c>
      <c r="V60" s="60"/>
      <c r="W60" s="60"/>
      <c r="X60" s="75">
        <f>SUM(X14:X59)</f>
        <v>96988562</v>
      </c>
      <c r="Y60" s="60"/>
      <c r="Z60" s="75">
        <f>SUM(Z14:Z59)</f>
        <v>408393913</v>
      </c>
      <c r="AA60" s="76"/>
      <c r="AB60" s="75">
        <f>SUM(AB14:AB59)</f>
        <v>67216</v>
      </c>
      <c r="AC60" s="76"/>
      <c r="AD60" s="75">
        <f>SUM(AD14:AD59)</f>
        <v>16976416</v>
      </c>
      <c r="AE60" s="60"/>
      <c r="AF60" s="75">
        <f>SUM(AF14:AF59)</f>
        <v>1733345400</v>
      </c>
      <c r="AG60" s="95"/>
      <c r="AH60" s="78">
        <f>AF60/AN60</f>
        <v>681.12745194351817</v>
      </c>
      <c r="AI60" s="60"/>
      <c r="AJ60" s="70">
        <f>IF(AH$60,AH60/AH$60*100,0)</f>
        <v>100</v>
      </c>
      <c r="AK60" s="92"/>
      <c r="AL60" s="73">
        <f>AL58</f>
        <v>38</v>
      </c>
      <c r="AN60" s="97">
        <f>SUM(AN14:AN59)</f>
        <v>2544818</v>
      </c>
    </row>
    <row r="61" spans="1:40" ht="8.85" customHeight="1" x14ac:dyDescent="0.3">
      <c r="A61" s="60"/>
      <c r="B61" s="60"/>
      <c r="D61" s="60"/>
      <c r="E61" s="92"/>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row>
    <row r="62" spans="1:40" ht="8.85" customHeight="1" x14ac:dyDescent="0.3">
      <c r="A62" s="60"/>
      <c r="B62" s="60"/>
      <c r="D62" s="60"/>
      <c r="E62" s="92"/>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row>
    <row r="63" spans="1:40" ht="8.85" customHeight="1" x14ac:dyDescent="0.3">
      <c r="A63" s="60"/>
      <c r="B63" s="60"/>
      <c r="D63" s="60"/>
      <c r="E63" s="92"/>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row>
    <row r="64" spans="1:40" ht="8.85" customHeight="1" x14ac:dyDescent="0.3">
      <c r="A64" s="60"/>
      <c r="B64" s="60"/>
      <c r="D64" s="60"/>
      <c r="E64" s="92"/>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row>
    <row r="65" spans="1:40" ht="8.85" customHeight="1" x14ac:dyDescent="0.3">
      <c r="A65" s="60"/>
      <c r="B65" s="60"/>
      <c r="D65" s="60"/>
      <c r="E65" s="92"/>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row>
    <row r="66" spans="1:40" ht="8.85" customHeight="1" x14ac:dyDescent="0.3">
      <c r="A66" s="60"/>
      <c r="B66" s="60"/>
      <c r="D66" s="60"/>
      <c r="E66" s="92"/>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row>
    <row r="67" spans="1:40" ht="8.85" customHeight="1" x14ac:dyDescent="0.3">
      <c r="A67" s="60"/>
      <c r="B67" s="60"/>
      <c r="D67" s="60"/>
      <c r="E67" s="92"/>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row>
    <row r="68" spans="1:40" ht="8.85" customHeight="1" x14ac:dyDescent="0.3">
      <c r="A68" s="60"/>
      <c r="B68" s="60"/>
      <c r="D68" s="60"/>
      <c r="E68" s="92"/>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row>
    <row r="69" spans="1:40" ht="8.85" customHeight="1" x14ac:dyDescent="0.3">
      <c r="A69" s="60"/>
      <c r="B69" s="60"/>
      <c r="D69" s="60"/>
      <c r="E69" s="92"/>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row>
    <row r="70" spans="1:40" ht="8.85" customHeight="1" x14ac:dyDescent="0.3">
      <c r="A70" s="60"/>
      <c r="B70" s="60"/>
      <c r="D70" s="60"/>
      <c r="E70" s="92"/>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row>
    <row r="71" spans="1:40" ht="8.85" customHeight="1" x14ac:dyDescent="0.3">
      <c r="A71" s="60"/>
      <c r="B71" s="60"/>
      <c r="D71" s="60"/>
      <c r="E71" s="92"/>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row>
    <row r="72" spans="1:40" ht="8.85" customHeight="1" x14ac:dyDescent="0.3">
      <c r="A72" s="60"/>
      <c r="B72" s="60"/>
      <c r="D72" s="60"/>
      <c r="E72" s="92"/>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row>
    <row r="73" spans="1:40" ht="8.85" customHeight="1" x14ac:dyDescent="0.3">
      <c r="A73" s="60"/>
      <c r="B73" s="60"/>
      <c r="D73" s="60"/>
      <c r="E73" s="92"/>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row>
    <row r="74" spans="1:40" ht="8.85" customHeight="1" x14ac:dyDescent="0.3">
      <c r="A74" s="60"/>
      <c r="B74" s="60"/>
      <c r="D74" s="60"/>
      <c r="E74" s="92"/>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row>
    <row r="75" spans="1:40" s="46" customFormat="1" ht="10.5" customHeight="1" x14ac:dyDescent="0.3">
      <c r="A75" s="80" t="s">
        <v>339</v>
      </c>
      <c r="E75" s="51"/>
      <c r="AM75" s="81" t="s">
        <v>340</v>
      </c>
    </row>
    <row r="76" spans="1:40" s="46" customFormat="1" ht="10.5" customHeight="1" x14ac:dyDescent="0.3">
      <c r="U76" s="49" t="s">
        <v>42</v>
      </c>
      <c r="X76" s="50" t="s">
        <v>43</v>
      </c>
      <c r="Z76" s="50"/>
      <c r="AA76" s="50"/>
      <c r="AB76" s="50"/>
      <c r="AC76" s="50"/>
      <c r="AD76" s="88"/>
      <c r="AL76" s="49" t="s">
        <v>315</v>
      </c>
      <c r="AM76" s="49"/>
    </row>
    <row r="77" spans="1:40" s="46" customFormat="1" ht="10.5" customHeight="1" x14ac:dyDescent="0.3">
      <c r="A77" s="51"/>
      <c r="U77" s="49" t="s">
        <v>253</v>
      </c>
      <c r="X77" s="50" t="s">
        <v>254</v>
      </c>
      <c r="Z77" s="50"/>
      <c r="AA77" s="50"/>
      <c r="AB77" s="50"/>
      <c r="AC77" s="50"/>
      <c r="AD77" s="88"/>
      <c r="AL77" s="49" t="s">
        <v>341</v>
      </c>
      <c r="AM77" s="49"/>
    </row>
    <row r="78" spans="1:40" s="46" customFormat="1" ht="10.5" customHeight="1" x14ac:dyDescent="0.3">
      <c r="A78" s="52"/>
      <c r="U78" s="49" t="s">
        <v>48</v>
      </c>
      <c r="X78" s="53" t="s">
        <v>49</v>
      </c>
      <c r="Z78" s="50"/>
      <c r="AA78" s="50"/>
      <c r="AB78" s="50"/>
      <c r="AC78" s="50"/>
      <c r="AD78" s="88"/>
    </row>
    <row r="79" spans="1:40" ht="9.6" customHeight="1" x14ac:dyDescent="0.3"/>
    <row r="80" spans="1:40" ht="9.6" customHeight="1" x14ac:dyDescent="0.3"/>
    <row r="81" spans="1:40" ht="9.6" customHeight="1" x14ac:dyDescent="0.3"/>
    <row r="82" spans="1:40" ht="9.6" customHeight="1" x14ac:dyDescent="0.3"/>
    <row r="83" spans="1:40" ht="9.6" customHeight="1" x14ac:dyDescent="0.3">
      <c r="AD83" s="54"/>
      <c r="AF83" s="57" t="s">
        <v>65</v>
      </c>
      <c r="AG83" s="57"/>
      <c r="AH83" s="57"/>
      <c r="AI83" s="57"/>
      <c r="AJ83" s="57"/>
    </row>
    <row r="84" spans="1:40" ht="9.6" customHeight="1" x14ac:dyDescent="0.3">
      <c r="M84" s="58"/>
      <c r="AJ84" s="58"/>
    </row>
    <row r="85" spans="1:40" ht="9.6" customHeight="1" x14ac:dyDescent="0.3">
      <c r="E85" s="58" t="s">
        <v>317</v>
      </c>
      <c r="G85" s="58" t="s">
        <v>318</v>
      </c>
      <c r="I85" s="58" t="s">
        <v>319</v>
      </c>
      <c r="K85" s="58" t="s">
        <v>320</v>
      </c>
      <c r="M85" s="58" t="s">
        <v>321</v>
      </c>
      <c r="O85" s="58" t="s">
        <v>322</v>
      </c>
      <c r="Q85" s="58" t="s">
        <v>323</v>
      </c>
      <c r="U85" s="58"/>
      <c r="X85" s="58" t="s">
        <v>324</v>
      </c>
      <c r="Z85" s="58" t="s">
        <v>325</v>
      </c>
      <c r="AA85" s="58"/>
      <c r="AB85" s="58" t="s">
        <v>326</v>
      </c>
      <c r="AC85" s="58"/>
      <c r="AD85" s="58" t="s">
        <v>327</v>
      </c>
      <c r="AH85" s="58" t="s">
        <v>63</v>
      </c>
      <c r="AJ85" s="58" t="s">
        <v>64</v>
      </c>
    </row>
    <row r="86" spans="1:40" ht="9.6" customHeight="1" x14ac:dyDescent="0.3">
      <c r="A86" s="93" t="s">
        <v>71</v>
      </c>
      <c r="C86" s="93" t="s">
        <v>73</v>
      </c>
      <c r="E86" s="93" t="s">
        <v>328</v>
      </c>
      <c r="G86" s="93" t="s">
        <v>329</v>
      </c>
      <c r="I86" s="93" t="s">
        <v>330</v>
      </c>
      <c r="K86" s="93" t="s">
        <v>330</v>
      </c>
      <c r="M86" s="93" t="s">
        <v>330</v>
      </c>
      <c r="O86" s="93" t="s">
        <v>331</v>
      </c>
      <c r="Q86" s="93" t="s">
        <v>332</v>
      </c>
      <c r="S86" s="93" t="s">
        <v>333</v>
      </c>
      <c r="U86" s="93" t="s">
        <v>334</v>
      </c>
      <c r="X86" s="93" t="s">
        <v>335</v>
      </c>
      <c r="Z86" s="93" t="s">
        <v>336</v>
      </c>
      <c r="AA86" s="58"/>
      <c r="AB86" s="93" t="s">
        <v>337</v>
      </c>
      <c r="AC86" s="58"/>
      <c r="AD86" s="93" t="s">
        <v>338</v>
      </c>
      <c r="AF86" s="93" t="s">
        <v>74</v>
      </c>
      <c r="AH86" s="93" t="s">
        <v>75</v>
      </c>
      <c r="AJ86" s="93" t="s">
        <v>80</v>
      </c>
      <c r="AL86" s="93" t="s">
        <v>71</v>
      </c>
      <c r="AM86" s="58"/>
    </row>
    <row r="87" spans="1:40" ht="8.85" customHeight="1" x14ac:dyDescent="0.3"/>
    <row r="88" spans="1:40" ht="8.85" customHeight="1" x14ac:dyDescent="0.3">
      <c r="B88" s="47" t="s">
        <v>284</v>
      </c>
      <c r="E88" s="66"/>
    </row>
    <row r="89" spans="1:40" ht="8.85" customHeight="1" x14ac:dyDescent="0.3">
      <c r="A89" s="47">
        <v>1</v>
      </c>
      <c r="B89" s="98"/>
      <c r="C89" s="47" t="s">
        <v>125</v>
      </c>
      <c r="D89" s="60"/>
      <c r="E89" s="63">
        <v>4724877</v>
      </c>
      <c r="F89" s="60"/>
      <c r="G89" s="63">
        <v>1158761</v>
      </c>
      <c r="H89" s="60"/>
      <c r="I89" s="63">
        <v>64705</v>
      </c>
      <c r="J89" s="60"/>
      <c r="K89" s="63">
        <v>55233</v>
      </c>
      <c r="L89" s="60"/>
      <c r="M89" s="63">
        <v>648287</v>
      </c>
      <c r="N89" s="60"/>
      <c r="O89" s="63">
        <v>21370</v>
      </c>
      <c r="P89" s="60"/>
      <c r="Q89" s="63">
        <v>598679</v>
      </c>
      <c r="R89" s="60"/>
      <c r="S89" s="63">
        <v>0</v>
      </c>
      <c r="T89" s="60"/>
      <c r="U89" s="63">
        <v>0</v>
      </c>
      <c r="V89" s="60"/>
      <c r="W89" s="60"/>
      <c r="X89" s="63">
        <v>898193</v>
      </c>
      <c r="Y89" s="60"/>
      <c r="Z89" s="63">
        <v>0</v>
      </c>
      <c r="AA89" s="63"/>
      <c r="AB89" s="63">
        <v>0</v>
      </c>
      <c r="AC89" s="63"/>
      <c r="AD89" s="63">
        <v>18790</v>
      </c>
      <c r="AE89" s="60"/>
      <c r="AF89" s="63">
        <f>SUM(E89:AD89)</f>
        <v>8188895</v>
      </c>
      <c r="AG89" s="95"/>
      <c r="AH89" s="64">
        <f>AF89/AN89</f>
        <v>245.08110615628647</v>
      </c>
      <c r="AI89" s="60"/>
      <c r="AJ89" s="65">
        <f>IF(AH$219,AH89/AH$219*100,0)</f>
        <v>62.224660459160944</v>
      </c>
      <c r="AK89" s="92"/>
      <c r="AL89" s="47">
        <v>1</v>
      </c>
      <c r="AN89" s="92">
        <v>33413</v>
      </c>
    </row>
    <row r="90" spans="1:40" ht="8.85" customHeight="1" x14ac:dyDescent="0.3">
      <c r="A90" s="47">
        <v>2</v>
      </c>
      <c r="B90" s="98"/>
      <c r="C90" s="47" t="s">
        <v>126</v>
      </c>
      <c r="D90" s="60"/>
      <c r="E90" s="69">
        <v>19806666</v>
      </c>
      <c r="F90" s="60"/>
      <c r="G90" s="69">
        <v>4540578</v>
      </c>
      <c r="H90" s="60"/>
      <c r="I90" s="69">
        <v>13476647</v>
      </c>
      <c r="J90" s="60"/>
      <c r="K90" s="69">
        <v>125991</v>
      </c>
      <c r="L90" s="60"/>
      <c r="M90" s="69">
        <v>4007434</v>
      </c>
      <c r="N90" s="60"/>
      <c r="O90" s="69">
        <v>1326280</v>
      </c>
      <c r="P90" s="60"/>
      <c r="Q90" s="69">
        <v>3202558</v>
      </c>
      <c r="R90" s="60"/>
      <c r="S90" s="69">
        <v>0</v>
      </c>
      <c r="T90" s="60"/>
      <c r="U90" s="69">
        <v>208447</v>
      </c>
      <c r="V90" s="60"/>
      <c r="W90" s="60"/>
      <c r="X90" s="69">
        <v>2019238</v>
      </c>
      <c r="Y90" s="60"/>
      <c r="Z90" s="69">
        <v>7332394</v>
      </c>
      <c r="AA90" s="69"/>
      <c r="AB90" s="69">
        <v>0</v>
      </c>
      <c r="AC90" s="69"/>
      <c r="AD90" s="69">
        <v>998353</v>
      </c>
      <c r="AE90" s="60"/>
      <c r="AF90" s="69">
        <f>SUM(E90:AD90)</f>
        <v>57044586</v>
      </c>
      <c r="AG90" s="60"/>
      <c r="AH90" s="65">
        <f>AF90/AN90</f>
        <v>507.53668757507006</v>
      </c>
      <c r="AI90" s="60"/>
      <c r="AJ90" s="65">
        <f>IF(AH$219,AH90/AH$219*100,0)</f>
        <v>128.86059864111604</v>
      </c>
      <c r="AK90" s="92"/>
      <c r="AL90" s="47">
        <v>2</v>
      </c>
      <c r="AN90" s="92">
        <v>112395</v>
      </c>
    </row>
    <row r="91" spans="1:40" ht="8.85" customHeight="1" x14ac:dyDescent="0.3">
      <c r="A91" s="47">
        <v>3</v>
      </c>
      <c r="B91" s="98"/>
      <c r="C91" s="47" t="s">
        <v>127</v>
      </c>
      <c r="D91" s="60"/>
      <c r="E91" s="69">
        <v>1038936</v>
      </c>
      <c r="F91" s="60"/>
      <c r="G91" s="69">
        <v>521734</v>
      </c>
      <c r="H91" s="60"/>
      <c r="I91" s="69">
        <v>385811</v>
      </c>
      <c r="J91" s="60"/>
      <c r="K91" s="69">
        <v>0</v>
      </c>
      <c r="L91" s="60"/>
      <c r="M91" s="69">
        <v>423072</v>
      </c>
      <c r="N91" s="60"/>
      <c r="O91" s="69">
        <v>0</v>
      </c>
      <c r="P91" s="60"/>
      <c r="Q91" s="69">
        <v>85477</v>
      </c>
      <c r="R91" s="60"/>
      <c r="S91" s="69">
        <v>0</v>
      </c>
      <c r="T91" s="60"/>
      <c r="U91" s="69">
        <v>0</v>
      </c>
      <c r="V91" s="60"/>
      <c r="W91" s="60"/>
      <c r="X91" s="69">
        <v>159071</v>
      </c>
      <c r="Y91" s="60"/>
      <c r="Z91" s="69">
        <v>516520</v>
      </c>
      <c r="AA91" s="69"/>
      <c r="AB91" s="69">
        <v>0</v>
      </c>
      <c r="AC91" s="69"/>
      <c r="AD91" s="69">
        <v>8503</v>
      </c>
      <c r="AE91" s="60"/>
      <c r="AF91" s="69">
        <f>SUM(E91:AD91)</f>
        <v>3139124</v>
      </c>
      <c r="AG91" s="60"/>
      <c r="AH91" s="65">
        <f t="shared" ref="AH91:AH107" si="0">AF91/AN91</f>
        <v>206.20928857649608</v>
      </c>
      <c r="AI91" s="60"/>
      <c r="AJ91" s="65">
        <f>IF(AH$219,AH91/AH$219*100,0)</f>
        <v>52.355333164749027</v>
      </c>
      <c r="AK91" s="92"/>
      <c r="AL91" s="47">
        <v>3</v>
      </c>
      <c r="AN91" s="92">
        <v>15223</v>
      </c>
    </row>
    <row r="92" spans="1:40" ht="8.85" customHeight="1" x14ac:dyDescent="0.3">
      <c r="A92" s="47">
        <v>4</v>
      </c>
      <c r="B92" s="98"/>
      <c r="C92" s="47" t="s">
        <v>128</v>
      </c>
      <c r="D92" s="60"/>
      <c r="E92" s="69">
        <v>1155048</v>
      </c>
      <c r="F92" s="60"/>
      <c r="G92" s="69">
        <v>238195</v>
      </c>
      <c r="H92" s="60"/>
      <c r="I92" s="69">
        <v>355418</v>
      </c>
      <c r="J92" s="60"/>
      <c r="K92" s="69">
        <v>0</v>
      </c>
      <c r="L92" s="60"/>
      <c r="M92" s="69">
        <v>407303</v>
      </c>
      <c r="N92" s="60"/>
      <c r="O92" s="69">
        <v>64589</v>
      </c>
      <c r="P92" s="60"/>
      <c r="Q92" s="69">
        <v>206585</v>
      </c>
      <c r="R92" s="60"/>
      <c r="S92" s="69">
        <v>0</v>
      </c>
      <c r="T92" s="60"/>
      <c r="U92" s="69">
        <v>0</v>
      </c>
      <c r="V92" s="60"/>
      <c r="W92" s="60"/>
      <c r="X92" s="69">
        <v>0</v>
      </c>
      <c r="Y92" s="60"/>
      <c r="Z92" s="69">
        <v>0</v>
      </c>
      <c r="AA92" s="69"/>
      <c r="AB92" s="69">
        <v>0</v>
      </c>
      <c r="AC92" s="69"/>
      <c r="AD92" s="69">
        <v>41993</v>
      </c>
      <c r="AE92" s="60"/>
      <c r="AF92" s="69">
        <f>SUM(E92:AD92)</f>
        <v>2469131</v>
      </c>
      <c r="AG92" s="60"/>
      <c r="AH92" s="65">
        <f t="shared" si="0"/>
        <v>186.13878627968339</v>
      </c>
      <c r="AI92" s="60"/>
      <c r="AJ92" s="65">
        <f>IF(AH$219,AH92/AH$219*100,0)</f>
        <v>47.259549935063525</v>
      </c>
      <c r="AK92" s="92"/>
      <c r="AL92" s="47">
        <v>4</v>
      </c>
      <c r="AN92" s="92">
        <v>13265</v>
      </c>
    </row>
    <row r="93" spans="1:40" ht="8.85" customHeight="1" x14ac:dyDescent="0.3">
      <c r="A93" s="47">
        <v>5</v>
      </c>
      <c r="B93" s="98"/>
      <c r="C93" s="47" t="s">
        <v>129</v>
      </c>
      <c r="D93" s="60"/>
      <c r="E93" s="69">
        <v>3739679</v>
      </c>
      <c r="F93" s="60"/>
      <c r="G93" s="69">
        <v>844476</v>
      </c>
      <c r="H93" s="60"/>
      <c r="I93" s="69">
        <v>953427</v>
      </c>
      <c r="J93" s="60"/>
      <c r="K93" s="69">
        <v>0</v>
      </c>
      <c r="L93" s="60"/>
      <c r="M93" s="69">
        <v>765204</v>
      </c>
      <c r="N93" s="60"/>
      <c r="O93" s="69">
        <v>126469</v>
      </c>
      <c r="P93" s="60"/>
      <c r="Q93" s="69">
        <v>365212</v>
      </c>
      <c r="R93" s="60"/>
      <c r="S93" s="69">
        <v>0</v>
      </c>
      <c r="T93" s="60"/>
      <c r="U93" s="69">
        <v>0</v>
      </c>
      <c r="V93" s="60"/>
      <c r="W93" s="60"/>
      <c r="X93" s="69">
        <v>71494</v>
      </c>
      <c r="Y93" s="60"/>
      <c r="Z93" s="69">
        <v>1035568</v>
      </c>
      <c r="AA93" s="69"/>
      <c r="AB93" s="69">
        <v>0</v>
      </c>
      <c r="AC93" s="69"/>
      <c r="AD93" s="69">
        <v>0</v>
      </c>
      <c r="AE93" s="60"/>
      <c r="AF93" s="69">
        <f>SUM(E93:AD93)</f>
        <v>7901529</v>
      </c>
      <c r="AG93" s="60"/>
      <c r="AH93" s="70">
        <f t="shared" si="0"/>
        <v>252.38857124604721</v>
      </c>
      <c r="AI93" s="60"/>
      <c r="AJ93" s="70">
        <f>IF(AH$219,AH93/AH$219*100,0)</f>
        <v>64.07998313645281</v>
      </c>
      <c r="AK93" s="92"/>
      <c r="AL93" s="47">
        <v>5</v>
      </c>
      <c r="AN93" s="92">
        <v>31307</v>
      </c>
    </row>
    <row r="94" spans="1:40" ht="8.85" customHeight="1" x14ac:dyDescent="0.3">
      <c r="A94" s="71"/>
      <c r="B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71"/>
      <c r="AM94" s="71"/>
      <c r="AN94" s="60"/>
    </row>
    <row r="95" spans="1:40" ht="8.85" customHeight="1" x14ac:dyDescent="0.3">
      <c r="A95" s="47">
        <v>6</v>
      </c>
      <c r="B95" s="98"/>
      <c r="C95" s="47" t="s">
        <v>130</v>
      </c>
      <c r="D95" s="60"/>
      <c r="E95" s="69">
        <v>1654276</v>
      </c>
      <c r="F95" s="60"/>
      <c r="G95" s="69">
        <v>396299</v>
      </c>
      <c r="H95" s="60"/>
      <c r="I95" s="69">
        <v>0</v>
      </c>
      <c r="J95" s="60"/>
      <c r="K95" s="69">
        <v>10894</v>
      </c>
      <c r="L95" s="60"/>
      <c r="M95" s="69">
        <v>575653</v>
      </c>
      <c r="N95" s="60"/>
      <c r="O95" s="69">
        <v>0</v>
      </c>
      <c r="P95" s="60"/>
      <c r="Q95" s="69">
        <v>170184</v>
      </c>
      <c r="R95" s="60"/>
      <c r="S95" s="69">
        <v>0</v>
      </c>
      <c r="T95" s="60"/>
      <c r="U95" s="69">
        <v>0</v>
      </c>
      <c r="V95" s="60"/>
      <c r="W95" s="60"/>
      <c r="X95" s="69">
        <v>4488</v>
      </c>
      <c r="Y95" s="60"/>
      <c r="Z95" s="69">
        <v>0</v>
      </c>
      <c r="AA95" s="69"/>
      <c r="AB95" s="69">
        <v>0</v>
      </c>
      <c r="AC95" s="69"/>
      <c r="AD95" s="69">
        <v>46166</v>
      </c>
      <c r="AE95" s="60"/>
      <c r="AF95" s="69">
        <f>SUM(E95:AD95)</f>
        <v>2857960</v>
      </c>
      <c r="AG95" s="60"/>
      <c r="AH95" s="70">
        <f t="shared" si="0"/>
        <v>177.3038029654445</v>
      </c>
      <c r="AI95" s="60"/>
      <c r="AJ95" s="70">
        <f>IF(AH$219,AH95/AH$219*100,0)</f>
        <v>45.016399308265335</v>
      </c>
      <c r="AK95" s="92"/>
      <c r="AL95" s="47">
        <v>6</v>
      </c>
      <c r="AN95" s="92">
        <v>16119</v>
      </c>
    </row>
    <row r="96" spans="1:40" ht="8.85" customHeight="1" x14ac:dyDescent="0.3">
      <c r="A96" s="47">
        <v>7</v>
      </c>
      <c r="B96" s="98"/>
      <c r="C96" s="47" t="s">
        <v>131</v>
      </c>
      <c r="D96" s="60"/>
      <c r="E96" s="69">
        <v>38944668</v>
      </c>
      <c r="F96" s="60"/>
      <c r="G96" s="69">
        <v>16927732</v>
      </c>
      <c r="H96" s="60"/>
      <c r="I96" s="69">
        <v>75582278</v>
      </c>
      <c r="J96" s="60"/>
      <c r="K96" s="69">
        <v>0</v>
      </c>
      <c r="L96" s="60"/>
      <c r="M96" s="69">
        <v>5865787</v>
      </c>
      <c r="N96" s="60"/>
      <c r="O96" s="69">
        <v>3911424</v>
      </c>
      <c r="P96" s="60"/>
      <c r="Q96" s="69">
        <v>9189171</v>
      </c>
      <c r="R96" s="60"/>
      <c r="S96" s="69">
        <v>1696090</v>
      </c>
      <c r="T96" s="60"/>
      <c r="U96" s="69">
        <v>0</v>
      </c>
      <c r="V96" s="60"/>
      <c r="W96" s="60"/>
      <c r="X96" s="69">
        <v>5668898</v>
      </c>
      <c r="Y96" s="60"/>
      <c r="Z96" s="69">
        <v>26738896</v>
      </c>
      <c r="AA96" s="69"/>
      <c r="AB96" s="69">
        <v>0</v>
      </c>
      <c r="AC96" s="69"/>
      <c r="AD96" s="69">
        <v>32546760</v>
      </c>
      <c r="AE96" s="60"/>
      <c r="AF96" s="69">
        <f>SUM(E96:AD96)</f>
        <v>217071704</v>
      </c>
      <c r="AG96" s="60"/>
      <c r="AH96" s="70">
        <f t="shared" si="0"/>
        <v>909.60851145853849</v>
      </c>
      <c r="AI96" s="60"/>
      <c r="AJ96" s="70">
        <f>IF(AH$219,AH96/AH$219*100,0)</f>
        <v>230.94428478781589</v>
      </c>
      <c r="AK96" s="92"/>
      <c r="AL96" s="47">
        <v>7</v>
      </c>
      <c r="AN96" s="92">
        <v>238643</v>
      </c>
    </row>
    <row r="97" spans="1:40" ht="8.85" customHeight="1" x14ac:dyDescent="0.3">
      <c r="A97" s="47">
        <v>8</v>
      </c>
      <c r="B97" s="98"/>
      <c r="C97" s="47" t="s">
        <v>132</v>
      </c>
      <c r="D97" s="60"/>
      <c r="E97" s="69">
        <v>7827992</v>
      </c>
      <c r="F97" s="60"/>
      <c r="G97" s="69">
        <v>1834845</v>
      </c>
      <c r="H97" s="60"/>
      <c r="I97" s="69">
        <v>4384814</v>
      </c>
      <c r="J97" s="60"/>
      <c r="K97" s="69">
        <v>298827</v>
      </c>
      <c r="L97" s="60"/>
      <c r="M97" s="69">
        <v>0</v>
      </c>
      <c r="N97" s="60"/>
      <c r="O97" s="69">
        <v>318074</v>
      </c>
      <c r="P97" s="60"/>
      <c r="Q97" s="69">
        <v>1431804</v>
      </c>
      <c r="R97" s="60"/>
      <c r="S97" s="69">
        <v>0</v>
      </c>
      <c r="T97" s="60"/>
      <c r="U97" s="69">
        <v>0</v>
      </c>
      <c r="V97" s="60"/>
      <c r="W97" s="60"/>
      <c r="X97" s="69">
        <v>493577</v>
      </c>
      <c r="Y97" s="60"/>
      <c r="Z97" s="69">
        <v>2599472</v>
      </c>
      <c r="AA97" s="69"/>
      <c r="AB97" s="69">
        <v>0</v>
      </c>
      <c r="AC97" s="69"/>
      <c r="AD97" s="69">
        <v>108359</v>
      </c>
      <c r="AE97" s="60"/>
      <c r="AF97" s="69">
        <f>SUM(E97:AD97)</f>
        <v>19297764</v>
      </c>
      <c r="AG97" s="60"/>
      <c r="AH97" s="70">
        <f t="shared" si="0"/>
        <v>249.04518177242633</v>
      </c>
      <c r="AI97" s="60"/>
      <c r="AJ97" s="70">
        <f>IF(AH$219,AH97/AH$219*100,0)</f>
        <v>63.231116089777551</v>
      </c>
      <c r="AK97" s="92"/>
      <c r="AL97" s="47">
        <v>8</v>
      </c>
      <c r="AN97" s="92">
        <v>77487</v>
      </c>
    </row>
    <row r="98" spans="1:40" ht="8.85" customHeight="1" x14ac:dyDescent="0.3">
      <c r="A98" s="47">
        <v>9</v>
      </c>
      <c r="B98" s="98"/>
      <c r="C98" s="47" t="s">
        <v>133</v>
      </c>
      <c r="D98" s="60"/>
      <c r="E98" s="69">
        <v>683915</v>
      </c>
      <c r="F98" s="60"/>
      <c r="G98" s="69">
        <v>16913</v>
      </c>
      <c r="H98" s="60"/>
      <c r="I98" s="69">
        <v>1630</v>
      </c>
      <c r="J98" s="60"/>
      <c r="K98" s="69">
        <v>0</v>
      </c>
      <c r="L98" s="60"/>
      <c r="M98" s="69">
        <v>60390</v>
      </c>
      <c r="N98" s="60"/>
      <c r="O98" s="69">
        <v>40980</v>
      </c>
      <c r="P98" s="60"/>
      <c r="Q98" s="69">
        <v>52347</v>
      </c>
      <c r="R98" s="60"/>
      <c r="S98" s="69">
        <v>0</v>
      </c>
      <c r="T98" s="60"/>
      <c r="U98" s="69">
        <v>0</v>
      </c>
      <c r="V98" s="60"/>
      <c r="W98" s="60"/>
      <c r="X98" s="69">
        <v>1317650</v>
      </c>
      <c r="Y98" s="60"/>
      <c r="Z98" s="69">
        <v>473147</v>
      </c>
      <c r="AA98" s="69"/>
      <c r="AB98" s="69">
        <v>0</v>
      </c>
      <c r="AC98" s="69"/>
      <c r="AD98" s="69">
        <v>2908</v>
      </c>
      <c r="AE98" s="60"/>
      <c r="AF98" s="69">
        <f>SUM(E98:AD98)</f>
        <v>2649880</v>
      </c>
      <c r="AG98" s="60"/>
      <c r="AH98" s="70">
        <f t="shared" si="0"/>
        <v>629.57472083630319</v>
      </c>
      <c r="AI98" s="60"/>
      <c r="AJ98" s="70">
        <f>IF(AH$219,AH98/AH$219*100,0)</f>
        <v>159.84534202619577</v>
      </c>
      <c r="AK98" s="92"/>
      <c r="AL98" s="47">
        <v>9</v>
      </c>
      <c r="AN98" s="92">
        <v>4209</v>
      </c>
    </row>
    <row r="99" spans="1:40" ht="8.85" customHeight="1" x14ac:dyDescent="0.3">
      <c r="A99" s="47">
        <v>10</v>
      </c>
      <c r="B99" s="98"/>
      <c r="C99" s="47" t="s">
        <v>134</v>
      </c>
      <c r="D99" s="60"/>
      <c r="E99" s="69">
        <v>8523035</v>
      </c>
      <c r="F99" s="60"/>
      <c r="G99" s="69">
        <v>965978</v>
      </c>
      <c r="H99" s="60"/>
      <c r="I99" s="69">
        <v>0</v>
      </c>
      <c r="J99" s="60"/>
      <c r="K99" s="69">
        <v>359764</v>
      </c>
      <c r="L99" s="60"/>
      <c r="M99" s="69">
        <v>0</v>
      </c>
      <c r="N99" s="60"/>
      <c r="O99" s="69">
        <v>451543</v>
      </c>
      <c r="P99" s="60"/>
      <c r="Q99" s="69">
        <v>1808474</v>
      </c>
      <c r="R99" s="60"/>
      <c r="S99" s="69">
        <v>0</v>
      </c>
      <c r="T99" s="60"/>
      <c r="U99" s="69">
        <v>0</v>
      </c>
      <c r="V99" s="60"/>
      <c r="W99" s="60"/>
      <c r="X99" s="69">
        <v>1071553</v>
      </c>
      <c r="Y99" s="60"/>
      <c r="Z99" s="69">
        <v>2012111</v>
      </c>
      <c r="AA99" s="69"/>
      <c r="AB99" s="69">
        <v>0</v>
      </c>
      <c r="AC99" s="69"/>
      <c r="AD99" s="69">
        <v>0</v>
      </c>
      <c r="AE99" s="60"/>
      <c r="AF99" s="69">
        <f>SUM(E99:AD99)</f>
        <v>15192458</v>
      </c>
      <c r="AG99" s="60"/>
      <c r="AH99" s="70">
        <f t="shared" si="0"/>
        <v>191.19148775515342</v>
      </c>
      <c r="AI99" s="60"/>
      <c r="AJ99" s="70">
        <f>IF(AH$219,AH99/AH$219*100,0)</f>
        <v>48.542401308812963</v>
      </c>
      <c r="AK99" s="92"/>
      <c r="AL99" s="47">
        <v>10</v>
      </c>
      <c r="AN99" s="92">
        <v>79462</v>
      </c>
    </row>
    <row r="100" spans="1:40" ht="8.85" customHeight="1" x14ac:dyDescent="0.3">
      <c r="A100" s="71"/>
      <c r="B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71"/>
      <c r="AM100" s="71"/>
      <c r="AN100" s="60"/>
    </row>
    <row r="101" spans="1:40" ht="8.85" customHeight="1" x14ac:dyDescent="0.3">
      <c r="A101" s="47">
        <v>11</v>
      </c>
      <c r="B101" s="98"/>
      <c r="C101" s="47" t="s">
        <v>135</v>
      </c>
      <c r="D101" s="60"/>
      <c r="E101" s="69">
        <v>452214</v>
      </c>
      <c r="F101" s="60"/>
      <c r="G101" s="69">
        <v>164792</v>
      </c>
      <c r="H101" s="60"/>
      <c r="I101" s="69">
        <v>0</v>
      </c>
      <c r="J101" s="60"/>
      <c r="K101" s="69">
        <v>0</v>
      </c>
      <c r="L101" s="60"/>
      <c r="M101" s="69">
        <v>117698</v>
      </c>
      <c r="N101" s="60"/>
      <c r="O101" s="69">
        <v>28161</v>
      </c>
      <c r="P101" s="60"/>
      <c r="Q101" s="69">
        <v>35667</v>
      </c>
      <c r="R101" s="60"/>
      <c r="S101" s="69">
        <v>0</v>
      </c>
      <c r="T101" s="60"/>
      <c r="U101" s="69">
        <v>0</v>
      </c>
      <c r="V101" s="60"/>
      <c r="W101" s="60"/>
      <c r="X101" s="69">
        <v>31817</v>
      </c>
      <c r="Y101" s="60"/>
      <c r="Z101" s="69">
        <v>211505</v>
      </c>
      <c r="AA101" s="69"/>
      <c r="AB101" s="69">
        <v>0</v>
      </c>
      <c r="AC101" s="69"/>
      <c r="AD101" s="69">
        <v>24392</v>
      </c>
      <c r="AE101" s="60"/>
      <c r="AF101" s="69">
        <f>SUM(E101:AD101)</f>
        <v>1066246</v>
      </c>
      <c r="AG101" s="60"/>
      <c r="AH101" s="70">
        <f t="shared" si="0"/>
        <v>170.05518341307814</v>
      </c>
      <c r="AI101" s="60"/>
      <c r="AJ101" s="70">
        <f>IF(AH$219,AH101/AH$219*100,0)</f>
        <v>43.176017168990974</v>
      </c>
      <c r="AK101" s="92"/>
      <c r="AL101" s="47">
        <v>11</v>
      </c>
      <c r="AN101" s="92">
        <v>6270</v>
      </c>
    </row>
    <row r="102" spans="1:40" ht="8.85" customHeight="1" x14ac:dyDescent="0.3">
      <c r="A102" s="47">
        <v>12</v>
      </c>
      <c r="B102" s="98"/>
      <c r="C102" s="47" t="s">
        <v>136</v>
      </c>
      <c r="D102" s="60"/>
      <c r="E102" s="69">
        <v>3488964</v>
      </c>
      <c r="F102" s="60"/>
      <c r="G102" s="69">
        <v>588920</v>
      </c>
      <c r="H102" s="60"/>
      <c r="I102" s="69">
        <v>1010804</v>
      </c>
      <c r="J102" s="60"/>
      <c r="K102" s="69">
        <v>31615</v>
      </c>
      <c r="L102" s="60"/>
      <c r="M102" s="69">
        <v>664525</v>
      </c>
      <c r="N102" s="60"/>
      <c r="O102" s="69">
        <v>222036</v>
      </c>
      <c r="P102" s="60"/>
      <c r="Q102" s="69">
        <v>566371</v>
      </c>
      <c r="R102" s="60"/>
      <c r="S102" s="69">
        <v>0</v>
      </c>
      <c r="T102" s="60"/>
      <c r="U102" s="69">
        <v>0</v>
      </c>
      <c r="V102" s="60"/>
      <c r="W102" s="60"/>
      <c r="X102" s="69">
        <v>452669</v>
      </c>
      <c r="Y102" s="60"/>
      <c r="Z102" s="69">
        <v>1438291</v>
      </c>
      <c r="AA102" s="69"/>
      <c r="AB102" s="69">
        <v>0</v>
      </c>
      <c r="AC102" s="69"/>
      <c r="AD102" s="69">
        <v>154479</v>
      </c>
      <c r="AE102" s="60"/>
      <c r="AF102" s="69">
        <f>SUM(E102:AD102)</f>
        <v>8618674</v>
      </c>
      <c r="AG102" s="60"/>
      <c r="AH102" s="70">
        <f t="shared" si="0"/>
        <v>256.53869508274795</v>
      </c>
      <c r="AI102" s="60"/>
      <c r="AJ102" s="70">
        <f>IF(AH$219,AH102/AH$219*100,0)</f>
        <v>65.133675322897801</v>
      </c>
      <c r="AK102" s="92"/>
      <c r="AL102" s="47">
        <v>12</v>
      </c>
      <c r="AN102" s="92">
        <v>33596</v>
      </c>
    </row>
    <row r="103" spans="1:40" ht="8.85" customHeight="1" x14ac:dyDescent="0.3">
      <c r="A103" s="47">
        <v>13</v>
      </c>
      <c r="B103" s="98"/>
      <c r="C103" s="47" t="s">
        <v>137</v>
      </c>
      <c r="D103" s="60"/>
      <c r="E103" s="69">
        <v>1092613</v>
      </c>
      <c r="F103" s="60"/>
      <c r="G103" s="69">
        <v>257548</v>
      </c>
      <c r="H103" s="60"/>
      <c r="I103" s="69">
        <v>0</v>
      </c>
      <c r="J103" s="60"/>
      <c r="K103" s="69">
        <v>75166</v>
      </c>
      <c r="L103" s="60"/>
      <c r="M103" s="69">
        <v>407291</v>
      </c>
      <c r="N103" s="60"/>
      <c r="O103" s="69">
        <v>0</v>
      </c>
      <c r="P103" s="60"/>
      <c r="Q103" s="69">
        <v>111479</v>
      </c>
      <c r="R103" s="60"/>
      <c r="S103" s="69">
        <v>0</v>
      </c>
      <c r="T103" s="60"/>
      <c r="U103" s="69">
        <v>0</v>
      </c>
      <c r="V103" s="60"/>
      <c r="W103" s="60"/>
      <c r="X103" s="69">
        <v>6684</v>
      </c>
      <c r="Y103" s="60"/>
      <c r="Z103" s="69">
        <v>0</v>
      </c>
      <c r="AA103" s="69"/>
      <c r="AB103" s="69">
        <v>0</v>
      </c>
      <c r="AC103" s="69"/>
      <c r="AD103" s="69">
        <v>0</v>
      </c>
      <c r="AE103" s="60"/>
      <c r="AF103" s="69">
        <f>SUM(E103:AD103)</f>
        <v>1950781</v>
      </c>
      <c r="AG103" s="60"/>
      <c r="AH103" s="70">
        <f t="shared" si="0"/>
        <v>123.08543125749259</v>
      </c>
      <c r="AI103" s="60"/>
      <c r="AJ103" s="70">
        <f>IF(AH$219,AH103/AH$219*100,0)</f>
        <v>31.250671614738078</v>
      </c>
      <c r="AK103" s="92"/>
      <c r="AL103" s="47">
        <v>13</v>
      </c>
      <c r="AN103" s="92">
        <v>15849</v>
      </c>
    </row>
    <row r="104" spans="1:40" ht="8.85" customHeight="1" x14ac:dyDescent="0.3">
      <c r="A104" s="47">
        <v>14</v>
      </c>
      <c r="B104" s="98"/>
      <c r="C104" s="47" t="s">
        <v>138</v>
      </c>
      <c r="D104" s="60"/>
      <c r="E104" s="69">
        <v>1766632</v>
      </c>
      <c r="F104" s="60"/>
      <c r="G104" s="69">
        <v>561430</v>
      </c>
      <c r="H104" s="60"/>
      <c r="I104" s="69">
        <v>0</v>
      </c>
      <c r="J104" s="60"/>
      <c r="K104" s="69">
        <v>19409</v>
      </c>
      <c r="L104" s="60"/>
      <c r="M104" s="69">
        <v>0</v>
      </c>
      <c r="N104" s="60"/>
      <c r="O104" s="69">
        <v>144817</v>
      </c>
      <c r="P104" s="60"/>
      <c r="Q104" s="69">
        <v>68228</v>
      </c>
      <c r="R104" s="60"/>
      <c r="S104" s="69">
        <v>0</v>
      </c>
      <c r="T104" s="60"/>
      <c r="U104" s="69">
        <v>0</v>
      </c>
      <c r="V104" s="60"/>
      <c r="W104" s="60"/>
      <c r="X104" s="69">
        <v>33337</v>
      </c>
      <c r="Y104" s="60"/>
      <c r="Z104" s="69">
        <v>0</v>
      </c>
      <c r="AA104" s="69"/>
      <c r="AB104" s="69">
        <v>9039578</v>
      </c>
      <c r="AC104" s="69"/>
      <c r="AD104" s="69">
        <v>364222</v>
      </c>
      <c r="AE104" s="60"/>
      <c r="AF104" s="69">
        <f>SUM(E104:AD104)</f>
        <v>11997653</v>
      </c>
      <c r="AG104" s="60"/>
      <c r="AH104" s="70">
        <f t="shared" si="0"/>
        <v>589.42043723900758</v>
      </c>
      <c r="AI104" s="60"/>
      <c r="AJ104" s="70">
        <f>IF(AH$219,AH104/AH$219*100,0)</f>
        <v>149.65040410540297</v>
      </c>
      <c r="AK104" s="92"/>
      <c r="AL104" s="47">
        <v>14</v>
      </c>
      <c r="AN104" s="92">
        <v>20355</v>
      </c>
    </row>
    <row r="105" spans="1:40" ht="8.85" customHeight="1" x14ac:dyDescent="0.3">
      <c r="A105" s="47">
        <v>15</v>
      </c>
      <c r="B105" s="98"/>
      <c r="C105" s="47" t="s">
        <v>139</v>
      </c>
      <c r="D105" s="60"/>
      <c r="E105" s="69">
        <v>999745</v>
      </c>
      <c r="F105" s="60"/>
      <c r="G105" s="69">
        <v>367039</v>
      </c>
      <c r="H105" s="60"/>
      <c r="I105" s="69">
        <v>0</v>
      </c>
      <c r="J105" s="60"/>
      <c r="K105" s="69">
        <v>48446</v>
      </c>
      <c r="L105" s="60"/>
      <c r="M105" s="69">
        <v>360201</v>
      </c>
      <c r="N105" s="60"/>
      <c r="O105" s="69">
        <v>58271</v>
      </c>
      <c r="P105" s="60"/>
      <c r="Q105" s="69">
        <v>129505</v>
      </c>
      <c r="R105" s="60"/>
      <c r="S105" s="69">
        <v>0</v>
      </c>
      <c r="T105" s="60"/>
      <c r="U105" s="69">
        <v>0</v>
      </c>
      <c r="V105" s="60"/>
      <c r="W105" s="60"/>
      <c r="X105" s="69">
        <v>5579</v>
      </c>
      <c r="Y105" s="60"/>
      <c r="Z105" s="69">
        <v>0</v>
      </c>
      <c r="AA105" s="69"/>
      <c r="AB105" s="69">
        <v>0</v>
      </c>
      <c r="AC105" s="69"/>
      <c r="AD105" s="69">
        <v>423</v>
      </c>
      <c r="AE105" s="60"/>
      <c r="AF105" s="69">
        <f>SUM(E105:AD105)</f>
        <v>1969209</v>
      </c>
      <c r="AG105" s="60"/>
      <c r="AH105" s="70">
        <f t="shared" si="0"/>
        <v>117.04761055634808</v>
      </c>
      <c r="AI105" s="60"/>
      <c r="AJ105" s="70">
        <f>IF(AH$219,AH105/AH$219*100,0)</f>
        <v>29.717704227189124</v>
      </c>
      <c r="AK105" s="92"/>
      <c r="AL105" s="47">
        <v>15</v>
      </c>
      <c r="AN105" s="92">
        <v>16824</v>
      </c>
    </row>
    <row r="106" spans="1:40" ht="8.85" customHeight="1" x14ac:dyDescent="0.3">
      <c r="A106" s="71"/>
      <c r="B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71"/>
      <c r="AM106" s="71"/>
      <c r="AN106" s="60"/>
    </row>
    <row r="107" spans="1:40" ht="8.85" customHeight="1" x14ac:dyDescent="0.3">
      <c r="A107" s="47">
        <v>16</v>
      </c>
      <c r="B107" s="98"/>
      <c r="C107" s="47" t="s">
        <v>140</v>
      </c>
      <c r="D107" s="60"/>
      <c r="E107" s="69">
        <v>6929961</v>
      </c>
      <c r="F107" s="60"/>
      <c r="G107" s="69">
        <v>1113112</v>
      </c>
      <c r="H107" s="60"/>
      <c r="I107" s="69">
        <v>2416912</v>
      </c>
      <c r="J107" s="60"/>
      <c r="K107" s="69">
        <v>0</v>
      </c>
      <c r="L107" s="60"/>
      <c r="M107" s="69">
        <v>1731333</v>
      </c>
      <c r="N107" s="60"/>
      <c r="O107" s="69">
        <v>336856</v>
      </c>
      <c r="P107" s="60"/>
      <c r="Q107" s="69">
        <v>828922</v>
      </c>
      <c r="R107" s="60"/>
      <c r="S107" s="69">
        <v>0</v>
      </c>
      <c r="T107" s="60"/>
      <c r="U107" s="69">
        <v>0</v>
      </c>
      <c r="V107" s="60"/>
      <c r="W107" s="60"/>
      <c r="X107" s="69">
        <v>181381</v>
      </c>
      <c r="Y107" s="60"/>
      <c r="Z107" s="69">
        <v>2004687</v>
      </c>
      <c r="AA107" s="69"/>
      <c r="AB107" s="69">
        <v>0</v>
      </c>
      <c r="AC107" s="69"/>
      <c r="AD107" s="69">
        <v>0</v>
      </c>
      <c r="AE107" s="60"/>
      <c r="AF107" s="69">
        <f>SUM(E107:AD107)</f>
        <v>15543164</v>
      </c>
      <c r="AG107" s="60"/>
      <c r="AH107" s="70">
        <f t="shared" si="0"/>
        <v>279.0714593507613</v>
      </c>
      <c r="AI107" s="60"/>
      <c r="AJ107" s="70">
        <f>IF(AH$219,AH107/AH$219*100,0)</f>
        <v>70.854612476206299</v>
      </c>
      <c r="AK107" s="92"/>
      <c r="AL107" s="47">
        <v>16</v>
      </c>
      <c r="AN107" s="92">
        <v>55696</v>
      </c>
    </row>
    <row r="108" spans="1:40" ht="8.85" customHeight="1" x14ac:dyDescent="0.3">
      <c r="A108" s="47">
        <v>17</v>
      </c>
      <c r="B108" s="98"/>
      <c r="C108" s="47" t="s">
        <v>141</v>
      </c>
      <c r="D108" s="60"/>
      <c r="E108" s="69">
        <v>3209281</v>
      </c>
      <c r="F108" s="60"/>
      <c r="G108" s="69">
        <v>645378</v>
      </c>
      <c r="H108" s="60"/>
      <c r="I108" s="69">
        <v>880612</v>
      </c>
      <c r="J108" s="60"/>
      <c r="K108" s="69">
        <v>0</v>
      </c>
      <c r="L108" s="60"/>
      <c r="M108" s="69">
        <v>1125933</v>
      </c>
      <c r="N108" s="60"/>
      <c r="O108" s="69">
        <v>97907</v>
      </c>
      <c r="P108" s="60"/>
      <c r="Q108" s="69">
        <v>579648</v>
      </c>
      <c r="R108" s="60"/>
      <c r="S108" s="69">
        <v>0</v>
      </c>
      <c r="T108" s="60"/>
      <c r="U108" s="69">
        <v>0</v>
      </c>
      <c r="V108" s="60"/>
      <c r="W108" s="60"/>
      <c r="X108" s="69">
        <v>154194</v>
      </c>
      <c r="Y108" s="60"/>
      <c r="Z108" s="69">
        <v>1168218</v>
      </c>
      <c r="AA108" s="69"/>
      <c r="AB108" s="69">
        <v>0</v>
      </c>
      <c r="AC108" s="69"/>
      <c r="AD108" s="69">
        <v>0</v>
      </c>
      <c r="AE108" s="60"/>
      <c r="AF108" s="69">
        <f>SUM(E108:AD108)</f>
        <v>7861171</v>
      </c>
      <c r="AG108" s="60"/>
      <c r="AH108" s="70">
        <f>AF108/AN108</f>
        <v>254.51390552659694</v>
      </c>
      <c r="AI108" s="60"/>
      <c r="AJ108" s="70">
        <f>IF(AH$219,AH108/AH$219*100,0)</f>
        <v>64.619593088617336</v>
      </c>
      <c r="AK108" s="92"/>
      <c r="AL108" s="47">
        <v>17</v>
      </c>
      <c r="AN108" s="92">
        <v>30887</v>
      </c>
    </row>
    <row r="109" spans="1:40" ht="8.85" customHeight="1" x14ac:dyDescent="0.3">
      <c r="A109" s="47">
        <v>18</v>
      </c>
      <c r="B109" s="98"/>
      <c r="C109" s="47" t="s">
        <v>142</v>
      </c>
      <c r="D109" s="60"/>
      <c r="E109" s="69">
        <v>2519874</v>
      </c>
      <c r="F109" s="60"/>
      <c r="G109" s="69">
        <v>726025</v>
      </c>
      <c r="H109" s="60"/>
      <c r="I109" s="69">
        <v>0</v>
      </c>
      <c r="J109" s="60"/>
      <c r="K109" s="69">
        <v>0</v>
      </c>
      <c r="L109" s="60"/>
      <c r="M109" s="69">
        <v>761807</v>
      </c>
      <c r="N109" s="60"/>
      <c r="O109" s="69">
        <v>21265</v>
      </c>
      <c r="P109" s="60"/>
      <c r="Q109" s="69">
        <v>246065</v>
      </c>
      <c r="R109" s="60"/>
      <c r="S109" s="69">
        <v>0</v>
      </c>
      <c r="T109" s="60"/>
      <c r="U109" s="69">
        <v>0</v>
      </c>
      <c r="V109" s="60"/>
      <c r="W109" s="60"/>
      <c r="X109" s="69">
        <v>274139</v>
      </c>
      <c r="Y109" s="60"/>
      <c r="Z109" s="69">
        <v>563681</v>
      </c>
      <c r="AA109" s="69"/>
      <c r="AB109" s="69">
        <v>0</v>
      </c>
      <c r="AC109" s="69"/>
      <c r="AD109" s="69">
        <v>99789</v>
      </c>
      <c r="AE109" s="60"/>
      <c r="AF109" s="69">
        <f>SUM(E109:AD109)</f>
        <v>5212645</v>
      </c>
      <c r="AG109" s="60"/>
      <c r="AH109" s="70">
        <f>AF109/AN109</f>
        <v>178.79077345223803</v>
      </c>
      <c r="AI109" s="60"/>
      <c r="AJ109" s="70">
        <f>IF(AH$219,AH109/AH$219*100,0)</f>
        <v>45.393932424157654</v>
      </c>
      <c r="AK109" s="92"/>
      <c r="AL109" s="47">
        <v>18</v>
      </c>
      <c r="AN109" s="92">
        <v>29155</v>
      </c>
    </row>
    <row r="110" spans="1:40" ht="8.85" customHeight="1" x14ac:dyDescent="0.3">
      <c r="A110" s="47">
        <v>19</v>
      </c>
      <c r="B110" s="98"/>
      <c r="C110" s="47" t="s">
        <v>143</v>
      </c>
      <c r="D110" s="60"/>
      <c r="E110" s="69">
        <v>1474621</v>
      </c>
      <c r="F110" s="60"/>
      <c r="G110" s="69">
        <v>171415</v>
      </c>
      <c r="H110" s="60"/>
      <c r="I110" s="69">
        <v>0</v>
      </c>
      <c r="J110" s="60"/>
      <c r="K110" s="69">
        <v>19872</v>
      </c>
      <c r="L110" s="60"/>
      <c r="M110" s="69">
        <v>110</v>
      </c>
      <c r="N110" s="60"/>
      <c r="O110" s="69">
        <v>0</v>
      </c>
      <c r="P110" s="60"/>
      <c r="Q110" s="69">
        <v>129969</v>
      </c>
      <c r="R110" s="60"/>
      <c r="S110" s="69">
        <v>0</v>
      </c>
      <c r="T110" s="60"/>
      <c r="U110" s="69">
        <v>0</v>
      </c>
      <c r="V110" s="60"/>
      <c r="W110" s="60"/>
      <c r="X110" s="69">
        <v>5177</v>
      </c>
      <c r="Y110" s="60"/>
      <c r="Z110" s="69">
        <v>0</v>
      </c>
      <c r="AA110" s="69"/>
      <c r="AB110" s="69">
        <v>0</v>
      </c>
      <c r="AC110" s="69"/>
      <c r="AD110" s="69">
        <v>33540</v>
      </c>
      <c r="AE110" s="60"/>
      <c r="AF110" s="69">
        <f>SUM(E110:AD110)</f>
        <v>1834704</v>
      </c>
      <c r="AG110" s="60"/>
      <c r="AH110" s="70">
        <f>AF110/AN110</f>
        <v>270.88498449726859</v>
      </c>
      <c r="AI110" s="60"/>
      <c r="AJ110" s="70">
        <f>IF(AH$219,AH110/AH$219*100,0)</f>
        <v>68.776114357337832</v>
      </c>
      <c r="AK110" s="92"/>
      <c r="AL110" s="47">
        <v>19</v>
      </c>
      <c r="AN110" s="92">
        <v>6773</v>
      </c>
    </row>
    <row r="111" spans="1:40" ht="8.85" customHeight="1" x14ac:dyDescent="0.3">
      <c r="A111" s="47">
        <v>20</v>
      </c>
      <c r="B111" s="98"/>
      <c r="C111" s="47" t="s">
        <v>144</v>
      </c>
      <c r="D111" s="60"/>
      <c r="E111" s="69">
        <v>811327</v>
      </c>
      <c r="F111" s="60"/>
      <c r="G111" s="69">
        <v>205118</v>
      </c>
      <c r="H111" s="60"/>
      <c r="I111" s="69">
        <v>0</v>
      </c>
      <c r="J111" s="60"/>
      <c r="K111" s="69">
        <v>0</v>
      </c>
      <c r="L111" s="60"/>
      <c r="M111" s="69">
        <v>318958</v>
      </c>
      <c r="N111" s="60"/>
      <c r="O111" s="69">
        <v>0</v>
      </c>
      <c r="P111" s="60"/>
      <c r="Q111" s="69">
        <v>94795</v>
      </c>
      <c r="R111" s="60"/>
      <c r="S111" s="69">
        <v>0</v>
      </c>
      <c r="T111" s="60"/>
      <c r="U111" s="69">
        <v>0</v>
      </c>
      <c r="V111" s="60"/>
      <c r="W111" s="60"/>
      <c r="X111" s="69">
        <v>0</v>
      </c>
      <c r="Y111" s="60"/>
      <c r="Z111" s="69">
        <v>0</v>
      </c>
      <c r="AA111" s="69"/>
      <c r="AB111" s="69">
        <v>0</v>
      </c>
      <c r="AC111" s="69"/>
      <c r="AD111" s="69">
        <v>29445</v>
      </c>
      <c r="AE111" s="60"/>
      <c r="AF111" s="69">
        <f>SUM(E111:AD111)</f>
        <v>1459643</v>
      </c>
      <c r="AG111" s="60"/>
      <c r="AH111" s="70">
        <f>AF111/AN111</f>
        <v>126.60621042588255</v>
      </c>
      <c r="AI111" s="60"/>
      <c r="AJ111" s="70">
        <f>IF(AH$219,AH111/AH$219*100,0)</f>
        <v>32.144576868148548</v>
      </c>
      <c r="AK111" s="92"/>
      <c r="AL111" s="47">
        <v>20</v>
      </c>
      <c r="AN111" s="92">
        <v>11529</v>
      </c>
    </row>
    <row r="112" spans="1:40" ht="8.85" customHeight="1" x14ac:dyDescent="0.3">
      <c r="A112" s="71"/>
      <c r="B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92"/>
      <c r="AG112" s="60"/>
      <c r="AH112" s="60"/>
      <c r="AI112" s="60"/>
      <c r="AJ112" s="60"/>
      <c r="AK112" s="60"/>
      <c r="AL112" s="71"/>
      <c r="AM112" s="71"/>
      <c r="AN112" s="60"/>
    </row>
    <row r="113" spans="1:40" ht="8.85" customHeight="1" x14ac:dyDescent="0.3">
      <c r="A113" s="47">
        <v>21</v>
      </c>
      <c r="B113" s="98"/>
      <c r="C113" s="47" t="s">
        <v>145</v>
      </c>
      <c r="D113" s="60"/>
      <c r="E113" s="69">
        <v>75969178</v>
      </c>
      <c r="F113" s="60"/>
      <c r="G113" s="69">
        <v>8498528</v>
      </c>
      <c r="H113" s="60"/>
      <c r="I113" s="69">
        <v>24184161</v>
      </c>
      <c r="J113" s="60"/>
      <c r="K113" s="69">
        <v>0</v>
      </c>
      <c r="L113" s="60"/>
      <c r="M113" s="69">
        <v>15882533</v>
      </c>
      <c r="N113" s="60"/>
      <c r="O113" s="69">
        <v>2648157</v>
      </c>
      <c r="P113" s="60"/>
      <c r="Q113" s="69">
        <v>8932944</v>
      </c>
      <c r="R113" s="60"/>
      <c r="S113" s="69">
        <v>0</v>
      </c>
      <c r="T113" s="60"/>
      <c r="U113" s="69">
        <v>0</v>
      </c>
      <c r="V113" s="60"/>
      <c r="W113" s="60"/>
      <c r="X113" s="69">
        <v>4583087</v>
      </c>
      <c r="Y113" s="60"/>
      <c r="Z113" s="69">
        <v>0</v>
      </c>
      <c r="AA113" s="69"/>
      <c r="AB113" s="69">
        <v>0</v>
      </c>
      <c r="AC113" s="69"/>
      <c r="AD113" s="69">
        <v>7673878</v>
      </c>
      <c r="AE113" s="60"/>
      <c r="AF113" s="69">
        <f>SUM(E113:AD113)</f>
        <v>148372466</v>
      </c>
      <c r="AG113" s="60"/>
      <c r="AH113" s="70">
        <f t="shared" ref="AH113:AH128" si="1">AF113/AN113</f>
        <v>407.00392266587664</v>
      </c>
      <c r="AI113" s="60"/>
      <c r="AJ113" s="70">
        <f>IF(AH$219,AH113/AH$219*100,0)</f>
        <v>103.33591720155191</v>
      </c>
      <c r="AK113" s="92"/>
      <c r="AL113" s="47">
        <v>21</v>
      </c>
      <c r="AN113" s="92">
        <v>364548</v>
      </c>
    </row>
    <row r="114" spans="1:40" ht="8.85" customHeight="1" x14ac:dyDescent="0.3">
      <c r="A114" s="47">
        <v>22</v>
      </c>
      <c r="B114" s="98"/>
      <c r="C114" s="47" t="s">
        <v>146</v>
      </c>
      <c r="D114" s="60"/>
      <c r="E114" s="69">
        <v>1458651</v>
      </c>
      <c r="F114" s="60"/>
      <c r="G114" s="69">
        <v>358533</v>
      </c>
      <c r="H114" s="60"/>
      <c r="I114" s="69">
        <v>23570</v>
      </c>
      <c r="J114" s="60"/>
      <c r="K114" s="69">
        <v>0</v>
      </c>
      <c r="L114" s="60"/>
      <c r="M114" s="69">
        <v>337931</v>
      </c>
      <c r="N114" s="60"/>
      <c r="O114" s="69">
        <v>0</v>
      </c>
      <c r="P114" s="60"/>
      <c r="Q114" s="69">
        <v>448038</v>
      </c>
      <c r="R114" s="60"/>
      <c r="S114" s="69">
        <v>0</v>
      </c>
      <c r="T114" s="60"/>
      <c r="U114" s="69">
        <v>0</v>
      </c>
      <c r="V114" s="60"/>
      <c r="W114" s="60"/>
      <c r="X114" s="69">
        <v>48422</v>
      </c>
      <c r="Y114" s="60"/>
      <c r="Z114" s="69">
        <v>0</v>
      </c>
      <c r="AA114" s="69"/>
      <c r="AB114" s="69">
        <v>0</v>
      </c>
      <c r="AC114" s="69"/>
      <c r="AD114" s="69">
        <v>0</v>
      </c>
      <c r="AE114" s="60"/>
      <c r="AF114" s="69">
        <f>SUM(E114:AD114)</f>
        <v>2675145</v>
      </c>
      <c r="AG114" s="60"/>
      <c r="AH114" s="70">
        <f t="shared" si="1"/>
        <v>180.96090103497261</v>
      </c>
      <c r="AI114" s="60"/>
      <c r="AJ114" s="70">
        <f>IF(AH$219,AH114/AH$219*100,0)</f>
        <v>45.94491513394928</v>
      </c>
      <c r="AK114" s="92"/>
      <c r="AL114" s="47">
        <v>22</v>
      </c>
      <c r="AN114" s="92">
        <v>14783</v>
      </c>
    </row>
    <row r="115" spans="1:40" ht="8.85" customHeight="1" x14ac:dyDescent="0.3">
      <c r="A115" s="47">
        <v>23</v>
      </c>
      <c r="B115" s="98"/>
      <c r="C115" s="47" t="s">
        <v>147</v>
      </c>
      <c r="D115" s="60"/>
      <c r="E115" s="69">
        <v>265993</v>
      </c>
      <c r="F115" s="60"/>
      <c r="G115" s="69">
        <v>117366</v>
      </c>
      <c r="H115" s="60"/>
      <c r="I115" s="69">
        <v>0</v>
      </c>
      <c r="J115" s="60"/>
      <c r="K115" s="69">
        <v>1070</v>
      </c>
      <c r="L115" s="60"/>
      <c r="M115" s="69">
        <v>0</v>
      </c>
      <c r="N115" s="60"/>
      <c r="O115" s="69">
        <v>0</v>
      </c>
      <c r="P115" s="60"/>
      <c r="Q115" s="69">
        <v>49346</v>
      </c>
      <c r="R115" s="60"/>
      <c r="S115" s="69">
        <v>0</v>
      </c>
      <c r="T115" s="60"/>
      <c r="U115" s="69">
        <v>0</v>
      </c>
      <c r="V115" s="60"/>
      <c r="W115" s="60"/>
      <c r="X115" s="69">
        <v>35251</v>
      </c>
      <c r="Y115" s="60"/>
      <c r="Z115" s="69">
        <v>91225</v>
      </c>
      <c r="AA115" s="69"/>
      <c r="AB115" s="69">
        <v>0</v>
      </c>
      <c r="AC115" s="69"/>
      <c r="AD115" s="69">
        <v>13248</v>
      </c>
      <c r="AE115" s="60"/>
      <c r="AF115" s="69">
        <f>SUM(E115:AD115)</f>
        <v>573499</v>
      </c>
      <c r="AG115" s="60"/>
      <c r="AH115" s="70">
        <f t="shared" si="1"/>
        <v>117.23201144726083</v>
      </c>
      <c r="AI115" s="60"/>
      <c r="AJ115" s="70">
        <f>IF(AH$219,AH115/AH$219*100,0)</f>
        <v>29.764522535647782</v>
      </c>
      <c r="AK115" s="92"/>
      <c r="AL115" s="47">
        <v>23</v>
      </c>
      <c r="AN115" s="92">
        <v>4892</v>
      </c>
    </row>
    <row r="116" spans="1:40" ht="8.85" customHeight="1" x14ac:dyDescent="0.3">
      <c r="A116" s="47">
        <v>24</v>
      </c>
      <c r="B116" s="98"/>
      <c r="C116" s="47" t="s">
        <v>148</v>
      </c>
      <c r="D116" s="60"/>
      <c r="E116" s="69">
        <v>8115035</v>
      </c>
      <c r="F116" s="60"/>
      <c r="G116" s="69">
        <v>845215</v>
      </c>
      <c r="H116" s="60"/>
      <c r="I116" s="69">
        <v>0</v>
      </c>
      <c r="J116" s="60"/>
      <c r="K116" s="69">
        <v>0</v>
      </c>
      <c r="L116" s="60"/>
      <c r="M116" s="69">
        <v>864857</v>
      </c>
      <c r="N116" s="60"/>
      <c r="O116" s="69">
        <v>0</v>
      </c>
      <c r="P116" s="60"/>
      <c r="Q116" s="69">
        <v>1445465</v>
      </c>
      <c r="R116" s="60"/>
      <c r="S116" s="69">
        <v>0</v>
      </c>
      <c r="T116" s="60"/>
      <c r="U116" s="69">
        <v>0</v>
      </c>
      <c r="V116" s="60"/>
      <c r="W116" s="60"/>
      <c r="X116" s="69">
        <v>54825</v>
      </c>
      <c r="Y116" s="60"/>
      <c r="Z116" s="69">
        <v>0</v>
      </c>
      <c r="AA116" s="69"/>
      <c r="AB116" s="69">
        <v>0</v>
      </c>
      <c r="AC116" s="69"/>
      <c r="AD116" s="69">
        <v>0</v>
      </c>
      <c r="AE116" s="60"/>
      <c r="AF116" s="69">
        <f>SUM(E116:AD116)</f>
        <v>11325397</v>
      </c>
      <c r="AG116" s="60"/>
      <c r="AH116" s="70">
        <f t="shared" si="1"/>
        <v>215.50839168823262</v>
      </c>
      <c r="AI116" s="60"/>
      <c r="AJ116" s="70">
        <f>IF(AH$219,AH116/AH$219*100,0)</f>
        <v>54.716321095550782</v>
      </c>
      <c r="AK116" s="92"/>
      <c r="AL116" s="47">
        <v>24</v>
      </c>
      <c r="AN116" s="92">
        <v>52552</v>
      </c>
    </row>
    <row r="117" spans="1:40" ht="8.85" customHeight="1" x14ac:dyDescent="0.3">
      <c r="A117" s="47">
        <v>25</v>
      </c>
      <c r="B117" s="98"/>
      <c r="C117" s="47" t="s">
        <v>149</v>
      </c>
      <c r="D117" s="60"/>
      <c r="E117" s="69">
        <v>742103</v>
      </c>
      <c r="F117" s="60"/>
      <c r="G117" s="69">
        <v>180769</v>
      </c>
      <c r="H117" s="60"/>
      <c r="I117" s="69">
        <v>112314</v>
      </c>
      <c r="J117" s="60"/>
      <c r="K117" s="69">
        <v>0</v>
      </c>
      <c r="L117" s="60"/>
      <c r="M117" s="69">
        <v>244255</v>
      </c>
      <c r="N117" s="60"/>
      <c r="O117" s="69">
        <v>14888</v>
      </c>
      <c r="P117" s="60"/>
      <c r="Q117" s="69">
        <v>114686</v>
      </c>
      <c r="R117" s="60"/>
      <c r="S117" s="69">
        <v>0</v>
      </c>
      <c r="T117" s="60"/>
      <c r="U117" s="69">
        <v>0</v>
      </c>
      <c r="V117" s="60"/>
      <c r="W117" s="60"/>
      <c r="X117" s="69">
        <v>0</v>
      </c>
      <c r="Y117" s="60"/>
      <c r="Z117" s="69">
        <v>0</v>
      </c>
      <c r="AA117" s="69"/>
      <c r="AB117" s="69">
        <v>0</v>
      </c>
      <c r="AC117" s="69"/>
      <c r="AD117" s="69">
        <v>0</v>
      </c>
      <c r="AE117" s="60"/>
      <c r="AF117" s="69">
        <f>SUM(E117:AD117)</f>
        <v>1409015</v>
      </c>
      <c r="AG117" s="60"/>
      <c r="AH117" s="70">
        <f t="shared" si="1"/>
        <v>145.63462532299741</v>
      </c>
      <c r="AI117" s="60"/>
      <c r="AJ117" s="70">
        <f>IF(AH$219,AH117/AH$219*100,0)</f>
        <v>36.97578019760455</v>
      </c>
      <c r="AK117" s="92"/>
      <c r="AL117" s="47">
        <v>25</v>
      </c>
      <c r="AN117" s="92">
        <v>9675</v>
      </c>
    </row>
    <row r="118" spans="1:40" ht="8.85" customHeight="1" x14ac:dyDescent="0.3">
      <c r="A118" s="71"/>
      <c r="B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92"/>
      <c r="AG118" s="60"/>
      <c r="AH118" s="60"/>
      <c r="AI118" s="60"/>
      <c r="AJ118" s="60"/>
      <c r="AK118" s="60"/>
      <c r="AL118" s="71"/>
      <c r="AM118" s="71"/>
      <c r="AN118" s="60"/>
    </row>
    <row r="119" spans="1:40" ht="8.85" customHeight="1" x14ac:dyDescent="0.3">
      <c r="A119" s="47">
        <v>26</v>
      </c>
      <c r="B119" s="98"/>
      <c r="C119" s="47" t="s">
        <v>150</v>
      </c>
      <c r="D119" s="60"/>
      <c r="E119" s="69">
        <v>899151</v>
      </c>
      <c r="F119" s="60"/>
      <c r="G119" s="69">
        <v>302566</v>
      </c>
      <c r="H119" s="60"/>
      <c r="I119" s="69">
        <v>0</v>
      </c>
      <c r="J119" s="60"/>
      <c r="K119" s="69">
        <v>56751</v>
      </c>
      <c r="L119" s="60"/>
      <c r="M119" s="69">
        <v>0</v>
      </c>
      <c r="N119" s="60"/>
      <c r="O119" s="69">
        <v>0</v>
      </c>
      <c r="P119" s="60"/>
      <c r="Q119" s="69">
        <v>25478</v>
      </c>
      <c r="R119" s="60"/>
      <c r="S119" s="69">
        <v>0</v>
      </c>
      <c r="T119" s="60"/>
      <c r="U119" s="69">
        <v>0</v>
      </c>
      <c r="V119" s="60"/>
      <c r="W119" s="60"/>
      <c r="X119" s="69">
        <v>32422</v>
      </c>
      <c r="Y119" s="60"/>
      <c r="Z119" s="69">
        <v>0</v>
      </c>
      <c r="AA119" s="69"/>
      <c r="AB119" s="69">
        <v>5978926</v>
      </c>
      <c r="AC119" s="69"/>
      <c r="AD119" s="69">
        <v>34362</v>
      </c>
      <c r="AE119" s="60"/>
      <c r="AF119" s="69">
        <f>SUM(E119:AD119)</f>
        <v>7329656</v>
      </c>
      <c r="AG119" s="60"/>
      <c r="AH119" s="70">
        <f t="shared" si="1"/>
        <v>518.95043896913057</v>
      </c>
      <c r="AI119" s="60"/>
      <c r="AJ119" s="70">
        <f>IF(AH$219,AH119/AH$219*100,0)</f>
        <v>131.75848341158783</v>
      </c>
      <c r="AK119" s="92"/>
      <c r="AL119" s="47">
        <v>26</v>
      </c>
      <c r="AN119" s="92">
        <v>14124</v>
      </c>
    </row>
    <row r="120" spans="1:40" ht="8.85" customHeight="1" x14ac:dyDescent="0.3">
      <c r="A120" s="47">
        <v>27</v>
      </c>
      <c r="B120" s="98"/>
      <c r="C120" s="47" t="s">
        <v>151</v>
      </c>
      <c r="D120" s="60"/>
      <c r="E120" s="69">
        <v>2521811</v>
      </c>
      <c r="F120" s="60"/>
      <c r="G120" s="69">
        <v>533529</v>
      </c>
      <c r="H120" s="60"/>
      <c r="I120" s="69">
        <v>1087446</v>
      </c>
      <c r="J120" s="60"/>
      <c r="K120" s="69">
        <v>0</v>
      </c>
      <c r="L120" s="60"/>
      <c r="M120" s="69">
        <v>568277</v>
      </c>
      <c r="N120" s="60"/>
      <c r="O120" s="69">
        <v>222638</v>
      </c>
      <c r="P120" s="60"/>
      <c r="Q120" s="69">
        <v>305335</v>
      </c>
      <c r="R120" s="60"/>
      <c r="S120" s="69">
        <v>0</v>
      </c>
      <c r="T120" s="60"/>
      <c r="U120" s="69">
        <v>19468</v>
      </c>
      <c r="V120" s="60"/>
      <c r="W120" s="60"/>
      <c r="X120" s="69">
        <v>105752</v>
      </c>
      <c r="Y120" s="60"/>
      <c r="Z120" s="69">
        <v>1032516</v>
      </c>
      <c r="AA120" s="69"/>
      <c r="AB120" s="69">
        <v>0</v>
      </c>
      <c r="AC120" s="69"/>
      <c r="AD120" s="69">
        <v>259082</v>
      </c>
      <c r="AE120" s="60"/>
      <c r="AF120" s="69">
        <f>SUM(E120:AD120)</f>
        <v>6655854</v>
      </c>
      <c r="AG120" s="60"/>
      <c r="AH120" s="70">
        <f t="shared" si="1"/>
        <v>238.15987404730382</v>
      </c>
      <c r="AI120" s="60"/>
      <c r="AJ120" s="70">
        <f>IF(AH$219,AH120/AH$219*100,0)</f>
        <v>60.467400078322562</v>
      </c>
      <c r="AK120" s="92"/>
      <c r="AL120" s="47">
        <v>27</v>
      </c>
      <c r="AN120" s="92">
        <v>27947</v>
      </c>
    </row>
    <row r="121" spans="1:40" ht="8.85" customHeight="1" x14ac:dyDescent="0.3">
      <c r="A121" s="47">
        <v>28</v>
      </c>
      <c r="B121" s="98"/>
      <c r="C121" s="47" t="s">
        <v>152</v>
      </c>
      <c r="D121" s="60"/>
      <c r="E121" s="69">
        <v>2159869</v>
      </c>
      <c r="F121" s="60"/>
      <c r="G121" s="69">
        <v>236541</v>
      </c>
      <c r="H121" s="60"/>
      <c r="I121" s="69">
        <v>5160</v>
      </c>
      <c r="J121" s="60"/>
      <c r="K121" s="69">
        <v>0</v>
      </c>
      <c r="L121" s="60"/>
      <c r="M121" s="69">
        <v>393219</v>
      </c>
      <c r="N121" s="60"/>
      <c r="O121" s="69">
        <v>0</v>
      </c>
      <c r="P121" s="60"/>
      <c r="Q121" s="69">
        <v>42843</v>
      </c>
      <c r="R121" s="60"/>
      <c r="S121" s="69">
        <v>0</v>
      </c>
      <c r="T121" s="60"/>
      <c r="U121" s="69">
        <v>0</v>
      </c>
      <c r="V121" s="60"/>
      <c r="W121" s="60"/>
      <c r="X121" s="69">
        <v>0</v>
      </c>
      <c r="Y121" s="60"/>
      <c r="Z121" s="69">
        <v>0</v>
      </c>
      <c r="AA121" s="69"/>
      <c r="AB121" s="69">
        <v>0</v>
      </c>
      <c r="AC121" s="69"/>
      <c r="AD121" s="69">
        <v>0</v>
      </c>
      <c r="AE121" s="60"/>
      <c r="AF121" s="69">
        <f>SUM(E121:AD121)</f>
        <v>2837632</v>
      </c>
      <c r="AG121" s="60"/>
      <c r="AH121" s="70">
        <f t="shared" si="1"/>
        <v>267.72638928200774</v>
      </c>
      <c r="AI121" s="60"/>
      <c r="AJ121" s="70">
        <f>IF(AH$219,AH121/AH$219*100,0)</f>
        <v>67.974165492817036</v>
      </c>
      <c r="AK121" s="92"/>
      <c r="AL121" s="47">
        <v>28</v>
      </c>
      <c r="AN121" s="92">
        <v>10599</v>
      </c>
    </row>
    <row r="122" spans="1:40" ht="8.85" customHeight="1" x14ac:dyDescent="0.3">
      <c r="A122" s="47">
        <v>29</v>
      </c>
      <c r="B122" s="98"/>
      <c r="C122" s="47" t="s">
        <v>94</v>
      </c>
      <c r="D122" s="60"/>
      <c r="E122" s="69">
        <v>200832101</v>
      </c>
      <c r="F122" s="60"/>
      <c r="G122" s="69">
        <v>44374901</v>
      </c>
      <c r="H122" s="60"/>
      <c r="I122" s="69">
        <v>177573391</v>
      </c>
      <c r="J122" s="60"/>
      <c r="K122" s="69">
        <v>2690846</v>
      </c>
      <c r="L122" s="60"/>
      <c r="M122" s="69">
        <v>26747829</v>
      </c>
      <c r="N122" s="60"/>
      <c r="O122" s="69">
        <v>26706225</v>
      </c>
      <c r="P122" s="60"/>
      <c r="Q122" s="69">
        <v>47484269</v>
      </c>
      <c r="R122" s="60"/>
      <c r="S122" s="69">
        <v>4947032</v>
      </c>
      <c r="T122" s="60"/>
      <c r="U122" s="69">
        <v>0</v>
      </c>
      <c r="V122" s="60"/>
      <c r="W122" s="60"/>
      <c r="X122" s="69">
        <v>6637032</v>
      </c>
      <c r="Y122" s="60"/>
      <c r="Z122" s="69">
        <v>0</v>
      </c>
      <c r="AA122" s="69"/>
      <c r="AB122" s="69">
        <v>0</v>
      </c>
      <c r="AC122" s="69"/>
      <c r="AD122" s="69">
        <v>4022289</v>
      </c>
      <c r="AE122" s="60"/>
      <c r="AF122" s="69">
        <f>SUM(E122:AD122)</f>
        <v>542015915</v>
      </c>
      <c r="AG122" s="60"/>
      <c r="AH122" s="70">
        <f t="shared" si="1"/>
        <v>471.1915798276811</v>
      </c>
      <c r="AI122" s="60"/>
      <c r="AJ122" s="70">
        <f>IF(AH$219,AH122/AH$219*100,0)</f>
        <v>119.6327882056159</v>
      </c>
      <c r="AK122" s="92"/>
      <c r="AL122" s="47">
        <v>29</v>
      </c>
      <c r="AN122" s="92">
        <v>1150309</v>
      </c>
    </row>
    <row r="123" spans="1:40" ht="8.85" customHeight="1" x14ac:dyDescent="0.3">
      <c r="A123" s="47">
        <v>30</v>
      </c>
      <c r="B123" s="98"/>
      <c r="C123" s="47" t="s">
        <v>153</v>
      </c>
      <c r="D123" s="60"/>
      <c r="E123" s="69">
        <v>12696419</v>
      </c>
      <c r="F123" s="60"/>
      <c r="G123" s="69">
        <v>1797046</v>
      </c>
      <c r="H123" s="60"/>
      <c r="I123" s="69">
        <v>2247173</v>
      </c>
      <c r="J123" s="60"/>
      <c r="K123" s="69">
        <v>0</v>
      </c>
      <c r="L123" s="60"/>
      <c r="M123" s="69">
        <v>2011920</v>
      </c>
      <c r="N123" s="60"/>
      <c r="O123" s="69">
        <v>322203</v>
      </c>
      <c r="P123" s="60"/>
      <c r="Q123" s="69">
        <v>3348241</v>
      </c>
      <c r="R123" s="60"/>
      <c r="S123" s="69">
        <v>0</v>
      </c>
      <c r="T123" s="60"/>
      <c r="U123" s="69">
        <v>0</v>
      </c>
      <c r="V123" s="60"/>
      <c r="W123" s="60"/>
      <c r="X123" s="69">
        <v>45867</v>
      </c>
      <c r="Y123" s="60"/>
      <c r="Z123" s="69">
        <v>0</v>
      </c>
      <c r="AA123" s="69"/>
      <c r="AB123" s="69">
        <v>0</v>
      </c>
      <c r="AC123" s="69"/>
      <c r="AD123" s="69">
        <v>0</v>
      </c>
      <c r="AE123" s="60"/>
      <c r="AF123" s="69">
        <f>SUM(E123:AD123)</f>
        <v>22468869</v>
      </c>
      <c r="AG123" s="60"/>
      <c r="AH123" s="70">
        <f t="shared" si="1"/>
        <v>307.91082881105081</v>
      </c>
      <c r="AI123" s="60"/>
      <c r="AJ123" s="70">
        <f>IF(AH$219,AH123/AH$219*100,0)</f>
        <v>78.176759828432054</v>
      </c>
      <c r="AK123" s="92"/>
      <c r="AL123" s="47">
        <v>30</v>
      </c>
      <c r="AN123" s="92">
        <v>72972</v>
      </c>
    </row>
    <row r="124" spans="1:40" ht="8.85" customHeight="1" x14ac:dyDescent="0.3">
      <c r="A124" s="71"/>
      <c r="B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71"/>
      <c r="AM124" s="71"/>
      <c r="AN124" s="60"/>
    </row>
    <row r="125" spans="1:40" ht="8.85" customHeight="1" x14ac:dyDescent="0.3">
      <c r="A125" s="47">
        <v>31</v>
      </c>
      <c r="B125" s="98"/>
      <c r="C125" s="47" t="s">
        <v>154</v>
      </c>
      <c r="D125" s="60"/>
      <c r="E125" s="69">
        <v>1313500</v>
      </c>
      <c r="F125" s="60"/>
      <c r="G125" s="69">
        <v>375570</v>
      </c>
      <c r="H125" s="60"/>
      <c r="I125" s="69">
        <v>0</v>
      </c>
      <c r="J125" s="60"/>
      <c r="K125" s="69">
        <v>47683</v>
      </c>
      <c r="L125" s="60"/>
      <c r="M125" s="69">
        <v>412601</v>
      </c>
      <c r="N125" s="60"/>
      <c r="O125" s="69">
        <v>0</v>
      </c>
      <c r="P125" s="60"/>
      <c r="Q125" s="69">
        <v>5343</v>
      </c>
      <c r="R125" s="60"/>
      <c r="S125" s="69">
        <v>0</v>
      </c>
      <c r="T125" s="60"/>
      <c r="U125" s="69">
        <v>0</v>
      </c>
      <c r="V125" s="60"/>
      <c r="W125" s="60"/>
      <c r="X125" s="69">
        <v>76735</v>
      </c>
      <c r="Y125" s="60"/>
      <c r="Z125" s="69">
        <v>179896</v>
      </c>
      <c r="AA125" s="69"/>
      <c r="AB125" s="69">
        <v>0</v>
      </c>
      <c r="AC125" s="69"/>
      <c r="AD125" s="69">
        <v>62836</v>
      </c>
      <c r="AE125" s="60"/>
      <c r="AF125" s="69">
        <f>SUM(E125:AD125)</f>
        <v>2474164</v>
      </c>
      <c r="AG125" s="60"/>
      <c r="AH125" s="70">
        <f t="shared" si="1"/>
        <v>159.87102610493667</v>
      </c>
      <c r="AI125" s="60"/>
      <c r="AJ125" s="70">
        <f>IF(AH$219,AH125/AH$219*100,0)</f>
        <v>40.590319150484092</v>
      </c>
      <c r="AK125" s="92"/>
      <c r="AL125" s="47">
        <v>31</v>
      </c>
      <c r="AN125" s="92">
        <v>15476</v>
      </c>
    </row>
    <row r="126" spans="1:40" ht="8.85" customHeight="1" x14ac:dyDescent="0.3">
      <c r="A126" s="47">
        <v>32</v>
      </c>
      <c r="B126" s="98"/>
      <c r="C126" s="47" t="s">
        <v>155</v>
      </c>
      <c r="D126" s="60"/>
      <c r="E126" s="69">
        <v>2336399</v>
      </c>
      <c r="F126" s="60"/>
      <c r="G126" s="69">
        <v>555906</v>
      </c>
      <c r="H126" s="60"/>
      <c r="I126" s="69">
        <v>0</v>
      </c>
      <c r="J126" s="60"/>
      <c r="K126" s="69">
        <v>0</v>
      </c>
      <c r="L126" s="60"/>
      <c r="M126" s="69">
        <v>881962</v>
      </c>
      <c r="N126" s="60"/>
      <c r="O126" s="69">
        <v>88509</v>
      </c>
      <c r="P126" s="60"/>
      <c r="Q126" s="69">
        <v>686742</v>
      </c>
      <c r="R126" s="60"/>
      <c r="S126" s="69">
        <v>0</v>
      </c>
      <c r="T126" s="60"/>
      <c r="U126" s="69">
        <v>0</v>
      </c>
      <c r="V126" s="60"/>
      <c r="W126" s="60"/>
      <c r="X126" s="69">
        <v>0</v>
      </c>
      <c r="Y126" s="60"/>
      <c r="Z126" s="69">
        <v>0</v>
      </c>
      <c r="AA126" s="69"/>
      <c r="AB126" s="69">
        <v>0</v>
      </c>
      <c r="AC126" s="69"/>
      <c r="AD126" s="69">
        <v>0</v>
      </c>
      <c r="AE126" s="60"/>
      <c r="AF126" s="69">
        <f>SUM(E126:AD126)</f>
        <v>4549518</v>
      </c>
      <c r="AG126" s="60"/>
      <c r="AH126" s="70">
        <f t="shared" si="1"/>
        <v>166.96091599691732</v>
      </c>
      <c r="AI126" s="60"/>
      <c r="AJ126" s="70">
        <f>IF(AH$219,AH126/AH$219*100,0)</f>
        <v>42.390400756693289</v>
      </c>
      <c r="AK126" s="92"/>
      <c r="AL126" s="47">
        <v>32</v>
      </c>
      <c r="AN126" s="92">
        <v>27249</v>
      </c>
    </row>
    <row r="127" spans="1:40" ht="8.85" customHeight="1" x14ac:dyDescent="0.3">
      <c r="A127" s="47">
        <v>33</v>
      </c>
      <c r="B127" s="98"/>
      <c r="C127" s="47" t="s">
        <v>96</v>
      </c>
      <c r="D127" s="60"/>
      <c r="E127" s="69">
        <v>6505973</v>
      </c>
      <c r="F127" s="60"/>
      <c r="G127" s="69">
        <v>1011793</v>
      </c>
      <c r="H127" s="60"/>
      <c r="I127" s="69">
        <v>5297</v>
      </c>
      <c r="J127" s="60"/>
      <c r="K127" s="69">
        <v>211989</v>
      </c>
      <c r="L127" s="60"/>
      <c r="M127" s="69">
        <v>2122224</v>
      </c>
      <c r="N127" s="60"/>
      <c r="O127" s="69">
        <v>178470</v>
      </c>
      <c r="P127" s="60"/>
      <c r="Q127" s="69">
        <v>1141090</v>
      </c>
      <c r="R127" s="60"/>
      <c r="S127" s="69">
        <v>0</v>
      </c>
      <c r="T127" s="60"/>
      <c r="U127" s="69">
        <v>0</v>
      </c>
      <c r="V127" s="60"/>
      <c r="W127" s="60"/>
      <c r="X127" s="69">
        <v>228461</v>
      </c>
      <c r="Y127" s="60"/>
      <c r="Z127" s="69">
        <v>1324144</v>
      </c>
      <c r="AA127" s="69"/>
      <c r="AB127" s="69">
        <v>0</v>
      </c>
      <c r="AC127" s="69"/>
      <c r="AD127" s="69">
        <v>0</v>
      </c>
      <c r="AE127" s="60"/>
      <c r="AF127" s="69">
        <f>SUM(E127:AD127)</f>
        <v>12729441</v>
      </c>
      <c r="AG127" s="60"/>
      <c r="AH127" s="70">
        <f t="shared" si="1"/>
        <v>233.66633625199626</v>
      </c>
      <c r="AI127" s="60"/>
      <c r="AJ127" s="70">
        <f>IF(AH$219,AH127/AH$219*100,0)</f>
        <v>59.326517094894562</v>
      </c>
      <c r="AK127" s="92"/>
      <c r="AL127" s="47">
        <v>33</v>
      </c>
      <c r="AN127" s="92">
        <v>54477</v>
      </c>
    </row>
    <row r="128" spans="1:40" ht="8.85" customHeight="1" x14ac:dyDescent="0.3">
      <c r="A128" s="47">
        <v>34</v>
      </c>
      <c r="B128" s="98"/>
      <c r="C128" s="47" t="s">
        <v>156</v>
      </c>
      <c r="D128" s="60"/>
      <c r="E128" s="69">
        <v>18640707</v>
      </c>
      <c r="F128" s="60"/>
      <c r="G128" s="69">
        <v>3862261</v>
      </c>
      <c r="H128" s="60"/>
      <c r="I128" s="69">
        <v>8491750</v>
      </c>
      <c r="J128" s="60"/>
      <c r="K128" s="69">
        <v>0</v>
      </c>
      <c r="L128" s="60"/>
      <c r="M128" s="69">
        <v>2683711</v>
      </c>
      <c r="N128" s="60"/>
      <c r="O128" s="69">
        <v>501992</v>
      </c>
      <c r="P128" s="60"/>
      <c r="Q128" s="69">
        <v>2903174</v>
      </c>
      <c r="R128" s="60"/>
      <c r="S128" s="69">
        <v>0</v>
      </c>
      <c r="T128" s="60"/>
      <c r="U128" s="69">
        <v>0</v>
      </c>
      <c r="V128" s="60"/>
      <c r="W128" s="60"/>
      <c r="X128" s="69">
        <v>883050</v>
      </c>
      <c r="Y128" s="60"/>
      <c r="Z128" s="69">
        <v>5633330</v>
      </c>
      <c r="AA128" s="69"/>
      <c r="AB128" s="69">
        <v>0</v>
      </c>
      <c r="AC128" s="69"/>
      <c r="AD128" s="69">
        <v>32425</v>
      </c>
      <c r="AE128" s="60"/>
      <c r="AF128" s="69">
        <f>SUM(E128:AD128)</f>
        <v>43632400</v>
      </c>
      <c r="AG128" s="60"/>
      <c r="AH128" s="70">
        <f t="shared" si="1"/>
        <v>477.2793401809252</v>
      </c>
      <c r="AI128" s="60"/>
      <c r="AJ128" s="70">
        <f>IF(AH$219,AH128/AH$219*100,0)</f>
        <v>121.17843497895709</v>
      </c>
      <c r="AK128" s="92"/>
      <c r="AL128" s="47">
        <v>34</v>
      </c>
      <c r="AN128" s="92">
        <v>91419</v>
      </c>
    </row>
    <row r="129" spans="1:40" ht="8.85" customHeight="1" x14ac:dyDescent="0.3">
      <c r="A129" s="47">
        <v>35</v>
      </c>
      <c r="B129" s="98"/>
      <c r="C129" s="47" t="s">
        <v>157</v>
      </c>
      <c r="D129" s="60"/>
      <c r="E129" s="69">
        <v>1802604</v>
      </c>
      <c r="F129" s="60"/>
      <c r="G129" s="69">
        <v>246748</v>
      </c>
      <c r="H129" s="60"/>
      <c r="I129" s="69">
        <v>0</v>
      </c>
      <c r="J129" s="60"/>
      <c r="K129" s="69">
        <v>5610</v>
      </c>
      <c r="L129" s="60"/>
      <c r="M129" s="69">
        <v>203435</v>
      </c>
      <c r="N129" s="60"/>
      <c r="O129" s="69">
        <v>0</v>
      </c>
      <c r="P129" s="60"/>
      <c r="Q129" s="69">
        <v>124971</v>
      </c>
      <c r="R129" s="60"/>
      <c r="S129" s="69">
        <v>0</v>
      </c>
      <c r="T129" s="60"/>
      <c r="U129" s="69">
        <v>0</v>
      </c>
      <c r="V129" s="60"/>
      <c r="W129" s="60"/>
      <c r="X129" s="69">
        <v>150797</v>
      </c>
      <c r="Y129" s="60"/>
      <c r="Z129" s="69">
        <v>0</v>
      </c>
      <c r="AA129" s="69"/>
      <c r="AB129" s="69">
        <v>0</v>
      </c>
      <c r="AC129" s="69"/>
      <c r="AD129" s="69">
        <v>49026</v>
      </c>
      <c r="AE129" s="60"/>
      <c r="AF129" s="69">
        <f>SUM(E129:AD129)</f>
        <v>2583191</v>
      </c>
      <c r="AG129" s="60"/>
      <c r="AH129" s="70">
        <f>AF129/AN129</f>
        <v>153.8804432000953</v>
      </c>
      <c r="AI129" s="60"/>
      <c r="AJ129" s="70">
        <f>IF(AH$219,AH129/AH$219*100,0)</f>
        <v>39.069345163331853</v>
      </c>
      <c r="AK129" s="92"/>
      <c r="AL129" s="47">
        <v>35</v>
      </c>
      <c r="AN129" s="92">
        <v>16787</v>
      </c>
    </row>
    <row r="130" spans="1:40" ht="8.85" customHeight="1" x14ac:dyDescent="0.3">
      <c r="A130" s="60"/>
      <c r="B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92"/>
      <c r="AG130" s="60"/>
      <c r="AH130" s="60"/>
      <c r="AI130" s="60"/>
      <c r="AJ130" s="99"/>
      <c r="AK130" s="60"/>
      <c r="AL130" s="60"/>
      <c r="AM130" s="60"/>
      <c r="AN130" s="60"/>
    </row>
    <row r="131" spans="1:40" ht="8.85" customHeight="1" x14ac:dyDescent="0.3">
      <c r="A131" s="47">
        <v>36</v>
      </c>
      <c r="B131" s="98"/>
      <c r="C131" s="47" t="s">
        <v>158</v>
      </c>
      <c r="D131" s="60"/>
      <c r="E131" s="69">
        <v>6262576</v>
      </c>
      <c r="F131" s="60"/>
      <c r="G131" s="69">
        <v>892393</v>
      </c>
      <c r="H131" s="60"/>
      <c r="I131" s="69">
        <v>2011717</v>
      </c>
      <c r="J131" s="60"/>
      <c r="K131" s="69">
        <v>0</v>
      </c>
      <c r="L131" s="60"/>
      <c r="M131" s="69">
        <v>0</v>
      </c>
      <c r="N131" s="60"/>
      <c r="O131" s="69">
        <v>352183</v>
      </c>
      <c r="P131" s="60"/>
      <c r="Q131" s="69">
        <v>865822</v>
      </c>
      <c r="R131" s="60"/>
      <c r="S131" s="69">
        <v>0</v>
      </c>
      <c r="T131" s="60"/>
      <c r="U131" s="69">
        <v>0</v>
      </c>
      <c r="V131" s="60"/>
      <c r="W131" s="60"/>
      <c r="X131" s="69">
        <v>234217</v>
      </c>
      <c r="Y131" s="60"/>
      <c r="Z131" s="69">
        <v>2699399</v>
      </c>
      <c r="AA131" s="69"/>
      <c r="AB131" s="69">
        <v>0</v>
      </c>
      <c r="AC131" s="69"/>
      <c r="AD131" s="69">
        <v>0</v>
      </c>
      <c r="AE131" s="60"/>
      <c r="AF131" s="69">
        <f>SUM(E131:AD131)</f>
        <v>13318307</v>
      </c>
      <c r="AG131" s="60"/>
      <c r="AH131" s="70">
        <f t="shared" ref="AH131:AH146" si="2">AF131/AN131</f>
        <v>344.04450931259851</v>
      </c>
      <c r="AI131" s="60"/>
      <c r="AJ131" s="70">
        <f>IF(AH$219,AH131/AH$219*100,0)</f>
        <v>87.350890121914631</v>
      </c>
      <c r="AK131" s="92"/>
      <c r="AL131" s="47">
        <v>36</v>
      </c>
      <c r="AN131" s="92">
        <v>38711</v>
      </c>
    </row>
    <row r="132" spans="1:40" ht="8.85" customHeight="1" x14ac:dyDescent="0.3">
      <c r="A132" s="47">
        <v>37</v>
      </c>
      <c r="B132" s="98"/>
      <c r="C132" s="47" t="s">
        <v>159</v>
      </c>
      <c r="D132" s="60"/>
      <c r="E132" s="69">
        <v>4143077</v>
      </c>
      <c r="F132" s="60"/>
      <c r="G132" s="69">
        <v>517217</v>
      </c>
      <c r="H132" s="60"/>
      <c r="I132" s="69">
        <v>1105062</v>
      </c>
      <c r="J132" s="60"/>
      <c r="K132" s="69">
        <v>0</v>
      </c>
      <c r="L132" s="60"/>
      <c r="M132" s="69">
        <v>4873</v>
      </c>
      <c r="N132" s="60"/>
      <c r="O132" s="69">
        <v>700995</v>
      </c>
      <c r="P132" s="60"/>
      <c r="Q132" s="69">
        <v>1091341</v>
      </c>
      <c r="R132" s="60"/>
      <c r="S132" s="69">
        <v>0</v>
      </c>
      <c r="T132" s="60"/>
      <c r="U132" s="69">
        <v>0</v>
      </c>
      <c r="V132" s="60"/>
      <c r="W132" s="60"/>
      <c r="X132" s="69">
        <v>45233</v>
      </c>
      <c r="Y132" s="60"/>
      <c r="Z132" s="69">
        <v>0</v>
      </c>
      <c r="AA132" s="69"/>
      <c r="AB132" s="69">
        <v>0</v>
      </c>
      <c r="AC132" s="69"/>
      <c r="AD132" s="69">
        <v>1908719</v>
      </c>
      <c r="AE132" s="60"/>
      <c r="AF132" s="69">
        <f>SUM(E132:AD132)</f>
        <v>9516517</v>
      </c>
      <c r="AG132" s="60"/>
      <c r="AH132" s="70">
        <f t="shared" si="2"/>
        <v>384.86338819913453</v>
      </c>
      <c r="AI132" s="60"/>
      <c r="AJ132" s="70">
        <f>IF(AH$219,AH132/AH$219*100,0)</f>
        <v>97.714564902371265</v>
      </c>
      <c r="AK132" s="92"/>
      <c r="AL132" s="47">
        <v>37</v>
      </c>
      <c r="AN132" s="92">
        <v>24727</v>
      </c>
    </row>
    <row r="133" spans="1:40" ht="8.85" customHeight="1" x14ac:dyDescent="0.3">
      <c r="A133" s="47">
        <v>38</v>
      </c>
      <c r="B133" s="98"/>
      <c r="C133" s="47" t="s">
        <v>160</v>
      </c>
      <c r="D133" s="60"/>
      <c r="E133" s="69">
        <v>636677</v>
      </c>
      <c r="F133" s="60"/>
      <c r="G133" s="69">
        <v>348932</v>
      </c>
      <c r="H133" s="60"/>
      <c r="I133" s="69">
        <v>0</v>
      </c>
      <c r="J133" s="60"/>
      <c r="K133" s="69">
        <v>0</v>
      </c>
      <c r="L133" s="60"/>
      <c r="M133" s="69">
        <v>358384</v>
      </c>
      <c r="N133" s="60"/>
      <c r="O133" s="69">
        <v>14054</v>
      </c>
      <c r="P133" s="60"/>
      <c r="Q133" s="69">
        <v>200459</v>
      </c>
      <c r="R133" s="60"/>
      <c r="S133" s="69">
        <v>0</v>
      </c>
      <c r="T133" s="60"/>
      <c r="U133" s="69">
        <v>0</v>
      </c>
      <c r="V133" s="60"/>
      <c r="W133" s="60"/>
      <c r="X133" s="69">
        <v>58431</v>
      </c>
      <c r="Y133" s="60"/>
      <c r="Z133" s="69">
        <v>0</v>
      </c>
      <c r="AA133" s="69"/>
      <c r="AB133" s="69">
        <v>0</v>
      </c>
      <c r="AC133" s="69"/>
      <c r="AD133" s="69">
        <v>37503</v>
      </c>
      <c r="AE133" s="60"/>
      <c r="AF133" s="69">
        <f>SUM(E133:AD133)</f>
        <v>1654440</v>
      </c>
      <c r="AG133" s="60"/>
      <c r="AH133" s="70">
        <f t="shared" si="2"/>
        <v>107.90060653492468</v>
      </c>
      <c r="AI133" s="60"/>
      <c r="AJ133" s="70">
        <f>IF(AH$219,AH133/AH$219*100,0)</f>
        <v>27.395333366463959</v>
      </c>
      <c r="AK133" s="92"/>
      <c r="AL133" s="47">
        <v>38</v>
      </c>
      <c r="AN133" s="92">
        <v>15333</v>
      </c>
    </row>
    <row r="134" spans="1:40" ht="8.85" customHeight="1" x14ac:dyDescent="0.3">
      <c r="A134" s="47">
        <v>39</v>
      </c>
      <c r="B134" s="98"/>
      <c r="C134" s="47" t="s">
        <v>161</v>
      </c>
      <c r="D134" s="60"/>
      <c r="E134" s="69">
        <v>2915365</v>
      </c>
      <c r="F134" s="60"/>
      <c r="G134" s="69">
        <v>444700</v>
      </c>
      <c r="H134" s="60"/>
      <c r="I134" s="69">
        <v>738691</v>
      </c>
      <c r="J134" s="60"/>
      <c r="K134" s="69">
        <v>0</v>
      </c>
      <c r="L134" s="60"/>
      <c r="M134" s="69">
        <v>470618</v>
      </c>
      <c r="N134" s="60"/>
      <c r="O134" s="69">
        <v>64690</v>
      </c>
      <c r="P134" s="60"/>
      <c r="Q134" s="69">
        <v>485216</v>
      </c>
      <c r="R134" s="60"/>
      <c r="S134" s="69">
        <v>0</v>
      </c>
      <c r="T134" s="60"/>
      <c r="U134" s="69">
        <v>0</v>
      </c>
      <c r="V134" s="60"/>
      <c r="W134" s="60"/>
      <c r="X134" s="69">
        <v>471901</v>
      </c>
      <c r="Y134" s="60"/>
      <c r="Z134" s="69">
        <v>905155</v>
      </c>
      <c r="AA134" s="69"/>
      <c r="AB134" s="69">
        <v>0</v>
      </c>
      <c r="AC134" s="69"/>
      <c r="AD134" s="69">
        <v>0</v>
      </c>
      <c r="AE134" s="60"/>
      <c r="AF134" s="69">
        <f>SUM(E134:AD134)</f>
        <v>6496336</v>
      </c>
      <c r="AG134" s="60"/>
      <c r="AH134" s="70">
        <f t="shared" si="2"/>
        <v>316.09264305177112</v>
      </c>
      <c r="AI134" s="60"/>
      <c r="AJ134" s="70">
        <f>IF(AH$219,AH134/AH$219*100,0)</f>
        <v>80.254074644956887</v>
      </c>
      <c r="AK134" s="92"/>
      <c r="AL134" s="47">
        <v>39</v>
      </c>
      <c r="AN134" s="92">
        <v>20552</v>
      </c>
    </row>
    <row r="135" spans="1:40" ht="8.85" customHeight="1" x14ac:dyDescent="0.3">
      <c r="A135" s="47">
        <v>40</v>
      </c>
      <c r="B135" s="98"/>
      <c r="C135" s="47" t="s">
        <v>162</v>
      </c>
      <c r="D135" s="60"/>
      <c r="E135" s="100">
        <v>927645</v>
      </c>
      <c r="F135" s="60"/>
      <c r="G135" s="100">
        <v>271374</v>
      </c>
      <c r="H135" s="60"/>
      <c r="I135" s="100">
        <v>538366</v>
      </c>
      <c r="J135" s="60"/>
      <c r="K135" s="100">
        <v>56824</v>
      </c>
      <c r="L135" s="60"/>
      <c r="M135" s="100">
        <v>207040</v>
      </c>
      <c r="N135" s="60"/>
      <c r="O135" s="100">
        <v>0</v>
      </c>
      <c r="P135" s="60"/>
      <c r="Q135" s="100">
        <v>61779</v>
      </c>
      <c r="R135" s="60"/>
      <c r="S135" s="100">
        <v>0</v>
      </c>
      <c r="T135" s="60"/>
      <c r="U135" s="100">
        <v>0</v>
      </c>
      <c r="V135" s="60"/>
      <c r="W135" s="60"/>
      <c r="X135" s="100">
        <v>90129</v>
      </c>
      <c r="Y135" s="60"/>
      <c r="Z135" s="100">
        <v>229304</v>
      </c>
      <c r="AA135" s="100"/>
      <c r="AB135" s="100">
        <v>0</v>
      </c>
      <c r="AC135" s="100"/>
      <c r="AD135" s="100">
        <v>44581</v>
      </c>
      <c r="AE135" s="60"/>
      <c r="AF135" s="100">
        <f>SUM(E135:AD135)</f>
        <v>2427042</v>
      </c>
      <c r="AG135" s="60"/>
      <c r="AH135" s="70">
        <f t="shared" si="2"/>
        <v>213.06663155122465</v>
      </c>
      <c r="AI135" s="60"/>
      <c r="AJ135" s="70">
        <f>IF(AH$219,AH135/AH$219*100,0)</f>
        <v>54.096372467804891</v>
      </c>
      <c r="AK135" s="92"/>
      <c r="AL135" s="47">
        <v>40</v>
      </c>
      <c r="AN135" s="92">
        <v>11391</v>
      </c>
    </row>
    <row r="136" spans="1:40" ht="8.85" customHeight="1" x14ac:dyDescent="0.3">
      <c r="A136" s="71"/>
      <c r="B136" s="60"/>
      <c r="D136" s="60"/>
      <c r="E136" s="92"/>
      <c r="F136" s="60"/>
      <c r="G136" s="92"/>
      <c r="H136" s="60"/>
      <c r="I136" s="92"/>
      <c r="J136" s="60"/>
      <c r="K136" s="92"/>
      <c r="L136" s="60"/>
      <c r="M136" s="92"/>
      <c r="N136" s="60"/>
      <c r="O136" s="92"/>
      <c r="P136" s="60"/>
      <c r="Q136" s="92"/>
      <c r="R136" s="60"/>
      <c r="S136" s="92"/>
      <c r="T136" s="60"/>
      <c r="U136" s="92"/>
      <c r="V136" s="60"/>
      <c r="W136" s="60"/>
      <c r="X136" s="92"/>
      <c r="Y136" s="60"/>
      <c r="Z136" s="92"/>
      <c r="AA136" s="92"/>
      <c r="AB136" s="92"/>
      <c r="AC136" s="92"/>
      <c r="AD136" s="92"/>
      <c r="AE136" s="60"/>
      <c r="AF136" s="92"/>
      <c r="AG136" s="60"/>
      <c r="AH136" s="60"/>
      <c r="AI136" s="60"/>
      <c r="AJ136" s="60"/>
      <c r="AK136" s="60"/>
      <c r="AL136" s="71"/>
      <c r="AM136" s="71"/>
      <c r="AN136" s="60"/>
    </row>
    <row r="137" spans="1:40" ht="8.85" customHeight="1" x14ac:dyDescent="0.3">
      <c r="A137" s="47">
        <v>41</v>
      </c>
      <c r="B137" s="98"/>
      <c r="C137" s="47" t="s">
        <v>163</v>
      </c>
      <c r="D137" s="60"/>
      <c r="E137" s="69">
        <v>6670488</v>
      </c>
      <c r="F137" s="60"/>
      <c r="G137" s="69">
        <v>991869</v>
      </c>
      <c r="H137" s="60"/>
      <c r="I137" s="69">
        <v>420878</v>
      </c>
      <c r="J137" s="60"/>
      <c r="K137" s="69">
        <v>23023</v>
      </c>
      <c r="L137" s="60"/>
      <c r="M137" s="69">
        <v>1125258</v>
      </c>
      <c r="N137" s="60"/>
      <c r="O137" s="69">
        <v>0</v>
      </c>
      <c r="P137" s="60"/>
      <c r="Q137" s="69">
        <v>283138</v>
      </c>
      <c r="R137" s="60"/>
      <c r="S137" s="69">
        <v>0</v>
      </c>
      <c r="T137" s="60"/>
      <c r="U137" s="69">
        <v>0</v>
      </c>
      <c r="V137" s="60"/>
      <c r="W137" s="60"/>
      <c r="X137" s="69">
        <v>249358</v>
      </c>
      <c r="Y137" s="60"/>
      <c r="Z137" s="69">
        <v>293658</v>
      </c>
      <c r="AA137" s="69"/>
      <c r="AB137" s="69">
        <v>0</v>
      </c>
      <c r="AC137" s="69"/>
      <c r="AD137" s="69">
        <v>944253</v>
      </c>
      <c r="AE137" s="60"/>
      <c r="AF137" s="69">
        <f>SUM(E137:AD137)</f>
        <v>11001923</v>
      </c>
      <c r="AG137" s="60"/>
      <c r="AH137" s="70">
        <f t="shared" si="2"/>
        <v>323.37672682381987</v>
      </c>
      <c r="AI137" s="60"/>
      <c r="AJ137" s="70">
        <f>IF(AH$219,AH137/AH$219*100,0)</f>
        <v>82.103460942335445</v>
      </c>
      <c r="AK137" s="92"/>
      <c r="AL137" s="47">
        <v>41</v>
      </c>
      <c r="AN137" s="92">
        <v>34022</v>
      </c>
    </row>
    <row r="138" spans="1:40" ht="8.85" customHeight="1" x14ac:dyDescent="0.3">
      <c r="A138" s="47">
        <v>42</v>
      </c>
      <c r="B138" s="98"/>
      <c r="C138" s="47" t="s">
        <v>164</v>
      </c>
      <c r="D138" s="60"/>
      <c r="E138" s="69">
        <v>34515851</v>
      </c>
      <c r="F138" s="60"/>
      <c r="G138" s="69">
        <v>2018087</v>
      </c>
      <c r="H138" s="60"/>
      <c r="I138" s="69">
        <v>989457</v>
      </c>
      <c r="J138" s="60"/>
      <c r="K138" s="69">
        <v>465611</v>
      </c>
      <c r="L138" s="60"/>
      <c r="M138" s="69">
        <v>0</v>
      </c>
      <c r="N138" s="60"/>
      <c r="O138" s="69">
        <v>1152934</v>
      </c>
      <c r="P138" s="60"/>
      <c r="Q138" s="69">
        <v>3546538</v>
      </c>
      <c r="R138" s="60"/>
      <c r="S138" s="69">
        <v>0</v>
      </c>
      <c r="T138" s="60"/>
      <c r="U138" s="69">
        <v>0</v>
      </c>
      <c r="V138" s="60"/>
      <c r="W138" s="60"/>
      <c r="X138" s="69">
        <v>800362</v>
      </c>
      <c r="Y138" s="60"/>
      <c r="Z138" s="69">
        <v>0</v>
      </c>
      <c r="AA138" s="69"/>
      <c r="AB138" s="69">
        <v>0</v>
      </c>
      <c r="AC138" s="69"/>
      <c r="AD138" s="69">
        <v>3912394</v>
      </c>
      <c r="AE138" s="60"/>
      <c r="AF138" s="69">
        <f>SUM(E138:AD138)</f>
        <v>47401234</v>
      </c>
      <c r="AG138" s="60"/>
      <c r="AH138" s="70">
        <f t="shared" si="2"/>
        <v>431.00259140381348</v>
      </c>
      <c r="AI138" s="60"/>
      <c r="AJ138" s="70">
        <f>IF(AH$219,AH138/AH$219*100,0)</f>
        <v>109.42903893219128</v>
      </c>
      <c r="AK138" s="92"/>
      <c r="AL138" s="47">
        <v>42</v>
      </c>
      <c r="AN138" s="92">
        <v>109979</v>
      </c>
    </row>
    <row r="139" spans="1:40" ht="8.85" customHeight="1" x14ac:dyDescent="0.3">
      <c r="A139" s="47">
        <v>43</v>
      </c>
      <c r="B139" s="98"/>
      <c r="C139" s="47" t="s">
        <v>165</v>
      </c>
      <c r="D139" s="60"/>
      <c r="E139" s="69">
        <v>75612539</v>
      </c>
      <c r="F139" s="60"/>
      <c r="G139" s="69">
        <v>2708888</v>
      </c>
      <c r="H139" s="60"/>
      <c r="I139" s="69">
        <v>38591364</v>
      </c>
      <c r="J139" s="60"/>
      <c r="K139" s="69">
        <v>0</v>
      </c>
      <c r="L139" s="60"/>
      <c r="M139" s="69">
        <v>7113387</v>
      </c>
      <c r="N139" s="60"/>
      <c r="O139" s="69">
        <v>18148370</v>
      </c>
      <c r="P139" s="60"/>
      <c r="Q139" s="69">
        <v>6972035</v>
      </c>
      <c r="R139" s="60"/>
      <c r="S139" s="69">
        <v>0</v>
      </c>
      <c r="T139" s="60"/>
      <c r="U139" s="69">
        <v>0</v>
      </c>
      <c r="V139" s="60"/>
      <c r="W139" s="60"/>
      <c r="X139" s="69">
        <v>8889696</v>
      </c>
      <c r="Y139" s="60"/>
      <c r="Z139" s="69">
        <v>27442728</v>
      </c>
      <c r="AA139" s="69"/>
      <c r="AB139" s="69">
        <v>0</v>
      </c>
      <c r="AC139" s="69"/>
      <c r="AD139" s="69">
        <v>1819950</v>
      </c>
      <c r="AE139" s="60"/>
      <c r="AF139" s="69">
        <f>SUM(E139:AD139)</f>
        <v>187298957</v>
      </c>
      <c r="AG139" s="60"/>
      <c r="AH139" s="70">
        <f t="shared" si="2"/>
        <v>560.12296158067397</v>
      </c>
      <c r="AI139" s="60"/>
      <c r="AJ139" s="70">
        <f>IF(AH$219,AH139/AH$219*100,0)</f>
        <v>142.21194626692798</v>
      </c>
      <c r="AK139" s="92"/>
      <c r="AL139" s="47">
        <v>43</v>
      </c>
      <c r="AN139" s="92">
        <v>334389</v>
      </c>
    </row>
    <row r="140" spans="1:40" ht="8.85" customHeight="1" x14ac:dyDescent="0.3">
      <c r="A140" s="47">
        <v>44</v>
      </c>
      <c r="B140" s="98"/>
      <c r="C140" s="47" t="s">
        <v>166</v>
      </c>
      <c r="D140" s="60"/>
      <c r="E140" s="69">
        <v>6608315</v>
      </c>
      <c r="F140" s="60"/>
      <c r="G140" s="69">
        <v>2819490</v>
      </c>
      <c r="H140" s="60"/>
      <c r="I140" s="69">
        <v>1726790</v>
      </c>
      <c r="J140" s="60"/>
      <c r="K140" s="69">
        <v>0</v>
      </c>
      <c r="L140" s="60"/>
      <c r="M140" s="69">
        <v>1086592</v>
      </c>
      <c r="N140" s="60"/>
      <c r="O140" s="69">
        <v>361574</v>
      </c>
      <c r="P140" s="60"/>
      <c r="Q140" s="69">
        <v>385271</v>
      </c>
      <c r="R140" s="60"/>
      <c r="S140" s="69">
        <v>0</v>
      </c>
      <c r="T140" s="60"/>
      <c r="U140" s="69">
        <v>0</v>
      </c>
      <c r="V140" s="60"/>
      <c r="W140" s="60"/>
      <c r="X140" s="69">
        <v>122851</v>
      </c>
      <c r="Y140" s="60"/>
      <c r="Z140" s="69">
        <v>2631610</v>
      </c>
      <c r="AA140" s="69"/>
      <c r="AB140" s="69">
        <v>0</v>
      </c>
      <c r="AC140" s="69"/>
      <c r="AD140" s="69">
        <v>0</v>
      </c>
      <c r="AE140" s="60"/>
      <c r="AF140" s="69">
        <f>SUM(E140:AD140)</f>
        <v>15742493</v>
      </c>
      <c r="AG140" s="60"/>
      <c r="AH140" s="70">
        <f t="shared" si="2"/>
        <v>308.99138337128051</v>
      </c>
      <c r="AI140" s="60"/>
      <c r="AJ140" s="70">
        <f>IF(AH$219,AH140/AH$219*100,0)</f>
        <v>78.451106315896553</v>
      </c>
      <c r="AK140" s="92"/>
      <c r="AL140" s="47">
        <v>44</v>
      </c>
      <c r="AN140" s="92">
        <v>50948</v>
      </c>
    </row>
    <row r="141" spans="1:40" ht="8.85" customHeight="1" x14ac:dyDescent="0.3">
      <c r="A141" s="47">
        <v>45</v>
      </c>
      <c r="B141" s="98"/>
      <c r="C141" s="47" t="s">
        <v>167</v>
      </c>
      <c r="D141" s="60"/>
      <c r="E141" s="69">
        <v>171066</v>
      </c>
      <c r="F141" s="60"/>
      <c r="G141" s="69">
        <v>72091</v>
      </c>
      <c r="H141" s="60"/>
      <c r="I141" s="69">
        <v>0</v>
      </c>
      <c r="J141" s="60"/>
      <c r="K141" s="69">
        <v>0</v>
      </c>
      <c r="L141" s="60"/>
      <c r="M141" s="69">
        <v>59131</v>
      </c>
      <c r="N141" s="60"/>
      <c r="O141" s="69">
        <v>14933</v>
      </c>
      <c r="P141" s="60"/>
      <c r="Q141" s="69">
        <v>20597</v>
      </c>
      <c r="R141" s="60"/>
      <c r="S141" s="69">
        <v>0</v>
      </c>
      <c r="T141" s="60"/>
      <c r="U141" s="69">
        <v>0</v>
      </c>
      <c r="V141" s="60"/>
      <c r="W141" s="60"/>
      <c r="X141" s="69">
        <v>24366</v>
      </c>
      <c r="Y141" s="60"/>
      <c r="Z141" s="69">
        <v>0</v>
      </c>
      <c r="AA141" s="69"/>
      <c r="AB141" s="69">
        <v>0</v>
      </c>
      <c r="AC141" s="69"/>
      <c r="AD141" s="69">
        <v>0</v>
      </c>
      <c r="AE141" s="60"/>
      <c r="AF141" s="69">
        <f>SUM(E141:AD141)</f>
        <v>362184</v>
      </c>
      <c r="AG141" s="60"/>
      <c r="AH141" s="70">
        <f t="shared" si="2"/>
        <v>162.26881720430109</v>
      </c>
      <c r="AI141" s="60"/>
      <c r="AJ141" s="70">
        <f>IF(AH$219,AH141/AH$219*100,0)</f>
        <v>41.199104296552449</v>
      </c>
      <c r="AK141" s="92"/>
      <c r="AL141" s="47">
        <v>45</v>
      </c>
      <c r="AN141" s="92">
        <v>2232</v>
      </c>
    </row>
    <row r="142" spans="1:40" ht="8.85" customHeight="1" x14ac:dyDescent="0.3">
      <c r="A142" s="71"/>
      <c r="B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71"/>
      <c r="AM142" s="71"/>
      <c r="AN142" s="60"/>
    </row>
    <row r="143" spans="1:40" ht="8.85" customHeight="1" x14ac:dyDescent="0.3">
      <c r="A143" s="47">
        <v>46</v>
      </c>
      <c r="B143" s="98"/>
      <c r="C143" s="47" t="s">
        <v>168</v>
      </c>
      <c r="D143" s="60"/>
      <c r="E143" s="69">
        <v>3376399</v>
      </c>
      <c r="F143" s="60"/>
      <c r="G143" s="69">
        <v>901405</v>
      </c>
      <c r="H143" s="60"/>
      <c r="I143" s="69">
        <v>887070</v>
      </c>
      <c r="J143" s="60"/>
      <c r="K143" s="69">
        <v>0</v>
      </c>
      <c r="L143" s="60"/>
      <c r="M143" s="69">
        <v>1081143</v>
      </c>
      <c r="N143" s="60"/>
      <c r="O143" s="69">
        <v>14530</v>
      </c>
      <c r="P143" s="60"/>
      <c r="Q143" s="69">
        <v>906770</v>
      </c>
      <c r="R143" s="60"/>
      <c r="S143" s="69">
        <v>0</v>
      </c>
      <c r="T143" s="60"/>
      <c r="U143" s="69">
        <v>0</v>
      </c>
      <c r="V143" s="60"/>
      <c r="W143" s="60"/>
      <c r="X143" s="69">
        <v>70970</v>
      </c>
      <c r="Y143" s="60"/>
      <c r="Z143" s="69">
        <v>569370</v>
      </c>
      <c r="AA143" s="69"/>
      <c r="AB143" s="69">
        <v>0</v>
      </c>
      <c r="AC143" s="69"/>
      <c r="AD143" s="69">
        <v>127414</v>
      </c>
      <c r="AE143" s="60"/>
      <c r="AF143" s="69">
        <f>SUM(E143:AD143)</f>
        <v>7935071</v>
      </c>
      <c r="AG143" s="60"/>
      <c r="AH143" s="70">
        <f t="shared" si="2"/>
        <v>205.53983836709321</v>
      </c>
      <c r="AI143" s="60"/>
      <c r="AJ143" s="70">
        <f>IF(AH$219,AH143/AH$219*100,0)</f>
        <v>52.18536366923091</v>
      </c>
      <c r="AK143" s="92"/>
      <c r="AL143" s="47">
        <v>46</v>
      </c>
      <c r="AN143" s="92">
        <v>38606</v>
      </c>
    </row>
    <row r="144" spans="1:40" ht="8.85" customHeight="1" x14ac:dyDescent="0.3">
      <c r="A144" s="47">
        <v>47</v>
      </c>
      <c r="B144" s="98"/>
      <c r="C144" s="47" t="s">
        <v>169</v>
      </c>
      <c r="D144" s="60"/>
      <c r="E144" s="69">
        <v>16926681</v>
      </c>
      <c r="F144" s="60"/>
      <c r="G144" s="69">
        <v>0</v>
      </c>
      <c r="H144" s="60"/>
      <c r="I144" s="69">
        <v>6397075</v>
      </c>
      <c r="J144" s="60"/>
      <c r="K144" s="69">
        <v>1129689</v>
      </c>
      <c r="L144" s="60"/>
      <c r="M144" s="69">
        <v>179430</v>
      </c>
      <c r="N144" s="60"/>
      <c r="O144" s="69">
        <v>0</v>
      </c>
      <c r="P144" s="60"/>
      <c r="Q144" s="69">
        <v>2037303</v>
      </c>
      <c r="R144" s="60"/>
      <c r="S144" s="69">
        <v>0</v>
      </c>
      <c r="T144" s="60"/>
      <c r="U144" s="69">
        <v>0</v>
      </c>
      <c r="V144" s="60"/>
      <c r="W144" s="60"/>
      <c r="X144" s="69">
        <v>2949323</v>
      </c>
      <c r="Y144" s="60"/>
      <c r="Z144" s="69">
        <v>5781318</v>
      </c>
      <c r="AA144" s="69"/>
      <c r="AB144" s="69">
        <v>0</v>
      </c>
      <c r="AC144" s="69"/>
      <c r="AD144" s="69">
        <v>546303</v>
      </c>
      <c r="AE144" s="60"/>
      <c r="AF144" s="69">
        <f>SUM(E144:AD144)</f>
        <v>35947122</v>
      </c>
      <c r="AG144" s="60"/>
      <c r="AH144" s="70">
        <f t="shared" si="2"/>
        <v>459.36465867559485</v>
      </c>
      <c r="AI144" s="60"/>
      <c r="AJ144" s="70">
        <f>IF(AH$219,AH144/AH$219*100,0)</f>
        <v>116.63000204838131</v>
      </c>
      <c r="AK144" s="92"/>
      <c r="AL144" s="47">
        <v>47</v>
      </c>
      <c r="AN144" s="92">
        <v>78254</v>
      </c>
    </row>
    <row r="145" spans="1:40" ht="8.85" customHeight="1" x14ac:dyDescent="0.3">
      <c r="A145" s="47">
        <v>48</v>
      </c>
      <c r="B145" s="98"/>
      <c r="C145" s="47" t="s">
        <v>170</v>
      </c>
      <c r="D145" s="60"/>
      <c r="E145" s="69">
        <v>332957</v>
      </c>
      <c r="F145" s="60"/>
      <c r="G145" s="69">
        <v>189860</v>
      </c>
      <c r="H145" s="60"/>
      <c r="I145" s="69">
        <v>25330</v>
      </c>
      <c r="J145" s="60"/>
      <c r="K145" s="69">
        <v>0</v>
      </c>
      <c r="L145" s="60"/>
      <c r="M145" s="69">
        <v>211527</v>
      </c>
      <c r="N145" s="60"/>
      <c r="O145" s="69">
        <v>5867</v>
      </c>
      <c r="P145" s="60"/>
      <c r="Q145" s="69">
        <v>72971</v>
      </c>
      <c r="R145" s="60"/>
      <c r="S145" s="69">
        <v>0</v>
      </c>
      <c r="T145" s="60"/>
      <c r="U145" s="69">
        <v>0</v>
      </c>
      <c r="V145" s="60"/>
      <c r="W145" s="60"/>
      <c r="X145" s="69">
        <v>0</v>
      </c>
      <c r="Y145" s="60"/>
      <c r="Z145" s="69">
        <v>0</v>
      </c>
      <c r="AA145" s="69"/>
      <c r="AB145" s="69">
        <v>0</v>
      </c>
      <c r="AC145" s="69"/>
      <c r="AD145" s="69">
        <v>0</v>
      </c>
      <c r="AE145" s="60"/>
      <c r="AF145" s="69">
        <f>SUM(E145:AD145)</f>
        <v>838512</v>
      </c>
      <c r="AG145" s="60"/>
      <c r="AH145" s="70">
        <f t="shared" si="2"/>
        <v>126.89346246973366</v>
      </c>
      <c r="AI145" s="60"/>
      <c r="AJ145" s="70">
        <f>IF(AH$219,AH145/AH$219*100,0)</f>
        <v>32.217508483217387</v>
      </c>
      <c r="AK145" s="92"/>
      <c r="AL145" s="47">
        <v>48</v>
      </c>
      <c r="AN145" s="92">
        <v>6608</v>
      </c>
    </row>
    <row r="146" spans="1:40" ht="8.85" customHeight="1" x14ac:dyDescent="0.3">
      <c r="A146" s="47">
        <v>49</v>
      </c>
      <c r="B146" s="98"/>
      <c r="C146" s="47" t="s">
        <v>171</v>
      </c>
      <c r="D146" s="60"/>
      <c r="E146" s="69">
        <v>3746682</v>
      </c>
      <c r="F146" s="60"/>
      <c r="G146" s="69">
        <v>264848</v>
      </c>
      <c r="H146" s="60"/>
      <c r="I146" s="69">
        <v>1417886</v>
      </c>
      <c r="J146" s="60"/>
      <c r="K146" s="69">
        <v>0</v>
      </c>
      <c r="L146" s="60"/>
      <c r="M146" s="69">
        <v>657032</v>
      </c>
      <c r="N146" s="60"/>
      <c r="O146" s="69">
        <v>140743</v>
      </c>
      <c r="P146" s="60"/>
      <c r="Q146" s="69">
        <v>660190</v>
      </c>
      <c r="R146" s="60"/>
      <c r="S146" s="69">
        <v>0</v>
      </c>
      <c r="T146" s="60"/>
      <c r="U146" s="69">
        <v>0</v>
      </c>
      <c r="V146" s="60"/>
      <c r="W146" s="60"/>
      <c r="X146" s="69">
        <v>274987</v>
      </c>
      <c r="Y146" s="60"/>
      <c r="Z146" s="69">
        <v>1397328</v>
      </c>
      <c r="AA146" s="69"/>
      <c r="AB146" s="69">
        <v>0</v>
      </c>
      <c r="AC146" s="69"/>
      <c r="AD146" s="69">
        <v>960413</v>
      </c>
      <c r="AE146" s="60"/>
      <c r="AF146" s="69">
        <f>SUM(E146:AD146)</f>
        <v>9520109</v>
      </c>
      <c r="AG146" s="60"/>
      <c r="AH146" s="70">
        <f t="shared" si="2"/>
        <v>356.25150619316696</v>
      </c>
      <c r="AI146" s="60"/>
      <c r="AJ146" s="70">
        <f>IF(AH$219,AH146/AH$219*100,0)</f>
        <v>90.450175285231282</v>
      </c>
      <c r="AK146" s="92"/>
      <c r="AL146" s="47">
        <v>49</v>
      </c>
      <c r="AN146" s="92">
        <v>26723</v>
      </c>
    </row>
    <row r="147" spans="1:40" ht="8.85" customHeight="1" x14ac:dyDescent="0.3">
      <c r="A147" s="47">
        <v>50</v>
      </c>
      <c r="B147" s="98"/>
      <c r="C147" s="47" t="s">
        <v>172</v>
      </c>
      <c r="D147" s="60"/>
      <c r="E147" s="100">
        <v>0</v>
      </c>
      <c r="F147" s="60"/>
      <c r="G147" s="100">
        <v>0</v>
      </c>
      <c r="H147" s="60"/>
      <c r="I147" s="100">
        <v>0</v>
      </c>
      <c r="J147" s="60"/>
      <c r="K147" s="100">
        <v>0</v>
      </c>
      <c r="L147" s="60"/>
      <c r="M147" s="100">
        <v>0</v>
      </c>
      <c r="N147" s="60"/>
      <c r="O147" s="100">
        <v>0</v>
      </c>
      <c r="P147" s="60"/>
      <c r="Q147" s="100">
        <v>0</v>
      </c>
      <c r="R147" s="60"/>
      <c r="S147" s="100">
        <v>0</v>
      </c>
      <c r="T147" s="60"/>
      <c r="U147" s="100">
        <v>0</v>
      </c>
      <c r="V147" s="60"/>
      <c r="W147" s="60"/>
      <c r="X147" s="100">
        <v>0</v>
      </c>
      <c r="Y147" s="60"/>
      <c r="Z147" s="100">
        <v>0</v>
      </c>
      <c r="AA147" s="100"/>
      <c r="AB147" s="100">
        <v>0</v>
      </c>
      <c r="AC147" s="100"/>
      <c r="AD147" s="100">
        <v>0</v>
      </c>
      <c r="AE147" s="60"/>
      <c r="AF147" s="69">
        <f>SUM(E147:AD147)</f>
        <v>0</v>
      </c>
      <c r="AG147" s="60"/>
      <c r="AH147" s="70">
        <v>0</v>
      </c>
      <c r="AI147" s="60"/>
      <c r="AJ147" s="70">
        <f>IF(AH$219,AH147/AH$219*100,0)</f>
        <v>0</v>
      </c>
      <c r="AK147" s="92"/>
      <c r="AL147" s="47">
        <v>50</v>
      </c>
      <c r="AN147" s="92">
        <v>0</v>
      </c>
    </row>
    <row r="148" spans="1:40" ht="8.85" customHeight="1" x14ac:dyDescent="0.3">
      <c r="A148" s="60"/>
      <c r="B148" s="60"/>
      <c r="D148" s="60"/>
      <c r="E148" s="92"/>
      <c r="F148" s="60"/>
      <c r="G148" s="92"/>
      <c r="H148" s="60"/>
      <c r="I148" s="92"/>
      <c r="J148" s="60"/>
      <c r="K148" s="92"/>
      <c r="L148" s="60"/>
      <c r="M148" s="92"/>
      <c r="N148" s="60"/>
      <c r="O148" s="92"/>
      <c r="P148" s="60"/>
      <c r="Q148" s="92"/>
      <c r="R148" s="60"/>
      <c r="S148" s="92"/>
      <c r="T148" s="60"/>
      <c r="U148" s="92"/>
      <c r="V148" s="60"/>
      <c r="W148" s="60"/>
      <c r="X148" s="92"/>
      <c r="Y148" s="60"/>
      <c r="Z148" s="60"/>
      <c r="AA148" s="60"/>
      <c r="AB148" s="60"/>
      <c r="AC148" s="60"/>
      <c r="AD148" s="60"/>
      <c r="AE148" s="60"/>
      <c r="AF148" s="60"/>
      <c r="AG148" s="60"/>
      <c r="AH148" s="60"/>
      <c r="AI148" s="60"/>
      <c r="AJ148" s="60"/>
      <c r="AK148" s="60"/>
      <c r="AL148" s="60"/>
      <c r="AM148" s="60"/>
      <c r="AN148" s="60"/>
    </row>
    <row r="149" spans="1:40" ht="7.65" customHeight="1" x14ac:dyDescent="0.3">
      <c r="A149" s="60"/>
      <c r="B149" s="60"/>
      <c r="D149" s="60"/>
      <c r="E149" s="92"/>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row>
    <row r="150" spans="1:40" ht="8.85" hidden="1" customHeight="1" x14ac:dyDescent="0.3">
      <c r="A150" s="60"/>
      <c r="B150" s="60"/>
      <c r="D150" s="60"/>
      <c r="E150" s="92"/>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row>
    <row r="151" spans="1:40" s="46" customFormat="1" ht="10.5" customHeight="1" x14ac:dyDescent="0.3">
      <c r="A151" s="80" t="s">
        <v>342</v>
      </c>
      <c r="E151" s="51"/>
      <c r="AM151" s="81" t="s">
        <v>343</v>
      </c>
    </row>
    <row r="152" spans="1:40" s="46" customFormat="1" ht="10.5" customHeight="1" x14ac:dyDescent="0.3">
      <c r="U152" s="49" t="s">
        <v>42</v>
      </c>
      <c r="X152" s="50" t="s">
        <v>43</v>
      </c>
      <c r="Z152" s="50"/>
      <c r="AA152" s="50"/>
      <c r="AB152" s="50"/>
      <c r="AC152" s="50"/>
      <c r="AD152" s="88"/>
      <c r="AL152" s="49" t="s">
        <v>315</v>
      </c>
      <c r="AM152" s="49"/>
    </row>
    <row r="153" spans="1:40" s="46" customFormat="1" ht="10.5" customHeight="1" x14ac:dyDescent="0.3">
      <c r="A153" s="51"/>
      <c r="U153" s="49" t="s">
        <v>253</v>
      </c>
      <c r="X153" s="50" t="s">
        <v>254</v>
      </c>
      <c r="Z153" s="50"/>
      <c r="AA153" s="50"/>
      <c r="AB153" s="50"/>
      <c r="AC153" s="50"/>
      <c r="AD153" s="88"/>
      <c r="AL153" s="49" t="s">
        <v>344</v>
      </c>
      <c r="AM153" s="49"/>
    </row>
    <row r="154" spans="1:40" s="46" customFormat="1" ht="10.5" customHeight="1" x14ac:dyDescent="0.3">
      <c r="A154" s="52"/>
      <c r="U154" s="49" t="s">
        <v>48</v>
      </c>
      <c r="X154" s="53" t="s">
        <v>49</v>
      </c>
      <c r="Z154" s="50"/>
      <c r="AA154" s="50"/>
      <c r="AB154" s="50"/>
      <c r="AC154" s="50"/>
      <c r="AD154" s="88"/>
    </row>
    <row r="155" spans="1:40" ht="9.6" customHeight="1" x14ac:dyDescent="0.3"/>
    <row r="156" spans="1:40" ht="9.6" customHeight="1" x14ac:dyDescent="0.3"/>
    <row r="157" spans="1:40" ht="9.6" customHeight="1" x14ac:dyDescent="0.3"/>
    <row r="158" spans="1:40" ht="9.6" customHeight="1" x14ac:dyDescent="0.3"/>
    <row r="159" spans="1:40" ht="9.6" customHeight="1" x14ac:dyDescent="0.3">
      <c r="AD159" s="54"/>
      <c r="AF159" s="57" t="s">
        <v>65</v>
      </c>
      <c r="AG159" s="57"/>
      <c r="AH159" s="57"/>
      <c r="AI159" s="57"/>
      <c r="AJ159" s="57"/>
    </row>
    <row r="160" spans="1:40" ht="9.6" customHeight="1" x14ac:dyDescent="0.3">
      <c r="M160" s="58"/>
      <c r="AJ160" s="58"/>
    </row>
    <row r="161" spans="1:40" ht="9.6" customHeight="1" x14ac:dyDescent="0.3">
      <c r="E161" s="58" t="s">
        <v>317</v>
      </c>
      <c r="G161" s="58" t="s">
        <v>318</v>
      </c>
      <c r="I161" s="58" t="s">
        <v>319</v>
      </c>
      <c r="K161" s="58" t="s">
        <v>320</v>
      </c>
      <c r="M161" s="58" t="s">
        <v>321</v>
      </c>
      <c r="O161" s="58" t="s">
        <v>322</v>
      </c>
      <c r="Q161" s="58" t="s">
        <v>323</v>
      </c>
      <c r="U161" s="58"/>
      <c r="X161" s="58" t="s">
        <v>324</v>
      </c>
      <c r="Z161" s="58" t="s">
        <v>325</v>
      </c>
      <c r="AA161" s="58"/>
      <c r="AB161" s="58" t="s">
        <v>326</v>
      </c>
      <c r="AC161" s="58"/>
      <c r="AD161" s="58" t="s">
        <v>327</v>
      </c>
      <c r="AH161" s="58" t="s">
        <v>63</v>
      </c>
      <c r="AJ161" s="58" t="s">
        <v>64</v>
      </c>
    </row>
    <row r="162" spans="1:40" ht="9.6" customHeight="1" x14ac:dyDescent="0.3">
      <c r="A162" s="93" t="s">
        <v>71</v>
      </c>
      <c r="C162" s="93" t="s">
        <v>73</v>
      </c>
      <c r="E162" s="93" t="s">
        <v>328</v>
      </c>
      <c r="G162" s="93" t="s">
        <v>329</v>
      </c>
      <c r="I162" s="93" t="s">
        <v>330</v>
      </c>
      <c r="K162" s="93" t="s">
        <v>330</v>
      </c>
      <c r="M162" s="93" t="s">
        <v>330</v>
      </c>
      <c r="O162" s="93" t="s">
        <v>331</v>
      </c>
      <c r="Q162" s="93" t="s">
        <v>332</v>
      </c>
      <c r="S162" s="93" t="s">
        <v>333</v>
      </c>
      <c r="U162" s="93" t="s">
        <v>334</v>
      </c>
      <c r="X162" s="93" t="s">
        <v>335</v>
      </c>
      <c r="Z162" s="93" t="s">
        <v>336</v>
      </c>
      <c r="AA162" s="58"/>
      <c r="AB162" s="93" t="s">
        <v>337</v>
      </c>
      <c r="AC162" s="58"/>
      <c r="AD162" s="93" t="s">
        <v>338</v>
      </c>
      <c r="AF162" s="93" t="s">
        <v>74</v>
      </c>
      <c r="AH162" s="93" t="s">
        <v>75</v>
      </c>
      <c r="AJ162" s="93" t="s">
        <v>80</v>
      </c>
      <c r="AL162" s="93" t="s">
        <v>71</v>
      </c>
      <c r="AM162" s="58"/>
    </row>
    <row r="163" spans="1:40" ht="8.85" customHeight="1" x14ac:dyDescent="0.3">
      <c r="AD163" s="58"/>
    </row>
    <row r="164" spans="1:40" ht="8.85" customHeight="1" x14ac:dyDescent="0.3">
      <c r="B164" s="47" t="s">
        <v>284</v>
      </c>
      <c r="E164" s="66"/>
    </row>
    <row r="165" spans="1:40" ht="8.85" customHeight="1" x14ac:dyDescent="0.3">
      <c r="A165" s="47">
        <v>51</v>
      </c>
      <c r="B165" s="98"/>
      <c r="C165" s="47" t="s">
        <v>174</v>
      </c>
      <c r="D165" s="60"/>
      <c r="E165" s="63">
        <v>2222526</v>
      </c>
      <c r="F165" s="60"/>
      <c r="G165" s="63">
        <v>0</v>
      </c>
      <c r="H165" s="60"/>
      <c r="I165" s="63">
        <v>0</v>
      </c>
      <c r="J165" s="60"/>
      <c r="K165" s="63">
        <v>0</v>
      </c>
      <c r="L165" s="60"/>
      <c r="M165" s="63">
        <v>206389</v>
      </c>
      <c r="N165" s="60"/>
      <c r="O165" s="63">
        <v>50365</v>
      </c>
      <c r="P165" s="60"/>
      <c r="Q165" s="63">
        <v>391436</v>
      </c>
      <c r="R165" s="60"/>
      <c r="S165" s="63">
        <v>0</v>
      </c>
      <c r="T165" s="60"/>
      <c r="U165" s="63">
        <v>0</v>
      </c>
      <c r="V165" s="60"/>
      <c r="W165" s="60"/>
      <c r="X165" s="63">
        <v>15225</v>
      </c>
      <c r="Y165" s="60"/>
      <c r="Z165" s="63">
        <v>0</v>
      </c>
      <c r="AA165" s="63"/>
      <c r="AB165" s="63">
        <v>0</v>
      </c>
      <c r="AC165" s="63"/>
      <c r="AD165" s="63">
        <v>45247</v>
      </c>
      <c r="AE165" s="60"/>
      <c r="AF165" s="63">
        <f>SUM(E165:AD165)</f>
        <v>2931188</v>
      </c>
      <c r="AG165" s="95"/>
      <c r="AH165" s="64">
        <f>AF165/AN165</f>
        <v>268.4483927099551</v>
      </c>
      <c r="AI165" s="60"/>
      <c r="AJ165" s="65">
        <f>IF(AH$219,AH165/AH$219*100,0)</f>
        <v>68.157477943372584</v>
      </c>
      <c r="AK165" s="92"/>
      <c r="AL165" s="47">
        <v>51</v>
      </c>
      <c r="AN165" s="92">
        <v>10919</v>
      </c>
    </row>
    <row r="166" spans="1:40" ht="8.85" customHeight="1" x14ac:dyDescent="0.3">
      <c r="A166" s="47">
        <v>52</v>
      </c>
      <c r="B166" s="98"/>
      <c r="C166" s="47" t="s">
        <v>175</v>
      </c>
      <c r="D166" s="60"/>
      <c r="E166" s="69">
        <v>1757171</v>
      </c>
      <c r="F166" s="60"/>
      <c r="G166" s="69">
        <v>434921</v>
      </c>
      <c r="H166" s="60"/>
      <c r="I166" s="69">
        <v>0</v>
      </c>
      <c r="J166" s="60"/>
      <c r="K166" s="69">
        <v>0</v>
      </c>
      <c r="L166" s="60"/>
      <c r="M166" s="69">
        <v>733697</v>
      </c>
      <c r="N166" s="60"/>
      <c r="O166" s="69">
        <v>36110</v>
      </c>
      <c r="P166" s="60"/>
      <c r="Q166" s="69">
        <v>89404</v>
      </c>
      <c r="R166" s="60"/>
      <c r="S166" s="69">
        <v>0</v>
      </c>
      <c r="T166" s="60"/>
      <c r="U166" s="69">
        <v>119</v>
      </c>
      <c r="V166" s="60"/>
      <c r="W166" s="60"/>
      <c r="X166" s="69">
        <v>1827</v>
      </c>
      <c r="Y166" s="60"/>
      <c r="Z166" s="69">
        <v>147393</v>
      </c>
      <c r="AA166" s="69"/>
      <c r="AB166" s="69">
        <v>1099</v>
      </c>
      <c r="AC166" s="69"/>
      <c r="AD166" s="69">
        <v>1864</v>
      </c>
      <c r="AE166" s="60"/>
      <c r="AF166" s="69">
        <f>SUM(E166:AD166)</f>
        <v>3203605</v>
      </c>
      <c r="AG166" s="60"/>
      <c r="AH166" s="65">
        <f>AF166/AN166</f>
        <v>144.48225319081766</v>
      </c>
      <c r="AI166" s="60"/>
      <c r="AJ166" s="65">
        <f>IF(AH$219,AH166/AH$219*100,0)</f>
        <v>36.683199648364827</v>
      </c>
      <c r="AK166" s="92"/>
      <c r="AL166" s="47">
        <v>52</v>
      </c>
      <c r="AN166" s="92">
        <v>22173</v>
      </c>
    </row>
    <row r="167" spans="1:40" ht="8.85" customHeight="1" x14ac:dyDescent="0.3">
      <c r="A167" s="47">
        <v>53</v>
      </c>
      <c r="B167" s="98"/>
      <c r="C167" s="47" t="s">
        <v>176</v>
      </c>
      <c r="D167" s="60"/>
      <c r="E167" s="69">
        <v>90053162</v>
      </c>
      <c r="F167" s="60"/>
      <c r="G167" s="69">
        <v>12193162</v>
      </c>
      <c r="H167" s="60"/>
      <c r="I167" s="69">
        <v>42426730</v>
      </c>
      <c r="J167" s="60"/>
      <c r="K167" s="69">
        <v>0</v>
      </c>
      <c r="L167" s="60"/>
      <c r="M167" s="69">
        <v>7295780</v>
      </c>
      <c r="N167" s="60"/>
      <c r="O167" s="69">
        <v>2216612</v>
      </c>
      <c r="P167" s="60"/>
      <c r="Q167" s="69">
        <v>23082167</v>
      </c>
      <c r="R167" s="60"/>
      <c r="S167" s="69">
        <v>0</v>
      </c>
      <c r="T167" s="60"/>
      <c r="U167" s="69">
        <v>0</v>
      </c>
      <c r="V167" s="60"/>
      <c r="W167" s="60"/>
      <c r="X167" s="69">
        <v>2727380</v>
      </c>
      <c r="Y167" s="60"/>
      <c r="Z167" s="69">
        <v>0</v>
      </c>
      <c r="AA167" s="69"/>
      <c r="AB167" s="69">
        <v>0</v>
      </c>
      <c r="AC167" s="69"/>
      <c r="AD167" s="69">
        <v>48124314</v>
      </c>
      <c r="AE167" s="60"/>
      <c r="AF167" s="69">
        <f>SUM(E167:AD167)</f>
        <v>228119307</v>
      </c>
      <c r="AG167" s="60"/>
      <c r="AH167" s="65">
        <f t="shared" ref="AH167:AH181" si="3">AF167/AN167</f>
        <v>541.90385999586658</v>
      </c>
      <c r="AI167" s="60"/>
      <c r="AJ167" s="65">
        <f>IF(AH$219,AH167/AH$219*100,0)</f>
        <v>137.58622285737775</v>
      </c>
      <c r="AK167" s="92"/>
      <c r="AL167" s="47">
        <v>53</v>
      </c>
      <c r="AN167" s="92">
        <v>420959</v>
      </c>
    </row>
    <row r="168" spans="1:40" ht="8.85" customHeight="1" x14ac:dyDescent="0.3">
      <c r="A168" s="47">
        <v>54</v>
      </c>
      <c r="B168" s="98"/>
      <c r="C168" s="47" t="s">
        <v>177</v>
      </c>
      <c r="D168" s="60"/>
      <c r="E168" s="69">
        <v>5520260</v>
      </c>
      <c r="F168" s="60"/>
      <c r="G168" s="69">
        <v>675285</v>
      </c>
      <c r="H168" s="60"/>
      <c r="I168" s="69">
        <v>321275</v>
      </c>
      <c r="J168" s="60"/>
      <c r="K168" s="69">
        <v>25037</v>
      </c>
      <c r="L168" s="60"/>
      <c r="M168" s="69">
        <v>1494903</v>
      </c>
      <c r="N168" s="60"/>
      <c r="O168" s="69">
        <v>0</v>
      </c>
      <c r="P168" s="60"/>
      <c r="Q168" s="69">
        <v>1218105</v>
      </c>
      <c r="R168" s="60"/>
      <c r="S168" s="69">
        <v>0</v>
      </c>
      <c r="T168" s="60"/>
      <c r="U168" s="69">
        <v>0</v>
      </c>
      <c r="V168" s="60"/>
      <c r="W168" s="60"/>
      <c r="X168" s="69">
        <v>296804</v>
      </c>
      <c r="Y168" s="60"/>
      <c r="Z168" s="69">
        <v>1444670</v>
      </c>
      <c r="AA168" s="69"/>
      <c r="AB168" s="69">
        <v>0</v>
      </c>
      <c r="AC168" s="69"/>
      <c r="AD168" s="69">
        <v>0</v>
      </c>
      <c r="AE168" s="60"/>
      <c r="AF168" s="69">
        <f>SUM(E168:AD168)</f>
        <v>10996339</v>
      </c>
      <c r="AG168" s="60"/>
      <c r="AH168" s="65">
        <f t="shared" si="3"/>
        <v>292.48694010001066</v>
      </c>
      <c r="AI168" s="60"/>
      <c r="AJ168" s="65">
        <f>IF(AH$219,AH168/AH$219*100,0)</f>
        <v>74.260724630711266</v>
      </c>
      <c r="AK168" s="92"/>
      <c r="AL168" s="47">
        <v>54</v>
      </c>
      <c r="AN168" s="92">
        <v>37596</v>
      </c>
    </row>
    <row r="169" spans="1:40" ht="8.85" customHeight="1" x14ac:dyDescent="0.3">
      <c r="A169" s="47">
        <v>55</v>
      </c>
      <c r="B169" s="98"/>
      <c r="C169" s="47" t="s">
        <v>178</v>
      </c>
      <c r="D169" s="60"/>
      <c r="E169" s="69">
        <v>579176</v>
      </c>
      <c r="F169" s="60"/>
      <c r="G169" s="69">
        <v>184805</v>
      </c>
      <c r="H169" s="60"/>
      <c r="I169" s="69">
        <v>0</v>
      </c>
      <c r="J169" s="60"/>
      <c r="K169" s="69">
        <v>0</v>
      </c>
      <c r="L169" s="60"/>
      <c r="M169" s="69">
        <v>212983</v>
      </c>
      <c r="N169" s="60"/>
      <c r="O169" s="69">
        <v>0</v>
      </c>
      <c r="P169" s="60"/>
      <c r="Q169" s="69">
        <v>87168</v>
      </c>
      <c r="R169" s="60"/>
      <c r="S169" s="69">
        <v>0</v>
      </c>
      <c r="T169" s="60"/>
      <c r="U169" s="69">
        <v>0</v>
      </c>
      <c r="V169" s="60"/>
      <c r="W169" s="60"/>
      <c r="X169" s="69">
        <v>0</v>
      </c>
      <c r="Y169" s="60"/>
      <c r="Z169" s="69">
        <v>0</v>
      </c>
      <c r="AA169" s="69"/>
      <c r="AB169" s="69">
        <v>0</v>
      </c>
      <c r="AC169" s="69"/>
      <c r="AD169" s="69">
        <v>23833</v>
      </c>
      <c r="AE169" s="60"/>
      <c r="AF169" s="69">
        <f>SUM(E169:AD169)</f>
        <v>1087965</v>
      </c>
      <c r="AG169" s="60"/>
      <c r="AH169" s="70">
        <f t="shared" si="3"/>
        <v>91.149882707774793</v>
      </c>
      <c r="AI169" s="60"/>
      <c r="AJ169" s="70">
        <f>IF(AH$219,AH169/AH$219*100,0)</f>
        <v>23.142422487544938</v>
      </c>
      <c r="AK169" s="92"/>
      <c r="AL169" s="47">
        <v>55</v>
      </c>
      <c r="AN169" s="92">
        <v>11936</v>
      </c>
    </row>
    <row r="170" spans="1:40" ht="8.85" customHeight="1" x14ac:dyDescent="0.3">
      <c r="A170" s="71"/>
      <c r="B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71"/>
      <c r="AM170" s="71"/>
      <c r="AN170" s="60"/>
    </row>
    <row r="171" spans="1:40" ht="8.85" customHeight="1" x14ac:dyDescent="0.3">
      <c r="A171" s="47">
        <v>56</v>
      </c>
      <c r="B171" s="98"/>
      <c r="C171" s="47" t="s">
        <v>179</v>
      </c>
      <c r="D171" s="60"/>
      <c r="E171" s="69">
        <v>1486571</v>
      </c>
      <c r="F171" s="60"/>
      <c r="G171" s="69">
        <v>403746</v>
      </c>
      <c r="H171" s="60"/>
      <c r="I171" s="69">
        <v>0</v>
      </c>
      <c r="J171" s="60"/>
      <c r="K171" s="69">
        <v>11325</v>
      </c>
      <c r="L171" s="60"/>
      <c r="M171" s="69">
        <v>465000</v>
      </c>
      <c r="N171" s="60"/>
      <c r="O171" s="69">
        <v>137656</v>
      </c>
      <c r="P171" s="60"/>
      <c r="Q171" s="69">
        <v>302575</v>
      </c>
      <c r="R171" s="60"/>
      <c r="S171" s="69">
        <v>0</v>
      </c>
      <c r="T171" s="60"/>
      <c r="U171" s="69">
        <v>0</v>
      </c>
      <c r="V171" s="60"/>
      <c r="W171" s="60"/>
      <c r="X171" s="69">
        <v>248487</v>
      </c>
      <c r="Y171" s="60"/>
      <c r="Z171" s="69">
        <v>558670</v>
      </c>
      <c r="AA171" s="69"/>
      <c r="AB171" s="69">
        <v>0</v>
      </c>
      <c r="AC171" s="69"/>
      <c r="AD171" s="69">
        <v>0</v>
      </c>
      <c r="AE171" s="60"/>
      <c r="AF171" s="69">
        <f>SUM(E171:AD171)</f>
        <v>3614030</v>
      </c>
      <c r="AG171" s="60"/>
      <c r="AH171" s="70">
        <f t="shared" si="3"/>
        <v>261.1859507118595</v>
      </c>
      <c r="AI171" s="60"/>
      <c r="AJ171" s="70">
        <f>IF(AH$219,AH171/AH$219*100,0)</f>
        <v>66.313586365913849</v>
      </c>
      <c r="AK171" s="92"/>
      <c r="AL171" s="47">
        <v>56</v>
      </c>
      <c r="AN171" s="92">
        <v>13837</v>
      </c>
    </row>
    <row r="172" spans="1:40" ht="8.85" customHeight="1" x14ac:dyDescent="0.3">
      <c r="A172" s="47">
        <v>57</v>
      </c>
      <c r="B172" s="98"/>
      <c r="C172" s="47" t="s">
        <v>180</v>
      </c>
      <c r="D172" s="60"/>
      <c r="E172" s="69">
        <v>778207</v>
      </c>
      <c r="F172" s="60"/>
      <c r="G172" s="69">
        <v>153824</v>
      </c>
      <c r="H172" s="60"/>
      <c r="I172" s="69">
        <v>170279</v>
      </c>
      <c r="J172" s="60"/>
      <c r="K172" s="69">
        <v>0</v>
      </c>
      <c r="L172" s="60"/>
      <c r="M172" s="69">
        <v>298725</v>
      </c>
      <c r="N172" s="60"/>
      <c r="O172" s="69">
        <v>107444</v>
      </c>
      <c r="P172" s="60"/>
      <c r="Q172" s="69">
        <v>210369</v>
      </c>
      <c r="R172" s="60"/>
      <c r="S172" s="69">
        <v>0</v>
      </c>
      <c r="T172" s="60"/>
      <c r="U172" s="69">
        <v>0</v>
      </c>
      <c r="V172" s="60"/>
      <c r="W172" s="60"/>
      <c r="X172" s="69">
        <v>0</v>
      </c>
      <c r="Y172" s="60"/>
      <c r="Z172" s="69">
        <v>293652</v>
      </c>
      <c r="AA172" s="69"/>
      <c r="AB172" s="69">
        <v>0</v>
      </c>
      <c r="AC172" s="69"/>
      <c r="AD172" s="69">
        <v>37399</v>
      </c>
      <c r="AE172" s="60"/>
      <c r="AF172" s="69">
        <f>SUM(E172:AD172)</f>
        <v>2049899</v>
      </c>
      <c r="AG172" s="60"/>
      <c r="AH172" s="70">
        <f t="shared" si="3"/>
        <v>240.23192312199694</v>
      </c>
      <c r="AI172" s="60"/>
      <c r="AJ172" s="70">
        <f>IF(AH$219,AH172/AH$219*100,0)</f>
        <v>60.993481228149257</v>
      </c>
      <c r="AK172" s="92"/>
      <c r="AL172" s="47">
        <v>57</v>
      </c>
      <c r="AN172" s="92">
        <v>8533</v>
      </c>
    </row>
    <row r="173" spans="1:40" ht="8.85" customHeight="1" x14ac:dyDescent="0.3">
      <c r="A173" s="47">
        <v>58</v>
      </c>
      <c r="B173" s="98"/>
      <c r="C173" s="47" t="s">
        <v>181</v>
      </c>
      <c r="D173" s="60"/>
      <c r="E173" s="69">
        <v>5638660</v>
      </c>
      <c r="F173" s="60"/>
      <c r="G173" s="69">
        <v>527580</v>
      </c>
      <c r="H173" s="60"/>
      <c r="I173" s="69">
        <v>1775</v>
      </c>
      <c r="J173" s="60"/>
      <c r="K173" s="69">
        <v>0</v>
      </c>
      <c r="L173" s="60"/>
      <c r="M173" s="69">
        <v>667342</v>
      </c>
      <c r="N173" s="60"/>
      <c r="O173" s="69">
        <v>0</v>
      </c>
      <c r="P173" s="60"/>
      <c r="Q173" s="69">
        <v>549802</v>
      </c>
      <c r="R173" s="60"/>
      <c r="S173" s="69">
        <v>0</v>
      </c>
      <c r="T173" s="60"/>
      <c r="U173" s="69">
        <v>0</v>
      </c>
      <c r="V173" s="60"/>
      <c r="W173" s="60"/>
      <c r="X173" s="69">
        <v>111083</v>
      </c>
      <c r="Y173" s="60"/>
      <c r="Z173" s="69">
        <v>0</v>
      </c>
      <c r="AA173" s="69"/>
      <c r="AB173" s="69">
        <v>0</v>
      </c>
      <c r="AC173" s="69"/>
      <c r="AD173" s="69">
        <v>80608</v>
      </c>
      <c r="AE173" s="60"/>
      <c r="AF173" s="69">
        <f>SUM(E173:AD173)</f>
        <v>7576850</v>
      </c>
      <c r="AG173" s="60"/>
      <c r="AH173" s="70">
        <f t="shared" si="3"/>
        <v>249.90435040733533</v>
      </c>
      <c r="AI173" s="60"/>
      <c r="AJ173" s="70">
        <f>IF(AH$219,AH173/AH$219*100,0)</f>
        <v>63.449253984708875</v>
      </c>
      <c r="AK173" s="92"/>
      <c r="AL173" s="47">
        <v>58</v>
      </c>
      <c r="AN173" s="92">
        <v>30319</v>
      </c>
    </row>
    <row r="174" spans="1:40" ht="8.85" customHeight="1" x14ac:dyDescent="0.3">
      <c r="A174" s="47">
        <v>59</v>
      </c>
      <c r="B174" s="98"/>
      <c r="C174" s="47" t="s">
        <v>182</v>
      </c>
      <c r="D174" s="60"/>
      <c r="E174" s="69">
        <v>1470001</v>
      </c>
      <c r="F174" s="60"/>
      <c r="G174" s="69">
        <v>237623</v>
      </c>
      <c r="H174" s="60"/>
      <c r="I174" s="69">
        <v>394128</v>
      </c>
      <c r="J174" s="60"/>
      <c r="K174" s="69">
        <v>0</v>
      </c>
      <c r="L174" s="60"/>
      <c r="M174" s="69">
        <v>292264</v>
      </c>
      <c r="N174" s="60"/>
      <c r="O174" s="69">
        <v>143693</v>
      </c>
      <c r="P174" s="60"/>
      <c r="Q174" s="69">
        <v>351405</v>
      </c>
      <c r="R174" s="60"/>
      <c r="S174" s="69">
        <v>0</v>
      </c>
      <c r="T174" s="60"/>
      <c r="U174" s="69">
        <v>0</v>
      </c>
      <c r="V174" s="60"/>
      <c r="W174" s="60"/>
      <c r="X174" s="69">
        <v>201569</v>
      </c>
      <c r="Y174" s="60"/>
      <c r="Z174" s="69">
        <v>443728</v>
      </c>
      <c r="AA174" s="69"/>
      <c r="AB174" s="69">
        <v>0</v>
      </c>
      <c r="AC174" s="69"/>
      <c r="AD174" s="69">
        <v>47873</v>
      </c>
      <c r="AE174" s="60"/>
      <c r="AF174" s="69">
        <f>SUM(E174:AD174)</f>
        <v>3582284</v>
      </c>
      <c r="AG174" s="60"/>
      <c r="AH174" s="70">
        <f t="shared" si="3"/>
        <v>337.15614117647061</v>
      </c>
      <c r="AI174" s="60"/>
      <c r="AJ174" s="70">
        <f>IF(AH$219,AH174/AH$219*100,0)</f>
        <v>85.601973711708254</v>
      </c>
      <c r="AK174" s="92"/>
      <c r="AL174" s="47">
        <v>59</v>
      </c>
      <c r="AN174" s="92">
        <v>10625</v>
      </c>
    </row>
    <row r="175" spans="1:40" ht="8.85" customHeight="1" x14ac:dyDescent="0.3">
      <c r="A175" s="47">
        <v>60</v>
      </c>
      <c r="B175" s="98"/>
      <c r="C175" s="47" t="s">
        <v>183</v>
      </c>
      <c r="D175" s="60"/>
      <c r="E175" s="69">
        <v>10996811</v>
      </c>
      <c r="F175" s="60"/>
      <c r="G175" s="69">
        <v>844421</v>
      </c>
      <c r="H175" s="60"/>
      <c r="I175" s="69">
        <v>0</v>
      </c>
      <c r="J175" s="60"/>
      <c r="K175" s="69">
        <v>0</v>
      </c>
      <c r="L175" s="60"/>
      <c r="M175" s="69">
        <v>805734</v>
      </c>
      <c r="N175" s="60"/>
      <c r="O175" s="69">
        <v>43987</v>
      </c>
      <c r="P175" s="60"/>
      <c r="Q175" s="69">
        <v>1350623</v>
      </c>
      <c r="R175" s="60"/>
      <c r="S175" s="69">
        <v>0</v>
      </c>
      <c r="T175" s="60"/>
      <c r="U175" s="69">
        <v>0</v>
      </c>
      <c r="V175" s="60"/>
      <c r="W175" s="60"/>
      <c r="X175" s="69">
        <v>66250</v>
      </c>
      <c r="Y175" s="60"/>
      <c r="Z175" s="69">
        <v>223575</v>
      </c>
      <c r="AA175" s="69"/>
      <c r="AB175" s="69">
        <v>0</v>
      </c>
      <c r="AC175" s="69"/>
      <c r="AD175" s="69">
        <v>0</v>
      </c>
      <c r="AE175" s="60"/>
      <c r="AF175" s="69">
        <f>SUM(E175:AD175)</f>
        <v>14331401</v>
      </c>
      <c r="AG175" s="60"/>
      <c r="AH175" s="70">
        <f t="shared" si="3"/>
        <v>141.44272277765168</v>
      </c>
      <c r="AI175" s="60"/>
      <c r="AJ175" s="70">
        <f>IF(AH$219,AH175/AH$219*100,0)</f>
        <v>35.911480641213231</v>
      </c>
      <c r="AK175" s="92"/>
      <c r="AL175" s="47">
        <v>60</v>
      </c>
      <c r="AN175" s="92">
        <v>101323</v>
      </c>
    </row>
    <row r="176" spans="1:40" ht="8.85" customHeight="1" x14ac:dyDescent="0.3">
      <c r="A176" s="71"/>
      <c r="B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71"/>
      <c r="AM176" s="71"/>
      <c r="AN176" s="60"/>
    </row>
    <row r="177" spans="1:40" ht="8.85" customHeight="1" x14ac:dyDescent="0.3">
      <c r="A177" s="47">
        <v>61</v>
      </c>
      <c r="B177" s="98"/>
      <c r="C177" s="47" t="s">
        <v>184</v>
      </c>
      <c r="D177" s="60"/>
      <c r="E177" s="69">
        <v>1879063</v>
      </c>
      <c r="F177" s="60"/>
      <c r="G177" s="69">
        <v>488332</v>
      </c>
      <c r="H177" s="60"/>
      <c r="I177" s="69">
        <v>42011</v>
      </c>
      <c r="J177" s="60"/>
      <c r="K177" s="69">
        <v>79772</v>
      </c>
      <c r="L177" s="60"/>
      <c r="M177" s="69">
        <v>754890</v>
      </c>
      <c r="N177" s="60"/>
      <c r="O177" s="69">
        <v>109728</v>
      </c>
      <c r="P177" s="60"/>
      <c r="Q177" s="69">
        <v>543527</v>
      </c>
      <c r="R177" s="60"/>
      <c r="S177" s="69">
        <v>0</v>
      </c>
      <c r="T177" s="60"/>
      <c r="U177" s="69">
        <v>0</v>
      </c>
      <c r="V177" s="60"/>
      <c r="W177" s="60"/>
      <c r="X177" s="69">
        <v>904072</v>
      </c>
      <c r="Y177" s="60"/>
      <c r="Z177" s="69">
        <v>1040491</v>
      </c>
      <c r="AA177" s="69"/>
      <c r="AB177" s="69">
        <v>0</v>
      </c>
      <c r="AC177" s="69"/>
      <c r="AD177" s="69">
        <v>0</v>
      </c>
      <c r="AE177" s="60"/>
      <c r="AF177" s="69">
        <f>SUM(E177:AD177)</f>
        <v>5841886</v>
      </c>
      <c r="AG177" s="60"/>
      <c r="AH177" s="70">
        <f t="shared" si="3"/>
        <v>395.38991539763111</v>
      </c>
      <c r="AI177" s="60"/>
      <c r="AJ177" s="70">
        <f>IF(AH$219,AH177/AH$219*100,0)</f>
        <v>100.38718863503418</v>
      </c>
      <c r="AK177" s="92"/>
      <c r="AL177" s="47">
        <v>61</v>
      </c>
      <c r="AN177" s="92">
        <v>14775</v>
      </c>
    </row>
    <row r="178" spans="1:40" ht="8.85" customHeight="1" x14ac:dyDescent="0.3">
      <c r="A178" s="47">
        <v>62</v>
      </c>
      <c r="B178" s="98"/>
      <c r="C178" s="47" t="s">
        <v>185</v>
      </c>
      <c r="D178" s="60"/>
      <c r="E178" s="69">
        <v>2596935</v>
      </c>
      <c r="F178" s="60"/>
      <c r="G178" s="69">
        <v>338423</v>
      </c>
      <c r="H178" s="60"/>
      <c r="I178" s="69">
        <v>1203130</v>
      </c>
      <c r="J178" s="60"/>
      <c r="K178" s="69">
        <v>7480</v>
      </c>
      <c r="L178" s="60"/>
      <c r="M178" s="69">
        <v>638523</v>
      </c>
      <c r="N178" s="60"/>
      <c r="O178" s="69">
        <v>108672</v>
      </c>
      <c r="P178" s="60"/>
      <c r="Q178" s="69">
        <v>808874</v>
      </c>
      <c r="R178" s="60"/>
      <c r="S178" s="69">
        <v>0</v>
      </c>
      <c r="T178" s="60"/>
      <c r="U178" s="69">
        <v>0</v>
      </c>
      <c r="V178" s="60"/>
      <c r="W178" s="60"/>
      <c r="X178" s="69">
        <v>31017</v>
      </c>
      <c r="Y178" s="60"/>
      <c r="Z178" s="69">
        <v>1227629</v>
      </c>
      <c r="AA178" s="69"/>
      <c r="AB178" s="69">
        <v>0</v>
      </c>
      <c r="AC178" s="69"/>
      <c r="AD178" s="69">
        <v>2047715</v>
      </c>
      <c r="AE178" s="60"/>
      <c r="AF178" s="69">
        <f>SUM(E178:AD178)</f>
        <v>9008398</v>
      </c>
      <c r="AG178" s="60"/>
      <c r="AH178" s="70">
        <f t="shared" si="3"/>
        <v>392.60832425365004</v>
      </c>
      <c r="AI178" s="60"/>
      <c r="AJ178" s="70">
        <f>IF(AH$219,AH178/AH$219*100,0)</f>
        <v>99.680958900784262</v>
      </c>
      <c r="AK178" s="92"/>
      <c r="AL178" s="47">
        <v>62</v>
      </c>
      <c r="AN178" s="92">
        <v>22945</v>
      </c>
    </row>
    <row r="179" spans="1:40" ht="8.85" customHeight="1" x14ac:dyDescent="0.3">
      <c r="A179" s="47">
        <v>63</v>
      </c>
      <c r="B179" s="98"/>
      <c r="C179" s="47" t="s">
        <v>186</v>
      </c>
      <c r="D179" s="60"/>
      <c r="E179" s="69">
        <v>1957466</v>
      </c>
      <c r="F179" s="60"/>
      <c r="G179" s="69">
        <v>328659</v>
      </c>
      <c r="H179" s="60"/>
      <c r="I179" s="69">
        <v>35287</v>
      </c>
      <c r="J179" s="60"/>
      <c r="K179" s="69">
        <v>0</v>
      </c>
      <c r="L179" s="60"/>
      <c r="M179" s="69">
        <v>374220</v>
      </c>
      <c r="N179" s="60"/>
      <c r="O179" s="69">
        <v>36892</v>
      </c>
      <c r="P179" s="60"/>
      <c r="Q179" s="69">
        <v>461129</v>
      </c>
      <c r="R179" s="60"/>
      <c r="S179" s="69">
        <v>0</v>
      </c>
      <c r="T179" s="60"/>
      <c r="U179" s="69">
        <v>0</v>
      </c>
      <c r="V179" s="60"/>
      <c r="W179" s="60"/>
      <c r="X179" s="69">
        <v>663301</v>
      </c>
      <c r="Y179" s="60"/>
      <c r="Z179" s="69">
        <v>362177</v>
      </c>
      <c r="AA179" s="69"/>
      <c r="AB179" s="69">
        <v>0</v>
      </c>
      <c r="AC179" s="69"/>
      <c r="AD179" s="69">
        <v>0</v>
      </c>
      <c r="AE179" s="60"/>
      <c r="AF179" s="69">
        <f>SUM(E179:AD179)</f>
        <v>4219131</v>
      </c>
      <c r="AG179" s="60"/>
      <c r="AH179" s="70">
        <f t="shared" si="3"/>
        <v>343.52149487054226</v>
      </c>
      <c r="AI179" s="60"/>
      <c r="AJ179" s="70">
        <f>IF(AH$219,AH179/AH$219*100,0)</f>
        <v>87.218099811871582</v>
      </c>
      <c r="AK179" s="92"/>
      <c r="AL179" s="47">
        <v>63</v>
      </c>
      <c r="AN179" s="92">
        <v>12282</v>
      </c>
    </row>
    <row r="180" spans="1:40" ht="8.85" customHeight="1" x14ac:dyDescent="0.3">
      <c r="A180" s="47">
        <v>64</v>
      </c>
      <c r="B180" s="98"/>
      <c r="C180" s="47" t="s">
        <v>187</v>
      </c>
      <c r="D180" s="60"/>
      <c r="E180" s="69">
        <v>1121984</v>
      </c>
      <c r="F180" s="60"/>
      <c r="G180" s="69">
        <v>350891</v>
      </c>
      <c r="H180" s="60"/>
      <c r="I180" s="69">
        <v>0</v>
      </c>
      <c r="J180" s="60"/>
      <c r="K180" s="69">
        <v>0</v>
      </c>
      <c r="L180" s="60"/>
      <c r="M180" s="69">
        <v>372027</v>
      </c>
      <c r="N180" s="60"/>
      <c r="O180" s="69">
        <v>332561</v>
      </c>
      <c r="P180" s="60"/>
      <c r="Q180" s="69">
        <v>405697</v>
      </c>
      <c r="R180" s="60"/>
      <c r="S180" s="69">
        <v>0</v>
      </c>
      <c r="T180" s="60"/>
      <c r="U180" s="69">
        <v>0</v>
      </c>
      <c r="V180" s="60"/>
      <c r="W180" s="60"/>
      <c r="X180" s="69">
        <v>0</v>
      </c>
      <c r="Y180" s="60"/>
      <c r="Z180" s="69">
        <v>0</v>
      </c>
      <c r="AA180" s="69"/>
      <c r="AB180" s="69">
        <v>0</v>
      </c>
      <c r="AC180" s="69"/>
      <c r="AD180" s="69">
        <v>57650</v>
      </c>
      <c r="AE180" s="60"/>
      <c r="AF180" s="69">
        <f>SUM(E180:AD180)</f>
        <v>2640810</v>
      </c>
      <c r="AG180" s="60"/>
      <c r="AH180" s="70">
        <f t="shared" si="3"/>
        <v>223.06022468113861</v>
      </c>
      <c r="AI180" s="60"/>
      <c r="AJ180" s="70">
        <f>IF(AH$219,AH180/AH$219*100,0)</f>
        <v>56.633687355225668</v>
      </c>
      <c r="AK180" s="92"/>
      <c r="AL180" s="47">
        <v>64</v>
      </c>
      <c r="AN180" s="92">
        <v>11839</v>
      </c>
    </row>
    <row r="181" spans="1:40" ht="8.85" customHeight="1" x14ac:dyDescent="0.3">
      <c r="A181" s="47">
        <v>65</v>
      </c>
      <c r="B181" s="98"/>
      <c r="C181" s="47" t="s">
        <v>188</v>
      </c>
      <c r="D181" s="60"/>
      <c r="E181" s="69">
        <v>1428659</v>
      </c>
      <c r="F181" s="60"/>
      <c r="G181" s="69">
        <v>151450</v>
      </c>
      <c r="H181" s="60"/>
      <c r="I181" s="69">
        <v>208076</v>
      </c>
      <c r="J181" s="60"/>
      <c r="K181" s="69">
        <v>0</v>
      </c>
      <c r="L181" s="60"/>
      <c r="M181" s="69">
        <v>215948</v>
      </c>
      <c r="N181" s="60"/>
      <c r="O181" s="69">
        <v>0</v>
      </c>
      <c r="P181" s="60"/>
      <c r="Q181" s="69">
        <v>89350</v>
      </c>
      <c r="R181" s="60"/>
      <c r="S181" s="69">
        <v>0</v>
      </c>
      <c r="T181" s="60"/>
      <c r="U181" s="69">
        <v>0</v>
      </c>
      <c r="V181" s="60"/>
      <c r="W181" s="60"/>
      <c r="X181" s="69">
        <v>985</v>
      </c>
      <c r="Y181" s="60"/>
      <c r="Z181" s="69">
        <v>0</v>
      </c>
      <c r="AA181" s="69"/>
      <c r="AB181" s="69">
        <v>0</v>
      </c>
      <c r="AC181" s="69"/>
      <c r="AD181" s="69">
        <v>27105</v>
      </c>
      <c r="AE181" s="60"/>
      <c r="AF181" s="69">
        <f>SUM(E181:AD181)</f>
        <v>2121573</v>
      </c>
      <c r="AG181" s="60"/>
      <c r="AH181" s="70">
        <f t="shared" si="3"/>
        <v>135.6331031837361</v>
      </c>
      <c r="AI181" s="60"/>
      <c r="AJ181" s="70">
        <f>IF(AH$219,AH181/AH$219*100,0)</f>
        <v>34.436452181052132</v>
      </c>
      <c r="AK181" s="92"/>
      <c r="AL181" s="47">
        <v>65</v>
      </c>
      <c r="AN181" s="92">
        <v>15642</v>
      </c>
    </row>
    <row r="182" spans="1:40" ht="8.85" customHeight="1" x14ac:dyDescent="0.3">
      <c r="A182" s="71"/>
      <c r="B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71"/>
      <c r="AM182" s="71"/>
      <c r="AN182" s="60"/>
    </row>
    <row r="183" spans="1:40" ht="8.85" customHeight="1" x14ac:dyDescent="0.3">
      <c r="A183" s="47">
        <v>66</v>
      </c>
      <c r="B183" s="98"/>
      <c r="C183" s="47" t="s">
        <v>189</v>
      </c>
      <c r="D183" s="60"/>
      <c r="E183" s="69">
        <v>4748462</v>
      </c>
      <c r="F183" s="60"/>
      <c r="G183" s="69">
        <v>847155</v>
      </c>
      <c r="H183" s="60"/>
      <c r="I183" s="69">
        <v>0</v>
      </c>
      <c r="J183" s="60"/>
      <c r="K183" s="69">
        <v>8148</v>
      </c>
      <c r="L183" s="60"/>
      <c r="M183" s="69">
        <v>998849</v>
      </c>
      <c r="N183" s="60"/>
      <c r="O183" s="69">
        <v>106249</v>
      </c>
      <c r="P183" s="60"/>
      <c r="Q183" s="69">
        <v>1033497</v>
      </c>
      <c r="R183" s="60"/>
      <c r="S183" s="69">
        <v>0</v>
      </c>
      <c r="T183" s="60"/>
      <c r="U183" s="69">
        <v>0</v>
      </c>
      <c r="V183" s="60"/>
      <c r="W183" s="60"/>
      <c r="X183" s="69">
        <v>62502</v>
      </c>
      <c r="Y183" s="60"/>
      <c r="Z183" s="69">
        <v>966098</v>
      </c>
      <c r="AA183" s="69"/>
      <c r="AB183" s="69">
        <v>0</v>
      </c>
      <c r="AC183" s="69"/>
      <c r="AD183" s="69">
        <v>0</v>
      </c>
      <c r="AE183" s="60"/>
      <c r="AF183" s="69">
        <f>SUM(E183:AD183)</f>
        <v>8770960</v>
      </c>
      <c r="AG183" s="60"/>
      <c r="AH183" s="70">
        <f>AF183/AN183</f>
        <v>241.9308214266012</v>
      </c>
      <c r="AI183" s="60"/>
      <c r="AJ183" s="70">
        <f>IF(AH$219,AH183/AH$219*100,0)</f>
        <v>61.424821578356557</v>
      </c>
      <c r="AK183" s="92"/>
      <c r="AL183" s="47">
        <v>66</v>
      </c>
      <c r="AN183" s="92">
        <v>36254</v>
      </c>
    </row>
    <row r="184" spans="1:40" ht="8.85" customHeight="1" x14ac:dyDescent="0.3">
      <c r="A184" s="47">
        <v>67</v>
      </c>
      <c r="B184" s="98"/>
      <c r="C184" s="47" t="s">
        <v>190</v>
      </c>
      <c r="D184" s="60"/>
      <c r="E184" s="69">
        <v>2316979</v>
      </c>
      <c r="F184" s="60"/>
      <c r="G184" s="69">
        <v>52782</v>
      </c>
      <c r="H184" s="60"/>
      <c r="I184" s="69">
        <v>175700</v>
      </c>
      <c r="J184" s="60"/>
      <c r="K184" s="69">
        <v>0</v>
      </c>
      <c r="L184" s="60"/>
      <c r="M184" s="69">
        <v>489809</v>
      </c>
      <c r="N184" s="60"/>
      <c r="O184" s="69">
        <v>0</v>
      </c>
      <c r="P184" s="60"/>
      <c r="Q184" s="69">
        <v>291730</v>
      </c>
      <c r="R184" s="60"/>
      <c r="S184" s="69">
        <v>0</v>
      </c>
      <c r="T184" s="60"/>
      <c r="U184" s="69">
        <v>0</v>
      </c>
      <c r="V184" s="60"/>
      <c r="W184" s="60"/>
      <c r="X184" s="69">
        <v>1576150</v>
      </c>
      <c r="Y184" s="60"/>
      <c r="Z184" s="69">
        <v>276152</v>
      </c>
      <c r="AA184" s="69"/>
      <c r="AB184" s="69">
        <v>0</v>
      </c>
      <c r="AC184" s="69"/>
      <c r="AD184" s="69">
        <v>0</v>
      </c>
      <c r="AE184" s="60"/>
      <c r="AF184" s="69">
        <f>SUM(E184:AD184)</f>
        <v>5179302</v>
      </c>
      <c r="AG184" s="60"/>
      <c r="AH184" s="70">
        <f>AF184/AN184</f>
        <v>218.45299253448059</v>
      </c>
      <c r="AI184" s="60"/>
      <c r="AJ184" s="70">
        <f>IF(AH$219,AH184/AH$219*100,0)</f>
        <v>55.463938040484493</v>
      </c>
      <c r="AK184" s="92"/>
      <c r="AL184" s="47">
        <v>67</v>
      </c>
      <c r="AN184" s="92">
        <v>23709</v>
      </c>
    </row>
    <row r="185" spans="1:40" ht="8.85" customHeight="1" x14ac:dyDescent="0.3">
      <c r="A185" s="47">
        <v>68</v>
      </c>
      <c r="B185" s="98"/>
      <c r="C185" s="47" t="s">
        <v>191</v>
      </c>
      <c r="D185" s="60"/>
      <c r="E185" s="69">
        <v>1588571</v>
      </c>
      <c r="F185" s="60"/>
      <c r="G185" s="69">
        <v>414287</v>
      </c>
      <c r="H185" s="60"/>
      <c r="I185" s="69">
        <v>0</v>
      </c>
      <c r="J185" s="60"/>
      <c r="K185" s="69">
        <v>2412</v>
      </c>
      <c r="L185" s="60"/>
      <c r="M185" s="69">
        <v>468537</v>
      </c>
      <c r="N185" s="60"/>
      <c r="O185" s="69">
        <v>58158</v>
      </c>
      <c r="P185" s="60"/>
      <c r="Q185" s="69">
        <v>181022</v>
      </c>
      <c r="R185" s="60"/>
      <c r="S185" s="69">
        <v>0</v>
      </c>
      <c r="T185" s="60"/>
      <c r="U185" s="69">
        <v>0</v>
      </c>
      <c r="V185" s="60"/>
      <c r="W185" s="60"/>
      <c r="X185" s="69">
        <v>511017</v>
      </c>
      <c r="Y185" s="60"/>
      <c r="Z185" s="69">
        <v>297053</v>
      </c>
      <c r="AA185" s="69"/>
      <c r="AB185" s="69">
        <v>0</v>
      </c>
      <c r="AC185" s="69"/>
      <c r="AD185" s="69">
        <v>55996</v>
      </c>
      <c r="AE185" s="60"/>
      <c r="AF185" s="69">
        <f>SUM(E185:AD185)</f>
        <v>3577053</v>
      </c>
      <c r="AG185" s="60"/>
      <c r="AH185" s="70">
        <f>AF185/AN185</f>
        <v>203.14930713312131</v>
      </c>
      <c r="AI185" s="60"/>
      <c r="AJ185" s="70">
        <f>IF(AH$219,AH185/AH$219*100,0)</f>
        <v>51.578421760554917</v>
      </c>
      <c r="AK185" s="92"/>
      <c r="AL185" s="47">
        <v>68</v>
      </c>
      <c r="AN185" s="92">
        <v>17608</v>
      </c>
    </row>
    <row r="186" spans="1:40" ht="8.85" customHeight="1" x14ac:dyDescent="0.3">
      <c r="A186" s="47">
        <v>69</v>
      </c>
      <c r="B186" s="98"/>
      <c r="C186" s="47" t="s">
        <v>192</v>
      </c>
      <c r="D186" s="60"/>
      <c r="E186" s="69">
        <v>3523458</v>
      </c>
      <c r="F186" s="60"/>
      <c r="G186" s="69">
        <v>1327278</v>
      </c>
      <c r="H186" s="60"/>
      <c r="I186" s="69">
        <v>50</v>
      </c>
      <c r="J186" s="60"/>
      <c r="K186" s="69">
        <v>19993</v>
      </c>
      <c r="L186" s="60"/>
      <c r="M186" s="69">
        <v>2718128</v>
      </c>
      <c r="N186" s="60"/>
      <c r="O186" s="69">
        <v>70031</v>
      </c>
      <c r="P186" s="60"/>
      <c r="Q186" s="69">
        <v>507723</v>
      </c>
      <c r="R186" s="60"/>
      <c r="S186" s="69">
        <v>0</v>
      </c>
      <c r="T186" s="60"/>
      <c r="U186" s="69">
        <v>0</v>
      </c>
      <c r="V186" s="60"/>
      <c r="W186" s="60"/>
      <c r="X186" s="69">
        <v>0</v>
      </c>
      <c r="Y186" s="60"/>
      <c r="Z186" s="69">
        <v>826345</v>
      </c>
      <c r="AA186" s="69"/>
      <c r="AB186" s="69">
        <v>0</v>
      </c>
      <c r="AC186" s="69"/>
      <c r="AD186" s="69">
        <v>191147</v>
      </c>
      <c r="AE186" s="60"/>
      <c r="AF186" s="69">
        <f>SUM(E186:AD186)</f>
        <v>9184153</v>
      </c>
      <c r="AG186" s="60"/>
      <c r="AH186" s="70">
        <f>AF186/AN186</f>
        <v>151.80167269962479</v>
      </c>
      <c r="AI186" s="60"/>
      <c r="AJ186" s="70">
        <f>IF(AH$219,AH186/AH$219*100,0)</f>
        <v>38.541557482784128</v>
      </c>
      <c r="AK186" s="92"/>
      <c r="AL186" s="47">
        <v>69</v>
      </c>
      <c r="AN186" s="92">
        <v>60501</v>
      </c>
    </row>
    <row r="187" spans="1:40" ht="8.85" customHeight="1" x14ac:dyDescent="0.3">
      <c r="A187" s="47">
        <v>70</v>
      </c>
      <c r="B187" s="98"/>
      <c r="C187" s="47" t="s">
        <v>193</v>
      </c>
      <c r="D187" s="60"/>
      <c r="E187" s="69">
        <v>4470320</v>
      </c>
      <c r="F187" s="60"/>
      <c r="G187" s="69">
        <v>725300</v>
      </c>
      <c r="H187" s="60"/>
      <c r="I187" s="69">
        <v>113440</v>
      </c>
      <c r="J187" s="60"/>
      <c r="K187" s="69">
        <v>301006</v>
      </c>
      <c r="L187" s="60"/>
      <c r="M187" s="69">
        <v>1129381</v>
      </c>
      <c r="N187" s="60"/>
      <c r="O187" s="69">
        <v>0</v>
      </c>
      <c r="P187" s="60"/>
      <c r="Q187" s="69">
        <v>731842</v>
      </c>
      <c r="R187" s="60"/>
      <c r="S187" s="69">
        <v>0</v>
      </c>
      <c r="T187" s="60"/>
      <c r="U187" s="69">
        <v>0</v>
      </c>
      <c r="V187" s="60"/>
      <c r="W187" s="60"/>
      <c r="X187" s="69">
        <v>37435</v>
      </c>
      <c r="Y187" s="60"/>
      <c r="Z187" s="69">
        <v>0</v>
      </c>
      <c r="AA187" s="69"/>
      <c r="AB187" s="69">
        <v>0</v>
      </c>
      <c r="AC187" s="69"/>
      <c r="AD187" s="69">
        <v>1801517</v>
      </c>
      <c r="AE187" s="60"/>
      <c r="AF187" s="69">
        <f>SUM(E187:AD187)</f>
        <v>9310241</v>
      </c>
      <c r="AG187" s="60"/>
      <c r="AH187" s="70">
        <f>AF187/AN187</f>
        <v>306.93439488346024</v>
      </c>
      <c r="AI187" s="60"/>
      <c r="AJ187" s="70">
        <f>IF(AH$219,AH187/AH$219*100,0)</f>
        <v>77.9288489610542</v>
      </c>
      <c r="AK187" s="92"/>
      <c r="AL187" s="47">
        <v>70</v>
      </c>
      <c r="AN187" s="92">
        <v>30333</v>
      </c>
    </row>
    <row r="188" spans="1:40" ht="8.85" customHeight="1" x14ac:dyDescent="0.3">
      <c r="A188" s="71"/>
      <c r="B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92"/>
      <c r="AG188" s="60"/>
      <c r="AH188" s="60"/>
      <c r="AI188" s="60"/>
      <c r="AJ188" s="60"/>
      <c r="AK188" s="60"/>
      <c r="AL188" s="71"/>
      <c r="AM188" s="71"/>
      <c r="AN188" s="60"/>
    </row>
    <row r="189" spans="1:40" ht="8.85" customHeight="1" x14ac:dyDescent="0.3">
      <c r="A189" s="47">
        <v>71</v>
      </c>
      <c r="B189" s="98"/>
      <c r="C189" s="47" t="s">
        <v>194</v>
      </c>
      <c r="D189" s="60"/>
      <c r="E189" s="69">
        <v>3528918</v>
      </c>
      <c r="F189" s="60"/>
      <c r="G189" s="69">
        <v>294311</v>
      </c>
      <c r="H189" s="60"/>
      <c r="I189" s="69">
        <v>0</v>
      </c>
      <c r="J189" s="60"/>
      <c r="K189" s="69">
        <v>53277</v>
      </c>
      <c r="L189" s="60"/>
      <c r="M189" s="69">
        <v>546871</v>
      </c>
      <c r="N189" s="60"/>
      <c r="O189" s="69">
        <v>0</v>
      </c>
      <c r="P189" s="60"/>
      <c r="Q189" s="69">
        <v>237440</v>
      </c>
      <c r="R189" s="60"/>
      <c r="S189" s="69">
        <v>0</v>
      </c>
      <c r="T189" s="60"/>
      <c r="U189" s="69">
        <v>0</v>
      </c>
      <c r="V189" s="60"/>
      <c r="W189" s="60"/>
      <c r="X189" s="69">
        <v>0</v>
      </c>
      <c r="Y189" s="60"/>
      <c r="Z189" s="69">
        <v>0</v>
      </c>
      <c r="AA189" s="69"/>
      <c r="AB189" s="69">
        <v>0</v>
      </c>
      <c r="AC189" s="69"/>
      <c r="AD189" s="69">
        <v>0</v>
      </c>
      <c r="AE189" s="60"/>
      <c r="AF189" s="69">
        <f>SUM(E189:AD189)</f>
        <v>4660817</v>
      </c>
      <c r="AG189" s="60"/>
      <c r="AH189" s="70">
        <f t="shared" ref="AH189:AH204" si="4">AF189/AN189</f>
        <v>207.91439532497657</v>
      </c>
      <c r="AI189" s="60"/>
      <c r="AJ189" s="70">
        <f>IF(AH$219,AH189/AH$219*100,0)</f>
        <v>52.788249802570817</v>
      </c>
      <c r="AK189" s="92"/>
      <c r="AL189" s="47">
        <v>71</v>
      </c>
      <c r="AN189" s="92">
        <v>22417</v>
      </c>
    </row>
    <row r="190" spans="1:40" ht="8.85" customHeight="1" x14ac:dyDescent="0.3">
      <c r="A190" s="47">
        <v>72</v>
      </c>
      <c r="B190" s="98"/>
      <c r="C190" s="47" t="s">
        <v>195</v>
      </c>
      <c r="D190" s="60"/>
      <c r="E190" s="69">
        <v>4309564</v>
      </c>
      <c r="F190" s="60"/>
      <c r="G190" s="69">
        <v>890750</v>
      </c>
      <c r="H190" s="60"/>
      <c r="I190" s="69">
        <v>1797718</v>
      </c>
      <c r="J190" s="60"/>
      <c r="K190" s="69">
        <v>0</v>
      </c>
      <c r="L190" s="60"/>
      <c r="M190" s="69">
        <v>1159158</v>
      </c>
      <c r="N190" s="60"/>
      <c r="O190" s="69">
        <v>147995</v>
      </c>
      <c r="P190" s="60"/>
      <c r="Q190" s="69">
        <v>541506</v>
      </c>
      <c r="R190" s="60"/>
      <c r="S190" s="69">
        <v>0</v>
      </c>
      <c r="T190" s="60"/>
      <c r="U190" s="69">
        <v>0</v>
      </c>
      <c r="V190" s="60"/>
      <c r="W190" s="60"/>
      <c r="X190" s="69">
        <v>904973</v>
      </c>
      <c r="Y190" s="60"/>
      <c r="Z190" s="69">
        <v>1398937</v>
      </c>
      <c r="AA190" s="69"/>
      <c r="AB190" s="69">
        <v>0</v>
      </c>
      <c r="AC190" s="69"/>
      <c r="AD190" s="69">
        <v>0</v>
      </c>
      <c r="AE190" s="60"/>
      <c r="AF190" s="69">
        <f>SUM(E190:AD190)</f>
        <v>11150601</v>
      </c>
      <c r="AG190" s="60"/>
      <c r="AH190" s="70">
        <f t="shared" si="4"/>
        <v>259.25601023017902</v>
      </c>
      <c r="AI190" s="60"/>
      <c r="AJ190" s="70">
        <f>IF(AH$219,AH190/AH$219*100,0)</f>
        <v>65.823585757289308</v>
      </c>
      <c r="AK190" s="92"/>
      <c r="AL190" s="47">
        <v>72</v>
      </c>
      <c r="AN190" s="92">
        <v>43010</v>
      </c>
    </row>
    <row r="191" spans="1:40" ht="8.85" customHeight="1" x14ac:dyDescent="0.3">
      <c r="A191" s="47">
        <v>73</v>
      </c>
      <c r="B191" s="98"/>
      <c r="C191" s="47" t="s">
        <v>196</v>
      </c>
      <c r="D191" s="60"/>
      <c r="E191" s="69">
        <v>80141000</v>
      </c>
      <c r="F191" s="60"/>
      <c r="G191" s="69">
        <v>13266000</v>
      </c>
      <c r="H191" s="60"/>
      <c r="I191" s="69">
        <v>29882000</v>
      </c>
      <c r="J191" s="60"/>
      <c r="K191" s="69">
        <v>1757000</v>
      </c>
      <c r="L191" s="60"/>
      <c r="M191" s="69">
        <v>12550000</v>
      </c>
      <c r="N191" s="60"/>
      <c r="O191" s="69">
        <v>2571000</v>
      </c>
      <c r="P191" s="60"/>
      <c r="Q191" s="69">
        <v>16531000</v>
      </c>
      <c r="R191" s="60"/>
      <c r="S191" s="69">
        <v>0</v>
      </c>
      <c r="T191" s="60"/>
      <c r="U191" s="69">
        <v>0</v>
      </c>
      <c r="V191" s="60"/>
      <c r="W191" s="60"/>
      <c r="X191" s="69">
        <v>4102000</v>
      </c>
      <c r="Y191" s="60"/>
      <c r="Z191" s="69">
        <v>0</v>
      </c>
      <c r="AA191" s="69"/>
      <c r="AB191" s="69">
        <v>0</v>
      </c>
      <c r="AC191" s="69"/>
      <c r="AD191" s="69">
        <v>11278000</v>
      </c>
      <c r="AE191" s="60"/>
      <c r="AF191" s="69">
        <f>SUM(E191:AD191)</f>
        <v>172078000</v>
      </c>
      <c r="AG191" s="60"/>
      <c r="AH191" s="70">
        <f t="shared" si="4"/>
        <v>356.85726373070321</v>
      </c>
      <c r="AI191" s="60"/>
      <c r="AJ191" s="70">
        <f>IF(AH$219,AH191/AH$219*100,0)</f>
        <v>90.60397358361881</v>
      </c>
      <c r="AK191" s="92"/>
      <c r="AL191" s="47">
        <v>73</v>
      </c>
      <c r="AN191" s="92">
        <v>482204</v>
      </c>
    </row>
    <row r="192" spans="1:40" ht="8.85" customHeight="1" x14ac:dyDescent="0.3">
      <c r="A192" s="47">
        <v>74</v>
      </c>
      <c r="B192" s="98"/>
      <c r="C192" s="47" t="s">
        <v>197</v>
      </c>
      <c r="D192" s="60"/>
      <c r="E192" s="69">
        <v>4113455</v>
      </c>
      <c r="F192" s="60"/>
      <c r="G192" s="69">
        <v>700192</v>
      </c>
      <c r="H192" s="60"/>
      <c r="I192" s="69">
        <v>921645</v>
      </c>
      <c r="J192" s="60"/>
      <c r="K192" s="69">
        <v>0</v>
      </c>
      <c r="L192" s="60"/>
      <c r="M192" s="69">
        <v>578703</v>
      </c>
      <c r="N192" s="60"/>
      <c r="O192" s="69">
        <v>7953</v>
      </c>
      <c r="P192" s="60"/>
      <c r="Q192" s="69">
        <v>340094</v>
      </c>
      <c r="R192" s="60"/>
      <c r="S192" s="69">
        <v>0</v>
      </c>
      <c r="T192" s="60"/>
      <c r="U192" s="69">
        <v>0</v>
      </c>
      <c r="V192" s="60"/>
      <c r="W192" s="60"/>
      <c r="X192" s="69">
        <v>344604</v>
      </c>
      <c r="Y192" s="60"/>
      <c r="Z192" s="69">
        <v>1565217</v>
      </c>
      <c r="AA192" s="69"/>
      <c r="AB192" s="69">
        <v>0</v>
      </c>
      <c r="AC192" s="69"/>
      <c r="AD192" s="69">
        <v>94487</v>
      </c>
      <c r="AE192" s="60"/>
      <c r="AF192" s="69">
        <f>SUM(E192:AD192)</f>
        <v>8666350</v>
      </c>
      <c r="AG192" s="60"/>
      <c r="AH192" s="70">
        <f t="shared" si="4"/>
        <v>256.4008875739645</v>
      </c>
      <c r="AI192" s="60"/>
      <c r="AJ192" s="70">
        <f>IF(AH$219,AH192/AH$219*100,0)</f>
        <v>65.098686801843442</v>
      </c>
      <c r="AK192" s="92"/>
      <c r="AL192" s="47">
        <v>74</v>
      </c>
      <c r="AN192" s="92">
        <v>33800</v>
      </c>
    </row>
    <row r="193" spans="1:40" ht="8.85" customHeight="1" x14ac:dyDescent="0.3">
      <c r="A193" s="47">
        <v>75</v>
      </c>
      <c r="B193" s="98"/>
      <c r="C193" s="47" t="s">
        <v>198</v>
      </c>
      <c r="D193" s="60"/>
      <c r="E193" s="69">
        <v>902105</v>
      </c>
      <c r="F193" s="60"/>
      <c r="G193" s="69">
        <v>176040</v>
      </c>
      <c r="H193" s="60"/>
      <c r="I193" s="69">
        <v>0</v>
      </c>
      <c r="J193" s="60"/>
      <c r="K193" s="69">
        <v>30095</v>
      </c>
      <c r="L193" s="60"/>
      <c r="M193" s="69">
        <v>210422</v>
      </c>
      <c r="N193" s="60"/>
      <c r="O193" s="69">
        <v>102477</v>
      </c>
      <c r="P193" s="60"/>
      <c r="Q193" s="69">
        <v>301035</v>
      </c>
      <c r="R193" s="60"/>
      <c r="S193" s="69">
        <v>0</v>
      </c>
      <c r="T193" s="60"/>
      <c r="U193" s="69">
        <v>0</v>
      </c>
      <c r="V193" s="60"/>
      <c r="W193" s="60"/>
      <c r="X193" s="69">
        <v>73894</v>
      </c>
      <c r="Y193" s="60"/>
      <c r="Z193" s="69">
        <v>295577</v>
      </c>
      <c r="AA193" s="69"/>
      <c r="AB193" s="69">
        <v>0</v>
      </c>
      <c r="AC193" s="69"/>
      <c r="AD193" s="69">
        <v>0</v>
      </c>
      <c r="AE193" s="60"/>
      <c r="AF193" s="69">
        <f>SUM(E193:AD193)</f>
        <v>2091645</v>
      </c>
      <c r="AG193" s="60"/>
      <c r="AH193" s="70">
        <f t="shared" si="4"/>
        <v>284.65500816548723</v>
      </c>
      <c r="AI193" s="60"/>
      <c r="AJ193" s="70">
        <f>IF(AH$219,AH193/AH$219*100,0)</f>
        <v>72.272242886817864</v>
      </c>
      <c r="AK193" s="92"/>
      <c r="AL193" s="47">
        <v>75</v>
      </c>
      <c r="AN193" s="92">
        <v>7348</v>
      </c>
    </row>
    <row r="194" spans="1:40" ht="8.85" customHeight="1" x14ac:dyDescent="0.3">
      <c r="A194" s="71"/>
      <c r="B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92"/>
      <c r="AG194" s="60"/>
      <c r="AH194" s="60"/>
      <c r="AI194" s="60"/>
      <c r="AJ194" s="60"/>
      <c r="AK194" s="60"/>
      <c r="AL194" s="71"/>
      <c r="AM194" s="71"/>
      <c r="AN194" s="60"/>
    </row>
    <row r="195" spans="1:40" ht="8.85" customHeight="1" x14ac:dyDescent="0.3">
      <c r="A195" s="47">
        <v>76</v>
      </c>
      <c r="B195" s="98"/>
      <c r="C195" s="47" t="s">
        <v>114</v>
      </c>
      <c r="D195" s="60"/>
      <c r="E195" s="69">
        <v>1694045</v>
      </c>
      <c r="F195" s="60"/>
      <c r="G195" s="69">
        <v>125252</v>
      </c>
      <c r="H195" s="60"/>
      <c r="I195" s="69">
        <v>0</v>
      </c>
      <c r="J195" s="60"/>
      <c r="K195" s="69">
        <v>0</v>
      </c>
      <c r="L195" s="60"/>
      <c r="M195" s="69">
        <v>260082</v>
      </c>
      <c r="N195" s="60"/>
      <c r="O195" s="69">
        <v>0</v>
      </c>
      <c r="P195" s="60"/>
      <c r="Q195" s="69">
        <v>136209</v>
      </c>
      <c r="R195" s="60"/>
      <c r="S195" s="69">
        <v>0</v>
      </c>
      <c r="T195" s="60"/>
      <c r="U195" s="69">
        <v>0</v>
      </c>
      <c r="V195" s="60"/>
      <c r="W195" s="60"/>
      <c r="X195" s="69">
        <v>0</v>
      </c>
      <c r="Y195" s="60"/>
      <c r="Z195" s="69">
        <v>0</v>
      </c>
      <c r="AA195" s="69"/>
      <c r="AB195" s="69">
        <v>0</v>
      </c>
      <c r="AC195" s="69"/>
      <c r="AD195" s="69">
        <v>21142</v>
      </c>
      <c r="AE195" s="60"/>
      <c r="AF195" s="69">
        <f>SUM(E195:AD195)</f>
        <v>2236730</v>
      </c>
      <c r="AG195" s="60"/>
      <c r="AH195" s="70">
        <f t="shared" si="4"/>
        <v>250.6701781911913</v>
      </c>
      <c r="AI195" s="60"/>
      <c r="AJ195" s="70">
        <f>IF(AH$219,AH195/AH$219*100,0)</f>
        <v>63.643693183095074</v>
      </c>
      <c r="AK195" s="92"/>
      <c r="AL195" s="47">
        <v>76</v>
      </c>
      <c r="AN195" s="92">
        <v>8923</v>
      </c>
    </row>
    <row r="196" spans="1:40" ht="8.85" customHeight="1" x14ac:dyDescent="0.3">
      <c r="A196" s="47">
        <v>77</v>
      </c>
      <c r="B196" s="98"/>
      <c r="C196" s="47" t="s">
        <v>115</v>
      </c>
      <c r="D196" s="60"/>
      <c r="E196" s="69">
        <v>12941172</v>
      </c>
      <c r="F196" s="60"/>
      <c r="G196" s="69">
        <v>3730296</v>
      </c>
      <c r="H196" s="60"/>
      <c r="I196" s="69">
        <v>6962688</v>
      </c>
      <c r="J196" s="60"/>
      <c r="K196" s="69">
        <v>539444</v>
      </c>
      <c r="L196" s="60"/>
      <c r="M196" s="69">
        <v>2469710</v>
      </c>
      <c r="N196" s="60"/>
      <c r="O196" s="69">
        <v>707387</v>
      </c>
      <c r="P196" s="60"/>
      <c r="Q196" s="69">
        <v>1982822</v>
      </c>
      <c r="R196" s="60"/>
      <c r="S196" s="69">
        <v>0</v>
      </c>
      <c r="T196" s="60"/>
      <c r="U196" s="69">
        <v>41233</v>
      </c>
      <c r="V196" s="60"/>
      <c r="W196" s="60"/>
      <c r="X196" s="69">
        <v>1091883</v>
      </c>
      <c r="Y196" s="60"/>
      <c r="Z196" s="69">
        <v>4552451</v>
      </c>
      <c r="AA196" s="69"/>
      <c r="AB196" s="69">
        <v>0</v>
      </c>
      <c r="AC196" s="69"/>
      <c r="AD196" s="69">
        <v>0</v>
      </c>
      <c r="AE196" s="60"/>
      <c r="AF196" s="69">
        <f>SUM(E196:AD196)</f>
        <v>35019086</v>
      </c>
      <c r="AG196" s="60"/>
      <c r="AH196" s="70">
        <f t="shared" si="4"/>
        <v>361.28595157280068</v>
      </c>
      <c r="AI196" s="60"/>
      <c r="AJ196" s="70">
        <f>IF(AH$219,AH196/AH$219*100,0)</f>
        <v>91.728391542946923</v>
      </c>
      <c r="AK196" s="92"/>
      <c r="AL196" s="47">
        <v>77</v>
      </c>
      <c r="AN196" s="92">
        <v>96929</v>
      </c>
    </row>
    <row r="197" spans="1:40" ht="8.85" customHeight="1" x14ac:dyDescent="0.3">
      <c r="A197" s="47">
        <v>78</v>
      </c>
      <c r="B197" s="98"/>
      <c r="C197" s="47" t="s">
        <v>199</v>
      </c>
      <c r="D197" s="60"/>
      <c r="E197" s="69">
        <v>3398247</v>
      </c>
      <c r="F197" s="60"/>
      <c r="G197" s="69">
        <v>576032</v>
      </c>
      <c r="H197" s="60"/>
      <c r="I197" s="69">
        <v>922051</v>
      </c>
      <c r="J197" s="60"/>
      <c r="K197" s="69">
        <v>0</v>
      </c>
      <c r="L197" s="60"/>
      <c r="M197" s="69">
        <v>474363</v>
      </c>
      <c r="N197" s="60"/>
      <c r="O197" s="69">
        <v>200996</v>
      </c>
      <c r="P197" s="60"/>
      <c r="Q197" s="69">
        <v>358183</v>
      </c>
      <c r="R197" s="60"/>
      <c r="S197" s="69">
        <v>0</v>
      </c>
      <c r="T197" s="60"/>
      <c r="U197" s="69">
        <v>62986</v>
      </c>
      <c r="V197" s="60"/>
      <c r="W197" s="60"/>
      <c r="X197" s="69">
        <v>2165170</v>
      </c>
      <c r="Y197" s="60"/>
      <c r="Z197" s="69">
        <v>2236241</v>
      </c>
      <c r="AA197" s="69"/>
      <c r="AB197" s="69">
        <v>0</v>
      </c>
      <c r="AC197" s="69"/>
      <c r="AD197" s="69">
        <v>0</v>
      </c>
      <c r="AE197" s="60"/>
      <c r="AF197" s="69">
        <f>SUM(E197:AD197)</f>
        <v>10394269</v>
      </c>
      <c r="AG197" s="60"/>
      <c r="AH197" s="70">
        <f t="shared" si="4"/>
        <v>458.90812362030903</v>
      </c>
      <c r="AI197" s="60"/>
      <c r="AJ197" s="70">
        <f>IF(AH$219,AH197/AH$219*100,0)</f>
        <v>116.51409046609578</v>
      </c>
      <c r="AK197" s="92"/>
      <c r="AL197" s="47">
        <v>78</v>
      </c>
      <c r="AN197" s="92">
        <v>22650</v>
      </c>
    </row>
    <row r="198" spans="1:40" ht="8.85" customHeight="1" x14ac:dyDescent="0.3">
      <c r="A198" s="47">
        <v>79</v>
      </c>
      <c r="B198" s="98"/>
      <c r="C198" s="47" t="s">
        <v>200</v>
      </c>
      <c r="D198" s="60"/>
      <c r="E198" s="69">
        <v>9175059</v>
      </c>
      <c r="F198" s="60"/>
      <c r="G198" s="69">
        <v>1752942</v>
      </c>
      <c r="H198" s="60"/>
      <c r="I198" s="69">
        <v>313716</v>
      </c>
      <c r="J198" s="60"/>
      <c r="K198" s="69">
        <v>0</v>
      </c>
      <c r="L198" s="60"/>
      <c r="M198" s="69">
        <v>1383739</v>
      </c>
      <c r="N198" s="60"/>
      <c r="O198" s="69">
        <v>161971</v>
      </c>
      <c r="P198" s="60"/>
      <c r="Q198" s="69">
        <v>1745780</v>
      </c>
      <c r="R198" s="60"/>
      <c r="S198" s="69">
        <v>0</v>
      </c>
      <c r="T198" s="60"/>
      <c r="U198" s="69">
        <v>0</v>
      </c>
      <c r="V198" s="60"/>
      <c r="W198" s="60"/>
      <c r="X198" s="69">
        <v>1441375</v>
      </c>
      <c r="Y198" s="60"/>
      <c r="Z198" s="69">
        <v>1268157</v>
      </c>
      <c r="AA198" s="69"/>
      <c r="AB198" s="69">
        <v>0</v>
      </c>
      <c r="AC198" s="69"/>
      <c r="AD198" s="69">
        <v>0</v>
      </c>
      <c r="AE198" s="60"/>
      <c r="AF198" s="69">
        <f>SUM(E198:AD198)</f>
        <v>17242739</v>
      </c>
      <c r="AG198" s="60"/>
      <c r="AH198" s="70">
        <f t="shared" si="4"/>
        <v>205.86624401542556</v>
      </c>
      <c r="AI198" s="60"/>
      <c r="AJ198" s="70">
        <f>IF(AH$219,AH198/AH$219*100,0)</f>
        <v>52.26823615564151</v>
      </c>
      <c r="AK198" s="92"/>
      <c r="AL198" s="47">
        <v>79</v>
      </c>
      <c r="AN198" s="92">
        <v>83757</v>
      </c>
    </row>
    <row r="199" spans="1:40" ht="8.85" customHeight="1" x14ac:dyDescent="0.3">
      <c r="A199" s="47">
        <v>80</v>
      </c>
      <c r="B199" s="98"/>
      <c r="C199" s="47" t="s">
        <v>201</v>
      </c>
      <c r="D199" s="60"/>
      <c r="E199" s="69">
        <v>2100243</v>
      </c>
      <c r="F199" s="60"/>
      <c r="G199" s="69">
        <v>531412</v>
      </c>
      <c r="H199" s="60"/>
      <c r="I199" s="69">
        <v>0</v>
      </c>
      <c r="J199" s="60"/>
      <c r="K199" s="69">
        <v>0</v>
      </c>
      <c r="L199" s="60"/>
      <c r="M199" s="69">
        <v>1795</v>
      </c>
      <c r="N199" s="60"/>
      <c r="O199" s="69">
        <v>29320</v>
      </c>
      <c r="P199" s="60"/>
      <c r="Q199" s="69">
        <v>37256</v>
      </c>
      <c r="R199" s="60"/>
      <c r="S199" s="69">
        <v>18824</v>
      </c>
      <c r="T199" s="60"/>
      <c r="U199" s="69">
        <v>0</v>
      </c>
      <c r="V199" s="60"/>
      <c r="W199" s="60"/>
      <c r="X199" s="69">
        <v>0</v>
      </c>
      <c r="Y199" s="60"/>
      <c r="Z199" s="69">
        <v>0</v>
      </c>
      <c r="AA199" s="69"/>
      <c r="AB199" s="69">
        <v>466528</v>
      </c>
      <c r="AC199" s="69"/>
      <c r="AD199" s="69">
        <v>185180</v>
      </c>
      <c r="AE199" s="60"/>
      <c r="AF199" s="69">
        <f>SUM(E199:AD199)</f>
        <v>3370558</v>
      </c>
      <c r="AG199" s="60"/>
      <c r="AH199" s="70">
        <f>AF199/AN199</f>
        <v>130.73806291454949</v>
      </c>
      <c r="AI199" s="60"/>
      <c r="AJ199" s="70">
        <f>IF(AH$219,AH199/AH$219*100,0)</f>
        <v>33.193630066115944</v>
      </c>
      <c r="AK199" s="92"/>
      <c r="AL199" s="47">
        <v>80</v>
      </c>
      <c r="AN199" s="92">
        <v>25781</v>
      </c>
    </row>
    <row r="200" spans="1:40" ht="8.85" customHeight="1" x14ac:dyDescent="0.3">
      <c r="A200" s="71"/>
      <c r="B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71"/>
      <c r="AM200" s="71"/>
      <c r="AN200" s="60"/>
    </row>
    <row r="201" spans="1:40" ht="8.85" customHeight="1" x14ac:dyDescent="0.3">
      <c r="A201" s="47">
        <v>81</v>
      </c>
      <c r="B201" s="98"/>
      <c r="C201" s="47" t="s">
        <v>202</v>
      </c>
      <c r="D201" s="60"/>
      <c r="E201" s="69">
        <v>1835490</v>
      </c>
      <c r="F201" s="60"/>
      <c r="G201" s="69">
        <v>404662</v>
      </c>
      <c r="H201" s="60"/>
      <c r="I201" s="69">
        <v>572409</v>
      </c>
      <c r="J201" s="60"/>
      <c r="K201" s="69">
        <v>57848</v>
      </c>
      <c r="L201" s="60"/>
      <c r="M201" s="69">
        <v>440949</v>
      </c>
      <c r="N201" s="60"/>
      <c r="O201" s="69">
        <v>26392</v>
      </c>
      <c r="P201" s="60"/>
      <c r="Q201" s="69">
        <v>97702</v>
      </c>
      <c r="R201" s="60"/>
      <c r="S201" s="69">
        <v>0</v>
      </c>
      <c r="T201" s="60"/>
      <c r="U201" s="69">
        <v>0</v>
      </c>
      <c r="V201" s="60"/>
      <c r="W201" s="60"/>
      <c r="X201" s="69">
        <v>2482</v>
      </c>
      <c r="Y201" s="60"/>
      <c r="Z201" s="69">
        <v>0</v>
      </c>
      <c r="AA201" s="69"/>
      <c r="AB201" s="69">
        <v>4189</v>
      </c>
      <c r="AC201" s="69"/>
      <c r="AD201" s="69">
        <v>11088</v>
      </c>
      <c r="AE201" s="60"/>
      <c r="AF201" s="69">
        <f>SUM(E201:AD201)</f>
        <v>3453211</v>
      </c>
      <c r="AG201" s="60"/>
      <c r="AH201" s="70">
        <f t="shared" si="4"/>
        <v>160.04871153133112</v>
      </c>
      <c r="AI201" s="60"/>
      <c r="AJ201" s="70">
        <f>IF(AH$219,AH201/AH$219*100,0)</f>
        <v>40.635432441750559</v>
      </c>
      <c r="AK201" s="92"/>
      <c r="AL201" s="47">
        <v>81</v>
      </c>
      <c r="AN201" s="92">
        <v>21576</v>
      </c>
    </row>
    <row r="202" spans="1:40" ht="8.85" customHeight="1" x14ac:dyDescent="0.3">
      <c r="A202" s="47">
        <v>82</v>
      </c>
      <c r="B202" s="98"/>
      <c r="C202" s="47" t="s">
        <v>203</v>
      </c>
      <c r="D202" s="60"/>
      <c r="E202" s="69">
        <v>4591538</v>
      </c>
      <c r="F202" s="60"/>
      <c r="G202" s="69">
        <v>787212</v>
      </c>
      <c r="H202" s="60"/>
      <c r="I202" s="69">
        <v>0</v>
      </c>
      <c r="J202" s="60"/>
      <c r="K202" s="69">
        <v>3080</v>
      </c>
      <c r="L202" s="60"/>
      <c r="M202" s="69">
        <v>920131</v>
      </c>
      <c r="N202" s="60"/>
      <c r="O202" s="69">
        <v>0</v>
      </c>
      <c r="P202" s="60"/>
      <c r="Q202" s="69">
        <v>664903</v>
      </c>
      <c r="R202" s="60"/>
      <c r="S202" s="69">
        <v>0</v>
      </c>
      <c r="T202" s="60"/>
      <c r="U202" s="69">
        <v>0</v>
      </c>
      <c r="V202" s="60"/>
      <c r="W202" s="60"/>
      <c r="X202" s="69">
        <v>66036</v>
      </c>
      <c r="Y202" s="60"/>
      <c r="Z202" s="69">
        <v>0</v>
      </c>
      <c r="AA202" s="69"/>
      <c r="AB202" s="69">
        <v>0</v>
      </c>
      <c r="AC202" s="69"/>
      <c r="AD202" s="69">
        <v>0</v>
      </c>
      <c r="AE202" s="60"/>
      <c r="AF202" s="69">
        <f>SUM(E202:AD202)</f>
        <v>7032900</v>
      </c>
      <c r="AG202" s="60"/>
      <c r="AH202" s="70">
        <f t="shared" si="4"/>
        <v>159.16579912189383</v>
      </c>
      <c r="AI202" s="60"/>
      <c r="AJ202" s="70">
        <f>IF(AH$219,AH202/AH$219*100,0)</f>
        <v>40.41126614123867</v>
      </c>
      <c r="AK202" s="92"/>
      <c r="AL202" s="47">
        <v>82</v>
      </c>
      <c r="AN202" s="92">
        <v>44186</v>
      </c>
    </row>
    <row r="203" spans="1:40" ht="8.85" customHeight="1" x14ac:dyDescent="0.3">
      <c r="A203" s="47">
        <v>83</v>
      </c>
      <c r="B203" s="98"/>
      <c r="C203" s="47" t="s">
        <v>204</v>
      </c>
      <c r="D203" s="60"/>
      <c r="E203" s="69">
        <v>2554268</v>
      </c>
      <c r="F203" s="60"/>
      <c r="G203" s="69">
        <v>568263</v>
      </c>
      <c r="H203" s="60"/>
      <c r="I203" s="69">
        <v>0</v>
      </c>
      <c r="J203" s="60"/>
      <c r="K203" s="69">
        <v>0</v>
      </c>
      <c r="L203" s="60"/>
      <c r="M203" s="69">
        <v>483287</v>
      </c>
      <c r="N203" s="60"/>
      <c r="O203" s="69">
        <v>0</v>
      </c>
      <c r="P203" s="60"/>
      <c r="Q203" s="69">
        <v>147907</v>
      </c>
      <c r="R203" s="60"/>
      <c r="S203" s="69">
        <v>0</v>
      </c>
      <c r="T203" s="60"/>
      <c r="U203" s="69">
        <v>0</v>
      </c>
      <c r="V203" s="60"/>
      <c r="W203" s="60"/>
      <c r="X203" s="69">
        <v>41766</v>
      </c>
      <c r="Y203" s="60"/>
      <c r="Z203" s="69">
        <v>0</v>
      </c>
      <c r="AA203" s="69"/>
      <c r="AB203" s="69">
        <v>0</v>
      </c>
      <c r="AC203" s="69"/>
      <c r="AD203" s="69">
        <v>129855</v>
      </c>
      <c r="AE203" s="60"/>
      <c r="AF203" s="69">
        <f>SUM(E203:AD203)</f>
        <v>3925346</v>
      </c>
      <c r="AG203" s="60"/>
      <c r="AH203" s="70">
        <f t="shared" si="4"/>
        <v>131.72302013422819</v>
      </c>
      <c r="AI203" s="60"/>
      <c r="AJ203" s="70">
        <f>IF(AH$219,AH203/AH$219*100,0)</f>
        <v>33.443704947539985</v>
      </c>
      <c r="AK203" s="92"/>
      <c r="AL203" s="47">
        <v>83</v>
      </c>
      <c r="AN203" s="92">
        <v>29800</v>
      </c>
    </row>
    <row r="204" spans="1:40" ht="8.85" customHeight="1" x14ac:dyDescent="0.3">
      <c r="A204" s="47">
        <v>84</v>
      </c>
      <c r="B204" s="98"/>
      <c r="C204" s="47" t="s">
        <v>205</v>
      </c>
      <c r="D204" s="60"/>
      <c r="E204" s="69">
        <v>900400</v>
      </c>
      <c r="F204" s="60"/>
      <c r="G204" s="69">
        <v>531398</v>
      </c>
      <c r="H204" s="60"/>
      <c r="I204" s="69">
        <v>290866</v>
      </c>
      <c r="J204" s="60"/>
      <c r="K204" s="69">
        <v>0</v>
      </c>
      <c r="L204" s="60"/>
      <c r="M204" s="69">
        <v>547535</v>
      </c>
      <c r="N204" s="60"/>
      <c r="O204" s="69">
        <v>43187</v>
      </c>
      <c r="P204" s="60"/>
      <c r="Q204" s="69">
        <v>202160</v>
      </c>
      <c r="R204" s="60"/>
      <c r="S204" s="69">
        <v>0</v>
      </c>
      <c r="T204" s="60"/>
      <c r="U204" s="69">
        <v>0</v>
      </c>
      <c r="V204" s="60"/>
      <c r="W204" s="60"/>
      <c r="X204" s="69">
        <v>6232</v>
      </c>
      <c r="Y204" s="60"/>
      <c r="Z204" s="69">
        <v>191914</v>
      </c>
      <c r="AA204" s="69"/>
      <c r="AB204" s="69">
        <v>0</v>
      </c>
      <c r="AC204" s="69"/>
      <c r="AD204" s="69">
        <v>65558</v>
      </c>
      <c r="AE204" s="60"/>
      <c r="AF204" s="69">
        <f>SUM(E204:AD204)</f>
        <v>2779250</v>
      </c>
      <c r="AG204" s="60"/>
      <c r="AH204" s="70">
        <f t="shared" si="4"/>
        <v>154.43709713269615</v>
      </c>
      <c r="AI204" s="60"/>
      <c r="AJ204" s="70">
        <f>IF(AH$219,AH204/AH$219*100,0)</f>
        <v>39.210676343415791</v>
      </c>
      <c r="AK204" s="92"/>
      <c r="AL204" s="47">
        <v>84</v>
      </c>
      <c r="AN204" s="92">
        <v>17996</v>
      </c>
    </row>
    <row r="205" spans="1:40" ht="8.85" customHeight="1" x14ac:dyDescent="0.3">
      <c r="A205" s="47">
        <v>85</v>
      </c>
      <c r="B205" s="98"/>
      <c r="C205" s="47" t="s">
        <v>206</v>
      </c>
      <c r="D205" s="60"/>
      <c r="E205" s="69">
        <v>24148206</v>
      </c>
      <c r="F205" s="60"/>
      <c r="G205" s="69">
        <v>2773048</v>
      </c>
      <c r="H205" s="60"/>
      <c r="I205" s="69">
        <v>5262119</v>
      </c>
      <c r="J205" s="60"/>
      <c r="K205" s="69">
        <v>600871</v>
      </c>
      <c r="L205" s="60"/>
      <c r="M205" s="69">
        <v>3208710</v>
      </c>
      <c r="N205" s="60"/>
      <c r="O205" s="69">
        <v>1072683</v>
      </c>
      <c r="P205" s="60"/>
      <c r="Q205" s="69">
        <v>4287073</v>
      </c>
      <c r="R205" s="60"/>
      <c r="S205" s="69">
        <v>0</v>
      </c>
      <c r="T205" s="60"/>
      <c r="U205" s="69">
        <v>0</v>
      </c>
      <c r="V205" s="60"/>
      <c r="W205" s="60"/>
      <c r="X205" s="69">
        <v>1544968</v>
      </c>
      <c r="Y205" s="60"/>
      <c r="Z205" s="69">
        <v>10364204</v>
      </c>
      <c r="AA205" s="69"/>
      <c r="AB205" s="69">
        <v>0</v>
      </c>
      <c r="AC205" s="69"/>
      <c r="AD205" s="69">
        <v>5790715</v>
      </c>
      <c r="AE205" s="60"/>
      <c r="AF205" s="69">
        <f>SUM(E205:AD205)</f>
        <v>59052597</v>
      </c>
      <c r="AG205" s="60"/>
      <c r="AH205" s="70">
        <f>AF205/AN205</f>
        <v>421.70787391453382</v>
      </c>
      <c r="AI205" s="60"/>
      <c r="AJ205" s="70">
        <f>IF(AH$219,AH205/AH$219*100,0)</f>
        <v>107.06916448529924</v>
      </c>
      <c r="AK205" s="92"/>
      <c r="AL205" s="47">
        <v>85</v>
      </c>
      <c r="AN205" s="92">
        <v>140032</v>
      </c>
    </row>
    <row r="206" spans="1:40" ht="8.85" customHeight="1" x14ac:dyDescent="0.3">
      <c r="A206" s="60"/>
      <c r="B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92"/>
      <c r="AG206" s="60"/>
      <c r="AH206" s="60"/>
      <c r="AI206" s="60"/>
      <c r="AJ206" s="99"/>
      <c r="AK206" s="60"/>
      <c r="AL206" s="60"/>
      <c r="AM206" s="60"/>
      <c r="AN206" s="60"/>
    </row>
    <row r="207" spans="1:40" ht="8.85" customHeight="1" x14ac:dyDescent="0.3">
      <c r="A207" s="47">
        <v>86</v>
      </c>
      <c r="B207" s="98"/>
      <c r="C207" s="47" t="s">
        <v>207</v>
      </c>
      <c r="D207" s="60"/>
      <c r="E207" s="69">
        <v>20300545</v>
      </c>
      <c r="F207" s="60"/>
      <c r="G207" s="69">
        <v>6094992</v>
      </c>
      <c r="H207" s="60"/>
      <c r="I207" s="69">
        <v>0</v>
      </c>
      <c r="J207" s="60"/>
      <c r="K207" s="69">
        <v>268812</v>
      </c>
      <c r="L207" s="60"/>
      <c r="M207" s="69">
        <v>409577</v>
      </c>
      <c r="N207" s="60"/>
      <c r="O207" s="69">
        <v>592088</v>
      </c>
      <c r="P207" s="60"/>
      <c r="Q207" s="69">
        <v>6488191</v>
      </c>
      <c r="R207" s="60"/>
      <c r="S207" s="69">
        <v>0</v>
      </c>
      <c r="T207" s="60"/>
      <c r="U207" s="69">
        <v>0</v>
      </c>
      <c r="V207" s="60"/>
      <c r="W207" s="60"/>
      <c r="X207" s="69">
        <v>1636823</v>
      </c>
      <c r="Y207" s="60"/>
      <c r="Z207" s="69">
        <v>10754371</v>
      </c>
      <c r="AA207" s="69"/>
      <c r="AB207" s="69">
        <v>0</v>
      </c>
      <c r="AC207" s="69"/>
      <c r="AD207" s="69">
        <v>7964150</v>
      </c>
      <c r="AE207" s="60"/>
      <c r="AF207" s="69">
        <f>SUM(E207:AD207)</f>
        <v>54509549</v>
      </c>
      <c r="AG207" s="60"/>
      <c r="AH207" s="70">
        <f t="shared" ref="AH207:AH219" si="5">AF207/AN207</f>
        <v>347.35608913698724</v>
      </c>
      <c r="AI207" s="60"/>
      <c r="AJ207" s="70">
        <f>IF(AH$219,AH207/AH$219*100,0)</f>
        <v>88.19168088456361</v>
      </c>
      <c r="AK207" s="92"/>
      <c r="AL207" s="47">
        <v>86</v>
      </c>
      <c r="AN207" s="92">
        <v>156927</v>
      </c>
    </row>
    <row r="208" spans="1:40" ht="8.85" customHeight="1" x14ac:dyDescent="0.3">
      <c r="A208" s="47">
        <v>87</v>
      </c>
      <c r="B208" s="98"/>
      <c r="C208" s="47" t="s">
        <v>208</v>
      </c>
      <c r="D208" s="60"/>
      <c r="E208" s="69">
        <v>625920</v>
      </c>
      <c r="F208" s="60"/>
      <c r="G208" s="69">
        <v>0</v>
      </c>
      <c r="H208" s="60"/>
      <c r="I208" s="69">
        <v>107771</v>
      </c>
      <c r="J208" s="60"/>
      <c r="K208" s="69">
        <v>0</v>
      </c>
      <c r="L208" s="60"/>
      <c r="M208" s="69">
        <v>134848</v>
      </c>
      <c r="N208" s="60"/>
      <c r="O208" s="69">
        <v>0</v>
      </c>
      <c r="P208" s="60"/>
      <c r="Q208" s="69">
        <v>76899</v>
      </c>
      <c r="R208" s="60"/>
      <c r="S208" s="69">
        <v>0</v>
      </c>
      <c r="T208" s="60"/>
      <c r="U208" s="69">
        <v>0</v>
      </c>
      <c r="V208" s="60"/>
      <c r="W208" s="60"/>
      <c r="X208" s="69">
        <v>0</v>
      </c>
      <c r="Y208" s="60"/>
      <c r="Z208" s="69">
        <v>91105</v>
      </c>
      <c r="AA208" s="69"/>
      <c r="AB208" s="69">
        <v>0</v>
      </c>
      <c r="AC208" s="69"/>
      <c r="AD208" s="69">
        <v>20792</v>
      </c>
      <c r="AE208" s="60"/>
      <c r="AF208" s="69">
        <f>SUM(E208:AD208)</f>
        <v>1057335</v>
      </c>
      <c r="AG208" s="60"/>
      <c r="AH208" s="70">
        <f t="shared" si="5"/>
        <v>161.15454961133975</v>
      </c>
      <c r="AI208" s="60"/>
      <c r="AJ208" s="70">
        <f>IF(AH$219,AH208/AH$219*100,0)</f>
        <v>40.916198267115597</v>
      </c>
      <c r="AK208" s="92"/>
      <c r="AL208" s="47">
        <v>87</v>
      </c>
      <c r="AN208" s="92">
        <v>6561</v>
      </c>
    </row>
    <row r="209" spans="1:40" ht="8.85" customHeight="1" x14ac:dyDescent="0.3">
      <c r="A209" s="47">
        <v>88</v>
      </c>
      <c r="B209" s="98"/>
      <c r="C209" s="47" t="s">
        <v>209</v>
      </c>
      <c r="D209" s="60"/>
      <c r="E209" s="69">
        <v>984890</v>
      </c>
      <c r="F209" s="60"/>
      <c r="G209" s="69">
        <v>89855</v>
      </c>
      <c r="H209" s="60"/>
      <c r="I209" s="69">
        <v>46931</v>
      </c>
      <c r="J209" s="60"/>
      <c r="K209" s="69">
        <v>0</v>
      </c>
      <c r="L209" s="60"/>
      <c r="M209" s="69">
        <v>235554</v>
      </c>
      <c r="N209" s="60"/>
      <c r="O209" s="69">
        <v>0</v>
      </c>
      <c r="P209" s="60"/>
      <c r="Q209" s="69">
        <v>0</v>
      </c>
      <c r="R209" s="60"/>
      <c r="S209" s="69">
        <v>0</v>
      </c>
      <c r="T209" s="60"/>
      <c r="U209" s="69">
        <v>0</v>
      </c>
      <c r="V209" s="60"/>
      <c r="W209" s="60"/>
      <c r="X209" s="69">
        <v>44776</v>
      </c>
      <c r="Y209" s="60"/>
      <c r="Z209" s="69">
        <v>0</v>
      </c>
      <c r="AA209" s="69"/>
      <c r="AB209" s="69">
        <v>0</v>
      </c>
      <c r="AC209" s="69"/>
      <c r="AD209" s="69">
        <v>37323</v>
      </c>
      <c r="AE209" s="60"/>
      <c r="AF209" s="69">
        <f>SUM(E209:AD209)</f>
        <v>1439329</v>
      </c>
      <c r="AG209" s="60"/>
      <c r="AH209" s="70">
        <f t="shared" si="5"/>
        <v>132.91430418321175</v>
      </c>
      <c r="AI209" s="60"/>
      <c r="AJ209" s="70">
        <f>IF(AH$219,AH209/AH$219*100,0)</f>
        <v>33.746165005032729</v>
      </c>
      <c r="AK209" s="92"/>
      <c r="AL209" s="47">
        <v>88</v>
      </c>
      <c r="AN209" s="92">
        <v>10829</v>
      </c>
    </row>
    <row r="210" spans="1:40" ht="8.85" customHeight="1" x14ac:dyDescent="0.3">
      <c r="A210" s="47">
        <v>89</v>
      </c>
      <c r="B210" s="98"/>
      <c r="C210" s="47" t="s">
        <v>210</v>
      </c>
      <c r="D210" s="60"/>
      <c r="E210" s="69">
        <v>5563784</v>
      </c>
      <c r="F210" s="60"/>
      <c r="G210" s="69">
        <v>834975</v>
      </c>
      <c r="H210" s="60"/>
      <c r="I210" s="69">
        <v>0</v>
      </c>
      <c r="J210" s="60"/>
      <c r="K210" s="69">
        <v>10006</v>
      </c>
      <c r="L210" s="60"/>
      <c r="M210" s="69">
        <v>0</v>
      </c>
      <c r="N210" s="60"/>
      <c r="O210" s="69">
        <v>111514</v>
      </c>
      <c r="P210" s="60"/>
      <c r="Q210" s="69">
        <v>278957</v>
      </c>
      <c r="R210" s="60"/>
      <c r="S210" s="69">
        <v>0</v>
      </c>
      <c r="T210" s="60"/>
      <c r="U210" s="69">
        <v>0</v>
      </c>
      <c r="V210" s="60"/>
      <c r="W210" s="60"/>
      <c r="X210" s="69">
        <v>181181</v>
      </c>
      <c r="Y210" s="60"/>
      <c r="Z210" s="69">
        <v>0</v>
      </c>
      <c r="AA210" s="69"/>
      <c r="AB210" s="69">
        <v>1486318</v>
      </c>
      <c r="AC210" s="69"/>
      <c r="AD210" s="69">
        <v>16585</v>
      </c>
      <c r="AE210" s="60"/>
      <c r="AF210" s="69">
        <f>SUM(E210:AD210)</f>
        <v>8483320</v>
      </c>
      <c r="AG210" s="60"/>
      <c r="AH210" s="70">
        <f t="shared" si="5"/>
        <v>209.83254594474263</v>
      </c>
      <c r="AI210" s="60"/>
      <c r="AJ210" s="70">
        <f>IF(AH$219,AH210/AH$219*100,0)</f>
        <v>53.275257034161974</v>
      </c>
      <c r="AK210" s="92"/>
      <c r="AL210" s="47">
        <v>89</v>
      </c>
      <c r="AN210" s="92">
        <v>40429</v>
      </c>
    </row>
    <row r="211" spans="1:40" ht="8.85" customHeight="1" x14ac:dyDescent="0.3">
      <c r="A211" s="47">
        <v>90</v>
      </c>
      <c r="B211" s="98"/>
      <c r="C211" s="47" t="s">
        <v>211</v>
      </c>
      <c r="D211" s="60"/>
      <c r="E211" s="100">
        <v>5248373</v>
      </c>
      <c r="F211" s="60"/>
      <c r="G211" s="100">
        <v>750564</v>
      </c>
      <c r="H211" s="60"/>
      <c r="I211" s="100">
        <v>1156411</v>
      </c>
      <c r="J211" s="60"/>
      <c r="K211" s="100">
        <v>0</v>
      </c>
      <c r="L211" s="60"/>
      <c r="M211" s="100">
        <v>932782</v>
      </c>
      <c r="N211" s="60"/>
      <c r="O211" s="100">
        <v>0</v>
      </c>
      <c r="P211" s="60"/>
      <c r="Q211" s="100">
        <v>1181514</v>
      </c>
      <c r="R211" s="60"/>
      <c r="S211" s="100">
        <v>0</v>
      </c>
      <c r="T211" s="60"/>
      <c r="U211" s="100">
        <v>0</v>
      </c>
      <c r="V211" s="60"/>
      <c r="W211" s="60"/>
      <c r="X211" s="100">
        <v>314042</v>
      </c>
      <c r="Y211" s="60"/>
      <c r="Z211" s="100">
        <v>1088125</v>
      </c>
      <c r="AA211" s="100"/>
      <c r="AB211" s="100">
        <v>0</v>
      </c>
      <c r="AC211" s="100"/>
      <c r="AD211" s="100">
        <v>138677</v>
      </c>
      <c r="AE211" s="60"/>
      <c r="AF211" s="69">
        <f>SUM(E211:AD211)</f>
        <v>10810488</v>
      </c>
      <c r="AG211" s="60"/>
      <c r="AH211" s="70">
        <f>AF211/AN211</f>
        <v>265.4378667714293</v>
      </c>
      <c r="AI211" s="60"/>
      <c r="AJ211" s="70">
        <f>IF(AH$219,AH211/AH$219*100,0)</f>
        <v>67.393123002813411</v>
      </c>
      <c r="AK211" s="92"/>
      <c r="AL211" s="47">
        <v>90</v>
      </c>
      <c r="AN211" s="92">
        <v>40727</v>
      </c>
    </row>
    <row r="212" spans="1:40" ht="8.85" customHeight="1" x14ac:dyDescent="0.3">
      <c r="A212" s="60"/>
      <c r="B212" s="60"/>
      <c r="D212" s="60"/>
      <c r="E212" s="92"/>
      <c r="F212" s="60"/>
      <c r="G212" s="92"/>
      <c r="H212" s="60"/>
      <c r="I212" s="92"/>
      <c r="J212" s="60"/>
      <c r="K212" s="92"/>
      <c r="L212" s="60"/>
      <c r="M212" s="92"/>
      <c r="N212" s="60"/>
      <c r="O212" s="92"/>
      <c r="P212" s="60"/>
      <c r="Q212" s="92"/>
      <c r="R212" s="60"/>
      <c r="S212" s="92"/>
      <c r="T212" s="60"/>
      <c r="U212" s="92"/>
      <c r="V212" s="60"/>
      <c r="W212" s="60"/>
      <c r="X212" s="92"/>
      <c r="Y212" s="60"/>
      <c r="Z212" s="92"/>
      <c r="AA212" s="92"/>
      <c r="AB212" s="92"/>
      <c r="AC212" s="92"/>
      <c r="AD212" s="92"/>
      <c r="AE212" s="60"/>
      <c r="AF212" s="92"/>
      <c r="AG212" s="60"/>
      <c r="AH212" s="60"/>
      <c r="AI212" s="60"/>
      <c r="AJ212" s="99"/>
      <c r="AK212" s="92"/>
      <c r="AL212" s="60"/>
      <c r="AM212" s="60"/>
      <c r="AN212" s="60"/>
    </row>
    <row r="213" spans="1:40" ht="8.85" customHeight="1" x14ac:dyDescent="0.3">
      <c r="A213" s="47">
        <v>91</v>
      </c>
      <c r="B213" s="98"/>
      <c r="C213" s="47" t="s">
        <v>212</v>
      </c>
      <c r="D213" s="60"/>
      <c r="E213" s="69">
        <v>8549487</v>
      </c>
      <c r="F213" s="60"/>
      <c r="G213" s="69">
        <v>1151383</v>
      </c>
      <c r="H213" s="60"/>
      <c r="I213" s="69">
        <v>0</v>
      </c>
      <c r="J213" s="60"/>
      <c r="K213" s="69">
        <v>135802</v>
      </c>
      <c r="L213" s="60"/>
      <c r="M213" s="69">
        <v>1165568</v>
      </c>
      <c r="N213" s="60"/>
      <c r="O213" s="69">
        <v>71877</v>
      </c>
      <c r="P213" s="60"/>
      <c r="Q213" s="69">
        <v>581830</v>
      </c>
      <c r="R213" s="60"/>
      <c r="S213" s="69">
        <v>0</v>
      </c>
      <c r="T213" s="60"/>
      <c r="U213" s="69">
        <v>0</v>
      </c>
      <c r="V213" s="60"/>
      <c r="W213" s="60"/>
      <c r="X213" s="69">
        <v>141061</v>
      </c>
      <c r="Y213" s="60"/>
      <c r="Z213" s="69">
        <v>0</v>
      </c>
      <c r="AA213" s="69"/>
      <c r="AB213" s="69">
        <v>0</v>
      </c>
      <c r="AC213" s="69"/>
      <c r="AD213" s="69">
        <v>0</v>
      </c>
      <c r="AE213" s="60"/>
      <c r="AF213" s="69">
        <f>SUM(E213:AD213)</f>
        <v>11797008</v>
      </c>
      <c r="AG213" s="60"/>
      <c r="AH213" s="70">
        <f t="shared" si="5"/>
        <v>218.72639288031891</v>
      </c>
      <c r="AI213" s="60"/>
      <c r="AJ213" s="70">
        <f>IF(AH$219,AH213/AH$219*100,0)</f>
        <v>55.533352790385116</v>
      </c>
      <c r="AK213" s="92"/>
      <c r="AL213" s="47">
        <v>91</v>
      </c>
      <c r="AN213" s="92">
        <v>53935</v>
      </c>
    </row>
    <row r="214" spans="1:40" ht="8.85" customHeight="1" x14ac:dyDescent="0.3">
      <c r="A214" s="47">
        <v>92</v>
      </c>
      <c r="B214" s="98"/>
      <c r="C214" s="47" t="s">
        <v>213</v>
      </c>
      <c r="D214" s="60"/>
      <c r="E214" s="69">
        <v>1209685</v>
      </c>
      <c r="F214" s="60"/>
      <c r="G214" s="69">
        <v>345247</v>
      </c>
      <c r="H214" s="60"/>
      <c r="I214" s="69">
        <v>0</v>
      </c>
      <c r="J214" s="60"/>
      <c r="K214" s="69">
        <v>54240</v>
      </c>
      <c r="L214" s="60"/>
      <c r="M214" s="69">
        <v>835844</v>
      </c>
      <c r="N214" s="60"/>
      <c r="O214" s="69">
        <v>0</v>
      </c>
      <c r="P214" s="60"/>
      <c r="Q214" s="69">
        <v>426525</v>
      </c>
      <c r="R214" s="60"/>
      <c r="S214" s="69">
        <v>0</v>
      </c>
      <c r="T214" s="60"/>
      <c r="U214" s="69">
        <v>0</v>
      </c>
      <c r="V214" s="60"/>
      <c r="W214" s="60"/>
      <c r="X214" s="69">
        <v>0</v>
      </c>
      <c r="Y214" s="60"/>
      <c r="Z214" s="69">
        <v>0</v>
      </c>
      <c r="AA214" s="69"/>
      <c r="AB214" s="69">
        <v>0</v>
      </c>
      <c r="AC214" s="69"/>
      <c r="AD214" s="69">
        <v>8713</v>
      </c>
      <c r="AE214" s="60"/>
      <c r="AF214" s="69">
        <f>SUM(E214:AD214)</f>
        <v>2880254</v>
      </c>
      <c r="AG214" s="60"/>
      <c r="AH214" s="70">
        <f t="shared" si="5"/>
        <v>155.88320614818423</v>
      </c>
      <c r="AI214" s="60"/>
      <c r="AJ214" s="70">
        <f>IF(AH$219,AH214/AH$219*100,0)</f>
        <v>39.577834970561433</v>
      </c>
      <c r="AK214" s="92"/>
      <c r="AL214" s="47">
        <v>92</v>
      </c>
      <c r="AN214" s="92">
        <v>18477</v>
      </c>
    </row>
    <row r="215" spans="1:40" ht="8.85" customHeight="1" x14ac:dyDescent="0.3">
      <c r="A215" s="47">
        <v>93</v>
      </c>
      <c r="B215" s="98"/>
      <c r="C215" s="47" t="s">
        <v>214</v>
      </c>
      <c r="D215" s="60"/>
      <c r="E215" s="69">
        <v>3072015</v>
      </c>
      <c r="F215" s="60"/>
      <c r="G215" s="69">
        <v>468338</v>
      </c>
      <c r="H215" s="60"/>
      <c r="I215" s="69">
        <v>0</v>
      </c>
      <c r="J215" s="60"/>
      <c r="K215" s="69">
        <v>19113</v>
      </c>
      <c r="L215" s="60"/>
      <c r="M215" s="69">
        <v>0</v>
      </c>
      <c r="N215" s="60"/>
      <c r="O215" s="69">
        <v>20972</v>
      </c>
      <c r="P215" s="60"/>
      <c r="Q215" s="69">
        <v>155371</v>
      </c>
      <c r="R215" s="60"/>
      <c r="S215" s="69">
        <v>0</v>
      </c>
      <c r="T215" s="60"/>
      <c r="U215" s="69">
        <v>0</v>
      </c>
      <c r="V215" s="60"/>
      <c r="W215" s="60"/>
      <c r="X215" s="69">
        <v>56303</v>
      </c>
      <c r="Y215" s="60"/>
      <c r="Z215" s="69">
        <v>0</v>
      </c>
      <c r="AA215" s="69"/>
      <c r="AB215" s="69">
        <v>1049098</v>
      </c>
      <c r="AC215" s="69"/>
      <c r="AD215" s="69">
        <v>111551</v>
      </c>
      <c r="AE215" s="60"/>
      <c r="AF215" s="69">
        <f>SUM(E215:AD215)</f>
        <v>4952761</v>
      </c>
      <c r="AG215" s="60"/>
      <c r="AH215" s="70">
        <f t="shared" si="5"/>
        <v>137.08167727650152</v>
      </c>
      <c r="AI215" s="60"/>
      <c r="AJ215" s="70">
        <f>IF(AH$219,AH215/AH$219*100,0)</f>
        <v>34.804236676911174</v>
      </c>
      <c r="AK215" s="92"/>
      <c r="AL215" s="47">
        <v>93</v>
      </c>
      <c r="AN215" s="92">
        <v>36130</v>
      </c>
    </row>
    <row r="216" spans="1:40" ht="8.85" customHeight="1" x14ac:dyDescent="0.3">
      <c r="A216" s="47">
        <v>94</v>
      </c>
      <c r="B216" s="98"/>
      <c r="C216" s="47" t="s">
        <v>215</v>
      </c>
      <c r="D216" s="60"/>
      <c r="E216" s="69">
        <v>4539460</v>
      </c>
      <c r="F216" s="60"/>
      <c r="G216" s="69">
        <v>791416</v>
      </c>
      <c r="H216" s="60"/>
      <c r="I216" s="69">
        <v>0</v>
      </c>
      <c r="J216" s="60"/>
      <c r="K216" s="69">
        <v>0</v>
      </c>
      <c r="L216" s="60"/>
      <c r="M216" s="69">
        <v>462634</v>
      </c>
      <c r="N216" s="60"/>
      <c r="O216" s="69">
        <v>38435</v>
      </c>
      <c r="P216" s="60"/>
      <c r="Q216" s="69">
        <v>231144</v>
      </c>
      <c r="R216" s="60"/>
      <c r="S216" s="69">
        <v>0</v>
      </c>
      <c r="T216" s="60"/>
      <c r="U216" s="69">
        <v>787</v>
      </c>
      <c r="V216" s="60"/>
      <c r="W216" s="60"/>
      <c r="X216" s="69">
        <v>186292</v>
      </c>
      <c r="Y216" s="60"/>
      <c r="Z216" s="69">
        <v>976014</v>
      </c>
      <c r="AA216" s="69"/>
      <c r="AB216" s="69">
        <v>0</v>
      </c>
      <c r="AC216" s="69"/>
      <c r="AD216" s="69">
        <v>0</v>
      </c>
      <c r="AE216" s="60"/>
      <c r="AF216" s="69">
        <f>SUM(E216:AD216)</f>
        <v>7226182</v>
      </c>
      <c r="AG216" s="60"/>
      <c r="AH216" s="70">
        <f t="shared" si="5"/>
        <v>255.43237893248497</v>
      </c>
      <c r="AI216" s="60"/>
      <c r="AJ216" s="70">
        <f>IF(AH$219,AH216/AH$219*100,0)</f>
        <v>64.852788118289297</v>
      </c>
      <c r="AK216" s="92"/>
      <c r="AL216" s="47">
        <v>94</v>
      </c>
      <c r="AN216" s="92">
        <v>28290</v>
      </c>
    </row>
    <row r="217" spans="1:40" ht="8.85" customHeight="1" x14ac:dyDescent="0.3">
      <c r="A217" s="73">
        <v>95</v>
      </c>
      <c r="B217" s="60"/>
      <c r="C217" s="47" t="s">
        <v>216</v>
      </c>
      <c r="D217" s="60"/>
      <c r="E217" s="74">
        <v>16665990</v>
      </c>
      <c r="F217" s="60"/>
      <c r="G217" s="74">
        <v>230278</v>
      </c>
      <c r="H217" s="60"/>
      <c r="I217" s="74">
        <v>7406723</v>
      </c>
      <c r="J217" s="60"/>
      <c r="K217" s="74">
        <v>4464</v>
      </c>
      <c r="L217" s="60"/>
      <c r="M217" s="74">
        <v>1599783</v>
      </c>
      <c r="N217" s="60"/>
      <c r="O217" s="74">
        <v>367400</v>
      </c>
      <c r="P217" s="60"/>
      <c r="Q217" s="74">
        <v>2207395</v>
      </c>
      <c r="R217" s="60"/>
      <c r="S217" s="74">
        <v>0</v>
      </c>
      <c r="T217" s="60"/>
      <c r="U217" s="74">
        <v>0</v>
      </c>
      <c r="V217" s="60"/>
      <c r="W217" s="60"/>
      <c r="X217" s="74">
        <v>3562342</v>
      </c>
      <c r="Y217" s="101"/>
      <c r="Z217" s="74">
        <v>3137215</v>
      </c>
      <c r="AA217" s="69"/>
      <c r="AB217" s="74">
        <v>0</v>
      </c>
      <c r="AC217" s="69"/>
      <c r="AD217" s="74">
        <v>17964</v>
      </c>
      <c r="AE217" s="60"/>
      <c r="AF217" s="74">
        <f>SUM(E217:AD217)</f>
        <v>35199554</v>
      </c>
      <c r="AG217" s="60"/>
      <c r="AH217" s="70">
        <f t="shared" si="5"/>
        <v>502.52771789563855</v>
      </c>
      <c r="AI217" s="60"/>
      <c r="AJ217" s="70">
        <f>IF(AH$219,AH217/AH$219*100,0)</f>
        <v>127.58885051478718</v>
      </c>
      <c r="AK217" s="92"/>
      <c r="AL217" s="73">
        <v>95</v>
      </c>
      <c r="AN217" s="107">
        <v>70045</v>
      </c>
    </row>
    <row r="218" spans="1:40" ht="9.75" customHeight="1" x14ac:dyDescent="0.3">
      <c r="A218" s="60"/>
      <c r="B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row>
    <row r="219" spans="1:40" ht="10.5" customHeight="1" x14ac:dyDescent="0.3">
      <c r="A219" s="73">
        <v>95</v>
      </c>
      <c r="B219" s="60"/>
      <c r="C219" s="58" t="s">
        <v>65</v>
      </c>
      <c r="D219" s="60"/>
      <c r="E219" s="75">
        <f>SUM(E89:E218)</f>
        <v>979178437</v>
      </c>
      <c r="F219" s="60"/>
      <c r="G219" s="75">
        <f>SUM(G89:G218)</f>
        <v>166529496</v>
      </c>
      <c r="H219" s="60"/>
      <c r="I219" s="75">
        <f>SUM(I89:I218)</f>
        <v>468827935</v>
      </c>
      <c r="J219" s="60"/>
      <c r="K219" s="75">
        <f>SUM(K89:K218)</f>
        <v>9723538</v>
      </c>
      <c r="L219" s="60"/>
      <c r="M219" s="75">
        <f>SUM(M89:M218)</f>
        <v>135795329</v>
      </c>
      <c r="N219" s="92"/>
      <c r="O219" s="75">
        <f>SUM(O89:O218)</f>
        <v>68655802</v>
      </c>
      <c r="P219" s="92"/>
      <c r="Q219" s="75">
        <f>SUM(Q89:Q218)</f>
        <v>176474876</v>
      </c>
      <c r="R219" s="60"/>
      <c r="S219" s="75">
        <f>SUM(S89:S218)</f>
        <v>6661946</v>
      </c>
      <c r="T219" s="60"/>
      <c r="U219" s="75">
        <f>SUM(U89:U218)</f>
        <v>333040</v>
      </c>
      <c r="V219" s="60"/>
      <c r="W219" s="60"/>
      <c r="X219" s="75">
        <f>SUM(X89:X218)</f>
        <v>65375971</v>
      </c>
      <c r="Y219" s="60"/>
      <c r="Z219" s="75">
        <f>SUM(Z89:Z218)</f>
        <v>142332632</v>
      </c>
      <c r="AA219" s="76"/>
      <c r="AB219" s="75">
        <f>SUM(AB89:AB218)</f>
        <v>18025736</v>
      </c>
      <c r="AC219" s="76"/>
      <c r="AD219" s="75">
        <f>SUM(AD89:AD217)</f>
        <v>135360846</v>
      </c>
      <c r="AE219" s="60"/>
      <c r="AF219" s="75">
        <f>SUM(AF89:AF218)</f>
        <v>2373275584</v>
      </c>
      <c r="AG219" s="95"/>
      <c r="AH219" s="78">
        <f t="shared" si="5"/>
        <v>393.86491520855657</v>
      </c>
      <c r="AI219" s="60"/>
      <c r="AJ219" s="70">
        <f>IF(AH$219,AH219/AH$219*100,0)</f>
        <v>100</v>
      </c>
      <c r="AK219" s="92"/>
      <c r="AL219" s="73">
        <v>95</v>
      </c>
      <c r="AN219" s="97">
        <f>SUM(AN89:AN217)</f>
        <v>6025608</v>
      </c>
    </row>
    <row r="220" spans="1:40" ht="8.85" customHeight="1" x14ac:dyDescent="0.3">
      <c r="A220" s="60"/>
      <c r="B220" s="60"/>
      <c r="D220" s="60"/>
      <c r="E220" s="92"/>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row>
    <row r="221" spans="1:40" ht="8.85" customHeight="1" x14ac:dyDescent="0.3">
      <c r="A221" s="60"/>
      <c r="B221" s="60"/>
      <c r="D221" s="60"/>
      <c r="E221" s="92"/>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row>
    <row r="222" spans="1:40" ht="5.4" customHeight="1" x14ac:dyDescent="0.3">
      <c r="A222" s="60"/>
      <c r="B222" s="60"/>
      <c r="D222" s="60"/>
      <c r="E222" s="92"/>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row>
    <row r="223" spans="1:40" ht="8.85" customHeight="1" x14ac:dyDescent="0.3">
      <c r="A223" s="60"/>
      <c r="B223" s="60"/>
      <c r="D223" s="60"/>
      <c r="E223" s="92"/>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row>
    <row r="224" spans="1:40" ht="7.65" customHeight="1" x14ac:dyDescent="0.3">
      <c r="A224" s="60"/>
      <c r="B224" s="60"/>
      <c r="D224" s="60"/>
      <c r="E224" s="92"/>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row>
    <row r="225" spans="1:40" ht="8.85" hidden="1" customHeight="1" x14ac:dyDescent="0.3">
      <c r="A225" s="60"/>
      <c r="B225" s="60"/>
      <c r="D225" s="60"/>
      <c r="E225" s="92"/>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row>
    <row r="226" spans="1:40" ht="8.85" customHeight="1" x14ac:dyDescent="0.3">
      <c r="A226" s="60"/>
      <c r="B226" s="60"/>
      <c r="D226" s="60"/>
      <c r="E226" s="92"/>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row>
    <row r="227" spans="1:40" s="46" customFormat="1" ht="10.5" customHeight="1" x14ac:dyDescent="0.3">
      <c r="A227" s="80" t="s">
        <v>345</v>
      </c>
      <c r="E227" s="51"/>
      <c r="AM227" s="81" t="s">
        <v>346</v>
      </c>
    </row>
    <row r="228" spans="1:40" s="46" customFormat="1" ht="10.5" customHeight="1" x14ac:dyDescent="0.3">
      <c r="U228" s="49" t="s">
        <v>42</v>
      </c>
      <c r="X228" s="50" t="s">
        <v>43</v>
      </c>
      <c r="Z228" s="50"/>
      <c r="AA228" s="50"/>
      <c r="AB228" s="50"/>
      <c r="AC228" s="50"/>
      <c r="AD228" s="88"/>
      <c r="AL228" s="49" t="s">
        <v>315</v>
      </c>
      <c r="AM228" s="49"/>
    </row>
    <row r="229" spans="1:40" s="46" customFormat="1" ht="10.5" customHeight="1" x14ac:dyDescent="0.3">
      <c r="A229" s="51"/>
      <c r="U229" s="49" t="s">
        <v>253</v>
      </c>
      <c r="X229" s="50" t="s">
        <v>254</v>
      </c>
      <c r="Z229" s="50"/>
      <c r="AA229" s="50"/>
      <c r="AB229" s="50"/>
      <c r="AC229" s="50"/>
      <c r="AD229" s="88"/>
      <c r="AL229" s="49" t="s">
        <v>347</v>
      </c>
      <c r="AM229" s="49"/>
    </row>
    <row r="230" spans="1:40" s="46" customFormat="1" ht="10.5" customHeight="1" x14ac:dyDescent="0.3">
      <c r="A230" s="52"/>
      <c r="U230" s="49" t="s">
        <v>48</v>
      </c>
      <c r="X230" s="53" t="s">
        <v>49</v>
      </c>
      <c r="Z230" s="50"/>
      <c r="AA230" s="50"/>
      <c r="AB230" s="50"/>
      <c r="AC230" s="50"/>
      <c r="AD230" s="88"/>
    </row>
    <row r="231" spans="1:40" ht="9.6" customHeight="1" x14ac:dyDescent="0.3"/>
    <row r="232" spans="1:40" ht="9.6" customHeight="1" x14ac:dyDescent="0.3"/>
    <row r="233" spans="1:40" ht="9.6" customHeight="1" x14ac:dyDescent="0.3"/>
    <row r="234" spans="1:40" ht="9.6" customHeight="1" x14ac:dyDescent="0.3"/>
    <row r="235" spans="1:40" ht="9.6" customHeight="1" x14ac:dyDescent="0.3">
      <c r="AD235" s="54"/>
      <c r="AF235" s="57" t="s">
        <v>65</v>
      </c>
      <c r="AG235" s="57"/>
      <c r="AH235" s="57"/>
      <c r="AI235" s="57"/>
      <c r="AJ235" s="57"/>
    </row>
    <row r="236" spans="1:40" ht="9.6" customHeight="1" x14ac:dyDescent="0.3">
      <c r="M236" s="58"/>
      <c r="AJ236" s="58"/>
    </row>
    <row r="237" spans="1:40" ht="9.6" customHeight="1" x14ac:dyDescent="0.3">
      <c r="E237" s="58" t="s">
        <v>317</v>
      </c>
      <c r="G237" s="58" t="s">
        <v>318</v>
      </c>
      <c r="I237" s="58" t="s">
        <v>319</v>
      </c>
      <c r="K237" s="58" t="s">
        <v>320</v>
      </c>
      <c r="M237" s="58" t="s">
        <v>321</v>
      </c>
      <c r="O237" s="58" t="s">
        <v>322</v>
      </c>
      <c r="Q237" s="58" t="s">
        <v>323</v>
      </c>
      <c r="U237" s="58"/>
      <c r="X237" s="58" t="s">
        <v>324</v>
      </c>
      <c r="Z237" s="58" t="s">
        <v>325</v>
      </c>
      <c r="AA237" s="58"/>
      <c r="AB237" s="58" t="s">
        <v>326</v>
      </c>
      <c r="AC237" s="58"/>
      <c r="AD237" s="58" t="s">
        <v>327</v>
      </c>
      <c r="AH237" s="58" t="s">
        <v>63</v>
      </c>
      <c r="AJ237" s="58" t="s">
        <v>64</v>
      </c>
    </row>
    <row r="238" spans="1:40" ht="9.6" customHeight="1" x14ac:dyDescent="0.3">
      <c r="A238" s="93" t="s">
        <v>71</v>
      </c>
      <c r="C238" s="93" t="s">
        <v>73</v>
      </c>
      <c r="E238" s="93" t="s">
        <v>328</v>
      </c>
      <c r="G238" s="93" t="s">
        <v>329</v>
      </c>
      <c r="I238" s="93" t="s">
        <v>330</v>
      </c>
      <c r="K238" s="93" t="s">
        <v>330</v>
      </c>
      <c r="M238" s="93" t="s">
        <v>330</v>
      </c>
      <c r="O238" s="93" t="s">
        <v>331</v>
      </c>
      <c r="Q238" s="93" t="s">
        <v>332</v>
      </c>
      <c r="S238" s="93" t="s">
        <v>333</v>
      </c>
      <c r="U238" s="93" t="s">
        <v>334</v>
      </c>
      <c r="X238" s="93" t="s">
        <v>335</v>
      </c>
      <c r="Z238" s="93" t="s">
        <v>336</v>
      </c>
      <c r="AA238" s="58"/>
      <c r="AB238" s="93" t="s">
        <v>337</v>
      </c>
      <c r="AC238" s="58"/>
      <c r="AD238" s="93" t="s">
        <v>338</v>
      </c>
      <c r="AF238" s="93" t="s">
        <v>74</v>
      </c>
      <c r="AH238" s="93" t="s">
        <v>75</v>
      </c>
      <c r="AJ238" s="93" t="s">
        <v>80</v>
      </c>
      <c r="AL238" s="93" t="s">
        <v>71</v>
      </c>
      <c r="AM238" s="58"/>
    </row>
    <row r="239" spans="1:40" ht="8.85" customHeight="1" x14ac:dyDescent="0.3"/>
    <row r="240" spans="1:40" ht="8.85" customHeight="1" x14ac:dyDescent="0.3">
      <c r="B240" s="47" t="s">
        <v>289</v>
      </c>
      <c r="E240" s="66"/>
    </row>
    <row r="241" spans="1:40" ht="8.85" customHeight="1" x14ac:dyDescent="0.3">
      <c r="A241" s="47">
        <v>1</v>
      </c>
      <c r="B241" s="58"/>
      <c r="C241" s="47" t="s">
        <v>218</v>
      </c>
      <c r="D241" s="60"/>
      <c r="E241" s="63">
        <v>574619</v>
      </c>
      <c r="F241" s="60"/>
      <c r="G241" s="63">
        <v>83682</v>
      </c>
      <c r="H241" s="60"/>
      <c r="I241" s="63">
        <v>912462</v>
      </c>
      <c r="J241" s="60"/>
      <c r="K241" s="63">
        <v>51531</v>
      </c>
      <c r="L241" s="60"/>
      <c r="M241" s="63">
        <v>149584</v>
      </c>
      <c r="N241" s="60"/>
      <c r="O241" s="63">
        <v>664201</v>
      </c>
      <c r="P241" s="60"/>
      <c r="Q241" s="63">
        <v>0</v>
      </c>
      <c r="R241" s="60"/>
      <c r="S241" s="63">
        <v>213239</v>
      </c>
      <c r="T241" s="60"/>
      <c r="U241" s="63">
        <v>0</v>
      </c>
      <c r="V241" s="60"/>
      <c r="W241" s="60"/>
      <c r="X241" s="63">
        <v>706960</v>
      </c>
      <c r="Y241" s="60"/>
      <c r="Z241" s="63">
        <v>3126506</v>
      </c>
      <c r="AA241" s="63"/>
      <c r="AB241" s="63">
        <v>0</v>
      </c>
      <c r="AC241" s="63"/>
      <c r="AD241" s="63">
        <v>0</v>
      </c>
      <c r="AE241" s="60"/>
      <c r="AF241" s="63">
        <f>SUM(E241:AD241)</f>
        <v>6482784</v>
      </c>
      <c r="AG241" s="95"/>
      <c r="AH241" s="64">
        <f>AF241/AN241</f>
        <v>773.97134670487105</v>
      </c>
      <c r="AI241" s="60"/>
      <c r="AJ241" s="65">
        <f>IF(AH$287,AH241/AH$287*100,0)</f>
        <v>151.81481460453375</v>
      </c>
      <c r="AK241" s="92"/>
      <c r="AL241" s="47">
        <v>1</v>
      </c>
      <c r="AN241" s="92">
        <v>8376</v>
      </c>
    </row>
    <row r="242" spans="1:40" ht="8.85" customHeight="1" x14ac:dyDescent="0.3">
      <c r="A242" s="47">
        <v>2</v>
      </c>
      <c r="B242" s="58"/>
      <c r="C242" s="47" t="s">
        <v>219</v>
      </c>
      <c r="D242" s="60"/>
      <c r="E242" s="69">
        <v>682793</v>
      </c>
      <c r="F242" s="60"/>
      <c r="G242" s="69">
        <v>167240</v>
      </c>
      <c r="H242" s="60"/>
      <c r="I242" s="69">
        <v>507650</v>
      </c>
      <c r="J242" s="60"/>
      <c r="K242" s="69">
        <v>0</v>
      </c>
      <c r="L242" s="60"/>
      <c r="M242" s="69">
        <v>133412</v>
      </c>
      <c r="N242" s="60"/>
      <c r="O242" s="69">
        <v>375283</v>
      </c>
      <c r="P242" s="60"/>
      <c r="Q242" s="69">
        <v>0</v>
      </c>
      <c r="R242" s="60"/>
      <c r="S242" s="69">
        <v>199451</v>
      </c>
      <c r="T242" s="60"/>
      <c r="U242" s="69">
        <v>0</v>
      </c>
      <c r="V242" s="60"/>
      <c r="W242" s="60"/>
      <c r="X242" s="69">
        <v>636875</v>
      </c>
      <c r="Y242" s="60"/>
      <c r="Z242" s="69">
        <v>2764822</v>
      </c>
      <c r="AA242" s="69"/>
      <c r="AB242" s="69">
        <v>0</v>
      </c>
      <c r="AC242" s="69"/>
      <c r="AD242" s="69">
        <v>279477</v>
      </c>
      <c r="AE242" s="60"/>
      <c r="AF242" s="69">
        <f>SUM(E242:AD242)</f>
        <v>5747003</v>
      </c>
      <c r="AG242" s="60"/>
      <c r="AH242" s="65">
        <f>AF242/AN242</f>
        <v>759.68314606741569</v>
      </c>
      <c r="AI242" s="60"/>
      <c r="AJ242" s="65">
        <f>IF(AH$287,AH242/AH$287*100,0)</f>
        <v>149.0121778660515</v>
      </c>
      <c r="AK242" s="92"/>
      <c r="AL242" s="47">
        <v>2</v>
      </c>
      <c r="AN242" s="92">
        <v>7565</v>
      </c>
    </row>
    <row r="243" spans="1:40" ht="8.85" customHeight="1" x14ac:dyDescent="0.3">
      <c r="A243" s="47">
        <v>3</v>
      </c>
      <c r="B243" s="58"/>
      <c r="C243" s="47" t="s">
        <v>134</v>
      </c>
      <c r="D243" s="60"/>
      <c r="E243" s="69">
        <v>301703</v>
      </c>
      <c r="F243" s="60"/>
      <c r="G243" s="69">
        <v>0</v>
      </c>
      <c r="H243" s="60"/>
      <c r="I243" s="69">
        <v>21390</v>
      </c>
      <c r="J243" s="60"/>
      <c r="K243" s="69">
        <v>0</v>
      </c>
      <c r="L243" s="60"/>
      <c r="M243" s="69">
        <v>0</v>
      </c>
      <c r="N243" s="60"/>
      <c r="O243" s="69">
        <v>248235</v>
      </c>
      <c r="P243" s="60"/>
      <c r="Q243" s="69">
        <v>0</v>
      </c>
      <c r="R243" s="60"/>
      <c r="S243" s="69">
        <v>227700</v>
      </c>
      <c r="T243" s="60"/>
      <c r="U243" s="69">
        <v>0</v>
      </c>
      <c r="V243" s="60"/>
      <c r="W243" s="60"/>
      <c r="X243" s="69">
        <v>54552</v>
      </c>
      <c r="Y243" s="60"/>
      <c r="Z243" s="69">
        <v>1485144</v>
      </c>
      <c r="AA243" s="69"/>
      <c r="AB243" s="69">
        <v>0</v>
      </c>
      <c r="AC243" s="69"/>
      <c r="AD243" s="69">
        <v>0</v>
      </c>
      <c r="AE243" s="60"/>
      <c r="AF243" s="69">
        <f>SUM(E243:AD243)</f>
        <v>2338724</v>
      </c>
      <c r="AG243" s="60"/>
      <c r="AH243" s="65">
        <f>AF243/AN243</f>
        <v>351.31801111611838</v>
      </c>
      <c r="AI243" s="60"/>
      <c r="AJ243" s="65">
        <f>IF(AH$287,AH243/AH$287*100,0)</f>
        <v>68.91117991886685</v>
      </c>
      <c r="AK243" s="92"/>
      <c r="AL243" s="47">
        <v>3</v>
      </c>
      <c r="AN243" s="92">
        <v>6657</v>
      </c>
    </row>
    <row r="244" spans="1:40" ht="8.85" customHeight="1" x14ac:dyDescent="0.3">
      <c r="A244" s="47">
        <v>4</v>
      </c>
      <c r="B244" s="58"/>
      <c r="C244" s="47" t="s">
        <v>220</v>
      </c>
      <c r="D244" s="60"/>
      <c r="E244" s="69">
        <v>245680</v>
      </c>
      <c r="F244" s="60"/>
      <c r="G244" s="69">
        <v>110394</v>
      </c>
      <c r="H244" s="60"/>
      <c r="I244" s="69">
        <v>233960</v>
      </c>
      <c r="J244" s="60"/>
      <c r="K244" s="69">
        <v>0</v>
      </c>
      <c r="L244" s="60"/>
      <c r="M244" s="69">
        <v>99653</v>
      </c>
      <c r="N244" s="60"/>
      <c r="O244" s="69">
        <v>140863</v>
      </c>
      <c r="P244" s="60"/>
      <c r="Q244" s="69">
        <v>0</v>
      </c>
      <c r="R244" s="60"/>
      <c r="S244" s="69">
        <v>15295</v>
      </c>
      <c r="T244" s="60"/>
      <c r="U244" s="69">
        <v>0</v>
      </c>
      <c r="V244" s="60"/>
      <c r="W244" s="60"/>
      <c r="X244" s="69">
        <v>4429</v>
      </c>
      <c r="Y244" s="60"/>
      <c r="Z244" s="69">
        <v>324478</v>
      </c>
      <c r="AA244" s="69"/>
      <c r="AB244" s="69">
        <v>0</v>
      </c>
      <c r="AC244" s="69"/>
      <c r="AD244" s="69">
        <v>0</v>
      </c>
      <c r="AE244" s="60"/>
      <c r="AF244" s="69">
        <f>SUM(E244:AD244)</f>
        <v>1174752</v>
      </c>
      <c r="AG244" s="60"/>
      <c r="AH244" s="65">
        <f>AF244/AN244</f>
        <v>256.83253170091825</v>
      </c>
      <c r="AI244" s="60"/>
      <c r="AJ244" s="65">
        <f>IF(AH$287,AH244/AH$287*100,0)</f>
        <v>50.377812241485856</v>
      </c>
      <c r="AK244" s="92"/>
      <c r="AL244" s="47">
        <v>4</v>
      </c>
      <c r="AN244" s="92">
        <v>4574</v>
      </c>
    </row>
    <row r="245" spans="1:40" ht="8.85" customHeight="1" x14ac:dyDescent="0.3">
      <c r="A245" s="47">
        <v>5</v>
      </c>
      <c r="B245" s="58"/>
      <c r="C245" s="47" t="s">
        <v>221</v>
      </c>
      <c r="D245" s="60"/>
      <c r="E245" s="69">
        <v>227906</v>
      </c>
      <c r="F245" s="60"/>
      <c r="G245" s="69">
        <v>101352</v>
      </c>
      <c r="H245" s="60"/>
      <c r="I245" s="69">
        <v>274037</v>
      </c>
      <c r="J245" s="60"/>
      <c r="K245" s="69">
        <v>0</v>
      </c>
      <c r="L245" s="60"/>
      <c r="M245" s="69">
        <v>64777</v>
      </c>
      <c r="N245" s="60"/>
      <c r="O245" s="69">
        <v>71748</v>
      </c>
      <c r="P245" s="60"/>
      <c r="Q245" s="69">
        <v>0</v>
      </c>
      <c r="R245" s="60"/>
      <c r="S245" s="69">
        <v>43918</v>
      </c>
      <c r="T245" s="60"/>
      <c r="U245" s="69">
        <v>5760</v>
      </c>
      <c r="V245" s="60"/>
      <c r="W245" s="60"/>
      <c r="X245" s="69">
        <v>4030</v>
      </c>
      <c r="Y245" s="60"/>
      <c r="Z245" s="69">
        <v>858021</v>
      </c>
      <c r="AA245" s="69"/>
      <c r="AB245" s="69">
        <v>17608</v>
      </c>
      <c r="AC245" s="69"/>
      <c r="AD245" s="69">
        <v>0</v>
      </c>
      <c r="AE245" s="60"/>
      <c r="AF245" s="69">
        <f>SUM(E245:AD245)</f>
        <v>1669157</v>
      </c>
      <c r="AG245" s="60"/>
      <c r="AH245" s="70">
        <f>AF245/AN245</f>
        <v>317.69261515036163</v>
      </c>
      <c r="AI245" s="60"/>
      <c r="AJ245" s="70">
        <f>IF(AH$287,AH245/AH$287*100,0)</f>
        <v>62.315543948260355</v>
      </c>
      <c r="AK245" s="92"/>
      <c r="AL245" s="47">
        <v>5</v>
      </c>
      <c r="AN245" s="92">
        <v>5254</v>
      </c>
    </row>
    <row r="246" spans="1:40" ht="8.85" customHeight="1" x14ac:dyDescent="0.3">
      <c r="A246" s="72"/>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71"/>
      <c r="AM246" s="71"/>
      <c r="AN246" s="60"/>
    </row>
    <row r="247" spans="1:40" ht="8.85" customHeight="1" x14ac:dyDescent="0.3">
      <c r="A247" s="47">
        <v>6</v>
      </c>
      <c r="B247" s="58"/>
      <c r="C247" s="47" t="s">
        <v>222</v>
      </c>
      <c r="D247" s="60"/>
      <c r="E247" s="69">
        <v>1565613</v>
      </c>
      <c r="F247" s="60"/>
      <c r="G247" s="69">
        <v>872971</v>
      </c>
      <c r="H247" s="60"/>
      <c r="I247" s="69">
        <v>2787873</v>
      </c>
      <c r="J247" s="60"/>
      <c r="K247" s="69">
        <v>517099</v>
      </c>
      <c r="L247" s="60"/>
      <c r="M247" s="69">
        <v>252386</v>
      </c>
      <c r="N247" s="60"/>
      <c r="O247" s="69">
        <v>774957</v>
      </c>
      <c r="P247" s="60"/>
      <c r="Q247" s="69">
        <v>0</v>
      </c>
      <c r="R247" s="60"/>
      <c r="S247" s="69">
        <v>187833</v>
      </c>
      <c r="T247" s="60"/>
      <c r="U247" s="69">
        <v>0</v>
      </c>
      <c r="V247" s="60"/>
      <c r="W247" s="60"/>
      <c r="X247" s="69">
        <v>930065</v>
      </c>
      <c r="Y247" s="60"/>
      <c r="Z247" s="69">
        <v>5220788</v>
      </c>
      <c r="AA247" s="69"/>
      <c r="AB247" s="69">
        <v>0</v>
      </c>
      <c r="AC247" s="69"/>
      <c r="AD247" s="69">
        <v>0</v>
      </c>
      <c r="AE247" s="60"/>
      <c r="AF247" s="69">
        <f>SUM(E247:AD247)</f>
        <v>13109585</v>
      </c>
      <c r="AG247" s="60"/>
      <c r="AH247" s="70">
        <f>AF247/AN247</f>
        <v>292.45493686699683</v>
      </c>
      <c r="AI247" s="60"/>
      <c r="AJ247" s="70">
        <f>IF(AH$287,AH247/AH$287*100,0)</f>
        <v>57.365162430972873</v>
      </c>
      <c r="AK247" s="92"/>
      <c r="AL247" s="47">
        <v>6</v>
      </c>
      <c r="AN247" s="92">
        <v>44826</v>
      </c>
    </row>
    <row r="248" spans="1:40" ht="8.85" customHeight="1" x14ac:dyDescent="0.3">
      <c r="A248" s="47">
        <v>7</v>
      </c>
      <c r="B248" s="58"/>
      <c r="C248" s="47" t="s">
        <v>223</v>
      </c>
      <c r="D248" s="60"/>
      <c r="E248" s="69">
        <v>219620</v>
      </c>
      <c r="F248" s="60"/>
      <c r="G248" s="69">
        <v>13793</v>
      </c>
      <c r="H248" s="60"/>
      <c r="I248" s="69">
        <v>179886</v>
      </c>
      <c r="J248" s="60"/>
      <c r="K248" s="69">
        <v>0</v>
      </c>
      <c r="L248" s="60"/>
      <c r="M248" s="69">
        <v>59800</v>
      </c>
      <c r="N248" s="60"/>
      <c r="O248" s="69">
        <v>137717</v>
      </c>
      <c r="P248" s="60"/>
      <c r="Q248" s="69">
        <v>0</v>
      </c>
      <c r="R248" s="60"/>
      <c r="S248" s="69">
        <v>74382</v>
      </c>
      <c r="T248" s="60"/>
      <c r="U248" s="69">
        <v>0</v>
      </c>
      <c r="V248" s="60"/>
      <c r="W248" s="60"/>
      <c r="X248" s="69">
        <v>26376</v>
      </c>
      <c r="Y248" s="60"/>
      <c r="Z248" s="69">
        <v>610070</v>
      </c>
      <c r="AA248" s="69"/>
      <c r="AB248" s="69">
        <v>0</v>
      </c>
      <c r="AC248" s="69"/>
      <c r="AD248" s="69">
        <v>0</v>
      </c>
      <c r="AE248" s="60"/>
      <c r="AF248" s="69">
        <f>SUM(E248:AD248)</f>
        <v>1321644</v>
      </c>
      <c r="AG248" s="60"/>
      <c r="AH248" s="70">
        <f>AF248/AN248</f>
        <v>394.28520286396179</v>
      </c>
      <c r="AI248" s="60"/>
      <c r="AJ248" s="70">
        <f>IF(AH$287,AH248/AH$287*100,0)</f>
        <v>77.3392131749399</v>
      </c>
      <c r="AK248" s="92"/>
      <c r="AL248" s="47">
        <v>7</v>
      </c>
      <c r="AN248" s="92">
        <v>3352</v>
      </c>
    </row>
    <row r="249" spans="1:40" ht="8.85" customHeight="1" x14ac:dyDescent="0.3">
      <c r="A249" s="47">
        <v>8</v>
      </c>
      <c r="B249" s="58"/>
      <c r="C249" s="47" t="s">
        <v>224</v>
      </c>
      <c r="D249" s="60"/>
      <c r="E249" s="69">
        <v>423016</v>
      </c>
      <c r="F249" s="60"/>
      <c r="G249" s="69">
        <v>116623</v>
      </c>
      <c r="H249" s="60"/>
      <c r="I249" s="69">
        <v>628328</v>
      </c>
      <c r="J249" s="60"/>
      <c r="K249" s="69">
        <v>9375</v>
      </c>
      <c r="L249" s="60"/>
      <c r="M249" s="69">
        <v>39389</v>
      </c>
      <c r="N249" s="60"/>
      <c r="O249" s="69">
        <v>206710</v>
      </c>
      <c r="P249" s="60"/>
      <c r="Q249" s="69">
        <v>0</v>
      </c>
      <c r="R249" s="60"/>
      <c r="S249" s="69">
        <v>294472</v>
      </c>
      <c r="T249" s="60"/>
      <c r="U249" s="69">
        <v>0</v>
      </c>
      <c r="V249" s="60"/>
      <c r="W249" s="60"/>
      <c r="X249" s="69">
        <v>0</v>
      </c>
      <c r="Y249" s="60"/>
      <c r="Z249" s="69">
        <v>1630413</v>
      </c>
      <c r="AA249" s="69"/>
      <c r="AB249" s="69">
        <v>0</v>
      </c>
      <c r="AC249" s="69"/>
      <c r="AD249" s="69">
        <v>25080</v>
      </c>
      <c r="AE249" s="60"/>
      <c r="AF249" s="69">
        <f>SUM(E249:AD249)</f>
        <v>3373406</v>
      </c>
      <c r="AG249" s="60"/>
      <c r="AH249" s="70">
        <f>AF249/AN249</f>
        <v>661.97135007849295</v>
      </c>
      <c r="AI249" s="60"/>
      <c r="AJ249" s="70">
        <f>IF(AH$287,AH249/AH$287*100,0)</f>
        <v>129.84596679649516</v>
      </c>
      <c r="AK249" s="92"/>
      <c r="AL249" s="47">
        <v>8</v>
      </c>
      <c r="AN249" s="92">
        <v>5096</v>
      </c>
    </row>
    <row r="250" spans="1:40" ht="8.85" customHeight="1" x14ac:dyDescent="0.3">
      <c r="A250" s="47">
        <v>9</v>
      </c>
      <c r="B250" s="58"/>
      <c r="C250" s="47" t="s">
        <v>225</v>
      </c>
      <c r="D250" s="60"/>
      <c r="E250" s="69">
        <v>298687</v>
      </c>
      <c r="F250" s="60"/>
      <c r="G250" s="69">
        <v>712344</v>
      </c>
      <c r="H250" s="60"/>
      <c r="I250" s="69">
        <v>212556</v>
      </c>
      <c r="J250" s="60"/>
      <c r="K250" s="69">
        <v>0</v>
      </c>
      <c r="L250" s="60"/>
      <c r="M250" s="69">
        <v>91808</v>
      </c>
      <c r="N250" s="60"/>
      <c r="O250" s="69">
        <v>194679</v>
      </c>
      <c r="P250" s="60"/>
      <c r="Q250" s="69">
        <v>0</v>
      </c>
      <c r="R250" s="60"/>
      <c r="S250" s="69">
        <v>15826</v>
      </c>
      <c r="T250" s="60"/>
      <c r="U250" s="69">
        <v>0</v>
      </c>
      <c r="V250" s="60"/>
      <c r="W250" s="60"/>
      <c r="X250" s="69">
        <v>0</v>
      </c>
      <c r="Y250" s="60"/>
      <c r="Z250" s="69">
        <v>819144</v>
      </c>
      <c r="AA250" s="69"/>
      <c r="AB250" s="69">
        <v>0</v>
      </c>
      <c r="AC250" s="69"/>
      <c r="AD250" s="69">
        <v>42397</v>
      </c>
      <c r="AE250" s="60"/>
      <c r="AF250" s="69">
        <f>SUM(E250:AD250)</f>
        <v>2387441</v>
      </c>
      <c r="AG250" s="60"/>
      <c r="AH250" s="70">
        <f>AF250/AN250</f>
        <v>361.95285021224987</v>
      </c>
      <c r="AI250" s="60"/>
      <c r="AJ250" s="70">
        <f>IF(AH$287,AH250/AH$287*100,0)</f>
        <v>70.997208209968292</v>
      </c>
      <c r="AK250" s="92"/>
      <c r="AL250" s="47">
        <v>9</v>
      </c>
      <c r="AN250" s="92">
        <v>6596</v>
      </c>
    </row>
    <row r="251" spans="1:40" ht="8.85" customHeight="1" x14ac:dyDescent="0.3">
      <c r="A251" s="47">
        <v>10</v>
      </c>
      <c r="B251" s="58"/>
      <c r="C251" s="47" t="s">
        <v>226</v>
      </c>
      <c r="D251" s="60"/>
      <c r="E251" s="69">
        <v>264224</v>
      </c>
      <c r="F251" s="60"/>
      <c r="G251" s="69">
        <v>72712</v>
      </c>
      <c r="H251" s="60"/>
      <c r="I251" s="69">
        <v>85573</v>
      </c>
      <c r="J251" s="60"/>
      <c r="K251" s="69">
        <v>0</v>
      </c>
      <c r="L251" s="60"/>
      <c r="M251" s="69">
        <v>78953</v>
      </c>
      <c r="N251" s="60"/>
      <c r="O251" s="69">
        <v>101859</v>
      </c>
      <c r="P251" s="60"/>
      <c r="Q251" s="69">
        <v>0</v>
      </c>
      <c r="R251" s="60"/>
      <c r="S251" s="69">
        <v>60220</v>
      </c>
      <c r="T251" s="60"/>
      <c r="U251" s="69">
        <v>0</v>
      </c>
      <c r="V251" s="60"/>
      <c r="W251" s="60"/>
      <c r="X251" s="69">
        <v>0</v>
      </c>
      <c r="Y251" s="60"/>
      <c r="Z251" s="69">
        <v>215272</v>
      </c>
      <c r="AA251" s="69"/>
      <c r="AB251" s="69">
        <v>0</v>
      </c>
      <c r="AC251" s="69"/>
      <c r="AD251" s="69">
        <v>0</v>
      </c>
      <c r="AE251" s="60"/>
      <c r="AF251" s="69">
        <f>SUM(E251:AD251)</f>
        <v>878813</v>
      </c>
      <c r="AG251" s="60"/>
      <c r="AH251" s="70">
        <f>AF251/AN251</f>
        <v>210.74652278177459</v>
      </c>
      <c r="AI251" s="60"/>
      <c r="AJ251" s="70">
        <f>IF(AH$287,AH251/AH$287*100,0)</f>
        <v>41.338021647544672</v>
      </c>
      <c r="AK251" s="92"/>
      <c r="AL251" s="47">
        <v>10</v>
      </c>
      <c r="AN251" s="92">
        <v>4170</v>
      </c>
    </row>
    <row r="252" spans="1:40" ht="8.85" customHeight="1" x14ac:dyDescent="0.3">
      <c r="A252" s="72"/>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71"/>
      <c r="AM252" s="71"/>
      <c r="AN252" s="60"/>
    </row>
    <row r="253" spans="1:40" ht="8.85" customHeight="1" x14ac:dyDescent="0.3">
      <c r="A253" s="47">
        <v>11</v>
      </c>
      <c r="B253" s="58"/>
      <c r="C253" s="47" t="s">
        <v>227</v>
      </c>
      <c r="D253" s="60"/>
      <c r="E253" s="69">
        <v>2371546</v>
      </c>
      <c r="F253" s="60"/>
      <c r="G253" s="69">
        <v>613738</v>
      </c>
      <c r="H253" s="60"/>
      <c r="I253" s="69">
        <v>2820789</v>
      </c>
      <c r="J253" s="60"/>
      <c r="K253" s="69">
        <v>122752</v>
      </c>
      <c r="L253" s="60"/>
      <c r="M253" s="69">
        <v>632940</v>
      </c>
      <c r="N253" s="60"/>
      <c r="O253" s="69">
        <v>801220</v>
      </c>
      <c r="P253" s="60"/>
      <c r="Q253" s="69">
        <v>0</v>
      </c>
      <c r="R253" s="60"/>
      <c r="S253" s="69">
        <v>379135</v>
      </c>
      <c r="T253" s="60"/>
      <c r="U253" s="69">
        <v>0</v>
      </c>
      <c r="V253" s="60"/>
      <c r="W253" s="60"/>
      <c r="X253" s="69">
        <v>1126363</v>
      </c>
      <c r="Y253" s="60"/>
      <c r="Z253" s="69">
        <v>7132520</v>
      </c>
      <c r="AA253" s="69"/>
      <c r="AB253" s="69">
        <v>0</v>
      </c>
      <c r="AC253" s="69"/>
      <c r="AD253" s="69">
        <v>0</v>
      </c>
      <c r="AE253" s="60"/>
      <c r="AF253" s="69">
        <f>SUM(E253:AD253)</f>
        <v>16001003</v>
      </c>
      <c r="AG253" s="60"/>
      <c r="AH253" s="70">
        <f>AF253/AN253</f>
        <v>685.32649477471307</v>
      </c>
      <c r="AI253" s="60"/>
      <c r="AJ253" s="70">
        <f>IF(AH$287,AH253/AH$287*100,0)</f>
        <v>134.42708853596795</v>
      </c>
      <c r="AK253" s="92"/>
      <c r="AL253" s="47">
        <v>11</v>
      </c>
      <c r="AN253" s="92">
        <v>23348</v>
      </c>
    </row>
    <row r="254" spans="1:40" ht="8.85" customHeight="1" x14ac:dyDescent="0.3">
      <c r="A254" s="47">
        <v>12</v>
      </c>
      <c r="B254" s="58"/>
      <c r="C254" s="47" t="s">
        <v>228</v>
      </c>
      <c r="D254" s="60"/>
      <c r="E254" s="69">
        <v>143349</v>
      </c>
      <c r="F254" s="60"/>
      <c r="G254" s="69">
        <v>165300</v>
      </c>
      <c r="H254" s="60"/>
      <c r="I254" s="69">
        <v>181967</v>
      </c>
      <c r="J254" s="60"/>
      <c r="K254" s="69">
        <v>0</v>
      </c>
      <c r="L254" s="60"/>
      <c r="M254" s="69">
        <v>756</v>
      </c>
      <c r="N254" s="60"/>
      <c r="O254" s="69">
        <v>96900</v>
      </c>
      <c r="P254" s="60"/>
      <c r="Q254" s="69">
        <v>0</v>
      </c>
      <c r="R254" s="60"/>
      <c r="S254" s="69">
        <v>7176</v>
      </c>
      <c r="T254" s="60"/>
      <c r="U254" s="69">
        <v>0</v>
      </c>
      <c r="V254" s="60"/>
      <c r="W254" s="60"/>
      <c r="X254" s="69">
        <v>4023</v>
      </c>
      <c r="Y254" s="60"/>
      <c r="Z254" s="69">
        <v>399558</v>
      </c>
      <c r="AA254" s="69"/>
      <c r="AB254" s="69">
        <v>0</v>
      </c>
      <c r="AC254" s="69"/>
      <c r="AD254" s="69">
        <v>0</v>
      </c>
      <c r="AE254" s="60"/>
      <c r="AF254" s="69">
        <f>SUM(E254:AD254)</f>
        <v>999029</v>
      </c>
      <c r="AG254" s="60"/>
      <c r="AH254" s="70">
        <f>AF254/AN254</f>
        <v>281.02081575246132</v>
      </c>
      <c r="AI254" s="60"/>
      <c r="AJ254" s="70">
        <f>IF(AH$287,AH254/AH$287*100,0)</f>
        <v>55.122354626059511</v>
      </c>
      <c r="AK254" s="92"/>
      <c r="AL254" s="47">
        <v>12</v>
      </c>
      <c r="AN254" s="92">
        <v>3555</v>
      </c>
    </row>
    <row r="255" spans="1:40" ht="8.85" customHeight="1" x14ac:dyDescent="0.3">
      <c r="A255" s="47">
        <v>13</v>
      </c>
      <c r="B255" s="58"/>
      <c r="C255" s="47" t="s">
        <v>229</v>
      </c>
      <c r="D255" s="60"/>
      <c r="E255" s="69">
        <v>395940</v>
      </c>
      <c r="F255" s="60"/>
      <c r="G255" s="69">
        <v>107158</v>
      </c>
      <c r="H255" s="60"/>
      <c r="I255" s="69">
        <v>151968</v>
      </c>
      <c r="J255" s="60"/>
      <c r="K255" s="69">
        <v>0</v>
      </c>
      <c r="L255" s="60"/>
      <c r="M255" s="69">
        <v>84425</v>
      </c>
      <c r="N255" s="60"/>
      <c r="O255" s="69">
        <v>70245</v>
      </c>
      <c r="P255" s="60"/>
      <c r="Q255" s="69">
        <v>0</v>
      </c>
      <c r="R255" s="60"/>
      <c r="S255" s="69">
        <v>59934</v>
      </c>
      <c r="T255" s="60"/>
      <c r="U255" s="69">
        <v>0</v>
      </c>
      <c r="V255" s="60"/>
      <c r="W255" s="60"/>
      <c r="X255" s="69">
        <v>92276</v>
      </c>
      <c r="Y255" s="60"/>
      <c r="Z255" s="69">
        <v>534835</v>
      </c>
      <c r="AA255" s="69"/>
      <c r="AB255" s="69">
        <v>0</v>
      </c>
      <c r="AC255" s="69"/>
      <c r="AD255" s="69">
        <v>0</v>
      </c>
      <c r="AE255" s="60"/>
      <c r="AF255" s="69">
        <f>SUM(E255:AD255)</f>
        <v>1496781</v>
      </c>
      <c r="AG255" s="60"/>
      <c r="AH255" s="70">
        <f>AF255/AN255</f>
        <v>383.00435005117708</v>
      </c>
      <c r="AI255" s="60"/>
      <c r="AJ255" s="70">
        <f>IF(AH$287,AH255/AH$287*100,0)</f>
        <v>75.126469013744241</v>
      </c>
      <c r="AK255" s="92"/>
      <c r="AL255" s="47">
        <v>13</v>
      </c>
      <c r="AN255" s="92">
        <v>3908</v>
      </c>
    </row>
    <row r="256" spans="1:40" ht="8.85" customHeight="1" x14ac:dyDescent="0.3">
      <c r="A256" s="47">
        <v>14</v>
      </c>
      <c r="B256" s="58"/>
      <c r="C256" s="47" t="s">
        <v>148</v>
      </c>
      <c r="D256" s="60"/>
      <c r="E256" s="69">
        <v>1847634</v>
      </c>
      <c r="F256" s="60"/>
      <c r="G256" s="69">
        <v>63429</v>
      </c>
      <c r="H256" s="60"/>
      <c r="I256" s="69">
        <v>1023686</v>
      </c>
      <c r="J256" s="60"/>
      <c r="K256" s="69">
        <v>0</v>
      </c>
      <c r="L256" s="60"/>
      <c r="M256" s="69">
        <v>0</v>
      </c>
      <c r="N256" s="60"/>
      <c r="O256" s="69">
        <v>494982</v>
      </c>
      <c r="P256" s="60"/>
      <c r="Q256" s="69">
        <v>0</v>
      </c>
      <c r="R256" s="60"/>
      <c r="S256" s="69">
        <v>220301</v>
      </c>
      <c r="T256" s="60"/>
      <c r="U256" s="69">
        <v>3713</v>
      </c>
      <c r="V256" s="60"/>
      <c r="W256" s="60"/>
      <c r="X256" s="69">
        <v>368494</v>
      </c>
      <c r="Y256" s="60"/>
      <c r="Z256" s="69">
        <v>4594500</v>
      </c>
      <c r="AA256" s="69"/>
      <c r="AB256" s="69">
        <v>0</v>
      </c>
      <c r="AC256" s="69"/>
      <c r="AD256" s="69">
        <v>0</v>
      </c>
      <c r="AE256" s="60"/>
      <c r="AF256" s="69">
        <f>SUM(E256:AD256)</f>
        <v>8616739</v>
      </c>
      <c r="AG256" s="60"/>
      <c r="AH256" s="70">
        <f>AF256/AN256</f>
        <v>429.50548300269168</v>
      </c>
      <c r="AI256" s="60"/>
      <c r="AJ256" s="70">
        <f>IF(AH$287,AH256/AH$287*100,0)</f>
        <v>84.247686366286501</v>
      </c>
      <c r="AK256" s="92"/>
      <c r="AL256" s="47">
        <v>14</v>
      </c>
      <c r="AN256" s="92">
        <v>20062</v>
      </c>
    </row>
    <row r="257" spans="1:40" ht="8.85" customHeight="1" x14ac:dyDescent="0.3">
      <c r="A257" s="47">
        <v>15</v>
      </c>
      <c r="B257" s="58"/>
      <c r="C257" s="47" t="s">
        <v>230</v>
      </c>
      <c r="D257" s="60"/>
      <c r="E257" s="69">
        <v>553167</v>
      </c>
      <c r="F257" s="60"/>
      <c r="G257" s="69">
        <v>205340</v>
      </c>
      <c r="H257" s="60"/>
      <c r="I257" s="69">
        <v>513917</v>
      </c>
      <c r="J257" s="60"/>
      <c r="K257" s="69">
        <v>0</v>
      </c>
      <c r="L257" s="60"/>
      <c r="M257" s="69">
        <v>33147</v>
      </c>
      <c r="N257" s="60"/>
      <c r="O257" s="69">
        <v>36176</v>
      </c>
      <c r="P257" s="60"/>
      <c r="Q257" s="69">
        <v>0</v>
      </c>
      <c r="R257" s="60"/>
      <c r="S257" s="69">
        <v>194082</v>
      </c>
      <c r="T257" s="60"/>
      <c r="U257" s="69">
        <v>0</v>
      </c>
      <c r="V257" s="60"/>
      <c r="W257" s="60"/>
      <c r="X257" s="69">
        <v>159004</v>
      </c>
      <c r="Y257" s="60"/>
      <c r="Z257" s="69">
        <v>759611</v>
      </c>
      <c r="AA257" s="69"/>
      <c r="AB257" s="69">
        <v>0</v>
      </c>
      <c r="AC257" s="69"/>
      <c r="AD257" s="69">
        <v>251417</v>
      </c>
      <c r="AE257" s="60"/>
      <c r="AF257" s="69">
        <f>SUM(E257:AD257)</f>
        <v>2705861</v>
      </c>
      <c r="AG257" s="60"/>
      <c r="AH257" s="70">
        <f>AF257/AN257</f>
        <v>476.46786406057407</v>
      </c>
      <c r="AI257" s="60"/>
      <c r="AJ257" s="70">
        <f>IF(AH$287,AH257/AH$287*100,0)</f>
        <v>93.459377734505225</v>
      </c>
      <c r="AK257" s="92"/>
      <c r="AL257" s="47">
        <v>15</v>
      </c>
      <c r="AN257" s="92">
        <v>5679</v>
      </c>
    </row>
    <row r="258" spans="1:40" ht="8.85" customHeight="1" x14ac:dyDescent="0.3">
      <c r="A258" s="72"/>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71"/>
      <c r="AM258" s="71"/>
      <c r="AN258" s="60"/>
    </row>
    <row r="259" spans="1:40" ht="8.85" customHeight="1" x14ac:dyDescent="0.3">
      <c r="A259" s="47">
        <v>16</v>
      </c>
      <c r="B259" s="58"/>
      <c r="C259" s="47" t="s">
        <v>231</v>
      </c>
      <c r="D259" s="60"/>
      <c r="E259" s="69">
        <v>441979</v>
      </c>
      <c r="F259" s="60"/>
      <c r="G259" s="69">
        <v>368421</v>
      </c>
      <c r="H259" s="60"/>
      <c r="I259" s="69">
        <v>1397584</v>
      </c>
      <c r="J259" s="60"/>
      <c r="K259" s="69">
        <v>18712</v>
      </c>
      <c r="L259" s="60"/>
      <c r="M259" s="69">
        <v>82428</v>
      </c>
      <c r="N259" s="60"/>
      <c r="O259" s="69">
        <v>243830</v>
      </c>
      <c r="P259" s="60"/>
      <c r="Q259" s="69">
        <v>0</v>
      </c>
      <c r="R259" s="60"/>
      <c r="S259" s="69">
        <v>210820</v>
      </c>
      <c r="T259" s="60"/>
      <c r="U259" s="69">
        <v>0</v>
      </c>
      <c r="V259" s="60"/>
      <c r="W259" s="60"/>
      <c r="X259" s="69">
        <v>541898</v>
      </c>
      <c r="Y259" s="60"/>
      <c r="Z259" s="69">
        <v>2886316</v>
      </c>
      <c r="AA259" s="69"/>
      <c r="AB259" s="69">
        <v>0</v>
      </c>
      <c r="AC259" s="69"/>
      <c r="AD259" s="69">
        <v>28223</v>
      </c>
      <c r="AE259" s="60"/>
      <c r="AF259" s="69">
        <f>SUM(E259:AD259)</f>
        <v>6220211</v>
      </c>
      <c r="AG259" s="60"/>
      <c r="AH259" s="70">
        <f>AF259/AN259</f>
        <v>832.3579553057674</v>
      </c>
      <c r="AI259" s="60"/>
      <c r="AJ259" s="70">
        <f>IF(AH$287,AH259/AH$287*100,0)</f>
        <v>163.2673731493303</v>
      </c>
      <c r="AK259" s="92"/>
      <c r="AL259" s="47">
        <v>16</v>
      </c>
      <c r="AN259" s="92">
        <v>7473</v>
      </c>
    </row>
    <row r="260" spans="1:40" ht="8.85" customHeight="1" x14ac:dyDescent="0.3">
      <c r="A260" s="47">
        <v>17</v>
      </c>
      <c r="B260" s="58"/>
      <c r="C260" s="47" t="s">
        <v>232</v>
      </c>
      <c r="D260" s="60"/>
      <c r="E260" s="69">
        <v>1218034</v>
      </c>
      <c r="F260" s="60"/>
      <c r="G260" s="69">
        <v>225195</v>
      </c>
      <c r="H260" s="60"/>
      <c r="I260" s="69">
        <v>827597</v>
      </c>
      <c r="J260" s="60"/>
      <c r="K260" s="69">
        <v>72012</v>
      </c>
      <c r="L260" s="60"/>
      <c r="M260" s="69">
        <v>378663</v>
      </c>
      <c r="N260" s="60"/>
      <c r="O260" s="69">
        <v>250993</v>
      </c>
      <c r="P260" s="60"/>
      <c r="Q260" s="69">
        <v>0</v>
      </c>
      <c r="R260" s="60"/>
      <c r="S260" s="69">
        <v>0</v>
      </c>
      <c r="T260" s="60"/>
      <c r="U260" s="69">
        <v>0</v>
      </c>
      <c r="V260" s="60"/>
      <c r="W260" s="60"/>
      <c r="X260" s="69">
        <v>228318</v>
      </c>
      <c r="Y260" s="60"/>
      <c r="Z260" s="69">
        <v>1982307</v>
      </c>
      <c r="AA260" s="69"/>
      <c r="AB260" s="69">
        <v>0</v>
      </c>
      <c r="AC260" s="69"/>
      <c r="AD260" s="69">
        <v>0</v>
      </c>
      <c r="AE260" s="60"/>
      <c r="AF260" s="69">
        <f>SUM(E260:AD260)</f>
        <v>5183119</v>
      </c>
      <c r="AG260" s="60"/>
      <c r="AH260" s="70">
        <f t="shared" ref="AH260:AH277" si="6">AF260/AN260</f>
        <v>345.28805542602089</v>
      </c>
      <c r="AI260" s="60"/>
      <c r="AJ260" s="70">
        <f>IF(AH$287,AH260/AH$287*100,0)</f>
        <v>67.728401500695284</v>
      </c>
      <c r="AK260" s="92"/>
      <c r="AL260" s="47">
        <v>17</v>
      </c>
      <c r="AN260" s="92">
        <v>15011</v>
      </c>
    </row>
    <row r="261" spans="1:40" ht="8.85" customHeight="1" x14ac:dyDescent="0.3">
      <c r="A261" s="47">
        <v>18</v>
      </c>
      <c r="B261" s="58"/>
      <c r="C261" s="47" t="s">
        <v>233</v>
      </c>
      <c r="D261" s="60"/>
      <c r="E261" s="69">
        <v>2033030</v>
      </c>
      <c r="F261" s="60"/>
      <c r="G261" s="69">
        <v>781368</v>
      </c>
      <c r="H261" s="60"/>
      <c r="I261" s="69">
        <v>6680365</v>
      </c>
      <c r="J261" s="60"/>
      <c r="K261" s="69">
        <v>0</v>
      </c>
      <c r="L261" s="60"/>
      <c r="M261" s="69">
        <v>432593</v>
      </c>
      <c r="N261" s="60"/>
      <c r="O261" s="69">
        <v>406526</v>
      </c>
      <c r="P261" s="60"/>
      <c r="Q261" s="69">
        <v>0</v>
      </c>
      <c r="R261" s="60"/>
      <c r="S261" s="69">
        <v>178772</v>
      </c>
      <c r="T261" s="60"/>
      <c r="U261" s="69">
        <v>0</v>
      </c>
      <c r="V261" s="60"/>
      <c r="W261" s="60"/>
      <c r="X261" s="69">
        <v>888999</v>
      </c>
      <c r="Y261" s="60"/>
      <c r="Z261" s="69">
        <v>2805350</v>
      </c>
      <c r="AA261" s="69"/>
      <c r="AB261" s="69">
        <v>0</v>
      </c>
      <c r="AC261" s="69"/>
      <c r="AD261" s="69">
        <v>355158</v>
      </c>
      <c r="AE261" s="60"/>
      <c r="AF261" s="69">
        <f>SUM(E261:AD261)</f>
        <v>14562161</v>
      </c>
      <c r="AG261" s="60"/>
      <c r="AH261" s="70">
        <f t="shared" si="6"/>
        <v>590.63723382680996</v>
      </c>
      <c r="AI261" s="60"/>
      <c r="AJ261" s="70">
        <f>IF(AH$287,AH261/AH$287*100,0)</f>
        <v>115.85374902275758</v>
      </c>
      <c r="AK261" s="92"/>
      <c r="AL261" s="47">
        <v>18</v>
      </c>
      <c r="AN261" s="92">
        <v>24655</v>
      </c>
    </row>
    <row r="262" spans="1:40" ht="8.85" customHeight="1" x14ac:dyDescent="0.3">
      <c r="A262" s="47">
        <v>19</v>
      </c>
      <c r="B262" s="58"/>
      <c r="C262" s="47" t="s">
        <v>234</v>
      </c>
      <c r="D262" s="60"/>
      <c r="E262" s="69">
        <v>6401152</v>
      </c>
      <c r="F262" s="60"/>
      <c r="G262" s="69">
        <v>1354668</v>
      </c>
      <c r="H262" s="60"/>
      <c r="I262" s="69">
        <v>4031292</v>
      </c>
      <c r="J262" s="60"/>
      <c r="K262" s="69">
        <v>219935</v>
      </c>
      <c r="L262" s="60"/>
      <c r="M262" s="69">
        <v>1051741</v>
      </c>
      <c r="N262" s="60"/>
      <c r="O262" s="69">
        <v>1535693</v>
      </c>
      <c r="P262" s="60"/>
      <c r="Q262" s="69">
        <v>0</v>
      </c>
      <c r="R262" s="60"/>
      <c r="S262" s="69">
        <v>616040</v>
      </c>
      <c r="T262" s="60"/>
      <c r="U262" s="69">
        <v>0</v>
      </c>
      <c r="V262" s="60"/>
      <c r="W262" s="60"/>
      <c r="X262" s="69">
        <v>579889</v>
      </c>
      <c r="Y262" s="60"/>
      <c r="Z262" s="69">
        <v>5540382</v>
      </c>
      <c r="AA262" s="69"/>
      <c r="AB262" s="69">
        <v>0</v>
      </c>
      <c r="AC262" s="69"/>
      <c r="AD262" s="69">
        <v>303261</v>
      </c>
      <c r="AE262" s="60"/>
      <c r="AF262" s="69">
        <f>SUM(E262:AD262)</f>
        <v>21634053</v>
      </c>
      <c r="AG262" s="60"/>
      <c r="AH262" s="70">
        <f t="shared" si="6"/>
        <v>448.37415544041448</v>
      </c>
      <c r="AI262" s="60"/>
      <c r="AJ262" s="70">
        <f>IF(AH$287,AH262/AH$287*100,0)</f>
        <v>87.948784630663027</v>
      </c>
      <c r="AK262" s="92"/>
      <c r="AL262" s="47">
        <v>19</v>
      </c>
      <c r="AN262" s="92">
        <v>48250</v>
      </c>
    </row>
    <row r="263" spans="1:40" ht="8.85" customHeight="1" x14ac:dyDescent="0.3">
      <c r="A263" s="47">
        <v>20</v>
      </c>
      <c r="B263" s="58"/>
      <c r="C263" s="47" t="s">
        <v>235</v>
      </c>
      <c r="D263" s="60"/>
      <c r="E263" s="69">
        <v>258464</v>
      </c>
      <c r="F263" s="60"/>
      <c r="G263" s="69">
        <v>72033</v>
      </c>
      <c r="H263" s="60"/>
      <c r="I263" s="69">
        <v>361863</v>
      </c>
      <c r="J263" s="60"/>
      <c r="K263" s="69">
        <v>29528</v>
      </c>
      <c r="L263" s="60"/>
      <c r="M263" s="69">
        <v>61084</v>
      </c>
      <c r="N263" s="60"/>
      <c r="O263" s="69">
        <v>353862</v>
      </c>
      <c r="P263" s="60"/>
      <c r="Q263" s="69">
        <v>0</v>
      </c>
      <c r="R263" s="60"/>
      <c r="S263" s="69">
        <v>143224</v>
      </c>
      <c r="T263" s="60"/>
      <c r="U263" s="69">
        <v>0</v>
      </c>
      <c r="V263" s="60"/>
      <c r="W263" s="60"/>
      <c r="X263" s="69">
        <v>233044</v>
      </c>
      <c r="Y263" s="60"/>
      <c r="Z263" s="69">
        <v>769956</v>
      </c>
      <c r="AA263" s="69"/>
      <c r="AB263" s="69">
        <v>0</v>
      </c>
      <c r="AC263" s="69"/>
      <c r="AD263" s="69">
        <v>28080</v>
      </c>
      <c r="AE263" s="60"/>
      <c r="AF263" s="69">
        <f>SUM(E263:AD263)</f>
        <v>2311138</v>
      </c>
      <c r="AG263" s="60"/>
      <c r="AH263" s="70">
        <f t="shared" si="6"/>
        <v>478.39743324363485</v>
      </c>
      <c r="AI263" s="60"/>
      <c r="AJ263" s="70">
        <f>IF(AH$287,AH263/AH$287*100,0)</f>
        <v>93.837863564814256</v>
      </c>
      <c r="AK263" s="92"/>
      <c r="AL263" s="47">
        <v>20</v>
      </c>
      <c r="AN263" s="92">
        <v>4831</v>
      </c>
    </row>
    <row r="264" spans="1:40" ht="8.85" customHeight="1" x14ac:dyDescent="0.3">
      <c r="A264" s="72"/>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92"/>
      <c r="AG264" s="60"/>
      <c r="AH264" s="60"/>
      <c r="AI264" s="60"/>
      <c r="AJ264" s="60"/>
      <c r="AK264" s="60"/>
      <c r="AL264" s="71"/>
      <c r="AM264" s="71"/>
      <c r="AN264" s="60"/>
    </row>
    <row r="265" spans="1:40" ht="8.85" customHeight="1" x14ac:dyDescent="0.3">
      <c r="A265" s="47">
        <v>21</v>
      </c>
      <c r="B265" s="58"/>
      <c r="C265" s="47" t="s">
        <v>236</v>
      </c>
      <c r="D265" s="60"/>
      <c r="E265" s="69">
        <v>235726</v>
      </c>
      <c r="F265" s="60"/>
      <c r="G265" s="69">
        <v>112567</v>
      </c>
      <c r="H265" s="60"/>
      <c r="I265" s="69">
        <v>552281</v>
      </c>
      <c r="J265" s="60"/>
      <c r="K265" s="69">
        <v>5433</v>
      </c>
      <c r="L265" s="60"/>
      <c r="M265" s="69">
        <v>95492</v>
      </c>
      <c r="N265" s="60"/>
      <c r="O265" s="69">
        <v>198135</v>
      </c>
      <c r="P265" s="60"/>
      <c r="Q265" s="69">
        <v>0</v>
      </c>
      <c r="R265" s="60"/>
      <c r="S265" s="69">
        <v>124417</v>
      </c>
      <c r="T265" s="60"/>
      <c r="U265" s="69">
        <v>0</v>
      </c>
      <c r="V265" s="60"/>
      <c r="W265" s="60"/>
      <c r="X265" s="69">
        <v>119766</v>
      </c>
      <c r="Y265" s="60"/>
      <c r="Z265" s="69">
        <v>1432037</v>
      </c>
      <c r="AA265" s="69"/>
      <c r="AB265" s="69">
        <v>0</v>
      </c>
      <c r="AC265" s="69"/>
      <c r="AD265" s="69">
        <v>8064</v>
      </c>
      <c r="AE265" s="60"/>
      <c r="AF265" s="69">
        <f t="shared" ref="AF265:AF277" si="7">SUM(E265:AD265)</f>
        <v>2883918</v>
      </c>
      <c r="AG265" s="60"/>
      <c r="AH265" s="70">
        <f t="shared" si="6"/>
        <v>501.46374543557641</v>
      </c>
      <c r="AI265" s="60"/>
      <c r="AJ265" s="70">
        <f>IF(AH$287,AH265/AH$287*100,0)</f>
        <v>98.362330683575962</v>
      </c>
      <c r="AK265" s="92"/>
      <c r="AL265" s="47">
        <v>21</v>
      </c>
      <c r="AN265" s="92">
        <v>5751</v>
      </c>
    </row>
    <row r="266" spans="1:40" ht="8.85" customHeight="1" x14ac:dyDescent="0.3">
      <c r="A266" s="47">
        <v>22</v>
      </c>
      <c r="B266" s="58"/>
      <c r="C266" s="47" t="s">
        <v>189</v>
      </c>
      <c r="D266" s="60"/>
      <c r="E266" s="69">
        <v>301318</v>
      </c>
      <c r="F266" s="60"/>
      <c r="G266" s="69">
        <v>248542</v>
      </c>
      <c r="H266" s="60"/>
      <c r="I266" s="69">
        <v>109</v>
      </c>
      <c r="J266" s="60"/>
      <c r="K266" s="69">
        <v>0</v>
      </c>
      <c r="L266" s="60"/>
      <c r="M266" s="69">
        <v>97724</v>
      </c>
      <c r="N266" s="60"/>
      <c r="O266" s="69">
        <v>176177</v>
      </c>
      <c r="P266" s="60"/>
      <c r="Q266" s="69">
        <v>0</v>
      </c>
      <c r="R266" s="60"/>
      <c r="S266" s="69">
        <v>82800</v>
      </c>
      <c r="T266" s="60"/>
      <c r="U266" s="69">
        <v>0</v>
      </c>
      <c r="V266" s="60"/>
      <c r="W266" s="60"/>
      <c r="X266" s="69">
        <v>120948</v>
      </c>
      <c r="Y266" s="60"/>
      <c r="Z266" s="69">
        <v>1288825</v>
      </c>
      <c r="AA266" s="69"/>
      <c r="AB266" s="69">
        <v>0</v>
      </c>
      <c r="AC266" s="69"/>
      <c r="AD266" s="69">
        <v>0</v>
      </c>
      <c r="AE266" s="60"/>
      <c r="AF266" s="69">
        <f t="shared" si="7"/>
        <v>2316443</v>
      </c>
      <c r="AG266" s="60"/>
      <c r="AH266" s="70">
        <f t="shared" si="6"/>
        <v>474.68094262295079</v>
      </c>
      <c r="AI266" s="60"/>
      <c r="AJ266" s="70">
        <f>IF(AH$287,AH266/AH$287*100,0)</f>
        <v>93.108872321196827</v>
      </c>
      <c r="AK266" s="92"/>
      <c r="AL266" s="47">
        <v>22</v>
      </c>
      <c r="AN266" s="92">
        <v>4880</v>
      </c>
    </row>
    <row r="267" spans="1:40" ht="8.85" customHeight="1" x14ac:dyDescent="0.3">
      <c r="A267" s="47">
        <v>23</v>
      </c>
      <c r="B267" s="58"/>
      <c r="C267" s="47" t="s">
        <v>197</v>
      </c>
      <c r="D267" s="60"/>
      <c r="E267" s="69">
        <v>688379</v>
      </c>
      <c r="F267" s="60"/>
      <c r="G267" s="69">
        <v>216751</v>
      </c>
      <c r="H267" s="60"/>
      <c r="I267" s="69">
        <v>491454</v>
      </c>
      <c r="J267" s="60"/>
      <c r="K267" s="69">
        <v>0</v>
      </c>
      <c r="L267" s="60"/>
      <c r="M267" s="69">
        <v>91977</v>
      </c>
      <c r="N267" s="60"/>
      <c r="O267" s="69">
        <v>176908</v>
      </c>
      <c r="P267" s="60"/>
      <c r="Q267" s="69">
        <v>0</v>
      </c>
      <c r="R267" s="60"/>
      <c r="S267" s="69">
        <v>193800</v>
      </c>
      <c r="T267" s="60"/>
      <c r="U267" s="69">
        <v>0</v>
      </c>
      <c r="V267" s="60"/>
      <c r="W267" s="60"/>
      <c r="X267" s="69">
        <v>14325</v>
      </c>
      <c r="Y267" s="60"/>
      <c r="Z267" s="69">
        <v>997714</v>
      </c>
      <c r="AA267" s="69"/>
      <c r="AB267" s="69">
        <v>0</v>
      </c>
      <c r="AC267" s="69"/>
      <c r="AD267" s="69">
        <v>59085</v>
      </c>
      <c r="AE267" s="60"/>
      <c r="AF267" s="69">
        <f t="shared" si="7"/>
        <v>2930393</v>
      </c>
      <c r="AG267" s="60"/>
      <c r="AH267" s="70">
        <f t="shared" si="6"/>
        <v>326.14279354479686</v>
      </c>
      <c r="AI267" s="60"/>
      <c r="AJ267" s="70">
        <f>IF(AH$287,AH267/AH$287*100,0)</f>
        <v>63.973050097277529</v>
      </c>
      <c r="AK267" s="92"/>
      <c r="AL267" s="47">
        <v>23</v>
      </c>
      <c r="AN267" s="92">
        <v>8985</v>
      </c>
    </row>
    <row r="268" spans="1:40" ht="8.85" customHeight="1" x14ac:dyDescent="0.3">
      <c r="A268" s="47">
        <v>24</v>
      </c>
      <c r="B268" s="58"/>
      <c r="C268" s="83" t="s">
        <v>237</v>
      </c>
      <c r="D268" s="60"/>
      <c r="E268" s="69">
        <v>1425820</v>
      </c>
      <c r="F268" s="60"/>
      <c r="G268" s="69">
        <v>216085</v>
      </c>
      <c r="H268" s="60"/>
      <c r="I268" s="69">
        <v>847344</v>
      </c>
      <c r="J268" s="60"/>
      <c r="K268" s="69">
        <v>10905</v>
      </c>
      <c r="L268" s="60"/>
      <c r="M268" s="69">
        <v>178255</v>
      </c>
      <c r="N268" s="60"/>
      <c r="O268" s="69">
        <v>364986</v>
      </c>
      <c r="P268" s="60"/>
      <c r="Q268" s="69">
        <v>0</v>
      </c>
      <c r="R268" s="60"/>
      <c r="S268" s="69">
        <v>222166</v>
      </c>
      <c r="T268" s="60"/>
      <c r="U268" s="69">
        <v>0</v>
      </c>
      <c r="V268" s="60"/>
      <c r="W268" s="60"/>
      <c r="X268" s="69">
        <v>0</v>
      </c>
      <c r="Y268" s="60"/>
      <c r="Z268" s="69">
        <v>2429322</v>
      </c>
      <c r="AA268" s="69"/>
      <c r="AB268" s="69">
        <v>0</v>
      </c>
      <c r="AC268" s="69"/>
      <c r="AD268" s="69">
        <v>0</v>
      </c>
      <c r="AE268" s="60"/>
      <c r="AF268" s="69">
        <f t="shared" si="7"/>
        <v>5694883</v>
      </c>
      <c r="AG268" s="60"/>
      <c r="AH268" s="70">
        <f t="shared" si="6"/>
        <v>637.79628177847462</v>
      </c>
      <c r="AI268" s="60"/>
      <c r="AJ268" s="70">
        <f>IF(AH$287,AH268/AH$287*100,0)</f>
        <v>125.1040166873024</v>
      </c>
      <c r="AK268" s="92"/>
      <c r="AL268" s="47">
        <v>24</v>
      </c>
      <c r="AN268" s="92">
        <v>8929</v>
      </c>
    </row>
    <row r="269" spans="1:40" ht="8.85" customHeight="1" x14ac:dyDescent="0.3">
      <c r="A269" s="47">
        <v>25</v>
      </c>
      <c r="B269" s="58"/>
      <c r="C269" s="47" t="s">
        <v>238</v>
      </c>
      <c r="D269" s="60"/>
      <c r="E269" s="69">
        <v>454785</v>
      </c>
      <c r="F269" s="60"/>
      <c r="G269" s="69">
        <v>250565</v>
      </c>
      <c r="H269" s="60"/>
      <c r="I269" s="69">
        <v>526937</v>
      </c>
      <c r="J269" s="60"/>
      <c r="K269" s="69">
        <v>0</v>
      </c>
      <c r="L269" s="60"/>
      <c r="M269" s="69">
        <v>32630</v>
      </c>
      <c r="N269" s="60"/>
      <c r="O269" s="69">
        <v>200998</v>
      </c>
      <c r="P269" s="60"/>
      <c r="Q269" s="69">
        <v>0</v>
      </c>
      <c r="R269" s="60"/>
      <c r="S269" s="69">
        <v>75882</v>
      </c>
      <c r="T269" s="60"/>
      <c r="U269" s="69">
        <v>0</v>
      </c>
      <c r="V269" s="60"/>
      <c r="W269" s="60"/>
      <c r="X269" s="69">
        <v>0</v>
      </c>
      <c r="Y269" s="60"/>
      <c r="Z269" s="69">
        <v>836776</v>
      </c>
      <c r="AA269" s="69"/>
      <c r="AB269" s="69">
        <v>0</v>
      </c>
      <c r="AC269" s="69"/>
      <c r="AD269" s="69">
        <v>0</v>
      </c>
      <c r="AE269" s="60"/>
      <c r="AF269" s="69">
        <f t="shared" si="7"/>
        <v>2378573</v>
      </c>
      <c r="AG269" s="60"/>
      <c r="AH269" s="70">
        <f t="shared" si="6"/>
        <v>452.11423683710319</v>
      </c>
      <c r="AI269" s="60"/>
      <c r="AJ269" s="70">
        <f>IF(AH$287,AH269/AH$287*100,0)</f>
        <v>88.682403215203053</v>
      </c>
      <c r="AK269" s="92"/>
      <c r="AL269" s="47">
        <v>25</v>
      </c>
      <c r="AN269" s="92">
        <v>5261</v>
      </c>
    </row>
    <row r="270" spans="1:40" ht="8.85" customHeight="1" x14ac:dyDescent="0.3">
      <c r="A270" s="72"/>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92"/>
      <c r="AG270" s="60"/>
      <c r="AH270" s="60"/>
      <c r="AI270" s="60"/>
      <c r="AJ270" s="60"/>
      <c r="AK270" s="60"/>
      <c r="AL270" s="71"/>
      <c r="AM270" s="71"/>
      <c r="AN270" s="60"/>
    </row>
    <row r="271" spans="1:40" ht="8.85" customHeight="1" x14ac:dyDescent="0.3">
      <c r="A271" s="47">
        <v>26</v>
      </c>
      <c r="B271" s="58"/>
      <c r="C271" s="47" t="s">
        <v>239</v>
      </c>
      <c r="D271" s="60"/>
      <c r="E271" s="69">
        <v>257501</v>
      </c>
      <c r="F271" s="60"/>
      <c r="G271" s="69">
        <v>318693</v>
      </c>
      <c r="H271" s="60"/>
      <c r="I271" s="69">
        <v>709711</v>
      </c>
      <c r="J271" s="60"/>
      <c r="K271" s="69">
        <v>0</v>
      </c>
      <c r="L271" s="60"/>
      <c r="M271" s="69">
        <v>0</v>
      </c>
      <c r="N271" s="60"/>
      <c r="O271" s="69">
        <v>385394</v>
      </c>
      <c r="P271" s="60"/>
      <c r="Q271" s="69">
        <v>0</v>
      </c>
      <c r="R271" s="60"/>
      <c r="S271" s="69">
        <v>82914</v>
      </c>
      <c r="T271" s="60"/>
      <c r="U271" s="69">
        <v>0</v>
      </c>
      <c r="V271" s="60"/>
      <c r="W271" s="60"/>
      <c r="X271" s="69">
        <v>193336</v>
      </c>
      <c r="Y271" s="60"/>
      <c r="Z271" s="69">
        <v>1690724</v>
      </c>
      <c r="AA271" s="69"/>
      <c r="AB271" s="69">
        <v>0</v>
      </c>
      <c r="AC271" s="69"/>
      <c r="AD271" s="69">
        <v>0</v>
      </c>
      <c r="AE271" s="60"/>
      <c r="AF271" s="69">
        <f t="shared" si="7"/>
        <v>3638273</v>
      </c>
      <c r="AG271" s="60"/>
      <c r="AH271" s="70">
        <f t="shared" si="6"/>
        <v>742.05037732000812</v>
      </c>
      <c r="AI271" s="60"/>
      <c r="AJ271" s="70">
        <f>IF(AH$287,AH271/AH$287*100,0)</f>
        <v>145.55350264538723</v>
      </c>
      <c r="AK271" s="92"/>
      <c r="AL271" s="47">
        <v>26</v>
      </c>
      <c r="AN271" s="92">
        <v>4903</v>
      </c>
    </row>
    <row r="272" spans="1:40" ht="8.85" customHeight="1" x14ac:dyDescent="0.3">
      <c r="A272" s="47">
        <v>27</v>
      </c>
      <c r="B272" s="58"/>
      <c r="C272" s="47" t="s">
        <v>240</v>
      </c>
      <c r="D272" s="60"/>
      <c r="E272" s="69">
        <v>491199</v>
      </c>
      <c r="F272" s="60"/>
      <c r="G272" s="69">
        <v>190767</v>
      </c>
      <c r="H272" s="60"/>
      <c r="I272" s="69">
        <v>399293</v>
      </c>
      <c r="J272" s="60"/>
      <c r="K272" s="69">
        <v>0</v>
      </c>
      <c r="L272" s="60"/>
      <c r="M272" s="69">
        <v>263870</v>
      </c>
      <c r="N272" s="60"/>
      <c r="O272" s="69">
        <v>154541</v>
      </c>
      <c r="P272" s="60"/>
      <c r="Q272" s="69">
        <v>0</v>
      </c>
      <c r="R272" s="60"/>
      <c r="S272" s="69">
        <v>204416</v>
      </c>
      <c r="T272" s="60"/>
      <c r="U272" s="69">
        <v>0</v>
      </c>
      <c r="V272" s="60"/>
      <c r="W272" s="60"/>
      <c r="X272" s="69">
        <v>187627</v>
      </c>
      <c r="Y272" s="60"/>
      <c r="Z272" s="69">
        <v>2038190</v>
      </c>
      <c r="AA272" s="69"/>
      <c r="AB272" s="69">
        <v>0</v>
      </c>
      <c r="AC272" s="69"/>
      <c r="AD272" s="69">
        <v>55010</v>
      </c>
      <c r="AE272" s="60"/>
      <c r="AF272" s="69">
        <f t="shared" si="7"/>
        <v>3984913</v>
      </c>
      <c r="AG272" s="60"/>
      <c r="AH272" s="70">
        <f t="shared" si="6"/>
        <v>467.00023438415565</v>
      </c>
      <c r="AI272" s="60"/>
      <c r="AJ272" s="70">
        <f>IF(AH$287,AH272/AH$287*100,0)</f>
        <v>91.602298076208882</v>
      </c>
      <c r="AK272" s="92"/>
      <c r="AL272" s="47">
        <v>27</v>
      </c>
      <c r="AN272" s="92">
        <v>8533</v>
      </c>
    </row>
    <row r="273" spans="1:40" ht="8.85" customHeight="1" x14ac:dyDescent="0.3">
      <c r="A273" s="47">
        <v>28</v>
      </c>
      <c r="B273" s="58"/>
      <c r="C273" s="47" t="s">
        <v>241</v>
      </c>
      <c r="D273" s="60"/>
      <c r="E273" s="69">
        <v>525624</v>
      </c>
      <c r="F273" s="60"/>
      <c r="G273" s="69">
        <v>399236</v>
      </c>
      <c r="H273" s="60"/>
      <c r="I273" s="69">
        <v>602954</v>
      </c>
      <c r="J273" s="60"/>
      <c r="K273" s="69">
        <v>10119</v>
      </c>
      <c r="L273" s="60"/>
      <c r="M273" s="69">
        <v>149556</v>
      </c>
      <c r="N273" s="60"/>
      <c r="O273" s="69">
        <v>348927</v>
      </c>
      <c r="P273" s="60"/>
      <c r="Q273" s="69">
        <v>0</v>
      </c>
      <c r="R273" s="60"/>
      <c r="S273" s="69">
        <v>113473</v>
      </c>
      <c r="T273" s="60"/>
      <c r="U273" s="69">
        <v>0</v>
      </c>
      <c r="V273" s="60"/>
      <c r="W273" s="60"/>
      <c r="X273" s="69">
        <v>205343</v>
      </c>
      <c r="Y273" s="60"/>
      <c r="Z273" s="69">
        <v>2100422</v>
      </c>
      <c r="AA273" s="69"/>
      <c r="AB273" s="69">
        <v>0</v>
      </c>
      <c r="AC273" s="69"/>
      <c r="AD273" s="69">
        <v>107899</v>
      </c>
      <c r="AE273" s="60"/>
      <c r="AF273" s="69">
        <f t="shared" si="7"/>
        <v>4563553</v>
      </c>
      <c r="AG273" s="60"/>
      <c r="AH273" s="70">
        <f t="shared" si="6"/>
        <v>572.87886015566153</v>
      </c>
      <c r="AI273" s="60"/>
      <c r="AJ273" s="70">
        <f>IF(AH$287,AH273/AH$287*100,0)</f>
        <v>112.37043634194399</v>
      </c>
      <c r="AK273" s="92"/>
      <c r="AL273" s="47">
        <v>28</v>
      </c>
      <c r="AN273" s="92">
        <v>7966</v>
      </c>
    </row>
    <row r="274" spans="1:40" ht="8.85" customHeight="1" x14ac:dyDescent="0.3">
      <c r="A274" s="47">
        <v>29</v>
      </c>
      <c r="B274" s="58"/>
      <c r="C274" s="47" t="s">
        <v>242</v>
      </c>
      <c r="D274" s="60"/>
      <c r="E274" s="69">
        <v>593831</v>
      </c>
      <c r="F274" s="60"/>
      <c r="G274" s="69">
        <v>197742</v>
      </c>
      <c r="H274" s="60"/>
      <c r="I274" s="69">
        <v>887193</v>
      </c>
      <c r="J274" s="60"/>
      <c r="K274" s="69">
        <v>0</v>
      </c>
      <c r="L274" s="60"/>
      <c r="M274" s="69">
        <v>45398</v>
      </c>
      <c r="N274" s="60"/>
      <c r="O274" s="69">
        <v>237513</v>
      </c>
      <c r="P274" s="60"/>
      <c r="Q274" s="69">
        <v>0</v>
      </c>
      <c r="R274" s="60"/>
      <c r="S274" s="69">
        <v>0</v>
      </c>
      <c r="T274" s="60"/>
      <c r="U274" s="69">
        <v>0</v>
      </c>
      <c r="V274" s="60"/>
      <c r="W274" s="60"/>
      <c r="X274" s="69">
        <v>579765</v>
      </c>
      <c r="Y274" s="60"/>
      <c r="Z274" s="69">
        <v>2056631</v>
      </c>
      <c r="AA274" s="69"/>
      <c r="AB274" s="69">
        <v>0</v>
      </c>
      <c r="AC274" s="69"/>
      <c r="AD274" s="69">
        <v>219235</v>
      </c>
      <c r="AE274" s="60"/>
      <c r="AF274" s="69">
        <f t="shared" si="7"/>
        <v>4817308</v>
      </c>
      <c r="AG274" s="60"/>
      <c r="AH274" s="70">
        <f t="shared" si="6"/>
        <v>1027.1445628997867</v>
      </c>
      <c r="AI274" s="60"/>
      <c r="AJ274" s="70">
        <f>IF(AH$287,AH274/AH$287*100,0)</f>
        <v>201.47485052589042</v>
      </c>
      <c r="AK274" s="92"/>
      <c r="AL274" s="47">
        <v>29</v>
      </c>
      <c r="AN274" s="92">
        <v>4690</v>
      </c>
    </row>
    <row r="275" spans="1:40" ht="8.85" customHeight="1" x14ac:dyDescent="0.3">
      <c r="A275" s="47">
        <v>30</v>
      </c>
      <c r="B275" s="58"/>
      <c r="C275" s="47" t="s">
        <v>243</v>
      </c>
      <c r="D275" s="60"/>
      <c r="E275" s="69">
        <v>483851</v>
      </c>
      <c r="F275" s="60"/>
      <c r="G275" s="69">
        <v>147401</v>
      </c>
      <c r="H275" s="60"/>
      <c r="I275" s="69">
        <v>167095</v>
      </c>
      <c r="J275" s="60"/>
      <c r="K275" s="69">
        <v>10662</v>
      </c>
      <c r="L275" s="60"/>
      <c r="M275" s="69">
        <v>154473</v>
      </c>
      <c r="N275" s="60"/>
      <c r="O275" s="69">
        <v>127234</v>
      </c>
      <c r="P275" s="60"/>
      <c r="Q275" s="69">
        <v>0</v>
      </c>
      <c r="R275" s="60"/>
      <c r="S275" s="69">
        <v>100515</v>
      </c>
      <c r="T275" s="60"/>
      <c r="U275" s="69">
        <v>0</v>
      </c>
      <c r="V275" s="60"/>
      <c r="W275" s="60"/>
      <c r="X275" s="69">
        <v>121974</v>
      </c>
      <c r="Y275" s="60"/>
      <c r="Z275" s="69">
        <v>822700</v>
      </c>
      <c r="AA275" s="69"/>
      <c r="AB275" s="69">
        <v>0</v>
      </c>
      <c r="AC275" s="69"/>
      <c r="AD275" s="69">
        <v>0</v>
      </c>
      <c r="AE275" s="60"/>
      <c r="AF275" s="69">
        <f t="shared" si="7"/>
        <v>2135905</v>
      </c>
      <c r="AG275" s="60"/>
      <c r="AH275" s="70">
        <f t="shared" si="6"/>
        <v>301.55372017506704</v>
      </c>
      <c r="AI275" s="60"/>
      <c r="AJ275" s="70">
        <f>IF(AH$287,AH275/AH$287*100,0)</f>
        <v>59.149892714493603</v>
      </c>
      <c r="AK275" s="92"/>
      <c r="AL275" s="47">
        <v>30</v>
      </c>
      <c r="AN275" s="92">
        <v>7083</v>
      </c>
    </row>
    <row r="276" spans="1:40" ht="8.85" customHeight="1" x14ac:dyDescent="0.3">
      <c r="A276" s="72"/>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92"/>
      <c r="AG276" s="60"/>
      <c r="AH276" s="60"/>
      <c r="AI276" s="60"/>
      <c r="AJ276" s="99"/>
      <c r="AK276" s="60"/>
      <c r="AL276" s="60"/>
      <c r="AM276" s="60"/>
      <c r="AN276" s="60"/>
    </row>
    <row r="277" spans="1:40" ht="8.85" customHeight="1" x14ac:dyDescent="0.3">
      <c r="A277" s="47">
        <v>31</v>
      </c>
      <c r="B277" s="58"/>
      <c r="C277" s="47" t="s">
        <v>210</v>
      </c>
      <c r="D277" s="60"/>
      <c r="E277" s="69">
        <v>348082</v>
      </c>
      <c r="F277" s="60"/>
      <c r="G277" s="69">
        <v>17628</v>
      </c>
      <c r="H277" s="60"/>
      <c r="I277" s="69">
        <v>302471</v>
      </c>
      <c r="J277" s="60"/>
      <c r="K277" s="69">
        <v>0</v>
      </c>
      <c r="L277" s="60"/>
      <c r="M277" s="69">
        <v>73129</v>
      </c>
      <c r="N277" s="60"/>
      <c r="O277" s="69">
        <v>169979</v>
      </c>
      <c r="P277" s="60"/>
      <c r="Q277" s="69">
        <v>0</v>
      </c>
      <c r="R277" s="60"/>
      <c r="S277" s="69">
        <v>211864</v>
      </c>
      <c r="T277" s="60"/>
      <c r="U277" s="69">
        <v>0</v>
      </c>
      <c r="V277" s="60"/>
      <c r="W277" s="60"/>
      <c r="X277" s="69">
        <v>23442</v>
      </c>
      <c r="Y277" s="60"/>
      <c r="Z277" s="69">
        <v>901577</v>
      </c>
      <c r="AA277" s="69"/>
      <c r="AB277" s="69">
        <v>0</v>
      </c>
      <c r="AC277" s="69"/>
      <c r="AD277" s="69">
        <v>0</v>
      </c>
      <c r="AE277" s="60"/>
      <c r="AF277" s="69">
        <f t="shared" si="7"/>
        <v>2048172</v>
      </c>
      <c r="AG277" s="60"/>
      <c r="AH277" s="70">
        <f t="shared" si="6"/>
        <v>456.56977262594739</v>
      </c>
      <c r="AI277" s="60"/>
      <c r="AJ277" s="70">
        <f t="shared" ref="AJ277:AJ285" si="8">IF(AH$287,AH277/AH$287*100,0)</f>
        <v>89.556358488388611</v>
      </c>
      <c r="AK277" s="92"/>
      <c r="AL277" s="47">
        <v>31</v>
      </c>
      <c r="AN277" s="92">
        <v>4486</v>
      </c>
    </row>
    <row r="278" spans="1:40" ht="8.85" customHeight="1" x14ac:dyDescent="0.3">
      <c r="A278" s="47">
        <v>32</v>
      </c>
      <c r="B278" s="58"/>
      <c r="C278" s="47" t="s">
        <v>244</v>
      </c>
      <c r="D278" s="60"/>
      <c r="E278" s="69">
        <v>1612119</v>
      </c>
      <c r="F278" s="60"/>
      <c r="G278" s="69">
        <v>660411</v>
      </c>
      <c r="H278" s="60"/>
      <c r="I278" s="69">
        <v>2470633</v>
      </c>
      <c r="J278" s="60"/>
      <c r="K278" s="69">
        <v>415712</v>
      </c>
      <c r="L278" s="60"/>
      <c r="M278" s="69">
        <v>389250</v>
      </c>
      <c r="N278" s="60"/>
      <c r="O278" s="69">
        <v>981454</v>
      </c>
      <c r="P278" s="60"/>
      <c r="Q278" s="69">
        <v>0</v>
      </c>
      <c r="R278" s="60"/>
      <c r="S278" s="69">
        <v>207033</v>
      </c>
      <c r="T278" s="60"/>
      <c r="U278" s="69">
        <v>0</v>
      </c>
      <c r="V278" s="60"/>
      <c r="W278" s="60"/>
      <c r="X278" s="69">
        <v>0</v>
      </c>
      <c r="Y278" s="60"/>
      <c r="Z278" s="69">
        <v>2613474</v>
      </c>
      <c r="AA278" s="69"/>
      <c r="AB278" s="69">
        <v>0</v>
      </c>
      <c r="AC278" s="69"/>
      <c r="AD278" s="69">
        <v>464179</v>
      </c>
      <c r="AE278" s="60"/>
      <c r="AF278" s="69">
        <f>SUM(E278:AD278)</f>
        <v>9814265</v>
      </c>
      <c r="AG278" s="60"/>
      <c r="AH278" s="70">
        <f>AF278/AN278</f>
        <v>595.77885023978627</v>
      </c>
      <c r="AI278" s="60"/>
      <c r="AJ278" s="70">
        <f t="shared" si="8"/>
        <v>116.86227930727891</v>
      </c>
      <c r="AK278" s="92"/>
      <c r="AL278" s="47">
        <v>32</v>
      </c>
      <c r="AN278" s="92">
        <v>16473</v>
      </c>
    </row>
    <row r="279" spans="1:40" ht="8.85" customHeight="1" x14ac:dyDescent="0.3">
      <c r="A279" s="47">
        <v>33</v>
      </c>
      <c r="B279" s="58"/>
      <c r="C279" s="47" t="s">
        <v>245</v>
      </c>
      <c r="D279" s="60"/>
      <c r="E279" s="69">
        <v>1229836</v>
      </c>
      <c r="F279" s="60"/>
      <c r="G279" s="69">
        <v>403575</v>
      </c>
      <c r="H279" s="60"/>
      <c r="I279" s="69">
        <v>672842</v>
      </c>
      <c r="J279" s="60"/>
      <c r="K279" s="69">
        <v>56310</v>
      </c>
      <c r="L279" s="60"/>
      <c r="M279" s="69">
        <v>164193</v>
      </c>
      <c r="N279" s="60"/>
      <c r="O279" s="69">
        <v>226925</v>
      </c>
      <c r="P279" s="60"/>
      <c r="Q279" s="69">
        <v>0</v>
      </c>
      <c r="R279" s="60"/>
      <c r="S279" s="69">
        <v>145993</v>
      </c>
      <c r="T279" s="60"/>
      <c r="U279" s="69">
        <v>2425</v>
      </c>
      <c r="V279" s="60"/>
      <c r="W279" s="60"/>
      <c r="X279" s="69">
        <v>1205</v>
      </c>
      <c r="Y279" s="60"/>
      <c r="Z279" s="69">
        <v>1417813</v>
      </c>
      <c r="AA279" s="69"/>
      <c r="AB279" s="69">
        <v>0</v>
      </c>
      <c r="AC279" s="69"/>
      <c r="AD279" s="69">
        <v>661354</v>
      </c>
      <c r="AE279" s="60"/>
      <c r="AF279" s="69">
        <f>SUM(E279:AD279)</f>
        <v>4982471</v>
      </c>
      <c r="AG279" s="60"/>
      <c r="AH279" s="70">
        <f>AF279/AN279</f>
        <v>618.24928651197422</v>
      </c>
      <c r="AI279" s="60"/>
      <c r="AJ279" s="70">
        <f t="shared" si="8"/>
        <v>121.26986510650619</v>
      </c>
      <c r="AK279" s="92"/>
      <c r="AL279" s="47">
        <v>33</v>
      </c>
      <c r="AN279" s="92">
        <v>8059</v>
      </c>
    </row>
    <row r="280" spans="1:40" ht="8.85" customHeight="1" x14ac:dyDescent="0.3">
      <c r="A280" s="47">
        <v>34</v>
      </c>
      <c r="B280" s="58"/>
      <c r="C280" s="47" t="s">
        <v>246</v>
      </c>
      <c r="D280" s="60"/>
      <c r="E280" s="69">
        <v>925159</v>
      </c>
      <c r="F280" s="60"/>
      <c r="G280" s="69">
        <v>495402</v>
      </c>
      <c r="H280" s="60"/>
      <c r="I280" s="69">
        <v>2438043</v>
      </c>
      <c r="J280" s="60"/>
      <c r="K280" s="69">
        <v>16010</v>
      </c>
      <c r="L280" s="60"/>
      <c r="M280" s="69">
        <v>239788</v>
      </c>
      <c r="N280" s="60"/>
      <c r="O280" s="69">
        <v>1292086</v>
      </c>
      <c r="P280" s="60"/>
      <c r="Q280" s="69">
        <v>0</v>
      </c>
      <c r="R280" s="60"/>
      <c r="S280" s="69">
        <v>180436</v>
      </c>
      <c r="T280" s="60"/>
      <c r="U280" s="69">
        <v>0</v>
      </c>
      <c r="V280" s="60"/>
      <c r="W280" s="60"/>
      <c r="X280" s="69">
        <v>197050</v>
      </c>
      <c r="Y280" s="60"/>
      <c r="Z280" s="69">
        <v>2828431</v>
      </c>
      <c r="AA280" s="69"/>
      <c r="AB280" s="69">
        <v>0</v>
      </c>
      <c r="AC280" s="69"/>
      <c r="AD280" s="69">
        <v>45984</v>
      </c>
      <c r="AE280" s="60"/>
      <c r="AF280" s="69">
        <f>SUM(E280:AD280)</f>
        <v>8658389</v>
      </c>
      <c r="AG280" s="60"/>
      <c r="AH280" s="70">
        <f>AF280/AN280</f>
        <v>860.9315899373571</v>
      </c>
      <c r="AI280" s="60"/>
      <c r="AJ280" s="70">
        <f t="shared" si="8"/>
        <v>168.87210394801011</v>
      </c>
      <c r="AK280" s="92"/>
      <c r="AL280" s="47">
        <v>34</v>
      </c>
      <c r="AN280" s="92">
        <v>10057</v>
      </c>
    </row>
    <row r="281" spans="1:40" ht="8.85" customHeight="1" x14ac:dyDescent="0.3">
      <c r="A281" s="47">
        <v>35</v>
      </c>
      <c r="B281" s="58"/>
      <c r="C281" s="47" t="s">
        <v>247</v>
      </c>
      <c r="D281" s="60"/>
      <c r="E281" s="69">
        <v>436993</v>
      </c>
      <c r="F281" s="60"/>
      <c r="G281" s="69">
        <v>115656</v>
      </c>
      <c r="H281" s="60"/>
      <c r="I281" s="69">
        <v>196051</v>
      </c>
      <c r="J281" s="60"/>
      <c r="K281" s="69">
        <v>0</v>
      </c>
      <c r="L281" s="60"/>
      <c r="M281" s="69">
        <v>53684</v>
      </c>
      <c r="N281" s="60"/>
      <c r="O281" s="69">
        <v>88177</v>
      </c>
      <c r="P281" s="60"/>
      <c r="Q281" s="69">
        <v>0</v>
      </c>
      <c r="R281" s="60"/>
      <c r="S281" s="69">
        <v>0</v>
      </c>
      <c r="T281" s="60"/>
      <c r="U281" s="69">
        <v>0</v>
      </c>
      <c r="V281" s="60"/>
      <c r="W281" s="60"/>
      <c r="X281" s="69">
        <v>0</v>
      </c>
      <c r="Y281" s="60"/>
      <c r="Z281" s="69">
        <v>322795</v>
      </c>
      <c r="AA281" s="69"/>
      <c r="AB281" s="69">
        <v>0</v>
      </c>
      <c r="AC281" s="69"/>
      <c r="AD281" s="69">
        <v>50132</v>
      </c>
      <c r="AE281" s="60"/>
      <c r="AF281" s="69">
        <f>SUM(E281:AD281)</f>
        <v>1263488</v>
      </c>
      <c r="AG281" s="60"/>
      <c r="AH281" s="70">
        <f>AF281/AN281</f>
        <v>370.09021675454011</v>
      </c>
      <c r="AI281" s="60"/>
      <c r="AJ281" s="70">
        <f t="shared" si="8"/>
        <v>72.59335617881294</v>
      </c>
      <c r="AK281" s="92"/>
      <c r="AL281" s="47">
        <v>35</v>
      </c>
      <c r="AN281" s="92">
        <v>3414</v>
      </c>
    </row>
    <row r="282" spans="1:40" ht="8.85" customHeight="1" x14ac:dyDescent="0.3">
      <c r="B282" s="58"/>
      <c r="D282" s="60"/>
      <c r="E282" s="69"/>
      <c r="F282" s="60"/>
      <c r="G282" s="69"/>
      <c r="H282" s="60"/>
      <c r="I282" s="69"/>
      <c r="J282" s="60"/>
      <c r="K282" s="69"/>
      <c r="L282" s="60"/>
      <c r="M282" s="69"/>
      <c r="N282" s="60"/>
      <c r="O282" s="69"/>
      <c r="P282" s="60"/>
      <c r="Q282" s="69"/>
      <c r="R282" s="60"/>
      <c r="S282" s="69"/>
      <c r="T282" s="60"/>
      <c r="U282" s="69"/>
      <c r="V282" s="60"/>
      <c r="W282" s="60"/>
      <c r="X282" s="69"/>
      <c r="Y282" s="60"/>
      <c r="Z282" s="69"/>
      <c r="AA282" s="69"/>
      <c r="AB282" s="69"/>
      <c r="AC282" s="69"/>
      <c r="AD282" s="69"/>
      <c r="AE282" s="60"/>
      <c r="AF282" s="69"/>
      <c r="AG282" s="60"/>
      <c r="AH282" s="70"/>
      <c r="AI282" s="60"/>
      <c r="AJ282" s="70"/>
      <c r="AK282" s="92"/>
      <c r="AN282" s="92"/>
    </row>
    <row r="283" spans="1:40" ht="8.85" customHeight="1" x14ac:dyDescent="0.3">
      <c r="A283" s="47">
        <v>36</v>
      </c>
      <c r="B283" s="58"/>
      <c r="C283" s="47" t="s">
        <v>214</v>
      </c>
      <c r="D283" s="60"/>
      <c r="E283" s="69">
        <v>139784</v>
      </c>
      <c r="F283" s="60"/>
      <c r="G283" s="69">
        <v>104710</v>
      </c>
      <c r="H283" s="60"/>
      <c r="I283" s="69">
        <v>439101</v>
      </c>
      <c r="J283" s="60"/>
      <c r="K283" s="69">
        <v>2674</v>
      </c>
      <c r="L283" s="60"/>
      <c r="M283" s="69">
        <v>0</v>
      </c>
      <c r="N283" s="60"/>
      <c r="O283" s="69">
        <v>186160</v>
      </c>
      <c r="P283" s="60"/>
      <c r="Q283" s="69">
        <v>0</v>
      </c>
      <c r="R283" s="60"/>
      <c r="S283" s="69">
        <v>45120</v>
      </c>
      <c r="T283" s="60"/>
      <c r="U283" s="69">
        <v>0</v>
      </c>
      <c r="V283" s="60"/>
      <c r="W283" s="60"/>
      <c r="X283" s="69">
        <v>103800</v>
      </c>
      <c r="Y283" s="60"/>
      <c r="Z283" s="69">
        <v>1167059</v>
      </c>
      <c r="AA283" s="69"/>
      <c r="AB283" s="69">
        <v>15521</v>
      </c>
      <c r="AC283" s="69"/>
      <c r="AD283" s="69">
        <v>4896</v>
      </c>
      <c r="AE283" s="60"/>
      <c r="AF283" s="69">
        <f>SUM(E283:AD283)</f>
        <v>2208825</v>
      </c>
      <c r="AG283" s="60"/>
      <c r="AH283" s="70">
        <f>AF283/AN283</f>
        <v>743.46179737462137</v>
      </c>
      <c r="AI283" s="60"/>
      <c r="AJ283" s="70">
        <f>IF(AH$287,AH283/AH$287*100,0)</f>
        <v>145.83035329991404</v>
      </c>
      <c r="AK283" s="92"/>
      <c r="AL283" s="47">
        <v>36</v>
      </c>
      <c r="AN283" s="92">
        <v>2971</v>
      </c>
    </row>
    <row r="284" spans="1:40" ht="8.85" customHeight="1" x14ac:dyDescent="0.3">
      <c r="A284" s="47">
        <v>37</v>
      </c>
      <c r="B284" s="58"/>
      <c r="C284" s="47" t="s">
        <v>248</v>
      </c>
      <c r="D284" s="60"/>
      <c r="E284" s="69">
        <v>320434</v>
      </c>
      <c r="F284" s="60"/>
      <c r="G284" s="69">
        <v>222264</v>
      </c>
      <c r="H284" s="60"/>
      <c r="I284" s="69">
        <v>447374</v>
      </c>
      <c r="J284" s="60"/>
      <c r="K284" s="69">
        <v>0</v>
      </c>
      <c r="L284" s="60"/>
      <c r="M284" s="69">
        <v>136004</v>
      </c>
      <c r="N284" s="60"/>
      <c r="O284" s="69">
        <v>216986</v>
      </c>
      <c r="P284" s="60"/>
      <c r="Q284" s="69">
        <v>0</v>
      </c>
      <c r="R284" s="60"/>
      <c r="S284" s="69">
        <v>173581</v>
      </c>
      <c r="T284" s="60"/>
      <c r="U284" s="69">
        <v>0</v>
      </c>
      <c r="V284" s="60"/>
      <c r="W284" s="60"/>
      <c r="X284" s="69">
        <v>286208</v>
      </c>
      <c r="Y284" s="60"/>
      <c r="Z284" s="69">
        <v>1634458</v>
      </c>
      <c r="AA284" s="69"/>
      <c r="AB284" s="69">
        <v>0</v>
      </c>
      <c r="AC284" s="69"/>
      <c r="AD284" s="69">
        <v>20601</v>
      </c>
      <c r="AE284" s="60"/>
      <c r="AF284" s="69">
        <f>SUM(E284:AD284)</f>
        <v>3457910</v>
      </c>
      <c r="AG284" s="60"/>
      <c r="AH284" s="70">
        <f>AF284/AN284</f>
        <v>595.47270535560529</v>
      </c>
      <c r="AI284" s="60"/>
      <c r="AJ284" s="70">
        <f>IF(AH$287,AH284/AH$287*100,0)</f>
        <v>116.80222885575775</v>
      </c>
      <c r="AK284" s="92"/>
      <c r="AL284" s="47">
        <v>37</v>
      </c>
      <c r="AN284" s="92">
        <v>5807</v>
      </c>
    </row>
    <row r="285" spans="1:40" ht="8.85" customHeight="1" x14ac:dyDescent="0.3">
      <c r="A285" s="73">
        <v>38</v>
      </c>
      <c r="B285" s="58"/>
      <c r="C285" s="47" t="s">
        <v>249</v>
      </c>
      <c r="D285" s="60"/>
      <c r="E285" s="74">
        <v>689055</v>
      </c>
      <c r="F285" s="60"/>
      <c r="G285" s="74">
        <v>237468</v>
      </c>
      <c r="H285" s="60"/>
      <c r="I285" s="74">
        <v>1588808</v>
      </c>
      <c r="J285" s="60"/>
      <c r="K285" s="74">
        <v>0</v>
      </c>
      <c r="L285" s="60"/>
      <c r="M285" s="74">
        <v>132801</v>
      </c>
      <c r="N285" s="60"/>
      <c r="O285" s="74">
        <v>418954</v>
      </c>
      <c r="P285" s="60"/>
      <c r="Q285" s="74">
        <v>0</v>
      </c>
      <c r="R285" s="60"/>
      <c r="S285" s="74">
        <v>161992</v>
      </c>
      <c r="T285" s="60"/>
      <c r="U285" s="74">
        <v>0</v>
      </c>
      <c r="V285" s="60"/>
      <c r="W285" s="60"/>
      <c r="X285" s="74">
        <v>1290430</v>
      </c>
      <c r="Y285" s="60"/>
      <c r="Z285" s="74">
        <v>3004316</v>
      </c>
      <c r="AA285" s="69"/>
      <c r="AB285" s="74">
        <v>0</v>
      </c>
      <c r="AC285" s="69"/>
      <c r="AD285" s="74">
        <v>87008</v>
      </c>
      <c r="AE285" s="60"/>
      <c r="AF285" s="74">
        <f>SUM(E285:AD285)</f>
        <v>7610832</v>
      </c>
      <c r="AG285" s="60"/>
      <c r="AH285" s="70">
        <f>AF285/AN285</f>
        <v>920.85081669691465</v>
      </c>
      <c r="AI285" s="60"/>
      <c r="AJ285" s="70">
        <f t="shared" si="8"/>
        <v>180.62528620789286</v>
      </c>
      <c r="AK285" s="92"/>
      <c r="AL285" s="73">
        <v>38</v>
      </c>
      <c r="AN285" s="92">
        <v>8265</v>
      </c>
    </row>
    <row r="286" spans="1:40" ht="8.85" customHeight="1" x14ac:dyDescent="0.3">
      <c r="A286" s="60"/>
      <c r="B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92"/>
      <c r="AE286" s="60"/>
      <c r="AF286" s="60"/>
      <c r="AG286" s="60"/>
      <c r="AH286" s="60"/>
      <c r="AI286" s="60"/>
      <c r="AJ286" s="60"/>
      <c r="AK286" s="60"/>
      <c r="AL286" s="60"/>
      <c r="AM286" s="60"/>
      <c r="AN286" s="60"/>
    </row>
    <row r="287" spans="1:40" ht="8.85" customHeight="1" x14ac:dyDescent="0.3">
      <c r="A287" s="73">
        <f>A285</f>
        <v>38</v>
      </c>
      <c r="B287" s="60"/>
      <c r="C287" s="58" t="s">
        <v>65</v>
      </c>
      <c r="D287" s="60"/>
      <c r="E287" s="75">
        <f>SUM(E241:E285)</f>
        <v>31627652</v>
      </c>
      <c r="F287" s="60"/>
      <c r="G287" s="75">
        <f>SUM(G241:G285)</f>
        <v>10763224</v>
      </c>
      <c r="H287" s="60"/>
      <c r="I287" s="75">
        <f>SUM(I241:I285)</f>
        <v>37574437</v>
      </c>
      <c r="J287" s="60"/>
      <c r="K287" s="75">
        <f>SUM(K241:K285)</f>
        <v>1568769</v>
      </c>
      <c r="L287" s="60"/>
      <c r="M287" s="75">
        <f>SUM(M241:M285)</f>
        <v>6025763</v>
      </c>
      <c r="N287" s="92"/>
      <c r="O287" s="75">
        <f>SUM(O241:O285)</f>
        <v>13158213</v>
      </c>
      <c r="P287" s="92"/>
      <c r="Q287" s="75">
        <f>SUM(Q241:Q285)</f>
        <v>0</v>
      </c>
      <c r="R287" s="60"/>
      <c r="S287" s="75">
        <f>SUM(S241:S285)</f>
        <v>5668222</v>
      </c>
      <c r="T287" s="60"/>
      <c r="U287" s="75">
        <f>SUM(U241:U285)</f>
        <v>11898</v>
      </c>
      <c r="V287" s="60"/>
      <c r="W287" s="60"/>
      <c r="X287" s="75">
        <f>SUM(X241:X285)</f>
        <v>10030814</v>
      </c>
      <c r="Y287" s="60"/>
      <c r="Z287" s="75">
        <f>SUM(Z241:Z285)</f>
        <v>74043257</v>
      </c>
      <c r="AA287" s="76"/>
      <c r="AB287" s="75">
        <f>SUM(AB241:AB285)</f>
        <v>33129</v>
      </c>
      <c r="AC287" s="76"/>
      <c r="AD287" s="75">
        <f>SUM(AD241:AD285)</f>
        <v>3096540</v>
      </c>
      <c r="AE287" s="60"/>
      <c r="AF287" s="75">
        <f>SUM(AF241:AF285)</f>
        <v>193601918</v>
      </c>
      <c r="AG287" s="95"/>
      <c r="AH287" s="78">
        <f>AF287/AN287</f>
        <v>509.81279311970212</v>
      </c>
      <c r="AI287" s="60"/>
      <c r="AJ287" s="70">
        <f>IF(AH$287,AH287/AH$287*100,0)</f>
        <v>100</v>
      </c>
      <c r="AK287" s="92"/>
      <c r="AL287" s="73">
        <f>AL285</f>
        <v>38</v>
      </c>
      <c r="AN287" s="97">
        <f>SUM(AN241:AN285)</f>
        <v>379751</v>
      </c>
    </row>
    <row r="288" spans="1:40" ht="8.85" customHeight="1" x14ac:dyDescent="0.3">
      <c r="A288" s="60"/>
      <c r="B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row>
    <row r="289" spans="1:40" ht="12" thickBot="1" x14ac:dyDescent="0.35">
      <c r="A289" s="85">
        <f>A60+A219+A287</f>
        <v>171</v>
      </c>
      <c r="B289" s="60"/>
      <c r="C289" s="58" t="s">
        <v>250</v>
      </c>
      <c r="D289" s="60"/>
      <c r="E289" s="86">
        <f>E60+E219+E287</f>
        <v>1518156110</v>
      </c>
      <c r="F289" s="60"/>
      <c r="G289" s="86">
        <f>G60+G219+G287</f>
        <v>327252248</v>
      </c>
      <c r="H289" s="60"/>
      <c r="I289" s="86">
        <f>I60+I219+I287</f>
        <v>847427680</v>
      </c>
      <c r="J289" s="60"/>
      <c r="K289" s="86">
        <f>K60+K219+K287</f>
        <v>13195760</v>
      </c>
      <c r="L289" s="60"/>
      <c r="M289" s="86">
        <f>M60+M219+M287</f>
        <v>201160848</v>
      </c>
      <c r="N289" s="92"/>
      <c r="O289" s="86">
        <f>O60+O219+O287</f>
        <v>124131475</v>
      </c>
      <c r="P289" s="92"/>
      <c r="Q289" s="86">
        <f>Q60+Q219+Q287</f>
        <v>227799674</v>
      </c>
      <c r="R289" s="60"/>
      <c r="S289" s="86">
        <f>S60+S219+S287</f>
        <v>63159299</v>
      </c>
      <c r="T289" s="60"/>
      <c r="U289" s="86">
        <f>U60+U219+U287</f>
        <v>7214776</v>
      </c>
      <c r="V289" s="60"/>
      <c r="W289" s="60"/>
      <c r="X289" s="86">
        <f>X60+X219+X287</f>
        <v>172395347</v>
      </c>
      <c r="Y289" s="60"/>
      <c r="Z289" s="86">
        <f>Z60+Z219+Z287</f>
        <v>624769802</v>
      </c>
      <c r="AA289" s="76"/>
      <c r="AB289" s="86">
        <f>AB60+AB219+AB287</f>
        <v>18126081</v>
      </c>
      <c r="AC289" s="76"/>
      <c r="AD289" s="86">
        <f>(AD60+AD219+AD287)</f>
        <v>155433802</v>
      </c>
      <c r="AE289" s="60"/>
      <c r="AF289" s="86">
        <f>AF60+AF219+AF287</f>
        <v>4300222902</v>
      </c>
      <c r="AG289" s="95"/>
      <c r="AH289" s="78">
        <f>AF289/AN289</f>
        <v>480.4623307449674</v>
      </c>
      <c r="AI289" s="60"/>
      <c r="AJ289" s="70"/>
      <c r="AK289" s="92"/>
      <c r="AL289" s="85">
        <f>AL60+AL219+AL287</f>
        <v>171</v>
      </c>
      <c r="AN289" s="97">
        <f>AN60+AN219+AN287</f>
        <v>8950177</v>
      </c>
    </row>
    <row r="290" spans="1:40" ht="8.85" customHeight="1" thickTop="1" x14ac:dyDescent="0.3">
      <c r="A290" s="60"/>
      <c r="B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row>
    <row r="291" spans="1:40" ht="8.85" customHeight="1" x14ac:dyDescent="0.3">
      <c r="A291" s="60"/>
      <c r="B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row>
    <row r="292" spans="1:40" ht="11.1" customHeight="1" x14ac:dyDescent="0.3">
      <c r="A292" s="60"/>
      <c r="B292" s="60"/>
      <c r="C292" s="47" t="s">
        <v>251</v>
      </c>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row>
    <row r="293" spans="1:40" ht="5.7" customHeight="1" x14ac:dyDescent="0.3">
      <c r="A293" s="60"/>
      <c r="B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row>
    <row r="294" spans="1:40" ht="8.85" customHeight="1" x14ac:dyDescent="0.3">
      <c r="A294" s="60"/>
      <c r="B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row>
    <row r="295" spans="1:40" ht="8.85" customHeight="1" x14ac:dyDescent="0.3">
      <c r="A295" s="60"/>
      <c r="B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row>
    <row r="296" spans="1:40" ht="8.85" customHeight="1" x14ac:dyDescent="0.3">
      <c r="A296" s="60"/>
      <c r="B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row>
    <row r="297" spans="1:40" ht="8.85" customHeight="1" x14ac:dyDescent="0.3">
      <c r="A297" s="60"/>
      <c r="B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row>
    <row r="298" spans="1:40" ht="8.85" customHeight="1" x14ac:dyDescent="0.3">
      <c r="A298" s="60"/>
      <c r="B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row>
    <row r="299" spans="1:40" ht="8.85" customHeight="1" x14ac:dyDescent="0.3">
      <c r="A299" s="60"/>
      <c r="B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row>
    <row r="300" spans="1:40" ht="8.85" hidden="1" customHeight="1" x14ac:dyDescent="0.3">
      <c r="A300" s="60"/>
      <c r="B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row>
    <row r="301" spans="1:40" ht="8.85" hidden="1" customHeight="1" x14ac:dyDescent="0.3">
      <c r="A301" s="60"/>
      <c r="B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row>
    <row r="302" spans="1:40" ht="8.85" customHeight="1" x14ac:dyDescent="0.3">
      <c r="A302" s="60"/>
      <c r="B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row>
    <row r="303" spans="1:40" ht="8.85" customHeight="1" x14ac:dyDescent="0.3">
      <c r="A303" s="60"/>
      <c r="B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row>
    <row r="304" spans="1:40" s="46" customFormat="1" ht="10.5" customHeight="1" x14ac:dyDescent="0.3">
      <c r="A304" s="80" t="s">
        <v>348</v>
      </c>
      <c r="AM304" s="81" t="s">
        <v>349</v>
      </c>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0CB76-A56E-47C8-862A-B6D0C16D4382}">
  <sheetPr transitionEvaluation="1" transitionEntry="1"/>
  <dimension ref="A1:CD304"/>
  <sheetViews>
    <sheetView showGridLines="0" zoomScale="130" zoomScaleNormal="13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47" customWidth="1"/>
    <col min="2" max="2" width="1.44140625" style="47" customWidth="1"/>
    <col min="3" max="3" width="13.109375" style="47" customWidth="1"/>
    <col min="4" max="4" width="1.109375" style="47" customWidth="1"/>
    <col min="5" max="5" width="11.5546875" style="47" customWidth="1"/>
    <col min="6" max="6" width="1.44140625" style="47" customWidth="1"/>
    <col min="7" max="7" width="6.88671875" style="47" customWidth="1"/>
    <col min="8" max="8" width="1.44140625" style="47" customWidth="1"/>
    <col min="9" max="9" width="6.88671875" style="47" customWidth="1"/>
    <col min="10" max="10" width="1.6640625" style="47" customWidth="1"/>
    <col min="11" max="11" width="10.77734375" style="47" customWidth="1"/>
    <col min="12" max="12" width="0.77734375" style="47" customWidth="1"/>
    <col min="13" max="13" width="6.77734375" style="47" customWidth="1"/>
    <col min="14" max="14" width="1.88671875" style="47" customWidth="1"/>
    <col min="15" max="15" width="6.109375" style="47" customWidth="1"/>
    <col min="16" max="16" width="1.109375" style="47" customWidth="1"/>
    <col min="17" max="17" width="11.5546875" style="47" customWidth="1"/>
    <col min="18" max="18" width="1.44140625" style="47" customWidth="1"/>
    <col min="19" max="19" width="7.33203125" style="47" customWidth="1"/>
    <col min="20" max="20" width="1.44140625" style="47" customWidth="1"/>
    <col min="21" max="21" width="6.109375" style="47" customWidth="1"/>
    <col min="22" max="22" width="1.109375" style="47" customWidth="1"/>
    <col min="23" max="23" width="11.5546875" style="47" customWidth="1"/>
    <col min="24" max="24" width="1.109375" style="47" customWidth="1"/>
    <col min="25" max="25" width="7.33203125" style="47" customWidth="1"/>
    <col min="26" max="26" width="1.44140625" style="47" customWidth="1"/>
    <col min="27" max="27" width="6.109375" style="47" customWidth="1"/>
    <col min="28" max="28" width="1.109375" style="47" customWidth="1"/>
    <col min="29" max="29" width="11.5546875" style="47" customWidth="1"/>
    <col min="30" max="30" width="0.77734375" style="47" customWidth="1"/>
    <col min="31" max="31" width="7.33203125" style="47" customWidth="1"/>
    <col min="32" max="32" width="1.5546875" style="47" customWidth="1"/>
    <col min="33" max="33" width="7.6640625" style="47" customWidth="1"/>
    <col min="34" max="35" width="1.44140625" style="47" customWidth="1"/>
    <col min="36" max="36" width="13.109375" style="47" customWidth="1"/>
    <col min="37" max="37" width="1.44140625" style="47" customWidth="1"/>
    <col min="38" max="38" width="8.44140625" style="47" customWidth="1"/>
    <col min="39" max="39" width="1.44140625" style="47" customWidth="1"/>
    <col min="40" max="40" width="7.6640625" style="47" customWidth="1"/>
    <col min="41" max="41" width="1.44140625" style="47" customWidth="1"/>
    <col min="42" max="42" width="13.109375" style="47" customWidth="1"/>
    <col min="43" max="43" width="1.44140625" style="47" customWidth="1"/>
    <col min="44" max="44" width="8.44140625" style="47" customWidth="1"/>
    <col min="45" max="45" width="1.44140625" style="47" customWidth="1"/>
    <col min="46" max="46" width="8.44140625" style="47" customWidth="1"/>
    <col min="47" max="47" width="1.44140625" style="47" customWidth="1"/>
    <col min="48" max="48" width="13.109375" style="47" customWidth="1"/>
    <col min="49" max="49" width="1.44140625" style="47" customWidth="1"/>
    <col min="50" max="50" width="8.44140625" style="47" customWidth="1"/>
    <col min="51" max="51" width="1.44140625" style="47" customWidth="1"/>
    <col min="52" max="52" width="8.44140625" style="47" customWidth="1"/>
    <col min="53" max="53" width="1.44140625" style="47" customWidth="1"/>
    <col min="54" max="54" width="11.5546875" style="47" customWidth="1"/>
    <col min="55" max="55" width="1.44140625" style="47" customWidth="1"/>
    <col min="56" max="56" width="8.44140625" style="47" customWidth="1"/>
    <col min="57" max="57" width="1.44140625" style="47" customWidth="1"/>
    <col min="58" max="58" width="8.44140625" style="47" customWidth="1"/>
    <col min="59" max="59" width="1.44140625" style="47" customWidth="1"/>
    <col min="60" max="60" width="13.109375" style="47" customWidth="1"/>
    <col min="61" max="61" width="1.44140625" style="47" customWidth="1"/>
    <col min="62" max="62" width="4.5546875" style="47" customWidth="1"/>
    <col min="63" max="63" width="4.88671875" style="47" customWidth="1"/>
    <col min="64" max="64" width="8.44140625" style="47" hidden="1" customWidth="1"/>
    <col min="65" max="65" width="1.44140625" style="47" hidden="1" customWidth="1"/>
    <col min="66" max="66" width="11.5546875" style="47" hidden="1" customWidth="1"/>
    <col min="67" max="67" width="1.44140625" style="47" hidden="1" customWidth="1"/>
    <col min="68" max="68" width="11.5546875" style="47" hidden="1" customWidth="1"/>
    <col min="69" max="69" width="1.44140625" style="47" hidden="1" customWidth="1"/>
    <col min="70" max="70" width="11.5546875" style="47" hidden="1" customWidth="1"/>
    <col min="71" max="71" width="1.44140625" style="47" hidden="1" customWidth="1"/>
    <col min="72" max="72" width="11.5546875" style="47" hidden="1" customWidth="1"/>
    <col min="73" max="73" width="1.44140625" style="47" hidden="1" customWidth="1"/>
    <col min="74" max="74" width="11.5546875" style="47" hidden="1" customWidth="1"/>
    <col min="75" max="75" width="1.44140625" style="47" hidden="1" customWidth="1"/>
    <col min="76" max="76" width="11.5546875" style="47" hidden="1" customWidth="1"/>
    <col min="77" max="77" width="1.44140625" style="47" hidden="1" customWidth="1"/>
    <col min="78" max="78" width="11.5546875" style="47" hidden="1" customWidth="1"/>
    <col min="79" max="79" width="1.44140625" style="47" hidden="1" customWidth="1"/>
    <col min="80" max="80" width="11.5546875" style="47" hidden="1" customWidth="1"/>
    <col min="81" max="81" width="1.44140625" style="47" hidden="1" customWidth="1"/>
    <col min="82" max="82" width="11.5546875" style="47" hidden="1" customWidth="1"/>
    <col min="83" max="256" width="11.5546875" style="47"/>
    <col min="257" max="257" width="3.77734375" style="47" customWidth="1"/>
    <col min="258" max="258" width="1.44140625" style="47" customWidth="1"/>
    <col min="259" max="259" width="13.109375" style="47" customWidth="1"/>
    <col min="260" max="260" width="1.109375" style="47" customWidth="1"/>
    <col min="261" max="261" width="11.5546875" style="47"/>
    <col min="262" max="262" width="1.44140625" style="47" customWidth="1"/>
    <col min="263" max="263" width="6.88671875" style="47" customWidth="1"/>
    <col min="264" max="264" width="1.44140625" style="47" customWidth="1"/>
    <col min="265" max="265" width="6.88671875" style="47" customWidth="1"/>
    <col min="266" max="266" width="1.6640625" style="47" customWidth="1"/>
    <col min="267" max="267" width="10.77734375" style="47" customWidth="1"/>
    <col min="268" max="268" width="0.77734375" style="47" customWidth="1"/>
    <col min="269" max="269" width="6.77734375" style="47" customWidth="1"/>
    <col min="270" max="270" width="1.88671875" style="47" customWidth="1"/>
    <col min="271" max="271" width="6.109375" style="47" customWidth="1"/>
    <col min="272" max="272" width="1.109375" style="47" customWidth="1"/>
    <col min="273" max="273" width="11.5546875" style="47"/>
    <col min="274" max="274" width="1.44140625" style="47" customWidth="1"/>
    <col min="275" max="275" width="7.33203125" style="47" customWidth="1"/>
    <col min="276" max="276" width="1.44140625" style="47" customWidth="1"/>
    <col min="277" max="277" width="6.109375" style="47" customWidth="1"/>
    <col min="278" max="278" width="1.109375" style="47" customWidth="1"/>
    <col min="279" max="279" width="11.5546875" style="47"/>
    <col min="280" max="280" width="1.109375" style="47" customWidth="1"/>
    <col min="281" max="281" width="7.33203125" style="47" customWidth="1"/>
    <col min="282" max="282" width="1.44140625" style="47" customWidth="1"/>
    <col min="283" max="283" width="6.109375" style="47" customWidth="1"/>
    <col min="284" max="284" width="1.109375" style="47" customWidth="1"/>
    <col min="285" max="285" width="11.5546875" style="47"/>
    <col min="286" max="286" width="0.77734375" style="47" customWidth="1"/>
    <col min="287" max="287" width="7.33203125" style="47" customWidth="1"/>
    <col min="288" max="288" width="1.5546875" style="47" customWidth="1"/>
    <col min="289" max="289" width="7.6640625" style="47" customWidth="1"/>
    <col min="290" max="291" width="1.44140625" style="47" customWidth="1"/>
    <col min="292" max="292" width="13.109375" style="47" customWidth="1"/>
    <col min="293" max="293" width="1.44140625" style="47" customWidth="1"/>
    <col min="294" max="294" width="8.44140625" style="47" customWidth="1"/>
    <col min="295" max="295" width="1.44140625" style="47" customWidth="1"/>
    <col min="296" max="296" width="7.6640625" style="47" customWidth="1"/>
    <col min="297" max="297" width="1.44140625" style="47" customWidth="1"/>
    <col min="298" max="298" width="13.109375" style="47" customWidth="1"/>
    <col min="299" max="299" width="1.44140625" style="47" customWidth="1"/>
    <col min="300" max="300" width="8.44140625" style="47" customWidth="1"/>
    <col min="301" max="301" width="1.44140625" style="47" customWidth="1"/>
    <col min="302" max="302" width="8.44140625" style="47" customWidth="1"/>
    <col min="303" max="303" width="1.44140625" style="47" customWidth="1"/>
    <col min="304" max="304" width="13.109375" style="47" customWidth="1"/>
    <col min="305" max="305" width="1.44140625" style="47" customWidth="1"/>
    <col min="306" max="306" width="8.44140625" style="47" customWidth="1"/>
    <col min="307" max="307" width="1.44140625" style="47" customWidth="1"/>
    <col min="308" max="308" width="8.44140625" style="47" customWidth="1"/>
    <col min="309" max="309" width="1.44140625" style="47" customWidth="1"/>
    <col min="310" max="310" width="11.5546875" style="47"/>
    <col min="311" max="311" width="1.44140625" style="47" customWidth="1"/>
    <col min="312" max="312" width="8.44140625" style="47" customWidth="1"/>
    <col min="313" max="313" width="1.44140625" style="47" customWidth="1"/>
    <col min="314" max="314" width="8.44140625" style="47" customWidth="1"/>
    <col min="315" max="315" width="1.44140625" style="47" customWidth="1"/>
    <col min="316" max="316" width="13.109375" style="47" customWidth="1"/>
    <col min="317" max="317" width="1.44140625" style="47" customWidth="1"/>
    <col min="318" max="318" width="4.5546875" style="47" customWidth="1"/>
    <col min="319" max="319" width="4.88671875" style="47" customWidth="1"/>
    <col min="320" max="320" width="8.44140625" style="47" customWidth="1"/>
    <col min="321" max="321" width="1.44140625" style="47" customWidth="1"/>
    <col min="322" max="322" width="11.5546875" style="47"/>
    <col min="323" max="323" width="1.44140625" style="47" customWidth="1"/>
    <col min="324" max="324" width="11.5546875" style="47"/>
    <col min="325" max="325" width="1.44140625" style="47" customWidth="1"/>
    <col min="326" max="326" width="11.5546875" style="47"/>
    <col min="327" max="327" width="1.44140625" style="47" customWidth="1"/>
    <col min="328" max="328" width="11.5546875" style="47"/>
    <col min="329" max="329" width="1.44140625" style="47" customWidth="1"/>
    <col min="330" max="330" width="11.5546875" style="47"/>
    <col min="331" max="331" width="1.44140625" style="47" customWidth="1"/>
    <col min="332" max="332" width="11.5546875" style="47"/>
    <col min="333" max="333" width="1.44140625" style="47" customWidth="1"/>
    <col min="334" max="334" width="11.5546875" style="47"/>
    <col min="335" max="335" width="1.44140625" style="47" customWidth="1"/>
    <col min="336" max="336" width="11.5546875" style="47"/>
    <col min="337" max="337" width="1.44140625" style="47" customWidth="1"/>
    <col min="338" max="512" width="11.5546875" style="47"/>
    <col min="513" max="513" width="3.77734375" style="47" customWidth="1"/>
    <col min="514" max="514" width="1.44140625" style="47" customWidth="1"/>
    <col min="515" max="515" width="13.109375" style="47" customWidth="1"/>
    <col min="516" max="516" width="1.109375" style="47" customWidth="1"/>
    <col min="517" max="517" width="11.5546875" style="47"/>
    <col min="518" max="518" width="1.44140625" style="47" customWidth="1"/>
    <col min="519" max="519" width="6.88671875" style="47" customWidth="1"/>
    <col min="520" max="520" width="1.44140625" style="47" customWidth="1"/>
    <col min="521" max="521" width="6.88671875" style="47" customWidth="1"/>
    <col min="522" max="522" width="1.6640625" style="47" customWidth="1"/>
    <col min="523" max="523" width="10.77734375" style="47" customWidth="1"/>
    <col min="524" max="524" width="0.77734375" style="47" customWidth="1"/>
    <col min="525" max="525" width="6.77734375" style="47" customWidth="1"/>
    <col min="526" max="526" width="1.88671875" style="47" customWidth="1"/>
    <col min="527" max="527" width="6.109375" style="47" customWidth="1"/>
    <col min="528" max="528" width="1.109375" style="47" customWidth="1"/>
    <col min="529" max="529" width="11.5546875" style="47"/>
    <col min="530" max="530" width="1.44140625" style="47" customWidth="1"/>
    <col min="531" max="531" width="7.33203125" style="47" customWidth="1"/>
    <col min="532" max="532" width="1.44140625" style="47" customWidth="1"/>
    <col min="533" max="533" width="6.109375" style="47" customWidth="1"/>
    <col min="534" max="534" width="1.109375" style="47" customWidth="1"/>
    <col min="535" max="535" width="11.5546875" style="47"/>
    <col min="536" max="536" width="1.109375" style="47" customWidth="1"/>
    <col min="537" max="537" width="7.33203125" style="47" customWidth="1"/>
    <col min="538" max="538" width="1.44140625" style="47" customWidth="1"/>
    <col min="539" max="539" width="6.109375" style="47" customWidth="1"/>
    <col min="540" max="540" width="1.109375" style="47" customWidth="1"/>
    <col min="541" max="541" width="11.5546875" style="47"/>
    <col min="542" max="542" width="0.77734375" style="47" customWidth="1"/>
    <col min="543" max="543" width="7.33203125" style="47" customWidth="1"/>
    <col min="544" max="544" width="1.5546875" style="47" customWidth="1"/>
    <col min="545" max="545" width="7.6640625" style="47" customWidth="1"/>
    <col min="546" max="547" width="1.44140625" style="47" customWidth="1"/>
    <col min="548" max="548" width="13.109375" style="47" customWidth="1"/>
    <col min="549" max="549" width="1.44140625" style="47" customWidth="1"/>
    <col min="550" max="550" width="8.44140625" style="47" customWidth="1"/>
    <col min="551" max="551" width="1.44140625" style="47" customWidth="1"/>
    <col min="552" max="552" width="7.6640625" style="47" customWidth="1"/>
    <col min="553" max="553" width="1.44140625" style="47" customWidth="1"/>
    <col min="554" max="554" width="13.109375" style="47" customWidth="1"/>
    <col min="555" max="555" width="1.44140625" style="47" customWidth="1"/>
    <col min="556" max="556" width="8.44140625" style="47" customWidth="1"/>
    <col min="557" max="557" width="1.44140625" style="47" customWidth="1"/>
    <col min="558" max="558" width="8.44140625" style="47" customWidth="1"/>
    <col min="559" max="559" width="1.44140625" style="47" customWidth="1"/>
    <col min="560" max="560" width="13.109375" style="47" customWidth="1"/>
    <col min="561" max="561" width="1.44140625" style="47" customWidth="1"/>
    <col min="562" max="562" width="8.44140625" style="47" customWidth="1"/>
    <col min="563" max="563" width="1.44140625" style="47" customWidth="1"/>
    <col min="564" max="564" width="8.44140625" style="47" customWidth="1"/>
    <col min="565" max="565" width="1.44140625" style="47" customWidth="1"/>
    <col min="566" max="566" width="11.5546875" style="47"/>
    <col min="567" max="567" width="1.44140625" style="47" customWidth="1"/>
    <col min="568" max="568" width="8.44140625" style="47" customWidth="1"/>
    <col min="569" max="569" width="1.44140625" style="47" customWidth="1"/>
    <col min="570" max="570" width="8.44140625" style="47" customWidth="1"/>
    <col min="571" max="571" width="1.44140625" style="47" customWidth="1"/>
    <col min="572" max="572" width="13.109375" style="47" customWidth="1"/>
    <col min="573" max="573" width="1.44140625" style="47" customWidth="1"/>
    <col min="574" max="574" width="4.5546875" style="47" customWidth="1"/>
    <col min="575" max="575" width="4.88671875" style="47" customWidth="1"/>
    <col min="576" max="576" width="8.44140625" style="47" customWidth="1"/>
    <col min="577" max="577" width="1.44140625" style="47" customWidth="1"/>
    <col min="578" max="578" width="11.5546875" style="47"/>
    <col min="579" max="579" width="1.44140625" style="47" customWidth="1"/>
    <col min="580" max="580" width="11.5546875" style="47"/>
    <col min="581" max="581" width="1.44140625" style="47" customWidth="1"/>
    <col min="582" max="582" width="11.5546875" style="47"/>
    <col min="583" max="583" width="1.44140625" style="47" customWidth="1"/>
    <col min="584" max="584" width="11.5546875" style="47"/>
    <col min="585" max="585" width="1.44140625" style="47" customWidth="1"/>
    <col min="586" max="586" width="11.5546875" style="47"/>
    <col min="587" max="587" width="1.44140625" style="47" customWidth="1"/>
    <col min="588" max="588" width="11.5546875" style="47"/>
    <col min="589" max="589" width="1.44140625" style="47" customWidth="1"/>
    <col min="590" max="590" width="11.5546875" style="47"/>
    <col min="591" max="591" width="1.44140625" style="47" customWidth="1"/>
    <col min="592" max="592" width="11.5546875" style="47"/>
    <col min="593" max="593" width="1.44140625" style="47" customWidth="1"/>
    <col min="594" max="768" width="11.5546875" style="47"/>
    <col min="769" max="769" width="3.77734375" style="47" customWidth="1"/>
    <col min="770" max="770" width="1.44140625" style="47" customWidth="1"/>
    <col min="771" max="771" width="13.109375" style="47" customWidth="1"/>
    <col min="772" max="772" width="1.109375" style="47" customWidth="1"/>
    <col min="773" max="773" width="11.5546875" style="47"/>
    <col min="774" max="774" width="1.44140625" style="47" customWidth="1"/>
    <col min="775" max="775" width="6.88671875" style="47" customWidth="1"/>
    <col min="776" max="776" width="1.44140625" style="47" customWidth="1"/>
    <col min="777" max="777" width="6.88671875" style="47" customWidth="1"/>
    <col min="778" max="778" width="1.6640625" style="47" customWidth="1"/>
    <col min="779" max="779" width="10.77734375" style="47" customWidth="1"/>
    <col min="780" max="780" width="0.77734375" style="47" customWidth="1"/>
    <col min="781" max="781" width="6.77734375" style="47" customWidth="1"/>
    <col min="782" max="782" width="1.88671875" style="47" customWidth="1"/>
    <col min="783" max="783" width="6.109375" style="47" customWidth="1"/>
    <col min="784" max="784" width="1.109375" style="47" customWidth="1"/>
    <col min="785" max="785" width="11.5546875" style="47"/>
    <col min="786" max="786" width="1.44140625" style="47" customWidth="1"/>
    <col min="787" max="787" width="7.33203125" style="47" customWidth="1"/>
    <col min="788" max="788" width="1.44140625" style="47" customWidth="1"/>
    <col min="789" max="789" width="6.109375" style="47" customWidth="1"/>
    <col min="790" max="790" width="1.109375" style="47" customWidth="1"/>
    <col min="791" max="791" width="11.5546875" style="47"/>
    <col min="792" max="792" width="1.109375" style="47" customWidth="1"/>
    <col min="793" max="793" width="7.33203125" style="47" customWidth="1"/>
    <col min="794" max="794" width="1.44140625" style="47" customWidth="1"/>
    <col min="795" max="795" width="6.109375" style="47" customWidth="1"/>
    <col min="796" max="796" width="1.109375" style="47" customWidth="1"/>
    <col min="797" max="797" width="11.5546875" style="47"/>
    <col min="798" max="798" width="0.77734375" style="47" customWidth="1"/>
    <col min="799" max="799" width="7.33203125" style="47" customWidth="1"/>
    <col min="800" max="800" width="1.5546875" style="47" customWidth="1"/>
    <col min="801" max="801" width="7.6640625" style="47" customWidth="1"/>
    <col min="802" max="803" width="1.44140625" style="47" customWidth="1"/>
    <col min="804" max="804" width="13.109375" style="47" customWidth="1"/>
    <col min="805" max="805" width="1.44140625" style="47" customWidth="1"/>
    <col min="806" max="806" width="8.44140625" style="47" customWidth="1"/>
    <col min="807" max="807" width="1.44140625" style="47" customWidth="1"/>
    <col min="808" max="808" width="7.6640625" style="47" customWidth="1"/>
    <col min="809" max="809" width="1.44140625" style="47" customWidth="1"/>
    <col min="810" max="810" width="13.109375" style="47" customWidth="1"/>
    <col min="811" max="811" width="1.44140625" style="47" customWidth="1"/>
    <col min="812" max="812" width="8.44140625" style="47" customWidth="1"/>
    <col min="813" max="813" width="1.44140625" style="47" customWidth="1"/>
    <col min="814" max="814" width="8.44140625" style="47" customWidth="1"/>
    <col min="815" max="815" width="1.44140625" style="47" customWidth="1"/>
    <col min="816" max="816" width="13.109375" style="47" customWidth="1"/>
    <col min="817" max="817" width="1.44140625" style="47" customWidth="1"/>
    <col min="818" max="818" width="8.44140625" style="47" customWidth="1"/>
    <col min="819" max="819" width="1.44140625" style="47" customWidth="1"/>
    <col min="820" max="820" width="8.44140625" style="47" customWidth="1"/>
    <col min="821" max="821" width="1.44140625" style="47" customWidth="1"/>
    <col min="822" max="822" width="11.5546875" style="47"/>
    <col min="823" max="823" width="1.44140625" style="47" customWidth="1"/>
    <col min="824" max="824" width="8.44140625" style="47" customWidth="1"/>
    <col min="825" max="825" width="1.44140625" style="47" customWidth="1"/>
    <col min="826" max="826" width="8.44140625" style="47" customWidth="1"/>
    <col min="827" max="827" width="1.44140625" style="47" customWidth="1"/>
    <col min="828" max="828" width="13.109375" style="47" customWidth="1"/>
    <col min="829" max="829" width="1.44140625" style="47" customWidth="1"/>
    <col min="830" max="830" width="4.5546875" style="47" customWidth="1"/>
    <col min="831" max="831" width="4.88671875" style="47" customWidth="1"/>
    <col min="832" max="832" width="8.44140625" style="47" customWidth="1"/>
    <col min="833" max="833" width="1.44140625" style="47" customWidth="1"/>
    <col min="834" max="834" width="11.5546875" style="47"/>
    <col min="835" max="835" width="1.44140625" style="47" customWidth="1"/>
    <col min="836" max="836" width="11.5546875" style="47"/>
    <col min="837" max="837" width="1.44140625" style="47" customWidth="1"/>
    <col min="838" max="838" width="11.5546875" style="47"/>
    <col min="839" max="839" width="1.44140625" style="47" customWidth="1"/>
    <col min="840" max="840" width="11.5546875" style="47"/>
    <col min="841" max="841" width="1.44140625" style="47" customWidth="1"/>
    <col min="842" max="842" width="11.5546875" style="47"/>
    <col min="843" max="843" width="1.44140625" style="47" customWidth="1"/>
    <col min="844" max="844" width="11.5546875" style="47"/>
    <col min="845" max="845" width="1.44140625" style="47" customWidth="1"/>
    <col min="846" max="846" width="11.5546875" style="47"/>
    <col min="847" max="847" width="1.44140625" style="47" customWidth="1"/>
    <col min="848" max="848" width="11.5546875" style="47"/>
    <col min="849" max="849" width="1.44140625" style="47" customWidth="1"/>
    <col min="850" max="1024" width="11.5546875" style="47"/>
    <col min="1025" max="1025" width="3.77734375" style="47" customWidth="1"/>
    <col min="1026" max="1026" width="1.44140625" style="47" customWidth="1"/>
    <col min="1027" max="1027" width="13.109375" style="47" customWidth="1"/>
    <col min="1028" max="1028" width="1.109375" style="47" customWidth="1"/>
    <col min="1029" max="1029" width="11.5546875" style="47"/>
    <col min="1030" max="1030" width="1.44140625" style="47" customWidth="1"/>
    <col min="1031" max="1031" width="6.88671875" style="47" customWidth="1"/>
    <col min="1032" max="1032" width="1.44140625" style="47" customWidth="1"/>
    <col min="1033" max="1033" width="6.88671875" style="47" customWidth="1"/>
    <col min="1034" max="1034" width="1.6640625" style="47" customWidth="1"/>
    <col min="1035" max="1035" width="10.77734375" style="47" customWidth="1"/>
    <col min="1036" max="1036" width="0.77734375" style="47" customWidth="1"/>
    <col min="1037" max="1037" width="6.77734375" style="47" customWidth="1"/>
    <col min="1038" max="1038" width="1.88671875" style="47" customWidth="1"/>
    <col min="1039" max="1039" width="6.109375" style="47" customWidth="1"/>
    <col min="1040" max="1040" width="1.109375" style="47" customWidth="1"/>
    <col min="1041" max="1041" width="11.5546875" style="47"/>
    <col min="1042" max="1042" width="1.44140625" style="47" customWidth="1"/>
    <col min="1043" max="1043" width="7.33203125" style="47" customWidth="1"/>
    <col min="1044" max="1044" width="1.44140625" style="47" customWidth="1"/>
    <col min="1045" max="1045" width="6.109375" style="47" customWidth="1"/>
    <col min="1046" max="1046" width="1.109375" style="47" customWidth="1"/>
    <col min="1047" max="1047" width="11.5546875" style="47"/>
    <col min="1048" max="1048" width="1.109375" style="47" customWidth="1"/>
    <col min="1049" max="1049" width="7.33203125" style="47" customWidth="1"/>
    <col min="1050" max="1050" width="1.44140625" style="47" customWidth="1"/>
    <col min="1051" max="1051" width="6.109375" style="47" customWidth="1"/>
    <col min="1052" max="1052" width="1.109375" style="47" customWidth="1"/>
    <col min="1053" max="1053" width="11.5546875" style="47"/>
    <col min="1054" max="1054" width="0.77734375" style="47" customWidth="1"/>
    <col min="1055" max="1055" width="7.33203125" style="47" customWidth="1"/>
    <col min="1056" max="1056" width="1.5546875" style="47" customWidth="1"/>
    <col min="1057" max="1057" width="7.6640625" style="47" customWidth="1"/>
    <col min="1058" max="1059" width="1.44140625" style="47" customWidth="1"/>
    <col min="1060" max="1060" width="13.109375" style="47" customWidth="1"/>
    <col min="1061" max="1061" width="1.44140625" style="47" customWidth="1"/>
    <col min="1062" max="1062" width="8.44140625" style="47" customWidth="1"/>
    <col min="1063" max="1063" width="1.44140625" style="47" customWidth="1"/>
    <col min="1064" max="1064" width="7.6640625" style="47" customWidth="1"/>
    <col min="1065" max="1065" width="1.44140625" style="47" customWidth="1"/>
    <col min="1066" max="1066" width="13.109375" style="47" customWidth="1"/>
    <col min="1067" max="1067" width="1.44140625" style="47" customWidth="1"/>
    <col min="1068" max="1068" width="8.44140625" style="47" customWidth="1"/>
    <col min="1069" max="1069" width="1.44140625" style="47" customWidth="1"/>
    <col min="1070" max="1070" width="8.44140625" style="47" customWidth="1"/>
    <col min="1071" max="1071" width="1.44140625" style="47" customWidth="1"/>
    <col min="1072" max="1072" width="13.109375" style="47" customWidth="1"/>
    <col min="1073" max="1073" width="1.44140625" style="47" customWidth="1"/>
    <col min="1074" max="1074" width="8.44140625" style="47" customWidth="1"/>
    <col min="1075" max="1075" width="1.44140625" style="47" customWidth="1"/>
    <col min="1076" max="1076" width="8.44140625" style="47" customWidth="1"/>
    <col min="1077" max="1077" width="1.44140625" style="47" customWidth="1"/>
    <col min="1078" max="1078" width="11.5546875" style="47"/>
    <col min="1079" max="1079" width="1.44140625" style="47" customWidth="1"/>
    <col min="1080" max="1080" width="8.44140625" style="47" customWidth="1"/>
    <col min="1081" max="1081" width="1.44140625" style="47" customWidth="1"/>
    <col min="1082" max="1082" width="8.44140625" style="47" customWidth="1"/>
    <col min="1083" max="1083" width="1.44140625" style="47" customWidth="1"/>
    <col min="1084" max="1084" width="13.109375" style="47" customWidth="1"/>
    <col min="1085" max="1085" width="1.44140625" style="47" customWidth="1"/>
    <col min="1086" max="1086" width="4.5546875" style="47" customWidth="1"/>
    <col min="1087" max="1087" width="4.88671875" style="47" customWidth="1"/>
    <col min="1088" max="1088" width="8.44140625" style="47" customWidth="1"/>
    <col min="1089" max="1089" width="1.44140625" style="47" customWidth="1"/>
    <col min="1090" max="1090" width="11.5546875" style="47"/>
    <col min="1091" max="1091" width="1.44140625" style="47" customWidth="1"/>
    <col min="1092" max="1092" width="11.5546875" style="47"/>
    <col min="1093" max="1093" width="1.44140625" style="47" customWidth="1"/>
    <col min="1094" max="1094" width="11.5546875" style="47"/>
    <col min="1095" max="1095" width="1.44140625" style="47" customWidth="1"/>
    <col min="1096" max="1096" width="11.5546875" style="47"/>
    <col min="1097" max="1097" width="1.44140625" style="47" customWidth="1"/>
    <col min="1098" max="1098" width="11.5546875" style="47"/>
    <col min="1099" max="1099" width="1.44140625" style="47" customWidth="1"/>
    <col min="1100" max="1100" width="11.5546875" style="47"/>
    <col min="1101" max="1101" width="1.44140625" style="47" customWidth="1"/>
    <col min="1102" max="1102" width="11.5546875" style="47"/>
    <col min="1103" max="1103" width="1.44140625" style="47" customWidth="1"/>
    <col min="1104" max="1104" width="11.5546875" style="47"/>
    <col min="1105" max="1105" width="1.44140625" style="47" customWidth="1"/>
    <col min="1106" max="1280" width="11.5546875" style="47"/>
    <col min="1281" max="1281" width="3.77734375" style="47" customWidth="1"/>
    <col min="1282" max="1282" width="1.44140625" style="47" customWidth="1"/>
    <col min="1283" max="1283" width="13.109375" style="47" customWidth="1"/>
    <col min="1284" max="1284" width="1.109375" style="47" customWidth="1"/>
    <col min="1285" max="1285" width="11.5546875" style="47"/>
    <col min="1286" max="1286" width="1.44140625" style="47" customWidth="1"/>
    <col min="1287" max="1287" width="6.88671875" style="47" customWidth="1"/>
    <col min="1288" max="1288" width="1.44140625" style="47" customWidth="1"/>
    <col min="1289" max="1289" width="6.88671875" style="47" customWidth="1"/>
    <col min="1290" max="1290" width="1.6640625" style="47" customWidth="1"/>
    <col min="1291" max="1291" width="10.77734375" style="47" customWidth="1"/>
    <col min="1292" max="1292" width="0.77734375" style="47" customWidth="1"/>
    <col min="1293" max="1293" width="6.77734375" style="47" customWidth="1"/>
    <col min="1294" max="1294" width="1.88671875" style="47" customWidth="1"/>
    <col min="1295" max="1295" width="6.109375" style="47" customWidth="1"/>
    <col min="1296" max="1296" width="1.109375" style="47" customWidth="1"/>
    <col min="1297" max="1297" width="11.5546875" style="47"/>
    <col min="1298" max="1298" width="1.44140625" style="47" customWidth="1"/>
    <col min="1299" max="1299" width="7.33203125" style="47" customWidth="1"/>
    <col min="1300" max="1300" width="1.44140625" style="47" customWidth="1"/>
    <col min="1301" max="1301" width="6.109375" style="47" customWidth="1"/>
    <col min="1302" max="1302" width="1.109375" style="47" customWidth="1"/>
    <col min="1303" max="1303" width="11.5546875" style="47"/>
    <col min="1304" max="1304" width="1.109375" style="47" customWidth="1"/>
    <col min="1305" max="1305" width="7.33203125" style="47" customWidth="1"/>
    <col min="1306" max="1306" width="1.44140625" style="47" customWidth="1"/>
    <col min="1307" max="1307" width="6.109375" style="47" customWidth="1"/>
    <col min="1308" max="1308" width="1.109375" style="47" customWidth="1"/>
    <col min="1309" max="1309" width="11.5546875" style="47"/>
    <col min="1310" max="1310" width="0.77734375" style="47" customWidth="1"/>
    <col min="1311" max="1311" width="7.33203125" style="47" customWidth="1"/>
    <col min="1312" max="1312" width="1.5546875" style="47" customWidth="1"/>
    <col min="1313" max="1313" width="7.6640625" style="47" customWidth="1"/>
    <col min="1314" max="1315" width="1.44140625" style="47" customWidth="1"/>
    <col min="1316" max="1316" width="13.109375" style="47" customWidth="1"/>
    <col min="1317" max="1317" width="1.44140625" style="47" customWidth="1"/>
    <col min="1318" max="1318" width="8.44140625" style="47" customWidth="1"/>
    <col min="1319" max="1319" width="1.44140625" style="47" customWidth="1"/>
    <col min="1320" max="1320" width="7.6640625" style="47" customWidth="1"/>
    <col min="1321" max="1321" width="1.44140625" style="47" customWidth="1"/>
    <col min="1322" max="1322" width="13.109375" style="47" customWidth="1"/>
    <col min="1323" max="1323" width="1.44140625" style="47" customWidth="1"/>
    <col min="1324" max="1324" width="8.44140625" style="47" customWidth="1"/>
    <col min="1325" max="1325" width="1.44140625" style="47" customWidth="1"/>
    <col min="1326" max="1326" width="8.44140625" style="47" customWidth="1"/>
    <col min="1327" max="1327" width="1.44140625" style="47" customWidth="1"/>
    <col min="1328" max="1328" width="13.109375" style="47" customWidth="1"/>
    <col min="1329" max="1329" width="1.44140625" style="47" customWidth="1"/>
    <col min="1330" max="1330" width="8.44140625" style="47" customWidth="1"/>
    <col min="1331" max="1331" width="1.44140625" style="47" customWidth="1"/>
    <col min="1332" max="1332" width="8.44140625" style="47" customWidth="1"/>
    <col min="1333" max="1333" width="1.44140625" style="47" customWidth="1"/>
    <col min="1334" max="1334" width="11.5546875" style="47"/>
    <col min="1335" max="1335" width="1.44140625" style="47" customWidth="1"/>
    <col min="1336" max="1336" width="8.44140625" style="47" customWidth="1"/>
    <col min="1337" max="1337" width="1.44140625" style="47" customWidth="1"/>
    <col min="1338" max="1338" width="8.44140625" style="47" customWidth="1"/>
    <col min="1339" max="1339" width="1.44140625" style="47" customWidth="1"/>
    <col min="1340" max="1340" width="13.109375" style="47" customWidth="1"/>
    <col min="1341" max="1341" width="1.44140625" style="47" customWidth="1"/>
    <col min="1342" max="1342" width="4.5546875" style="47" customWidth="1"/>
    <col min="1343" max="1343" width="4.88671875" style="47" customWidth="1"/>
    <col min="1344" max="1344" width="8.44140625" style="47" customWidth="1"/>
    <col min="1345" max="1345" width="1.44140625" style="47" customWidth="1"/>
    <col min="1346" max="1346" width="11.5546875" style="47"/>
    <col min="1347" max="1347" width="1.44140625" style="47" customWidth="1"/>
    <col min="1348" max="1348" width="11.5546875" style="47"/>
    <col min="1349" max="1349" width="1.44140625" style="47" customWidth="1"/>
    <col min="1350" max="1350" width="11.5546875" style="47"/>
    <col min="1351" max="1351" width="1.44140625" style="47" customWidth="1"/>
    <col min="1352" max="1352" width="11.5546875" style="47"/>
    <col min="1353" max="1353" width="1.44140625" style="47" customWidth="1"/>
    <col min="1354" max="1354" width="11.5546875" style="47"/>
    <col min="1355" max="1355" width="1.44140625" style="47" customWidth="1"/>
    <col min="1356" max="1356" width="11.5546875" style="47"/>
    <col min="1357" max="1357" width="1.44140625" style="47" customWidth="1"/>
    <col min="1358" max="1358" width="11.5546875" style="47"/>
    <col min="1359" max="1359" width="1.44140625" style="47" customWidth="1"/>
    <col min="1360" max="1360" width="11.5546875" style="47"/>
    <col min="1361" max="1361" width="1.44140625" style="47" customWidth="1"/>
    <col min="1362" max="1536" width="11.5546875" style="47"/>
    <col min="1537" max="1537" width="3.77734375" style="47" customWidth="1"/>
    <col min="1538" max="1538" width="1.44140625" style="47" customWidth="1"/>
    <col min="1539" max="1539" width="13.109375" style="47" customWidth="1"/>
    <col min="1540" max="1540" width="1.109375" style="47" customWidth="1"/>
    <col min="1541" max="1541" width="11.5546875" style="47"/>
    <col min="1542" max="1542" width="1.44140625" style="47" customWidth="1"/>
    <col min="1543" max="1543" width="6.88671875" style="47" customWidth="1"/>
    <col min="1544" max="1544" width="1.44140625" style="47" customWidth="1"/>
    <col min="1545" max="1545" width="6.88671875" style="47" customWidth="1"/>
    <col min="1546" max="1546" width="1.6640625" style="47" customWidth="1"/>
    <col min="1547" max="1547" width="10.77734375" style="47" customWidth="1"/>
    <col min="1548" max="1548" width="0.77734375" style="47" customWidth="1"/>
    <col min="1549" max="1549" width="6.77734375" style="47" customWidth="1"/>
    <col min="1550" max="1550" width="1.88671875" style="47" customWidth="1"/>
    <col min="1551" max="1551" width="6.109375" style="47" customWidth="1"/>
    <col min="1552" max="1552" width="1.109375" style="47" customWidth="1"/>
    <col min="1553" max="1553" width="11.5546875" style="47"/>
    <col min="1554" max="1554" width="1.44140625" style="47" customWidth="1"/>
    <col min="1555" max="1555" width="7.33203125" style="47" customWidth="1"/>
    <col min="1556" max="1556" width="1.44140625" style="47" customWidth="1"/>
    <col min="1557" max="1557" width="6.109375" style="47" customWidth="1"/>
    <col min="1558" max="1558" width="1.109375" style="47" customWidth="1"/>
    <col min="1559" max="1559" width="11.5546875" style="47"/>
    <col min="1560" max="1560" width="1.109375" style="47" customWidth="1"/>
    <col min="1561" max="1561" width="7.33203125" style="47" customWidth="1"/>
    <col min="1562" max="1562" width="1.44140625" style="47" customWidth="1"/>
    <col min="1563" max="1563" width="6.109375" style="47" customWidth="1"/>
    <col min="1564" max="1564" width="1.109375" style="47" customWidth="1"/>
    <col min="1565" max="1565" width="11.5546875" style="47"/>
    <col min="1566" max="1566" width="0.77734375" style="47" customWidth="1"/>
    <col min="1567" max="1567" width="7.33203125" style="47" customWidth="1"/>
    <col min="1568" max="1568" width="1.5546875" style="47" customWidth="1"/>
    <col min="1569" max="1569" width="7.6640625" style="47" customWidth="1"/>
    <col min="1570" max="1571" width="1.44140625" style="47" customWidth="1"/>
    <col min="1572" max="1572" width="13.109375" style="47" customWidth="1"/>
    <col min="1573" max="1573" width="1.44140625" style="47" customWidth="1"/>
    <col min="1574" max="1574" width="8.44140625" style="47" customWidth="1"/>
    <col min="1575" max="1575" width="1.44140625" style="47" customWidth="1"/>
    <col min="1576" max="1576" width="7.6640625" style="47" customWidth="1"/>
    <col min="1577" max="1577" width="1.44140625" style="47" customWidth="1"/>
    <col min="1578" max="1578" width="13.109375" style="47" customWidth="1"/>
    <col min="1579" max="1579" width="1.44140625" style="47" customWidth="1"/>
    <col min="1580" max="1580" width="8.44140625" style="47" customWidth="1"/>
    <col min="1581" max="1581" width="1.44140625" style="47" customWidth="1"/>
    <col min="1582" max="1582" width="8.44140625" style="47" customWidth="1"/>
    <col min="1583" max="1583" width="1.44140625" style="47" customWidth="1"/>
    <col min="1584" max="1584" width="13.109375" style="47" customWidth="1"/>
    <col min="1585" max="1585" width="1.44140625" style="47" customWidth="1"/>
    <col min="1586" max="1586" width="8.44140625" style="47" customWidth="1"/>
    <col min="1587" max="1587" width="1.44140625" style="47" customWidth="1"/>
    <col min="1588" max="1588" width="8.44140625" style="47" customWidth="1"/>
    <col min="1589" max="1589" width="1.44140625" style="47" customWidth="1"/>
    <col min="1590" max="1590" width="11.5546875" style="47"/>
    <col min="1591" max="1591" width="1.44140625" style="47" customWidth="1"/>
    <col min="1592" max="1592" width="8.44140625" style="47" customWidth="1"/>
    <col min="1593" max="1593" width="1.44140625" style="47" customWidth="1"/>
    <col min="1594" max="1594" width="8.44140625" style="47" customWidth="1"/>
    <col min="1595" max="1595" width="1.44140625" style="47" customWidth="1"/>
    <col min="1596" max="1596" width="13.109375" style="47" customWidth="1"/>
    <col min="1597" max="1597" width="1.44140625" style="47" customWidth="1"/>
    <col min="1598" max="1598" width="4.5546875" style="47" customWidth="1"/>
    <col min="1599" max="1599" width="4.88671875" style="47" customWidth="1"/>
    <col min="1600" max="1600" width="8.44140625" style="47" customWidth="1"/>
    <col min="1601" max="1601" width="1.44140625" style="47" customWidth="1"/>
    <col min="1602" max="1602" width="11.5546875" style="47"/>
    <col min="1603" max="1603" width="1.44140625" style="47" customWidth="1"/>
    <col min="1604" max="1604" width="11.5546875" style="47"/>
    <col min="1605" max="1605" width="1.44140625" style="47" customWidth="1"/>
    <col min="1606" max="1606" width="11.5546875" style="47"/>
    <col min="1607" max="1607" width="1.44140625" style="47" customWidth="1"/>
    <col min="1608" max="1608" width="11.5546875" style="47"/>
    <col min="1609" max="1609" width="1.44140625" style="47" customWidth="1"/>
    <col min="1610" max="1610" width="11.5546875" style="47"/>
    <col min="1611" max="1611" width="1.44140625" style="47" customWidth="1"/>
    <col min="1612" max="1612" width="11.5546875" style="47"/>
    <col min="1613" max="1613" width="1.44140625" style="47" customWidth="1"/>
    <col min="1614" max="1614" width="11.5546875" style="47"/>
    <col min="1615" max="1615" width="1.44140625" style="47" customWidth="1"/>
    <col min="1616" max="1616" width="11.5546875" style="47"/>
    <col min="1617" max="1617" width="1.44140625" style="47" customWidth="1"/>
    <col min="1618" max="1792" width="11.5546875" style="47"/>
    <col min="1793" max="1793" width="3.77734375" style="47" customWidth="1"/>
    <col min="1794" max="1794" width="1.44140625" style="47" customWidth="1"/>
    <col min="1795" max="1795" width="13.109375" style="47" customWidth="1"/>
    <col min="1796" max="1796" width="1.109375" style="47" customWidth="1"/>
    <col min="1797" max="1797" width="11.5546875" style="47"/>
    <col min="1798" max="1798" width="1.44140625" style="47" customWidth="1"/>
    <col min="1799" max="1799" width="6.88671875" style="47" customWidth="1"/>
    <col min="1800" max="1800" width="1.44140625" style="47" customWidth="1"/>
    <col min="1801" max="1801" width="6.88671875" style="47" customWidth="1"/>
    <col min="1802" max="1802" width="1.6640625" style="47" customWidth="1"/>
    <col min="1803" max="1803" width="10.77734375" style="47" customWidth="1"/>
    <col min="1804" max="1804" width="0.77734375" style="47" customWidth="1"/>
    <col min="1805" max="1805" width="6.77734375" style="47" customWidth="1"/>
    <col min="1806" max="1806" width="1.88671875" style="47" customWidth="1"/>
    <col min="1807" max="1807" width="6.109375" style="47" customWidth="1"/>
    <col min="1808" max="1808" width="1.109375" style="47" customWidth="1"/>
    <col min="1809" max="1809" width="11.5546875" style="47"/>
    <col min="1810" max="1810" width="1.44140625" style="47" customWidth="1"/>
    <col min="1811" max="1811" width="7.33203125" style="47" customWidth="1"/>
    <col min="1812" max="1812" width="1.44140625" style="47" customWidth="1"/>
    <col min="1813" max="1813" width="6.109375" style="47" customWidth="1"/>
    <col min="1814" max="1814" width="1.109375" style="47" customWidth="1"/>
    <col min="1815" max="1815" width="11.5546875" style="47"/>
    <col min="1816" max="1816" width="1.109375" style="47" customWidth="1"/>
    <col min="1817" max="1817" width="7.33203125" style="47" customWidth="1"/>
    <col min="1818" max="1818" width="1.44140625" style="47" customWidth="1"/>
    <col min="1819" max="1819" width="6.109375" style="47" customWidth="1"/>
    <col min="1820" max="1820" width="1.109375" style="47" customWidth="1"/>
    <col min="1821" max="1821" width="11.5546875" style="47"/>
    <col min="1822" max="1822" width="0.77734375" style="47" customWidth="1"/>
    <col min="1823" max="1823" width="7.33203125" style="47" customWidth="1"/>
    <col min="1824" max="1824" width="1.5546875" style="47" customWidth="1"/>
    <col min="1825" max="1825" width="7.6640625" style="47" customWidth="1"/>
    <col min="1826" max="1827" width="1.44140625" style="47" customWidth="1"/>
    <col min="1828" max="1828" width="13.109375" style="47" customWidth="1"/>
    <col min="1829" max="1829" width="1.44140625" style="47" customWidth="1"/>
    <col min="1830" max="1830" width="8.44140625" style="47" customWidth="1"/>
    <col min="1831" max="1831" width="1.44140625" style="47" customWidth="1"/>
    <col min="1832" max="1832" width="7.6640625" style="47" customWidth="1"/>
    <col min="1833" max="1833" width="1.44140625" style="47" customWidth="1"/>
    <col min="1834" max="1834" width="13.109375" style="47" customWidth="1"/>
    <col min="1835" max="1835" width="1.44140625" style="47" customWidth="1"/>
    <col min="1836" max="1836" width="8.44140625" style="47" customWidth="1"/>
    <col min="1837" max="1837" width="1.44140625" style="47" customWidth="1"/>
    <col min="1838" max="1838" width="8.44140625" style="47" customWidth="1"/>
    <col min="1839" max="1839" width="1.44140625" style="47" customWidth="1"/>
    <col min="1840" max="1840" width="13.109375" style="47" customWidth="1"/>
    <col min="1841" max="1841" width="1.44140625" style="47" customWidth="1"/>
    <col min="1842" max="1842" width="8.44140625" style="47" customWidth="1"/>
    <col min="1843" max="1843" width="1.44140625" style="47" customWidth="1"/>
    <col min="1844" max="1844" width="8.44140625" style="47" customWidth="1"/>
    <col min="1845" max="1845" width="1.44140625" style="47" customWidth="1"/>
    <col min="1846" max="1846" width="11.5546875" style="47"/>
    <col min="1847" max="1847" width="1.44140625" style="47" customWidth="1"/>
    <col min="1848" max="1848" width="8.44140625" style="47" customWidth="1"/>
    <col min="1849" max="1849" width="1.44140625" style="47" customWidth="1"/>
    <col min="1850" max="1850" width="8.44140625" style="47" customWidth="1"/>
    <col min="1851" max="1851" width="1.44140625" style="47" customWidth="1"/>
    <col min="1852" max="1852" width="13.109375" style="47" customWidth="1"/>
    <col min="1853" max="1853" width="1.44140625" style="47" customWidth="1"/>
    <col min="1854" max="1854" width="4.5546875" style="47" customWidth="1"/>
    <col min="1855" max="1855" width="4.88671875" style="47" customWidth="1"/>
    <col min="1856" max="1856" width="8.44140625" style="47" customWidth="1"/>
    <col min="1857" max="1857" width="1.44140625" style="47" customWidth="1"/>
    <col min="1858" max="1858" width="11.5546875" style="47"/>
    <col min="1859" max="1859" width="1.44140625" style="47" customWidth="1"/>
    <col min="1860" max="1860" width="11.5546875" style="47"/>
    <col min="1861" max="1861" width="1.44140625" style="47" customWidth="1"/>
    <col min="1862" max="1862" width="11.5546875" style="47"/>
    <col min="1863" max="1863" width="1.44140625" style="47" customWidth="1"/>
    <col min="1864" max="1864" width="11.5546875" style="47"/>
    <col min="1865" max="1865" width="1.44140625" style="47" customWidth="1"/>
    <col min="1866" max="1866" width="11.5546875" style="47"/>
    <col min="1867" max="1867" width="1.44140625" style="47" customWidth="1"/>
    <col min="1868" max="1868" width="11.5546875" style="47"/>
    <col min="1869" max="1869" width="1.44140625" style="47" customWidth="1"/>
    <col min="1870" max="1870" width="11.5546875" style="47"/>
    <col min="1871" max="1871" width="1.44140625" style="47" customWidth="1"/>
    <col min="1872" max="1872" width="11.5546875" style="47"/>
    <col min="1873" max="1873" width="1.44140625" style="47" customWidth="1"/>
    <col min="1874" max="2048" width="11.5546875" style="47"/>
    <col min="2049" max="2049" width="3.77734375" style="47" customWidth="1"/>
    <col min="2050" max="2050" width="1.44140625" style="47" customWidth="1"/>
    <col min="2051" max="2051" width="13.109375" style="47" customWidth="1"/>
    <col min="2052" max="2052" width="1.109375" style="47" customWidth="1"/>
    <col min="2053" max="2053" width="11.5546875" style="47"/>
    <col min="2054" max="2054" width="1.44140625" style="47" customWidth="1"/>
    <col min="2055" max="2055" width="6.88671875" style="47" customWidth="1"/>
    <col min="2056" max="2056" width="1.44140625" style="47" customWidth="1"/>
    <col min="2057" max="2057" width="6.88671875" style="47" customWidth="1"/>
    <col min="2058" max="2058" width="1.6640625" style="47" customWidth="1"/>
    <col min="2059" max="2059" width="10.77734375" style="47" customWidth="1"/>
    <col min="2060" max="2060" width="0.77734375" style="47" customWidth="1"/>
    <col min="2061" max="2061" width="6.77734375" style="47" customWidth="1"/>
    <col min="2062" max="2062" width="1.88671875" style="47" customWidth="1"/>
    <col min="2063" max="2063" width="6.109375" style="47" customWidth="1"/>
    <col min="2064" max="2064" width="1.109375" style="47" customWidth="1"/>
    <col min="2065" max="2065" width="11.5546875" style="47"/>
    <col min="2066" max="2066" width="1.44140625" style="47" customWidth="1"/>
    <col min="2067" max="2067" width="7.33203125" style="47" customWidth="1"/>
    <col min="2068" max="2068" width="1.44140625" style="47" customWidth="1"/>
    <col min="2069" max="2069" width="6.109375" style="47" customWidth="1"/>
    <col min="2070" max="2070" width="1.109375" style="47" customWidth="1"/>
    <col min="2071" max="2071" width="11.5546875" style="47"/>
    <col min="2072" max="2072" width="1.109375" style="47" customWidth="1"/>
    <col min="2073" max="2073" width="7.33203125" style="47" customWidth="1"/>
    <col min="2074" max="2074" width="1.44140625" style="47" customWidth="1"/>
    <col min="2075" max="2075" width="6.109375" style="47" customWidth="1"/>
    <col min="2076" max="2076" width="1.109375" style="47" customWidth="1"/>
    <col min="2077" max="2077" width="11.5546875" style="47"/>
    <col min="2078" max="2078" width="0.77734375" style="47" customWidth="1"/>
    <col min="2079" max="2079" width="7.33203125" style="47" customWidth="1"/>
    <col min="2080" max="2080" width="1.5546875" style="47" customWidth="1"/>
    <col min="2081" max="2081" width="7.6640625" style="47" customWidth="1"/>
    <col min="2082" max="2083" width="1.44140625" style="47" customWidth="1"/>
    <col min="2084" max="2084" width="13.109375" style="47" customWidth="1"/>
    <col min="2085" max="2085" width="1.44140625" style="47" customWidth="1"/>
    <col min="2086" max="2086" width="8.44140625" style="47" customWidth="1"/>
    <col min="2087" max="2087" width="1.44140625" style="47" customWidth="1"/>
    <col min="2088" max="2088" width="7.6640625" style="47" customWidth="1"/>
    <col min="2089" max="2089" width="1.44140625" style="47" customWidth="1"/>
    <col min="2090" max="2090" width="13.109375" style="47" customWidth="1"/>
    <col min="2091" max="2091" width="1.44140625" style="47" customWidth="1"/>
    <col min="2092" max="2092" width="8.44140625" style="47" customWidth="1"/>
    <col min="2093" max="2093" width="1.44140625" style="47" customWidth="1"/>
    <col min="2094" max="2094" width="8.44140625" style="47" customWidth="1"/>
    <col min="2095" max="2095" width="1.44140625" style="47" customWidth="1"/>
    <col min="2096" max="2096" width="13.109375" style="47" customWidth="1"/>
    <col min="2097" max="2097" width="1.44140625" style="47" customWidth="1"/>
    <col min="2098" max="2098" width="8.44140625" style="47" customWidth="1"/>
    <col min="2099" max="2099" width="1.44140625" style="47" customWidth="1"/>
    <col min="2100" max="2100" width="8.44140625" style="47" customWidth="1"/>
    <col min="2101" max="2101" width="1.44140625" style="47" customWidth="1"/>
    <col min="2102" max="2102" width="11.5546875" style="47"/>
    <col min="2103" max="2103" width="1.44140625" style="47" customWidth="1"/>
    <col min="2104" max="2104" width="8.44140625" style="47" customWidth="1"/>
    <col min="2105" max="2105" width="1.44140625" style="47" customWidth="1"/>
    <col min="2106" max="2106" width="8.44140625" style="47" customWidth="1"/>
    <col min="2107" max="2107" width="1.44140625" style="47" customWidth="1"/>
    <col min="2108" max="2108" width="13.109375" style="47" customWidth="1"/>
    <col min="2109" max="2109" width="1.44140625" style="47" customWidth="1"/>
    <col min="2110" max="2110" width="4.5546875" style="47" customWidth="1"/>
    <col min="2111" max="2111" width="4.88671875" style="47" customWidth="1"/>
    <col min="2112" max="2112" width="8.44140625" style="47" customWidth="1"/>
    <col min="2113" max="2113" width="1.44140625" style="47" customWidth="1"/>
    <col min="2114" max="2114" width="11.5546875" style="47"/>
    <col min="2115" max="2115" width="1.44140625" style="47" customWidth="1"/>
    <col min="2116" max="2116" width="11.5546875" style="47"/>
    <col min="2117" max="2117" width="1.44140625" style="47" customWidth="1"/>
    <col min="2118" max="2118" width="11.5546875" style="47"/>
    <col min="2119" max="2119" width="1.44140625" style="47" customWidth="1"/>
    <col min="2120" max="2120" width="11.5546875" style="47"/>
    <col min="2121" max="2121" width="1.44140625" style="47" customWidth="1"/>
    <col min="2122" max="2122" width="11.5546875" style="47"/>
    <col min="2123" max="2123" width="1.44140625" style="47" customWidth="1"/>
    <col min="2124" max="2124" width="11.5546875" style="47"/>
    <col min="2125" max="2125" width="1.44140625" style="47" customWidth="1"/>
    <col min="2126" max="2126" width="11.5546875" style="47"/>
    <col min="2127" max="2127" width="1.44140625" style="47" customWidth="1"/>
    <col min="2128" max="2128" width="11.5546875" style="47"/>
    <col min="2129" max="2129" width="1.44140625" style="47" customWidth="1"/>
    <col min="2130" max="2304" width="11.5546875" style="47"/>
    <col min="2305" max="2305" width="3.77734375" style="47" customWidth="1"/>
    <col min="2306" max="2306" width="1.44140625" style="47" customWidth="1"/>
    <col min="2307" max="2307" width="13.109375" style="47" customWidth="1"/>
    <col min="2308" max="2308" width="1.109375" style="47" customWidth="1"/>
    <col min="2309" max="2309" width="11.5546875" style="47"/>
    <col min="2310" max="2310" width="1.44140625" style="47" customWidth="1"/>
    <col min="2311" max="2311" width="6.88671875" style="47" customWidth="1"/>
    <col min="2312" max="2312" width="1.44140625" style="47" customWidth="1"/>
    <col min="2313" max="2313" width="6.88671875" style="47" customWidth="1"/>
    <col min="2314" max="2314" width="1.6640625" style="47" customWidth="1"/>
    <col min="2315" max="2315" width="10.77734375" style="47" customWidth="1"/>
    <col min="2316" max="2316" width="0.77734375" style="47" customWidth="1"/>
    <col min="2317" max="2317" width="6.77734375" style="47" customWidth="1"/>
    <col min="2318" max="2318" width="1.88671875" style="47" customWidth="1"/>
    <col min="2319" max="2319" width="6.109375" style="47" customWidth="1"/>
    <col min="2320" max="2320" width="1.109375" style="47" customWidth="1"/>
    <col min="2321" max="2321" width="11.5546875" style="47"/>
    <col min="2322" max="2322" width="1.44140625" style="47" customWidth="1"/>
    <col min="2323" max="2323" width="7.33203125" style="47" customWidth="1"/>
    <col min="2324" max="2324" width="1.44140625" style="47" customWidth="1"/>
    <col min="2325" max="2325" width="6.109375" style="47" customWidth="1"/>
    <col min="2326" max="2326" width="1.109375" style="47" customWidth="1"/>
    <col min="2327" max="2327" width="11.5546875" style="47"/>
    <col min="2328" max="2328" width="1.109375" style="47" customWidth="1"/>
    <col min="2329" max="2329" width="7.33203125" style="47" customWidth="1"/>
    <col min="2330" max="2330" width="1.44140625" style="47" customWidth="1"/>
    <col min="2331" max="2331" width="6.109375" style="47" customWidth="1"/>
    <col min="2332" max="2332" width="1.109375" style="47" customWidth="1"/>
    <col min="2333" max="2333" width="11.5546875" style="47"/>
    <col min="2334" max="2334" width="0.77734375" style="47" customWidth="1"/>
    <col min="2335" max="2335" width="7.33203125" style="47" customWidth="1"/>
    <col min="2336" max="2336" width="1.5546875" style="47" customWidth="1"/>
    <col min="2337" max="2337" width="7.6640625" style="47" customWidth="1"/>
    <col min="2338" max="2339" width="1.44140625" style="47" customWidth="1"/>
    <col min="2340" max="2340" width="13.109375" style="47" customWidth="1"/>
    <col min="2341" max="2341" width="1.44140625" style="47" customWidth="1"/>
    <col min="2342" max="2342" width="8.44140625" style="47" customWidth="1"/>
    <col min="2343" max="2343" width="1.44140625" style="47" customWidth="1"/>
    <col min="2344" max="2344" width="7.6640625" style="47" customWidth="1"/>
    <col min="2345" max="2345" width="1.44140625" style="47" customWidth="1"/>
    <col min="2346" max="2346" width="13.109375" style="47" customWidth="1"/>
    <col min="2347" max="2347" width="1.44140625" style="47" customWidth="1"/>
    <col min="2348" max="2348" width="8.44140625" style="47" customWidth="1"/>
    <col min="2349" max="2349" width="1.44140625" style="47" customWidth="1"/>
    <col min="2350" max="2350" width="8.44140625" style="47" customWidth="1"/>
    <col min="2351" max="2351" width="1.44140625" style="47" customWidth="1"/>
    <col min="2352" max="2352" width="13.109375" style="47" customWidth="1"/>
    <col min="2353" max="2353" width="1.44140625" style="47" customWidth="1"/>
    <col min="2354" max="2354" width="8.44140625" style="47" customWidth="1"/>
    <col min="2355" max="2355" width="1.44140625" style="47" customWidth="1"/>
    <col min="2356" max="2356" width="8.44140625" style="47" customWidth="1"/>
    <col min="2357" max="2357" width="1.44140625" style="47" customWidth="1"/>
    <col min="2358" max="2358" width="11.5546875" style="47"/>
    <col min="2359" max="2359" width="1.44140625" style="47" customWidth="1"/>
    <col min="2360" max="2360" width="8.44140625" style="47" customWidth="1"/>
    <col min="2361" max="2361" width="1.44140625" style="47" customWidth="1"/>
    <col min="2362" max="2362" width="8.44140625" style="47" customWidth="1"/>
    <col min="2363" max="2363" width="1.44140625" style="47" customWidth="1"/>
    <col min="2364" max="2364" width="13.109375" style="47" customWidth="1"/>
    <col min="2365" max="2365" width="1.44140625" style="47" customWidth="1"/>
    <col min="2366" max="2366" width="4.5546875" style="47" customWidth="1"/>
    <col min="2367" max="2367" width="4.88671875" style="47" customWidth="1"/>
    <col min="2368" max="2368" width="8.44140625" style="47" customWidth="1"/>
    <col min="2369" max="2369" width="1.44140625" style="47" customWidth="1"/>
    <col min="2370" max="2370" width="11.5546875" style="47"/>
    <col min="2371" max="2371" width="1.44140625" style="47" customWidth="1"/>
    <col min="2372" max="2372" width="11.5546875" style="47"/>
    <col min="2373" max="2373" width="1.44140625" style="47" customWidth="1"/>
    <col min="2374" max="2374" width="11.5546875" style="47"/>
    <col min="2375" max="2375" width="1.44140625" style="47" customWidth="1"/>
    <col min="2376" max="2376" width="11.5546875" style="47"/>
    <col min="2377" max="2377" width="1.44140625" style="47" customWidth="1"/>
    <col min="2378" max="2378" width="11.5546875" style="47"/>
    <col min="2379" max="2379" width="1.44140625" style="47" customWidth="1"/>
    <col min="2380" max="2380" width="11.5546875" style="47"/>
    <col min="2381" max="2381" width="1.44140625" style="47" customWidth="1"/>
    <col min="2382" max="2382" width="11.5546875" style="47"/>
    <col min="2383" max="2383" width="1.44140625" style="47" customWidth="1"/>
    <col min="2384" max="2384" width="11.5546875" style="47"/>
    <col min="2385" max="2385" width="1.44140625" style="47" customWidth="1"/>
    <col min="2386" max="2560" width="11.5546875" style="47"/>
    <col min="2561" max="2561" width="3.77734375" style="47" customWidth="1"/>
    <col min="2562" max="2562" width="1.44140625" style="47" customWidth="1"/>
    <col min="2563" max="2563" width="13.109375" style="47" customWidth="1"/>
    <col min="2564" max="2564" width="1.109375" style="47" customWidth="1"/>
    <col min="2565" max="2565" width="11.5546875" style="47"/>
    <col min="2566" max="2566" width="1.44140625" style="47" customWidth="1"/>
    <col min="2567" max="2567" width="6.88671875" style="47" customWidth="1"/>
    <col min="2568" max="2568" width="1.44140625" style="47" customWidth="1"/>
    <col min="2569" max="2569" width="6.88671875" style="47" customWidth="1"/>
    <col min="2570" max="2570" width="1.6640625" style="47" customWidth="1"/>
    <col min="2571" max="2571" width="10.77734375" style="47" customWidth="1"/>
    <col min="2572" max="2572" width="0.77734375" style="47" customWidth="1"/>
    <col min="2573" max="2573" width="6.77734375" style="47" customWidth="1"/>
    <col min="2574" max="2574" width="1.88671875" style="47" customWidth="1"/>
    <col min="2575" max="2575" width="6.109375" style="47" customWidth="1"/>
    <col min="2576" max="2576" width="1.109375" style="47" customWidth="1"/>
    <col min="2577" max="2577" width="11.5546875" style="47"/>
    <col min="2578" max="2578" width="1.44140625" style="47" customWidth="1"/>
    <col min="2579" max="2579" width="7.33203125" style="47" customWidth="1"/>
    <col min="2580" max="2580" width="1.44140625" style="47" customWidth="1"/>
    <col min="2581" max="2581" width="6.109375" style="47" customWidth="1"/>
    <col min="2582" max="2582" width="1.109375" style="47" customWidth="1"/>
    <col min="2583" max="2583" width="11.5546875" style="47"/>
    <col min="2584" max="2584" width="1.109375" style="47" customWidth="1"/>
    <col min="2585" max="2585" width="7.33203125" style="47" customWidth="1"/>
    <col min="2586" max="2586" width="1.44140625" style="47" customWidth="1"/>
    <col min="2587" max="2587" width="6.109375" style="47" customWidth="1"/>
    <col min="2588" max="2588" width="1.109375" style="47" customWidth="1"/>
    <col min="2589" max="2589" width="11.5546875" style="47"/>
    <col min="2590" max="2590" width="0.77734375" style="47" customWidth="1"/>
    <col min="2591" max="2591" width="7.33203125" style="47" customWidth="1"/>
    <col min="2592" max="2592" width="1.5546875" style="47" customWidth="1"/>
    <col min="2593" max="2593" width="7.6640625" style="47" customWidth="1"/>
    <col min="2594" max="2595" width="1.44140625" style="47" customWidth="1"/>
    <col min="2596" max="2596" width="13.109375" style="47" customWidth="1"/>
    <col min="2597" max="2597" width="1.44140625" style="47" customWidth="1"/>
    <col min="2598" max="2598" width="8.44140625" style="47" customWidth="1"/>
    <col min="2599" max="2599" width="1.44140625" style="47" customWidth="1"/>
    <col min="2600" max="2600" width="7.6640625" style="47" customWidth="1"/>
    <col min="2601" max="2601" width="1.44140625" style="47" customWidth="1"/>
    <col min="2602" max="2602" width="13.109375" style="47" customWidth="1"/>
    <col min="2603" max="2603" width="1.44140625" style="47" customWidth="1"/>
    <col min="2604" max="2604" width="8.44140625" style="47" customWidth="1"/>
    <col min="2605" max="2605" width="1.44140625" style="47" customWidth="1"/>
    <col min="2606" max="2606" width="8.44140625" style="47" customWidth="1"/>
    <col min="2607" max="2607" width="1.44140625" style="47" customWidth="1"/>
    <col min="2608" max="2608" width="13.109375" style="47" customWidth="1"/>
    <col min="2609" max="2609" width="1.44140625" style="47" customWidth="1"/>
    <col min="2610" max="2610" width="8.44140625" style="47" customWidth="1"/>
    <col min="2611" max="2611" width="1.44140625" style="47" customWidth="1"/>
    <col min="2612" max="2612" width="8.44140625" style="47" customWidth="1"/>
    <col min="2613" max="2613" width="1.44140625" style="47" customWidth="1"/>
    <col min="2614" max="2614" width="11.5546875" style="47"/>
    <col min="2615" max="2615" width="1.44140625" style="47" customWidth="1"/>
    <col min="2616" max="2616" width="8.44140625" style="47" customWidth="1"/>
    <col min="2617" max="2617" width="1.44140625" style="47" customWidth="1"/>
    <col min="2618" max="2618" width="8.44140625" style="47" customWidth="1"/>
    <col min="2619" max="2619" width="1.44140625" style="47" customWidth="1"/>
    <col min="2620" max="2620" width="13.109375" style="47" customWidth="1"/>
    <col min="2621" max="2621" width="1.44140625" style="47" customWidth="1"/>
    <col min="2622" max="2622" width="4.5546875" style="47" customWidth="1"/>
    <col min="2623" max="2623" width="4.88671875" style="47" customWidth="1"/>
    <col min="2624" max="2624" width="8.44140625" style="47" customWidth="1"/>
    <col min="2625" max="2625" width="1.44140625" style="47" customWidth="1"/>
    <col min="2626" max="2626" width="11.5546875" style="47"/>
    <col min="2627" max="2627" width="1.44140625" style="47" customWidth="1"/>
    <col min="2628" max="2628" width="11.5546875" style="47"/>
    <col min="2629" max="2629" width="1.44140625" style="47" customWidth="1"/>
    <col min="2630" max="2630" width="11.5546875" style="47"/>
    <col min="2631" max="2631" width="1.44140625" style="47" customWidth="1"/>
    <col min="2632" max="2632" width="11.5546875" style="47"/>
    <col min="2633" max="2633" width="1.44140625" style="47" customWidth="1"/>
    <col min="2634" max="2634" width="11.5546875" style="47"/>
    <col min="2635" max="2635" width="1.44140625" style="47" customWidth="1"/>
    <col min="2636" max="2636" width="11.5546875" style="47"/>
    <col min="2637" max="2637" width="1.44140625" style="47" customWidth="1"/>
    <col min="2638" max="2638" width="11.5546875" style="47"/>
    <col min="2639" max="2639" width="1.44140625" style="47" customWidth="1"/>
    <col min="2640" max="2640" width="11.5546875" style="47"/>
    <col min="2641" max="2641" width="1.44140625" style="47" customWidth="1"/>
    <col min="2642" max="2816" width="11.5546875" style="47"/>
    <col min="2817" max="2817" width="3.77734375" style="47" customWidth="1"/>
    <col min="2818" max="2818" width="1.44140625" style="47" customWidth="1"/>
    <col min="2819" max="2819" width="13.109375" style="47" customWidth="1"/>
    <col min="2820" max="2820" width="1.109375" style="47" customWidth="1"/>
    <col min="2821" max="2821" width="11.5546875" style="47"/>
    <col min="2822" max="2822" width="1.44140625" style="47" customWidth="1"/>
    <col min="2823" max="2823" width="6.88671875" style="47" customWidth="1"/>
    <col min="2824" max="2824" width="1.44140625" style="47" customWidth="1"/>
    <col min="2825" max="2825" width="6.88671875" style="47" customWidth="1"/>
    <col min="2826" max="2826" width="1.6640625" style="47" customWidth="1"/>
    <col min="2827" max="2827" width="10.77734375" style="47" customWidth="1"/>
    <col min="2828" max="2828" width="0.77734375" style="47" customWidth="1"/>
    <col min="2829" max="2829" width="6.77734375" style="47" customWidth="1"/>
    <col min="2830" max="2830" width="1.88671875" style="47" customWidth="1"/>
    <col min="2831" max="2831" width="6.109375" style="47" customWidth="1"/>
    <col min="2832" max="2832" width="1.109375" style="47" customWidth="1"/>
    <col min="2833" max="2833" width="11.5546875" style="47"/>
    <col min="2834" max="2834" width="1.44140625" style="47" customWidth="1"/>
    <col min="2835" max="2835" width="7.33203125" style="47" customWidth="1"/>
    <col min="2836" max="2836" width="1.44140625" style="47" customWidth="1"/>
    <col min="2837" max="2837" width="6.109375" style="47" customWidth="1"/>
    <col min="2838" max="2838" width="1.109375" style="47" customWidth="1"/>
    <col min="2839" max="2839" width="11.5546875" style="47"/>
    <col min="2840" max="2840" width="1.109375" style="47" customWidth="1"/>
    <col min="2841" max="2841" width="7.33203125" style="47" customWidth="1"/>
    <col min="2842" max="2842" width="1.44140625" style="47" customWidth="1"/>
    <col min="2843" max="2843" width="6.109375" style="47" customWidth="1"/>
    <col min="2844" max="2844" width="1.109375" style="47" customWidth="1"/>
    <col min="2845" max="2845" width="11.5546875" style="47"/>
    <col min="2846" max="2846" width="0.77734375" style="47" customWidth="1"/>
    <col min="2847" max="2847" width="7.33203125" style="47" customWidth="1"/>
    <col min="2848" max="2848" width="1.5546875" style="47" customWidth="1"/>
    <col min="2849" max="2849" width="7.6640625" style="47" customWidth="1"/>
    <col min="2850" max="2851" width="1.44140625" style="47" customWidth="1"/>
    <col min="2852" max="2852" width="13.109375" style="47" customWidth="1"/>
    <col min="2853" max="2853" width="1.44140625" style="47" customWidth="1"/>
    <col min="2854" max="2854" width="8.44140625" style="47" customWidth="1"/>
    <col min="2855" max="2855" width="1.44140625" style="47" customWidth="1"/>
    <col min="2856" max="2856" width="7.6640625" style="47" customWidth="1"/>
    <col min="2857" max="2857" width="1.44140625" style="47" customWidth="1"/>
    <col min="2858" max="2858" width="13.109375" style="47" customWidth="1"/>
    <col min="2859" max="2859" width="1.44140625" style="47" customWidth="1"/>
    <col min="2860" max="2860" width="8.44140625" style="47" customWidth="1"/>
    <col min="2861" max="2861" width="1.44140625" style="47" customWidth="1"/>
    <col min="2862" max="2862" width="8.44140625" style="47" customWidth="1"/>
    <col min="2863" max="2863" width="1.44140625" style="47" customWidth="1"/>
    <col min="2864" max="2864" width="13.109375" style="47" customWidth="1"/>
    <col min="2865" max="2865" width="1.44140625" style="47" customWidth="1"/>
    <col min="2866" max="2866" width="8.44140625" style="47" customWidth="1"/>
    <col min="2867" max="2867" width="1.44140625" style="47" customWidth="1"/>
    <col min="2868" max="2868" width="8.44140625" style="47" customWidth="1"/>
    <col min="2869" max="2869" width="1.44140625" style="47" customWidth="1"/>
    <col min="2870" max="2870" width="11.5546875" style="47"/>
    <col min="2871" max="2871" width="1.44140625" style="47" customWidth="1"/>
    <col min="2872" max="2872" width="8.44140625" style="47" customWidth="1"/>
    <col min="2873" max="2873" width="1.44140625" style="47" customWidth="1"/>
    <col min="2874" max="2874" width="8.44140625" style="47" customWidth="1"/>
    <col min="2875" max="2875" width="1.44140625" style="47" customWidth="1"/>
    <col min="2876" max="2876" width="13.109375" style="47" customWidth="1"/>
    <col min="2877" max="2877" width="1.44140625" style="47" customWidth="1"/>
    <col min="2878" max="2878" width="4.5546875" style="47" customWidth="1"/>
    <col min="2879" max="2879" width="4.88671875" style="47" customWidth="1"/>
    <col min="2880" max="2880" width="8.44140625" style="47" customWidth="1"/>
    <col min="2881" max="2881" width="1.44140625" style="47" customWidth="1"/>
    <col min="2882" max="2882" width="11.5546875" style="47"/>
    <col min="2883" max="2883" width="1.44140625" style="47" customWidth="1"/>
    <col min="2884" max="2884" width="11.5546875" style="47"/>
    <col min="2885" max="2885" width="1.44140625" style="47" customWidth="1"/>
    <col min="2886" max="2886" width="11.5546875" style="47"/>
    <col min="2887" max="2887" width="1.44140625" style="47" customWidth="1"/>
    <col min="2888" max="2888" width="11.5546875" style="47"/>
    <col min="2889" max="2889" width="1.44140625" style="47" customWidth="1"/>
    <col min="2890" max="2890" width="11.5546875" style="47"/>
    <col min="2891" max="2891" width="1.44140625" style="47" customWidth="1"/>
    <col min="2892" max="2892" width="11.5546875" style="47"/>
    <col min="2893" max="2893" width="1.44140625" style="47" customWidth="1"/>
    <col min="2894" max="2894" width="11.5546875" style="47"/>
    <col min="2895" max="2895" width="1.44140625" style="47" customWidth="1"/>
    <col min="2896" max="2896" width="11.5546875" style="47"/>
    <col min="2897" max="2897" width="1.44140625" style="47" customWidth="1"/>
    <col min="2898" max="3072" width="11.5546875" style="47"/>
    <col min="3073" max="3073" width="3.77734375" style="47" customWidth="1"/>
    <col min="3074" max="3074" width="1.44140625" style="47" customWidth="1"/>
    <col min="3075" max="3075" width="13.109375" style="47" customWidth="1"/>
    <col min="3076" max="3076" width="1.109375" style="47" customWidth="1"/>
    <col min="3077" max="3077" width="11.5546875" style="47"/>
    <col min="3078" max="3078" width="1.44140625" style="47" customWidth="1"/>
    <col min="3079" max="3079" width="6.88671875" style="47" customWidth="1"/>
    <col min="3080" max="3080" width="1.44140625" style="47" customWidth="1"/>
    <col min="3081" max="3081" width="6.88671875" style="47" customWidth="1"/>
    <col min="3082" max="3082" width="1.6640625" style="47" customWidth="1"/>
    <col min="3083" max="3083" width="10.77734375" style="47" customWidth="1"/>
    <col min="3084" max="3084" width="0.77734375" style="47" customWidth="1"/>
    <col min="3085" max="3085" width="6.77734375" style="47" customWidth="1"/>
    <col min="3086" max="3086" width="1.88671875" style="47" customWidth="1"/>
    <col min="3087" max="3087" width="6.109375" style="47" customWidth="1"/>
    <col min="3088" max="3088" width="1.109375" style="47" customWidth="1"/>
    <col min="3089" max="3089" width="11.5546875" style="47"/>
    <col min="3090" max="3090" width="1.44140625" style="47" customWidth="1"/>
    <col min="3091" max="3091" width="7.33203125" style="47" customWidth="1"/>
    <col min="3092" max="3092" width="1.44140625" style="47" customWidth="1"/>
    <col min="3093" max="3093" width="6.109375" style="47" customWidth="1"/>
    <col min="3094" max="3094" width="1.109375" style="47" customWidth="1"/>
    <col min="3095" max="3095" width="11.5546875" style="47"/>
    <col min="3096" max="3096" width="1.109375" style="47" customWidth="1"/>
    <col min="3097" max="3097" width="7.33203125" style="47" customWidth="1"/>
    <col min="3098" max="3098" width="1.44140625" style="47" customWidth="1"/>
    <col min="3099" max="3099" width="6.109375" style="47" customWidth="1"/>
    <col min="3100" max="3100" width="1.109375" style="47" customWidth="1"/>
    <col min="3101" max="3101" width="11.5546875" style="47"/>
    <col min="3102" max="3102" width="0.77734375" style="47" customWidth="1"/>
    <col min="3103" max="3103" width="7.33203125" style="47" customWidth="1"/>
    <col min="3104" max="3104" width="1.5546875" style="47" customWidth="1"/>
    <col min="3105" max="3105" width="7.6640625" style="47" customWidth="1"/>
    <col min="3106" max="3107" width="1.44140625" style="47" customWidth="1"/>
    <col min="3108" max="3108" width="13.109375" style="47" customWidth="1"/>
    <col min="3109" max="3109" width="1.44140625" style="47" customWidth="1"/>
    <col min="3110" max="3110" width="8.44140625" style="47" customWidth="1"/>
    <col min="3111" max="3111" width="1.44140625" style="47" customWidth="1"/>
    <col min="3112" max="3112" width="7.6640625" style="47" customWidth="1"/>
    <col min="3113" max="3113" width="1.44140625" style="47" customWidth="1"/>
    <col min="3114" max="3114" width="13.109375" style="47" customWidth="1"/>
    <col min="3115" max="3115" width="1.44140625" style="47" customWidth="1"/>
    <col min="3116" max="3116" width="8.44140625" style="47" customWidth="1"/>
    <col min="3117" max="3117" width="1.44140625" style="47" customWidth="1"/>
    <col min="3118" max="3118" width="8.44140625" style="47" customWidth="1"/>
    <col min="3119" max="3119" width="1.44140625" style="47" customWidth="1"/>
    <col min="3120" max="3120" width="13.109375" style="47" customWidth="1"/>
    <col min="3121" max="3121" width="1.44140625" style="47" customWidth="1"/>
    <col min="3122" max="3122" width="8.44140625" style="47" customWidth="1"/>
    <col min="3123" max="3123" width="1.44140625" style="47" customWidth="1"/>
    <col min="3124" max="3124" width="8.44140625" style="47" customWidth="1"/>
    <col min="3125" max="3125" width="1.44140625" style="47" customWidth="1"/>
    <col min="3126" max="3126" width="11.5546875" style="47"/>
    <col min="3127" max="3127" width="1.44140625" style="47" customWidth="1"/>
    <col min="3128" max="3128" width="8.44140625" style="47" customWidth="1"/>
    <col min="3129" max="3129" width="1.44140625" style="47" customWidth="1"/>
    <col min="3130" max="3130" width="8.44140625" style="47" customWidth="1"/>
    <col min="3131" max="3131" width="1.44140625" style="47" customWidth="1"/>
    <col min="3132" max="3132" width="13.109375" style="47" customWidth="1"/>
    <col min="3133" max="3133" width="1.44140625" style="47" customWidth="1"/>
    <col min="3134" max="3134" width="4.5546875" style="47" customWidth="1"/>
    <col min="3135" max="3135" width="4.88671875" style="47" customWidth="1"/>
    <col min="3136" max="3136" width="8.44140625" style="47" customWidth="1"/>
    <col min="3137" max="3137" width="1.44140625" style="47" customWidth="1"/>
    <col min="3138" max="3138" width="11.5546875" style="47"/>
    <col min="3139" max="3139" width="1.44140625" style="47" customWidth="1"/>
    <col min="3140" max="3140" width="11.5546875" style="47"/>
    <col min="3141" max="3141" width="1.44140625" style="47" customWidth="1"/>
    <col min="3142" max="3142" width="11.5546875" style="47"/>
    <col min="3143" max="3143" width="1.44140625" style="47" customWidth="1"/>
    <col min="3144" max="3144" width="11.5546875" style="47"/>
    <col min="3145" max="3145" width="1.44140625" style="47" customWidth="1"/>
    <col min="3146" max="3146" width="11.5546875" style="47"/>
    <col min="3147" max="3147" width="1.44140625" style="47" customWidth="1"/>
    <col min="3148" max="3148" width="11.5546875" style="47"/>
    <col min="3149" max="3149" width="1.44140625" style="47" customWidth="1"/>
    <col min="3150" max="3150" width="11.5546875" style="47"/>
    <col min="3151" max="3151" width="1.44140625" style="47" customWidth="1"/>
    <col min="3152" max="3152" width="11.5546875" style="47"/>
    <col min="3153" max="3153" width="1.44140625" style="47" customWidth="1"/>
    <col min="3154" max="3328" width="11.5546875" style="47"/>
    <col min="3329" max="3329" width="3.77734375" style="47" customWidth="1"/>
    <col min="3330" max="3330" width="1.44140625" style="47" customWidth="1"/>
    <col min="3331" max="3331" width="13.109375" style="47" customWidth="1"/>
    <col min="3332" max="3332" width="1.109375" style="47" customWidth="1"/>
    <col min="3333" max="3333" width="11.5546875" style="47"/>
    <col min="3334" max="3334" width="1.44140625" style="47" customWidth="1"/>
    <col min="3335" max="3335" width="6.88671875" style="47" customWidth="1"/>
    <col min="3336" max="3336" width="1.44140625" style="47" customWidth="1"/>
    <col min="3337" max="3337" width="6.88671875" style="47" customWidth="1"/>
    <col min="3338" max="3338" width="1.6640625" style="47" customWidth="1"/>
    <col min="3339" max="3339" width="10.77734375" style="47" customWidth="1"/>
    <col min="3340" max="3340" width="0.77734375" style="47" customWidth="1"/>
    <col min="3341" max="3341" width="6.77734375" style="47" customWidth="1"/>
    <col min="3342" max="3342" width="1.88671875" style="47" customWidth="1"/>
    <col min="3343" max="3343" width="6.109375" style="47" customWidth="1"/>
    <col min="3344" max="3344" width="1.109375" style="47" customWidth="1"/>
    <col min="3345" max="3345" width="11.5546875" style="47"/>
    <col min="3346" max="3346" width="1.44140625" style="47" customWidth="1"/>
    <col min="3347" max="3347" width="7.33203125" style="47" customWidth="1"/>
    <col min="3348" max="3348" width="1.44140625" style="47" customWidth="1"/>
    <col min="3349" max="3349" width="6.109375" style="47" customWidth="1"/>
    <col min="3350" max="3350" width="1.109375" style="47" customWidth="1"/>
    <col min="3351" max="3351" width="11.5546875" style="47"/>
    <col min="3352" max="3352" width="1.109375" style="47" customWidth="1"/>
    <col min="3353" max="3353" width="7.33203125" style="47" customWidth="1"/>
    <col min="3354" max="3354" width="1.44140625" style="47" customWidth="1"/>
    <col min="3355" max="3355" width="6.109375" style="47" customWidth="1"/>
    <col min="3356" max="3356" width="1.109375" style="47" customWidth="1"/>
    <col min="3357" max="3357" width="11.5546875" style="47"/>
    <col min="3358" max="3358" width="0.77734375" style="47" customWidth="1"/>
    <col min="3359" max="3359" width="7.33203125" style="47" customWidth="1"/>
    <col min="3360" max="3360" width="1.5546875" style="47" customWidth="1"/>
    <col min="3361" max="3361" width="7.6640625" style="47" customWidth="1"/>
    <col min="3362" max="3363" width="1.44140625" style="47" customWidth="1"/>
    <col min="3364" max="3364" width="13.109375" style="47" customWidth="1"/>
    <col min="3365" max="3365" width="1.44140625" style="47" customWidth="1"/>
    <col min="3366" max="3366" width="8.44140625" style="47" customWidth="1"/>
    <col min="3367" max="3367" width="1.44140625" style="47" customWidth="1"/>
    <col min="3368" max="3368" width="7.6640625" style="47" customWidth="1"/>
    <col min="3369" max="3369" width="1.44140625" style="47" customWidth="1"/>
    <col min="3370" max="3370" width="13.109375" style="47" customWidth="1"/>
    <col min="3371" max="3371" width="1.44140625" style="47" customWidth="1"/>
    <col min="3372" max="3372" width="8.44140625" style="47" customWidth="1"/>
    <col min="3373" max="3373" width="1.44140625" style="47" customWidth="1"/>
    <col min="3374" max="3374" width="8.44140625" style="47" customWidth="1"/>
    <col min="3375" max="3375" width="1.44140625" style="47" customWidth="1"/>
    <col min="3376" max="3376" width="13.109375" style="47" customWidth="1"/>
    <col min="3377" max="3377" width="1.44140625" style="47" customWidth="1"/>
    <col min="3378" max="3378" width="8.44140625" style="47" customWidth="1"/>
    <col min="3379" max="3379" width="1.44140625" style="47" customWidth="1"/>
    <col min="3380" max="3380" width="8.44140625" style="47" customWidth="1"/>
    <col min="3381" max="3381" width="1.44140625" style="47" customWidth="1"/>
    <col min="3382" max="3382" width="11.5546875" style="47"/>
    <col min="3383" max="3383" width="1.44140625" style="47" customWidth="1"/>
    <col min="3384" max="3384" width="8.44140625" style="47" customWidth="1"/>
    <col min="3385" max="3385" width="1.44140625" style="47" customWidth="1"/>
    <col min="3386" max="3386" width="8.44140625" style="47" customWidth="1"/>
    <col min="3387" max="3387" width="1.44140625" style="47" customWidth="1"/>
    <col min="3388" max="3388" width="13.109375" style="47" customWidth="1"/>
    <col min="3389" max="3389" width="1.44140625" style="47" customWidth="1"/>
    <col min="3390" max="3390" width="4.5546875" style="47" customWidth="1"/>
    <col min="3391" max="3391" width="4.88671875" style="47" customWidth="1"/>
    <col min="3392" max="3392" width="8.44140625" style="47" customWidth="1"/>
    <col min="3393" max="3393" width="1.44140625" style="47" customWidth="1"/>
    <col min="3394" max="3394" width="11.5546875" style="47"/>
    <col min="3395" max="3395" width="1.44140625" style="47" customWidth="1"/>
    <col min="3396" max="3396" width="11.5546875" style="47"/>
    <col min="3397" max="3397" width="1.44140625" style="47" customWidth="1"/>
    <col min="3398" max="3398" width="11.5546875" style="47"/>
    <col min="3399" max="3399" width="1.44140625" style="47" customWidth="1"/>
    <col min="3400" max="3400" width="11.5546875" style="47"/>
    <col min="3401" max="3401" width="1.44140625" style="47" customWidth="1"/>
    <col min="3402" max="3402" width="11.5546875" style="47"/>
    <col min="3403" max="3403" width="1.44140625" style="47" customWidth="1"/>
    <col min="3404" max="3404" width="11.5546875" style="47"/>
    <col min="3405" max="3405" width="1.44140625" style="47" customWidth="1"/>
    <col min="3406" max="3406" width="11.5546875" style="47"/>
    <col min="3407" max="3407" width="1.44140625" style="47" customWidth="1"/>
    <col min="3408" max="3408" width="11.5546875" style="47"/>
    <col min="3409" max="3409" width="1.44140625" style="47" customWidth="1"/>
    <col min="3410" max="3584" width="11.5546875" style="47"/>
    <col min="3585" max="3585" width="3.77734375" style="47" customWidth="1"/>
    <col min="3586" max="3586" width="1.44140625" style="47" customWidth="1"/>
    <col min="3587" max="3587" width="13.109375" style="47" customWidth="1"/>
    <col min="3588" max="3588" width="1.109375" style="47" customWidth="1"/>
    <col min="3589" max="3589" width="11.5546875" style="47"/>
    <col min="3590" max="3590" width="1.44140625" style="47" customWidth="1"/>
    <col min="3591" max="3591" width="6.88671875" style="47" customWidth="1"/>
    <col min="3592" max="3592" width="1.44140625" style="47" customWidth="1"/>
    <col min="3593" max="3593" width="6.88671875" style="47" customWidth="1"/>
    <col min="3594" max="3594" width="1.6640625" style="47" customWidth="1"/>
    <col min="3595" max="3595" width="10.77734375" style="47" customWidth="1"/>
    <col min="3596" max="3596" width="0.77734375" style="47" customWidth="1"/>
    <col min="3597" max="3597" width="6.77734375" style="47" customWidth="1"/>
    <col min="3598" max="3598" width="1.88671875" style="47" customWidth="1"/>
    <col min="3599" max="3599" width="6.109375" style="47" customWidth="1"/>
    <col min="3600" max="3600" width="1.109375" style="47" customWidth="1"/>
    <col min="3601" max="3601" width="11.5546875" style="47"/>
    <col min="3602" max="3602" width="1.44140625" style="47" customWidth="1"/>
    <col min="3603" max="3603" width="7.33203125" style="47" customWidth="1"/>
    <col min="3604" max="3604" width="1.44140625" style="47" customWidth="1"/>
    <col min="3605" max="3605" width="6.109375" style="47" customWidth="1"/>
    <col min="3606" max="3606" width="1.109375" style="47" customWidth="1"/>
    <col min="3607" max="3607" width="11.5546875" style="47"/>
    <col min="3608" max="3608" width="1.109375" style="47" customWidth="1"/>
    <col min="3609" max="3609" width="7.33203125" style="47" customWidth="1"/>
    <col min="3610" max="3610" width="1.44140625" style="47" customWidth="1"/>
    <col min="3611" max="3611" width="6.109375" style="47" customWidth="1"/>
    <col min="3612" max="3612" width="1.109375" style="47" customWidth="1"/>
    <col min="3613" max="3613" width="11.5546875" style="47"/>
    <col min="3614" max="3614" width="0.77734375" style="47" customWidth="1"/>
    <col min="3615" max="3615" width="7.33203125" style="47" customWidth="1"/>
    <col min="3616" max="3616" width="1.5546875" style="47" customWidth="1"/>
    <col min="3617" max="3617" width="7.6640625" style="47" customWidth="1"/>
    <col min="3618" max="3619" width="1.44140625" style="47" customWidth="1"/>
    <col min="3620" max="3620" width="13.109375" style="47" customWidth="1"/>
    <col min="3621" max="3621" width="1.44140625" style="47" customWidth="1"/>
    <col min="3622" max="3622" width="8.44140625" style="47" customWidth="1"/>
    <col min="3623" max="3623" width="1.44140625" style="47" customWidth="1"/>
    <col min="3624" max="3624" width="7.6640625" style="47" customWidth="1"/>
    <col min="3625" max="3625" width="1.44140625" style="47" customWidth="1"/>
    <col min="3626" max="3626" width="13.109375" style="47" customWidth="1"/>
    <col min="3627" max="3627" width="1.44140625" style="47" customWidth="1"/>
    <col min="3628" max="3628" width="8.44140625" style="47" customWidth="1"/>
    <col min="3629" max="3629" width="1.44140625" style="47" customWidth="1"/>
    <col min="3630" max="3630" width="8.44140625" style="47" customWidth="1"/>
    <col min="3631" max="3631" width="1.44140625" style="47" customWidth="1"/>
    <col min="3632" max="3632" width="13.109375" style="47" customWidth="1"/>
    <col min="3633" max="3633" width="1.44140625" style="47" customWidth="1"/>
    <col min="3634" max="3634" width="8.44140625" style="47" customWidth="1"/>
    <col min="3635" max="3635" width="1.44140625" style="47" customWidth="1"/>
    <col min="3636" max="3636" width="8.44140625" style="47" customWidth="1"/>
    <col min="3637" max="3637" width="1.44140625" style="47" customWidth="1"/>
    <col min="3638" max="3638" width="11.5546875" style="47"/>
    <col min="3639" max="3639" width="1.44140625" style="47" customWidth="1"/>
    <col min="3640" max="3640" width="8.44140625" style="47" customWidth="1"/>
    <col min="3641" max="3641" width="1.44140625" style="47" customWidth="1"/>
    <col min="3642" max="3642" width="8.44140625" style="47" customWidth="1"/>
    <col min="3643" max="3643" width="1.44140625" style="47" customWidth="1"/>
    <col min="3644" max="3644" width="13.109375" style="47" customWidth="1"/>
    <col min="3645" max="3645" width="1.44140625" style="47" customWidth="1"/>
    <col min="3646" max="3646" width="4.5546875" style="47" customWidth="1"/>
    <col min="3647" max="3647" width="4.88671875" style="47" customWidth="1"/>
    <col min="3648" max="3648" width="8.44140625" style="47" customWidth="1"/>
    <col min="3649" max="3649" width="1.44140625" style="47" customWidth="1"/>
    <col min="3650" max="3650" width="11.5546875" style="47"/>
    <col min="3651" max="3651" width="1.44140625" style="47" customWidth="1"/>
    <col min="3652" max="3652" width="11.5546875" style="47"/>
    <col min="3653" max="3653" width="1.44140625" style="47" customWidth="1"/>
    <col min="3654" max="3654" width="11.5546875" style="47"/>
    <col min="3655" max="3655" width="1.44140625" style="47" customWidth="1"/>
    <col min="3656" max="3656" width="11.5546875" style="47"/>
    <col min="3657" max="3657" width="1.44140625" style="47" customWidth="1"/>
    <col min="3658" max="3658" width="11.5546875" style="47"/>
    <col min="3659" max="3659" width="1.44140625" style="47" customWidth="1"/>
    <col min="3660" max="3660" width="11.5546875" style="47"/>
    <col min="3661" max="3661" width="1.44140625" style="47" customWidth="1"/>
    <col min="3662" max="3662" width="11.5546875" style="47"/>
    <col min="3663" max="3663" width="1.44140625" style="47" customWidth="1"/>
    <col min="3664" max="3664" width="11.5546875" style="47"/>
    <col min="3665" max="3665" width="1.44140625" style="47" customWidth="1"/>
    <col min="3666" max="3840" width="11.5546875" style="47"/>
    <col min="3841" max="3841" width="3.77734375" style="47" customWidth="1"/>
    <col min="3842" max="3842" width="1.44140625" style="47" customWidth="1"/>
    <col min="3843" max="3843" width="13.109375" style="47" customWidth="1"/>
    <col min="3844" max="3844" width="1.109375" style="47" customWidth="1"/>
    <col min="3845" max="3845" width="11.5546875" style="47"/>
    <col min="3846" max="3846" width="1.44140625" style="47" customWidth="1"/>
    <col min="3847" max="3847" width="6.88671875" style="47" customWidth="1"/>
    <col min="3848" max="3848" width="1.44140625" style="47" customWidth="1"/>
    <col min="3849" max="3849" width="6.88671875" style="47" customWidth="1"/>
    <col min="3850" max="3850" width="1.6640625" style="47" customWidth="1"/>
    <col min="3851" max="3851" width="10.77734375" style="47" customWidth="1"/>
    <col min="3852" max="3852" width="0.77734375" style="47" customWidth="1"/>
    <col min="3853" max="3853" width="6.77734375" style="47" customWidth="1"/>
    <col min="3854" max="3854" width="1.88671875" style="47" customWidth="1"/>
    <col min="3855" max="3855" width="6.109375" style="47" customWidth="1"/>
    <col min="3856" max="3856" width="1.109375" style="47" customWidth="1"/>
    <col min="3857" max="3857" width="11.5546875" style="47"/>
    <col min="3858" max="3858" width="1.44140625" style="47" customWidth="1"/>
    <col min="3859" max="3859" width="7.33203125" style="47" customWidth="1"/>
    <col min="3860" max="3860" width="1.44140625" style="47" customWidth="1"/>
    <col min="3861" max="3861" width="6.109375" style="47" customWidth="1"/>
    <col min="3862" max="3862" width="1.109375" style="47" customWidth="1"/>
    <col min="3863" max="3863" width="11.5546875" style="47"/>
    <col min="3864" max="3864" width="1.109375" style="47" customWidth="1"/>
    <col min="3865" max="3865" width="7.33203125" style="47" customWidth="1"/>
    <col min="3866" max="3866" width="1.44140625" style="47" customWidth="1"/>
    <col min="3867" max="3867" width="6.109375" style="47" customWidth="1"/>
    <col min="3868" max="3868" width="1.109375" style="47" customWidth="1"/>
    <col min="3869" max="3869" width="11.5546875" style="47"/>
    <col min="3870" max="3870" width="0.77734375" style="47" customWidth="1"/>
    <col min="3871" max="3871" width="7.33203125" style="47" customWidth="1"/>
    <col min="3872" max="3872" width="1.5546875" style="47" customWidth="1"/>
    <col min="3873" max="3873" width="7.6640625" style="47" customWidth="1"/>
    <col min="3874" max="3875" width="1.44140625" style="47" customWidth="1"/>
    <col min="3876" max="3876" width="13.109375" style="47" customWidth="1"/>
    <col min="3877" max="3877" width="1.44140625" style="47" customWidth="1"/>
    <col min="3878" max="3878" width="8.44140625" style="47" customWidth="1"/>
    <col min="3879" max="3879" width="1.44140625" style="47" customWidth="1"/>
    <col min="3880" max="3880" width="7.6640625" style="47" customWidth="1"/>
    <col min="3881" max="3881" width="1.44140625" style="47" customWidth="1"/>
    <col min="3882" max="3882" width="13.109375" style="47" customWidth="1"/>
    <col min="3883" max="3883" width="1.44140625" style="47" customWidth="1"/>
    <col min="3884" max="3884" width="8.44140625" style="47" customWidth="1"/>
    <col min="3885" max="3885" width="1.44140625" style="47" customWidth="1"/>
    <col min="3886" max="3886" width="8.44140625" style="47" customWidth="1"/>
    <col min="3887" max="3887" width="1.44140625" style="47" customWidth="1"/>
    <col min="3888" max="3888" width="13.109375" style="47" customWidth="1"/>
    <col min="3889" max="3889" width="1.44140625" style="47" customWidth="1"/>
    <col min="3890" max="3890" width="8.44140625" style="47" customWidth="1"/>
    <col min="3891" max="3891" width="1.44140625" style="47" customWidth="1"/>
    <col min="3892" max="3892" width="8.44140625" style="47" customWidth="1"/>
    <col min="3893" max="3893" width="1.44140625" style="47" customWidth="1"/>
    <col min="3894" max="3894" width="11.5546875" style="47"/>
    <col min="3895" max="3895" width="1.44140625" style="47" customWidth="1"/>
    <col min="3896" max="3896" width="8.44140625" style="47" customWidth="1"/>
    <col min="3897" max="3897" width="1.44140625" style="47" customWidth="1"/>
    <col min="3898" max="3898" width="8.44140625" style="47" customWidth="1"/>
    <col min="3899" max="3899" width="1.44140625" style="47" customWidth="1"/>
    <col min="3900" max="3900" width="13.109375" style="47" customWidth="1"/>
    <col min="3901" max="3901" width="1.44140625" style="47" customWidth="1"/>
    <col min="3902" max="3902" width="4.5546875" style="47" customWidth="1"/>
    <col min="3903" max="3903" width="4.88671875" style="47" customWidth="1"/>
    <col min="3904" max="3904" width="8.44140625" style="47" customWidth="1"/>
    <col min="3905" max="3905" width="1.44140625" style="47" customWidth="1"/>
    <col min="3906" max="3906" width="11.5546875" style="47"/>
    <col min="3907" max="3907" width="1.44140625" style="47" customWidth="1"/>
    <col min="3908" max="3908" width="11.5546875" style="47"/>
    <col min="3909" max="3909" width="1.44140625" style="47" customWidth="1"/>
    <col min="3910" max="3910" width="11.5546875" style="47"/>
    <col min="3911" max="3911" width="1.44140625" style="47" customWidth="1"/>
    <col min="3912" max="3912" width="11.5546875" style="47"/>
    <col min="3913" max="3913" width="1.44140625" style="47" customWidth="1"/>
    <col min="3914" max="3914" width="11.5546875" style="47"/>
    <col min="3915" max="3915" width="1.44140625" style="47" customWidth="1"/>
    <col min="3916" max="3916" width="11.5546875" style="47"/>
    <col min="3917" max="3917" width="1.44140625" style="47" customWidth="1"/>
    <col min="3918" max="3918" width="11.5546875" style="47"/>
    <col min="3919" max="3919" width="1.44140625" style="47" customWidth="1"/>
    <col min="3920" max="3920" width="11.5546875" style="47"/>
    <col min="3921" max="3921" width="1.44140625" style="47" customWidth="1"/>
    <col min="3922" max="4096" width="11.5546875" style="47"/>
    <col min="4097" max="4097" width="3.77734375" style="47" customWidth="1"/>
    <col min="4098" max="4098" width="1.44140625" style="47" customWidth="1"/>
    <col min="4099" max="4099" width="13.109375" style="47" customWidth="1"/>
    <col min="4100" max="4100" width="1.109375" style="47" customWidth="1"/>
    <col min="4101" max="4101" width="11.5546875" style="47"/>
    <col min="4102" max="4102" width="1.44140625" style="47" customWidth="1"/>
    <col min="4103" max="4103" width="6.88671875" style="47" customWidth="1"/>
    <col min="4104" max="4104" width="1.44140625" style="47" customWidth="1"/>
    <col min="4105" max="4105" width="6.88671875" style="47" customWidth="1"/>
    <col min="4106" max="4106" width="1.6640625" style="47" customWidth="1"/>
    <col min="4107" max="4107" width="10.77734375" style="47" customWidth="1"/>
    <col min="4108" max="4108" width="0.77734375" style="47" customWidth="1"/>
    <col min="4109" max="4109" width="6.77734375" style="47" customWidth="1"/>
    <col min="4110" max="4110" width="1.88671875" style="47" customWidth="1"/>
    <col min="4111" max="4111" width="6.109375" style="47" customWidth="1"/>
    <col min="4112" max="4112" width="1.109375" style="47" customWidth="1"/>
    <col min="4113" max="4113" width="11.5546875" style="47"/>
    <col min="4114" max="4114" width="1.44140625" style="47" customWidth="1"/>
    <col min="4115" max="4115" width="7.33203125" style="47" customWidth="1"/>
    <col min="4116" max="4116" width="1.44140625" style="47" customWidth="1"/>
    <col min="4117" max="4117" width="6.109375" style="47" customWidth="1"/>
    <col min="4118" max="4118" width="1.109375" style="47" customWidth="1"/>
    <col min="4119" max="4119" width="11.5546875" style="47"/>
    <col min="4120" max="4120" width="1.109375" style="47" customWidth="1"/>
    <col min="4121" max="4121" width="7.33203125" style="47" customWidth="1"/>
    <col min="4122" max="4122" width="1.44140625" style="47" customWidth="1"/>
    <col min="4123" max="4123" width="6.109375" style="47" customWidth="1"/>
    <col min="4124" max="4124" width="1.109375" style="47" customWidth="1"/>
    <col min="4125" max="4125" width="11.5546875" style="47"/>
    <col min="4126" max="4126" width="0.77734375" style="47" customWidth="1"/>
    <col min="4127" max="4127" width="7.33203125" style="47" customWidth="1"/>
    <col min="4128" max="4128" width="1.5546875" style="47" customWidth="1"/>
    <col min="4129" max="4129" width="7.6640625" style="47" customWidth="1"/>
    <col min="4130" max="4131" width="1.44140625" style="47" customWidth="1"/>
    <col min="4132" max="4132" width="13.109375" style="47" customWidth="1"/>
    <col min="4133" max="4133" width="1.44140625" style="47" customWidth="1"/>
    <col min="4134" max="4134" width="8.44140625" style="47" customWidth="1"/>
    <col min="4135" max="4135" width="1.44140625" style="47" customWidth="1"/>
    <col min="4136" max="4136" width="7.6640625" style="47" customWidth="1"/>
    <col min="4137" max="4137" width="1.44140625" style="47" customWidth="1"/>
    <col min="4138" max="4138" width="13.109375" style="47" customWidth="1"/>
    <col min="4139" max="4139" width="1.44140625" style="47" customWidth="1"/>
    <col min="4140" max="4140" width="8.44140625" style="47" customWidth="1"/>
    <col min="4141" max="4141" width="1.44140625" style="47" customWidth="1"/>
    <col min="4142" max="4142" width="8.44140625" style="47" customWidth="1"/>
    <col min="4143" max="4143" width="1.44140625" style="47" customWidth="1"/>
    <col min="4144" max="4144" width="13.109375" style="47" customWidth="1"/>
    <col min="4145" max="4145" width="1.44140625" style="47" customWidth="1"/>
    <col min="4146" max="4146" width="8.44140625" style="47" customWidth="1"/>
    <col min="4147" max="4147" width="1.44140625" style="47" customWidth="1"/>
    <col min="4148" max="4148" width="8.44140625" style="47" customWidth="1"/>
    <col min="4149" max="4149" width="1.44140625" style="47" customWidth="1"/>
    <col min="4150" max="4150" width="11.5546875" style="47"/>
    <col min="4151" max="4151" width="1.44140625" style="47" customWidth="1"/>
    <col min="4152" max="4152" width="8.44140625" style="47" customWidth="1"/>
    <col min="4153" max="4153" width="1.44140625" style="47" customWidth="1"/>
    <col min="4154" max="4154" width="8.44140625" style="47" customWidth="1"/>
    <col min="4155" max="4155" width="1.44140625" style="47" customWidth="1"/>
    <col min="4156" max="4156" width="13.109375" style="47" customWidth="1"/>
    <col min="4157" max="4157" width="1.44140625" style="47" customWidth="1"/>
    <col min="4158" max="4158" width="4.5546875" style="47" customWidth="1"/>
    <col min="4159" max="4159" width="4.88671875" style="47" customWidth="1"/>
    <col min="4160" max="4160" width="8.44140625" style="47" customWidth="1"/>
    <col min="4161" max="4161" width="1.44140625" style="47" customWidth="1"/>
    <col min="4162" max="4162" width="11.5546875" style="47"/>
    <col min="4163" max="4163" width="1.44140625" style="47" customWidth="1"/>
    <col min="4164" max="4164" width="11.5546875" style="47"/>
    <col min="4165" max="4165" width="1.44140625" style="47" customWidth="1"/>
    <col min="4166" max="4166" width="11.5546875" style="47"/>
    <col min="4167" max="4167" width="1.44140625" style="47" customWidth="1"/>
    <col min="4168" max="4168" width="11.5546875" style="47"/>
    <col min="4169" max="4169" width="1.44140625" style="47" customWidth="1"/>
    <col min="4170" max="4170" width="11.5546875" style="47"/>
    <col min="4171" max="4171" width="1.44140625" style="47" customWidth="1"/>
    <col min="4172" max="4172" width="11.5546875" style="47"/>
    <col min="4173" max="4173" width="1.44140625" style="47" customWidth="1"/>
    <col min="4174" max="4174" width="11.5546875" style="47"/>
    <col min="4175" max="4175" width="1.44140625" style="47" customWidth="1"/>
    <col min="4176" max="4176" width="11.5546875" style="47"/>
    <col min="4177" max="4177" width="1.44140625" style="47" customWidth="1"/>
    <col min="4178" max="4352" width="11.5546875" style="47"/>
    <col min="4353" max="4353" width="3.77734375" style="47" customWidth="1"/>
    <col min="4354" max="4354" width="1.44140625" style="47" customWidth="1"/>
    <col min="4355" max="4355" width="13.109375" style="47" customWidth="1"/>
    <col min="4356" max="4356" width="1.109375" style="47" customWidth="1"/>
    <col min="4357" max="4357" width="11.5546875" style="47"/>
    <col min="4358" max="4358" width="1.44140625" style="47" customWidth="1"/>
    <col min="4359" max="4359" width="6.88671875" style="47" customWidth="1"/>
    <col min="4360" max="4360" width="1.44140625" style="47" customWidth="1"/>
    <col min="4361" max="4361" width="6.88671875" style="47" customWidth="1"/>
    <col min="4362" max="4362" width="1.6640625" style="47" customWidth="1"/>
    <col min="4363" max="4363" width="10.77734375" style="47" customWidth="1"/>
    <col min="4364" max="4364" width="0.77734375" style="47" customWidth="1"/>
    <col min="4365" max="4365" width="6.77734375" style="47" customWidth="1"/>
    <col min="4366" max="4366" width="1.88671875" style="47" customWidth="1"/>
    <col min="4367" max="4367" width="6.109375" style="47" customWidth="1"/>
    <col min="4368" max="4368" width="1.109375" style="47" customWidth="1"/>
    <col min="4369" max="4369" width="11.5546875" style="47"/>
    <col min="4370" max="4370" width="1.44140625" style="47" customWidth="1"/>
    <col min="4371" max="4371" width="7.33203125" style="47" customWidth="1"/>
    <col min="4372" max="4372" width="1.44140625" style="47" customWidth="1"/>
    <col min="4373" max="4373" width="6.109375" style="47" customWidth="1"/>
    <col min="4374" max="4374" width="1.109375" style="47" customWidth="1"/>
    <col min="4375" max="4375" width="11.5546875" style="47"/>
    <col min="4376" max="4376" width="1.109375" style="47" customWidth="1"/>
    <col min="4377" max="4377" width="7.33203125" style="47" customWidth="1"/>
    <col min="4378" max="4378" width="1.44140625" style="47" customWidth="1"/>
    <col min="4379" max="4379" width="6.109375" style="47" customWidth="1"/>
    <col min="4380" max="4380" width="1.109375" style="47" customWidth="1"/>
    <col min="4381" max="4381" width="11.5546875" style="47"/>
    <col min="4382" max="4382" width="0.77734375" style="47" customWidth="1"/>
    <col min="4383" max="4383" width="7.33203125" style="47" customWidth="1"/>
    <col min="4384" max="4384" width="1.5546875" style="47" customWidth="1"/>
    <col min="4385" max="4385" width="7.6640625" style="47" customWidth="1"/>
    <col min="4386" max="4387" width="1.44140625" style="47" customWidth="1"/>
    <col min="4388" max="4388" width="13.109375" style="47" customWidth="1"/>
    <col min="4389" max="4389" width="1.44140625" style="47" customWidth="1"/>
    <col min="4390" max="4390" width="8.44140625" style="47" customWidth="1"/>
    <col min="4391" max="4391" width="1.44140625" style="47" customWidth="1"/>
    <col min="4392" max="4392" width="7.6640625" style="47" customWidth="1"/>
    <col min="4393" max="4393" width="1.44140625" style="47" customWidth="1"/>
    <col min="4394" max="4394" width="13.109375" style="47" customWidth="1"/>
    <col min="4395" max="4395" width="1.44140625" style="47" customWidth="1"/>
    <col min="4396" max="4396" width="8.44140625" style="47" customWidth="1"/>
    <col min="4397" max="4397" width="1.44140625" style="47" customWidth="1"/>
    <col min="4398" max="4398" width="8.44140625" style="47" customWidth="1"/>
    <col min="4399" max="4399" width="1.44140625" style="47" customWidth="1"/>
    <col min="4400" max="4400" width="13.109375" style="47" customWidth="1"/>
    <col min="4401" max="4401" width="1.44140625" style="47" customWidth="1"/>
    <col min="4402" max="4402" width="8.44140625" style="47" customWidth="1"/>
    <col min="4403" max="4403" width="1.44140625" style="47" customWidth="1"/>
    <col min="4404" max="4404" width="8.44140625" style="47" customWidth="1"/>
    <col min="4405" max="4405" width="1.44140625" style="47" customWidth="1"/>
    <col min="4406" max="4406" width="11.5546875" style="47"/>
    <col min="4407" max="4407" width="1.44140625" style="47" customWidth="1"/>
    <col min="4408" max="4408" width="8.44140625" style="47" customWidth="1"/>
    <col min="4409" max="4409" width="1.44140625" style="47" customWidth="1"/>
    <col min="4410" max="4410" width="8.44140625" style="47" customWidth="1"/>
    <col min="4411" max="4411" width="1.44140625" style="47" customWidth="1"/>
    <col min="4412" max="4412" width="13.109375" style="47" customWidth="1"/>
    <col min="4413" max="4413" width="1.44140625" style="47" customWidth="1"/>
    <col min="4414" max="4414" width="4.5546875" style="47" customWidth="1"/>
    <col min="4415" max="4415" width="4.88671875" style="47" customWidth="1"/>
    <col min="4416" max="4416" width="8.44140625" style="47" customWidth="1"/>
    <col min="4417" max="4417" width="1.44140625" style="47" customWidth="1"/>
    <col min="4418" max="4418" width="11.5546875" style="47"/>
    <col min="4419" max="4419" width="1.44140625" style="47" customWidth="1"/>
    <col min="4420" max="4420" width="11.5546875" style="47"/>
    <col min="4421" max="4421" width="1.44140625" style="47" customWidth="1"/>
    <col min="4422" max="4422" width="11.5546875" style="47"/>
    <col min="4423" max="4423" width="1.44140625" style="47" customWidth="1"/>
    <col min="4424" max="4424" width="11.5546875" style="47"/>
    <col min="4425" max="4425" width="1.44140625" style="47" customWidth="1"/>
    <col min="4426" max="4426" width="11.5546875" style="47"/>
    <col min="4427" max="4427" width="1.44140625" style="47" customWidth="1"/>
    <col min="4428" max="4428" width="11.5546875" style="47"/>
    <col min="4429" max="4429" width="1.44140625" style="47" customWidth="1"/>
    <col min="4430" max="4430" width="11.5546875" style="47"/>
    <col min="4431" max="4431" width="1.44140625" style="47" customWidth="1"/>
    <col min="4432" max="4432" width="11.5546875" style="47"/>
    <col min="4433" max="4433" width="1.44140625" style="47" customWidth="1"/>
    <col min="4434" max="4608" width="11.5546875" style="47"/>
    <col min="4609" max="4609" width="3.77734375" style="47" customWidth="1"/>
    <col min="4610" max="4610" width="1.44140625" style="47" customWidth="1"/>
    <col min="4611" max="4611" width="13.109375" style="47" customWidth="1"/>
    <col min="4612" max="4612" width="1.109375" style="47" customWidth="1"/>
    <col min="4613" max="4613" width="11.5546875" style="47"/>
    <col min="4614" max="4614" width="1.44140625" style="47" customWidth="1"/>
    <col min="4615" max="4615" width="6.88671875" style="47" customWidth="1"/>
    <col min="4616" max="4616" width="1.44140625" style="47" customWidth="1"/>
    <col min="4617" max="4617" width="6.88671875" style="47" customWidth="1"/>
    <col min="4618" max="4618" width="1.6640625" style="47" customWidth="1"/>
    <col min="4619" max="4619" width="10.77734375" style="47" customWidth="1"/>
    <col min="4620" max="4620" width="0.77734375" style="47" customWidth="1"/>
    <col min="4621" max="4621" width="6.77734375" style="47" customWidth="1"/>
    <col min="4622" max="4622" width="1.88671875" style="47" customWidth="1"/>
    <col min="4623" max="4623" width="6.109375" style="47" customWidth="1"/>
    <col min="4624" max="4624" width="1.109375" style="47" customWidth="1"/>
    <col min="4625" max="4625" width="11.5546875" style="47"/>
    <col min="4626" max="4626" width="1.44140625" style="47" customWidth="1"/>
    <col min="4627" max="4627" width="7.33203125" style="47" customWidth="1"/>
    <col min="4628" max="4628" width="1.44140625" style="47" customWidth="1"/>
    <col min="4629" max="4629" width="6.109375" style="47" customWidth="1"/>
    <col min="4630" max="4630" width="1.109375" style="47" customWidth="1"/>
    <col min="4631" max="4631" width="11.5546875" style="47"/>
    <col min="4632" max="4632" width="1.109375" style="47" customWidth="1"/>
    <col min="4633" max="4633" width="7.33203125" style="47" customWidth="1"/>
    <col min="4634" max="4634" width="1.44140625" style="47" customWidth="1"/>
    <col min="4635" max="4635" width="6.109375" style="47" customWidth="1"/>
    <col min="4636" max="4636" width="1.109375" style="47" customWidth="1"/>
    <col min="4637" max="4637" width="11.5546875" style="47"/>
    <col min="4638" max="4638" width="0.77734375" style="47" customWidth="1"/>
    <col min="4639" max="4639" width="7.33203125" style="47" customWidth="1"/>
    <col min="4640" max="4640" width="1.5546875" style="47" customWidth="1"/>
    <col min="4641" max="4641" width="7.6640625" style="47" customWidth="1"/>
    <col min="4642" max="4643" width="1.44140625" style="47" customWidth="1"/>
    <col min="4644" max="4644" width="13.109375" style="47" customWidth="1"/>
    <col min="4645" max="4645" width="1.44140625" style="47" customWidth="1"/>
    <col min="4646" max="4646" width="8.44140625" style="47" customWidth="1"/>
    <col min="4647" max="4647" width="1.44140625" style="47" customWidth="1"/>
    <col min="4648" max="4648" width="7.6640625" style="47" customWidth="1"/>
    <col min="4649" max="4649" width="1.44140625" style="47" customWidth="1"/>
    <col min="4650" max="4650" width="13.109375" style="47" customWidth="1"/>
    <col min="4651" max="4651" width="1.44140625" style="47" customWidth="1"/>
    <col min="4652" max="4652" width="8.44140625" style="47" customWidth="1"/>
    <col min="4653" max="4653" width="1.44140625" style="47" customWidth="1"/>
    <col min="4654" max="4654" width="8.44140625" style="47" customWidth="1"/>
    <col min="4655" max="4655" width="1.44140625" style="47" customWidth="1"/>
    <col min="4656" max="4656" width="13.109375" style="47" customWidth="1"/>
    <col min="4657" max="4657" width="1.44140625" style="47" customWidth="1"/>
    <col min="4658" max="4658" width="8.44140625" style="47" customWidth="1"/>
    <col min="4659" max="4659" width="1.44140625" style="47" customWidth="1"/>
    <col min="4660" max="4660" width="8.44140625" style="47" customWidth="1"/>
    <col min="4661" max="4661" width="1.44140625" style="47" customWidth="1"/>
    <col min="4662" max="4662" width="11.5546875" style="47"/>
    <col min="4663" max="4663" width="1.44140625" style="47" customWidth="1"/>
    <col min="4664" max="4664" width="8.44140625" style="47" customWidth="1"/>
    <col min="4665" max="4665" width="1.44140625" style="47" customWidth="1"/>
    <col min="4666" max="4666" width="8.44140625" style="47" customWidth="1"/>
    <col min="4667" max="4667" width="1.44140625" style="47" customWidth="1"/>
    <col min="4668" max="4668" width="13.109375" style="47" customWidth="1"/>
    <col min="4669" max="4669" width="1.44140625" style="47" customWidth="1"/>
    <col min="4670" max="4670" width="4.5546875" style="47" customWidth="1"/>
    <col min="4671" max="4671" width="4.88671875" style="47" customWidth="1"/>
    <col min="4672" max="4672" width="8.44140625" style="47" customWidth="1"/>
    <col min="4673" max="4673" width="1.44140625" style="47" customWidth="1"/>
    <col min="4674" max="4674" width="11.5546875" style="47"/>
    <col min="4675" max="4675" width="1.44140625" style="47" customWidth="1"/>
    <col min="4676" max="4676" width="11.5546875" style="47"/>
    <col min="4677" max="4677" width="1.44140625" style="47" customWidth="1"/>
    <col min="4678" max="4678" width="11.5546875" style="47"/>
    <col min="4679" max="4679" width="1.44140625" style="47" customWidth="1"/>
    <col min="4680" max="4680" width="11.5546875" style="47"/>
    <col min="4681" max="4681" width="1.44140625" style="47" customWidth="1"/>
    <col min="4682" max="4682" width="11.5546875" style="47"/>
    <col min="4683" max="4683" width="1.44140625" style="47" customWidth="1"/>
    <col min="4684" max="4684" width="11.5546875" style="47"/>
    <col min="4685" max="4685" width="1.44140625" style="47" customWidth="1"/>
    <col min="4686" max="4686" width="11.5546875" style="47"/>
    <col min="4687" max="4687" width="1.44140625" style="47" customWidth="1"/>
    <col min="4688" max="4688" width="11.5546875" style="47"/>
    <col min="4689" max="4689" width="1.44140625" style="47" customWidth="1"/>
    <col min="4690" max="4864" width="11.5546875" style="47"/>
    <col min="4865" max="4865" width="3.77734375" style="47" customWidth="1"/>
    <col min="4866" max="4866" width="1.44140625" style="47" customWidth="1"/>
    <col min="4867" max="4867" width="13.109375" style="47" customWidth="1"/>
    <col min="4868" max="4868" width="1.109375" style="47" customWidth="1"/>
    <col min="4869" max="4869" width="11.5546875" style="47"/>
    <col min="4870" max="4870" width="1.44140625" style="47" customWidth="1"/>
    <col min="4871" max="4871" width="6.88671875" style="47" customWidth="1"/>
    <col min="4872" max="4872" width="1.44140625" style="47" customWidth="1"/>
    <col min="4873" max="4873" width="6.88671875" style="47" customWidth="1"/>
    <col min="4874" max="4874" width="1.6640625" style="47" customWidth="1"/>
    <col min="4875" max="4875" width="10.77734375" style="47" customWidth="1"/>
    <col min="4876" max="4876" width="0.77734375" style="47" customWidth="1"/>
    <col min="4877" max="4877" width="6.77734375" style="47" customWidth="1"/>
    <col min="4878" max="4878" width="1.88671875" style="47" customWidth="1"/>
    <col min="4879" max="4879" width="6.109375" style="47" customWidth="1"/>
    <col min="4880" max="4880" width="1.109375" style="47" customWidth="1"/>
    <col min="4881" max="4881" width="11.5546875" style="47"/>
    <col min="4882" max="4882" width="1.44140625" style="47" customWidth="1"/>
    <col min="4883" max="4883" width="7.33203125" style="47" customWidth="1"/>
    <col min="4884" max="4884" width="1.44140625" style="47" customWidth="1"/>
    <col min="4885" max="4885" width="6.109375" style="47" customWidth="1"/>
    <col min="4886" max="4886" width="1.109375" style="47" customWidth="1"/>
    <col min="4887" max="4887" width="11.5546875" style="47"/>
    <col min="4888" max="4888" width="1.109375" style="47" customWidth="1"/>
    <col min="4889" max="4889" width="7.33203125" style="47" customWidth="1"/>
    <col min="4890" max="4890" width="1.44140625" style="47" customWidth="1"/>
    <col min="4891" max="4891" width="6.109375" style="47" customWidth="1"/>
    <col min="4892" max="4892" width="1.109375" style="47" customWidth="1"/>
    <col min="4893" max="4893" width="11.5546875" style="47"/>
    <col min="4894" max="4894" width="0.77734375" style="47" customWidth="1"/>
    <col min="4895" max="4895" width="7.33203125" style="47" customWidth="1"/>
    <col min="4896" max="4896" width="1.5546875" style="47" customWidth="1"/>
    <col min="4897" max="4897" width="7.6640625" style="47" customWidth="1"/>
    <col min="4898" max="4899" width="1.44140625" style="47" customWidth="1"/>
    <col min="4900" max="4900" width="13.109375" style="47" customWidth="1"/>
    <col min="4901" max="4901" width="1.44140625" style="47" customWidth="1"/>
    <col min="4902" max="4902" width="8.44140625" style="47" customWidth="1"/>
    <col min="4903" max="4903" width="1.44140625" style="47" customWidth="1"/>
    <col min="4904" max="4904" width="7.6640625" style="47" customWidth="1"/>
    <col min="4905" max="4905" width="1.44140625" style="47" customWidth="1"/>
    <col min="4906" max="4906" width="13.109375" style="47" customWidth="1"/>
    <col min="4907" max="4907" width="1.44140625" style="47" customWidth="1"/>
    <col min="4908" max="4908" width="8.44140625" style="47" customWidth="1"/>
    <col min="4909" max="4909" width="1.44140625" style="47" customWidth="1"/>
    <col min="4910" max="4910" width="8.44140625" style="47" customWidth="1"/>
    <col min="4911" max="4911" width="1.44140625" style="47" customWidth="1"/>
    <col min="4912" max="4912" width="13.109375" style="47" customWidth="1"/>
    <col min="4913" max="4913" width="1.44140625" style="47" customWidth="1"/>
    <col min="4914" max="4914" width="8.44140625" style="47" customWidth="1"/>
    <col min="4915" max="4915" width="1.44140625" style="47" customWidth="1"/>
    <col min="4916" max="4916" width="8.44140625" style="47" customWidth="1"/>
    <col min="4917" max="4917" width="1.44140625" style="47" customWidth="1"/>
    <col min="4918" max="4918" width="11.5546875" style="47"/>
    <col min="4919" max="4919" width="1.44140625" style="47" customWidth="1"/>
    <col min="4920" max="4920" width="8.44140625" style="47" customWidth="1"/>
    <col min="4921" max="4921" width="1.44140625" style="47" customWidth="1"/>
    <col min="4922" max="4922" width="8.44140625" style="47" customWidth="1"/>
    <col min="4923" max="4923" width="1.44140625" style="47" customWidth="1"/>
    <col min="4924" max="4924" width="13.109375" style="47" customWidth="1"/>
    <col min="4925" max="4925" width="1.44140625" style="47" customWidth="1"/>
    <col min="4926" max="4926" width="4.5546875" style="47" customWidth="1"/>
    <col min="4927" max="4927" width="4.88671875" style="47" customWidth="1"/>
    <col min="4928" max="4928" width="8.44140625" style="47" customWidth="1"/>
    <col min="4929" max="4929" width="1.44140625" style="47" customWidth="1"/>
    <col min="4930" max="4930" width="11.5546875" style="47"/>
    <col min="4931" max="4931" width="1.44140625" style="47" customWidth="1"/>
    <col min="4932" max="4932" width="11.5546875" style="47"/>
    <col min="4933" max="4933" width="1.44140625" style="47" customWidth="1"/>
    <col min="4934" max="4934" width="11.5546875" style="47"/>
    <col min="4935" max="4935" width="1.44140625" style="47" customWidth="1"/>
    <col min="4936" max="4936" width="11.5546875" style="47"/>
    <col min="4937" max="4937" width="1.44140625" style="47" customWidth="1"/>
    <col min="4938" max="4938" width="11.5546875" style="47"/>
    <col min="4939" max="4939" width="1.44140625" style="47" customWidth="1"/>
    <col min="4940" max="4940" width="11.5546875" style="47"/>
    <col min="4941" max="4941" width="1.44140625" style="47" customWidth="1"/>
    <col min="4942" max="4942" width="11.5546875" style="47"/>
    <col min="4943" max="4943" width="1.44140625" style="47" customWidth="1"/>
    <col min="4944" max="4944" width="11.5546875" style="47"/>
    <col min="4945" max="4945" width="1.44140625" style="47" customWidth="1"/>
    <col min="4946" max="5120" width="11.5546875" style="47"/>
    <col min="5121" max="5121" width="3.77734375" style="47" customWidth="1"/>
    <col min="5122" max="5122" width="1.44140625" style="47" customWidth="1"/>
    <col min="5123" max="5123" width="13.109375" style="47" customWidth="1"/>
    <col min="5124" max="5124" width="1.109375" style="47" customWidth="1"/>
    <col min="5125" max="5125" width="11.5546875" style="47"/>
    <col min="5126" max="5126" width="1.44140625" style="47" customWidth="1"/>
    <col min="5127" max="5127" width="6.88671875" style="47" customWidth="1"/>
    <col min="5128" max="5128" width="1.44140625" style="47" customWidth="1"/>
    <col min="5129" max="5129" width="6.88671875" style="47" customWidth="1"/>
    <col min="5130" max="5130" width="1.6640625" style="47" customWidth="1"/>
    <col min="5131" max="5131" width="10.77734375" style="47" customWidth="1"/>
    <col min="5132" max="5132" width="0.77734375" style="47" customWidth="1"/>
    <col min="5133" max="5133" width="6.77734375" style="47" customWidth="1"/>
    <col min="5134" max="5134" width="1.88671875" style="47" customWidth="1"/>
    <col min="5135" max="5135" width="6.109375" style="47" customWidth="1"/>
    <col min="5136" max="5136" width="1.109375" style="47" customWidth="1"/>
    <col min="5137" max="5137" width="11.5546875" style="47"/>
    <col min="5138" max="5138" width="1.44140625" style="47" customWidth="1"/>
    <col min="5139" max="5139" width="7.33203125" style="47" customWidth="1"/>
    <col min="5140" max="5140" width="1.44140625" style="47" customWidth="1"/>
    <col min="5141" max="5141" width="6.109375" style="47" customWidth="1"/>
    <col min="5142" max="5142" width="1.109375" style="47" customWidth="1"/>
    <col min="5143" max="5143" width="11.5546875" style="47"/>
    <col min="5144" max="5144" width="1.109375" style="47" customWidth="1"/>
    <col min="5145" max="5145" width="7.33203125" style="47" customWidth="1"/>
    <col min="5146" max="5146" width="1.44140625" style="47" customWidth="1"/>
    <col min="5147" max="5147" width="6.109375" style="47" customWidth="1"/>
    <col min="5148" max="5148" width="1.109375" style="47" customWidth="1"/>
    <col min="5149" max="5149" width="11.5546875" style="47"/>
    <col min="5150" max="5150" width="0.77734375" style="47" customWidth="1"/>
    <col min="5151" max="5151" width="7.33203125" style="47" customWidth="1"/>
    <col min="5152" max="5152" width="1.5546875" style="47" customWidth="1"/>
    <col min="5153" max="5153" width="7.6640625" style="47" customWidth="1"/>
    <col min="5154" max="5155" width="1.44140625" style="47" customWidth="1"/>
    <col min="5156" max="5156" width="13.109375" style="47" customWidth="1"/>
    <col min="5157" max="5157" width="1.44140625" style="47" customWidth="1"/>
    <col min="5158" max="5158" width="8.44140625" style="47" customWidth="1"/>
    <col min="5159" max="5159" width="1.44140625" style="47" customWidth="1"/>
    <col min="5160" max="5160" width="7.6640625" style="47" customWidth="1"/>
    <col min="5161" max="5161" width="1.44140625" style="47" customWidth="1"/>
    <col min="5162" max="5162" width="13.109375" style="47" customWidth="1"/>
    <col min="5163" max="5163" width="1.44140625" style="47" customWidth="1"/>
    <col min="5164" max="5164" width="8.44140625" style="47" customWidth="1"/>
    <col min="5165" max="5165" width="1.44140625" style="47" customWidth="1"/>
    <col min="5166" max="5166" width="8.44140625" style="47" customWidth="1"/>
    <col min="5167" max="5167" width="1.44140625" style="47" customWidth="1"/>
    <col min="5168" max="5168" width="13.109375" style="47" customWidth="1"/>
    <col min="5169" max="5169" width="1.44140625" style="47" customWidth="1"/>
    <col min="5170" max="5170" width="8.44140625" style="47" customWidth="1"/>
    <col min="5171" max="5171" width="1.44140625" style="47" customWidth="1"/>
    <col min="5172" max="5172" width="8.44140625" style="47" customWidth="1"/>
    <col min="5173" max="5173" width="1.44140625" style="47" customWidth="1"/>
    <col min="5174" max="5174" width="11.5546875" style="47"/>
    <col min="5175" max="5175" width="1.44140625" style="47" customWidth="1"/>
    <col min="5176" max="5176" width="8.44140625" style="47" customWidth="1"/>
    <col min="5177" max="5177" width="1.44140625" style="47" customWidth="1"/>
    <col min="5178" max="5178" width="8.44140625" style="47" customWidth="1"/>
    <col min="5179" max="5179" width="1.44140625" style="47" customWidth="1"/>
    <col min="5180" max="5180" width="13.109375" style="47" customWidth="1"/>
    <col min="5181" max="5181" width="1.44140625" style="47" customWidth="1"/>
    <col min="5182" max="5182" width="4.5546875" style="47" customWidth="1"/>
    <col min="5183" max="5183" width="4.88671875" style="47" customWidth="1"/>
    <col min="5184" max="5184" width="8.44140625" style="47" customWidth="1"/>
    <col min="5185" max="5185" width="1.44140625" style="47" customWidth="1"/>
    <col min="5186" max="5186" width="11.5546875" style="47"/>
    <col min="5187" max="5187" width="1.44140625" style="47" customWidth="1"/>
    <col min="5188" max="5188" width="11.5546875" style="47"/>
    <col min="5189" max="5189" width="1.44140625" style="47" customWidth="1"/>
    <col min="5190" max="5190" width="11.5546875" style="47"/>
    <col min="5191" max="5191" width="1.44140625" style="47" customWidth="1"/>
    <col min="5192" max="5192" width="11.5546875" style="47"/>
    <col min="5193" max="5193" width="1.44140625" style="47" customWidth="1"/>
    <col min="5194" max="5194" width="11.5546875" style="47"/>
    <col min="5195" max="5195" width="1.44140625" style="47" customWidth="1"/>
    <col min="5196" max="5196" width="11.5546875" style="47"/>
    <col min="5197" max="5197" width="1.44140625" style="47" customWidth="1"/>
    <col min="5198" max="5198" width="11.5546875" style="47"/>
    <col min="5199" max="5199" width="1.44140625" style="47" customWidth="1"/>
    <col min="5200" max="5200" width="11.5546875" style="47"/>
    <col min="5201" max="5201" width="1.44140625" style="47" customWidth="1"/>
    <col min="5202" max="5376" width="11.5546875" style="47"/>
    <col min="5377" max="5377" width="3.77734375" style="47" customWidth="1"/>
    <col min="5378" max="5378" width="1.44140625" style="47" customWidth="1"/>
    <col min="5379" max="5379" width="13.109375" style="47" customWidth="1"/>
    <col min="5380" max="5380" width="1.109375" style="47" customWidth="1"/>
    <col min="5381" max="5381" width="11.5546875" style="47"/>
    <col min="5382" max="5382" width="1.44140625" style="47" customWidth="1"/>
    <col min="5383" max="5383" width="6.88671875" style="47" customWidth="1"/>
    <col min="5384" max="5384" width="1.44140625" style="47" customWidth="1"/>
    <col min="5385" max="5385" width="6.88671875" style="47" customWidth="1"/>
    <col min="5386" max="5386" width="1.6640625" style="47" customWidth="1"/>
    <col min="5387" max="5387" width="10.77734375" style="47" customWidth="1"/>
    <col min="5388" max="5388" width="0.77734375" style="47" customWidth="1"/>
    <col min="5389" max="5389" width="6.77734375" style="47" customWidth="1"/>
    <col min="5390" max="5390" width="1.88671875" style="47" customWidth="1"/>
    <col min="5391" max="5391" width="6.109375" style="47" customWidth="1"/>
    <col min="5392" max="5392" width="1.109375" style="47" customWidth="1"/>
    <col min="5393" max="5393" width="11.5546875" style="47"/>
    <col min="5394" max="5394" width="1.44140625" style="47" customWidth="1"/>
    <col min="5395" max="5395" width="7.33203125" style="47" customWidth="1"/>
    <col min="5396" max="5396" width="1.44140625" style="47" customWidth="1"/>
    <col min="5397" max="5397" width="6.109375" style="47" customWidth="1"/>
    <col min="5398" max="5398" width="1.109375" style="47" customWidth="1"/>
    <col min="5399" max="5399" width="11.5546875" style="47"/>
    <col min="5400" max="5400" width="1.109375" style="47" customWidth="1"/>
    <col min="5401" max="5401" width="7.33203125" style="47" customWidth="1"/>
    <col min="5402" max="5402" width="1.44140625" style="47" customWidth="1"/>
    <col min="5403" max="5403" width="6.109375" style="47" customWidth="1"/>
    <col min="5404" max="5404" width="1.109375" style="47" customWidth="1"/>
    <col min="5405" max="5405" width="11.5546875" style="47"/>
    <col min="5406" max="5406" width="0.77734375" style="47" customWidth="1"/>
    <col min="5407" max="5407" width="7.33203125" style="47" customWidth="1"/>
    <col min="5408" max="5408" width="1.5546875" style="47" customWidth="1"/>
    <col min="5409" max="5409" width="7.6640625" style="47" customWidth="1"/>
    <col min="5410" max="5411" width="1.44140625" style="47" customWidth="1"/>
    <col min="5412" max="5412" width="13.109375" style="47" customWidth="1"/>
    <col min="5413" max="5413" width="1.44140625" style="47" customWidth="1"/>
    <col min="5414" max="5414" width="8.44140625" style="47" customWidth="1"/>
    <col min="5415" max="5415" width="1.44140625" style="47" customWidth="1"/>
    <col min="5416" max="5416" width="7.6640625" style="47" customWidth="1"/>
    <col min="5417" max="5417" width="1.44140625" style="47" customWidth="1"/>
    <col min="5418" max="5418" width="13.109375" style="47" customWidth="1"/>
    <col min="5419" max="5419" width="1.44140625" style="47" customWidth="1"/>
    <col min="5420" max="5420" width="8.44140625" style="47" customWidth="1"/>
    <col min="5421" max="5421" width="1.44140625" style="47" customWidth="1"/>
    <col min="5422" max="5422" width="8.44140625" style="47" customWidth="1"/>
    <col min="5423" max="5423" width="1.44140625" style="47" customWidth="1"/>
    <col min="5424" max="5424" width="13.109375" style="47" customWidth="1"/>
    <col min="5425" max="5425" width="1.44140625" style="47" customWidth="1"/>
    <col min="5426" max="5426" width="8.44140625" style="47" customWidth="1"/>
    <col min="5427" max="5427" width="1.44140625" style="47" customWidth="1"/>
    <col min="5428" max="5428" width="8.44140625" style="47" customWidth="1"/>
    <col min="5429" max="5429" width="1.44140625" style="47" customWidth="1"/>
    <col min="5430" max="5430" width="11.5546875" style="47"/>
    <col min="5431" max="5431" width="1.44140625" style="47" customWidth="1"/>
    <col min="5432" max="5432" width="8.44140625" style="47" customWidth="1"/>
    <col min="5433" max="5433" width="1.44140625" style="47" customWidth="1"/>
    <col min="5434" max="5434" width="8.44140625" style="47" customWidth="1"/>
    <col min="5435" max="5435" width="1.44140625" style="47" customWidth="1"/>
    <col min="5436" max="5436" width="13.109375" style="47" customWidth="1"/>
    <col min="5437" max="5437" width="1.44140625" style="47" customWidth="1"/>
    <col min="5438" max="5438" width="4.5546875" style="47" customWidth="1"/>
    <col min="5439" max="5439" width="4.88671875" style="47" customWidth="1"/>
    <col min="5440" max="5440" width="8.44140625" style="47" customWidth="1"/>
    <col min="5441" max="5441" width="1.44140625" style="47" customWidth="1"/>
    <col min="5442" max="5442" width="11.5546875" style="47"/>
    <col min="5443" max="5443" width="1.44140625" style="47" customWidth="1"/>
    <col min="5444" max="5444" width="11.5546875" style="47"/>
    <col min="5445" max="5445" width="1.44140625" style="47" customWidth="1"/>
    <col min="5446" max="5446" width="11.5546875" style="47"/>
    <col min="5447" max="5447" width="1.44140625" style="47" customWidth="1"/>
    <col min="5448" max="5448" width="11.5546875" style="47"/>
    <col min="5449" max="5449" width="1.44140625" style="47" customWidth="1"/>
    <col min="5450" max="5450" width="11.5546875" style="47"/>
    <col min="5451" max="5451" width="1.44140625" style="47" customWidth="1"/>
    <col min="5452" max="5452" width="11.5546875" style="47"/>
    <col min="5453" max="5453" width="1.44140625" style="47" customWidth="1"/>
    <col min="5454" max="5454" width="11.5546875" style="47"/>
    <col min="5455" max="5455" width="1.44140625" style="47" customWidth="1"/>
    <col min="5456" max="5456" width="11.5546875" style="47"/>
    <col min="5457" max="5457" width="1.44140625" style="47" customWidth="1"/>
    <col min="5458" max="5632" width="11.5546875" style="47"/>
    <col min="5633" max="5633" width="3.77734375" style="47" customWidth="1"/>
    <col min="5634" max="5634" width="1.44140625" style="47" customWidth="1"/>
    <col min="5635" max="5635" width="13.109375" style="47" customWidth="1"/>
    <col min="5636" max="5636" width="1.109375" style="47" customWidth="1"/>
    <col min="5637" max="5637" width="11.5546875" style="47"/>
    <col min="5638" max="5638" width="1.44140625" style="47" customWidth="1"/>
    <col min="5639" max="5639" width="6.88671875" style="47" customWidth="1"/>
    <col min="5640" max="5640" width="1.44140625" style="47" customWidth="1"/>
    <col min="5641" max="5641" width="6.88671875" style="47" customWidth="1"/>
    <col min="5642" max="5642" width="1.6640625" style="47" customWidth="1"/>
    <col min="5643" max="5643" width="10.77734375" style="47" customWidth="1"/>
    <col min="5644" max="5644" width="0.77734375" style="47" customWidth="1"/>
    <col min="5645" max="5645" width="6.77734375" style="47" customWidth="1"/>
    <col min="5646" max="5646" width="1.88671875" style="47" customWidth="1"/>
    <col min="5647" max="5647" width="6.109375" style="47" customWidth="1"/>
    <col min="5648" max="5648" width="1.109375" style="47" customWidth="1"/>
    <col min="5649" max="5649" width="11.5546875" style="47"/>
    <col min="5650" max="5650" width="1.44140625" style="47" customWidth="1"/>
    <col min="5651" max="5651" width="7.33203125" style="47" customWidth="1"/>
    <col min="5652" max="5652" width="1.44140625" style="47" customWidth="1"/>
    <col min="5653" max="5653" width="6.109375" style="47" customWidth="1"/>
    <col min="5654" max="5654" width="1.109375" style="47" customWidth="1"/>
    <col min="5655" max="5655" width="11.5546875" style="47"/>
    <col min="5656" max="5656" width="1.109375" style="47" customWidth="1"/>
    <col min="5657" max="5657" width="7.33203125" style="47" customWidth="1"/>
    <col min="5658" max="5658" width="1.44140625" style="47" customWidth="1"/>
    <col min="5659" max="5659" width="6.109375" style="47" customWidth="1"/>
    <col min="5660" max="5660" width="1.109375" style="47" customWidth="1"/>
    <col min="5661" max="5661" width="11.5546875" style="47"/>
    <col min="5662" max="5662" width="0.77734375" style="47" customWidth="1"/>
    <col min="5663" max="5663" width="7.33203125" style="47" customWidth="1"/>
    <col min="5664" max="5664" width="1.5546875" style="47" customWidth="1"/>
    <col min="5665" max="5665" width="7.6640625" style="47" customWidth="1"/>
    <col min="5666" max="5667" width="1.44140625" style="47" customWidth="1"/>
    <col min="5668" max="5668" width="13.109375" style="47" customWidth="1"/>
    <col min="5669" max="5669" width="1.44140625" style="47" customWidth="1"/>
    <col min="5670" max="5670" width="8.44140625" style="47" customWidth="1"/>
    <col min="5671" max="5671" width="1.44140625" style="47" customWidth="1"/>
    <col min="5672" max="5672" width="7.6640625" style="47" customWidth="1"/>
    <col min="5673" max="5673" width="1.44140625" style="47" customWidth="1"/>
    <col min="5674" max="5674" width="13.109375" style="47" customWidth="1"/>
    <col min="5675" max="5675" width="1.44140625" style="47" customWidth="1"/>
    <col min="5676" max="5676" width="8.44140625" style="47" customWidth="1"/>
    <col min="5677" max="5677" width="1.44140625" style="47" customWidth="1"/>
    <col min="5678" max="5678" width="8.44140625" style="47" customWidth="1"/>
    <col min="5679" max="5679" width="1.44140625" style="47" customWidth="1"/>
    <col min="5680" max="5680" width="13.109375" style="47" customWidth="1"/>
    <col min="5681" max="5681" width="1.44140625" style="47" customWidth="1"/>
    <col min="5682" max="5682" width="8.44140625" style="47" customWidth="1"/>
    <col min="5683" max="5683" width="1.44140625" style="47" customWidth="1"/>
    <col min="5684" max="5684" width="8.44140625" style="47" customWidth="1"/>
    <col min="5685" max="5685" width="1.44140625" style="47" customWidth="1"/>
    <col min="5686" max="5686" width="11.5546875" style="47"/>
    <col min="5687" max="5687" width="1.44140625" style="47" customWidth="1"/>
    <col min="5688" max="5688" width="8.44140625" style="47" customWidth="1"/>
    <col min="5689" max="5689" width="1.44140625" style="47" customWidth="1"/>
    <col min="5690" max="5690" width="8.44140625" style="47" customWidth="1"/>
    <col min="5691" max="5691" width="1.44140625" style="47" customWidth="1"/>
    <col min="5692" max="5692" width="13.109375" style="47" customWidth="1"/>
    <col min="5693" max="5693" width="1.44140625" style="47" customWidth="1"/>
    <col min="5694" max="5694" width="4.5546875" style="47" customWidth="1"/>
    <col min="5695" max="5695" width="4.88671875" style="47" customWidth="1"/>
    <col min="5696" max="5696" width="8.44140625" style="47" customWidth="1"/>
    <col min="5697" max="5697" width="1.44140625" style="47" customWidth="1"/>
    <col min="5698" max="5698" width="11.5546875" style="47"/>
    <col min="5699" max="5699" width="1.44140625" style="47" customWidth="1"/>
    <col min="5700" max="5700" width="11.5546875" style="47"/>
    <col min="5701" max="5701" width="1.44140625" style="47" customWidth="1"/>
    <col min="5702" max="5702" width="11.5546875" style="47"/>
    <col min="5703" max="5703" width="1.44140625" style="47" customWidth="1"/>
    <col min="5704" max="5704" width="11.5546875" style="47"/>
    <col min="5705" max="5705" width="1.44140625" style="47" customWidth="1"/>
    <col min="5706" max="5706" width="11.5546875" style="47"/>
    <col min="5707" max="5707" width="1.44140625" style="47" customWidth="1"/>
    <col min="5708" max="5708" width="11.5546875" style="47"/>
    <col min="5709" max="5709" width="1.44140625" style="47" customWidth="1"/>
    <col min="5710" max="5710" width="11.5546875" style="47"/>
    <col min="5711" max="5711" width="1.44140625" style="47" customWidth="1"/>
    <col min="5712" max="5712" width="11.5546875" style="47"/>
    <col min="5713" max="5713" width="1.44140625" style="47" customWidth="1"/>
    <col min="5714" max="5888" width="11.5546875" style="47"/>
    <col min="5889" max="5889" width="3.77734375" style="47" customWidth="1"/>
    <col min="5890" max="5890" width="1.44140625" style="47" customWidth="1"/>
    <col min="5891" max="5891" width="13.109375" style="47" customWidth="1"/>
    <col min="5892" max="5892" width="1.109375" style="47" customWidth="1"/>
    <col min="5893" max="5893" width="11.5546875" style="47"/>
    <col min="5894" max="5894" width="1.44140625" style="47" customWidth="1"/>
    <col min="5895" max="5895" width="6.88671875" style="47" customWidth="1"/>
    <col min="5896" max="5896" width="1.44140625" style="47" customWidth="1"/>
    <col min="5897" max="5897" width="6.88671875" style="47" customWidth="1"/>
    <col min="5898" max="5898" width="1.6640625" style="47" customWidth="1"/>
    <col min="5899" max="5899" width="10.77734375" style="47" customWidth="1"/>
    <col min="5900" max="5900" width="0.77734375" style="47" customWidth="1"/>
    <col min="5901" max="5901" width="6.77734375" style="47" customWidth="1"/>
    <col min="5902" max="5902" width="1.88671875" style="47" customWidth="1"/>
    <col min="5903" max="5903" width="6.109375" style="47" customWidth="1"/>
    <col min="5904" max="5904" width="1.109375" style="47" customWidth="1"/>
    <col min="5905" max="5905" width="11.5546875" style="47"/>
    <col min="5906" max="5906" width="1.44140625" style="47" customWidth="1"/>
    <col min="5907" max="5907" width="7.33203125" style="47" customWidth="1"/>
    <col min="5908" max="5908" width="1.44140625" style="47" customWidth="1"/>
    <col min="5909" max="5909" width="6.109375" style="47" customWidth="1"/>
    <col min="5910" max="5910" width="1.109375" style="47" customWidth="1"/>
    <col min="5911" max="5911" width="11.5546875" style="47"/>
    <col min="5912" max="5912" width="1.109375" style="47" customWidth="1"/>
    <col min="5913" max="5913" width="7.33203125" style="47" customWidth="1"/>
    <col min="5914" max="5914" width="1.44140625" style="47" customWidth="1"/>
    <col min="5915" max="5915" width="6.109375" style="47" customWidth="1"/>
    <col min="5916" max="5916" width="1.109375" style="47" customWidth="1"/>
    <col min="5917" max="5917" width="11.5546875" style="47"/>
    <col min="5918" max="5918" width="0.77734375" style="47" customWidth="1"/>
    <col min="5919" max="5919" width="7.33203125" style="47" customWidth="1"/>
    <col min="5920" max="5920" width="1.5546875" style="47" customWidth="1"/>
    <col min="5921" max="5921" width="7.6640625" style="47" customWidth="1"/>
    <col min="5922" max="5923" width="1.44140625" style="47" customWidth="1"/>
    <col min="5924" max="5924" width="13.109375" style="47" customWidth="1"/>
    <col min="5925" max="5925" width="1.44140625" style="47" customWidth="1"/>
    <col min="5926" max="5926" width="8.44140625" style="47" customWidth="1"/>
    <col min="5927" max="5927" width="1.44140625" style="47" customWidth="1"/>
    <col min="5928" max="5928" width="7.6640625" style="47" customWidth="1"/>
    <col min="5929" max="5929" width="1.44140625" style="47" customWidth="1"/>
    <col min="5930" max="5930" width="13.109375" style="47" customWidth="1"/>
    <col min="5931" max="5931" width="1.44140625" style="47" customWidth="1"/>
    <col min="5932" max="5932" width="8.44140625" style="47" customWidth="1"/>
    <col min="5933" max="5933" width="1.44140625" style="47" customWidth="1"/>
    <col min="5934" max="5934" width="8.44140625" style="47" customWidth="1"/>
    <col min="5935" max="5935" width="1.44140625" style="47" customWidth="1"/>
    <col min="5936" max="5936" width="13.109375" style="47" customWidth="1"/>
    <col min="5937" max="5937" width="1.44140625" style="47" customWidth="1"/>
    <col min="5938" max="5938" width="8.44140625" style="47" customWidth="1"/>
    <col min="5939" max="5939" width="1.44140625" style="47" customWidth="1"/>
    <col min="5940" max="5940" width="8.44140625" style="47" customWidth="1"/>
    <col min="5941" max="5941" width="1.44140625" style="47" customWidth="1"/>
    <col min="5942" max="5942" width="11.5546875" style="47"/>
    <col min="5943" max="5943" width="1.44140625" style="47" customWidth="1"/>
    <col min="5944" max="5944" width="8.44140625" style="47" customWidth="1"/>
    <col min="5945" max="5945" width="1.44140625" style="47" customWidth="1"/>
    <col min="5946" max="5946" width="8.44140625" style="47" customWidth="1"/>
    <col min="5947" max="5947" width="1.44140625" style="47" customWidth="1"/>
    <col min="5948" max="5948" width="13.109375" style="47" customWidth="1"/>
    <col min="5949" max="5949" width="1.44140625" style="47" customWidth="1"/>
    <col min="5950" max="5950" width="4.5546875" style="47" customWidth="1"/>
    <col min="5951" max="5951" width="4.88671875" style="47" customWidth="1"/>
    <col min="5952" max="5952" width="8.44140625" style="47" customWidth="1"/>
    <col min="5953" max="5953" width="1.44140625" style="47" customWidth="1"/>
    <col min="5954" max="5954" width="11.5546875" style="47"/>
    <col min="5955" max="5955" width="1.44140625" style="47" customWidth="1"/>
    <col min="5956" max="5956" width="11.5546875" style="47"/>
    <col min="5957" max="5957" width="1.44140625" style="47" customWidth="1"/>
    <col min="5958" max="5958" width="11.5546875" style="47"/>
    <col min="5959" max="5959" width="1.44140625" style="47" customWidth="1"/>
    <col min="5960" max="5960" width="11.5546875" style="47"/>
    <col min="5961" max="5961" width="1.44140625" style="47" customWidth="1"/>
    <col min="5962" max="5962" width="11.5546875" style="47"/>
    <col min="5963" max="5963" width="1.44140625" style="47" customWidth="1"/>
    <col min="5964" max="5964" width="11.5546875" style="47"/>
    <col min="5965" max="5965" width="1.44140625" style="47" customWidth="1"/>
    <col min="5966" max="5966" width="11.5546875" style="47"/>
    <col min="5967" max="5967" width="1.44140625" style="47" customWidth="1"/>
    <col min="5968" max="5968" width="11.5546875" style="47"/>
    <col min="5969" max="5969" width="1.44140625" style="47" customWidth="1"/>
    <col min="5970" max="6144" width="11.5546875" style="47"/>
    <col min="6145" max="6145" width="3.77734375" style="47" customWidth="1"/>
    <col min="6146" max="6146" width="1.44140625" style="47" customWidth="1"/>
    <col min="6147" max="6147" width="13.109375" style="47" customWidth="1"/>
    <col min="6148" max="6148" width="1.109375" style="47" customWidth="1"/>
    <col min="6149" max="6149" width="11.5546875" style="47"/>
    <col min="6150" max="6150" width="1.44140625" style="47" customWidth="1"/>
    <col min="6151" max="6151" width="6.88671875" style="47" customWidth="1"/>
    <col min="6152" max="6152" width="1.44140625" style="47" customWidth="1"/>
    <col min="6153" max="6153" width="6.88671875" style="47" customWidth="1"/>
    <col min="6154" max="6154" width="1.6640625" style="47" customWidth="1"/>
    <col min="6155" max="6155" width="10.77734375" style="47" customWidth="1"/>
    <col min="6156" max="6156" width="0.77734375" style="47" customWidth="1"/>
    <col min="6157" max="6157" width="6.77734375" style="47" customWidth="1"/>
    <col min="6158" max="6158" width="1.88671875" style="47" customWidth="1"/>
    <col min="6159" max="6159" width="6.109375" style="47" customWidth="1"/>
    <col min="6160" max="6160" width="1.109375" style="47" customWidth="1"/>
    <col min="6161" max="6161" width="11.5546875" style="47"/>
    <col min="6162" max="6162" width="1.44140625" style="47" customWidth="1"/>
    <col min="6163" max="6163" width="7.33203125" style="47" customWidth="1"/>
    <col min="6164" max="6164" width="1.44140625" style="47" customWidth="1"/>
    <col min="6165" max="6165" width="6.109375" style="47" customWidth="1"/>
    <col min="6166" max="6166" width="1.109375" style="47" customWidth="1"/>
    <col min="6167" max="6167" width="11.5546875" style="47"/>
    <col min="6168" max="6168" width="1.109375" style="47" customWidth="1"/>
    <col min="6169" max="6169" width="7.33203125" style="47" customWidth="1"/>
    <col min="6170" max="6170" width="1.44140625" style="47" customWidth="1"/>
    <col min="6171" max="6171" width="6.109375" style="47" customWidth="1"/>
    <col min="6172" max="6172" width="1.109375" style="47" customWidth="1"/>
    <col min="6173" max="6173" width="11.5546875" style="47"/>
    <col min="6174" max="6174" width="0.77734375" style="47" customWidth="1"/>
    <col min="6175" max="6175" width="7.33203125" style="47" customWidth="1"/>
    <col min="6176" max="6176" width="1.5546875" style="47" customWidth="1"/>
    <col min="6177" max="6177" width="7.6640625" style="47" customWidth="1"/>
    <col min="6178" max="6179" width="1.44140625" style="47" customWidth="1"/>
    <col min="6180" max="6180" width="13.109375" style="47" customWidth="1"/>
    <col min="6181" max="6181" width="1.44140625" style="47" customWidth="1"/>
    <col min="6182" max="6182" width="8.44140625" style="47" customWidth="1"/>
    <col min="6183" max="6183" width="1.44140625" style="47" customWidth="1"/>
    <col min="6184" max="6184" width="7.6640625" style="47" customWidth="1"/>
    <col min="6185" max="6185" width="1.44140625" style="47" customWidth="1"/>
    <col min="6186" max="6186" width="13.109375" style="47" customWidth="1"/>
    <col min="6187" max="6187" width="1.44140625" style="47" customWidth="1"/>
    <col min="6188" max="6188" width="8.44140625" style="47" customWidth="1"/>
    <col min="6189" max="6189" width="1.44140625" style="47" customWidth="1"/>
    <col min="6190" max="6190" width="8.44140625" style="47" customWidth="1"/>
    <col min="6191" max="6191" width="1.44140625" style="47" customWidth="1"/>
    <col min="6192" max="6192" width="13.109375" style="47" customWidth="1"/>
    <col min="6193" max="6193" width="1.44140625" style="47" customWidth="1"/>
    <col min="6194" max="6194" width="8.44140625" style="47" customWidth="1"/>
    <col min="6195" max="6195" width="1.44140625" style="47" customWidth="1"/>
    <col min="6196" max="6196" width="8.44140625" style="47" customWidth="1"/>
    <col min="6197" max="6197" width="1.44140625" style="47" customWidth="1"/>
    <col min="6198" max="6198" width="11.5546875" style="47"/>
    <col min="6199" max="6199" width="1.44140625" style="47" customWidth="1"/>
    <col min="6200" max="6200" width="8.44140625" style="47" customWidth="1"/>
    <col min="6201" max="6201" width="1.44140625" style="47" customWidth="1"/>
    <col min="6202" max="6202" width="8.44140625" style="47" customWidth="1"/>
    <col min="6203" max="6203" width="1.44140625" style="47" customWidth="1"/>
    <col min="6204" max="6204" width="13.109375" style="47" customWidth="1"/>
    <col min="6205" max="6205" width="1.44140625" style="47" customWidth="1"/>
    <col min="6206" max="6206" width="4.5546875" style="47" customWidth="1"/>
    <col min="6207" max="6207" width="4.88671875" style="47" customWidth="1"/>
    <col min="6208" max="6208" width="8.44140625" style="47" customWidth="1"/>
    <col min="6209" max="6209" width="1.44140625" style="47" customWidth="1"/>
    <col min="6210" max="6210" width="11.5546875" style="47"/>
    <col min="6211" max="6211" width="1.44140625" style="47" customWidth="1"/>
    <col min="6212" max="6212" width="11.5546875" style="47"/>
    <col min="6213" max="6213" width="1.44140625" style="47" customWidth="1"/>
    <col min="6214" max="6214" width="11.5546875" style="47"/>
    <col min="6215" max="6215" width="1.44140625" style="47" customWidth="1"/>
    <col min="6216" max="6216" width="11.5546875" style="47"/>
    <col min="6217" max="6217" width="1.44140625" style="47" customWidth="1"/>
    <col min="6218" max="6218" width="11.5546875" style="47"/>
    <col min="6219" max="6219" width="1.44140625" style="47" customWidth="1"/>
    <col min="6220" max="6220" width="11.5546875" style="47"/>
    <col min="6221" max="6221" width="1.44140625" style="47" customWidth="1"/>
    <col min="6222" max="6222" width="11.5546875" style="47"/>
    <col min="6223" max="6223" width="1.44140625" style="47" customWidth="1"/>
    <col min="6224" max="6224" width="11.5546875" style="47"/>
    <col min="6225" max="6225" width="1.44140625" style="47" customWidth="1"/>
    <col min="6226" max="6400" width="11.5546875" style="47"/>
    <col min="6401" max="6401" width="3.77734375" style="47" customWidth="1"/>
    <col min="6402" max="6402" width="1.44140625" style="47" customWidth="1"/>
    <col min="6403" max="6403" width="13.109375" style="47" customWidth="1"/>
    <col min="6404" max="6404" width="1.109375" style="47" customWidth="1"/>
    <col min="6405" max="6405" width="11.5546875" style="47"/>
    <col min="6406" max="6406" width="1.44140625" style="47" customWidth="1"/>
    <col min="6407" max="6407" width="6.88671875" style="47" customWidth="1"/>
    <col min="6408" max="6408" width="1.44140625" style="47" customWidth="1"/>
    <col min="6409" max="6409" width="6.88671875" style="47" customWidth="1"/>
    <col min="6410" max="6410" width="1.6640625" style="47" customWidth="1"/>
    <col min="6411" max="6411" width="10.77734375" style="47" customWidth="1"/>
    <col min="6412" max="6412" width="0.77734375" style="47" customWidth="1"/>
    <col min="6413" max="6413" width="6.77734375" style="47" customWidth="1"/>
    <col min="6414" max="6414" width="1.88671875" style="47" customWidth="1"/>
    <col min="6415" max="6415" width="6.109375" style="47" customWidth="1"/>
    <col min="6416" max="6416" width="1.109375" style="47" customWidth="1"/>
    <col min="6417" max="6417" width="11.5546875" style="47"/>
    <col min="6418" max="6418" width="1.44140625" style="47" customWidth="1"/>
    <col min="6419" max="6419" width="7.33203125" style="47" customWidth="1"/>
    <col min="6420" max="6420" width="1.44140625" style="47" customWidth="1"/>
    <col min="6421" max="6421" width="6.109375" style="47" customWidth="1"/>
    <col min="6422" max="6422" width="1.109375" style="47" customWidth="1"/>
    <col min="6423" max="6423" width="11.5546875" style="47"/>
    <col min="6424" max="6424" width="1.109375" style="47" customWidth="1"/>
    <col min="6425" max="6425" width="7.33203125" style="47" customWidth="1"/>
    <col min="6426" max="6426" width="1.44140625" style="47" customWidth="1"/>
    <col min="6427" max="6427" width="6.109375" style="47" customWidth="1"/>
    <col min="6428" max="6428" width="1.109375" style="47" customWidth="1"/>
    <col min="6429" max="6429" width="11.5546875" style="47"/>
    <col min="6430" max="6430" width="0.77734375" style="47" customWidth="1"/>
    <col min="6431" max="6431" width="7.33203125" style="47" customWidth="1"/>
    <col min="6432" max="6432" width="1.5546875" style="47" customWidth="1"/>
    <col min="6433" max="6433" width="7.6640625" style="47" customWidth="1"/>
    <col min="6434" max="6435" width="1.44140625" style="47" customWidth="1"/>
    <col min="6436" max="6436" width="13.109375" style="47" customWidth="1"/>
    <col min="6437" max="6437" width="1.44140625" style="47" customWidth="1"/>
    <col min="6438" max="6438" width="8.44140625" style="47" customWidth="1"/>
    <col min="6439" max="6439" width="1.44140625" style="47" customWidth="1"/>
    <col min="6440" max="6440" width="7.6640625" style="47" customWidth="1"/>
    <col min="6441" max="6441" width="1.44140625" style="47" customWidth="1"/>
    <col min="6442" max="6442" width="13.109375" style="47" customWidth="1"/>
    <col min="6443" max="6443" width="1.44140625" style="47" customWidth="1"/>
    <col min="6444" max="6444" width="8.44140625" style="47" customWidth="1"/>
    <col min="6445" max="6445" width="1.44140625" style="47" customWidth="1"/>
    <col min="6446" max="6446" width="8.44140625" style="47" customWidth="1"/>
    <col min="6447" max="6447" width="1.44140625" style="47" customWidth="1"/>
    <col min="6448" max="6448" width="13.109375" style="47" customWidth="1"/>
    <col min="6449" max="6449" width="1.44140625" style="47" customWidth="1"/>
    <col min="6450" max="6450" width="8.44140625" style="47" customWidth="1"/>
    <col min="6451" max="6451" width="1.44140625" style="47" customWidth="1"/>
    <col min="6452" max="6452" width="8.44140625" style="47" customWidth="1"/>
    <col min="6453" max="6453" width="1.44140625" style="47" customWidth="1"/>
    <col min="6454" max="6454" width="11.5546875" style="47"/>
    <col min="6455" max="6455" width="1.44140625" style="47" customWidth="1"/>
    <col min="6456" max="6456" width="8.44140625" style="47" customWidth="1"/>
    <col min="6457" max="6457" width="1.44140625" style="47" customWidth="1"/>
    <col min="6458" max="6458" width="8.44140625" style="47" customWidth="1"/>
    <col min="6459" max="6459" width="1.44140625" style="47" customWidth="1"/>
    <col min="6460" max="6460" width="13.109375" style="47" customWidth="1"/>
    <col min="6461" max="6461" width="1.44140625" style="47" customWidth="1"/>
    <col min="6462" max="6462" width="4.5546875" style="47" customWidth="1"/>
    <col min="6463" max="6463" width="4.88671875" style="47" customWidth="1"/>
    <col min="6464" max="6464" width="8.44140625" style="47" customWidth="1"/>
    <col min="6465" max="6465" width="1.44140625" style="47" customWidth="1"/>
    <col min="6466" max="6466" width="11.5546875" style="47"/>
    <col min="6467" max="6467" width="1.44140625" style="47" customWidth="1"/>
    <col min="6468" max="6468" width="11.5546875" style="47"/>
    <col min="6469" max="6469" width="1.44140625" style="47" customWidth="1"/>
    <col min="6470" max="6470" width="11.5546875" style="47"/>
    <col min="6471" max="6471" width="1.44140625" style="47" customWidth="1"/>
    <col min="6472" max="6472" width="11.5546875" style="47"/>
    <col min="6473" max="6473" width="1.44140625" style="47" customWidth="1"/>
    <col min="6474" max="6474" width="11.5546875" style="47"/>
    <col min="6475" max="6475" width="1.44140625" style="47" customWidth="1"/>
    <col min="6476" max="6476" width="11.5546875" style="47"/>
    <col min="6477" max="6477" width="1.44140625" style="47" customWidth="1"/>
    <col min="6478" max="6478" width="11.5546875" style="47"/>
    <col min="6479" max="6479" width="1.44140625" style="47" customWidth="1"/>
    <col min="6480" max="6480" width="11.5546875" style="47"/>
    <col min="6481" max="6481" width="1.44140625" style="47" customWidth="1"/>
    <col min="6482" max="6656" width="11.5546875" style="47"/>
    <col min="6657" max="6657" width="3.77734375" style="47" customWidth="1"/>
    <col min="6658" max="6658" width="1.44140625" style="47" customWidth="1"/>
    <col min="6659" max="6659" width="13.109375" style="47" customWidth="1"/>
    <col min="6660" max="6660" width="1.109375" style="47" customWidth="1"/>
    <col min="6661" max="6661" width="11.5546875" style="47"/>
    <col min="6662" max="6662" width="1.44140625" style="47" customWidth="1"/>
    <col min="6663" max="6663" width="6.88671875" style="47" customWidth="1"/>
    <col min="6664" max="6664" width="1.44140625" style="47" customWidth="1"/>
    <col min="6665" max="6665" width="6.88671875" style="47" customWidth="1"/>
    <col min="6666" max="6666" width="1.6640625" style="47" customWidth="1"/>
    <col min="6667" max="6667" width="10.77734375" style="47" customWidth="1"/>
    <col min="6668" max="6668" width="0.77734375" style="47" customWidth="1"/>
    <col min="6669" max="6669" width="6.77734375" style="47" customWidth="1"/>
    <col min="6670" max="6670" width="1.88671875" style="47" customWidth="1"/>
    <col min="6671" max="6671" width="6.109375" style="47" customWidth="1"/>
    <col min="6672" max="6672" width="1.109375" style="47" customWidth="1"/>
    <col min="6673" max="6673" width="11.5546875" style="47"/>
    <col min="6674" max="6674" width="1.44140625" style="47" customWidth="1"/>
    <col min="6675" max="6675" width="7.33203125" style="47" customWidth="1"/>
    <col min="6676" max="6676" width="1.44140625" style="47" customWidth="1"/>
    <col min="6677" max="6677" width="6.109375" style="47" customWidth="1"/>
    <col min="6678" max="6678" width="1.109375" style="47" customWidth="1"/>
    <col min="6679" max="6679" width="11.5546875" style="47"/>
    <col min="6680" max="6680" width="1.109375" style="47" customWidth="1"/>
    <col min="6681" max="6681" width="7.33203125" style="47" customWidth="1"/>
    <col min="6682" max="6682" width="1.44140625" style="47" customWidth="1"/>
    <col min="6683" max="6683" width="6.109375" style="47" customWidth="1"/>
    <col min="6684" max="6684" width="1.109375" style="47" customWidth="1"/>
    <col min="6685" max="6685" width="11.5546875" style="47"/>
    <col min="6686" max="6686" width="0.77734375" style="47" customWidth="1"/>
    <col min="6687" max="6687" width="7.33203125" style="47" customWidth="1"/>
    <col min="6688" max="6688" width="1.5546875" style="47" customWidth="1"/>
    <col min="6689" max="6689" width="7.6640625" style="47" customWidth="1"/>
    <col min="6690" max="6691" width="1.44140625" style="47" customWidth="1"/>
    <col min="6692" max="6692" width="13.109375" style="47" customWidth="1"/>
    <col min="6693" max="6693" width="1.44140625" style="47" customWidth="1"/>
    <col min="6694" max="6694" width="8.44140625" style="47" customWidth="1"/>
    <col min="6695" max="6695" width="1.44140625" style="47" customWidth="1"/>
    <col min="6696" max="6696" width="7.6640625" style="47" customWidth="1"/>
    <col min="6697" max="6697" width="1.44140625" style="47" customWidth="1"/>
    <col min="6698" max="6698" width="13.109375" style="47" customWidth="1"/>
    <col min="6699" max="6699" width="1.44140625" style="47" customWidth="1"/>
    <col min="6700" max="6700" width="8.44140625" style="47" customWidth="1"/>
    <col min="6701" max="6701" width="1.44140625" style="47" customWidth="1"/>
    <col min="6702" max="6702" width="8.44140625" style="47" customWidth="1"/>
    <col min="6703" max="6703" width="1.44140625" style="47" customWidth="1"/>
    <col min="6704" max="6704" width="13.109375" style="47" customWidth="1"/>
    <col min="6705" max="6705" width="1.44140625" style="47" customWidth="1"/>
    <col min="6706" max="6706" width="8.44140625" style="47" customWidth="1"/>
    <col min="6707" max="6707" width="1.44140625" style="47" customWidth="1"/>
    <col min="6708" max="6708" width="8.44140625" style="47" customWidth="1"/>
    <col min="6709" max="6709" width="1.44140625" style="47" customWidth="1"/>
    <col min="6710" max="6710" width="11.5546875" style="47"/>
    <col min="6711" max="6711" width="1.44140625" style="47" customWidth="1"/>
    <col min="6712" max="6712" width="8.44140625" style="47" customWidth="1"/>
    <col min="6713" max="6713" width="1.44140625" style="47" customWidth="1"/>
    <col min="6714" max="6714" width="8.44140625" style="47" customWidth="1"/>
    <col min="6715" max="6715" width="1.44140625" style="47" customWidth="1"/>
    <col min="6716" max="6716" width="13.109375" style="47" customWidth="1"/>
    <col min="6717" max="6717" width="1.44140625" style="47" customWidth="1"/>
    <col min="6718" max="6718" width="4.5546875" style="47" customWidth="1"/>
    <col min="6719" max="6719" width="4.88671875" style="47" customWidth="1"/>
    <col min="6720" max="6720" width="8.44140625" style="47" customWidth="1"/>
    <col min="6721" max="6721" width="1.44140625" style="47" customWidth="1"/>
    <col min="6722" max="6722" width="11.5546875" style="47"/>
    <col min="6723" max="6723" width="1.44140625" style="47" customWidth="1"/>
    <col min="6724" max="6724" width="11.5546875" style="47"/>
    <col min="6725" max="6725" width="1.44140625" style="47" customWidth="1"/>
    <col min="6726" max="6726" width="11.5546875" style="47"/>
    <col min="6727" max="6727" width="1.44140625" style="47" customWidth="1"/>
    <col min="6728" max="6728" width="11.5546875" style="47"/>
    <col min="6729" max="6729" width="1.44140625" style="47" customWidth="1"/>
    <col min="6730" max="6730" width="11.5546875" style="47"/>
    <col min="6731" max="6731" width="1.44140625" style="47" customWidth="1"/>
    <col min="6732" max="6732" width="11.5546875" style="47"/>
    <col min="6733" max="6733" width="1.44140625" style="47" customWidth="1"/>
    <col min="6734" max="6734" width="11.5546875" style="47"/>
    <col min="6735" max="6735" width="1.44140625" style="47" customWidth="1"/>
    <col min="6736" max="6736" width="11.5546875" style="47"/>
    <col min="6737" max="6737" width="1.44140625" style="47" customWidth="1"/>
    <col min="6738" max="6912" width="11.5546875" style="47"/>
    <col min="6913" max="6913" width="3.77734375" style="47" customWidth="1"/>
    <col min="6914" max="6914" width="1.44140625" style="47" customWidth="1"/>
    <col min="6915" max="6915" width="13.109375" style="47" customWidth="1"/>
    <col min="6916" max="6916" width="1.109375" style="47" customWidth="1"/>
    <col min="6917" max="6917" width="11.5546875" style="47"/>
    <col min="6918" max="6918" width="1.44140625" style="47" customWidth="1"/>
    <col min="6919" max="6919" width="6.88671875" style="47" customWidth="1"/>
    <col min="6920" max="6920" width="1.44140625" style="47" customWidth="1"/>
    <col min="6921" max="6921" width="6.88671875" style="47" customWidth="1"/>
    <col min="6922" max="6922" width="1.6640625" style="47" customWidth="1"/>
    <col min="6923" max="6923" width="10.77734375" style="47" customWidth="1"/>
    <col min="6924" max="6924" width="0.77734375" style="47" customWidth="1"/>
    <col min="6925" max="6925" width="6.77734375" style="47" customWidth="1"/>
    <col min="6926" max="6926" width="1.88671875" style="47" customWidth="1"/>
    <col min="6927" max="6927" width="6.109375" style="47" customWidth="1"/>
    <col min="6928" max="6928" width="1.109375" style="47" customWidth="1"/>
    <col min="6929" max="6929" width="11.5546875" style="47"/>
    <col min="6930" max="6930" width="1.44140625" style="47" customWidth="1"/>
    <col min="6931" max="6931" width="7.33203125" style="47" customWidth="1"/>
    <col min="6932" max="6932" width="1.44140625" style="47" customWidth="1"/>
    <col min="6933" max="6933" width="6.109375" style="47" customWidth="1"/>
    <col min="6934" max="6934" width="1.109375" style="47" customWidth="1"/>
    <col min="6935" max="6935" width="11.5546875" style="47"/>
    <col min="6936" max="6936" width="1.109375" style="47" customWidth="1"/>
    <col min="6937" max="6937" width="7.33203125" style="47" customWidth="1"/>
    <col min="6938" max="6938" width="1.44140625" style="47" customWidth="1"/>
    <col min="6939" max="6939" width="6.109375" style="47" customWidth="1"/>
    <col min="6940" max="6940" width="1.109375" style="47" customWidth="1"/>
    <col min="6941" max="6941" width="11.5546875" style="47"/>
    <col min="6942" max="6942" width="0.77734375" style="47" customWidth="1"/>
    <col min="6943" max="6943" width="7.33203125" style="47" customWidth="1"/>
    <col min="6944" max="6944" width="1.5546875" style="47" customWidth="1"/>
    <col min="6945" max="6945" width="7.6640625" style="47" customWidth="1"/>
    <col min="6946" max="6947" width="1.44140625" style="47" customWidth="1"/>
    <col min="6948" max="6948" width="13.109375" style="47" customWidth="1"/>
    <col min="6949" max="6949" width="1.44140625" style="47" customWidth="1"/>
    <col min="6950" max="6950" width="8.44140625" style="47" customWidth="1"/>
    <col min="6951" max="6951" width="1.44140625" style="47" customWidth="1"/>
    <col min="6952" max="6952" width="7.6640625" style="47" customWidth="1"/>
    <col min="6953" max="6953" width="1.44140625" style="47" customWidth="1"/>
    <col min="6954" max="6954" width="13.109375" style="47" customWidth="1"/>
    <col min="6955" max="6955" width="1.44140625" style="47" customWidth="1"/>
    <col min="6956" max="6956" width="8.44140625" style="47" customWidth="1"/>
    <col min="6957" max="6957" width="1.44140625" style="47" customWidth="1"/>
    <col min="6958" max="6958" width="8.44140625" style="47" customWidth="1"/>
    <col min="6959" max="6959" width="1.44140625" style="47" customWidth="1"/>
    <col min="6960" max="6960" width="13.109375" style="47" customWidth="1"/>
    <col min="6961" max="6961" width="1.44140625" style="47" customWidth="1"/>
    <col min="6962" max="6962" width="8.44140625" style="47" customWidth="1"/>
    <col min="6963" max="6963" width="1.44140625" style="47" customWidth="1"/>
    <col min="6964" max="6964" width="8.44140625" style="47" customWidth="1"/>
    <col min="6965" max="6965" width="1.44140625" style="47" customWidth="1"/>
    <col min="6966" max="6966" width="11.5546875" style="47"/>
    <col min="6967" max="6967" width="1.44140625" style="47" customWidth="1"/>
    <col min="6968" max="6968" width="8.44140625" style="47" customWidth="1"/>
    <col min="6969" max="6969" width="1.44140625" style="47" customWidth="1"/>
    <col min="6970" max="6970" width="8.44140625" style="47" customWidth="1"/>
    <col min="6971" max="6971" width="1.44140625" style="47" customWidth="1"/>
    <col min="6972" max="6972" width="13.109375" style="47" customWidth="1"/>
    <col min="6973" max="6973" width="1.44140625" style="47" customWidth="1"/>
    <col min="6974" max="6974" width="4.5546875" style="47" customWidth="1"/>
    <col min="6975" max="6975" width="4.88671875" style="47" customWidth="1"/>
    <col min="6976" max="6976" width="8.44140625" style="47" customWidth="1"/>
    <col min="6977" max="6977" width="1.44140625" style="47" customWidth="1"/>
    <col min="6978" max="6978" width="11.5546875" style="47"/>
    <col min="6979" max="6979" width="1.44140625" style="47" customWidth="1"/>
    <col min="6980" max="6980" width="11.5546875" style="47"/>
    <col min="6981" max="6981" width="1.44140625" style="47" customWidth="1"/>
    <col min="6982" max="6982" width="11.5546875" style="47"/>
    <col min="6983" max="6983" width="1.44140625" style="47" customWidth="1"/>
    <col min="6984" max="6984" width="11.5546875" style="47"/>
    <col min="6985" max="6985" width="1.44140625" style="47" customWidth="1"/>
    <col min="6986" max="6986" width="11.5546875" style="47"/>
    <col min="6987" max="6987" width="1.44140625" style="47" customWidth="1"/>
    <col min="6988" max="6988" width="11.5546875" style="47"/>
    <col min="6989" max="6989" width="1.44140625" style="47" customWidth="1"/>
    <col min="6990" max="6990" width="11.5546875" style="47"/>
    <col min="6991" max="6991" width="1.44140625" style="47" customWidth="1"/>
    <col min="6992" max="6992" width="11.5546875" style="47"/>
    <col min="6993" max="6993" width="1.44140625" style="47" customWidth="1"/>
    <col min="6994" max="7168" width="11.5546875" style="47"/>
    <col min="7169" max="7169" width="3.77734375" style="47" customWidth="1"/>
    <col min="7170" max="7170" width="1.44140625" style="47" customWidth="1"/>
    <col min="7171" max="7171" width="13.109375" style="47" customWidth="1"/>
    <col min="7172" max="7172" width="1.109375" style="47" customWidth="1"/>
    <col min="7173" max="7173" width="11.5546875" style="47"/>
    <col min="7174" max="7174" width="1.44140625" style="47" customWidth="1"/>
    <col min="7175" max="7175" width="6.88671875" style="47" customWidth="1"/>
    <col min="7176" max="7176" width="1.44140625" style="47" customWidth="1"/>
    <col min="7177" max="7177" width="6.88671875" style="47" customWidth="1"/>
    <col min="7178" max="7178" width="1.6640625" style="47" customWidth="1"/>
    <col min="7179" max="7179" width="10.77734375" style="47" customWidth="1"/>
    <col min="7180" max="7180" width="0.77734375" style="47" customWidth="1"/>
    <col min="7181" max="7181" width="6.77734375" style="47" customWidth="1"/>
    <col min="7182" max="7182" width="1.88671875" style="47" customWidth="1"/>
    <col min="7183" max="7183" width="6.109375" style="47" customWidth="1"/>
    <col min="7184" max="7184" width="1.109375" style="47" customWidth="1"/>
    <col min="7185" max="7185" width="11.5546875" style="47"/>
    <col min="7186" max="7186" width="1.44140625" style="47" customWidth="1"/>
    <col min="7187" max="7187" width="7.33203125" style="47" customWidth="1"/>
    <col min="7188" max="7188" width="1.44140625" style="47" customWidth="1"/>
    <col min="7189" max="7189" width="6.109375" style="47" customWidth="1"/>
    <col min="7190" max="7190" width="1.109375" style="47" customWidth="1"/>
    <col min="7191" max="7191" width="11.5546875" style="47"/>
    <col min="7192" max="7192" width="1.109375" style="47" customWidth="1"/>
    <col min="7193" max="7193" width="7.33203125" style="47" customWidth="1"/>
    <col min="7194" max="7194" width="1.44140625" style="47" customWidth="1"/>
    <col min="7195" max="7195" width="6.109375" style="47" customWidth="1"/>
    <col min="7196" max="7196" width="1.109375" style="47" customWidth="1"/>
    <col min="7197" max="7197" width="11.5546875" style="47"/>
    <col min="7198" max="7198" width="0.77734375" style="47" customWidth="1"/>
    <col min="7199" max="7199" width="7.33203125" style="47" customWidth="1"/>
    <col min="7200" max="7200" width="1.5546875" style="47" customWidth="1"/>
    <col min="7201" max="7201" width="7.6640625" style="47" customWidth="1"/>
    <col min="7202" max="7203" width="1.44140625" style="47" customWidth="1"/>
    <col min="7204" max="7204" width="13.109375" style="47" customWidth="1"/>
    <col min="7205" max="7205" width="1.44140625" style="47" customWidth="1"/>
    <col min="7206" max="7206" width="8.44140625" style="47" customWidth="1"/>
    <col min="7207" max="7207" width="1.44140625" style="47" customWidth="1"/>
    <col min="7208" max="7208" width="7.6640625" style="47" customWidth="1"/>
    <col min="7209" max="7209" width="1.44140625" style="47" customWidth="1"/>
    <col min="7210" max="7210" width="13.109375" style="47" customWidth="1"/>
    <col min="7211" max="7211" width="1.44140625" style="47" customWidth="1"/>
    <col min="7212" max="7212" width="8.44140625" style="47" customWidth="1"/>
    <col min="7213" max="7213" width="1.44140625" style="47" customWidth="1"/>
    <col min="7214" max="7214" width="8.44140625" style="47" customWidth="1"/>
    <col min="7215" max="7215" width="1.44140625" style="47" customWidth="1"/>
    <col min="7216" max="7216" width="13.109375" style="47" customWidth="1"/>
    <col min="7217" max="7217" width="1.44140625" style="47" customWidth="1"/>
    <col min="7218" max="7218" width="8.44140625" style="47" customWidth="1"/>
    <col min="7219" max="7219" width="1.44140625" style="47" customWidth="1"/>
    <col min="7220" max="7220" width="8.44140625" style="47" customWidth="1"/>
    <col min="7221" max="7221" width="1.44140625" style="47" customWidth="1"/>
    <col min="7222" max="7222" width="11.5546875" style="47"/>
    <col min="7223" max="7223" width="1.44140625" style="47" customWidth="1"/>
    <col min="7224" max="7224" width="8.44140625" style="47" customWidth="1"/>
    <col min="7225" max="7225" width="1.44140625" style="47" customWidth="1"/>
    <col min="7226" max="7226" width="8.44140625" style="47" customWidth="1"/>
    <col min="7227" max="7227" width="1.44140625" style="47" customWidth="1"/>
    <col min="7228" max="7228" width="13.109375" style="47" customWidth="1"/>
    <col min="7229" max="7229" width="1.44140625" style="47" customWidth="1"/>
    <col min="7230" max="7230" width="4.5546875" style="47" customWidth="1"/>
    <col min="7231" max="7231" width="4.88671875" style="47" customWidth="1"/>
    <col min="7232" max="7232" width="8.44140625" style="47" customWidth="1"/>
    <col min="7233" max="7233" width="1.44140625" style="47" customWidth="1"/>
    <col min="7234" max="7234" width="11.5546875" style="47"/>
    <col min="7235" max="7235" width="1.44140625" style="47" customWidth="1"/>
    <col min="7236" max="7236" width="11.5546875" style="47"/>
    <col min="7237" max="7237" width="1.44140625" style="47" customWidth="1"/>
    <col min="7238" max="7238" width="11.5546875" style="47"/>
    <col min="7239" max="7239" width="1.44140625" style="47" customWidth="1"/>
    <col min="7240" max="7240" width="11.5546875" style="47"/>
    <col min="7241" max="7241" width="1.44140625" style="47" customWidth="1"/>
    <col min="7242" max="7242" width="11.5546875" style="47"/>
    <col min="7243" max="7243" width="1.44140625" style="47" customWidth="1"/>
    <col min="7244" max="7244" width="11.5546875" style="47"/>
    <col min="7245" max="7245" width="1.44140625" style="47" customWidth="1"/>
    <col min="7246" max="7246" width="11.5546875" style="47"/>
    <col min="7247" max="7247" width="1.44140625" style="47" customWidth="1"/>
    <col min="7248" max="7248" width="11.5546875" style="47"/>
    <col min="7249" max="7249" width="1.44140625" style="47" customWidth="1"/>
    <col min="7250" max="7424" width="11.5546875" style="47"/>
    <col min="7425" max="7425" width="3.77734375" style="47" customWidth="1"/>
    <col min="7426" max="7426" width="1.44140625" style="47" customWidth="1"/>
    <col min="7427" max="7427" width="13.109375" style="47" customWidth="1"/>
    <col min="7428" max="7428" width="1.109375" style="47" customWidth="1"/>
    <col min="7429" max="7429" width="11.5546875" style="47"/>
    <col min="7430" max="7430" width="1.44140625" style="47" customWidth="1"/>
    <col min="7431" max="7431" width="6.88671875" style="47" customWidth="1"/>
    <col min="7432" max="7432" width="1.44140625" style="47" customWidth="1"/>
    <col min="7433" max="7433" width="6.88671875" style="47" customWidth="1"/>
    <col min="7434" max="7434" width="1.6640625" style="47" customWidth="1"/>
    <col min="7435" max="7435" width="10.77734375" style="47" customWidth="1"/>
    <col min="7436" max="7436" width="0.77734375" style="47" customWidth="1"/>
    <col min="7437" max="7437" width="6.77734375" style="47" customWidth="1"/>
    <col min="7438" max="7438" width="1.88671875" style="47" customWidth="1"/>
    <col min="7439" max="7439" width="6.109375" style="47" customWidth="1"/>
    <col min="7440" max="7440" width="1.109375" style="47" customWidth="1"/>
    <col min="7441" max="7441" width="11.5546875" style="47"/>
    <col min="7442" max="7442" width="1.44140625" style="47" customWidth="1"/>
    <col min="7443" max="7443" width="7.33203125" style="47" customWidth="1"/>
    <col min="7444" max="7444" width="1.44140625" style="47" customWidth="1"/>
    <col min="7445" max="7445" width="6.109375" style="47" customWidth="1"/>
    <col min="7446" max="7446" width="1.109375" style="47" customWidth="1"/>
    <col min="7447" max="7447" width="11.5546875" style="47"/>
    <col min="7448" max="7448" width="1.109375" style="47" customWidth="1"/>
    <col min="7449" max="7449" width="7.33203125" style="47" customWidth="1"/>
    <col min="7450" max="7450" width="1.44140625" style="47" customWidth="1"/>
    <col min="7451" max="7451" width="6.109375" style="47" customWidth="1"/>
    <col min="7452" max="7452" width="1.109375" style="47" customWidth="1"/>
    <col min="7453" max="7453" width="11.5546875" style="47"/>
    <col min="7454" max="7454" width="0.77734375" style="47" customWidth="1"/>
    <col min="7455" max="7455" width="7.33203125" style="47" customWidth="1"/>
    <col min="7456" max="7456" width="1.5546875" style="47" customWidth="1"/>
    <col min="7457" max="7457" width="7.6640625" style="47" customWidth="1"/>
    <col min="7458" max="7459" width="1.44140625" style="47" customWidth="1"/>
    <col min="7460" max="7460" width="13.109375" style="47" customWidth="1"/>
    <col min="7461" max="7461" width="1.44140625" style="47" customWidth="1"/>
    <col min="7462" max="7462" width="8.44140625" style="47" customWidth="1"/>
    <col min="7463" max="7463" width="1.44140625" style="47" customWidth="1"/>
    <col min="7464" max="7464" width="7.6640625" style="47" customWidth="1"/>
    <col min="7465" max="7465" width="1.44140625" style="47" customWidth="1"/>
    <col min="7466" max="7466" width="13.109375" style="47" customWidth="1"/>
    <col min="7467" max="7467" width="1.44140625" style="47" customWidth="1"/>
    <col min="7468" max="7468" width="8.44140625" style="47" customWidth="1"/>
    <col min="7469" max="7469" width="1.44140625" style="47" customWidth="1"/>
    <col min="7470" max="7470" width="8.44140625" style="47" customWidth="1"/>
    <col min="7471" max="7471" width="1.44140625" style="47" customWidth="1"/>
    <col min="7472" max="7472" width="13.109375" style="47" customWidth="1"/>
    <col min="7473" max="7473" width="1.44140625" style="47" customWidth="1"/>
    <col min="7474" max="7474" width="8.44140625" style="47" customWidth="1"/>
    <col min="7475" max="7475" width="1.44140625" style="47" customWidth="1"/>
    <col min="7476" max="7476" width="8.44140625" style="47" customWidth="1"/>
    <col min="7477" max="7477" width="1.44140625" style="47" customWidth="1"/>
    <col min="7478" max="7478" width="11.5546875" style="47"/>
    <col min="7479" max="7479" width="1.44140625" style="47" customWidth="1"/>
    <col min="7480" max="7480" width="8.44140625" style="47" customWidth="1"/>
    <col min="7481" max="7481" width="1.44140625" style="47" customWidth="1"/>
    <col min="7482" max="7482" width="8.44140625" style="47" customWidth="1"/>
    <col min="7483" max="7483" width="1.44140625" style="47" customWidth="1"/>
    <col min="7484" max="7484" width="13.109375" style="47" customWidth="1"/>
    <col min="7485" max="7485" width="1.44140625" style="47" customWidth="1"/>
    <col min="7486" max="7486" width="4.5546875" style="47" customWidth="1"/>
    <col min="7487" max="7487" width="4.88671875" style="47" customWidth="1"/>
    <col min="7488" max="7488" width="8.44140625" style="47" customWidth="1"/>
    <col min="7489" max="7489" width="1.44140625" style="47" customWidth="1"/>
    <col min="7490" max="7490" width="11.5546875" style="47"/>
    <col min="7491" max="7491" width="1.44140625" style="47" customWidth="1"/>
    <col min="7492" max="7492" width="11.5546875" style="47"/>
    <col min="7493" max="7493" width="1.44140625" style="47" customWidth="1"/>
    <col min="7494" max="7494" width="11.5546875" style="47"/>
    <col min="7495" max="7495" width="1.44140625" style="47" customWidth="1"/>
    <col min="7496" max="7496" width="11.5546875" style="47"/>
    <col min="7497" max="7497" width="1.44140625" style="47" customWidth="1"/>
    <col min="7498" max="7498" width="11.5546875" style="47"/>
    <col min="7499" max="7499" width="1.44140625" style="47" customWidth="1"/>
    <col min="7500" max="7500" width="11.5546875" style="47"/>
    <col min="7501" max="7501" width="1.44140625" style="47" customWidth="1"/>
    <col min="7502" max="7502" width="11.5546875" style="47"/>
    <col min="7503" max="7503" width="1.44140625" style="47" customWidth="1"/>
    <col min="7504" max="7504" width="11.5546875" style="47"/>
    <col min="7505" max="7505" width="1.44140625" style="47" customWidth="1"/>
    <col min="7506" max="7680" width="11.5546875" style="47"/>
    <col min="7681" max="7681" width="3.77734375" style="47" customWidth="1"/>
    <col min="7682" max="7682" width="1.44140625" style="47" customWidth="1"/>
    <col min="7683" max="7683" width="13.109375" style="47" customWidth="1"/>
    <col min="7684" max="7684" width="1.109375" style="47" customWidth="1"/>
    <col min="7685" max="7685" width="11.5546875" style="47"/>
    <col min="7686" max="7686" width="1.44140625" style="47" customWidth="1"/>
    <col min="7687" max="7687" width="6.88671875" style="47" customWidth="1"/>
    <col min="7688" max="7688" width="1.44140625" style="47" customWidth="1"/>
    <col min="7689" max="7689" width="6.88671875" style="47" customWidth="1"/>
    <col min="7690" max="7690" width="1.6640625" style="47" customWidth="1"/>
    <col min="7691" max="7691" width="10.77734375" style="47" customWidth="1"/>
    <col min="7692" max="7692" width="0.77734375" style="47" customWidth="1"/>
    <col min="7693" max="7693" width="6.77734375" style="47" customWidth="1"/>
    <col min="7694" max="7694" width="1.88671875" style="47" customWidth="1"/>
    <col min="7695" max="7695" width="6.109375" style="47" customWidth="1"/>
    <col min="7696" max="7696" width="1.109375" style="47" customWidth="1"/>
    <col min="7697" max="7697" width="11.5546875" style="47"/>
    <col min="7698" max="7698" width="1.44140625" style="47" customWidth="1"/>
    <col min="7699" max="7699" width="7.33203125" style="47" customWidth="1"/>
    <col min="7700" max="7700" width="1.44140625" style="47" customWidth="1"/>
    <col min="7701" max="7701" width="6.109375" style="47" customWidth="1"/>
    <col min="7702" max="7702" width="1.109375" style="47" customWidth="1"/>
    <col min="7703" max="7703" width="11.5546875" style="47"/>
    <col min="7704" max="7704" width="1.109375" style="47" customWidth="1"/>
    <col min="7705" max="7705" width="7.33203125" style="47" customWidth="1"/>
    <col min="7706" max="7706" width="1.44140625" style="47" customWidth="1"/>
    <col min="7707" max="7707" width="6.109375" style="47" customWidth="1"/>
    <col min="7708" max="7708" width="1.109375" style="47" customWidth="1"/>
    <col min="7709" max="7709" width="11.5546875" style="47"/>
    <col min="7710" max="7710" width="0.77734375" style="47" customWidth="1"/>
    <col min="7711" max="7711" width="7.33203125" style="47" customWidth="1"/>
    <col min="7712" max="7712" width="1.5546875" style="47" customWidth="1"/>
    <col min="7713" max="7713" width="7.6640625" style="47" customWidth="1"/>
    <col min="7714" max="7715" width="1.44140625" style="47" customWidth="1"/>
    <col min="7716" max="7716" width="13.109375" style="47" customWidth="1"/>
    <col min="7717" max="7717" width="1.44140625" style="47" customWidth="1"/>
    <col min="7718" max="7718" width="8.44140625" style="47" customWidth="1"/>
    <col min="7719" max="7719" width="1.44140625" style="47" customWidth="1"/>
    <col min="7720" max="7720" width="7.6640625" style="47" customWidth="1"/>
    <col min="7721" max="7721" width="1.44140625" style="47" customWidth="1"/>
    <col min="7722" max="7722" width="13.109375" style="47" customWidth="1"/>
    <col min="7723" max="7723" width="1.44140625" style="47" customWidth="1"/>
    <col min="7724" max="7724" width="8.44140625" style="47" customWidth="1"/>
    <col min="7725" max="7725" width="1.44140625" style="47" customWidth="1"/>
    <col min="7726" max="7726" width="8.44140625" style="47" customWidth="1"/>
    <col min="7727" max="7727" width="1.44140625" style="47" customWidth="1"/>
    <col min="7728" max="7728" width="13.109375" style="47" customWidth="1"/>
    <col min="7729" max="7729" width="1.44140625" style="47" customWidth="1"/>
    <col min="7730" max="7730" width="8.44140625" style="47" customWidth="1"/>
    <col min="7731" max="7731" width="1.44140625" style="47" customWidth="1"/>
    <col min="7732" max="7732" width="8.44140625" style="47" customWidth="1"/>
    <col min="7733" max="7733" width="1.44140625" style="47" customWidth="1"/>
    <col min="7734" max="7734" width="11.5546875" style="47"/>
    <col min="7735" max="7735" width="1.44140625" style="47" customWidth="1"/>
    <col min="7736" max="7736" width="8.44140625" style="47" customWidth="1"/>
    <col min="7737" max="7737" width="1.44140625" style="47" customWidth="1"/>
    <col min="7738" max="7738" width="8.44140625" style="47" customWidth="1"/>
    <col min="7739" max="7739" width="1.44140625" style="47" customWidth="1"/>
    <col min="7740" max="7740" width="13.109375" style="47" customWidth="1"/>
    <col min="7741" max="7741" width="1.44140625" style="47" customWidth="1"/>
    <col min="7742" max="7742" width="4.5546875" style="47" customWidth="1"/>
    <col min="7743" max="7743" width="4.88671875" style="47" customWidth="1"/>
    <col min="7744" max="7744" width="8.44140625" style="47" customWidth="1"/>
    <col min="7745" max="7745" width="1.44140625" style="47" customWidth="1"/>
    <col min="7746" max="7746" width="11.5546875" style="47"/>
    <col min="7747" max="7747" width="1.44140625" style="47" customWidth="1"/>
    <col min="7748" max="7748" width="11.5546875" style="47"/>
    <col min="7749" max="7749" width="1.44140625" style="47" customWidth="1"/>
    <col min="7750" max="7750" width="11.5546875" style="47"/>
    <col min="7751" max="7751" width="1.44140625" style="47" customWidth="1"/>
    <col min="7752" max="7752" width="11.5546875" style="47"/>
    <col min="7753" max="7753" width="1.44140625" style="47" customWidth="1"/>
    <col min="7754" max="7754" width="11.5546875" style="47"/>
    <col min="7755" max="7755" width="1.44140625" style="47" customWidth="1"/>
    <col min="7756" max="7756" width="11.5546875" style="47"/>
    <col min="7757" max="7757" width="1.44140625" style="47" customWidth="1"/>
    <col min="7758" max="7758" width="11.5546875" style="47"/>
    <col min="7759" max="7759" width="1.44140625" style="47" customWidth="1"/>
    <col min="7760" max="7760" width="11.5546875" style="47"/>
    <col min="7761" max="7761" width="1.44140625" style="47" customWidth="1"/>
    <col min="7762" max="7936" width="11.5546875" style="47"/>
    <col min="7937" max="7937" width="3.77734375" style="47" customWidth="1"/>
    <col min="7938" max="7938" width="1.44140625" style="47" customWidth="1"/>
    <col min="7939" max="7939" width="13.109375" style="47" customWidth="1"/>
    <col min="7940" max="7940" width="1.109375" style="47" customWidth="1"/>
    <col min="7941" max="7941" width="11.5546875" style="47"/>
    <col min="7942" max="7942" width="1.44140625" style="47" customWidth="1"/>
    <col min="7943" max="7943" width="6.88671875" style="47" customWidth="1"/>
    <col min="7944" max="7944" width="1.44140625" style="47" customWidth="1"/>
    <col min="7945" max="7945" width="6.88671875" style="47" customWidth="1"/>
    <col min="7946" max="7946" width="1.6640625" style="47" customWidth="1"/>
    <col min="7947" max="7947" width="10.77734375" style="47" customWidth="1"/>
    <col min="7948" max="7948" width="0.77734375" style="47" customWidth="1"/>
    <col min="7949" max="7949" width="6.77734375" style="47" customWidth="1"/>
    <col min="7950" max="7950" width="1.88671875" style="47" customWidth="1"/>
    <col min="7951" max="7951" width="6.109375" style="47" customWidth="1"/>
    <col min="7952" max="7952" width="1.109375" style="47" customWidth="1"/>
    <col min="7953" max="7953" width="11.5546875" style="47"/>
    <col min="7954" max="7954" width="1.44140625" style="47" customWidth="1"/>
    <col min="7955" max="7955" width="7.33203125" style="47" customWidth="1"/>
    <col min="7956" max="7956" width="1.44140625" style="47" customWidth="1"/>
    <col min="7957" max="7957" width="6.109375" style="47" customWidth="1"/>
    <col min="7958" max="7958" width="1.109375" style="47" customWidth="1"/>
    <col min="7959" max="7959" width="11.5546875" style="47"/>
    <col min="7960" max="7960" width="1.109375" style="47" customWidth="1"/>
    <col min="7961" max="7961" width="7.33203125" style="47" customWidth="1"/>
    <col min="7962" max="7962" width="1.44140625" style="47" customWidth="1"/>
    <col min="7963" max="7963" width="6.109375" style="47" customWidth="1"/>
    <col min="7964" max="7964" width="1.109375" style="47" customWidth="1"/>
    <col min="7965" max="7965" width="11.5546875" style="47"/>
    <col min="7966" max="7966" width="0.77734375" style="47" customWidth="1"/>
    <col min="7967" max="7967" width="7.33203125" style="47" customWidth="1"/>
    <col min="7968" max="7968" width="1.5546875" style="47" customWidth="1"/>
    <col min="7969" max="7969" width="7.6640625" style="47" customWidth="1"/>
    <col min="7970" max="7971" width="1.44140625" style="47" customWidth="1"/>
    <col min="7972" max="7972" width="13.109375" style="47" customWidth="1"/>
    <col min="7973" max="7973" width="1.44140625" style="47" customWidth="1"/>
    <col min="7974" max="7974" width="8.44140625" style="47" customWidth="1"/>
    <col min="7975" max="7975" width="1.44140625" style="47" customWidth="1"/>
    <col min="7976" max="7976" width="7.6640625" style="47" customWidth="1"/>
    <col min="7977" max="7977" width="1.44140625" style="47" customWidth="1"/>
    <col min="7978" max="7978" width="13.109375" style="47" customWidth="1"/>
    <col min="7979" max="7979" width="1.44140625" style="47" customWidth="1"/>
    <col min="7980" max="7980" width="8.44140625" style="47" customWidth="1"/>
    <col min="7981" max="7981" width="1.44140625" style="47" customWidth="1"/>
    <col min="7982" max="7982" width="8.44140625" style="47" customWidth="1"/>
    <col min="7983" max="7983" width="1.44140625" style="47" customWidth="1"/>
    <col min="7984" max="7984" width="13.109375" style="47" customWidth="1"/>
    <col min="7985" max="7985" width="1.44140625" style="47" customWidth="1"/>
    <col min="7986" max="7986" width="8.44140625" style="47" customWidth="1"/>
    <col min="7987" max="7987" width="1.44140625" style="47" customWidth="1"/>
    <col min="7988" max="7988" width="8.44140625" style="47" customWidth="1"/>
    <col min="7989" max="7989" width="1.44140625" style="47" customWidth="1"/>
    <col min="7990" max="7990" width="11.5546875" style="47"/>
    <col min="7991" max="7991" width="1.44140625" style="47" customWidth="1"/>
    <col min="7992" max="7992" width="8.44140625" style="47" customWidth="1"/>
    <col min="7993" max="7993" width="1.44140625" style="47" customWidth="1"/>
    <col min="7994" max="7994" width="8.44140625" style="47" customWidth="1"/>
    <col min="7995" max="7995" width="1.44140625" style="47" customWidth="1"/>
    <col min="7996" max="7996" width="13.109375" style="47" customWidth="1"/>
    <col min="7997" max="7997" width="1.44140625" style="47" customWidth="1"/>
    <col min="7998" max="7998" width="4.5546875" style="47" customWidth="1"/>
    <col min="7999" max="7999" width="4.88671875" style="47" customWidth="1"/>
    <col min="8000" max="8000" width="8.44140625" style="47" customWidth="1"/>
    <col min="8001" max="8001" width="1.44140625" style="47" customWidth="1"/>
    <col min="8002" max="8002" width="11.5546875" style="47"/>
    <col min="8003" max="8003" width="1.44140625" style="47" customWidth="1"/>
    <col min="8004" max="8004" width="11.5546875" style="47"/>
    <col min="8005" max="8005" width="1.44140625" style="47" customWidth="1"/>
    <col min="8006" max="8006" width="11.5546875" style="47"/>
    <col min="8007" max="8007" width="1.44140625" style="47" customWidth="1"/>
    <col min="8008" max="8008" width="11.5546875" style="47"/>
    <col min="8009" max="8009" width="1.44140625" style="47" customWidth="1"/>
    <col min="8010" max="8010" width="11.5546875" style="47"/>
    <col min="8011" max="8011" width="1.44140625" style="47" customWidth="1"/>
    <col min="8012" max="8012" width="11.5546875" style="47"/>
    <col min="8013" max="8013" width="1.44140625" style="47" customWidth="1"/>
    <col min="8014" max="8014" width="11.5546875" style="47"/>
    <col min="8015" max="8015" width="1.44140625" style="47" customWidth="1"/>
    <col min="8016" max="8016" width="11.5546875" style="47"/>
    <col min="8017" max="8017" width="1.44140625" style="47" customWidth="1"/>
    <col min="8018" max="8192" width="11.5546875" style="47"/>
    <col min="8193" max="8193" width="3.77734375" style="47" customWidth="1"/>
    <col min="8194" max="8194" width="1.44140625" style="47" customWidth="1"/>
    <col min="8195" max="8195" width="13.109375" style="47" customWidth="1"/>
    <col min="8196" max="8196" width="1.109375" style="47" customWidth="1"/>
    <col min="8197" max="8197" width="11.5546875" style="47"/>
    <col min="8198" max="8198" width="1.44140625" style="47" customWidth="1"/>
    <col min="8199" max="8199" width="6.88671875" style="47" customWidth="1"/>
    <col min="8200" max="8200" width="1.44140625" style="47" customWidth="1"/>
    <col min="8201" max="8201" width="6.88671875" style="47" customWidth="1"/>
    <col min="8202" max="8202" width="1.6640625" style="47" customWidth="1"/>
    <col min="8203" max="8203" width="10.77734375" style="47" customWidth="1"/>
    <col min="8204" max="8204" width="0.77734375" style="47" customWidth="1"/>
    <col min="8205" max="8205" width="6.77734375" style="47" customWidth="1"/>
    <col min="8206" max="8206" width="1.88671875" style="47" customWidth="1"/>
    <col min="8207" max="8207" width="6.109375" style="47" customWidth="1"/>
    <col min="8208" max="8208" width="1.109375" style="47" customWidth="1"/>
    <col min="8209" max="8209" width="11.5546875" style="47"/>
    <col min="8210" max="8210" width="1.44140625" style="47" customWidth="1"/>
    <col min="8211" max="8211" width="7.33203125" style="47" customWidth="1"/>
    <col min="8212" max="8212" width="1.44140625" style="47" customWidth="1"/>
    <col min="8213" max="8213" width="6.109375" style="47" customWidth="1"/>
    <col min="8214" max="8214" width="1.109375" style="47" customWidth="1"/>
    <col min="8215" max="8215" width="11.5546875" style="47"/>
    <col min="8216" max="8216" width="1.109375" style="47" customWidth="1"/>
    <col min="8217" max="8217" width="7.33203125" style="47" customWidth="1"/>
    <col min="8218" max="8218" width="1.44140625" style="47" customWidth="1"/>
    <col min="8219" max="8219" width="6.109375" style="47" customWidth="1"/>
    <col min="8220" max="8220" width="1.109375" style="47" customWidth="1"/>
    <col min="8221" max="8221" width="11.5546875" style="47"/>
    <col min="8222" max="8222" width="0.77734375" style="47" customWidth="1"/>
    <col min="8223" max="8223" width="7.33203125" style="47" customWidth="1"/>
    <col min="8224" max="8224" width="1.5546875" style="47" customWidth="1"/>
    <col min="8225" max="8225" width="7.6640625" style="47" customWidth="1"/>
    <col min="8226" max="8227" width="1.44140625" style="47" customWidth="1"/>
    <col min="8228" max="8228" width="13.109375" style="47" customWidth="1"/>
    <col min="8229" max="8229" width="1.44140625" style="47" customWidth="1"/>
    <col min="8230" max="8230" width="8.44140625" style="47" customWidth="1"/>
    <col min="8231" max="8231" width="1.44140625" style="47" customWidth="1"/>
    <col min="8232" max="8232" width="7.6640625" style="47" customWidth="1"/>
    <col min="8233" max="8233" width="1.44140625" style="47" customWidth="1"/>
    <col min="8234" max="8234" width="13.109375" style="47" customWidth="1"/>
    <col min="8235" max="8235" width="1.44140625" style="47" customWidth="1"/>
    <col min="8236" max="8236" width="8.44140625" style="47" customWidth="1"/>
    <col min="8237" max="8237" width="1.44140625" style="47" customWidth="1"/>
    <col min="8238" max="8238" width="8.44140625" style="47" customWidth="1"/>
    <col min="8239" max="8239" width="1.44140625" style="47" customWidth="1"/>
    <col min="8240" max="8240" width="13.109375" style="47" customWidth="1"/>
    <col min="8241" max="8241" width="1.44140625" style="47" customWidth="1"/>
    <col min="8242" max="8242" width="8.44140625" style="47" customWidth="1"/>
    <col min="8243" max="8243" width="1.44140625" style="47" customWidth="1"/>
    <col min="8244" max="8244" width="8.44140625" style="47" customWidth="1"/>
    <col min="8245" max="8245" width="1.44140625" style="47" customWidth="1"/>
    <col min="8246" max="8246" width="11.5546875" style="47"/>
    <col min="8247" max="8247" width="1.44140625" style="47" customWidth="1"/>
    <col min="8248" max="8248" width="8.44140625" style="47" customWidth="1"/>
    <col min="8249" max="8249" width="1.44140625" style="47" customWidth="1"/>
    <col min="8250" max="8250" width="8.44140625" style="47" customWidth="1"/>
    <col min="8251" max="8251" width="1.44140625" style="47" customWidth="1"/>
    <col min="8252" max="8252" width="13.109375" style="47" customWidth="1"/>
    <col min="8253" max="8253" width="1.44140625" style="47" customWidth="1"/>
    <col min="8254" max="8254" width="4.5546875" style="47" customWidth="1"/>
    <col min="8255" max="8255" width="4.88671875" style="47" customWidth="1"/>
    <col min="8256" max="8256" width="8.44140625" style="47" customWidth="1"/>
    <col min="8257" max="8257" width="1.44140625" style="47" customWidth="1"/>
    <col min="8258" max="8258" width="11.5546875" style="47"/>
    <col min="8259" max="8259" width="1.44140625" style="47" customWidth="1"/>
    <col min="8260" max="8260" width="11.5546875" style="47"/>
    <col min="8261" max="8261" width="1.44140625" style="47" customWidth="1"/>
    <col min="8262" max="8262" width="11.5546875" style="47"/>
    <col min="8263" max="8263" width="1.44140625" style="47" customWidth="1"/>
    <col min="8264" max="8264" width="11.5546875" style="47"/>
    <col min="8265" max="8265" width="1.44140625" style="47" customWidth="1"/>
    <col min="8266" max="8266" width="11.5546875" style="47"/>
    <col min="8267" max="8267" width="1.44140625" style="47" customWidth="1"/>
    <col min="8268" max="8268" width="11.5546875" style="47"/>
    <col min="8269" max="8269" width="1.44140625" style="47" customWidth="1"/>
    <col min="8270" max="8270" width="11.5546875" style="47"/>
    <col min="8271" max="8271" width="1.44140625" style="47" customWidth="1"/>
    <col min="8272" max="8272" width="11.5546875" style="47"/>
    <col min="8273" max="8273" width="1.44140625" style="47" customWidth="1"/>
    <col min="8274" max="8448" width="11.5546875" style="47"/>
    <col min="8449" max="8449" width="3.77734375" style="47" customWidth="1"/>
    <col min="8450" max="8450" width="1.44140625" style="47" customWidth="1"/>
    <col min="8451" max="8451" width="13.109375" style="47" customWidth="1"/>
    <col min="8452" max="8452" width="1.109375" style="47" customWidth="1"/>
    <col min="8453" max="8453" width="11.5546875" style="47"/>
    <col min="8454" max="8454" width="1.44140625" style="47" customWidth="1"/>
    <col min="8455" max="8455" width="6.88671875" style="47" customWidth="1"/>
    <col min="8456" max="8456" width="1.44140625" style="47" customWidth="1"/>
    <col min="8457" max="8457" width="6.88671875" style="47" customWidth="1"/>
    <col min="8458" max="8458" width="1.6640625" style="47" customWidth="1"/>
    <col min="8459" max="8459" width="10.77734375" style="47" customWidth="1"/>
    <col min="8460" max="8460" width="0.77734375" style="47" customWidth="1"/>
    <col min="8461" max="8461" width="6.77734375" style="47" customWidth="1"/>
    <col min="8462" max="8462" width="1.88671875" style="47" customWidth="1"/>
    <col min="8463" max="8463" width="6.109375" style="47" customWidth="1"/>
    <col min="8464" max="8464" width="1.109375" style="47" customWidth="1"/>
    <col min="8465" max="8465" width="11.5546875" style="47"/>
    <col min="8466" max="8466" width="1.44140625" style="47" customWidth="1"/>
    <col min="8467" max="8467" width="7.33203125" style="47" customWidth="1"/>
    <col min="8468" max="8468" width="1.44140625" style="47" customWidth="1"/>
    <col min="8469" max="8469" width="6.109375" style="47" customWidth="1"/>
    <col min="8470" max="8470" width="1.109375" style="47" customWidth="1"/>
    <col min="8471" max="8471" width="11.5546875" style="47"/>
    <col min="8472" max="8472" width="1.109375" style="47" customWidth="1"/>
    <col min="8473" max="8473" width="7.33203125" style="47" customWidth="1"/>
    <col min="8474" max="8474" width="1.44140625" style="47" customWidth="1"/>
    <col min="8475" max="8475" width="6.109375" style="47" customWidth="1"/>
    <col min="8476" max="8476" width="1.109375" style="47" customWidth="1"/>
    <col min="8477" max="8477" width="11.5546875" style="47"/>
    <col min="8478" max="8478" width="0.77734375" style="47" customWidth="1"/>
    <col min="8479" max="8479" width="7.33203125" style="47" customWidth="1"/>
    <col min="8480" max="8480" width="1.5546875" style="47" customWidth="1"/>
    <col min="8481" max="8481" width="7.6640625" style="47" customWidth="1"/>
    <col min="8482" max="8483" width="1.44140625" style="47" customWidth="1"/>
    <col min="8484" max="8484" width="13.109375" style="47" customWidth="1"/>
    <col min="8485" max="8485" width="1.44140625" style="47" customWidth="1"/>
    <col min="8486" max="8486" width="8.44140625" style="47" customWidth="1"/>
    <col min="8487" max="8487" width="1.44140625" style="47" customWidth="1"/>
    <col min="8488" max="8488" width="7.6640625" style="47" customWidth="1"/>
    <col min="8489" max="8489" width="1.44140625" style="47" customWidth="1"/>
    <col min="8490" max="8490" width="13.109375" style="47" customWidth="1"/>
    <col min="8491" max="8491" width="1.44140625" style="47" customWidth="1"/>
    <col min="8492" max="8492" width="8.44140625" style="47" customWidth="1"/>
    <col min="8493" max="8493" width="1.44140625" style="47" customWidth="1"/>
    <col min="8494" max="8494" width="8.44140625" style="47" customWidth="1"/>
    <col min="8495" max="8495" width="1.44140625" style="47" customWidth="1"/>
    <col min="8496" max="8496" width="13.109375" style="47" customWidth="1"/>
    <col min="8497" max="8497" width="1.44140625" style="47" customWidth="1"/>
    <col min="8498" max="8498" width="8.44140625" style="47" customWidth="1"/>
    <col min="8499" max="8499" width="1.44140625" style="47" customWidth="1"/>
    <col min="8500" max="8500" width="8.44140625" style="47" customWidth="1"/>
    <col min="8501" max="8501" width="1.44140625" style="47" customWidth="1"/>
    <col min="8502" max="8502" width="11.5546875" style="47"/>
    <col min="8503" max="8503" width="1.44140625" style="47" customWidth="1"/>
    <col min="8504" max="8504" width="8.44140625" style="47" customWidth="1"/>
    <col min="8505" max="8505" width="1.44140625" style="47" customWidth="1"/>
    <col min="8506" max="8506" width="8.44140625" style="47" customWidth="1"/>
    <col min="8507" max="8507" width="1.44140625" style="47" customWidth="1"/>
    <col min="8508" max="8508" width="13.109375" style="47" customWidth="1"/>
    <col min="8509" max="8509" width="1.44140625" style="47" customWidth="1"/>
    <col min="8510" max="8510" width="4.5546875" style="47" customWidth="1"/>
    <col min="8511" max="8511" width="4.88671875" style="47" customWidth="1"/>
    <col min="8512" max="8512" width="8.44140625" style="47" customWidth="1"/>
    <col min="8513" max="8513" width="1.44140625" style="47" customWidth="1"/>
    <col min="8514" max="8514" width="11.5546875" style="47"/>
    <col min="8515" max="8515" width="1.44140625" style="47" customWidth="1"/>
    <col min="8516" max="8516" width="11.5546875" style="47"/>
    <col min="8517" max="8517" width="1.44140625" style="47" customWidth="1"/>
    <col min="8518" max="8518" width="11.5546875" style="47"/>
    <col min="8519" max="8519" width="1.44140625" style="47" customWidth="1"/>
    <col min="8520" max="8520" width="11.5546875" style="47"/>
    <col min="8521" max="8521" width="1.44140625" style="47" customWidth="1"/>
    <col min="8522" max="8522" width="11.5546875" style="47"/>
    <col min="8523" max="8523" width="1.44140625" style="47" customWidth="1"/>
    <col min="8524" max="8524" width="11.5546875" style="47"/>
    <col min="8525" max="8525" width="1.44140625" style="47" customWidth="1"/>
    <col min="8526" max="8526" width="11.5546875" style="47"/>
    <col min="8527" max="8527" width="1.44140625" style="47" customWidth="1"/>
    <col min="8528" max="8528" width="11.5546875" style="47"/>
    <col min="8529" max="8529" width="1.44140625" style="47" customWidth="1"/>
    <col min="8530" max="8704" width="11.5546875" style="47"/>
    <col min="8705" max="8705" width="3.77734375" style="47" customWidth="1"/>
    <col min="8706" max="8706" width="1.44140625" style="47" customWidth="1"/>
    <col min="8707" max="8707" width="13.109375" style="47" customWidth="1"/>
    <col min="8708" max="8708" width="1.109375" style="47" customWidth="1"/>
    <col min="8709" max="8709" width="11.5546875" style="47"/>
    <col min="8710" max="8710" width="1.44140625" style="47" customWidth="1"/>
    <col min="8711" max="8711" width="6.88671875" style="47" customWidth="1"/>
    <col min="8712" max="8712" width="1.44140625" style="47" customWidth="1"/>
    <col min="8713" max="8713" width="6.88671875" style="47" customWidth="1"/>
    <col min="8714" max="8714" width="1.6640625" style="47" customWidth="1"/>
    <col min="8715" max="8715" width="10.77734375" style="47" customWidth="1"/>
    <col min="8716" max="8716" width="0.77734375" style="47" customWidth="1"/>
    <col min="8717" max="8717" width="6.77734375" style="47" customWidth="1"/>
    <col min="8718" max="8718" width="1.88671875" style="47" customWidth="1"/>
    <col min="8719" max="8719" width="6.109375" style="47" customWidth="1"/>
    <col min="8720" max="8720" width="1.109375" style="47" customWidth="1"/>
    <col min="8721" max="8721" width="11.5546875" style="47"/>
    <col min="8722" max="8722" width="1.44140625" style="47" customWidth="1"/>
    <col min="8723" max="8723" width="7.33203125" style="47" customWidth="1"/>
    <col min="8724" max="8724" width="1.44140625" style="47" customWidth="1"/>
    <col min="8725" max="8725" width="6.109375" style="47" customWidth="1"/>
    <col min="8726" max="8726" width="1.109375" style="47" customWidth="1"/>
    <col min="8727" max="8727" width="11.5546875" style="47"/>
    <col min="8728" max="8728" width="1.109375" style="47" customWidth="1"/>
    <col min="8729" max="8729" width="7.33203125" style="47" customWidth="1"/>
    <col min="8730" max="8730" width="1.44140625" style="47" customWidth="1"/>
    <col min="8731" max="8731" width="6.109375" style="47" customWidth="1"/>
    <col min="8732" max="8732" width="1.109375" style="47" customWidth="1"/>
    <col min="8733" max="8733" width="11.5546875" style="47"/>
    <col min="8734" max="8734" width="0.77734375" style="47" customWidth="1"/>
    <col min="8735" max="8735" width="7.33203125" style="47" customWidth="1"/>
    <col min="8736" max="8736" width="1.5546875" style="47" customWidth="1"/>
    <col min="8737" max="8737" width="7.6640625" style="47" customWidth="1"/>
    <col min="8738" max="8739" width="1.44140625" style="47" customWidth="1"/>
    <col min="8740" max="8740" width="13.109375" style="47" customWidth="1"/>
    <col min="8741" max="8741" width="1.44140625" style="47" customWidth="1"/>
    <col min="8742" max="8742" width="8.44140625" style="47" customWidth="1"/>
    <col min="8743" max="8743" width="1.44140625" style="47" customWidth="1"/>
    <col min="8744" max="8744" width="7.6640625" style="47" customWidth="1"/>
    <col min="8745" max="8745" width="1.44140625" style="47" customWidth="1"/>
    <col min="8746" max="8746" width="13.109375" style="47" customWidth="1"/>
    <col min="8747" max="8747" width="1.44140625" style="47" customWidth="1"/>
    <col min="8748" max="8748" width="8.44140625" style="47" customWidth="1"/>
    <col min="8749" max="8749" width="1.44140625" style="47" customWidth="1"/>
    <col min="8750" max="8750" width="8.44140625" style="47" customWidth="1"/>
    <col min="8751" max="8751" width="1.44140625" style="47" customWidth="1"/>
    <col min="8752" max="8752" width="13.109375" style="47" customWidth="1"/>
    <col min="8753" max="8753" width="1.44140625" style="47" customWidth="1"/>
    <col min="8754" max="8754" width="8.44140625" style="47" customWidth="1"/>
    <col min="8755" max="8755" width="1.44140625" style="47" customWidth="1"/>
    <col min="8756" max="8756" width="8.44140625" style="47" customWidth="1"/>
    <col min="8757" max="8757" width="1.44140625" style="47" customWidth="1"/>
    <col min="8758" max="8758" width="11.5546875" style="47"/>
    <col min="8759" max="8759" width="1.44140625" style="47" customWidth="1"/>
    <col min="8760" max="8760" width="8.44140625" style="47" customWidth="1"/>
    <col min="8761" max="8761" width="1.44140625" style="47" customWidth="1"/>
    <col min="8762" max="8762" width="8.44140625" style="47" customWidth="1"/>
    <col min="8763" max="8763" width="1.44140625" style="47" customWidth="1"/>
    <col min="8764" max="8764" width="13.109375" style="47" customWidth="1"/>
    <col min="8765" max="8765" width="1.44140625" style="47" customWidth="1"/>
    <col min="8766" max="8766" width="4.5546875" style="47" customWidth="1"/>
    <col min="8767" max="8767" width="4.88671875" style="47" customWidth="1"/>
    <col min="8768" max="8768" width="8.44140625" style="47" customWidth="1"/>
    <col min="8769" max="8769" width="1.44140625" style="47" customWidth="1"/>
    <col min="8770" max="8770" width="11.5546875" style="47"/>
    <col min="8771" max="8771" width="1.44140625" style="47" customWidth="1"/>
    <col min="8772" max="8772" width="11.5546875" style="47"/>
    <col min="8773" max="8773" width="1.44140625" style="47" customWidth="1"/>
    <col min="8774" max="8774" width="11.5546875" style="47"/>
    <col min="8775" max="8775" width="1.44140625" style="47" customWidth="1"/>
    <col min="8776" max="8776" width="11.5546875" style="47"/>
    <col min="8777" max="8777" width="1.44140625" style="47" customWidth="1"/>
    <col min="8778" max="8778" width="11.5546875" style="47"/>
    <col min="8779" max="8779" width="1.44140625" style="47" customWidth="1"/>
    <col min="8780" max="8780" width="11.5546875" style="47"/>
    <col min="8781" max="8781" width="1.44140625" style="47" customWidth="1"/>
    <col min="8782" max="8782" width="11.5546875" style="47"/>
    <col min="8783" max="8783" width="1.44140625" style="47" customWidth="1"/>
    <col min="8784" max="8784" width="11.5546875" style="47"/>
    <col min="8785" max="8785" width="1.44140625" style="47" customWidth="1"/>
    <col min="8786" max="8960" width="11.5546875" style="47"/>
    <col min="8961" max="8961" width="3.77734375" style="47" customWidth="1"/>
    <col min="8962" max="8962" width="1.44140625" style="47" customWidth="1"/>
    <col min="8963" max="8963" width="13.109375" style="47" customWidth="1"/>
    <col min="8964" max="8964" width="1.109375" style="47" customWidth="1"/>
    <col min="8965" max="8965" width="11.5546875" style="47"/>
    <col min="8966" max="8966" width="1.44140625" style="47" customWidth="1"/>
    <col min="8967" max="8967" width="6.88671875" style="47" customWidth="1"/>
    <col min="8968" max="8968" width="1.44140625" style="47" customWidth="1"/>
    <col min="8969" max="8969" width="6.88671875" style="47" customWidth="1"/>
    <col min="8970" max="8970" width="1.6640625" style="47" customWidth="1"/>
    <col min="8971" max="8971" width="10.77734375" style="47" customWidth="1"/>
    <col min="8972" max="8972" width="0.77734375" style="47" customWidth="1"/>
    <col min="8973" max="8973" width="6.77734375" style="47" customWidth="1"/>
    <col min="8974" max="8974" width="1.88671875" style="47" customWidth="1"/>
    <col min="8975" max="8975" width="6.109375" style="47" customWidth="1"/>
    <col min="8976" max="8976" width="1.109375" style="47" customWidth="1"/>
    <col min="8977" max="8977" width="11.5546875" style="47"/>
    <col min="8978" max="8978" width="1.44140625" style="47" customWidth="1"/>
    <col min="8979" max="8979" width="7.33203125" style="47" customWidth="1"/>
    <col min="8980" max="8980" width="1.44140625" style="47" customWidth="1"/>
    <col min="8981" max="8981" width="6.109375" style="47" customWidth="1"/>
    <col min="8982" max="8982" width="1.109375" style="47" customWidth="1"/>
    <col min="8983" max="8983" width="11.5546875" style="47"/>
    <col min="8984" max="8984" width="1.109375" style="47" customWidth="1"/>
    <col min="8985" max="8985" width="7.33203125" style="47" customWidth="1"/>
    <col min="8986" max="8986" width="1.44140625" style="47" customWidth="1"/>
    <col min="8987" max="8987" width="6.109375" style="47" customWidth="1"/>
    <col min="8988" max="8988" width="1.109375" style="47" customWidth="1"/>
    <col min="8989" max="8989" width="11.5546875" style="47"/>
    <col min="8990" max="8990" width="0.77734375" style="47" customWidth="1"/>
    <col min="8991" max="8991" width="7.33203125" style="47" customWidth="1"/>
    <col min="8992" max="8992" width="1.5546875" style="47" customWidth="1"/>
    <col min="8993" max="8993" width="7.6640625" style="47" customWidth="1"/>
    <col min="8994" max="8995" width="1.44140625" style="47" customWidth="1"/>
    <col min="8996" max="8996" width="13.109375" style="47" customWidth="1"/>
    <col min="8997" max="8997" width="1.44140625" style="47" customWidth="1"/>
    <col min="8998" max="8998" width="8.44140625" style="47" customWidth="1"/>
    <col min="8999" max="8999" width="1.44140625" style="47" customWidth="1"/>
    <col min="9000" max="9000" width="7.6640625" style="47" customWidth="1"/>
    <col min="9001" max="9001" width="1.44140625" style="47" customWidth="1"/>
    <col min="9002" max="9002" width="13.109375" style="47" customWidth="1"/>
    <col min="9003" max="9003" width="1.44140625" style="47" customWidth="1"/>
    <col min="9004" max="9004" width="8.44140625" style="47" customWidth="1"/>
    <col min="9005" max="9005" width="1.44140625" style="47" customWidth="1"/>
    <col min="9006" max="9006" width="8.44140625" style="47" customWidth="1"/>
    <col min="9007" max="9007" width="1.44140625" style="47" customWidth="1"/>
    <col min="9008" max="9008" width="13.109375" style="47" customWidth="1"/>
    <col min="9009" max="9009" width="1.44140625" style="47" customWidth="1"/>
    <col min="9010" max="9010" width="8.44140625" style="47" customWidth="1"/>
    <col min="9011" max="9011" width="1.44140625" style="47" customWidth="1"/>
    <col min="9012" max="9012" width="8.44140625" style="47" customWidth="1"/>
    <col min="9013" max="9013" width="1.44140625" style="47" customWidth="1"/>
    <col min="9014" max="9014" width="11.5546875" style="47"/>
    <col min="9015" max="9015" width="1.44140625" style="47" customWidth="1"/>
    <col min="9016" max="9016" width="8.44140625" style="47" customWidth="1"/>
    <col min="9017" max="9017" width="1.44140625" style="47" customWidth="1"/>
    <col min="9018" max="9018" width="8.44140625" style="47" customWidth="1"/>
    <col min="9019" max="9019" width="1.44140625" style="47" customWidth="1"/>
    <col min="9020" max="9020" width="13.109375" style="47" customWidth="1"/>
    <col min="9021" max="9021" width="1.44140625" style="47" customWidth="1"/>
    <col min="9022" max="9022" width="4.5546875" style="47" customWidth="1"/>
    <col min="9023" max="9023" width="4.88671875" style="47" customWidth="1"/>
    <col min="9024" max="9024" width="8.44140625" style="47" customWidth="1"/>
    <col min="9025" max="9025" width="1.44140625" style="47" customWidth="1"/>
    <col min="9026" max="9026" width="11.5546875" style="47"/>
    <col min="9027" max="9027" width="1.44140625" style="47" customWidth="1"/>
    <col min="9028" max="9028" width="11.5546875" style="47"/>
    <col min="9029" max="9029" width="1.44140625" style="47" customWidth="1"/>
    <col min="9030" max="9030" width="11.5546875" style="47"/>
    <col min="9031" max="9031" width="1.44140625" style="47" customWidth="1"/>
    <col min="9032" max="9032" width="11.5546875" style="47"/>
    <col min="9033" max="9033" width="1.44140625" style="47" customWidth="1"/>
    <col min="9034" max="9034" width="11.5546875" style="47"/>
    <col min="9035" max="9035" width="1.44140625" style="47" customWidth="1"/>
    <col min="9036" max="9036" width="11.5546875" style="47"/>
    <col min="9037" max="9037" width="1.44140625" style="47" customWidth="1"/>
    <col min="9038" max="9038" width="11.5546875" style="47"/>
    <col min="9039" max="9039" width="1.44140625" style="47" customWidth="1"/>
    <col min="9040" max="9040" width="11.5546875" style="47"/>
    <col min="9041" max="9041" width="1.44140625" style="47" customWidth="1"/>
    <col min="9042" max="9216" width="11.5546875" style="47"/>
    <col min="9217" max="9217" width="3.77734375" style="47" customWidth="1"/>
    <col min="9218" max="9218" width="1.44140625" style="47" customWidth="1"/>
    <col min="9219" max="9219" width="13.109375" style="47" customWidth="1"/>
    <col min="9220" max="9220" width="1.109375" style="47" customWidth="1"/>
    <col min="9221" max="9221" width="11.5546875" style="47"/>
    <col min="9222" max="9222" width="1.44140625" style="47" customWidth="1"/>
    <col min="9223" max="9223" width="6.88671875" style="47" customWidth="1"/>
    <col min="9224" max="9224" width="1.44140625" style="47" customWidth="1"/>
    <col min="9225" max="9225" width="6.88671875" style="47" customWidth="1"/>
    <col min="9226" max="9226" width="1.6640625" style="47" customWidth="1"/>
    <col min="9227" max="9227" width="10.77734375" style="47" customWidth="1"/>
    <col min="9228" max="9228" width="0.77734375" style="47" customWidth="1"/>
    <col min="9229" max="9229" width="6.77734375" style="47" customWidth="1"/>
    <col min="9230" max="9230" width="1.88671875" style="47" customWidth="1"/>
    <col min="9231" max="9231" width="6.109375" style="47" customWidth="1"/>
    <col min="9232" max="9232" width="1.109375" style="47" customWidth="1"/>
    <col min="9233" max="9233" width="11.5546875" style="47"/>
    <col min="9234" max="9234" width="1.44140625" style="47" customWidth="1"/>
    <col min="9235" max="9235" width="7.33203125" style="47" customWidth="1"/>
    <col min="9236" max="9236" width="1.44140625" style="47" customWidth="1"/>
    <col min="9237" max="9237" width="6.109375" style="47" customWidth="1"/>
    <col min="9238" max="9238" width="1.109375" style="47" customWidth="1"/>
    <col min="9239" max="9239" width="11.5546875" style="47"/>
    <col min="9240" max="9240" width="1.109375" style="47" customWidth="1"/>
    <col min="9241" max="9241" width="7.33203125" style="47" customWidth="1"/>
    <col min="9242" max="9242" width="1.44140625" style="47" customWidth="1"/>
    <col min="9243" max="9243" width="6.109375" style="47" customWidth="1"/>
    <col min="9244" max="9244" width="1.109375" style="47" customWidth="1"/>
    <col min="9245" max="9245" width="11.5546875" style="47"/>
    <col min="9246" max="9246" width="0.77734375" style="47" customWidth="1"/>
    <col min="9247" max="9247" width="7.33203125" style="47" customWidth="1"/>
    <col min="9248" max="9248" width="1.5546875" style="47" customWidth="1"/>
    <col min="9249" max="9249" width="7.6640625" style="47" customWidth="1"/>
    <col min="9250" max="9251" width="1.44140625" style="47" customWidth="1"/>
    <col min="9252" max="9252" width="13.109375" style="47" customWidth="1"/>
    <col min="9253" max="9253" width="1.44140625" style="47" customWidth="1"/>
    <col min="9254" max="9254" width="8.44140625" style="47" customWidth="1"/>
    <col min="9255" max="9255" width="1.44140625" style="47" customWidth="1"/>
    <col min="9256" max="9256" width="7.6640625" style="47" customWidth="1"/>
    <col min="9257" max="9257" width="1.44140625" style="47" customWidth="1"/>
    <col min="9258" max="9258" width="13.109375" style="47" customWidth="1"/>
    <col min="9259" max="9259" width="1.44140625" style="47" customWidth="1"/>
    <col min="9260" max="9260" width="8.44140625" style="47" customWidth="1"/>
    <col min="9261" max="9261" width="1.44140625" style="47" customWidth="1"/>
    <col min="9262" max="9262" width="8.44140625" style="47" customWidth="1"/>
    <col min="9263" max="9263" width="1.44140625" style="47" customWidth="1"/>
    <col min="9264" max="9264" width="13.109375" style="47" customWidth="1"/>
    <col min="9265" max="9265" width="1.44140625" style="47" customWidth="1"/>
    <col min="9266" max="9266" width="8.44140625" style="47" customWidth="1"/>
    <col min="9267" max="9267" width="1.44140625" style="47" customWidth="1"/>
    <col min="9268" max="9268" width="8.44140625" style="47" customWidth="1"/>
    <col min="9269" max="9269" width="1.44140625" style="47" customWidth="1"/>
    <col min="9270" max="9270" width="11.5546875" style="47"/>
    <col min="9271" max="9271" width="1.44140625" style="47" customWidth="1"/>
    <col min="9272" max="9272" width="8.44140625" style="47" customWidth="1"/>
    <col min="9273" max="9273" width="1.44140625" style="47" customWidth="1"/>
    <col min="9274" max="9274" width="8.44140625" style="47" customWidth="1"/>
    <col min="9275" max="9275" width="1.44140625" style="47" customWidth="1"/>
    <col min="9276" max="9276" width="13.109375" style="47" customWidth="1"/>
    <col min="9277" max="9277" width="1.44140625" style="47" customWidth="1"/>
    <col min="9278" max="9278" width="4.5546875" style="47" customWidth="1"/>
    <col min="9279" max="9279" width="4.88671875" style="47" customWidth="1"/>
    <col min="9280" max="9280" width="8.44140625" style="47" customWidth="1"/>
    <col min="9281" max="9281" width="1.44140625" style="47" customWidth="1"/>
    <col min="9282" max="9282" width="11.5546875" style="47"/>
    <col min="9283" max="9283" width="1.44140625" style="47" customWidth="1"/>
    <col min="9284" max="9284" width="11.5546875" style="47"/>
    <col min="9285" max="9285" width="1.44140625" style="47" customWidth="1"/>
    <col min="9286" max="9286" width="11.5546875" style="47"/>
    <col min="9287" max="9287" width="1.44140625" style="47" customWidth="1"/>
    <col min="9288" max="9288" width="11.5546875" style="47"/>
    <col min="9289" max="9289" width="1.44140625" style="47" customWidth="1"/>
    <col min="9290" max="9290" width="11.5546875" style="47"/>
    <col min="9291" max="9291" width="1.44140625" style="47" customWidth="1"/>
    <col min="9292" max="9292" width="11.5546875" style="47"/>
    <col min="9293" max="9293" width="1.44140625" style="47" customWidth="1"/>
    <col min="9294" max="9294" width="11.5546875" style="47"/>
    <col min="9295" max="9295" width="1.44140625" style="47" customWidth="1"/>
    <col min="9296" max="9296" width="11.5546875" style="47"/>
    <col min="9297" max="9297" width="1.44140625" style="47" customWidth="1"/>
    <col min="9298" max="9472" width="11.5546875" style="47"/>
    <col min="9473" max="9473" width="3.77734375" style="47" customWidth="1"/>
    <col min="9474" max="9474" width="1.44140625" style="47" customWidth="1"/>
    <col min="9475" max="9475" width="13.109375" style="47" customWidth="1"/>
    <col min="9476" max="9476" width="1.109375" style="47" customWidth="1"/>
    <col min="9477" max="9477" width="11.5546875" style="47"/>
    <col min="9478" max="9478" width="1.44140625" style="47" customWidth="1"/>
    <col min="9479" max="9479" width="6.88671875" style="47" customWidth="1"/>
    <col min="9480" max="9480" width="1.44140625" style="47" customWidth="1"/>
    <col min="9481" max="9481" width="6.88671875" style="47" customWidth="1"/>
    <col min="9482" max="9482" width="1.6640625" style="47" customWidth="1"/>
    <col min="9483" max="9483" width="10.77734375" style="47" customWidth="1"/>
    <col min="9484" max="9484" width="0.77734375" style="47" customWidth="1"/>
    <col min="9485" max="9485" width="6.77734375" style="47" customWidth="1"/>
    <col min="9486" max="9486" width="1.88671875" style="47" customWidth="1"/>
    <col min="9487" max="9487" width="6.109375" style="47" customWidth="1"/>
    <col min="9488" max="9488" width="1.109375" style="47" customWidth="1"/>
    <col min="9489" max="9489" width="11.5546875" style="47"/>
    <col min="9490" max="9490" width="1.44140625" style="47" customWidth="1"/>
    <col min="9491" max="9491" width="7.33203125" style="47" customWidth="1"/>
    <col min="9492" max="9492" width="1.44140625" style="47" customWidth="1"/>
    <col min="9493" max="9493" width="6.109375" style="47" customWidth="1"/>
    <col min="9494" max="9494" width="1.109375" style="47" customWidth="1"/>
    <col min="9495" max="9495" width="11.5546875" style="47"/>
    <col min="9496" max="9496" width="1.109375" style="47" customWidth="1"/>
    <col min="9497" max="9497" width="7.33203125" style="47" customWidth="1"/>
    <col min="9498" max="9498" width="1.44140625" style="47" customWidth="1"/>
    <col min="9499" max="9499" width="6.109375" style="47" customWidth="1"/>
    <col min="9500" max="9500" width="1.109375" style="47" customWidth="1"/>
    <col min="9501" max="9501" width="11.5546875" style="47"/>
    <col min="9502" max="9502" width="0.77734375" style="47" customWidth="1"/>
    <col min="9503" max="9503" width="7.33203125" style="47" customWidth="1"/>
    <col min="9504" max="9504" width="1.5546875" style="47" customWidth="1"/>
    <col min="9505" max="9505" width="7.6640625" style="47" customWidth="1"/>
    <col min="9506" max="9507" width="1.44140625" style="47" customWidth="1"/>
    <col min="9508" max="9508" width="13.109375" style="47" customWidth="1"/>
    <col min="9509" max="9509" width="1.44140625" style="47" customWidth="1"/>
    <col min="9510" max="9510" width="8.44140625" style="47" customWidth="1"/>
    <col min="9511" max="9511" width="1.44140625" style="47" customWidth="1"/>
    <col min="9512" max="9512" width="7.6640625" style="47" customWidth="1"/>
    <col min="9513" max="9513" width="1.44140625" style="47" customWidth="1"/>
    <col min="9514" max="9514" width="13.109375" style="47" customWidth="1"/>
    <col min="9515" max="9515" width="1.44140625" style="47" customWidth="1"/>
    <col min="9516" max="9516" width="8.44140625" style="47" customWidth="1"/>
    <col min="9517" max="9517" width="1.44140625" style="47" customWidth="1"/>
    <col min="9518" max="9518" width="8.44140625" style="47" customWidth="1"/>
    <col min="9519" max="9519" width="1.44140625" style="47" customWidth="1"/>
    <col min="9520" max="9520" width="13.109375" style="47" customWidth="1"/>
    <col min="9521" max="9521" width="1.44140625" style="47" customWidth="1"/>
    <col min="9522" max="9522" width="8.44140625" style="47" customWidth="1"/>
    <col min="9523" max="9523" width="1.44140625" style="47" customWidth="1"/>
    <col min="9524" max="9524" width="8.44140625" style="47" customWidth="1"/>
    <col min="9525" max="9525" width="1.44140625" style="47" customWidth="1"/>
    <col min="9526" max="9526" width="11.5546875" style="47"/>
    <col min="9527" max="9527" width="1.44140625" style="47" customWidth="1"/>
    <col min="9528" max="9528" width="8.44140625" style="47" customWidth="1"/>
    <col min="9529" max="9529" width="1.44140625" style="47" customWidth="1"/>
    <col min="9530" max="9530" width="8.44140625" style="47" customWidth="1"/>
    <col min="9531" max="9531" width="1.44140625" style="47" customWidth="1"/>
    <col min="9532" max="9532" width="13.109375" style="47" customWidth="1"/>
    <col min="9533" max="9533" width="1.44140625" style="47" customWidth="1"/>
    <col min="9534" max="9534" width="4.5546875" style="47" customWidth="1"/>
    <col min="9535" max="9535" width="4.88671875" style="47" customWidth="1"/>
    <col min="9536" max="9536" width="8.44140625" style="47" customWidth="1"/>
    <col min="9537" max="9537" width="1.44140625" style="47" customWidth="1"/>
    <col min="9538" max="9538" width="11.5546875" style="47"/>
    <col min="9539" max="9539" width="1.44140625" style="47" customWidth="1"/>
    <col min="9540" max="9540" width="11.5546875" style="47"/>
    <col min="9541" max="9541" width="1.44140625" style="47" customWidth="1"/>
    <col min="9542" max="9542" width="11.5546875" style="47"/>
    <col min="9543" max="9543" width="1.44140625" style="47" customWidth="1"/>
    <col min="9544" max="9544" width="11.5546875" style="47"/>
    <col min="9545" max="9545" width="1.44140625" style="47" customWidth="1"/>
    <col min="9546" max="9546" width="11.5546875" style="47"/>
    <col min="9547" max="9547" width="1.44140625" style="47" customWidth="1"/>
    <col min="9548" max="9548" width="11.5546875" style="47"/>
    <col min="9549" max="9549" width="1.44140625" style="47" customWidth="1"/>
    <col min="9550" max="9550" width="11.5546875" style="47"/>
    <col min="9551" max="9551" width="1.44140625" style="47" customWidth="1"/>
    <col min="9552" max="9552" width="11.5546875" style="47"/>
    <col min="9553" max="9553" width="1.44140625" style="47" customWidth="1"/>
    <col min="9554" max="9728" width="11.5546875" style="47"/>
    <col min="9729" max="9729" width="3.77734375" style="47" customWidth="1"/>
    <col min="9730" max="9730" width="1.44140625" style="47" customWidth="1"/>
    <col min="9731" max="9731" width="13.109375" style="47" customWidth="1"/>
    <col min="9732" max="9732" width="1.109375" style="47" customWidth="1"/>
    <col min="9733" max="9733" width="11.5546875" style="47"/>
    <col min="9734" max="9734" width="1.44140625" style="47" customWidth="1"/>
    <col min="9735" max="9735" width="6.88671875" style="47" customWidth="1"/>
    <col min="9736" max="9736" width="1.44140625" style="47" customWidth="1"/>
    <col min="9737" max="9737" width="6.88671875" style="47" customWidth="1"/>
    <col min="9738" max="9738" width="1.6640625" style="47" customWidth="1"/>
    <col min="9739" max="9739" width="10.77734375" style="47" customWidth="1"/>
    <col min="9740" max="9740" width="0.77734375" style="47" customWidth="1"/>
    <col min="9741" max="9741" width="6.77734375" style="47" customWidth="1"/>
    <col min="9742" max="9742" width="1.88671875" style="47" customWidth="1"/>
    <col min="9743" max="9743" width="6.109375" style="47" customWidth="1"/>
    <col min="9744" max="9744" width="1.109375" style="47" customWidth="1"/>
    <col min="9745" max="9745" width="11.5546875" style="47"/>
    <col min="9746" max="9746" width="1.44140625" style="47" customWidth="1"/>
    <col min="9747" max="9747" width="7.33203125" style="47" customWidth="1"/>
    <col min="9748" max="9748" width="1.44140625" style="47" customWidth="1"/>
    <col min="9749" max="9749" width="6.109375" style="47" customWidth="1"/>
    <col min="9750" max="9750" width="1.109375" style="47" customWidth="1"/>
    <col min="9751" max="9751" width="11.5546875" style="47"/>
    <col min="9752" max="9752" width="1.109375" style="47" customWidth="1"/>
    <col min="9753" max="9753" width="7.33203125" style="47" customWidth="1"/>
    <col min="9754" max="9754" width="1.44140625" style="47" customWidth="1"/>
    <col min="9755" max="9755" width="6.109375" style="47" customWidth="1"/>
    <col min="9756" max="9756" width="1.109375" style="47" customWidth="1"/>
    <col min="9757" max="9757" width="11.5546875" style="47"/>
    <col min="9758" max="9758" width="0.77734375" style="47" customWidth="1"/>
    <col min="9759" max="9759" width="7.33203125" style="47" customWidth="1"/>
    <col min="9760" max="9760" width="1.5546875" style="47" customWidth="1"/>
    <col min="9761" max="9761" width="7.6640625" style="47" customWidth="1"/>
    <col min="9762" max="9763" width="1.44140625" style="47" customWidth="1"/>
    <col min="9764" max="9764" width="13.109375" style="47" customWidth="1"/>
    <col min="9765" max="9765" width="1.44140625" style="47" customWidth="1"/>
    <col min="9766" max="9766" width="8.44140625" style="47" customWidth="1"/>
    <col min="9767" max="9767" width="1.44140625" style="47" customWidth="1"/>
    <col min="9768" max="9768" width="7.6640625" style="47" customWidth="1"/>
    <col min="9769" max="9769" width="1.44140625" style="47" customWidth="1"/>
    <col min="9770" max="9770" width="13.109375" style="47" customWidth="1"/>
    <col min="9771" max="9771" width="1.44140625" style="47" customWidth="1"/>
    <col min="9772" max="9772" width="8.44140625" style="47" customWidth="1"/>
    <col min="9773" max="9773" width="1.44140625" style="47" customWidth="1"/>
    <col min="9774" max="9774" width="8.44140625" style="47" customWidth="1"/>
    <col min="9775" max="9775" width="1.44140625" style="47" customWidth="1"/>
    <col min="9776" max="9776" width="13.109375" style="47" customWidth="1"/>
    <col min="9777" max="9777" width="1.44140625" style="47" customWidth="1"/>
    <col min="9778" max="9778" width="8.44140625" style="47" customWidth="1"/>
    <col min="9779" max="9779" width="1.44140625" style="47" customWidth="1"/>
    <col min="9780" max="9780" width="8.44140625" style="47" customWidth="1"/>
    <col min="9781" max="9781" width="1.44140625" style="47" customWidth="1"/>
    <col min="9782" max="9782" width="11.5546875" style="47"/>
    <col min="9783" max="9783" width="1.44140625" style="47" customWidth="1"/>
    <col min="9784" max="9784" width="8.44140625" style="47" customWidth="1"/>
    <col min="9785" max="9785" width="1.44140625" style="47" customWidth="1"/>
    <col min="9786" max="9786" width="8.44140625" style="47" customWidth="1"/>
    <col min="9787" max="9787" width="1.44140625" style="47" customWidth="1"/>
    <col min="9788" max="9788" width="13.109375" style="47" customWidth="1"/>
    <col min="9789" max="9789" width="1.44140625" style="47" customWidth="1"/>
    <col min="9790" max="9790" width="4.5546875" style="47" customWidth="1"/>
    <col min="9791" max="9791" width="4.88671875" style="47" customWidth="1"/>
    <col min="9792" max="9792" width="8.44140625" style="47" customWidth="1"/>
    <col min="9793" max="9793" width="1.44140625" style="47" customWidth="1"/>
    <col min="9794" max="9794" width="11.5546875" style="47"/>
    <col min="9795" max="9795" width="1.44140625" style="47" customWidth="1"/>
    <col min="9796" max="9796" width="11.5546875" style="47"/>
    <col min="9797" max="9797" width="1.44140625" style="47" customWidth="1"/>
    <col min="9798" max="9798" width="11.5546875" style="47"/>
    <col min="9799" max="9799" width="1.44140625" style="47" customWidth="1"/>
    <col min="9800" max="9800" width="11.5546875" style="47"/>
    <col min="9801" max="9801" width="1.44140625" style="47" customWidth="1"/>
    <col min="9802" max="9802" width="11.5546875" style="47"/>
    <col min="9803" max="9803" width="1.44140625" style="47" customWidth="1"/>
    <col min="9804" max="9804" width="11.5546875" style="47"/>
    <col min="9805" max="9805" width="1.44140625" style="47" customWidth="1"/>
    <col min="9806" max="9806" width="11.5546875" style="47"/>
    <col min="9807" max="9807" width="1.44140625" style="47" customWidth="1"/>
    <col min="9808" max="9808" width="11.5546875" style="47"/>
    <col min="9809" max="9809" width="1.44140625" style="47" customWidth="1"/>
    <col min="9810" max="9984" width="11.5546875" style="47"/>
    <col min="9985" max="9985" width="3.77734375" style="47" customWidth="1"/>
    <col min="9986" max="9986" width="1.44140625" style="47" customWidth="1"/>
    <col min="9987" max="9987" width="13.109375" style="47" customWidth="1"/>
    <col min="9988" max="9988" width="1.109375" style="47" customWidth="1"/>
    <col min="9989" max="9989" width="11.5546875" style="47"/>
    <col min="9990" max="9990" width="1.44140625" style="47" customWidth="1"/>
    <col min="9991" max="9991" width="6.88671875" style="47" customWidth="1"/>
    <col min="9992" max="9992" width="1.44140625" style="47" customWidth="1"/>
    <col min="9993" max="9993" width="6.88671875" style="47" customWidth="1"/>
    <col min="9994" max="9994" width="1.6640625" style="47" customWidth="1"/>
    <col min="9995" max="9995" width="10.77734375" style="47" customWidth="1"/>
    <col min="9996" max="9996" width="0.77734375" style="47" customWidth="1"/>
    <col min="9997" max="9997" width="6.77734375" style="47" customWidth="1"/>
    <col min="9998" max="9998" width="1.88671875" style="47" customWidth="1"/>
    <col min="9999" max="9999" width="6.109375" style="47" customWidth="1"/>
    <col min="10000" max="10000" width="1.109375" style="47" customWidth="1"/>
    <col min="10001" max="10001" width="11.5546875" style="47"/>
    <col min="10002" max="10002" width="1.44140625" style="47" customWidth="1"/>
    <col min="10003" max="10003" width="7.33203125" style="47" customWidth="1"/>
    <col min="10004" max="10004" width="1.44140625" style="47" customWidth="1"/>
    <col min="10005" max="10005" width="6.109375" style="47" customWidth="1"/>
    <col min="10006" max="10006" width="1.109375" style="47" customWidth="1"/>
    <col min="10007" max="10007" width="11.5546875" style="47"/>
    <col min="10008" max="10008" width="1.109375" style="47" customWidth="1"/>
    <col min="10009" max="10009" width="7.33203125" style="47" customWidth="1"/>
    <col min="10010" max="10010" width="1.44140625" style="47" customWidth="1"/>
    <col min="10011" max="10011" width="6.109375" style="47" customWidth="1"/>
    <col min="10012" max="10012" width="1.109375" style="47" customWidth="1"/>
    <col min="10013" max="10013" width="11.5546875" style="47"/>
    <col min="10014" max="10014" width="0.77734375" style="47" customWidth="1"/>
    <col min="10015" max="10015" width="7.33203125" style="47" customWidth="1"/>
    <col min="10016" max="10016" width="1.5546875" style="47" customWidth="1"/>
    <col min="10017" max="10017" width="7.6640625" style="47" customWidth="1"/>
    <col min="10018" max="10019" width="1.44140625" style="47" customWidth="1"/>
    <col min="10020" max="10020" width="13.109375" style="47" customWidth="1"/>
    <col min="10021" max="10021" width="1.44140625" style="47" customWidth="1"/>
    <col min="10022" max="10022" width="8.44140625" style="47" customWidth="1"/>
    <col min="10023" max="10023" width="1.44140625" style="47" customWidth="1"/>
    <col min="10024" max="10024" width="7.6640625" style="47" customWidth="1"/>
    <col min="10025" max="10025" width="1.44140625" style="47" customWidth="1"/>
    <col min="10026" max="10026" width="13.109375" style="47" customWidth="1"/>
    <col min="10027" max="10027" width="1.44140625" style="47" customWidth="1"/>
    <col min="10028" max="10028" width="8.44140625" style="47" customWidth="1"/>
    <col min="10029" max="10029" width="1.44140625" style="47" customWidth="1"/>
    <col min="10030" max="10030" width="8.44140625" style="47" customWidth="1"/>
    <col min="10031" max="10031" width="1.44140625" style="47" customWidth="1"/>
    <col min="10032" max="10032" width="13.109375" style="47" customWidth="1"/>
    <col min="10033" max="10033" width="1.44140625" style="47" customWidth="1"/>
    <col min="10034" max="10034" width="8.44140625" style="47" customWidth="1"/>
    <col min="10035" max="10035" width="1.44140625" style="47" customWidth="1"/>
    <col min="10036" max="10036" width="8.44140625" style="47" customWidth="1"/>
    <col min="10037" max="10037" width="1.44140625" style="47" customWidth="1"/>
    <col min="10038" max="10038" width="11.5546875" style="47"/>
    <col min="10039" max="10039" width="1.44140625" style="47" customWidth="1"/>
    <col min="10040" max="10040" width="8.44140625" style="47" customWidth="1"/>
    <col min="10041" max="10041" width="1.44140625" style="47" customWidth="1"/>
    <col min="10042" max="10042" width="8.44140625" style="47" customWidth="1"/>
    <col min="10043" max="10043" width="1.44140625" style="47" customWidth="1"/>
    <col min="10044" max="10044" width="13.109375" style="47" customWidth="1"/>
    <col min="10045" max="10045" width="1.44140625" style="47" customWidth="1"/>
    <col min="10046" max="10046" width="4.5546875" style="47" customWidth="1"/>
    <col min="10047" max="10047" width="4.88671875" style="47" customWidth="1"/>
    <col min="10048" max="10048" width="8.44140625" style="47" customWidth="1"/>
    <col min="10049" max="10049" width="1.44140625" style="47" customWidth="1"/>
    <col min="10050" max="10050" width="11.5546875" style="47"/>
    <col min="10051" max="10051" width="1.44140625" style="47" customWidth="1"/>
    <col min="10052" max="10052" width="11.5546875" style="47"/>
    <col min="10053" max="10053" width="1.44140625" style="47" customWidth="1"/>
    <col min="10054" max="10054" width="11.5546875" style="47"/>
    <col min="10055" max="10055" width="1.44140625" style="47" customWidth="1"/>
    <col min="10056" max="10056" width="11.5546875" style="47"/>
    <col min="10057" max="10057" width="1.44140625" style="47" customWidth="1"/>
    <col min="10058" max="10058" width="11.5546875" style="47"/>
    <col min="10059" max="10059" width="1.44140625" style="47" customWidth="1"/>
    <col min="10060" max="10060" width="11.5546875" style="47"/>
    <col min="10061" max="10061" width="1.44140625" style="47" customWidth="1"/>
    <col min="10062" max="10062" width="11.5546875" style="47"/>
    <col min="10063" max="10063" width="1.44140625" style="47" customWidth="1"/>
    <col min="10064" max="10064" width="11.5546875" style="47"/>
    <col min="10065" max="10065" width="1.44140625" style="47" customWidth="1"/>
    <col min="10066" max="10240" width="11.5546875" style="47"/>
    <col min="10241" max="10241" width="3.77734375" style="47" customWidth="1"/>
    <col min="10242" max="10242" width="1.44140625" style="47" customWidth="1"/>
    <col min="10243" max="10243" width="13.109375" style="47" customWidth="1"/>
    <col min="10244" max="10244" width="1.109375" style="47" customWidth="1"/>
    <col min="10245" max="10245" width="11.5546875" style="47"/>
    <col min="10246" max="10246" width="1.44140625" style="47" customWidth="1"/>
    <col min="10247" max="10247" width="6.88671875" style="47" customWidth="1"/>
    <col min="10248" max="10248" width="1.44140625" style="47" customWidth="1"/>
    <col min="10249" max="10249" width="6.88671875" style="47" customWidth="1"/>
    <col min="10250" max="10250" width="1.6640625" style="47" customWidth="1"/>
    <col min="10251" max="10251" width="10.77734375" style="47" customWidth="1"/>
    <col min="10252" max="10252" width="0.77734375" style="47" customWidth="1"/>
    <col min="10253" max="10253" width="6.77734375" style="47" customWidth="1"/>
    <col min="10254" max="10254" width="1.88671875" style="47" customWidth="1"/>
    <col min="10255" max="10255" width="6.109375" style="47" customWidth="1"/>
    <col min="10256" max="10256" width="1.109375" style="47" customWidth="1"/>
    <col min="10257" max="10257" width="11.5546875" style="47"/>
    <col min="10258" max="10258" width="1.44140625" style="47" customWidth="1"/>
    <col min="10259" max="10259" width="7.33203125" style="47" customWidth="1"/>
    <col min="10260" max="10260" width="1.44140625" style="47" customWidth="1"/>
    <col min="10261" max="10261" width="6.109375" style="47" customWidth="1"/>
    <col min="10262" max="10262" width="1.109375" style="47" customWidth="1"/>
    <col min="10263" max="10263" width="11.5546875" style="47"/>
    <col min="10264" max="10264" width="1.109375" style="47" customWidth="1"/>
    <col min="10265" max="10265" width="7.33203125" style="47" customWidth="1"/>
    <col min="10266" max="10266" width="1.44140625" style="47" customWidth="1"/>
    <col min="10267" max="10267" width="6.109375" style="47" customWidth="1"/>
    <col min="10268" max="10268" width="1.109375" style="47" customWidth="1"/>
    <col min="10269" max="10269" width="11.5546875" style="47"/>
    <col min="10270" max="10270" width="0.77734375" style="47" customWidth="1"/>
    <col min="10271" max="10271" width="7.33203125" style="47" customWidth="1"/>
    <col min="10272" max="10272" width="1.5546875" style="47" customWidth="1"/>
    <col min="10273" max="10273" width="7.6640625" style="47" customWidth="1"/>
    <col min="10274" max="10275" width="1.44140625" style="47" customWidth="1"/>
    <col min="10276" max="10276" width="13.109375" style="47" customWidth="1"/>
    <col min="10277" max="10277" width="1.44140625" style="47" customWidth="1"/>
    <col min="10278" max="10278" width="8.44140625" style="47" customWidth="1"/>
    <col min="10279" max="10279" width="1.44140625" style="47" customWidth="1"/>
    <col min="10280" max="10280" width="7.6640625" style="47" customWidth="1"/>
    <col min="10281" max="10281" width="1.44140625" style="47" customWidth="1"/>
    <col min="10282" max="10282" width="13.109375" style="47" customWidth="1"/>
    <col min="10283" max="10283" width="1.44140625" style="47" customWidth="1"/>
    <col min="10284" max="10284" width="8.44140625" style="47" customWidth="1"/>
    <col min="10285" max="10285" width="1.44140625" style="47" customWidth="1"/>
    <col min="10286" max="10286" width="8.44140625" style="47" customWidth="1"/>
    <col min="10287" max="10287" width="1.44140625" style="47" customWidth="1"/>
    <col min="10288" max="10288" width="13.109375" style="47" customWidth="1"/>
    <col min="10289" max="10289" width="1.44140625" style="47" customWidth="1"/>
    <col min="10290" max="10290" width="8.44140625" style="47" customWidth="1"/>
    <col min="10291" max="10291" width="1.44140625" style="47" customWidth="1"/>
    <col min="10292" max="10292" width="8.44140625" style="47" customWidth="1"/>
    <col min="10293" max="10293" width="1.44140625" style="47" customWidth="1"/>
    <col min="10294" max="10294" width="11.5546875" style="47"/>
    <col min="10295" max="10295" width="1.44140625" style="47" customWidth="1"/>
    <col min="10296" max="10296" width="8.44140625" style="47" customWidth="1"/>
    <col min="10297" max="10297" width="1.44140625" style="47" customWidth="1"/>
    <col min="10298" max="10298" width="8.44140625" style="47" customWidth="1"/>
    <col min="10299" max="10299" width="1.44140625" style="47" customWidth="1"/>
    <col min="10300" max="10300" width="13.109375" style="47" customWidth="1"/>
    <col min="10301" max="10301" width="1.44140625" style="47" customWidth="1"/>
    <col min="10302" max="10302" width="4.5546875" style="47" customWidth="1"/>
    <col min="10303" max="10303" width="4.88671875" style="47" customWidth="1"/>
    <col min="10304" max="10304" width="8.44140625" style="47" customWidth="1"/>
    <col min="10305" max="10305" width="1.44140625" style="47" customWidth="1"/>
    <col min="10306" max="10306" width="11.5546875" style="47"/>
    <col min="10307" max="10307" width="1.44140625" style="47" customWidth="1"/>
    <col min="10308" max="10308" width="11.5546875" style="47"/>
    <col min="10309" max="10309" width="1.44140625" style="47" customWidth="1"/>
    <col min="10310" max="10310" width="11.5546875" style="47"/>
    <col min="10311" max="10311" width="1.44140625" style="47" customWidth="1"/>
    <col min="10312" max="10312" width="11.5546875" style="47"/>
    <col min="10313" max="10313" width="1.44140625" style="47" customWidth="1"/>
    <col min="10314" max="10314" width="11.5546875" style="47"/>
    <col min="10315" max="10315" width="1.44140625" style="47" customWidth="1"/>
    <col min="10316" max="10316" width="11.5546875" style="47"/>
    <col min="10317" max="10317" width="1.44140625" style="47" customWidth="1"/>
    <col min="10318" max="10318" width="11.5546875" style="47"/>
    <col min="10319" max="10319" width="1.44140625" style="47" customWidth="1"/>
    <col min="10320" max="10320" width="11.5546875" style="47"/>
    <col min="10321" max="10321" width="1.44140625" style="47" customWidth="1"/>
    <col min="10322" max="10496" width="11.5546875" style="47"/>
    <col min="10497" max="10497" width="3.77734375" style="47" customWidth="1"/>
    <col min="10498" max="10498" width="1.44140625" style="47" customWidth="1"/>
    <col min="10499" max="10499" width="13.109375" style="47" customWidth="1"/>
    <col min="10500" max="10500" width="1.109375" style="47" customWidth="1"/>
    <col min="10501" max="10501" width="11.5546875" style="47"/>
    <col min="10502" max="10502" width="1.44140625" style="47" customWidth="1"/>
    <col min="10503" max="10503" width="6.88671875" style="47" customWidth="1"/>
    <col min="10504" max="10504" width="1.44140625" style="47" customWidth="1"/>
    <col min="10505" max="10505" width="6.88671875" style="47" customWidth="1"/>
    <col min="10506" max="10506" width="1.6640625" style="47" customWidth="1"/>
    <col min="10507" max="10507" width="10.77734375" style="47" customWidth="1"/>
    <col min="10508" max="10508" width="0.77734375" style="47" customWidth="1"/>
    <col min="10509" max="10509" width="6.77734375" style="47" customWidth="1"/>
    <col min="10510" max="10510" width="1.88671875" style="47" customWidth="1"/>
    <col min="10511" max="10511" width="6.109375" style="47" customWidth="1"/>
    <col min="10512" max="10512" width="1.109375" style="47" customWidth="1"/>
    <col min="10513" max="10513" width="11.5546875" style="47"/>
    <col min="10514" max="10514" width="1.44140625" style="47" customWidth="1"/>
    <col min="10515" max="10515" width="7.33203125" style="47" customWidth="1"/>
    <col min="10516" max="10516" width="1.44140625" style="47" customWidth="1"/>
    <col min="10517" max="10517" width="6.109375" style="47" customWidth="1"/>
    <col min="10518" max="10518" width="1.109375" style="47" customWidth="1"/>
    <col min="10519" max="10519" width="11.5546875" style="47"/>
    <col min="10520" max="10520" width="1.109375" style="47" customWidth="1"/>
    <col min="10521" max="10521" width="7.33203125" style="47" customWidth="1"/>
    <col min="10522" max="10522" width="1.44140625" style="47" customWidth="1"/>
    <col min="10523" max="10523" width="6.109375" style="47" customWidth="1"/>
    <col min="10524" max="10524" width="1.109375" style="47" customWidth="1"/>
    <col min="10525" max="10525" width="11.5546875" style="47"/>
    <col min="10526" max="10526" width="0.77734375" style="47" customWidth="1"/>
    <col min="10527" max="10527" width="7.33203125" style="47" customWidth="1"/>
    <col min="10528" max="10528" width="1.5546875" style="47" customWidth="1"/>
    <col min="10529" max="10529" width="7.6640625" style="47" customWidth="1"/>
    <col min="10530" max="10531" width="1.44140625" style="47" customWidth="1"/>
    <col min="10532" max="10532" width="13.109375" style="47" customWidth="1"/>
    <col min="10533" max="10533" width="1.44140625" style="47" customWidth="1"/>
    <col min="10534" max="10534" width="8.44140625" style="47" customWidth="1"/>
    <col min="10535" max="10535" width="1.44140625" style="47" customWidth="1"/>
    <col min="10536" max="10536" width="7.6640625" style="47" customWidth="1"/>
    <col min="10537" max="10537" width="1.44140625" style="47" customWidth="1"/>
    <col min="10538" max="10538" width="13.109375" style="47" customWidth="1"/>
    <col min="10539" max="10539" width="1.44140625" style="47" customWidth="1"/>
    <col min="10540" max="10540" width="8.44140625" style="47" customWidth="1"/>
    <col min="10541" max="10541" width="1.44140625" style="47" customWidth="1"/>
    <col min="10542" max="10542" width="8.44140625" style="47" customWidth="1"/>
    <col min="10543" max="10543" width="1.44140625" style="47" customWidth="1"/>
    <col min="10544" max="10544" width="13.109375" style="47" customWidth="1"/>
    <col min="10545" max="10545" width="1.44140625" style="47" customWidth="1"/>
    <col min="10546" max="10546" width="8.44140625" style="47" customWidth="1"/>
    <col min="10547" max="10547" width="1.44140625" style="47" customWidth="1"/>
    <col min="10548" max="10548" width="8.44140625" style="47" customWidth="1"/>
    <col min="10549" max="10549" width="1.44140625" style="47" customWidth="1"/>
    <col min="10550" max="10550" width="11.5546875" style="47"/>
    <col min="10551" max="10551" width="1.44140625" style="47" customWidth="1"/>
    <col min="10552" max="10552" width="8.44140625" style="47" customWidth="1"/>
    <col min="10553" max="10553" width="1.44140625" style="47" customWidth="1"/>
    <col min="10554" max="10554" width="8.44140625" style="47" customWidth="1"/>
    <col min="10555" max="10555" width="1.44140625" style="47" customWidth="1"/>
    <col min="10556" max="10556" width="13.109375" style="47" customWidth="1"/>
    <col min="10557" max="10557" width="1.44140625" style="47" customWidth="1"/>
    <col min="10558" max="10558" width="4.5546875" style="47" customWidth="1"/>
    <col min="10559" max="10559" width="4.88671875" style="47" customWidth="1"/>
    <col min="10560" max="10560" width="8.44140625" style="47" customWidth="1"/>
    <col min="10561" max="10561" width="1.44140625" style="47" customWidth="1"/>
    <col min="10562" max="10562" width="11.5546875" style="47"/>
    <col min="10563" max="10563" width="1.44140625" style="47" customWidth="1"/>
    <col min="10564" max="10564" width="11.5546875" style="47"/>
    <col min="10565" max="10565" width="1.44140625" style="47" customWidth="1"/>
    <col min="10566" max="10566" width="11.5546875" style="47"/>
    <col min="10567" max="10567" width="1.44140625" style="47" customWidth="1"/>
    <col min="10568" max="10568" width="11.5546875" style="47"/>
    <col min="10569" max="10569" width="1.44140625" style="47" customWidth="1"/>
    <col min="10570" max="10570" width="11.5546875" style="47"/>
    <col min="10571" max="10571" width="1.44140625" style="47" customWidth="1"/>
    <col min="10572" max="10572" width="11.5546875" style="47"/>
    <col min="10573" max="10573" width="1.44140625" style="47" customWidth="1"/>
    <col min="10574" max="10574" width="11.5546875" style="47"/>
    <col min="10575" max="10575" width="1.44140625" style="47" customWidth="1"/>
    <col min="10576" max="10576" width="11.5546875" style="47"/>
    <col min="10577" max="10577" width="1.44140625" style="47" customWidth="1"/>
    <col min="10578" max="10752" width="11.5546875" style="47"/>
    <col min="10753" max="10753" width="3.77734375" style="47" customWidth="1"/>
    <col min="10754" max="10754" width="1.44140625" style="47" customWidth="1"/>
    <col min="10755" max="10755" width="13.109375" style="47" customWidth="1"/>
    <col min="10756" max="10756" width="1.109375" style="47" customWidth="1"/>
    <col min="10757" max="10757" width="11.5546875" style="47"/>
    <col min="10758" max="10758" width="1.44140625" style="47" customWidth="1"/>
    <col min="10759" max="10759" width="6.88671875" style="47" customWidth="1"/>
    <col min="10760" max="10760" width="1.44140625" style="47" customWidth="1"/>
    <col min="10761" max="10761" width="6.88671875" style="47" customWidth="1"/>
    <col min="10762" max="10762" width="1.6640625" style="47" customWidth="1"/>
    <col min="10763" max="10763" width="10.77734375" style="47" customWidth="1"/>
    <col min="10764" max="10764" width="0.77734375" style="47" customWidth="1"/>
    <col min="10765" max="10765" width="6.77734375" style="47" customWidth="1"/>
    <col min="10766" max="10766" width="1.88671875" style="47" customWidth="1"/>
    <col min="10767" max="10767" width="6.109375" style="47" customWidth="1"/>
    <col min="10768" max="10768" width="1.109375" style="47" customWidth="1"/>
    <col min="10769" max="10769" width="11.5546875" style="47"/>
    <col min="10770" max="10770" width="1.44140625" style="47" customWidth="1"/>
    <col min="10771" max="10771" width="7.33203125" style="47" customWidth="1"/>
    <col min="10772" max="10772" width="1.44140625" style="47" customWidth="1"/>
    <col min="10773" max="10773" width="6.109375" style="47" customWidth="1"/>
    <col min="10774" max="10774" width="1.109375" style="47" customWidth="1"/>
    <col min="10775" max="10775" width="11.5546875" style="47"/>
    <col min="10776" max="10776" width="1.109375" style="47" customWidth="1"/>
    <col min="10777" max="10777" width="7.33203125" style="47" customWidth="1"/>
    <col min="10778" max="10778" width="1.44140625" style="47" customWidth="1"/>
    <col min="10779" max="10779" width="6.109375" style="47" customWidth="1"/>
    <col min="10780" max="10780" width="1.109375" style="47" customWidth="1"/>
    <col min="10781" max="10781" width="11.5546875" style="47"/>
    <col min="10782" max="10782" width="0.77734375" style="47" customWidth="1"/>
    <col min="10783" max="10783" width="7.33203125" style="47" customWidth="1"/>
    <col min="10784" max="10784" width="1.5546875" style="47" customWidth="1"/>
    <col min="10785" max="10785" width="7.6640625" style="47" customWidth="1"/>
    <col min="10786" max="10787" width="1.44140625" style="47" customWidth="1"/>
    <col min="10788" max="10788" width="13.109375" style="47" customWidth="1"/>
    <col min="10789" max="10789" width="1.44140625" style="47" customWidth="1"/>
    <col min="10790" max="10790" width="8.44140625" style="47" customWidth="1"/>
    <col min="10791" max="10791" width="1.44140625" style="47" customWidth="1"/>
    <col min="10792" max="10792" width="7.6640625" style="47" customWidth="1"/>
    <col min="10793" max="10793" width="1.44140625" style="47" customWidth="1"/>
    <col min="10794" max="10794" width="13.109375" style="47" customWidth="1"/>
    <col min="10795" max="10795" width="1.44140625" style="47" customWidth="1"/>
    <col min="10796" max="10796" width="8.44140625" style="47" customWidth="1"/>
    <col min="10797" max="10797" width="1.44140625" style="47" customWidth="1"/>
    <col min="10798" max="10798" width="8.44140625" style="47" customWidth="1"/>
    <col min="10799" max="10799" width="1.44140625" style="47" customWidth="1"/>
    <col min="10800" max="10800" width="13.109375" style="47" customWidth="1"/>
    <col min="10801" max="10801" width="1.44140625" style="47" customWidth="1"/>
    <col min="10802" max="10802" width="8.44140625" style="47" customWidth="1"/>
    <col min="10803" max="10803" width="1.44140625" style="47" customWidth="1"/>
    <col min="10804" max="10804" width="8.44140625" style="47" customWidth="1"/>
    <col min="10805" max="10805" width="1.44140625" style="47" customWidth="1"/>
    <col min="10806" max="10806" width="11.5546875" style="47"/>
    <col min="10807" max="10807" width="1.44140625" style="47" customWidth="1"/>
    <col min="10808" max="10808" width="8.44140625" style="47" customWidth="1"/>
    <col min="10809" max="10809" width="1.44140625" style="47" customWidth="1"/>
    <col min="10810" max="10810" width="8.44140625" style="47" customWidth="1"/>
    <col min="10811" max="10811" width="1.44140625" style="47" customWidth="1"/>
    <col min="10812" max="10812" width="13.109375" style="47" customWidth="1"/>
    <col min="10813" max="10813" width="1.44140625" style="47" customWidth="1"/>
    <col min="10814" max="10814" width="4.5546875" style="47" customWidth="1"/>
    <col min="10815" max="10815" width="4.88671875" style="47" customWidth="1"/>
    <col min="10816" max="10816" width="8.44140625" style="47" customWidth="1"/>
    <col min="10817" max="10817" width="1.44140625" style="47" customWidth="1"/>
    <col min="10818" max="10818" width="11.5546875" style="47"/>
    <col min="10819" max="10819" width="1.44140625" style="47" customWidth="1"/>
    <col min="10820" max="10820" width="11.5546875" style="47"/>
    <col min="10821" max="10821" width="1.44140625" style="47" customWidth="1"/>
    <col min="10822" max="10822" width="11.5546875" style="47"/>
    <col min="10823" max="10823" width="1.44140625" style="47" customWidth="1"/>
    <col min="10824" max="10824" width="11.5546875" style="47"/>
    <col min="10825" max="10825" width="1.44140625" style="47" customWidth="1"/>
    <col min="10826" max="10826" width="11.5546875" style="47"/>
    <col min="10827" max="10827" width="1.44140625" style="47" customWidth="1"/>
    <col min="10828" max="10828" width="11.5546875" style="47"/>
    <col min="10829" max="10829" width="1.44140625" style="47" customWidth="1"/>
    <col min="10830" max="10830" width="11.5546875" style="47"/>
    <col min="10831" max="10831" width="1.44140625" style="47" customWidth="1"/>
    <col min="10832" max="10832" width="11.5546875" style="47"/>
    <col min="10833" max="10833" width="1.44140625" style="47" customWidth="1"/>
    <col min="10834" max="11008" width="11.5546875" style="47"/>
    <col min="11009" max="11009" width="3.77734375" style="47" customWidth="1"/>
    <col min="11010" max="11010" width="1.44140625" style="47" customWidth="1"/>
    <col min="11011" max="11011" width="13.109375" style="47" customWidth="1"/>
    <col min="11012" max="11012" width="1.109375" style="47" customWidth="1"/>
    <col min="11013" max="11013" width="11.5546875" style="47"/>
    <col min="11014" max="11014" width="1.44140625" style="47" customWidth="1"/>
    <col min="11015" max="11015" width="6.88671875" style="47" customWidth="1"/>
    <col min="11016" max="11016" width="1.44140625" style="47" customWidth="1"/>
    <col min="11017" max="11017" width="6.88671875" style="47" customWidth="1"/>
    <col min="11018" max="11018" width="1.6640625" style="47" customWidth="1"/>
    <col min="11019" max="11019" width="10.77734375" style="47" customWidth="1"/>
    <col min="11020" max="11020" width="0.77734375" style="47" customWidth="1"/>
    <col min="11021" max="11021" width="6.77734375" style="47" customWidth="1"/>
    <col min="11022" max="11022" width="1.88671875" style="47" customWidth="1"/>
    <col min="11023" max="11023" width="6.109375" style="47" customWidth="1"/>
    <col min="11024" max="11024" width="1.109375" style="47" customWidth="1"/>
    <col min="11025" max="11025" width="11.5546875" style="47"/>
    <col min="11026" max="11026" width="1.44140625" style="47" customWidth="1"/>
    <col min="11027" max="11027" width="7.33203125" style="47" customWidth="1"/>
    <col min="11028" max="11028" width="1.44140625" style="47" customWidth="1"/>
    <col min="11029" max="11029" width="6.109375" style="47" customWidth="1"/>
    <col min="11030" max="11030" width="1.109375" style="47" customWidth="1"/>
    <col min="11031" max="11031" width="11.5546875" style="47"/>
    <col min="11032" max="11032" width="1.109375" style="47" customWidth="1"/>
    <col min="11033" max="11033" width="7.33203125" style="47" customWidth="1"/>
    <col min="11034" max="11034" width="1.44140625" style="47" customWidth="1"/>
    <col min="11035" max="11035" width="6.109375" style="47" customWidth="1"/>
    <col min="11036" max="11036" width="1.109375" style="47" customWidth="1"/>
    <col min="11037" max="11037" width="11.5546875" style="47"/>
    <col min="11038" max="11038" width="0.77734375" style="47" customWidth="1"/>
    <col min="11039" max="11039" width="7.33203125" style="47" customWidth="1"/>
    <col min="11040" max="11040" width="1.5546875" style="47" customWidth="1"/>
    <col min="11041" max="11041" width="7.6640625" style="47" customWidth="1"/>
    <col min="11042" max="11043" width="1.44140625" style="47" customWidth="1"/>
    <col min="11044" max="11044" width="13.109375" style="47" customWidth="1"/>
    <col min="11045" max="11045" width="1.44140625" style="47" customWidth="1"/>
    <col min="11046" max="11046" width="8.44140625" style="47" customWidth="1"/>
    <col min="11047" max="11047" width="1.44140625" style="47" customWidth="1"/>
    <col min="11048" max="11048" width="7.6640625" style="47" customWidth="1"/>
    <col min="11049" max="11049" width="1.44140625" style="47" customWidth="1"/>
    <col min="11050" max="11050" width="13.109375" style="47" customWidth="1"/>
    <col min="11051" max="11051" width="1.44140625" style="47" customWidth="1"/>
    <col min="11052" max="11052" width="8.44140625" style="47" customWidth="1"/>
    <col min="11053" max="11053" width="1.44140625" style="47" customWidth="1"/>
    <col min="11054" max="11054" width="8.44140625" style="47" customWidth="1"/>
    <col min="11055" max="11055" width="1.44140625" style="47" customWidth="1"/>
    <col min="11056" max="11056" width="13.109375" style="47" customWidth="1"/>
    <col min="11057" max="11057" width="1.44140625" style="47" customWidth="1"/>
    <col min="11058" max="11058" width="8.44140625" style="47" customWidth="1"/>
    <col min="11059" max="11059" width="1.44140625" style="47" customWidth="1"/>
    <col min="11060" max="11060" width="8.44140625" style="47" customWidth="1"/>
    <col min="11061" max="11061" width="1.44140625" style="47" customWidth="1"/>
    <col min="11062" max="11062" width="11.5546875" style="47"/>
    <col min="11063" max="11063" width="1.44140625" style="47" customWidth="1"/>
    <col min="11064" max="11064" width="8.44140625" style="47" customWidth="1"/>
    <col min="11065" max="11065" width="1.44140625" style="47" customWidth="1"/>
    <col min="11066" max="11066" width="8.44140625" style="47" customWidth="1"/>
    <col min="11067" max="11067" width="1.44140625" style="47" customWidth="1"/>
    <col min="11068" max="11068" width="13.109375" style="47" customWidth="1"/>
    <col min="11069" max="11069" width="1.44140625" style="47" customWidth="1"/>
    <col min="11070" max="11070" width="4.5546875" style="47" customWidth="1"/>
    <col min="11071" max="11071" width="4.88671875" style="47" customWidth="1"/>
    <col min="11072" max="11072" width="8.44140625" style="47" customWidth="1"/>
    <col min="11073" max="11073" width="1.44140625" style="47" customWidth="1"/>
    <col min="11074" max="11074" width="11.5546875" style="47"/>
    <col min="11075" max="11075" width="1.44140625" style="47" customWidth="1"/>
    <col min="11076" max="11076" width="11.5546875" style="47"/>
    <col min="11077" max="11077" width="1.44140625" style="47" customWidth="1"/>
    <col min="11078" max="11078" width="11.5546875" style="47"/>
    <col min="11079" max="11079" width="1.44140625" style="47" customWidth="1"/>
    <col min="11080" max="11080" width="11.5546875" style="47"/>
    <col min="11081" max="11081" width="1.44140625" style="47" customWidth="1"/>
    <col min="11082" max="11082" width="11.5546875" style="47"/>
    <col min="11083" max="11083" width="1.44140625" style="47" customWidth="1"/>
    <col min="11084" max="11084" width="11.5546875" style="47"/>
    <col min="11085" max="11085" width="1.44140625" style="47" customWidth="1"/>
    <col min="11086" max="11086" width="11.5546875" style="47"/>
    <col min="11087" max="11087" width="1.44140625" style="47" customWidth="1"/>
    <col min="11088" max="11088" width="11.5546875" style="47"/>
    <col min="11089" max="11089" width="1.44140625" style="47" customWidth="1"/>
    <col min="11090" max="11264" width="11.5546875" style="47"/>
    <col min="11265" max="11265" width="3.77734375" style="47" customWidth="1"/>
    <col min="11266" max="11266" width="1.44140625" style="47" customWidth="1"/>
    <col min="11267" max="11267" width="13.109375" style="47" customWidth="1"/>
    <col min="11268" max="11268" width="1.109375" style="47" customWidth="1"/>
    <col min="11269" max="11269" width="11.5546875" style="47"/>
    <col min="11270" max="11270" width="1.44140625" style="47" customWidth="1"/>
    <col min="11271" max="11271" width="6.88671875" style="47" customWidth="1"/>
    <col min="11272" max="11272" width="1.44140625" style="47" customWidth="1"/>
    <col min="11273" max="11273" width="6.88671875" style="47" customWidth="1"/>
    <col min="11274" max="11274" width="1.6640625" style="47" customWidth="1"/>
    <col min="11275" max="11275" width="10.77734375" style="47" customWidth="1"/>
    <col min="11276" max="11276" width="0.77734375" style="47" customWidth="1"/>
    <col min="11277" max="11277" width="6.77734375" style="47" customWidth="1"/>
    <col min="11278" max="11278" width="1.88671875" style="47" customWidth="1"/>
    <col min="11279" max="11279" width="6.109375" style="47" customWidth="1"/>
    <col min="11280" max="11280" width="1.109375" style="47" customWidth="1"/>
    <col min="11281" max="11281" width="11.5546875" style="47"/>
    <col min="11282" max="11282" width="1.44140625" style="47" customWidth="1"/>
    <col min="11283" max="11283" width="7.33203125" style="47" customWidth="1"/>
    <col min="11284" max="11284" width="1.44140625" style="47" customWidth="1"/>
    <col min="11285" max="11285" width="6.109375" style="47" customWidth="1"/>
    <col min="11286" max="11286" width="1.109375" style="47" customWidth="1"/>
    <col min="11287" max="11287" width="11.5546875" style="47"/>
    <col min="11288" max="11288" width="1.109375" style="47" customWidth="1"/>
    <col min="11289" max="11289" width="7.33203125" style="47" customWidth="1"/>
    <col min="11290" max="11290" width="1.44140625" style="47" customWidth="1"/>
    <col min="11291" max="11291" width="6.109375" style="47" customWidth="1"/>
    <col min="11292" max="11292" width="1.109375" style="47" customWidth="1"/>
    <col min="11293" max="11293" width="11.5546875" style="47"/>
    <col min="11294" max="11294" width="0.77734375" style="47" customWidth="1"/>
    <col min="11295" max="11295" width="7.33203125" style="47" customWidth="1"/>
    <col min="11296" max="11296" width="1.5546875" style="47" customWidth="1"/>
    <col min="11297" max="11297" width="7.6640625" style="47" customWidth="1"/>
    <col min="11298" max="11299" width="1.44140625" style="47" customWidth="1"/>
    <col min="11300" max="11300" width="13.109375" style="47" customWidth="1"/>
    <col min="11301" max="11301" width="1.44140625" style="47" customWidth="1"/>
    <col min="11302" max="11302" width="8.44140625" style="47" customWidth="1"/>
    <col min="11303" max="11303" width="1.44140625" style="47" customWidth="1"/>
    <col min="11304" max="11304" width="7.6640625" style="47" customWidth="1"/>
    <col min="11305" max="11305" width="1.44140625" style="47" customWidth="1"/>
    <col min="11306" max="11306" width="13.109375" style="47" customWidth="1"/>
    <col min="11307" max="11307" width="1.44140625" style="47" customWidth="1"/>
    <col min="11308" max="11308" width="8.44140625" style="47" customWidth="1"/>
    <col min="11309" max="11309" width="1.44140625" style="47" customWidth="1"/>
    <col min="11310" max="11310" width="8.44140625" style="47" customWidth="1"/>
    <col min="11311" max="11311" width="1.44140625" style="47" customWidth="1"/>
    <col min="11312" max="11312" width="13.109375" style="47" customWidth="1"/>
    <col min="11313" max="11313" width="1.44140625" style="47" customWidth="1"/>
    <col min="11314" max="11314" width="8.44140625" style="47" customWidth="1"/>
    <col min="11315" max="11315" width="1.44140625" style="47" customWidth="1"/>
    <col min="11316" max="11316" width="8.44140625" style="47" customWidth="1"/>
    <col min="11317" max="11317" width="1.44140625" style="47" customWidth="1"/>
    <col min="11318" max="11318" width="11.5546875" style="47"/>
    <col min="11319" max="11319" width="1.44140625" style="47" customWidth="1"/>
    <col min="11320" max="11320" width="8.44140625" style="47" customWidth="1"/>
    <col min="11321" max="11321" width="1.44140625" style="47" customWidth="1"/>
    <col min="11322" max="11322" width="8.44140625" style="47" customWidth="1"/>
    <col min="11323" max="11323" width="1.44140625" style="47" customWidth="1"/>
    <col min="11324" max="11324" width="13.109375" style="47" customWidth="1"/>
    <col min="11325" max="11325" width="1.44140625" style="47" customWidth="1"/>
    <col min="11326" max="11326" width="4.5546875" style="47" customWidth="1"/>
    <col min="11327" max="11327" width="4.88671875" style="47" customWidth="1"/>
    <col min="11328" max="11328" width="8.44140625" style="47" customWidth="1"/>
    <col min="11329" max="11329" width="1.44140625" style="47" customWidth="1"/>
    <col min="11330" max="11330" width="11.5546875" style="47"/>
    <col min="11331" max="11331" width="1.44140625" style="47" customWidth="1"/>
    <col min="11332" max="11332" width="11.5546875" style="47"/>
    <col min="11333" max="11333" width="1.44140625" style="47" customWidth="1"/>
    <col min="11334" max="11334" width="11.5546875" style="47"/>
    <col min="11335" max="11335" width="1.44140625" style="47" customWidth="1"/>
    <col min="11336" max="11336" width="11.5546875" style="47"/>
    <col min="11337" max="11337" width="1.44140625" style="47" customWidth="1"/>
    <col min="11338" max="11338" width="11.5546875" style="47"/>
    <col min="11339" max="11339" width="1.44140625" style="47" customWidth="1"/>
    <col min="11340" max="11340" width="11.5546875" style="47"/>
    <col min="11341" max="11341" width="1.44140625" style="47" customWidth="1"/>
    <col min="11342" max="11342" width="11.5546875" style="47"/>
    <col min="11343" max="11343" width="1.44140625" style="47" customWidth="1"/>
    <col min="11344" max="11344" width="11.5546875" style="47"/>
    <col min="11345" max="11345" width="1.44140625" style="47" customWidth="1"/>
    <col min="11346" max="11520" width="11.5546875" style="47"/>
    <col min="11521" max="11521" width="3.77734375" style="47" customWidth="1"/>
    <col min="11522" max="11522" width="1.44140625" style="47" customWidth="1"/>
    <col min="11523" max="11523" width="13.109375" style="47" customWidth="1"/>
    <col min="11524" max="11524" width="1.109375" style="47" customWidth="1"/>
    <col min="11525" max="11525" width="11.5546875" style="47"/>
    <col min="11526" max="11526" width="1.44140625" style="47" customWidth="1"/>
    <col min="11527" max="11527" width="6.88671875" style="47" customWidth="1"/>
    <col min="11528" max="11528" width="1.44140625" style="47" customWidth="1"/>
    <col min="11529" max="11529" width="6.88671875" style="47" customWidth="1"/>
    <col min="11530" max="11530" width="1.6640625" style="47" customWidth="1"/>
    <col min="11531" max="11531" width="10.77734375" style="47" customWidth="1"/>
    <col min="11532" max="11532" width="0.77734375" style="47" customWidth="1"/>
    <col min="11533" max="11533" width="6.77734375" style="47" customWidth="1"/>
    <col min="11534" max="11534" width="1.88671875" style="47" customWidth="1"/>
    <col min="11535" max="11535" width="6.109375" style="47" customWidth="1"/>
    <col min="11536" max="11536" width="1.109375" style="47" customWidth="1"/>
    <col min="11537" max="11537" width="11.5546875" style="47"/>
    <col min="11538" max="11538" width="1.44140625" style="47" customWidth="1"/>
    <col min="11539" max="11539" width="7.33203125" style="47" customWidth="1"/>
    <col min="11540" max="11540" width="1.44140625" style="47" customWidth="1"/>
    <col min="11541" max="11541" width="6.109375" style="47" customWidth="1"/>
    <col min="11542" max="11542" width="1.109375" style="47" customWidth="1"/>
    <col min="11543" max="11543" width="11.5546875" style="47"/>
    <col min="11544" max="11544" width="1.109375" style="47" customWidth="1"/>
    <col min="11545" max="11545" width="7.33203125" style="47" customWidth="1"/>
    <col min="11546" max="11546" width="1.44140625" style="47" customWidth="1"/>
    <col min="11547" max="11547" width="6.109375" style="47" customWidth="1"/>
    <col min="11548" max="11548" width="1.109375" style="47" customWidth="1"/>
    <col min="11549" max="11549" width="11.5546875" style="47"/>
    <col min="11550" max="11550" width="0.77734375" style="47" customWidth="1"/>
    <col min="11551" max="11551" width="7.33203125" style="47" customWidth="1"/>
    <col min="11552" max="11552" width="1.5546875" style="47" customWidth="1"/>
    <col min="11553" max="11553" width="7.6640625" style="47" customWidth="1"/>
    <col min="11554" max="11555" width="1.44140625" style="47" customWidth="1"/>
    <col min="11556" max="11556" width="13.109375" style="47" customWidth="1"/>
    <col min="11557" max="11557" width="1.44140625" style="47" customWidth="1"/>
    <col min="11558" max="11558" width="8.44140625" style="47" customWidth="1"/>
    <col min="11559" max="11559" width="1.44140625" style="47" customWidth="1"/>
    <col min="11560" max="11560" width="7.6640625" style="47" customWidth="1"/>
    <col min="11561" max="11561" width="1.44140625" style="47" customWidth="1"/>
    <col min="11562" max="11562" width="13.109375" style="47" customWidth="1"/>
    <col min="11563" max="11563" width="1.44140625" style="47" customWidth="1"/>
    <col min="11564" max="11564" width="8.44140625" style="47" customWidth="1"/>
    <col min="11565" max="11565" width="1.44140625" style="47" customWidth="1"/>
    <col min="11566" max="11566" width="8.44140625" style="47" customWidth="1"/>
    <col min="11567" max="11567" width="1.44140625" style="47" customWidth="1"/>
    <col min="11568" max="11568" width="13.109375" style="47" customWidth="1"/>
    <col min="11569" max="11569" width="1.44140625" style="47" customWidth="1"/>
    <col min="11570" max="11570" width="8.44140625" style="47" customWidth="1"/>
    <col min="11571" max="11571" width="1.44140625" style="47" customWidth="1"/>
    <col min="11572" max="11572" width="8.44140625" style="47" customWidth="1"/>
    <col min="11573" max="11573" width="1.44140625" style="47" customWidth="1"/>
    <col min="11574" max="11574" width="11.5546875" style="47"/>
    <col min="11575" max="11575" width="1.44140625" style="47" customWidth="1"/>
    <col min="11576" max="11576" width="8.44140625" style="47" customWidth="1"/>
    <col min="11577" max="11577" width="1.44140625" style="47" customWidth="1"/>
    <col min="11578" max="11578" width="8.44140625" style="47" customWidth="1"/>
    <col min="11579" max="11579" width="1.44140625" style="47" customWidth="1"/>
    <col min="11580" max="11580" width="13.109375" style="47" customWidth="1"/>
    <col min="11581" max="11581" width="1.44140625" style="47" customWidth="1"/>
    <col min="11582" max="11582" width="4.5546875" style="47" customWidth="1"/>
    <col min="11583" max="11583" width="4.88671875" style="47" customWidth="1"/>
    <col min="11584" max="11584" width="8.44140625" style="47" customWidth="1"/>
    <col min="11585" max="11585" width="1.44140625" style="47" customWidth="1"/>
    <col min="11586" max="11586" width="11.5546875" style="47"/>
    <col min="11587" max="11587" width="1.44140625" style="47" customWidth="1"/>
    <col min="11588" max="11588" width="11.5546875" style="47"/>
    <col min="11589" max="11589" width="1.44140625" style="47" customWidth="1"/>
    <col min="11590" max="11590" width="11.5546875" style="47"/>
    <col min="11591" max="11591" width="1.44140625" style="47" customWidth="1"/>
    <col min="11592" max="11592" width="11.5546875" style="47"/>
    <col min="11593" max="11593" width="1.44140625" style="47" customWidth="1"/>
    <col min="11594" max="11594" width="11.5546875" style="47"/>
    <col min="11595" max="11595" width="1.44140625" style="47" customWidth="1"/>
    <col min="11596" max="11596" width="11.5546875" style="47"/>
    <col min="11597" max="11597" width="1.44140625" style="47" customWidth="1"/>
    <col min="11598" max="11598" width="11.5546875" style="47"/>
    <col min="11599" max="11599" width="1.44140625" style="47" customWidth="1"/>
    <col min="11600" max="11600" width="11.5546875" style="47"/>
    <col min="11601" max="11601" width="1.44140625" style="47" customWidth="1"/>
    <col min="11602" max="11776" width="11.5546875" style="47"/>
    <col min="11777" max="11777" width="3.77734375" style="47" customWidth="1"/>
    <col min="11778" max="11778" width="1.44140625" style="47" customWidth="1"/>
    <col min="11779" max="11779" width="13.109375" style="47" customWidth="1"/>
    <col min="11780" max="11780" width="1.109375" style="47" customWidth="1"/>
    <col min="11781" max="11781" width="11.5546875" style="47"/>
    <col min="11782" max="11782" width="1.44140625" style="47" customWidth="1"/>
    <col min="11783" max="11783" width="6.88671875" style="47" customWidth="1"/>
    <col min="11784" max="11784" width="1.44140625" style="47" customWidth="1"/>
    <col min="11785" max="11785" width="6.88671875" style="47" customWidth="1"/>
    <col min="11786" max="11786" width="1.6640625" style="47" customWidth="1"/>
    <col min="11787" max="11787" width="10.77734375" style="47" customWidth="1"/>
    <col min="11788" max="11788" width="0.77734375" style="47" customWidth="1"/>
    <col min="11789" max="11789" width="6.77734375" style="47" customWidth="1"/>
    <col min="11790" max="11790" width="1.88671875" style="47" customWidth="1"/>
    <col min="11791" max="11791" width="6.109375" style="47" customWidth="1"/>
    <col min="11792" max="11792" width="1.109375" style="47" customWidth="1"/>
    <col min="11793" max="11793" width="11.5546875" style="47"/>
    <col min="11794" max="11794" width="1.44140625" style="47" customWidth="1"/>
    <col min="11795" max="11795" width="7.33203125" style="47" customWidth="1"/>
    <col min="11796" max="11796" width="1.44140625" style="47" customWidth="1"/>
    <col min="11797" max="11797" width="6.109375" style="47" customWidth="1"/>
    <col min="11798" max="11798" width="1.109375" style="47" customWidth="1"/>
    <col min="11799" max="11799" width="11.5546875" style="47"/>
    <col min="11800" max="11800" width="1.109375" style="47" customWidth="1"/>
    <col min="11801" max="11801" width="7.33203125" style="47" customWidth="1"/>
    <col min="11802" max="11802" width="1.44140625" style="47" customWidth="1"/>
    <col min="11803" max="11803" width="6.109375" style="47" customWidth="1"/>
    <col min="11804" max="11804" width="1.109375" style="47" customWidth="1"/>
    <col min="11805" max="11805" width="11.5546875" style="47"/>
    <col min="11806" max="11806" width="0.77734375" style="47" customWidth="1"/>
    <col min="11807" max="11807" width="7.33203125" style="47" customWidth="1"/>
    <col min="11808" max="11808" width="1.5546875" style="47" customWidth="1"/>
    <col min="11809" max="11809" width="7.6640625" style="47" customWidth="1"/>
    <col min="11810" max="11811" width="1.44140625" style="47" customWidth="1"/>
    <col min="11812" max="11812" width="13.109375" style="47" customWidth="1"/>
    <col min="11813" max="11813" width="1.44140625" style="47" customWidth="1"/>
    <col min="11814" max="11814" width="8.44140625" style="47" customWidth="1"/>
    <col min="11815" max="11815" width="1.44140625" style="47" customWidth="1"/>
    <col min="11816" max="11816" width="7.6640625" style="47" customWidth="1"/>
    <col min="11817" max="11817" width="1.44140625" style="47" customWidth="1"/>
    <col min="11818" max="11818" width="13.109375" style="47" customWidth="1"/>
    <col min="11819" max="11819" width="1.44140625" style="47" customWidth="1"/>
    <col min="11820" max="11820" width="8.44140625" style="47" customWidth="1"/>
    <col min="11821" max="11821" width="1.44140625" style="47" customWidth="1"/>
    <col min="11822" max="11822" width="8.44140625" style="47" customWidth="1"/>
    <col min="11823" max="11823" width="1.44140625" style="47" customWidth="1"/>
    <col min="11824" max="11824" width="13.109375" style="47" customWidth="1"/>
    <col min="11825" max="11825" width="1.44140625" style="47" customWidth="1"/>
    <col min="11826" max="11826" width="8.44140625" style="47" customWidth="1"/>
    <col min="11827" max="11827" width="1.44140625" style="47" customWidth="1"/>
    <col min="11828" max="11828" width="8.44140625" style="47" customWidth="1"/>
    <col min="11829" max="11829" width="1.44140625" style="47" customWidth="1"/>
    <col min="11830" max="11830" width="11.5546875" style="47"/>
    <col min="11831" max="11831" width="1.44140625" style="47" customWidth="1"/>
    <col min="11832" max="11832" width="8.44140625" style="47" customWidth="1"/>
    <col min="11833" max="11833" width="1.44140625" style="47" customWidth="1"/>
    <col min="11834" max="11834" width="8.44140625" style="47" customWidth="1"/>
    <col min="11835" max="11835" width="1.44140625" style="47" customWidth="1"/>
    <col min="11836" max="11836" width="13.109375" style="47" customWidth="1"/>
    <col min="11837" max="11837" width="1.44140625" style="47" customWidth="1"/>
    <col min="11838" max="11838" width="4.5546875" style="47" customWidth="1"/>
    <col min="11839" max="11839" width="4.88671875" style="47" customWidth="1"/>
    <col min="11840" max="11840" width="8.44140625" style="47" customWidth="1"/>
    <col min="11841" max="11841" width="1.44140625" style="47" customWidth="1"/>
    <col min="11842" max="11842" width="11.5546875" style="47"/>
    <col min="11843" max="11843" width="1.44140625" style="47" customWidth="1"/>
    <col min="11844" max="11844" width="11.5546875" style="47"/>
    <col min="11845" max="11845" width="1.44140625" style="47" customWidth="1"/>
    <col min="11846" max="11846" width="11.5546875" style="47"/>
    <col min="11847" max="11847" width="1.44140625" style="47" customWidth="1"/>
    <col min="11848" max="11848" width="11.5546875" style="47"/>
    <col min="11849" max="11849" width="1.44140625" style="47" customWidth="1"/>
    <col min="11850" max="11850" width="11.5546875" style="47"/>
    <col min="11851" max="11851" width="1.44140625" style="47" customWidth="1"/>
    <col min="11852" max="11852" width="11.5546875" style="47"/>
    <col min="11853" max="11853" width="1.44140625" style="47" customWidth="1"/>
    <col min="11854" max="11854" width="11.5546875" style="47"/>
    <col min="11855" max="11855" width="1.44140625" style="47" customWidth="1"/>
    <col min="11856" max="11856" width="11.5546875" style="47"/>
    <col min="11857" max="11857" width="1.44140625" style="47" customWidth="1"/>
    <col min="11858" max="12032" width="11.5546875" style="47"/>
    <col min="12033" max="12033" width="3.77734375" style="47" customWidth="1"/>
    <col min="12034" max="12034" width="1.44140625" style="47" customWidth="1"/>
    <col min="12035" max="12035" width="13.109375" style="47" customWidth="1"/>
    <col min="12036" max="12036" width="1.109375" style="47" customWidth="1"/>
    <col min="12037" max="12037" width="11.5546875" style="47"/>
    <col min="12038" max="12038" width="1.44140625" style="47" customWidth="1"/>
    <col min="12039" max="12039" width="6.88671875" style="47" customWidth="1"/>
    <col min="12040" max="12040" width="1.44140625" style="47" customWidth="1"/>
    <col min="12041" max="12041" width="6.88671875" style="47" customWidth="1"/>
    <col min="12042" max="12042" width="1.6640625" style="47" customWidth="1"/>
    <col min="12043" max="12043" width="10.77734375" style="47" customWidth="1"/>
    <col min="12044" max="12044" width="0.77734375" style="47" customWidth="1"/>
    <col min="12045" max="12045" width="6.77734375" style="47" customWidth="1"/>
    <col min="12046" max="12046" width="1.88671875" style="47" customWidth="1"/>
    <col min="12047" max="12047" width="6.109375" style="47" customWidth="1"/>
    <col min="12048" max="12048" width="1.109375" style="47" customWidth="1"/>
    <col min="12049" max="12049" width="11.5546875" style="47"/>
    <col min="12050" max="12050" width="1.44140625" style="47" customWidth="1"/>
    <col min="12051" max="12051" width="7.33203125" style="47" customWidth="1"/>
    <col min="12052" max="12052" width="1.44140625" style="47" customWidth="1"/>
    <col min="12053" max="12053" width="6.109375" style="47" customWidth="1"/>
    <col min="12054" max="12054" width="1.109375" style="47" customWidth="1"/>
    <col min="12055" max="12055" width="11.5546875" style="47"/>
    <col min="12056" max="12056" width="1.109375" style="47" customWidth="1"/>
    <col min="12057" max="12057" width="7.33203125" style="47" customWidth="1"/>
    <col min="12058" max="12058" width="1.44140625" style="47" customWidth="1"/>
    <col min="12059" max="12059" width="6.109375" style="47" customWidth="1"/>
    <col min="12060" max="12060" width="1.109375" style="47" customWidth="1"/>
    <col min="12061" max="12061" width="11.5546875" style="47"/>
    <col min="12062" max="12062" width="0.77734375" style="47" customWidth="1"/>
    <col min="12063" max="12063" width="7.33203125" style="47" customWidth="1"/>
    <col min="12064" max="12064" width="1.5546875" style="47" customWidth="1"/>
    <col min="12065" max="12065" width="7.6640625" style="47" customWidth="1"/>
    <col min="12066" max="12067" width="1.44140625" style="47" customWidth="1"/>
    <col min="12068" max="12068" width="13.109375" style="47" customWidth="1"/>
    <col min="12069" max="12069" width="1.44140625" style="47" customWidth="1"/>
    <col min="12070" max="12070" width="8.44140625" style="47" customWidth="1"/>
    <col min="12071" max="12071" width="1.44140625" style="47" customWidth="1"/>
    <col min="12072" max="12072" width="7.6640625" style="47" customWidth="1"/>
    <col min="12073" max="12073" width="1.44140625" style="47" customWidth="1"/>
    <col min="12074" max="12074" width="13.109375" style="47" customWidth="1"/>
    <col min="12075" max="12075" width="1.44140625" style="47" customWidth="1"/>
    <col min="12076" max="12076" width="8.44140625" style="47" customWidth="1"/>
    <col min="12077" max="12077" width="1.44140625" style="47" customWidth="1"/>
    <col min="12078" max="12078" width="8.44140625" style="47" customWidth="1"/>
    <col min="12079" max="12079" width="1.44140625" style="47" customWidth="1"/>
    <col min="12080" max="12080" width="13.109375" style="47" customWidth="1"/>
    <col min="12081" max="12081" width="1.44140625" style="47" customWidth="1"/>
    <col min="12082" max="12082" width="8.44140625" style="47" customWidth="1"/>
    <col min="12083" max="12083" width="1.44140625" style="47" customWidth="1"/>
    <col min="12084" max="12084" width="8.44140625" style="47" customWidth="1"/>
    <col min="12085" max="12085" width="1.44140625" style="47" customWidth="1"/>
    <col min="12086" max="12086" width="11.5546875" style="47"/>
    <col min="12087" max="12087" width="1.44140625" style="47" customWidth="1"/>
    <col min="12088" max="12088" width="8.44140625" style="47" customWidth="1"/>
    <col min="12089" max="12089" width="1.44140625" style="47" customWidth="1"/>
    <col min="12090" max="12090" width="8.44140625" style="47" customWidth="1"/>
    <col min="12091" max="12091" width="1.44140625" style="47" customWidth="1"/>
    <col min="12092" max="12092" width="13.109375" style="47" customWidth="1"/>
    <col min="12093" max="12093" width="1.44140625" style="47" customWidth="1"/>
    <col min="12094" max="12094" width="4.5546875" style="47" customWidth="1"/>
    <col min="12095" max="12095" width="4.88671875" style="47" customWidth="1"/>
    <col min="12096" max="12096" width="8.44140625" style="47" customWidth="1"/>
    <col min="12097" max="12097" width="1.44140625" style="47" customWidth="1"/>
    <col min="12098" max="12098" width="11.5546875" style="47"/>
    <col min="12099" max="12099" width="1.44140625" style="47" customWidth="1"/>
    <col min="12100" max="12100" width="11.5546875" style="47"/>
    <col min="12101" max="12101" width="1.44140625" style="47" customWidth="1"/>
    <col min="12102" max="12102" width="11.5546875" style="47"/>
    <col min="12103" max="12103" width="1.44140625" style="47" customWidth="1"/>
    <col min="12104" max="12104" width="11.5546875" style="47"/>
    <col min="12105" max="12105" width="1.44140625" style="47" customWidth="1"/>
    <col min="12106" max="12106" width="11.5546875" style="47"/>
    <col min="12107" max="12107" width="1.44140625" style="47" customWidth="1"/>
    <col min="12108" max="12108" width="11.5546875" style="47"/>
    <col min="12109" max="12109" width="1.44140625" style="47" customWidth="1"/>
    <col min="12110" max="12110" width="11.5546875" style="47"/>
    <col min="12111" max="12111" width="1.44140625" style="47" customWidth="1"/>
    <col min="12112" max="12112" width="11.5546875" style="47"/>
    <col min="12113" max="12113" width="1.44140625" style="47" customWidth="1"/>
    <col min="12114" max="12288" width="11.5546875" style="47"/>
    <col min="12289" max="12289" width="3.77734375" style="47" customWidth="1"/>
    <col min="12290" max="12290" width="1.44140625" style="47" customWidth="1"/>
    <col min="12291" max="12291" width="13.109375" style="47" customWidth="1"/>
    <col min="12292" max="12292" width="1.109375" style="47" customWidth="1"/>
    <col min="12293" max="12293" width="11.5546875" style="47"/>
    <col min="12294" max="12294" width="1.44140625" style="47" customWidth="1"/>
    <col min="12295" max="12295" width="6.88671875" style="47" customWidth="1"/>
    <col min="12296" max="12296" width="1.44140625" style="47" customWidth="1"/>
    <col min="12297" max="12297" width="6.88671875" style="47" customWidth="1"/>
    <col min="12298" max="12298" width="1.6640625" style="47" customWidth="1"/>
    <col min="12299" max="12299" width="10.77734375" style="47" customWidth="1"/>
    <col min="12300" max="12300" width="0.77734375" style="47" customWidth="1"/>
    <col min="12301" max="12301" width="6.77734375" style="47" customWidth="1"/>
    <col min="12302" max="12302" width="1.88671875" style="47" customWidth="1"/>
    <col min="12303" max="12303" width="6.109375" style="47" customWidth="1"/>
    <col min="12304" max="12304" width="1.109375" style="47" customWidth="1"/>
    <col min="12305" max="12305" width="11.5546875" style="47"/>
    <col min="12306" max="12306" width="1.44140625" style="47" customWidth="1"/>
    <col min="12307" max="12307" width="7.33203125" style="47" customWidth="1"/>
    <col min="12308" max="12308" width="1.44140625" style="47" customWidth="1"/>
    <col min="12309" max="12309" width="6.109375" style="47" customWidth="1"/>
    <col min="12310" max="12310" width="1.109375" style="47" customWidth="1"/>
    <col min="12311" max="12311" width="11.5546875" style="47"/>
    <col min="12312" max="12312" width="1.109375" style="47" customWidth="1"/>
    <col min="12313" max="12313" width="7.33203125" style="47" customWidth="1"/>
    <col min="12314" max="12314" width="1.44140625" style="47" customWidth="1"/>
    <col min="12315" max="12315" width="6.109375" style="47" customWidth="1"/>
    <col min="12316" max="12316" width="1.109375" style="47" customWidth="1"/>
    <col min="12317" max="12317" width="11.5546875" style="47"/>
    <col min="12318" max="12318" width="0.77734375" style="47" customWidth="1"/>
    <col min="12319" max="12319" width="7.33203125" style="47" customWidth="1"/>
    <col min="12320" max="12320" width="1.5546875" style="47" customWidth="1"/>
    <col min="12321" max="12321" width="7.6640625" style="47" customWidth="1"/>
    <col min="12322" max="12323" width="1.44140625" style="47" customWidth="1"/>
    <col min="12324" max="12324" width="13.109375" style="47" customWidth="1"/>
    <col min="12325" max="12325" width="1.44140625" style="47" customWidth="1"/>
    <col min="12326" max="12326" width="8.44140625" style="47" customWidth="1"/>
    <col min="12327" max="12327" width="1.44140625" style="47" customWidth="1"/>
    <col min="12328" max="12328" width="7.6640625" style="47" customWidth="1"/>
    <col min="12329" max="12329" width="1.44140625" style="47" customWidth="1"/>
    <col min="12330" max="12330" width="13.109375" style="47" customWidth="1"/>
    <col min="12331" max="12331" width="1.44140625" style="47" customWidth="1"/>
    <col min="12332" max="12332" width="8.44140625" style="47" customWidth="1"/>
    <col min="12333" max="12333" width="1.44140625" style="47" customWidth="1"/>
    <col min="12334" max="12334" width="8.44140625" style="47" customWidth="1"/>
    <col min="12335" max="12335" width="1.44140625" style="47" customWidth="1"/>
    <col min="12336" max="12336" width="13.109375" style="47" customWidth="1"/>
    <col min="12337" max="12337" width="1.44140625" style="47" customWidth="1"/>
    <col min="12338" max="12338" width="8.44140625" style="47" customWidth="1"/>
    <col min="12339" max="12339" width="1.44140625" style="47" customWidth="1"/>
    <col min="12340" max="12340" width="8.44140625" style="47" customWidth="1"/>
    <col min="12341" max="12341" width="1.44140625" style="47" customWidth="1"/>
    <col min="12342" max="12342" width="11.5546875" style="47"/>
    <col min="12343" max="12343" width="1.44140625" style="47" customWidth="1"/>
    <col min="12344" max="12344" width="8.44140625" style="47" customWidth="1"/>
    <col min="12345" max="12345" width="1.44140625" style="47" customWidth="1"/>
    <col min="12346" max="12346" width="8.44140625" style="47" customWidth="1"/>
    <col min="12347" max="12347" width="1.44140625" style="47" customWidth="1"/>
    <col min="12348" max="12348" width="13.109375" style="47" customWidth="1"/>
    <col min="12349" max="12349" width="1.44140625" style="47" customWidth="1"/>
    <col min="12350" max="12350" width="4.5546875" style="47" customWidth="1"/>
    <col min="12351" max="12351" width="4.88671875" style="47" customWidth="1"/>
    <col min="12352" max="12352" width="8.44140625" style="47" customWidth="1"/>
    <col min="12353" max="12353" width="1.44140625" style="47" customWidth="1"/>
    <col min="12354" max="12354" width="11.5546875" style="47"/>
    <col min="12355" max="12355" width="1.44140625" style="47" customWidth="1"/>
    <col min="12356" max="12356" width="11.5546875" style="47"/>
    <col min="12357" max="12357" width="1.44140625" style="47" customWidth="1"/>
    <col min="12358" max="12358" width="11.5546875" style="47"/>
    <col min="12359" max="12359" width="1.44140625" style="47" customWidth="1"/>
    <col min="12360" max="12360" width="11.5546875" style="47"/>
    <col min="12361" max="12361" width="1.44140625" style="47" customWidth="1"/>
    <col min="12362" max="12362" width="11.5546875" style="47"/>
    <col min="12363" max="12363" width="1.44140625" style="47" customWidth="1"/>
    <col min="12364" max="12364" width="11.5546875" style="47"/>
    <col min="12365" max="12365" width="1.44140625" style="47" customWidth="1"/>
    <col min="12366" max="12366" width="11.5546875" style="47"/>
    <col min="12367" max="12367" width="1.44140625" style="47" customWidth="1"/>
    <col min="12368" max="12368" width="11.5546875" style="47"/>
    <col min="12369" max="12369" width="1.44140625" style="47" customWidth="1"/>
    <col min="12370" max="12544" width="11.5546875" style="47"/>
    <col min="12545" max="12545" width="3.77734375" style="47" customWidth="1"/>
    <col min="12546" max="12546" width="1.44140625" style="47" customWidth="1"/>
    <col min="12547" max="12547" width="13.109375" style="47" customWidth="1"/>
    <col min="12548" max="12548" width="1.109375" style="47" customWidth="1"/>
    <col min="12549" max="12549" width="11.5546875" style="47"/>
    <col min="12550" max="12550" width="1.44140625" style="47" customWidth="1"/>
    <col min="12551" max="12551" width="6.88671875" style="47" customWidth="1"/>
    <col min="12552" max="12552" width="1.44140625" style="47" customWidth="1"/>
    <col min="12553" max="12553" width="6.88671875" style="47" customWidth="1"/>
    <col min="12554" max="12554" width="1.6640625" style="47" customWidth="1"/>
    <col min="12555" max="12555" width="10.77734375" style="47" customWidth="1"/>
    <col min="12556" max="12556" width="0.77734375" style="47" customWidth="1"/>
    <col min="12557" max="12557" width="6.77734375" style="47" customWidth="1"/>
    <col min="12558" max="12558" width="1.88671875" style="47" customWidth="1"/>
    <col min="12559" max="12559" width="6.109375" style="47" customWidth="1"/>
    <col min="12560" max="12560" width="1.109375" style="47" customWidth="1"/>
    <col min="12561" max="12561" width="11.5546875" style="47"/>
    <col min="12562" max="12562" width="1.44140625" style="47" customWidth="1"/>
    <col min="12563" max="12563" width="7.33203125" style="47" customWidth="1"/>
    <col min="12564" max="12564" width="1.44140625" style="47" customWidth="1"/>
    <col min="12565" max="12565" width="6.109375" style="47" customWidth="1"/>
    <col min="12566" max="12566" width="1.109375" style="47" customWidth="1"/>
    <col min="12567" max="12567" width="11.5546875" style="47"/>
    <col min="12568" max="12568" width="1.109375" style="47" customWidth="1"/>
    <col min="12569" max="12569" width="7.33203125" style="47" customWidth="1"/>
    <col min="12570" max="12570" width="1.44140625" style="47" customWidth="1"/>
    <col min="12571" max="12571" width="6.109375" style="47" customWidth="1"/>
    <col min="12572" max="12572" width="1.109375" style="47" customWidth="1"/>
    <col min="12573" max="12573" width="11.5546875" style="47"/>
    <col min="12574" max="12574" width="0.77734375" style="47" customWidth="1"/>
    <col min="12575" max="12575" width="7.33203125" style="47" customWidth="1"/>
    <col min="12576" max="12576" width="1.5546875" style="47" customWidth="1"/>
    <col min="12577" max="12577" width="7.6640625" style="47" customWidth="1"/>
    <col min="12578" max="12579" width="1.44140625" style="47" customWidth="1"/>
    <col min="12580" max="12580" width="13.109375" style="47" customWidth="1"/>
    <col min="12581" max="12581" width="1.44140625" style="47" customWidth="1"/>
    <col min="12582" max="12582" width="8.44140625" style="47" customWidth="1"/>
    <col min="12583" max="12583" width="1.44140625" style="47" customWidth="1"/>
    <col min="12584" max="12584" width="7.6640625" style="47" customWidth="1"/>
    <col min="12585" max="12585" width="1.44140625" style="47" customWidth="1"/>
    <col min="12586" max="12586" width="13.109375" style="47" customWidth="1"/>
    <col min="12587" max="12587" width="1.44140625" style="47" customWidth="1"/>
    <col min="12588" max="12588" width="8.44140625" style="47" customWidth="1"/>
    <col min="12589" max="12589" width="1.44140625" style="47" customWidth="1"/>
    <col min="12590" max="12590" width="8.44140625" style="47" customWidth="1"/>
    <col min="12591" max="12591" width="1.44140625" style="47" customWidth="1"/>
    <col min="12592" max="12592" width="13.109375" style="47" customWidth="1"/>
    <col min="12593" max="12593" width="1.44140625" style="47" customWidth="1"/>
    <col min="12594" max="12594" width="8.44140625" style="47" customWidth="1"/>
    <col min="12595" max="12595" width="1.44140625" style="47" customWidth="1"/>
    <col min="12596" max="12596" width="8.44140625" style="47" customWidth="1"/>
    <col min="12597" max="12597" width="1.44140625" style="47" customWidth="1"/>
    <col min="12598" max="12598" width="11.5546875" style="47"/>
    <col min="12599" max="12599" width="1.44140625" style="47" customWidth="1"/>
    <col min="12600" max="12600" width="8.44140625" style="47" customWidth="1"/>
    <col min="12601" max="12601" width="1.44140625" style="47" customWidth="1"/>
    <col min="12602" max="12602" width="8.44140625" style="47" customWidth="1"/>
    <col min="12603" max="12603" width="1.44140625" style="47" customWidth="1"/>
    <col min="12604" max="12604" width="13.109375" style="47" customWidth="1"/>
    <col min="12605" max="12605" width="1.44140625" style="47" customWidth="1"/>
    <col min="12606" max="12606" width="4.5546875" style="47" customWidth="1"/>
    <col min="12607" max="12607" width="4.88671875" style="47" customWidth="1"/>
    <col min="12608" max="12608" width="8.44140625" style="47" customWidth="1"/>
    <col min="12609" max="12609" width="1.44140625" style="47" customWidth="1"/>
    <col min="12610" max="12610" width="11.5546875" style="47"/>
    <col min="12611" max="12611" width="1.44140625" style="47" customWidth="1"/>
    <col min="12612" max="12612" width="11.5546875" style="47"/>
    <col min="12613" max="12613" width="1.44140625" style="47" customWidth="1"/>
    <col min="12614" max="12614" width="11.5546875" style="47"/>
    <col min="12615" max="12615" width="1.44140625" style="47" customWidth="1"/>
    <col min="12616" max="12616" width="11.5546875" style="47"/>
    <col min="12617" max="12617" width="1.44140625" style="47" customWidth="1"/>
    <col min="12618" max="12618" width="11.5546875" style="47"/>
    <col min="12619" max="12619" width="1.44140625" style="47" customWidth="1"/>
    <col min="12620" max="12620" width="11.5546875" style="47"/>
    <col min="12621" max="12621" width="1.44140625" style="47" customWidth="1"/>
    <col min="12622" max="12622" width="11.5546875" style="47"/>
    <col min="12623" max="12623" width="1.44140625" style="47" customWidth="1"/>
    <col min="12624" max="12624" width="11.5546875" style="47"/>
    <col min="12625" max="12625" width="1.44140625" style="47" customWidth="1"/>
    <col min="12626" max="12800" width="11.5546875" style="47"/>
    <col min="12801" max="12801" width="3.77734375" style="47" customWidth="1"/>
    <col min="12802" max="12802" width="1.44140625" style="47" customWidth="1"/>
    <col min="12803" max="12803" width="13.109375" style="47" customWidth="1"/>
    <col min="12804" max="12804" width="1.109375" style="47" customWidth="1"/>
    <col min="12805" max="12805" width="11.5546875" style="47"/>
    <col min="12806" max="12806" width="1.44140625" style="47" customWidth="1"/>
    <col min="12807" max="12807" width="6.88671875" style="47" customWidth="1"/>
    <col min="12808" max="12808" width="1.44140625" style="47" customWidth="1"/>
    <col min="12809" max="12809" width="6.88671875" style="47" customWidth="1"/>
    <col min="12810" max="12810" width="1.6640625" style="47" customWidth="1"/>
    <col min="12811" max="12811" width="10.77734375" style="47" customWidth="1"/>
    <col min="12812" max="12812" width="0.77734375" style="47" customWidth="1"/>
    <col min="12813" max="12813" width="6.77734375" style="47" customWidth="1"/>
    <col min="12814" max="12814" width="1.88671875" style="47" customWidth="1"/>
    <col min="12815" max="12815" width="6.109375" style="47" customWidth="1"/>
    <col min="12816" max="12816" width="1.109375" style="47" customWidth="1"/>
    <col min="12817" max="12817" width="11.5546875" style="47"/>
    <col min="12818" max="12818" width="1.44140625" style="47" customWidth="1"/>
    <col min="12819" max="12819" width="7.33203125" style="47" customWidth="1"/>
    <col min="12820" max="12820" width="1.44140625" style="47" customWidth="1"/>
    <col min="12821" max="12821" width="6.109375" style="47" customWidth="1"/>
    <col min="12822" max="12822" width="1.109375" style="47" customWidth="1"/>
    <col min="12823" max="12823" width="11.5546875" style="47"/>
    <col min="12824" max="12824" width="1.109375" style="47" customWidth="1"/>
    <col min="12825" max="12825" width="7.33203125" style="47" customWidth="1"/>
    <col min="12826" max="12826" width="1.44140625" style="47" customWidth="1"/>
    <col min="12827" max="12827" width="6.109375" style="47" customWidth="1"/>
    <col min="12828" max="12828" width="1.109375" style="47" customWidth="1"/>
    <col min="12829" max="12829" width="11.5546875" style="47"/>
    <col min="12830" max="12830" width="0.77734375" style="47" customWidth="1"/>
    <col min="12831" max="12831" width="7.33203125" style="47" customWidth="1"/>
    <col min="12832" max="12832" width="1.5546875" style="47" customWidth="1"/>
    <col min="12833" max="12833" width="7.6640625" style="47" customWidth="1"/>
    <col min="12834" max="12835" width="1.44140625" style="47" customWidth="1"/>
    <col min="12836" max="12836" width="13.109375" style="47" customWidth="1"/>
    <col min="12837" max="12837" width="1.44140625" style="47" customWidth="1"/>
    <col min="12838" max="12838" width="8.44140625" style="47" customWidth="1"/>
    <col min="12839" max="12839" width="1.44140625" style="47" customWidth="1"/>
    <col min="12840" max="12840" width="7.6640625" style="47" customWidth="1"/>
    <col min="12841" max="12841" width="1.44140625" style="47" customWidth="1"/>
    <col min="12842" max="12842" width="13.109375" style="47" customWidth="1"/>
    <col min="12843" max="12843" width="1.44140625" style="47" customWidth="1"/>
    <col min="12844" max="12844" width="8.44140625" style="47" customWidth="1"/>
    <col min="12845" max="12845" width="1.44140625" style="47" customWidth="1"/>
    <col min="12846" max="12846" width="8.44140625" style="47" customWidth="1"/>
    <col min="12847" max="12847" width="1.44140625" style="47" customWidth="1"/>
    <col min="12848" max="12848" width="13.109375" style="47" customWidth="1"/>
    <col min="12849" max="12849" width="1.44140625" style="47" customWidth="1"/>
    <col min="12850" max="12850" width="8.44140625" style="47" customWidth="1"/>
    <col min="12851" max="12851" width="1.44140625" style="47" customWidth="1"/>
    <col min="12852" max="12852" width="8.44140625" style="47" customWidth="1"/>
    <col min="12853" max="12853" width="1.44140625" style="47" customWidth="1"/>
    <col min="12854" max="12854" width="11.5546875" style="47"/>
    <col min="12855" max="12855" width="1.44140625" style="47" customWidth="1"/>
    <col min="12856" max="12856" width="8.44140625" style="47" customWidth="1"/>
    <col min="12857" max="12857" width="1.44140625" style="47" customWidth="1"/>
    <col min="12858" max="12858" width="8.44140625" style="47" customWidth="1"/>
    <col min="12859" max="12859" width="1.44140625" style="47" customWidth="1"/>
    <col min="12860" max="12860" width="13.109375" style="47" customWidth="1"/>
    <col min="12861" max="12861" width="1.44140625" style="47" customWidth="1"/>
    <col min="12862" max="12862" width="4.5546875" style="47" customWidth="1"/>
    <col min="12863" max="12863" width="4.88671875" style="47" customWidth="1"/>
    <col min="12864" max="12864" width="8.44140625" style="47" customWidth="1"/>
    <col min="12865" max="12865" width="1.44140625" style="47" customWidth="1"/>
    <col min="12866" max="12866" width="11.5546875" style="47"/>
    <col min="12867" max="12867" width="1.44140625" style="47" customWidth="1"/>
    <col min="12868" max="12868" width="11.5546875" style="47"/>
    <col min="12869" max="12869" width="1.44140625" style="47" customWidth="1"/>
    <col min="12870" max="12870" width="11.5546875" style="47"/>
    <col min="12871" max="12871" width="1.44140625" style="47" customWidth="1"/>
    <col min="12872" max="12872" width="11.5546875" style="47"/>
    <col min="12873" max="12873" width="1.44140625" style="47" customWidth="1"/>
    <col min="12874" max="12874" width="11.5546875" style="47"/>
    <col min="12875" max="12875" width="1.44140625" style="47" customWidth="1"/>
    <col min="12876" max="12876" width="11.5546875" style="47"/>
    <col min="12877" max="12877" width="1.44140625" style="47" customWidth="1"/>
    <col min="12878" max="12878" width="11.5546875" style="47"/>
    <col min="12879" max="12879" width="1.44140625" style="47" customWidth="1"/>
    <col min="12880" max="12880" width="11.5546875" style="47"/>
    <col min="12881" max="12881" width="1.44140625" style="47" customWidth="1"/>
    <col min="12882" max="13056" width="11.5546875" style="47"/>
    <col min="13057" max="13057" width="3.77734375" style="47" customWidth="1"/>
    <col min="13058" max="13058" width="1.44140625" style="47" customWidth="1"/>
    <col min="13059" max="13059" width="13.109375" style="47" customWidth="1"/>
    <col min="13060" max="13060" width="1.109375" style="47" customWidth="1"/>
    <col min="13061" max="13061" width="11.5546875" style="47"/>
    <col min="13062" max="13062" width="1.44140625" style="47" customWidth="1"/>
    <col min="13063" max="13063" width="6.88671875" style="47" customWidth="1"/>
    <col min="13064" max="13064" width="1.44140625" style="47" customWidth="1"/>
    <col min="13065" max="13065" width="6.88671875" style="47" customWidth="1"/>
    <col min="13066" max="13066" width="1.6640625" style="47" customWidth="1"/>
    <col min="13067" max="13067" width="10.77734375" style="47" customWidth="1"/>
    <col min="13068" max="13068" width="0.77734375" style="47" customWidth="1"/>
    <col min="13069" max="13069" width="6.77734375" style="47" customWidth="1"/>
    <col min="13070" max="13070" width="1.88671875" style="47" customWidth="1"/>
    <col min="13071" max="13071" width="6.109375" style="47" customWidth="1"/>
    <col min="13072" max="13072" width="1.109375" style="47" customWidth="1"/>
    <col min="13073" max="13073" width="11.5546875" style="47"/>
    <col min="13074" max="13074" width="1.44140625" style="47" customWidth="1"/>
    <col min="13075" max="13075" width="7.33203125" style="47" customWidth="1"/>
    <col min="13076" max="13076" width="1.44140625" style="47" customWidth="1"/>
    <col min="13077" max="13077" width="6.109375" style="47" customWidth="1"/>
    <col min="13078" max="13078" width="1.109375" style="47" customWidth="1"/>
    <col min="13079" max="13079" width="11.5546875" style="47"/>
    <col min="13080" max="13080" width="1.109375" style="47" customWidth="1"/>
    <col min="13081" max="13081" width="7.33203125" style="47" customWidth="1"/>
    <col min="13082" max="13082" width="1.44140625" style="47" customWidth="1"/>
    <col min="13083" max="13083" width="6.109375" style="47" customWidth="1"/>
    <col min="13084" max="13084" width="1.109375" style="47" customWidth="1"/>
    <col min="13085" max="13085" width="11.5546875" style="47"/>
    <col min="13086" max="13086" width="0.77734375" style="47" customWidth="1"/>
    <col min="13087" max="13087" width="7.33203125" style="47" customWidth="1"/>
    <col min="13088" max="13088" width="1.5546875" style="47" customWidth="1"/>
    <col min="13089" max="13089" width="7.6640625" style="47" customWidth="1"/>
    <col min="13090" max="13091" width="1.44140625" style="47" customWidth="1"/>
    <col min="13092" max="13092" width="13.109375" style="47" customWidth="1"/>
    <col min="13093" max="13093" width="1.44140625" style="47" customWidth="1"/>
    <col min="13094" max="13094" width="8.44140625" style="47" customWidth="1"/>
    <col min="13095" max="13095" width="1.44140625" style="47" customWidth="1"/>
    <col min="13096" max="13096" width="7.6640625" style="47" customWidth="1"/>
    <col min="13097" max="13097" width="1.44140625" style="47" customWidth="1"/>
    <col min="13098" max="13098" width="13.109375" style="47" customWidth="1"/>
    <col min="13099" max="13099" width="1.44140625" style="47" customWidth="1"/>
    <col min="13100" max="13100" width="8.44140625" style="47" customWidth="1"/>
    <col min="13101" max="13101" width="1.44140625" style="47" customWidth="1"/>
    <col min="13102" max="13102" width="8.44140625" style="47" customWidth="1"/>
    <col min="13103" max="13103" width="1.44140625" style="47" customWidth="1"/>
    <col min="13104" max="13104" width="13.109375" style="47" customWidth="1"/>
    <col min="13105" max="13105" width="1.44140625" style="47" customWidth="1"/>
    <col min="13106" max="13106" width="8.44140625" style="47" customWidth="1"/>
    <col min="13107" max="13107" width="1.44140625" style="47" customWidth="1"/>
    <col min="13108" max="13108" width="8.44140625" style="47" customWidth="1"/>
    <col min="13109" max="13109" width="1.44140625" style="47" customWidth="1"/>
    <col min="13110" max="13110" width="11.5546875" style="47"/>
    <col min="13111" max="13111" width="1.44140625" style="47" customWidth="1"/>
    <col min="13112" max="13112" width="8.44140625" style="47" customWidth="1"/>
    <col min="13113" max="13113" width="1.44140625" style="47" customWidth="1"/>
    <col min="13114" max="13114" width="8.44140625" style="47" customWidth="1"/>
    <col min="13115" max="13115" width="1.44140625" style="47" customWidth="1"/>
    <col min="13116" max="13116" width="13.109375" style="47" customWidth="1"/>
    <col min="13117" max="13117" width="1.44140625" style="47" customWidth="1"/>
    <col min="13118" max="13118" width="4.5546875" style="47" customWidth="1"/>
    <col min="13119" max="13119" width="4.88671875" style="47" customWidth="1"/>
    <col min="13120" max="13120" width="8.44140625" style="47" customWidth="1"/>
    <col min="13121" max="13121" width="1.44140625" style="47" customWidth="1"/>
    <col min="13122" max="13122" width="11.5546875" style="47"/>
    <col min="13123" max="13123" width="1.44140625" style="47" customWidth="1"/>
    <col min="13124" max="13124" width="11.5546875" style="47"/>
    <col min="13125" max="13125" width="1.44140625" style="47" customWidth="1"/>
    <col min="13126" max="13126" width="11.5546875" style="47"/>
    <col min="13127" max="13127" width="1.44140625" style="47" customWidth="1"/>
    <col min="13128" max="13128" width="11.5546875" style="47"/>
    <col min="13129" max="13129" width="1.44140625" style="47" customWidth="1"/>
    <col min="13130" max="13130" width="11.5546875" style="47"/>
    <col min="13131" max="13131" width="1.44140625" style="47" customWidth="1"/>
    <col min="13132" max="13132" width="11.5546875" style="47"/>
    <col min="13133" max="13133" width="1.44140625" style="47" customWidth="1"/>
    <col min="13134" max="13134" width="11.5546875" style="47"/>
    <col min="13135" max="13135" width="1.44140625" style="47" customWidth="1"/>
    <col min="13136" max="13136" width="11.5546875" style="47"/>
    <col min="13137" max="13137" width="1.44140625" style="47" customWidth="1"/>
    <col min="13138" max="13312" width="11.5546875" style="47"/>
    <col min="13313" max="13313" width="3.77734375" style="47" customWidth="1"/>
    <col min="13314" max="13314" width="1.44140625" style="47" customWidth="1"/>
    <col min="13315" max="13315" width="13.109375" style="47" customWidth="1"/>
    <col min="13316" max="13316" width="1.109375" style="47" customWidth="1"/>
    <col min="13317" max="13317" width="11.5546875" style="47"/>
    <col min="13318" max="13318" width="1.44140625" style="47" customWidth="1"/>
    <col min="13319" max="13319" width="6.88671875" style="47" customWidth="1"/>
    <col min="13320" max="13320" width="1.44140625" style="47" customWidth="1"/>
    <col min="13321" max="13321" width="6.88671875" style="47" customWidth="1"/>
    <col min="13322" max="13322" width="1.6640625" style="47" customWidth="1"/>
    <col min="13323" max="13323" width="10.77734375" style="47" customWidth="1"/>
    <col min="13324" max="13324" width="0.77734375" style="47" customWidth="1"/>
    <col min="13325" max="13325" width="6.77734375" style="47" customWidth="1"/>
    <col min="13326" max="13326" width="1.88671875" style="47" customWidth="1"/>
    <col min="13327" max="13327" width="6.109375" style="47" customWidth="1"/>
    <col min="13328" max="13328" width="1.109375" style="47" customWidth="1"/>
    <col min="13329" max="13329" width="11.5546875" style="47"/>
    <col min="13330" max="13330" width="1.44140625" style="47" customWidth="1"/>
    <col min="13331" max="13331" width="7.33203125" style="47" customWidth="1"/>
    <col min="13332" max="13332" width="1.44140625" style="47" customWidth="1"/>
    <col min="13333" max="13333" width="6.109375" style="47" customWidth="1"/>
    <col min="13334" max="13334" width="1.109375" style="47" customWidth="1"/>
    <col min="13335" max="13335" width="11.5546875" style="47"/>
    <col min="13336" max="13336" width="1.109375" style="47" customWidth="1"/>
    <col min="13337" max="13337" width="7.33203125" style="47" customWidth="1"/>
    <col min="13338" max="13338" width="1.44140625" style="47" customWidth="1"/>
    <col min="13339" max="13339" width="6.109375" style="47" customWidth="1"/>
    <col min="13340" max="13340" width="1.109375" style="47" customWidth="1"/>
    <col min="13341" max="13341" width="11.5546875" style="47"/>
    <col min="13342" max="13342" width="0.77734375" style="47" customWidth="1"/>
    <col min="13343" max="13343" width="7.33203125" style="47" customWidth="1"/>
    <col min="13344" max="13344" width="1.5546875" style="47" customWidth="1"/>
    <col min="13345" max="13345" width="7.6640625" style="47" customWidth="1"/>
    <col min="13346" max="13347" width="1.44140625" style="47" customWidth="1"/>
    <col min="13348" max="13348" width="13.109375" style="47" customWidth="1"/>
    <col min="13349" max="13349" width="1.44140625" style="47" customWidth="1"/>
    <col min="13350" max="13350" width="8.44140625" style="47" customWidth="1"/>
    <col min="13351" max="13351" width="1.44140625" style="47" customWidth="1"/>
    <col min="13352" max="13352" width="7.6640625" style="47" customWidth="1"/>
    <col min="13353" max="13353" width="1.44140625" style="47" customWidth="1"/>
    <col min="13354" max="13354" width="13.109375" style="47" customWidth="1"/>
    <col min="13355" max="13355" width="1.44140625" style="47" customWidth="1"/>
    <col min="13356" max="13356" width="8.44140625" style="47" customWidth="1"/>
    <col min="13357" max="13357" width="1.44140625" style="47" customWidth="1"/>
    <col min="13358" max="13358" width="8.44140625" style="47" customWidth="1"/>
    <col min="13359" max="13359" width="1.44140625" style="47" customWidth="1"/>
    <col min="13360" max="13360" width="13.109375" style="47" customWidth="1"/>
    <col min="13361" max="13361" width="1.44140625" style="47" customWidth="1"/>
    <col min="13362" max="13362" width="8.44140625" style="47" customWidth="1"/>
    <col min="13363" max="13363" width="1.44140625" style="47" customWidth="1"/>
    <col min="13364" max="13364" width="8.44140625" style="47" customWidth="1"/>
    <col min="13365" max="13365" width="1.44140625" style="47" customWidth="1"/>
    <col min="13366" max="13366" width="11.5546875" style="47"/>
    <col min="13367" max="13367" width="1.44140625" style="47" customWidth="1"/>
    <col min="13368" max="13368" width="8.44140625" style="47" customWidth="1"/>
    <col min="13369" max="13369" width="1.44140625" style="47" customWidth="1"/>
    <col min="13370" max="13370" width="8.44140625" style="47" customWidth="1"/>
    <col min="13371" max="13371" width="1.44140625" style="47" customWidth="1"/>
    <col min="13372" max="13372" width="13.109375" style="47" customWidth="1"/>
    <col min="13373" max="13373" width="1.44140625" style="47" customWidth="1"/>
    <col min="13374" max="13374" width="4.5546875" style="47" customWidth="1"/>
    <col min="13375" max="13375" width="4.88671875" style="47" customWidth="1"/>
    <col min="13376" max="13376" width="8.44140625" style="47" customWidth="1"/>
    <col min="13377" max="13377" width="1.44140625" style="47" customWidth="1"/>
    <col min="13378" max="13378" width="11.5546875" style="47"/>
    <col min="13379" max="13379" width="1.44140625" style="47" customWidth="1"/>
    <col min="13380" max="13380" width="11.5546875" style="47"/>
    <col min="13381" max="13381" width="1.44140625" style="47" customWidth="1"/>
    <col min="13382" max="13382" width="11.5546875" style="47"/>
    <col min="13383" max="13383" width="1.44140625" style="47" customWidth="1"/>
    <col min="13384" max="13384" width="11.5546875" style="47"/>
    <col min="13385" max="13385" width="1.44140625" style="47" customWidth="1"/>
    <col min="13386" max="13386" width="11.5546875" style="47"/>
    <col min="13387" max="13387" width="1.44140625" style="47" customWidth="1"/>
    <col min="13388" max="13388" width="11.5546875" style="47"/>
    <col min="13389" max="13389" width="1.44140625" style="47" customWidth="1"/>
    <col min="13390" max="13390" width="11.5546875" style="47"/>
    <col min="13391" max="13391" width="1.44140625" style="47" customWidth="1"/>
    <col min="13392" max="13392" width="11.5546875" style="47"/>
    <col min="13393" max="13393" width="1.44140625" style="47" customWidth="1"/>
    <col min="13394" max="13568" width="11.5546875" style="47"/>
    <col min="13569" max="13569" width="3.77734375" style="47" customWidth="1"/>
    <col min="13570" max="13570" width="1.44140625" style="47" customWidth="1"/>
    <col min="13571" max="13571" width="13.109375" style="47" customWidth="1"/>
    <col min="13572" max="13572" width="1.109375" style="47" customWidth="1"/>
    <col min="13573" max="13573" width="11.5546875" style="47"/>
    <col min="13574" max="13574" width="1.44140625" style="47" customWidth="1"/>
    <col min="13575" max="13575" width="6.88671875" style="47" customWidth="1"/>
    <col min="13576" max="13576" width="1.44140625" style="47" customWidth="1"/>
    <col min="13577" max="13577" width="6.88671875" style="47" customWidth="1"/>
    <col min="13578" max="13578" width="1.6640625" style="47" customWidth="1"/>
    <col min="13579" max="13579" width="10.77734375" style="47" customWidth="1"/>
    <col min="13580" max="13580" width="0.77734375" style="47" customWidth="1"/>
    <col min="13581" max="13581" width="6.77734375" style="47" customWidth="1"/>
    <col min="13582" max="13582" width="1.88671875" style="47" customWidth="1"/>
    <col min="13583" max="13583" width="6.109375" style="47" customWidth="1"/>
    <col min="13584" max="13584" width="1.109375" style="47" customWidth="1"/>
    <col min="13585" max="13585" width="11.5546875" style="47"/>
    <col min="13586" max="13586" width="1.44140625" style="47" customWidth="1"/>
    <col min="13587" max="13587" width="7.33203125" style="47" customWidth="1"/>
    <col min="13588" max="13588" width="1.44140625" style="47" customWidth="1"/>
    <col min="13589" max="13589" width="6.109375" style="47" customWidth="1"/>
    <col min="13590" max="13590" width="1.109375" style="47" customWidth="1"/>
    <col min="13591" max="13591" width="11.5546875" style="47"/>
    <col min="13592" max="13592" width="1.109375" style="47" customWidth="1"/>
    <col min="13593" max="13593" width="7.33203125" style="47" customWidth="1"/>
    <col min="13594" max="13594" width="1.44140625" style="47" customWidth="1"/>
    <col min="13595" max="13595" width="6.109375" style="47" customWidth="1"/>
    <col min="13596" max="13596" width="1.109375" style="47" customWidth="1"/>
    <col min="13597" max="13597" width="11.5546875" style="47"/>
    <col min="13598" max="13598" width="0.77734375" style="47" customWidth="1"/>
    <col min="13599" max="13599" width="7.33203125" style="47" customWidth="1"/>
    <col min="13600" max="13600" width="1.5546875" style="47" customWidth="1"/>
    <col min="13601" max="13601" width="7.6640625" style="47" customWidth="1"/>
    <col min="13602" max="13603" width="1.44140625" style="47" customWidth="1"/>
    <col min="13604" max="13604" width="13.109375" style="47" customWidth="1"/>
    <col min="13605" max="13605" width="1.44140625" style="47" customWidth="1"/>
    <col min="13606" max="13606" width="8.44140625" style="47" customWidth="1"/>
    <col min="13607" max="13607" width="1.44140625" style="47" customWidth="1"/>
    <col min="13608" max="13608" width="7.6640625" style="47" customWidth="1"/>
    <col min="13609" max="13609" width="1.44140625" style="47" customWidth="1"/>
    <col min="13610" max="13610" width="13.109375" style="47" customWidth="1"/>
    <col min="13611" max="13611" width="1.44140625" style="47" customWidth="1"/>
    <col min="13612" max="13612" width="8.44140625" style="47" customWidth="1"/>
    <col min="13613" max="13613" width="1.44140625" style="47" customWidth="1"/>
    <col min="13614" max="13614" width="8.44140625" style="47" customWidth="1"/>
    <col min="13615" max="13615" width="1.44140625" style="47" customWidth="1"/>
    <col min="13616" max="13616" width="13.109375" style="47" customWidth="1"/>
    <col min="13617" max="13617" width="1.44140625" style="47" customWidth="1"/>
    <col min="13618" max="13618" width="8.44140625" style="47" customWidth="1"/>
    <col min="13619" max="13619" width="1.44140625" style="47" customWidth="1"/>
    <col min="13620" max="13620" width="8.44140625" style="47" customWidth="1"/>
    <col min="13621" max="13621" width="1.44140625" style="47" customWidth="1"/>
    <col min="13622" max="13622" width="11.5546875" style="47"/>
    <col min="13623" max="13623" width="1.44140625" style="47" customWidth="1"/>
    <col min="13624" max="13624" width="8.44140625" style="47" customWidth="1"/>
    <col min="13625" max="13625" width="1.44140625" style="47" customWidth="1"/>
    <col min="13626" max="13626" width="8.44140625" style="47" customWidth="1"/>
    <col min="13627" max="13627" width="1.44140625" style="47" customWidth="1"/>
    <col min="13628" max="13628" width="13.109375" style="47" customWidth="1"/>
    <col min="13629" max="13629" width="1.44140625" style="47" customWidth="1"/>
    <col min="13630" max="13630" width="4.5546875" style="47" customWidth="1"/>
    <col min="13631" max="13631" width="4.88671875" style="47" customWidth="1"/>
    <col min="13632" max="13632" width="8.44140625" style="47" customWidth="1"/>
    <col min="13633" max="13633" width="1.44140625" style="47" customWidth="1"/>
    <col min="13634" max="13634" width="11.5546875" style="47"/>
    <col min="13635" max="13635" width="1.44140625" style="47" customWidth="1"/>
    <col min="13636" max="13636" width="11.5546875" style="47"/>
    <col min="13637" max="13637" width="1.44140625" style="47" customWidth="1"/>
    <col min="13638" max="13638" width="11.5546875" style="47"/>
    <col min="13639" max="13639" width="1.44140625" style="47" customWidth="1"/>
    <col min="13640" max="13640" width="11.5546875" style="47"/>
    <col min="13641" max="13641" width="1.44140625" style="47" customWidth="1"/>
    <col min="13642" max="13642" width="11.5546875" style="47"/>
    <col min="13643" max="13643" width="1.44140625" style="47" customWidth="1"/>
    <col min="13644" max="13644" width="11.5546875" style="47"/>
    <col min="13645" max="13645" width="1.44140625" style="47" customWidth="1"/>
    <col min="13646" max="13646" width="11.5546875" style="47"/>
    <col min="13647" max="13647" width="1.44140625" style="47" customWidth="1"/>
    <col min="13648" max="13648" width="11.5546875" style="47"/>
    <col min="13649" max="13649" width="1.44140625" style="47" customWidth="1"/>
    <col min="13650" max="13824" width="11.5546875" style="47"/>
    <col min="13825" max="13825" width="3.77734375" style="47" customWidth="1"/>
    <col min="13826" max="13826" width="1.44140625" style="47" customWidth="1"/>
    <col min="13827" max="13827" width="13.109375" style="47" customWidth="1"/>
    <col min="13828" max="13828" width="1.109375" style="47" customWidth="1"/>
    <col min="13829" max="13829" width="11.5546875" style="47"/>
    <col min="13830" max="13830" width="1.44140625" style="47" customWidth="1"/>
    <col min="13831" max="13831" width="6.88671875" style="47" customWidth="1"/>
    <col min="13832" max="13832" width="1.44140625" style="47" customWidth="1"/>
    <col min="13833" max="13833" width="6.88671875" style="47" customWidth="1"/>
    <col min="13834" max="13834" width="1.6640625" style="47" customWidth="1"/>
    <col min="13835" max="13835" width="10.77734375" style="47" customWidth="1"/>
    <col min="13836" max="13836" width="0.77734375" style="47" customWidth="1"/>
    <col min="13837" max="13837" width="6.77734375" style="47" customWidth="1"/>
    <col min="13838" max="13838" width="1.88671875" style="47" customWidth="1"/>
    <col min="13839" max="13839" width="6.109375" style="47" customWidth="1"/>
    <col min="13840" max="13840" width="1.109375" style="47" customWidth="1"/>
    <col min="13841" max="13841" width="11.5546875" style="47"/>
    <col min="13842" max="13842" width="1.44140625" style="47" customWidth="1"/>
    <col min="13843" max="13843" width="7.33203125" style="47" customWidth="1"/>
    <col min="13844" max="13844" width="1.44140625" style="47" customWidth="1"/>
    <col min="13845" max="13845" width="6.109375" style="47" customWidth="1"/>
    <col min="13846" max="13846" width="1.109375" style="47" customWidth="1"/>
    <col min="13847" max="13847" width="11.5546875" style="47"/>
    <col min="13848" max="13848" width="1.109375" style="47" customWidth="1"/>
    <col min="13849" max="13849" width="7.33203125" style="47" customWidth="1"/>
    <col min="13850" max="13850" width="1.44140625" style="47" customWidth="1"/>
    <col min="13851" max="13851" width="6.109375" style="47" customWidth="1"/>
    <col min="13852" max="13852" width="1.109375" style="47" customWidth="1"/>
    <col min="13853" max="13853" width="11.5546875" style="47"/>
    <col min="13854" max="13854" width="0.77734375" style="47" customWidth="1"/>
    <col min="13855" max="13855" width="7.33203125" style="47" customWidth="1"/>
    <col min="13856" max="13856" width="1.5546875" style="47" customWidth="1"/>
    <col min="13857" max="13857" width="7.6640625" style="47" customWidth="1"/>
    <col min="13858" max="13859" width="1.44140625" style="47" customWidth="1"/>
    <col min="13860" max="13860" width="13.109375" style="47" customWidth="1"/>
    <col min="13861" max="13861" width="1.44140625" style="47" customWidth="1"/>
    <col min="13862" max="13862" width="8.44140625" style="47" customWidth="1"/>
    <col min="13863" max="13863" width="1.44140625" style="47" customWidth="1"/>
    <col min="13864" max="13864" width="7.6640625" style="47" customWidth="1"/>
    <col min="13865" max="13865" width="1.44140625" style="47" customWidth="1"/>
    <col min="13866" max="13866" width="13.109375" style="47" customWidth="1"/>
    <col min="13867" max="13867" width="1.44140625" style="47" customWidth="1"/>
    <col min="13868" max="13868" width="8.44140625" style="47" customWidth="1"/>
    <col min="13869" max="13869" width="1.44140625" style="47" customWidth="1"/>
    <col min="13870" max="13870" width="8.44140625" style="47" customWidth="1"/>
    <col min="13871" max="13871" width="1.44140625" style="47" customWidth="1"/>
    <col min="13872" max="13872" width="13.109375" style="47" customWidth="1"/>
    <col min="13873" max="13873" width="1.44140625" style="47" customWidth="1"/>
    <col min="13874" max="13874" width="8.44140625" style="47" customWidth="1"/>
    <col min="13875" max="13875" width="1.44140625" style="47" customWidth="1"/>
    <col min="13876" max="13876" width="8.44140625" style="47" customWidth="1"/>
    <col min="13877" max="13877" width="1.44140625" style="47" customWidth="1"/>
    <col min="13878" max="13878" width="11.5546875" style="47"/>
    <col min="13879" max="13879" width="1.44140625" style="47" customWidth="1"/>
    <col min="13880" max="13880" width="8.44140625" style="47" customWidth="1"/>
    <col min="13881" max="13881" width="1.44140625" style="47" customWidth="1"/>
    <col min="13882" max="13882" width="8.44140625" style="47" customWidth="1"/>
    <col min="13883" max="13883" width="1.44140625" style="47" customWidth="1"/>
    <col min="13884" max="13884" width="13.109375" style="47" customWidth="1"/>
    <col min="13885" max="13885" width="1.44140625" style="47" customWidth="1"/>
    <col min="13886" max="13886" width="4.5546875" style="47" customWidth="1"/>
    <col min="13887" max="13887" width="4.88671875" style="47" customWidth="1"/>
    <col min="13888" max="13888" width="8.44140625" style="47" customWidth="1"/>
    <col min="13889" max="13889" width="1.44140625" style="47" customWidth="1"/>
    <col min="13890" max="13890" width="11.5546875" style="47"/>
    <col min="13891" max="13891" width="1.44140625" style="47" customWidth="1"/>
    <col min="13892" max="13892" width="11.5546875" style="47"/>
    <col min="13893" max="13893" width="1.44140625" style="47" customWidth="1"/>
    <col min="13894" max="13894" width="11.5546875" style="47"/>
    <col min="13895" max="13895" width="1.44140625" style="47" customWidth="1"/>
    <col min="13896" max="13896" width="11.5546875" style="47"/>
    <col min="13897" max="13897" width="1.44140625" style="47" customWidth="1"/>
    <col min="13898" max="13898" width="11.5546875" style="47"/>
    <col min="13899" max="13899" width="1.44140625" style="47" customWidth="1"/>
    <col min="13900" max="13900" width="11.5546875" style="47"/>
    <col min="13901" max="13901" width="1.44140625" style="47" customWidth="1"/>
    <col min="13902" max="13902" width="11.5546875" style="47"/>
    <col min="13903" max="13903" width="1.44140625" style="47" customWidth="1"/>
    <col min="13904" max="13904" width="11.5546875" style="47"/>
    <col min="13905" max="13905" width="1.44140625" style="47" customWidth="1"/>
    <col min="13906" max="14080" width="11.5546875" style="47"/>
    <col min="14081" max="14081" width="3.77734375" style="47" customWidth="1"/>
    <col min="14082" max="14082" width="1.44140625" style="47" customWidth="1"/>
    <col min="14083" max="14083" width="13.109375" style="47" customWidth="1"/>
    <col min="14084" max="14084" width="1.109375" style="47" customWidth="1"/>
    <col min="14085" max="14085" width="11.5546875" style="47"/>
    <col min="14086" max="14086" width="1.44140625" style="47" customWidth="1"/>
    <col min="14087" max="14087" width="6.88671875" style="47" customWidth="1"/>
    <col min="14088" max="14088" width="1.44140625" style="47" customWidth="1"/>
    <col min="14089" max="14089" width="6.88671875" style="47" customWidth="1"/>
    <col min="14090" max="14090" width="1.6640625" style="47" customWidth="1"/>
    <col min="14091" max="14091" width="10.77734375" style="47" customWidth="1"/>
    <col min="14092" max="14092" width="0.77734375" style="47" customWidth="1"/>
    <col min="14093" max="14093" width="6.77734375" style="47" customWidth="1"/>
    <col min="14094" max="14094" width="1.88671875" style="47" customWidth="1"/>
    <col min="14095" max="14095" width="6.109375" style="47" customWidth="1"/>
    <col min="14096" max="14096" width="1.109375" style="47" customWidth="1"/>
    <col min="14097" max="14097" width="11.5546875" style="47"/>
    <col min="14098" max="14098" width="1.44140625" style="47" customWidth="1"/>
    <col min="14099" max="14099" width="7.33203125" style="47" customWidth="1"/>
    <col min="14100" max="14100" width="1.44140625" style="47" customWidth="1"/>
    <col min="14101" max="14101" width="6.109375" style="47" customWidth="1"/>
    <col min="14102" max="14102" width="1.109375" style="47" customWidth="1"/>
    <col min="14103" max="14103" width="11.5546875" style="47"/>
    <col min="14104" max="14104" width="1.109375" style="47" customWidth="1"/>
    <col min="14105" max="14105" width="7.33203125" style="47" customWidth="1"/>
    <col min="14106" max="14106" width="1.44140625" style="47" customWidth="1"/>
    <col min="14107" max="14107" width="6.109375" style="47" customWidth="1"/>
    <col min="14108" max="14108" width="1.109375" style="47" customWidth="1"/>
    <col min="14109" max="14109" width="11.5546875" style="47"/>
    <col min="14110" max="14110" width="0.77734375" style="47" customWidth="1"/>
    <col min="14111" max="14111" width="7.33203125" style="47" customWidth="1"/>
    <col min="14112" max="14112" width="1.5546875" style="47" customWidth="1"/>
    <col min="14113" max="14113" width="7.6640625" style="47" customWidth="1"/>
    <col min="14114" max="14115" width="1.44140625" style="47" customWidth="1"/>
    <col min="14116" max="14116" width="13.109375" style="47" customWidth="1"/>
    <col min="14117" max="14117" width="1.44140625" style="47" customWidth="1"/>
    <col min="14118" max="14118" width="8.44140625" style="47" customWidth="1"/>
    <col min="14119" max="14119" width="1.44140625" style="47" customWidth="1"/>
    <col min="14120" max="14120" width="7.6640625" style="47" customWidth="1"/>
    <col min="14121" max="14121" width="1.44140625" style="47" customWidth="1"/>
    <col min="14122" max="14122" width="13.109375" style="47" customWidth="1"/>
    <col min="14123" max="14123" width="1.44140625" style="47" customWidth="1"/>
    <col min="14124" max="14124" width="8.44140625" style="47" customWidth="1"/>
    <col min="14125" max="14125" width="1.44140625" style="47" customWidth="1"/>
    <col min="14126" max="14126" width="8.44140625" style="47" customWidth="1"/>
    <col min="14127" max="14127" width="1.44140625" style="47" customWidth="1"/>
    <col min="14128" max="14128" width="13.109375" style="47" customWidth="1"/>
    <col min="14129" max="14129" width="1.44140625" style="47" customWidth="1"/>
    <col min="14130" max="14130" width="8.44140625" style="47" customWidth="1"/>
    <col min="14131" max="14131" width="1.44140625" style="47" customWidth="1"/>
    <col min="14132" max="14132" width="8.44140625" style="47" customWidth="1"/>
    <col min="14133" max="14133" width="1.44140625" style="47" customWidth="1"/>
    <col min="14134" max="14134" width="11.5546875" style="47"/>
    <col min="14135" max="14135" width="1.44140625" style="47" customWidth="1"/>
    <col min="14136" max="14136" width="8.44140625" style="47" customWidth="1"/>
    <col min="14137" max="14137" width="1.44140625" style="47" customWidth="1"/>
    <col min="14138" max="14138" width="8.44140625" style="47" customWidth="1"/>
    <col min="14139" max="14139" width="1.44140625" style="47" customWidth="1"/>
    <col min="14140" max="14140" width="13.109375" style="47" customWidth="1"/>
    <col min="14141" max="14141" width="1.44140625" style="47" customWidth="1"/>
    <col min="14142" max="14142" width="4.5546875" style="47" customWidth="1"/>
    <col min="14143" max="14143" width="4.88671875" style="47" customWidth="1"/>
    <col min="14144" max="14144" width="8.44140625" style="47" customWidth="1"/>
    <col min="14145" max="14145" width="1.44140625" style="47" customWidth="1"/>
    <col min="14146" max="14146" width="11.5546875" style="47"/>
    <col min="14147" max="14147" width="1.44140625" style="47" customWidth="1"/>
    <col min="14148" max="14148" width="11.5546875" style="47"/>
    <col min="14149" max="14149" width="1.44140625" style="47" customWidth="1"/>
    <col min="14150" max="14150" width="11.5546875" style="47"/>
    <col min="14151" max="14151" width="1.44140625" style="47" customWidth="1"/>
    <col min="14152" max="14152" width="11.5546875" style="47"/>
    <col min="14153" max="14153" width="1.44140625" style="47" customWidth="1"/>
    <col min="14154" max="14154" width="11.5546875" style="47"/>
    <col min="14155" max="14155" width="1.44140625" style="47" customWidth="1"/>
    <col min="14156" max="14156" width="11.5546875" style="47"/>
    <col min="14157" max="14157" width="1.44140625" style="47" customWidth="1"/>
    <col min="14158" max="14158" width="11.5546875" style="47"/>
    <col min="14159" max="14159" width="1.44140625" style="47" customWidth="1"/>
    <col min="14160" max="14160" width="11.5546875" style="47"/>
    <col min="14161" max="14161" width="1.44140625" style="47" customWidth="1"/>
    <col min="14162" max="14336" width="11.5546875" style="47"/>
    <col min="14337" max="14337" width="3.77734375" style="47" customWidth="1"/>
    <col min="14338" max="14338" width="1.44140625" style="47" customWidth="1"/>
    <col min="14339" max="14339" width="13.109375" style="47" customWidth="1"/>
    <col min="14340" max="14340" width="1.109375" style="47" customWidth="1"/>
    <col min="14341" max="14341" width="11.5546875" style="47"/>
    <col min="14342" max="14342" width="1.44140625" style="47" customWidth="1"/>
    <col min="14343" max="14343" width="6.88671875" style="47" customWidth="1"/>
    <col min="14344" max="14344" width="1.44140625" style="47" customWidth="1"/>
    <col min="14345" max="14345" width="6.88671875" style="47" customWidth="1"/>
    <col min="14346" max="14346" width="1.6640625" style="47" customWidth="1"/>
    <col min="14347" max="14347" width="10.77734375" style="47" customWidth="1"/>
    <col min="14348" max="14348" width="0.77734375" style="47" customWidth="1"/>
    <col min="14349" max="14349" width="6.77734375" style="47" customWidth="1"/>
    <col min="14350" max="14350" width="1.88671875" style="47" customWidth="1"/>
    <col min="14351" max="14351" width="6.109375" style="47" customWidth="1"/>
    <col min="14352" max="14352" width="1.109375" style="47" customWidth="1"/>
    <col min="14353" max="14353" width="11.5546875" style="47"/>
    <col min="14354" max="14354" width="1.44140625" style="47" customWidth="1"/>
    <col min="14355" max="14355" width="7.33203125" style="47" customWidth="1"/>
    <col min="14356" max="14356" width="1.44140625" style="47" customWidth="1"/>
    <col min="14357" max="14357" width="6.109375" style="47" customWidth="1"/>
    <col min="14358" max="14358" width="1.109375" style="47" customWidth="1"/>
    <col min="14359" max="14359" width="11.5546875" style="47"/>
    <col min="14360" max="14360" width="1.109375" style="47" customWidth="1"/>
    <col min="14361" max="14361" width="7.33203125" style="47" customWidth="1"/>
    <col min="14362" max="14362" width="1.44140625" style="47" customWidth="1"/>
    <col min="14363" max="14363" width="6.109375" style="47" customWidth="1"/>
    <col min="14364" max="14364" width="1.109375" style="47" customWidth="1"/>
    <col min="14365" max="14365" width="11.5546875" style="47"/>
    <col min="14366" max="14366" width="0.77734375" style="47" customWidth="1"/>
    <col min="14367" max="14367" width="7.33203125" style="47" customWidth="1"/>
    <col min="14368" max="14368" width="1.5546875" style="47" customWidth="1"/>
    <col min="14369" max="14369" width="7.6640625" style="47" customWidth="1"/>
    <col min="14370" max="14371" width="1.44140625" style="47" customWidth="1"/>
    <col min="14372" max="14372" width="13.109375" style="47" customWidth="1"/>
    <col min="14373" max="14373" width="1.44140625" style="47" customWidth="1"/>
    <col min="14374" max="14374" width="8.44140625" style="47" customWidth="1"/>
    <col min="14375" max="14375" width="1.44140625" style="47" customWidth="1"/>
    <col min="14376" max="14376" width="7.6640625" style="47" customWidth="1"/>
    <col min="14377" max="14377" width="1.44140625" style="47" customWidth="1"/>
    <col min="14378" max="14378" width="13.109375" style="47" customWidth="1"/>
    <col min="14379" max="14379" width="1.44140625" style="47" customWidth="1"/>
    <col min="14380" max="14380" width="8.44140625" style="47" customWidth="1"/>
    <col min="14381" max="14381" width="1.44140625" style="47" customWidth="1"/>
    <col min="14382" max="14382" width="8.44140625" style="47" customWidth="1"/>
    <col min="14383" max="14383" width="1.44140625" style="47" customWidth="1"/>
    <col min="14384" max="14384" width="13.109375" style="47" customWidth="1"/>
    <col min="14385" max="14385" width="1.44140625" style="47" customWidth="1"/>
    <col min="14386" max="14386" width="8.44140625" style="47" customWidth="1"/>
    <col min="14387" max="14387" width="1.44140625" style="47" customWidth="1"/>
    <col min="14388" max="14388" width="8.44140625" style="47" customWidth="1"/>
    <col min="14389" max="14389" width="1.44140625" style="47" customWidth="1"/>
    <col min="14390" max="14390" width="11.5546875" style="47"/>
    <col min="14391" max="14391" width="1.44140625" style="47" customWidth="1"/>
    <col min="14392" max="14392" width="8.44140625" style="47" customWidth="1"/>
    <col min="14393" max="14393" width="1.44140625" style="47" customWidth="1"/>
    <col min="14394" max="14394" width="8.44140625" style="47" customWidth="1"/>
    <col min="14395" max="14395" width="1.44140625" style="47" customWidth="1"/>
    <col min="14396" max="14396" width="13.109375" style="47" customWidth="1"/>
    <col min="14397" max="14397" width="1.44140625" style="47" customWidth="1"/>
    <col min="14398" max="14398" width="4.5546875" style="47" customWidth="1"/>
    <col min="14399" max="14399" width="4.88671875" style="47" customWidth="1"/>
    <col min="14400" max="14400" width="8.44140625" style="47" customWidth="1"/>
    <col min="14401" max="14401" width="1.44140625" style="47" customWidth="1"/>
    <col min="14402" max="14402" width="11.5546875" style="47"/>
    <col min="14403" max="14403" width="1.44140625" style="47" customWidth="1"/>
    <col min="14404" max="14404" width="11.5546875" style="47"/>
    <col min="14405" max="14405" width="1.44140625" style="47" customWidth="1"/>
    <col min="14406" max="14406" width="11.5546875" style="47"/>
    <col min="14407" max="14407" width="1.44140625" style="47" customWidth="1"/>
    <col min="14408" max="14408" width="11.5546875" style="47"/>
    <col min="14409" max="14409" width="1.44140625" style="47" customWidth="1"/>
    <col min="14410" max="14410" width="11.5546875" style="47"/>
    <col min="14411" max="14411" width="1.44140625" style="47" customWidth="1"/>
    <col min="14412" max="14412" width="11.5546875" style="47"/>
    <col min="14413" max="14413" width="1.44140625" style="47" customWidth="1"/>
    <col min="14414" max="14414" width="11.5546875" style="47"/>
    <col min="14415" max="14415" width="1.44140625" style="47" customWidth="1"/>
    <col min="14416" max="14416" width="11.5546875" style="47"/>
    <col min="14417" max="14417" width="1.44140625" style="47" customWidth="1"/>
    <col min="14418" max="14592" width="11.5546875" style="47"/>
    <col min="14593" max="14593" width="3.77734375" style="47" customWidth="1"/>
    <col min="14594" max="14594" width="1.44140625" style="47" customWidth="1"/>
    <col min="14595" max="14595" width="13.109375" style="47" customWidth="1"/>
    <col min="14596" max="14596" width="1.109375" style="47" customWidth="1"/>
    <col min="14597" max="14597" width="11.5546875" style="47"/>
    <col min="14598" max="14598" width="1.44140625" style="47" customWidth="1"/>
    <col min="14599" max="14599" width="6.88671875" style="47" customWidth="1"/>
    <col min="14600" max="14600" width="1.44140625" style="47" customWidth="1"/>
    <col min="14601" max="14601" width="6.88671875" style="47" customWidth="1"/>
    <col min="14602" max="14602" width="1.6640625" style="47" customWidth="1"/>
    <col min="14603" max="14603" width="10.77734375" style="47" customWidth="1"/>
    <col min="14604" max="14604" width="0.77734375" style="47" customWidth="1"/>
    <col min="14605" max="14605" width="6.77734375" style="47" customWidth="1"/>
    <col min="14606" max="14606" width="1.88671875" style="47" customWidth="1"/>
    <col min="14607" max="14607" width="6.109375" style="47" customWidth="1"/>
    <col min="14608" max="14608" width="1.109375" style="47" customWidth="1"/>
    <col min="14609" max="14609" width="11.5546875" style="47"/>
    <col min="14610" max="14610" width="1.44140625" style="47" customWidth="1"/>
    <col min="14611" max="14611" width="7.33203125" style="47" customWidth="1"/>
    <col min="14612" max="14612" width="1.44140625" style="47" customWidth="1"/>
    <col min="14613" max="14613" width="6.109375" style="47" customWidth="1"/>
    <col min="14614" max="14614" width="1.109375" style="47" customWidth="1"/>
    <col min="14615" max="14615" width="11.5546875" style="47"/>
    <col min="14616" max="14616" width="1.109375" style="47" customWidth="1"/>
    <col min="14617" max="14617" width="7.33203125" style="47" customWidth="1"/>
    <col min="14618" max="14618" width="1.44140625" style="47" customWidth="1"/>
    <col min="14619" max="14619" width="6.109375" style="47" customWidth="1"/>
    <col min="14620" max="14620" width="1.109375" style="47" customWidth="1"/>
    <col min="14621" max="14621" width="11.5546875" style="47"/>
    <col min="14622" max="14622" width="0.77734375" style="47" customWidth="1"/>
    <col min="14623" max="14623" width="7.33203125" style="47" customWidth="1"/>
    <col min="14624" max="14624" width="1.5546875" style="47" customWidth="1"/>
    <col min="14625" max="14625" width="7.6640625" style="47" customWidth="1"/>
    <col min="14626" max="14627" width="1.44140625" style="47" customWidth="1"/>
    <col min="14628" max="14628" width="13.109375" style="47" customWidth="1"/>
    <col min="14629" max="14629" width="1.44140625" style="47" customWidth="1"/>
    <col min="14630" max="14630" width="8.44140625" style="47" customWidth="1"/>
    <col min="14631" max="14631" width="1.44140625" style="47" customWidth="1"/>
    <col min="14632" max="14632" width="7.6640625" style="47" customWidth="1"/>
    <col min="14633" max="14633" width="1.44140625" style="47" customWidth="1"/>
    <col min="14634" max="14634" width="13.109375" style="47" customWidth="1"/>
    <col min="14635" max="14635" width="1.44140625" style="47" customWidth="1"/>
    <col min="14636" max="14636" width="8.44140625" style="47" customWidth="1"/>
    <col min="14637" max="14637" width="1.44140625" style="47" customWidth="1"/>
    <col min="14638" max="14638" width="8.44140625" style="47" customWidth="1"/>
    <col min="14639" max="14639" width="1.44140625" style="47" customWidth="1"/>
    <col min="14640" max="14640" width="13.109375" style="47" customWidth="1"/>
    <col min="14641" max="14641" width="1.44140625" style="47" customWidth="1"/>
    <col min="14642" max="14642" width="8.44140625" style="47" customWidth="1"/>
    <col min="14643" max="14643" width="1.44140625" style="47" customWidth="1"/>
    <col min="14644" max="14644" width="8.44140625" style="47" customWidth="1"/>
    <col min="14645" max="14645" width="1.44140625" style="47" customWidth="1"/>
    <col min="14646" max="14646" width="11.5546875" style="47"/>
    <col min="14647" max="14647" width="1.44140625" style="47" customWidth="1"/>
    <col min="14648" max="14648" width="8.44140625" style="47" customWidth="1"/>
    <col min="14649" max="14649" width="1.44140625" style="47" customWidth="1"/>
    <col min="14650" max="14650" width="8.44140625" style="47" customWidth="1"/>
    <col min="14651" max="14651" width="1.44140625" style="47" customWidth="1"/>
    <col min="14652" max="14652" width="13.109375" style="47" customWidth="1"/>
    <col min="14653" max="14653" width="1.44140625" style="47" customWidth="1"/>
    <col min="14654" max="14654" width="4.5546875" style="47" customWidth="1"/>
    <col min="14655" max="14655" width="4.88671875" style="47" customWidth="1"/>
    <col min="14656" max="14656" width="8.44140625" style="47" customWidth="1"/>
    <col min="14657" max="14657" width="1.44140625" style="47" customWidth="1"/>
    <col min="14658" max="14658" width="11.5546875" style="47"/>
    <col min="14659" max="14659" width="1.44140625" style="47" customWidth="1"/>
    <col min="14660" max="14660" width="11.5546875" style="47"/>
    <col min="14661" max="14661" width="1.44140625" style="47" customWidth="1"/>
    <col min="14662" max="14662" width="11.5546875" style="47"/>
    <col min="14663" max="14663" width="1.44140625" style="47" customWidth="1"/>
    <col min="14664" max="14664" width="11.5546875" style="47"/>
    <col min="14665" max="14665" width="1.44140625" style="47" customWidth="1"/>
    <col min="14666" max="14666" width="11.5546875" style="47"/>
    <col min="14667" max="14667" width="1.44140625" style="47" customWidth="1"/>
    <col min="14668" max="14668" width="11.5546875" style="47"/>
    <col min="14669" max="14669" width="1.44140625" style="47" customWidth="1"/>
    <col min="14670" max="14670" width="11.5546875" style="47"/>
    <col min="14671" max="14671" width="1.44140625" style="47" customWidth="1"/>
    <col min="14672" max="14672" width="11.5546875" style="47"/>
    <col min="14673" max="14673" width="1.44140625" style="47" customWidth="1"/>
    <col min="14674" max="14848" width="11.5546875" style="47"/>
    <col min="14849" max="14849" width="3.77734375" style="47" customWidth="1"/>
    <col min="14850" max="14850" width="1.44140625" style="47" customWidth="1"/>
    <col min="14851" max="14851" width="13.109375" style="47" customWidth="1"/>
    <col min="14852" max="14852" width="1.109375" style="47" customWidth="1"/>
    <col min="14853" max="14853" width="11.5546875" style="47"/>
    <col min="14854" max="14854" width="1.44140625" style="47" customWidth="1"/>
    <col min="14855" max="14855" width="6.88671875" style="47" customWidth="1"/>
    <col min="14856" max="14856" width="1.44140625" style="47" customWidth="1"/>
    <col min="14857" max="14857" width="6.88671875" style="47" customWidth="1"/>
    <col min="14858" max="14858" width="1.6640625" style="47" customWidth="1"/>
    <col min="14859" max="14859" width="10.77734375" style="47" customWidth="1"/>
    <col min="14860" max="14860" width="0.77734375" style="47" customWidth="1"/>
    <col min="14861" max="14861" width="6.77734375" style="47" customWidth="1"/>
    <col min="14862" max="14862" width="1.88671875" style="47" customWidth="1"/>
    <col min="14863" max="14863" width="6.109375" style="47" customWidth="1"/>
    <col min="14864" max="14864" width="1.109375" style="47" customWidth="1"/>
    <col min="14865" max="14865" width="11.5546875" style="47"/>
    <col min="14866" max="14866" width="1.44140625" style="47" customWidth="1"/>
    <col min="14867" max="14867" width="7.33203125" style="47" customWidth="1"/>
    <col min="14868" max="14868" width="1.44140625" style="47" customWidth="1"/>
    <col min="14869" max="14869" width="6.109375" style="47" customWidth="1"/>
    <col min="14870" max="14870" width="1.109375" style="47" customWidth="1"/>
    <col min="14871" max="14871" width="11.5546875" style="47"/>
    <col min="14872" max="14872" width="1.109375" style="47" customWidth="1"/>
    <col min="14873" max="14873" width="7.33203125" style="47" customWidth="1"/>
    <col min="14874" max="14874" width="1.44140625" style="47" customWidth="1"/>
    <col min="14875" max="14875" width="6.109375" style="47" customWidth="1"/>
    <col min="14876" max="14876" width="1.109375" style="47" customWidth="1"/>
    <col min="14877" max="14877" width="11.5546875" style="47"/>
    <col min="14878" max="14878" width="0.77734375" style="47" customWidth="1"/>
    <col min="14879" max="14879" width="7.33203125" style="47" customWidth="1"/>
    <col min="14880" max="14880" width="1.5546875" style="47" customWidth="1"/>
    <col min="14881" max="14881" width="7.6640625" style="47" customWidth="1"/>
    <col min="14882" max="14883" width="1.44140625" style="47" customWidth="1"/>
    <col min="14884" max="14884" width="13.109375" style="47" customWidth="1"/>
    <col min="14885" max="14885" width="1.44140625" style="47" customWidth="1"/>
    <col min="14886" max="14886" width="8.44140625" style="47" customWidth="1"/>
    <col min="14887" max="14887" width="1.44140625" style="47" customWidth="1"/>
    <col min="14888" max="14888" width="7.6640625" style="47" customWidth="1"/>
    <col min="14889" max="14889" width="1.44140625" style="47" customWidth="1"/>
    <col min="14890" max="14890" width="13.109375" style="47" customWidth="1"/>
    <col min="14891" max="14891" width="1.44140625" style="47" customWidth="1"/>
    <col min="14892" max="14892" width="8.44140625" style="47" customWidth="1"/>
    <col min="14893" max="14893" width="1.44140625" style="47" customWidth="1"/>
    <col min="14894" max="14894" width="8.44140625" style="47" customWidth="1"/>
    <col min="14895" max="14895" width="1.44140625" style="47" customWidth="1"/>
    <col min="14896" max="14896" width="13.109375" style="47" customWidth="1"/>
    <col min="14897" max="14897" width="1.44140625" style="47" customWidth="1"/>
    <col min="14898" max="14898" width="8.44140625" style="47" customWidth="1"/>
    <col min="14899" max="14899" width="1.44140625" style="47" customWidth="1"/>
    <col min="14900" max="14900" width="8.44140625" style="47" customWidth="1"/>
    <col min="14901" max="14901" width="1.44140625" style="47" customWidth="1"/>
    <col min="14902" max="14902" width="11.5546875" style="47"/>
    <col min="14903" max="14903" width="1.44140625" style="47" customWidth="1"/>
    <col min="14904" max="14904" width="8.44140625" style="47" customWidth="1"/>
    <col min="14905" max="14905" width="1.44140625" style="47" customWidth="1"/>
    <col min="14906" max="14906" width="8.44140625" style="47" customWidth="1"/>
    <col min="14907" max="14907" width="1.44140625" style="47" customWidth="1"/>
    <col min="14908" max="14908" width="13.109375" style="47" customWidth="1"/>
    <col min="14909" max="14909" width="1.44140625" style="47" customWidth="1"/>
    <col min="14910" max="14910" width="4.5546875" style="47" customWidth="1"/>
    <col min="14911" max="14911" width="4.88671875" style="47" customWidth="1"/>
    <col min="14912" max="14912" width="8.44140625" style="47" customWidth="1"/>
    <col min="14913" max="14913" width="1.44140625" style="47" customWidth="1"/>
    <col min="14914" max="14914" width="11.5546875" style="47"/>
    <col min="14915" max="14915" width="1.44140625" style="47" customWidth="1"/>
    <col min="14916" max="14916" width="11.5546875" style="47"/>
    <col min="14917" max="14917" width="1.44140625" style="47" customWidth="1"/>
    <col min="14918" max="14918" width="11.5546875" style="47"/>
    <col min="14919" max="14919" width="1.44140625" style="47" customWidth="1"/>
    <col min="14920" max="14920" width="11.5546875" style="47"/>
    <col min="14921" max="14921" width="1.44140625" style="47" customWidth="1"/>
    <col min="14922" max="14922" width="11.5546875" style="47"/>
    <col min="14923" max="14923" width="1.44140625" style="47" customWidth="1"/>
    <col min="14924" max="14924" width="11.5546875" style="47"/>
    <col min="14925" max="14925" width="1.44140625" style="47" customWidth="1"/>
    <col min="14926" max="14926" width="11.5546875" style="47"/>
    <col min="14927" max="14927" width="1.44140625" style="47" customWidth="1"/>
    <col min="14928" max="14928" width="11.5546875" style="47"/>
    <col min="14929" max="14929" width="1.44140625" style="47" customWidth="1"/>
    <col min="14930" max="15104" width="11.5546875" style="47"/>
    <col min="15105" max="15105" width="3.77734375" style="47" customWidth="1"/>
    <col min="15106" max="15106" width="1.44140625" style="47" customWidth="1"/>
    <col min="15107" max="15107" width="13.109375" style="47" customWidth="1"/>
    <col min="15108" max="15108" width="1.109375" style="47" customWidth="1"/>
    <col min="15109" max="15109" width="11.5546875" style="47"/>
    <col min="15110" max="15110" width="1.44140625" style="47" customWidth="1"/>
    <col min="15111" max="15111" width="6.88671875" style="47" customWidth="1"/>
    <col min="15112" max="15112" width="1.44140625" style="47" customWidth="1"/>
    <col min="15113" max="15113" width="6.88671875" style="47" customWidth="1"/>
    <col min="15114" max="15114" width="1.6640625" style="47" customWidth="1"/>
    <col min="15115" max="15115" width="10.77734375" style="47" customWidth="1"/>
    <col min="15116" max="15116" width="0.77734375" style="47" customWidth="1"/>
    <col min="15117" max="15117" width="6.77734375" style="47" customWidth="1"/>
    <col min="15118" max="15118" width="1.88671875" style="47" customWidth="1"/>
    <col min="15119" max="15119" width="6.109375" style="47" customWidth="1"/>
    <col min="15120" max="15120" width="1.109375" style="47" customWidth="1"/>
    <col min="15121" max="15121" width="11.5546875" style="47"/>
    <col min="15122" max="15122" width="1.44140625" style="47" customWidth="1"/>
    <col min="15123" max="15123" width="7.33203125" style="47" customWidth="1"/>
    <col min="15124" max="15124" width="1.44140625" style="47" customWidth="1"/>
    <col min="15125" max="15125" width="6.109375" style="47" customWidth="1"/>
    <col min="15126" max="15126" width="1.109375" style="47" customWidth="1"/>
    <col min="15127" max="15127" width="11.5546875" style="47"/>
    <col min="15128" max="15128" width="1.109375" style="47" customWidth="1"/>
    <col min="15129" max="15129" width="7.33203125" style="47" customWidth="1"/>
    <col min="15130" max="15130" width="1.44140625" style="47" customWidth="1"/>
    <col min="15131" max="15131" width="6.109375" style="47" customWidth="1"/>
    <col min="15132" max="15132" width="1.109375" style="47" customWidth="1"/>
    <col min="15133" max="15133" width="11.5546875" style="47"/>
    <col min="15134" max="15134" width="0.77734375" style="47" customWidth="1"/>
    <col min="15135" max="15135" width="7.33203125" style="47" customWidth="1"/>
    <col min="15136" max="15136" width="1.5546875" style="47" customWidth="1"/>
    <col min="15137" max="15137" width="7.6640625" style="47" customWidth="1"/>
    <col min="15138" max="15139" width="1.44140625" style="47" customWidth="1"/>
    <col min="15140" max="15140" width="13.109375" style="47" customWidth="1"/>
    <col min="15141" max="15141" width="1.44140625" style="47" customWidth="1"/>
    <col min="15142" max="15142" width="8.44140625" style="47" customWidth="1"/>
    <col min="15143" max="15143" width="1.44140625" style="47" customWidth="1"/>
    <col min="15144" max="15144" width="7.6640625" style="47" customWidth="1"/>
    <col min="15145" max="15145" width="1.44140625" style="47" customWidth="1"/>
    <col min="15146" max="15146" width="13.109375" style="47" customWidth="1"/>
    <col min="15147" max="15147" width="1.44140625" style="47" customWidth="1"/>
    <col min="15148" max="15148" width="8.44140625" style="47" customWidth="1"/>
    <col min="15149" max="15149" width="1.44140625" style="47" customWidth="1"/>
    <col min="15150" max="15150" width="8.44140625" style="47" customWidth="1"/>
    <col min="15151" max="15151" width="1.44140625" style="47" customWidth="1"/>
    <col min="15152" max="15152" width="13.109375" style="47" customWidth="1"/>
    <col min="15153" max="15153" width="1.44140625" style="47" customWidth="1"/>
    <col min="15154" max="15154" width="8.44140625" style="47" customWidth="1"/>
    <col min="15155" max="15155" width="1.44140625" style="47" customWidth="1"/>
    <col min="15156" max="15156" width="8.44140625" style="47" customWidth="1"/>
    <col min="15157" max="15157" width="1.44140625" style="47" customWidth="1"/>
    <col min="15158" max="15158" width="11.5546875" style="47"/>
    <col min="15159" max="15159" width="1.44140625" style="47" customWidth="1"/>
    <col min="15160" max="15160" width="8.44140625" style="47" customWidth="1"/>
    <col min="15161" max="15161" width="1.44140625" style="47" customWidth="1"/>
    <col min="15162" max="15162" width="8.44140625" style="47" customWidth="1"/>
    <col min="15163" max="15163" width="1.44140625" style="47" customWidth="1"/>
    <col min="15164" max="15164" width="13.109375" style="47" customWidth="1"/>
    <col min="15165" max="15165" width="1.44140625" style="47" customWidth="1"/>
    <col min="15166" max="15166" width="4.5546875" style="47" customWidth="1"/>
    <col min="15167" max="15167" width="4.88671875" style="47" customWidth="1"/>
    <col min="15168" max="15168" width="8.44140625" style="47" customWidth="1"/>
    <col min="15169" max="15169" width="1.44140625" style="47" customWidth="1"/>
    <col min="15170" max="15170" width="11.5546875" style="47"/>
    <col min="15171" max="15171" width="1.44140625" style="47" customWidth="1"/>
    <col min="15172" max="15172" width="11.5546875" style="47"/>
    <col min="15173" max="15173" width="1.44140625" style="47" customWidth="1"/>
    <col min="15174" max="15174" width="11.5546875" style="47"/>
    <col min="15175" max="15175" width="1.44140625" style="47" customWidth="1"/>
    <col min="15176" max="15176" width="11.5546875" style="47"/>
    <col min="15177" max="15177" width="1.44140625" style="47" customWidth="1"/>
    <col min="15178" max="15178" width="11.5546875" style="47"/>
    <col min="15179" max="15179" width="1.44140625" style="47" customWidth="1"/>
    <col min="15180" max="15180" width="11.5546875" style="47"/>
    <col min="15181" max="15181" width="1.44140625" style="47" customWidth="1"/>
    <col min="15182" max="15182" width="11.5546875" style="47"/>
    <col min="15183" max="15183" width="1.44140625" style="47" customWidth="1"/>
    <col min="15184" max="15184" width="11.5546875" style="47"/>
    <col min="15185" max="15185" width="1.44140625" style="47" customWidth="1"/>
    <col min="15186" max="15360" width="11.5546875" style="47"/>
    <col min="15361" max="15361" width="3.77734375" style="47" customWidth="1"/>
    <col min="15362" max="15362" width="1.44140625" style="47" customWidth="1"/>
    <col min="15363" max="15363" width="13.109375" style="47" customWidth="1"/>
    <col min="15364" max="15364" width="1.109375" style="47" customWidth="1"/>
    <col min="15365" max="15365" width="11.5546875" style="47"/>
    <col min="15366" max="15366" width="1.44140625" style="47" customWidth="1"/>
    <col min="15367" max="15367" width="6.88671875" style="47" customWidth="1"/>
    <col min="15368" max="15368" width="1.44140625" style="47" customWidth="1"/>
    <col min="15369" max="15369" width="6.88671875" style="47" customWidth="1"/>
    <col min="15370" max="15370" width="1.6640625" style="47" customWidth="1"/>
    <col min="15371" max="15371" width="10.77734375" style="47" customWidth="1"/>
    <col min="15372" max="15372" width="0.77734375" style="47" customWidth="1"/>
    <col min="15373" max="15373" width="6.77734375" style="47" customWidth="1"/>
    <col min="15374" max="15374" width="1.88671875" style="47" customWidth="1"/>
    <col min="15375" max="15375" width="6.109375" style="47" customWidth="1"/>
    <col min="15376" max="15376" width="1.109375" style="47" customWidth="1"/>
    <col min="15377" max="15377" width="11.5546875" style="47"/>
    <col min="15378" max="15378" width="1.44140625" style="47" customWidth="1"/>
    <col min="15379" max="15379" width="7.33203125" style="47" customWidth="1"/>
    <col min="15380" max="15380" width="1.44140625" style="47" customWidth="1"/>
    <col min="15381" max="15381" width="6.109375" style="47" customWidth="1"/>
    <col min="15382" max="15382" width="1.109375" style="47" customWidth="1"/>
    <col min="15383" max="15383" width="11.5546875" style="47"/>
    <col min="15384" max="15384" width="1.109375" style="47" customWidth="1"/>
    <col min="15385" max="15385" width="7.33203125" style="47" customWidth="1"/>
    <col min="15386" max="15386" width="1.44140625" style="47" customWidth="1"/>
    <col min="15387" max="15387" width="6.109375" style="47" customWidth="1"/>
    <col min="15388" max="15388" width="1.109375" style="47" customWidth="1"/>
    <col min="15389" max="15389" width="11.5546875" style="47"/>
    <col min="15390" max="15390" width="0.77734375" style="47" customWidth="1"/>
    <col min="15391" max="15391" width="7.33203125" style="47" customWidth="1"/>
    <col min="15392" max="15392" width="1.5546875" style="47" customWidth="1"/>
    <col min="15393" max="15393" width="7.6640625" style="47" customWidth="1"/>
    <col min="15394" max="15395" width="1.44140625" style="47" customWidth="1"/>
    <col min="15396" max="15396" width="13.109375" style="47" customWidth="1"/>
    <col min="15397" max="15397" width="1.44140625" style="47" customWidth="1"/>
    <col min="15398" max="15398" width="8.44140625" style="47" customWidth="1"/>
    <col min="15399" max="15399" width="1.44140625" style="47" customWidth="1"/>
    <col min="15400" max="15400" width="7.6640625" style="47" customWidth="1"/>
    <col min="15401" max="15401" width="1.44140625" style="47" customWidth="1"/>
    <col min="15402" max="15402" width="13.109375" style="47" customWidth="1"/>
    <col min="15403" max="15403" width="1.44140625" style="47" customWidth="1"/>
    <col min="15404" max="15404" width="8.44140625" style="47" customWidth="1"/>
    <col min="15405" max="15405" width="1.44140625" style="47" customWidth="1"/>
    <col min="15406" max="15406" width="8.44140625" style="47" customWidth="1"/>
    <col min="15407" max="15407" width="1.44140625" style="47" customWidth="1"/>
    <col min="15408" max="15408" width="13.109375" style="47" customWidth="1"/>
    <col min="15409" max="15409" width="1.44140625" style="47" customWidth="1"/>
    <col min="15410" max="15410" width="8.44140625" style="47" customWidth="1"/>
    <col min="15411" max="15411" width="1.44140625" style="47" customWidth="1"/>
    <col min="15412" max="15412" width="8.44140625" style="47" customWidth="1"/>
    <col min="15413" max="15413" width="1.44140625" style="47" customWidth="1"/>
    <col min="15414" max="15414" width="11.5546875" style="47"/>
    <col min="15415" max="15415" width="1.44140625" style="47" customWidth="1"/>
    <col min="15416" max="15416" width="8.44140625" style="47" customWidth="1"/>
    <col min="15417" max="15417" width="1.44140625" style="47" customWidth="1"/>
    <col min="15418" max="15418" width="8.44140625" style="47" customWidth="1"/>
    <col min="15419" max="15419" width="1.44140625" style="47" customWidth="1"/>
    <col min="15420" max="15420" width="13.109375" style="47" customWidth="1"/>
    <col min="15421" max="15421" width="1.44140625" style="47" customWidth="1"/>
    <col min="15422" max="15422" width="4.5546875" style="47" customWidth="1"/>
    <col min="15423" max="15423" width="4.88671875" style="47" customWidth="1"/>
    <col min="15424" max="15424" width="8.44140625" style="47" customWidth="1"/>
    <col min="15425" max="15425" width="1.44140625" style="47" customWidth="1"/>
    <col min="15426" max="15426" width="11.5546875" style="47"/>
    <col min="15427" max="15427" width="1.44140625" style="47" customWidth="1"/>
    <col min="15428" max="15428" width="11.5546875" style="47"/>
    <col min="15429" max="15429" width="1.44140625" style="47" customWidth="1"/>
    <col min="15430" max="15430" width="11.5546875" style="47"/>
    <col min="15431" max="15431" width="1.44140625" style="47" customWidth="1"/>
    <col min="15432" max="15432" width="11.5546875" style="47"/>
    <col min="15433" max="15433" width="1.44140625" style="47" customWidth="1"/>
    <col min="15434" max="15434" width="11.5546875" style="47"/>
    <col min="15435" max="15435" width="1.44140625" style="47" customWidth="1"/>
    <col min="15436" max="15436" width="11.5546875" style="47"/>
    <col min="15437" max="15437" width="1.44140625" style="47" customWidth="1"/>
    <col min="15438" max="15438" width="11.5546875" style="47"/>
    <col min="15439" max="15439" width="1.44140625" style="47" customWidth="1"/>
    <col min="15440" max="15440" width="11.5546875" style="47"/>
    <col min="15441" max="15441" width="1.44140625" style="47" customWidth="1"/>
    <col min="15442" max="15616" width="11.5546875" style="47"/>
    <col min="15617" max="15617" width="3.77734375" style="47" customWidth="1"/>
    <col min="15618" max="15618" width="1.44140625" style="47" customWidth="1"/>
    <col min="15619" max="15619" width="13.109375" style="47" customWidth="1"/>
    <col min="15620" max="15620" width="1.109375" style="47" customWidth="1"/>
    <col min="15621" max="15621" width="11.5546875" style="47"/>
    <col min="15622" max="15622" width="1.44140625" style="47" customWidth="1"/>
    <col min="15623" max="15623" width="6.88671875" style="47" customWidth="1"/>
    <col min="15624" max="15624" width="1.44140625" style="47" customWidth="1"/>
    <col min="15625" max="15625" width="6.88671875" style="47" customWidth="1"/>
    <col min="15626" max="15626" width="1.6640625" style="47" customWidth="1"/>
    <col min="15627" max="15627" width="10.77734375" style="47" customWidth="1"/>
    <col min="15628" max="15628" width="0.77734375" style="47" customWidth="1"/>
    <col min="15629" max="15629" width="6.77734375" style="47" customWidth="1"/>
    <col min="15630" max="15630" width="1.88671875" style="47" customWidth="1"/>
    <col min="15631" max="15631" width="6.109375" style="47" customWidth="1"/>
    <col min="15632" max="15632" width="1.109375" style="47" customWidth="1"/>
    <col min="15633" max="15633" width="11.5546875" style="47"/>
    <col min="15634" max="15634" width="1.44140625" style="47" customWidth="1"/>
    <col min="15635" max="15635" width="7.33203125" style="47" customWidth="1"/>
    <col min="15636" max="15636" width="1.44140625" style="47" customWidth="1"/>
    <col min="15637" max="15637" width="6.109375" style="47" customWidth="1"/>
    <col min="15638" max="15638" width="1.109375" style="47" customWidth="1"/>
    <col min="15639" max="15639" width="11.5546875" style="47"/>
    <col min="15640" max="15640" width="1.109375" style="47" customWidth="1"/>
    <col min="15641" max="15641" width="7.33203125" style="47" customWidth="1"/>
    <col min="15642" max="15642" width="1.44140625" style="47" customWidth="1"/>
    <col min="15643" max="15643" width="6.109375" style="47" customWidth="1"/>
    <col min="15644" max="15644" width="1.109375" style="47" customWidth="1"/>
    <col min="15645" max="15645" width="11.5546875" style="47"/>
    <col min="15646" max="15646" width="0.77734375" style="47" customWidth="1"/>
    <col min="15647" max="15647" width="7.33203125" style="47" customWidth="1"/>
    <col min="15648" max="15648" width="1.5546875" style="47" customWidth="1"/>
    <col min="15649" max="15649" width="7.6640625" style="47" customWidth="1"/>
    <col min="15650" max="15651" width="1.44140625" style="47" customWidth="1"/>
    <col min="15652" max="15652" width="13.109375" style="47" customWidth="1"/>
    <col min="15653" max="15653" width="1.44140625" style="47" customWidth="1"/>
    <col min="15654" max="15654" width="8.44140625" style="47" customWidth="1"/>
    <col min="15655" max="15655" width="1.44140625" style="47" customWidth="1"/>
    <col min="15656" max="15656" width="7.6640625" style="47" customWidth="1"/>
    <col min="15657" max="15657" width="1.44140625" style="47" customWidth="1"/>
    <col min="15658" max="15658" width="13.109375" style="47" customWidth="1"/>
    <col min="15659" max="15659" width="1.44140625" style="47" customWidth="1"/>
    <col min="15660" max="15660" width="8.44140625" style="47" customWidth="1"/>
    <col min="15661" max="15661" width="1.44140625" style="47" customWidth="1"/>
    <col min="15662" max="15662" width="8.44140625" style="47" customWidth="1"/>
    <col min="15663" max="15663" width="1.44140625" style="47" customWidth="1"/>
    <col min="15664" max="15664" width="13.109375" style="47" customWidth="1"/>
    <col min="15665" max="15665" width="1.44140625" style="47" customWidth="1"/>
    <col min="15666" max="15666" width="8.44140625" style="47" customWidth="1"/>
    <col min="15667" max="15667" width="1.44140625" style="47" customWidth="1"/>
    <col min="15668" max="15668" width="8.44140625" style="47" customWidth="1"/>
    <col min="15669" max="15669" width="1.44140625" style="47" customWidth="1"/>
    <col min="15670" max="15670" width="11.5546875" style="47"/>
    <col min="15671" max="15671" width="1.44140625" style="47" customWidth="1"/>
    <col min="15672" max="15672" width="8.44140625" style="47" customWidth="1"/>
    <col min="15673" max="15673" width="1.44140625" style="47" customWidth="1"/>
    <col min="15674" max="15674" width="8.44140625" style="47" customWidth="1"/>
    <col min="15675" max="15675" width="1.44140625" style="47" customWidth="1"/>
    <col min="15676" max="15676" width="13.109375" style="47" customWidth="1"/>
    <col min="15677" max="15677" width="1.44140625" style="47" customWidth="1"/>
    <col min="15678" max="15678" width="4.5546875" style="47" customWidth="1"/>
    <col min="15679" max="15679" width="4.88671875" style="47" customWidth="1"/>
    <col min="15680" max="15680" width="8.44140625" style="47" customWidth="1"/>
    <col min="15681" max="15681" width="1.44140625" style="47" customWidth="1"/>
    <col min="15682" max="15682" width="11.5546875" style="47"/>
    <col min="15683" max="15683" width="1.44140625" style="47" customWidth="1"/>
    <col min="15684" max="15684" width="11.5546875" style="47"/>
    <col min="15685" max="15685" width="1.44140625" style="47" customWidth="1"/>
    <col min="15686" max="15686" width="11.5546875" style="47"/>
    <col min="15687" max="15687" width="1.44140625" style="47" customWidth="1"/>
    <col min="15688" max="15688" width="11.5546875" style="47"/>
    <col min="15689" max="15689" width="1.44140625" style="47" customWidth="1"/>
    <col min="15690" max="15690" width="11.5546875" style="47"/>
    <col min="15691" max="15691" width="1.44140625" style="47" customWidth="1"/>
    <col min="15692" max="15692" width="11.5546875" style="47"/>
    <col min="15693" max="15693" width="1.44140625" style="47" customWidth="1"/>
    <col min="15694" max="15694" width="11.5546875" style="47"/>
    <col min="15695" max="15695" width="1.44140625" style="47" customWidth="1"/>
    <col min="15696" max="15696" width="11.5546875" style="47"/>
    <col min="15697" max="15697" width="1.44140625" style="47" customWidth="1"/>
    <col min="15698" max="15872" width="11.5546875" style="47"/>
    <col min="15873" max="15873" width="3.77734375" style="47" customWidth="1"/>
    <col min="15874" max="15874" width="1.44140625" style="47" customWidth="1"/>
    <col min="15875" max="15875" width="13.109375" style="47" customWidth="1"/>
    <col min="15876" max="15876" width="1.109375" style="47" customWidth="1"/>
    <col min="15877" max="15877" width="11.5546875" style="47"/>
    <col min="15878" max="15878" width="1.44140625" style="47" customWidth="1"/>
    <col min="15879" max="15879" width="6.88671875" style="47" customWidth="1"/>
    <col min="15880" max="15880" width="1.44140625" style="47" customWidth="1"/>
    <col min="15881" max="15881" width="6.88671875" style="47" customWidth="1"/>
    <col min="15882" max="15882" width="1.6640625" style="47" customWidth="1"/>
    <col min="15883" max="15883" width="10.77734375" style="47" customWidth="1"/>
    <col min="15884" max="15884" width="0.77734375" style="47" customWidth="1"/>
    <col min="15885" max="15885" width="6.77734375" style="47" customWidth="1"/>
    <col min="15886" max="15886" width="1.88671875" style="47" customWidth="1"/>
    <col min="15887" max="15887" width="6.109375" style="47" customWidth="1"/>
    <col min="15888" max="15888" width="1.109375" style="47" customWidth="1"/>
    <col min="15889" max="15889" width="11.5546875" style="47"/>
    <col min="15890" max="15890" width="1.44140625" style="47" customWidth="1"/>
    <col min="15891" max="15891" width="7.33203125" style="47" customWidth="1"/>
    <col min="15892" max="15892" width="1.44140625" style="47" customWidth="1"/>
    <col min="15893" max="15893" width="6.109375" style="47" customWidth="1"/>
    <col min="15894" max="15894" width="1.109375" style="47" customWidth="1"/>
    <col min="15895" max="15895" width="11.5546875" style="47"/>
    <col min="15896" max="15896" width="1.109375" style="47" customWidth="1"/>
    <col min="15897" max="15897" width="7.33203125" style="47" customWidth="1"/>
    <col min="15898" max="15898" width="1.44140625" style="47" customWidth="1"/>
    <col min="15899" max="15899" width="6.109375" style="47" customWidth="1"/>
    <col min="15900" max="15900" width="1.109375" style="47" customWidth="1"/>
    <col min="15901" max="15901" width="11.5546875" style="47"/>
    <col min="15902" max="15902" width="0.77734375" style="47" customWidth="1"/>
    <col min="15903" max="15903" width="7.33203125" style="47" customWidth="1"/>
    <col min="15904" max="15904" width="1.5546875" style="47" customWidth="1"/>
    <col min="15905" max="15905" width="7.6640625" style="47" customWidth="1"/>
    <col min="15906" max="15907" width="1.44140625" style="47" customWidth="1"/>
    <col min="15908" max="15908" width="13.109375" style="47" customWidth="1"/>
    <col min="15909" max="15909" width="1.44140625" style="47" customWidth="1"/>
    <col min="15910" max="15910" width="8.44140625" style="47" customWidth="1"/>
    <col min="15911" max="15911" width="1.44140625" style="47" customWidth="1"/>
    <col min="15912" max="15912" width="7.6640625" style="47" customWidth="1"/>
    <col min="15913" max="15913" width="1.44140625" style="47" customWidth="1"/>
    <col min="15914" max="15914" width="13.109375" style="47" customWidth="1"/>
    <col min="15915" max="15915" width="1.44140625" style="47" customWidth="1"/>
    <col min="15916" max="15916" width="8.44140625" style="47" customWidth="1"/>
    <col min="15917" max="15917" width="1.44140625" style="47" customWidth="1"/>
    <col min="15918" max="15918" width="8.44140625" style="47" customWidth="1"/>
    <col min="15919" max="15919" width="1.44140625" style="47" customWidth="1"/>
    <col min="15920" max="15920" width="13.109375" style="47" customWidth="1"/>
    <col min="15921" max="15921" width="1.44140625" style="47" customWidth="1"/>
    <col min="15922" max="15922" width="8.44140625" style="47" customWidth="1"/>
    <col min="15923" max="15923" width="1.44140625" style="47" customWidth="1"/>
    <col min="15924" max="15924" width="8.44140625" style="47" customWidth="1"/>
    <col min="15925" max="15925" width="1.44140625" style="47" customWidth="1"/>
    <col min="15926" max="15926" width="11.5546875" style="47"/>
    <col min="15927" max="15927" width="1.44140625" style="47" customWidth="1"/>
    <col min="15928" max="15928" width="8.44140625" style="47" customWidth="1"/>
    <col min="15929" max="15929" width="1.44140625" style="47" customWidth="1"/>
    <col min="15930" max="15930" width="8.44140625" style="47" customWidth="1"/>
    <col min="15931" max="15931" width="1.44140625" style="47" customWidth="1"/>
    <col min="15932" max="15932" width="13.109375" style="47" customWidth="1"/>
    <col min="15933" max="15933" width="1.44140625" style="47" customWidth="1"/>
    <col min="15934" max="15934" width="4.5546875" style="47" customWidth="1"/>
    <col min="15935" max="15935" width="4.88671875" style="47" customWidth="1"/>
    <col min="15936" max="15936" width="8.44140625" style="47" customWidth="1"/>
    <col min="15937" max="15937" width="1.44140625" style="47" customWidth="1"/>
    <col min="15938" max="15938" width="11.5546875" style="47"/>
    <col min="15939" max="15939" width="1.44140625" style="47" customWidth="1"/>
    <col min="15940" max="15940" width="11.5546875" style="47"/>
    <col min="15941" max="15941" width="1.44140625" style="47" customWidth="1"/>
    <col min="15942" max="15942" width="11.5546875" style="47"/>
    <col min="15943" max="15943" width="1.44140625" style="47" customWidth="1"/>
    <col min="15944" max="15944" width="11.5546875" style="47"/>
    <col min="15945" max="15945" width="1.44140625" style="47" customWidth="1"/>
    <col min="15946" max="15946" width="11.5546875" style="47"/>
    <col min="15947" max="15947" width="1.44140625" style="47" customWidth="1"/>
    <col min="15948" max="15948" width="11.5546875" style="47"/>
    <col min="15949" max="15949" width="1.44140625" style="47" customWidth="1"/>
    <col min="15950" max="15950" width="11.5546875" style="47"/>
    <col min="15951" max="15951" width="1.44140625" style="47" customWidth="1"/>
    <col min="15952" max="15952" width="11.5546875" style="47"/>
    <col min="15953" max="15953" width="1.44140625" style="47" customWidth="1"/>
    <col min="15954" max="16128" width="11.5546875" style="47"/>
    <col min="16129" max="16129" width="3.77734375" style="47" customWidth="1"/>
    <col min="16130" max="16130" width="1.44140625" style="47" customWidth="1"/>
    <col min="16131" max="16131" width="13.109375" style="47" customWidth="1"/>
    <col min="16132" max="16132" width="1.109375" style="47" customWidth="1"/>
    <col min="16133" max="16133" width="11.5546875" style="47"/>
    <col min="16134" max="16134" width="1.44140625" style="47" customWidth="1"/>
    <col min="16135" max="16135" width="6.88671875" style="47" customWidth="1"/>
    <col min="16136" max="16136" width="1.44140625" style="47" customWidth="1"/>
    <col min="16137" max="16137" width="6.88671875" style="47" customWidth="1"/>
    <col min="16138" max="16138" width="1.6640625" style="47" customWidth="1"/>
    <col min="16139" max="16139" width="10.77734375" style="47" customWidth="1"/>
    <col min="16140" max="16140" width="0.77734375" style="47" customWidth="1"/>
    <col min="16141" max="16141" width="6.77734375" style="47" customWidth="1"/>
    <col min="16142" max="16142" width="1.88671875" style="47" customWidth="1"/>
    <col min="16143" max="16143" width="6.109375" style="47" customWidth="1"/>
    <col min="16144" max="16144" width="1.109375" style="47" customWidth="1"/>
    <col min="16145" max="16145" width="11.5546875" style="47"/>
    <col min="16146" max="16146" width="1.44140625" style="47" customWidth="1"/>
    <col min="16147" max="16147" width="7.33203125" style="47" customWidth="1"/>
    <col min="16148" max="16148" width="1.44140625" style="47" customWidth="1"/>
    <col min="16149" max="16149" width="6.109375" style="47" customWidth="1"/>
    <col min="16150" max="16150" width="1.109375" style="47" customWidth="1"/>
    <col min="16151" max="16151" width="11.5546875" style="47"/>
    <col min="16152" max="16152" width="1.109375" style="47" customWidth="1"/>
    <col min="16153" max="16153" width="7.33203125" style="47" customWidth="1"/>
    <col min="16154" max="16154" width="1.44140625" style="47" customWidth="1"/>
    <col min="16155" max="16155" width="6.109375" style="47" customWidth="1"/>
    <col min="16156" max="16156" width="1.109375" style="47" customWidth="1"/>
    <col min="16157" max="16157" width="11.5546875" style="47"/>
    <col min="16158" max="16158" width="0.77734375" style="47" customWidth="1"/>
    <col min="16159" max="16159" width="7.33203125" style="47" customWidth="1"/>
    <col min="16160" max="16160" width="1.5546875" style="47" customWidth="1"/>
    <col min="16161" max="16161" width="7.6640625" style="47" customWidth="1"/>
    <col min="16162" max="16163" width="1.44140625" style="47" customWidth="1"/>
    <col min="16164" max="16164" width="13.109375" style="47" customWidth="1"/>
    <col min="16165" max="16165" width="1.44140625" style="47" customWidth="1"/>
    <col min="16166" max="16166" width="8.44140625" style="47" customWidth="1"/>
    <col min="16167" max="16167" width="1.44140625" style="47" customWidth="1"/>
    <col min="16168" max="16168" width="7.6640625" style="47" customWidth="1"/>
    <col min="16169" max="16169" width="1.44140625" style="47" customWidth="1"/>
    <col min="16170" max="16170" width="13.109375" style="47" customWidth="1"/>
    <col min="16171" max="16171" width="1.44140625" style="47" customWidth="1"/>
    <col min="16172" max="16172" width="8.44140625" style="47" customWidth="1"/>
    <col min="16173" max="16173" width="1.44140625" style="47" customWidth="1"/>
    <col min="16174" max="16174" width="8.44140625" style="47" customWidth="1"/>
    <col min="16175" max="16175" width="1.44140625" style="47" customWidth="1"/>
    <col min="16176" max="16176" width="13.109375" style="47" customWidth="1"/>
    <col min="16177" max="16177" width="1.44140625" style="47" customWidth="1"/>
    <col min="16178" max="16178" width="8.44140625" style="47" customWidth="1"/>
    <col min="16179" max="16179" width="1.44140625" style="47" customWidth="1"/>
    <col min="16180" max="16180" width="8.44140625" style="47" customWidth="1"/>
    <col min="16181" max="16181" width="1.44140625" style="47" customWidth="1"/>
    <col min="16182" max="16182" width="11.5546875" style="47"/>
    <col min="16183" max="16183" width="1.44140625" style="47" customWidth="1"/>
    <col min="16184" max="16184" width="8.44140625" style="47" customWidth="1"/>
    <col min="16185" max="16185" width="1.44140625" style="47" customWidth="1"/>
    <col min="16186" max="16186" width="8.44140625" style="47" customWidth="1"/>
    <col min="16187" max="16187" width="1.44140625" style="47" customWidth="1"/>
    <col min="16188" max="16188" width="13.109375" style="47" customWidth="1"/>
    <col min="16189" max="16189" width="1.44140625" style="47" customWidth="1"/>
    <col min="16190" max="16190" width="4.5546875" style="47" customWidth="1"/>
    <col min="16191" max="16191" width="4.88671875" style="47" customWidth="1"/>
    <col min="16192" max="16192" width="8.44140625" style="47" customWidth="1"/>
    <col min="16193" max="16193" width="1.44140625" style="47" customWidth="1"/>
    <col min="16194" max="16194" width="11.5546875" style="47"/>
    <col min="16195" max="16195" width="1.44140625" style="47" customWidth="1"/>
    <col min="16196" max="16196" width="11.5546875" style="47"/>
    <col min="16197" max="16197" width="1.44140625" style="47" customWidth="1"/>
    <col min="16198" max="16198" width="11.5546875" style="47"/>
    <col min="16199" max="16199" width="1.44140625" style="47" customWidth="1"/>
    <col min="16200" max="16200" width="11.5546875" style="47"/>
    <col min="16201" max="16201" width="1.44140625" style="47" customWidth="1"/>
    <col min="16202" max="16202" width="11.5546875" style="47"/>
    <col min="16203" max="16203" width="1.44140625" style="47" customWidth="1"/>
    <col min="16204" max="16204" width="11.5546875" style="47"/>
    <col min="16205" max="16205" width="1.44140625" style="47" customWidth="1"/>
    <col min="16206" max="16206" width="11.5546875" style="47"/>
    <col min="16207" max="16207" width="1.44140625" style="47" customWidth="1"/>
    <col min="16208" max="16208" width="11.5546875" style="47"/>
    <col min="16209" max="16209" width="1.44140625" style="47" customWidth="1"/>
    <col min="16210" max="16384" width="11.5546875" style="47"/>
  </cols>
  <sheetData>
    <row r="1" spans="1:82" s="46" customFormat="1" ht="10.5" customHeight="1" x14ac:dyDescent="0.3">
      <c r="C1" s="47"/>
      <c r="AG1" s="49" t="s">
        <v>42</v>
      </c>
      <c r="AJ1" s="50" t="s">
        <v>43</v>
      </c>
      <c r="BJ1" s="49" t="s">
        <v>350</v>
      </c>
    </row>
    <row r="2" spans="1:82" s="46" customFormat="1" ht="10.5" customHeight="1" x14ac:dyDescent="0.3">
      <c r="A2" s="51"/>
      <c r="C2" s="47"/>
      <c r="AG2" s="49" t="s">
        <v>351</v>
      </c>
      <c r="AJ2" s="50" t="s">
        <v>352</v>
      </c>
      <c r="BJ2" s="49" t="s">
        <v>47</v>
      </c>
    </row>
    <row r="3" spans="1:82" s="46" customFormat="1" ht="10.5" customHeight="1" x14ac:dyDescent="0.3">
      <c r="A3" s="52"/>
      <c r="C3" s="47"/>
      <c r="AG3" s="49" t="s">
        <v>48</v>
      </c>
      <c r="AJ3" s="53" t="s">
        <v>49</v>
      </c>
    </row>
    <row r="4" spans="1:82" ht="9.6" customHeight="1" x14ac:dyDescent="0.3"/>
    <row r="5" spans="1:82" ht="9.6" customHeight="1" x14ac:dyDescent="0.3">
      <c r="AG5" s="62" t="s">
        <v>353</v>
      </c>
      <c r="AJ5" s="102" t="s">
        <v>354</v>
      </c>
    </row>
    <row r="6" spans="1:82" ht="9.6" customHeight="1" x14ac:dyDescent="0.3">
      <c r="E6" s="54" t="s">
        <v>4</v>
      </c>
      <c r="F6" s="54"/>
      <c r="G6" s="54"/>
      <c r="H6" s="54"/>
      <c r="I6" s="54"/>
    </row>
    <row r="7" spans="1:82" ht="9.6" customHeight="1" x14ac:dyDescent="0.3">
      <c r="E7" s="103" t="s">
        <v>355</v>
      </c>
      <c r="F7" s="57"/>
      <c r="G7" s="57"/>
      <c r="H7" s="57"/>
      <c r="I7" s="57"/>
      <c r="K7" s="103" t="s">
        <v>356</v>
      </c>
      <c r="L7" s="57"/>
      <c r="M7" s="57"/>
      <c r="N7" s="57"/>
      <c r="O7" s="57"/>
      <c r="Q7" s="103" t="s">
        <v>357</v>
      </c>
      <c r="R7" s="57"/>
      <c r="S7" s="57"/>
      <c r="T7" s="57"/>
      <c r="U7" s="57"/>
      <c r="W7" s="103" t="s">
        <v>358</v>
      </c>
      <c r="X7" s="57"/>
      <c r="Y7" s="57"/>
      <c r="Z7" s="57"/>
      <c r="AA7" s="57"/>
      <c r="AC7" s="103" t="s">
        <v>359</v>
      </c>
      <c r="AD7" s="57"/>
      <c r="AE7" s="57"/>
      <c r="AF7" s="57"/>
      <c r="AG7" s="57"/>
      <c r="AH7" s="54"/>
      <c r="AJ7" s="103" t="s">
        <v>360</v>
      </c>
      <c r="AK7" s="57"/>
      <c r="AL7" s="57"/>
      <c r="AM7" s="57"/>
      <c r="AN7" s="57"/>
      <c r="AP7" s="103" t="s">
        <v>361</v>
      </c>
      <c r="AQ7" s="57"/>
      <c r="AR7" s="57"/>
      <c r="AS7" s="57"/>
      <c r="AT7" s="57"/>
      <c r="AV7" s="103" t="s">
        <v>362</v>
      </c>
      <c r="AW7" s="57"/>
      <c r="AX7" s="57"/>
      <c r="AY7" s="57"/>
      <c r="AZ7" s="57"/>
      <c r="BB7" s="57" t="s">
        <v>363</v>
      </c>
      <c r="BC7" s="57"/>
      <c r="BD7" s="57"/>
      <c r="BE7" s="57"/>
      <c r="BF7" s="57"/>
    </row>
    <row r="8" spans="1:82" ht="9.6" customHeight="1" x14ac:dyDescent="0.3"/>
    <row r="9" spans="1:82" ht="9.6" customHeight="1" x14ac:dyDescent="0.3">
      <c r="I9" s="58" t="s">
        <v>64</v>
      </c>
      <c r="O9" s="58" t="s">
        <v>64</v>
      </c>
      <c r="U9" s="58" t="s">
        <v>64</v>
      </c>
      <c r="AA9" s="58" t="s">
        <v>64</v>
      </c>
      <c r="AG9" s="58" t="s">
        <v>64</v>
      </c>
      <c r="AH9" s="58"/>
      <c r="AN9" s="58" t="s">
        <v>64</v>
      </c>
      <c r="AT9" s="58" t="s">
        <v>64</v>
      </c>
      <c r="AZ9" s="58" t="s">
        <v>64</v>
      </c>
      <c r="BF9" s="58" t="s">
        <v>64</v>
      </c>
      <c r="BN9" s="58" t="s">
        <v>61</v>
      </c>
      <c r="BV9" s="58" t="s">
        <v>364</v>
      </c>
      <c r="BZ9" s="58" t="s">
        <v>365</v>
      </c>
    </row>
    <row r="10" spans="1:82" ht="9.6" customHeight="1" x14ac:dyDescent="0.3">
      <c r="G10" s="58" t="s">
        <v>63</v>
      </c>
      <c r="I10" s="58" t="s">
        <v>366</v>
      </c>
      <c r="M10" s="58" t="s">
        <v>63</v>
      </c>
      <c r="O10" s="58" t="s">
        <v>366</v>
      </c>
      <c r="S10" s="58" t="s">
        <v>63</v>
      </c>
      <c r="U10" s="58" t="s">
        <v>366</v>
      </c>
      <c r="Y10" s="58" t="s">
        <v>63</v>
      </c>
      <c r="AA10" s="58" t="s">
        <v>366</v>
      </c>
      <c r="AE10" s="58" t="s">
        <v>63</v>
      </c>
      <c r="AG10" s="58" t="s">
        <v>366</v>
      </c>
      <c r="AH10" s="58"/>
      <c r="AL10" s="58" t="s">
        <v>63</v>
      </c>
      <c r="AN10" s="58" t="s">
        <v>366</v>
      </c>
      <c r="AR10" s="58" t="s">
        <v>63</v>
      </c>
      <c r="AT10" s="58" t="s">
        <v>366</v>
      </c>
      <c r="AX10" s="58" t="s">
        <v>63</v>
      </c>
      <c r="AZ10" s="58" t="s">
        <v>366</v>
      </c>
      <c r="BD10" s="58" t="s">
        <v>63</v>
      </c>
      <c r="BF10" s="58" t="s">
        <v>366</v>
      </c>
      <c r="BH10" s="58" t="s">
        <v>65</v>
      </c>
      <c r="BN10" s="58" t="s">
        <v>367</v>
      </c>
      <c r="BP10" s="58" t="s">
        <v>368</v>
      </c>
      <c r="BR10" s="58" t="s">
        <v>263</v>
      </c>
      <c r="BT10" s="58" t="s">
        <v>263</v>
      </c>
      <c r="BV10" s="58" t="s">
        <v>269</v>
      </c>
      <c r="BZ10" s="58" t="s">
        <v>369</v>
      </c>
      <c r="CB10" s="58" t="s">
        <v>370</v>
      </c>
    </row>
    <row r="11" spans="1:82" ht="9.6" customHeight="1" x14ac:dyDescent="0.3">
      <c r="A11" s="93" t="s">
        <v>71</v>
      </c>
      <c r="C11" s="93" t="s">
        <v>73</v>
      </c>
      <c r="E11" s="93" t="s">
        <v>74</v>
      </c>
      <c r="G11" s="93" t="s">
        <v>75</v>
      </c>
      <c r="I11" s="93" t="s">
        <v>371</v>
      </c>
      <c r="K11" s="93" t="s">
        <v>74</v>
      </c>
      <c r="M11" s="93" t="s">
        <v>75</v>
      </c>
      <c r="O11" s="93" t="s">
        <v>371</v>
      </c>
      <c r="Q11" s="93" t="s">
        <v>74</v>
      </c>
      <c r="S11" s="93" t="s">
        <v>75</v>
      </c>
      <c r="U11" s="93" t="s">
        <v>371</v>
      </c>
      <c r="W11" s="93" t="s">
        <v>74</v>
      </c>
      <c r="Y11" s="93" t="s">
        <v>75</v>
      </c>
      <c r="AA11" s="93" t="s">
        <v>371</v>
      </c>
      <c r="AC11" s="93" t="s">
        <v>74</v>
      </c>
      <c r="AE11" s="93" t="s">
        <v>75</v>
      </c>
      <c r="AG11" s="93" t="s">
        <v>371</v>
      </c>
      <c r="AH11" s="58"/>
      <c r="AJ11" s="93" t="s">
        <v>74</v>
      </c>
      <c r="AL11" s="93" t="s">
        <v>75</v>
      </c>
      <c r="AN11" s="93" t="s">
        <v>371</v>
      </c>
      <c r="AP11" s="93" t="s">
        <v>74</v>
      </c>
      <c r="AR11" s="93" t="s">
        <v>75</v>
      </c>
      <c r="AT11" s="93" t="s">
        <v>371</v>
      </c>
      <c r="AV11" s="93" t="s">
        <v>74</v>
      </c>
      <c r="AX11" s="93" t="s">
        <v>75</v>
      </c>
      <c r="AZ11" s="93" t="s">
        <v>371</v>
      </c>
      <c r="BB11" s="93" t="s">
        <v>74</v>
      </c>
      <c r="BD11" s="93" t="s">
        <v>75</v>
      </c>
      <c r="BF11" s="93" t="s">
        <v>371</v>
      </c>
      <c r="BH11" s="93" t="s">
        <v>372</v>
      </c>
      <c r="BJ11" s="93" t="s">
        <v>71</v>
      </c>
      <c r="BN11" s="104" t="s">
        <v>373</v>
      </c>
      <c r="BP11" s="104" t="s">
        <v>373</v>
      </c>
      <c r="BR11" s="104" t="s">
        <v>374</v>
      </c>
      <c r="BT11" s="104" t="s">
        <v>375</v>
      </c>
      <c r="BV11" s="104" t="s">
        <v>376</v>
      </c>
      <c r="BX11" s="104" t="s">
        <v>377</v>
      </c>
      <c r="BZ11" s="104" t="s">
        <v>378</v>
      </c>
      <c r="CB11" s="104" t="s">
        <v>379</v>
      </c>
      <c r="CD11" s="104" t="s">
        <v>363</v>
      </c>
    </row>
    <row r="12" spans="1:82" ht="8.85" customHeight="1" x14ac:dyDescent="0.3">
      <c r="E12" s="66"/>
      <c r="K12" s="66"/>
      <c r="Q12" s="66"/>
      <c r="X12" s="66"/>
      <c r="AD12" s="66"/>
      <c r="AJ12" s="66"/>
      <c r="AP12" s="66"/>
    </row>
    <row r="13" spans="1:82" ht="8.85" customHeight="1" x14ac:dyDescent="0.3">
      <c r="B13" s="47" t="s">
        <v>281</v>
      </c>
    </row>
    <row r="14" spans="1:82" ht="8.85" customHeight="1" x14ac:dyDescent="0.3">
      <c r="A14" s="47">
        <v>1</v>
      </c>
      <c r="B14" s="98"/>
      <c r="C14" s="47" t="s">
        <v>84</v>
      </c>
      <c r="D14" s="60"/>
      <c r="E14" s="63">
        <v>46216517</v>
      </c>
      <c r="F14" s="60"/>
      <c r="G14" s="64">
        <f>(E14/$BL14)</f>
        <v>289.81868976026385</v>
      </c>
      <c r="H14" s="60"/>
      <c r="I14" s="65">
        <f>IF(G14,G14/G$60*100,0)</f>
        <v>126.92202514897508</v>
      </c>
      <c r="J14" s="60"/>
      <c r="K14" s="63">
        <v>21074929</v>
      </c>
      <c r="L14" s="60"/>
      <c r="M14" s="64">
        <f>(K14/$BL14)</f>
        <v>132.15855945117173</v>
      </c>
      <c r="N14" s="60"/>
      <c r="O14" s="65">
        <f>IF(M14,M14/M$60*100,0)</f>
        <v>160.74717850336017</v>
      </c>
      <c r="P14" s="60"/>
      <c r="Q14" s="63">
        <v>156160747</v>
      </c>
      <c r="R14" s="60"/>
      <c r="S14" s="64">
        <f>(Q14/$BL14)</f>
        <v>979.26685144888916</v>
      </c>
      <c r="T14" s="60"/>
      <c r="U14" s="65">
        <f>IF(S14,S14/S$60*100,0)</f>
        <v>124.33099583934606</v>
      </c>
      <c r="V14" s="60"/>
      <c r="W14" s="63">
        <v>43992370</v>
      </c>
      <c r="X14" s="60"/>
      <c r="Y14" s="64">
        <f>(W14/$BL14)</f>
        <v>275.87130879743142</v>
      </c>
      <c r="Z14" s="60"/>
      <c r="AA14" s="65">
        <f>IF(Y14,Y14/Y$60*100,0)</f>
        <v>75.214837126968447</v>
      </c>
      <c r="AB14" s="60"/>
      <c r="AC14" s="63">
        <v>125903935</v>
      </c>
      <c r="AD14" s="60"/>
      <c r="AE14" s="64">
        <f>(AC14/$BL14)</f>
        <v>789.52971461180061</v>
      </c>
      <c r="AF14" s="60"/>
      <c r="AG14" s="65">
        <f>IF(AE14,AE14/AE$60*100,0)</f>
        <v>164.62822971959795</v>
      </c>
      <c r="AH14" s="99"/>
      <c r="AI14" s="60"/>
      <c r="AJ14" s="63">
        <v>312405636</v>
      </c>
      <c r="AK14" s="60"/>
      <c r="AL14" s="64">
        <f>(AJ14/$BL14)</f>
        <v>1959.0613481159112</v>
      </c>
      <c r="AM14" s="60"/>
      <c r="AN14" s="65">
        <f>IF(AL14,AL14/AL$60*100,0)</f>
        <v>103.25620517381154</v>
      </c>
      <c r="AO14" s="60"/>
      <c r="AP14" s="63">
        <v>34851535</v>
      </c>
      <c r="AQ14" s="60"/>
      <c r="AR14" s="64">
        <f>(AP14/$BL14)</f>
        <v>218.55013890021132</v>
      </c>
      <c r="AS14" s="60"/>
      <c r="AT14" s="65">
        <f>IF(AR14,AR14/AR$60*100,0)</f>
        <v>137.04661912267565</v>
      </c>
      <c r="AU14" s="60"/>
      <c r="AV14" s="63">
        <v>33907374</v>
      </c>
      <c r="AW14" s="60"/>
      <c r="AX14" s="64">
        <f>(AV14/$BL14)</f>
        <v>212.62940921946233</v>
      </c>
      <c r="AY14" s="60"/>
      <c r="AZ14" s="65">
        <f>IF(AX14,AX14/AX$60*100,0)</f>
        <v>98.56252788536068</v>
      </c>
      <c r="BA14" s="60"/>
      <c r="BB14" s="63">
        <v>0</v>
      </c>
      <c r="BC14" s="60"/>
      <c r="BD14" s="64">
        <f>(BB14/$BL14)</f>
        <v>0</v>
      </c>
      <c r="BE14" s="60"/>
      <c r="BF14" s="65">
        <f>IF(BD14,BD14/BD$60*100,0)</f>
        <v>0</v>
      </c>
      <c r="BG14" s="60"/>
      <c r="BH14" s="63">
        <f>(E14+K14+Q14+W14+AC14+AJ14+AP14+AV14+BB14)</f>
        <v>774513043</v>
      </c>
      <c r="BI14" s="60"/>
      <c r="BJ14" s="47">
        <v>1</v>
      </c>
      <c r="BK14" s="60"/>
      <c r="BL14" s="96">
        <v>159467</v>
      </c>
      <c r="BM14" s="60"/>
      <c r="BN14" s="96">
        <f>IF(E14,BL14,0)</f>
        <v>159467</v>
      </c>
      <c r="BO14" s="60"/>
      <c r="BP14" s="96">
        <f>IF(K14,BL14,0)</f>
        <v>159467</v>
      </c>
      <c r="BQ14" s="60"/>
      <c r="BR14" s="96">
        <f>IF(Q14,BL14,0)</f>
        <v>159467</v>
      </c>
      <c r="BS14" s="60"/>
      <c r="BT14" s="96">
        <f>IF(W14,BL14,0)</f>
        <v>159467</v>
      </c>
      <c r="BU14" s="60"/>
      <c r="BV14" s="96">
        <f>IF(AC14,BL14,0)</f>
        <v>159467</v>
      </c>
      <c r="BW14" s="60"/>
      <c r="BX14" s="96">
        <f>IF(AJ14,BL14,0)</f>
        <v>159467</v>
      </c>
      <c r="BY14" s="60"/>
      <c r="BZ14" s="96">
        <f>IF(AP14,BL14,0)</f>
        <v>159467</v>
      </c>
      <c r="CA14" s="60"/>
      <c r="CB14" s="96">
        <f>IF(AV14,BL14,0)</f>
        <v>159467</v>
      </c>
      <c r="CC14" s="60"/>
      <c r="CD14" s="96">
        <f>IF(BB14,$BL14,0)</f>
        <v>0</v>
      </c>
    </row>
    <row r="15" spans="1:82" ht="8.85" customHeight="1" x14ac:dyDescent="0.3">
      <c r="A15" s="47">
        <v>2</v>
      </c>
      <c r="B15" s="98"/>
      <c r="C15" s="47" t="s">
        <v>85</v>
      </c>
      <c r="D15" s="60"/>
      <c r="E15" s="69">
        <v>3809418</v>
      </c>
      <c r="F15" s="60"/>
      <c r="G15" s="65">
        <f>(E15/$BL15)</f>
        <v>221.2334049596376</v>
      </c>
      <c r="H15" s="60"/>
      <c r="I15" s="65">
        <f>IF(G15,G15/G$60*100,0)</f>
        <v>96.886062839175764</v>
      </c>
      <c r="J15" s="60"/>
      <c r="K15" s="69">
        <v>2319074</v>
      </c>
      <c r="L15" s="60"/>
      <c r="M15" s="65">
        <f>(K15/$BL15)</f>
        <v>134.6811080782856</v>
      </c>
      <c r="N15" s="60"/>
      <c r="O15" s="65">
        <f>IF(M15,M15/M$60*100,0)</f>
        <v>163.81540636639085</v>
      </c>
      <c r="P15" s="60"/>
      <c r="Q15" s="69">
        <v>15615604</v>
      </c>
      <c r="R15" s="60"/>
      <c r="S15" s="65">
        <f>(Q15/$BL15)</f>
        <v>906.88216505023524</v>
      </c>
      <c r="T15" s="60"/>
      <c r="U15" s="65">
        <f>IF(S15,S15/S$60*100,0)</f>
        <v>115.14079387330602</v>
      </c>
      <c r="V15" s="60"/>
      <c r="W15" s="69">
        <v>11257539</v>
      </c>
      <c r="X15" s="60"/>
      <c r="Y15" s="65">
        <f>(W15/$BL15)</f>
        <v>653.78587606713518</v>
      </c>
      <c r="Z15" s="60"/>
      <c r="AA15" s="65">
        <f>IF(Y15,Y15/Y$60*100,0)</f>
        <v>178.25122300199055</v>
      </c>
      <c r="AB15" s="60"/>
      <c r="AC15" s="69">
        <v>17154258</v>
      </c>
      <c r="AD15" s="60"/>
      <c r="AE15" s="65">
        <f>(AC15/$BL15)</f>
        <v>996.24008362854988</v>
      </c>
      <c r="AF15" s="60"/>
      <c r="AG15" s="65">
        <f>IF(AE15,AE15/AE$60*100,0)</f>
        <v>207.73029603339648</v>
      </c>
      <c r="AH15" s="99"/>
      <c r="AI15" s="60"/>
      <c r="AJ15" s="69">
        <v>33879056</v>
      </c>
      <c r="AK15" s="60"/>
      <c r="AL15" s="65">
        <f>(AJ15/$BL15)</f>
        <v>1967.5391137696731</v>
      </c>
      <c r="AM15" s="60"/>
      <c r="AN15" s="65">
        <f>IF(AL15,AL15/AL$60*100,0)</f>
        <v>103.70304258939439</v>
      </c>
      <c r="AO15" s="60"/>
      <c r="AP15" s="69">
        <v>2390480</v>
      </c>
      <c r="AQ15" s="60"/>
      <c r="AR15" s="65">
        <f>(AP15/$BL15)</f>
        <v>138.82803879435508</v>
      </c>
      <c r="AS15" s="60"/>
      <c r="AT15" s="65">
        <f>IF(AR15,AR15/AR$60*100,0)</f>
        <v>87.05514190903871</v>
      </c>
      <c r="AU15" s="60"/>
      <c r="AV15" s="69">
        <v>3071839</v>
      </c>
      <c r="AW15" s="60"/>
      <c r="AX15" s="70">
        <f>(AV15/$BL15)</f>
        <v>178.39822289331553</v>
      </c>
      <c r="AY15" s="60"/>
      <c r="AZ15" s="70">
        <f>IF(AX15,AX15/AX$60*100,0)</f>
        <v>82.694956841425324</v>
      </c>
      <c r="BA15" s="60"/>
      <c r="BB15" s="69">
        <v>0</v>
      </c>
      <c r="BC15" s="60"/>
      <c r="BD15" s="65">
        <f>(BB15/$BL15)</f>
        <v>0</v>
      </c>
      <c r="BE15" s="60"/>
      <c r="BF15" s="65">
        <f>IF(BD15,BD15/BD$60*100,0)</f>
        <v>0</v>
      </c>
      <c r="BG15" s="60"/>
      <c r="BH15" s="69">
        <f>(E15+K15+Q15+W15+AC15+AJ15+AP15+AV15+BB15)</f>
        <v>89497268</v>
      </c>
      <c r="BI15" s="60"/>
      <c r="BJ15" s="47">
        <v>2</v>
      </c>
      <c r="BK15" s="60"/>
      <c r="BL15" s="96">
        <v>17219</v>
      </c>
      <c r="BM15" s="60"/>
      <c r="BN15" s="96">
        <f>IF(E15,BL15,0)</f>
        <v>17219</v>
      </c>
      <c r="BO15" s="60"/>
      <c r="BP15" s="96">
        <f>IF(K15,BL15,0)</f>
        <v>17219</v>
      </c>
      <c r="BQ15" s="60"/>
      <c r="BR15" s="96">
        <f>IF(Q15,BL15,0)</f>
        <v>17219</v>
      </c>
      <c r="BS15" s="60"/>
      <c r="BT15" s="96">
        <f>IF(W15,BL15,0)</f>
        <v>17219</v>
      </c>
      <c r="BU15" s="60"/>
      <c r="BV15" s="96">
        <f>IF(AC15,BL15,0)</f>
        <v>17219</v>
      </c>
      <c r="BW15" s="60"/>
      <c r="BX15" s="96">
        <f>IF(AJ15,BL15,0)</f>
        <v>17219</v>
      </c>
      <c r="BY15" s="60"/>
      <c r="BZ15" s="96">
        <f>IF(AP15,BL15,0)</f>
        <v>17219</v>
      </c>
      <c r="CA15" s="60"/>
      <c r="CB15" s="96">
        <f>IF(AV15,BL15,0)</f>
        <v>17219</v>
      </c>
      <c r="CC15" s="60"/>
      <c r="CD15" s="96">
        <f>IF(BB15,$BL15,0)</f>
        <v>0</v>
      </c>
    </row>
    <row r="16" spans="1:82" ht="8.85" customHeight="1" x14ac:dyDescent="0.3">
      <c r="A16" s="47">
        <v>3</v>
      </c>
      <c r="B16" s="105"/>
      <c r="C16" s="47" t="s">
        <v>86</v>
      </c>
      <c r="D16" s="60"/>
      <c r="E16" s="69">
        <v>1445995</v>
      </c>
      <c r="F16" s="60"/>
      <c r="G16" s="65">
        <f>(E16/$BL16)</f>
        <v>217.73753952717965</v>
      </c>
      <c r="H16" s="60"/>
      <c r="I16" s="65">
        <f>IF(G16,G16/G$60*100,0)</f>
        <v>95.355097666767847</v>
      </c>
      <c r="J16" s="60"/>
      <c r="K16" s="69">
        <v>950652</v>
      </c>
      <c r="L16" s="60"/>
      <c r="M16" s="65">
        <f>(K16/$BL16)</f>
        <v>143.14892335491643</v>
      </c>
      <c r="N16" s="60"/>
      <c r="O16" s="65">
        <f>IF(M16,M16/M$60*100,0)</f>
        <v>174.11498453566537</v>
      </c>
      <c r="P16" s="60"/>
      <c r="Q16" s="69">
        <v>3854042</v>
      </c>
      <c r="R16" s="60"/>
      <c r="S16" s="65">
        <f>(Q16/$BL16)</f>
        <v>580.34061135371178</v>
      </c>
      <c r="T16" s="60"/>
      <c r="U16" s="65">
        <f>IF(S16,S16/S$60*100,0)</f>
        <v>73.681985690483515</v>
      </c>
      <c r="V16" s="60"/>
      <c r="W16" s="69">
        <v>2559920</v>
      </c>
      <c r="X16" s="60"/>
      <c r="Y16" s="65">
        <f>(W16/$BL16)</f>
        <v>385.47206745971994</v>
      </c>
      <c r="Z16" s="60"/>
      <c r="AA16" s="65">
        <f>IF(Y16,Y16/Y$60*100,0)</f>
        <v>105.09689788823945</v>
      </c>
      <c r="AB16" s="60"/>
      <c r="AC16" s="69">
        <v>5867500</v>
      </c>
      <c r="AD16" s="60"/>
      <c r="AE16" s="65">
        <f>(AC16/$BL16)</f>
        <v>883.52657732269233</v>
      </c>
      <c r="AF16" s="60"/>
      <c r="AG16" s="65">
        <f>IF(AE16,AE16/AE$60*100,0)</f>
        <v>184.22791902945349</v>
      </c>
      <c r="AH16" s="99"/>
      <c r="AI16" s="60"/>
      <c r="AJ16" s="69">
        <v>12146199</v>
      </c>
      <c r="AK16" s="60"/>
      <c r="AL16" s="65">
        <f>(AJ16/$BL16)</f>
        <v>1828.971389850926</v>
      </c>
      <c r="AM16" s="60"/>
      <c r="AN16" s="65">
        <f>IF(AL16,AL16/AL$60*100,0)</f>
        <v>96.399556486122194</v>
      </c>
      <c r="AO16" s="60"/>
      <c r="AP16" s="69">
        <v>1157906</v>
      </c>
      <c r="AQ16" s="60"/>
      <c r="AR16" s="65">
        <f>(AP16/$BL16)</f>
        <v>174.35717512422829</v>
      </c>
      <c r="AS16" s="60"/>
      <c r="AT16" s="65">
        <f>IF(AR16,AR16/AR$60*100,0)</f>
        <v>109.33445977568613</v>
      </c>
      <c r="AU16" s="60"/>
      <c r="AV16" s="69">
        <v>517940</v>
      </c>
      <c r="AW16" s="60"/>
      <c r="AX16" s="70">
        <f>(AV16/$BL16)</f>
        <v>77.991266375545848</v>
      </c>
      <c r="AY16" s="60"/>
      <c r="AZ16" s="70">
        <f>IF(AX16,AX16/AX$60*100,0)</f>
        <v>36.152178549394776</v>
      </c>
      <c r="BA16" s="60"/>
      <c r="BB16" s="69">
        <v>0</v>
      </c>
      <c r="BC16" s="60"/>
      <c r="BD16" s="65">
        <f>(BB16/$BL16)</f>
        <v>0</v>
      </c>
      <c r="BE16" s="60"/>
      <c r="BF16" s="65">
        <f>IF(BD16,BD16/BD$60*100,0)</f>
        <v>0</v>
      </c>
      <c r="BG16" s="60"/>
      <c r="BH16" s="69">
        <f>(E16+K16+Q16+W16+AC16+AJ16+AP16+AV16+BB16)</f>
        <v>28500154</v>
      </c>
      <c r="BI16" s="60"/>
      <c r="BJ16" s="47">
        <v>3</v>
      </c>
      <c r="BK16" s="60"/>
      <c r="BL16" s="96">
        <v>6641</v>
      </c>
      <c r="BM16" s="60"/>
      <c r="BN16" s="96">
        <f>IF(E16,BL16,0)</f>
        <v>6641</v>
      </c>
      <c r="BO16" s="60"/>
      <c r="BP16" s="96">
        <f>IF(K16,BL16,0)</f>
        <v>6641</v>
      </c>
      <c r="BQ16" s="60"/>
      <c r="BR16" s="96">
        <f>IF(Q16,BL16,0)</f>
        <v>6641</v>
      </c>
      <c r="BS16" s="60"/>
      <c r="BT16" s="96">
        <f>IF(W16,BL16,0)</f>
        <v>6641</v>
      </c>
      <c r="BU16" s="60"/>
      <c r="BV16" s="96">
        <f>IF(AC16,BL16,0)</f>
        <v>6641</v>
      </c>
      <c r="BW16" s="60"/>
      <c r="BX16" s="96">
        <f>IF(AJ16,BL16,0)</f>
        <v>6641</v>
      </c>
      <c r="BY16" s="60"/>
      <c r="BZ16" s="96">
        <f>IF(AP16,BL16,0)</f>
        <v>6641</v>
      </c>
      <c r="CA16" s="60"/>
      <c r="CB16" s="96">
        <f>IF(AV16,BL16,0)</f>
        <v>6641</v>
      </c>
      <c r="CC16" s="60"/>
      <c r="CD16" s="96">
        <f>IF(BB16,$BL16,0)</f>
        <v>0</v>
      </c>
    </row>
    <row r="17" spans="1:82" ht="8.85" customHeight="1" x14ac:dyDescent="0.3">
      <c r="A17" s="47">
        <v>4</v>
      </c>
      <c r="B17" s="98"/>
      <c r="C17" s="47" t="s">
        <v>87</v>
      </c>
      <c r="D17" s="60"/>
      <c r="E17" s="69">
        <v>21656486</v>
      </c>
      <c r="F17" s="60"/>
      <c r="G17" s="65">
        <f>(E17/$BL17)</f>
        <v>424.22107737512243</v>
      </c>
      <c r="H17" s="60"/>
      <c r="I17" s="65">
        <f>IF(G17,G17/G$60*100,0)</f>
        <v>185.78166334224053</v>
      </c>
      <c r="J17" s="60"/>
      <c r="K17" s="69">
        <v>3975789</v>
      </c>
      <c r="L17" s="60"/>
      <c r="M17" s="65">
        <f>(K17/$BL17)</f>
        <v>77.880293829578846</v>
      </c>
      <c r="N17" s="60"/>
      <c r="O17" s="65">
        <f>IF(M17,M17/M$60*100,0)</f>
        <v>94.727405823024469</v>
      </c>
      <c r="P17" s="60"/>
      <c r="Q17" s="69">
        <v>42393552</v>
      </c>
      <c r="R17" s="60"/>
      <c r="S17" s="65">
        <f>(Q17/$BL17)</f>
        <v>830.43196865817822</v>
      </c>
      <c r="T17" s="60"/>
      <c r="U17" s="65">
        <f>IF(S17,S17/S$60*100,0)</f>
        <v>105.43442115633459</v>
      </c>
      <c r="V17" s="60"/>
      <c r="W17" s="69">
        <v>13339491</v>
      </c>
      <c r="X17" s="60"/>
      <c r="Y17" s="65">
        <f>(W17/$BL17)</f>
        <v>261.30246816846227</v>
      </c>
      <c r="Z17" s="60"/>
      <c r="AA17" s="65">
        <f>IF(Y17,Y17/Y$60*100,0)</f>
        <v>71.242720636082097</v>
      </c>
      <c r="AB17" s="60"/>
      <c r="AC17" s="69">
        <v>58538626</v>
      </c>
      <c r="AD17" s="60"/>
      <c r="AE17" s="65">
        <f>(AC17/$BL17)</f>
        <v>1146.6919882468169</v>
      </c>
      <c r="AF17" s="60"/>
      <c r="AG17" s="65">
        <f>IF(AE17,AE17/AE$60*100,0)</f>
        <v>239.10166845530139</v>
      </c>
      <c r="AH17" s="99"/>
      <c r="AI17" s="60"/>
      <c r="AJ17" s="69">
        <v>84719765</v>
      </c>
      <c r="AK17" s="60"/>
      <c r="AL17" s="65">
        <f>(AJ17/$BL17)</f>
        <v>1659.5448579823703</v>
      </c>
      <c r="AM17" s="60"/>
      <c r="AN17" s="65">
        <f>IF(AL17,AL17/AL$60*100,0)</f>
        <v>87.469595842811174</v>
      </c>
      <c r="AO17" s="60"/>
      <c r="AP17" s="69">
        <v>12365272</v>
      </c>
      <c r="AQ17" s="60"/>
      <c r="AR17" s="65">
        <f>(AP17/$BL17)</f>
        <v>242.21884427032322</v>
      </c>
      <c r="AS17" s="60"/>
      <c r="AT17" s="65">
        <f>IF(AR17,AR17/AR$60*100,0)</f>
        <v>151.88859573411864</v>
      </c>
      <c r="AU17" s="60"/>
      <c r="AV17" s="69">
        <v>12943048</v>
      </c>
      <c r="AW17" s="60"/>
      <c r="AX17" s="70">
        <f>(AV17/$BL17)</f>
        <v>253.53668952007834</v>
      </c>
      <c r="AY17" s="60"/>
      <c r="AZ17" s="70">
        <f>IF(AX17,AX17/AX$60*100,0)</f>
        <v>117.524744683801</v>
      </c>
      <c r="BA17" s="60"/>
      <c r="BB17" s="69">
        <v>0</v>
      </c>
      <c r="BC17" s="60"/>
      <c r="BD17" s="65">
        <f>(BB17/$BL17)</f>
        <v>0</v>
      </c>
      <c r="BE17" s="60"/>
      <c r="BF17" s="65">
        <f>IF(BD17,BD17/BD$60*100,0)</f>
        <v>0</v>
      </c>
      <c r="BG17" s="60"/>
      <c r="BH17" s="69">
        <f>(E17+K17+Q17+W17+AC17+AJ17+AP17+AV17+BB17)</f>
        <v>249932029</v>
      </c>
      <c r="BI17" s="60"/>
      <c r="BJ17" s="47">
        <v>4</v>
      </c>
      <c r="BK17" s="60"/>
      <c r="BL17" s="96">
        <v>51050</v>
      </c>
      <c r="BM17" s="60"/>
      <c r="BN17" s="96">
        <f>IF(E17,BL17,0)</f>
        <v>51050</v>
      </c>
      <c r="BO17" s="60"/>
      <c r="BP17" s="96">
        <f>IF(K17,BL17,0)</f>
        <v>51050</v>
      </c>
      <c r="BQ17" s="60"/>
      <c r="BR17" s="96">
        <f>IF(Q17,BL17,0)</f>
        <v>51050</v>
      </c>
      <c r="BS17" s="60"/>
      <c r="BT17" s="96">
        <f>IF(W17,BL17,0)</f>
        <v>51050</v>
      </c>
      <c r="BU17" s="60"/>
      <c r="BV17" s="96">
        <f>IF(AC17,BL17,0)</f>
        <v>51050</v>
      </c>
      <c r="BW17" s="60"/>
      <c r="BX17" s="96">
        <f>IF(AJ17,BL17,0)</f>
        <v>51050</v>
      </c>
      <c r="BY17" s="60"/>
      <c r="BZ17" s="96">
        <f>IF(AP17,BL17,0)</f>
        <v>51050</v>
      </c>
      <c r="CA17" s="60"/>
      <c r="CB17" s="96">
        <f>IF(AV17,BL17,0)</f>
        <v>51050</v>
      </c>
      <c r="CC17" s="60"/>
      <c r="CD17" s="96">
        <f>IF(BB17,$BL17,0)</f>
        <v>0</v>
      </c>
    </row>
    <row r="18" spans="1:82" ht="8.85" customHeight="1" x14ac:dyDescent="0.3">
      <c r="A18" s="47">
        <v>5</v>
      </c>
      <c r="B18" s="105"/>
      <c r="C18" s="47" t="s">
        <v>88</v>
      </c>
      <c r="D18" s="60"/>
      <c r="E18" s="69">
        <v>40408668</v>
      </c>
      <c r="F18" s="60"/>
      <c r="G18" s="70">
        <f>(E18/$BL18)</f>
        <v>162.00923735676884</v>
      </c>
      <c r="H18" s="60"/>
      <c r="I18" s="65">
        <f>IF(G18,G18/G$60*100,0)</f>
        <v>70.949670344487743</v>
      </c>
      <c r="J18" s="60"/>
      <c r="K18" s="69">
        <v>27506827</v>
      </c>
      <c r="L18" s="60"/>
      <c r="M18" s="65">
        <f>(K18/$BL18)</f>
        <v>110.28228063282309</v>
      </c>
      <c r="N18" s="60"/>
      <c r="O18" s="65">
        <f>IF(M18,M18/M$60*100,0)</f>
        <v>134.13860989603046</v>
      </c>
      <c r="P18" s="60"/>
      <c r="Q18" s="69">
        <v>164590962</v>
      </c>
      <c r="R18" s="60"/>
      <c r="S18" s="65">
        <f>(Q18/$BL18)</f>
        <v>659.88951255302254</v>
      </c>
      <c r="T18" s="60"/>
      <c r="U18" s="65">
        <f>IF(S18,S18/S$60*100,0)</f>
        <v>83.781780337267037</v>
      </c>
      <c r="V18" s="60"/>
      <c r="W18" s="69">
        <v>83423911</v>
      </c>
      <c r="X18" s="60"/>
      <c r="Y18" s="65">
        <f>(W18/$BL18)</f>
        <v>334.46893618044919</v>
      </c>
      <c r="Z18" s="60"/>
      <c r="AA18" s="65">
        <f>IF(Y18,Y18/Y$60*100,0)</f>
        <v>91.191166883234516</v>
      </c>
      <c r="AB18" s="60"/>
      <c r="AC18" s="69">
        <v>64167144</v>
      </c>
      <c r="AD18" s="60"/>
      <c r="AE18" s="65">
        <f>(AC18/$BL18)</f>
        <v>257.26336890891741</v>
      </c>
      <c r="AF18" s="60"/>
      <c r="AG18" s="65">
        <f>IF(AE18,AE18/AE$60*100,0)</f>
        <v>53.643089311716587</v>
      </c>
      <c r="AH18" s="99"/>
      <c r="AI18" s="60"/>
      <c r="AJ18" s="69">
        <v>544899436</v>
      </c>
      <c r="AK18" s="60"/>
      <c r="AL18" s="65">
        <f>(AJ18/$BL18)</f>
        <v>2184.6486516826903</v>
      </c>
      <c r="AM18" s="60"/>
      <c r="AN18" s="65">
        <f>IF(AL18,AL18/AL$60*100,0)</f>
        <v>115.1462304270279</v>
      </c>
      <c r="AO18" s="60"/>
      <c r="AP18" s="69">
        <v>21882850</v>
      </c>
      <c r="AQ18" s="60"/>
      <c r="AR18" s="65">
        <f>(AP18/$BL18)</f>
        <v>87.734241566501751</v>
      </c>
      <c r="AS18" s="60"/>
      <c r="AT18" s="65">
        <f>IF(AR18,AR18/AR$60*100,0)</f>
        <v>55.015664819463339</v>
      </c>
      <c r="AU18" s="60"/>
      <c r="AV18" s="69">
        <v>19241950</v>
      </c>
      <c r="AW18" s="60"/>
      <c r="AX18" s="70">
        <f>(AV18/$BL18)</f>
        <v>77.146161926373779</v>
      </c>
      <c r="AY18" s="60"/>
      <c r="AZ18" s="70">
        <f>IF(AX18,AX18/AX$60*100,0)</f>
        <v>35.760437674304484</v>
      </c>
      <c r="BA18" s="60"/>
      <c r="BB18" s="69">
        <v>0</v>
      </c>
      <c r="BC18" s="60"/>
      <c r="BD18" s="70">
        <f>(BB18/$BL18)</f>
        <v>0</v>
      </c>
      <c r="BE18" s="60"/>
      <c r="BF18" s="70">
        <f>IF(BD18,BD18/BD$60*100,0)</f>
        <v>0</v>
      </c>
      <c r="BG18" s="60"/>
      <c r="BH18" s="69">
        <f>(E18+K18+Q18+W18+AC18+AJ18+AP18+AV18+BB18)</f>
        <v>966121748</v>
      </c>
      <c r="BI18" s="60"/>
      <c r="BJ18" s="47">
        <v>5</v>
      </c>
      <c r="BK18" s="60"/>
      <c r="BL18" s="96">
        <v>249422</v>
      </c>
      <c r="BM18" s="60"/>
      <c r="BN18" s="96">
        <f>IF(E18,BL18,0)</f>
        <v>249422</v>
      </c>
      <c r="BO18" s="60"/>
      <c r="BP18" s="96">
        <f>IF(K18,BL18,0)</f>
        <v>249422</v>
      </c>
      <c r="BQ18" s="60"/>
      <c r="BR18" s="96">
        <f>IF(Q18,BL18,0)</f>
        <v>249422</v>
      </c>
      <c r="BS18" s="60"/>
      <c r="BT18" s="96">
        <f>IF(W18,BL18,0)</f>
        <v>249422</v>
      </c>
      <c r="BU18" s="60"/>
      <c r="BV18" s="96">
        <f>IF(AC18,BL18,0)</f>
        <v>249422</v>
      </c>
      <c r="BW18" s="60"/>
      <c r="BX18" s="96">
        <f>IF(AJ18,BL18,0)</f>
        <v>249422</v>
      </c>
      <c r="BY18" s="60"/>
      <c r="BZ18" s="96">
        <f>IF(AP18,BL18,0)</f>
        <v>249422</v>
      </c>
      <c r="CA18" s="60"/>
      <c r="CB18" s="96">
        <f>IF(AV18,BL18,0)</f>
        <v>249422</v>
      </c>
      <c r="CC18" s="60"/>
      <c r="CD18" s="96">
        <f>IF(BB18,$BL18,0)</f>
        <v>0</v>
      </c>
    </row>
    <row r="19" spans="1:82" ht="8.85" customHeight="1" x14ac:dyDescent="0.3">
      <c r="A19" s="71"/>
      <c r="B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71"/>
      <c r="BK19" s="60"/>
      <c r="BL19" s="92"/>
      <c r="BM19" s="60"/>
      <c r="BN19" s="60"/>
      <c r="BO19" s="60"/>
      <c r="BP19" s="60"/>
      <c r="BQ19" s="60"/>
      <c r="BR19" s="60"/>
      <c r="BS19" s="60"/>
      <c r="BT19" s="60"/>
      <c r="BU19" s="60"/>
      <c r="BV19" s="60"/>
      <c r="BW19" s="60"/>
      <c r="BX19" s="60"/>
      <c r="BY19" s="60"/>
      <c r="BZ19" s="60"/>
      <c r="CA19" s="60"/>
      <c r="CB19" s="60"/>
      <c r="CC19" s="60"/>
      <c r="CD19" s="60"/>
    </row>
    <row r="20" spans="1:82" ht="8.85" customHeight="1" x14ac:dyDescent="0.3">
      <c r="A20" s="47">
        <v>6</v>
      </c>
      <c r="B20" s="105"/>
      <c r="C20" s="47" t="s">
        <v>89</v>
      </c>
      <c r="D20" s="60"/>
      <c r="E20" s="69">
        <v>4629590</v>
      </c>
      <c r="F20" s="60"/>
      <c r="G20" s="70">
        <f>(E20/$BL20)</f>
        <v>254.79306549257018</v>
      </c>
      <c r="H20" s="60"/>
      <c r="I20" s="70">
        <f>IF(G20,G20/G$60*100,0)</f>
        <v>111.58304487879278</v>
      </c>
      <c r="J20" s="60"/>
      <c r="K20" s="69">
        <v>2834967</v>
      </c>
      <c r="L20" s="60"/>
      <c r="M20" s="65">
        <f>(K20/$BL20)</f>
        <v>156.02460099064393</v>
      </c>
      <c r="N20" s="60"/>
      <c r="O20" s="65">
        <f>IF(M20,M20/M$60*100,0)</f>
        <v>189.77593650016303</v>
      </c>
      <c r="P20" s="60"/>
      <c r="Q20" s="69">
        <v>21654724</v>
      </c>
      <c r="R20" s="60"/>
      <c r="S20" s="65">
        <f>(Q20/$BL20)</f>
        <v>1191.7844799119428</v>
      </c>
      <c r="T20" s="60"/>
      <c r="U20" s="65">
        <f>IF(S20,S20/S$60*100,0)</f>
        <v>151.31294497929065</v>
      </c>
      <c r="V20" s="60"/>
      <c r="W20" s="69">
        <v>5456471</v>
      </c>
      <c r="X20" s="60"/>
      <c r="Y20" s="65">
        <f>(W20/$BL20)</f>
        <v>300.30110071546505</v>
      </c>
      <c r="Z20" s="60"/>
      <c r="AA20" s="65">
        <f>IF(Y20,Y20/Y$60*100,0)</f>
        <v>81.875489255566094</v>
      </c>
      <c r="AB20" s="60"/>
      <c r="AC20" s="69">
        <v>4744416</v>
      </c>
      <c r="AD20" s="60"/>
      <c r="AE20" s="65">
        <f>(AC20/$BL20)</f>
        <v>261.11260319207486</v>
      </c>
      <c r="AF20" s="60"/>
      <c r="AG20" s="65">
        <f>IF(AE20,AE20/AE$60*100,0)</f>
        <v>54.445709674300112</v>
      </c>
      <c r="AH20" s="99"/>
      <c r="AI20" s="60"/>
      <c r="AJ20" s="69">
        <v>40663965</v>
      </c>
      <c r="AK20" s="60"/>
      <c r="AL20" s="65">
        <f>(AJ20/$BL20)</f>
        <v>2237.9727572922397</v>
      </c>
      <c r="AM20" s="60"/>
      <c r="AN20" s="65">
        <f>IF(AL20,AL20/AL$60*100,0)</f>
        <v>117.95678293720067</v>
      </c>
      <c r="AO20" s="60"/>
      <c r="AP20" s="69">
        <v>2158028</v>
      </c>
      <c r="AQ20" s="60"/>
      <c r="AR20" s="65">
        <f>(AP20/$BL20)</f>
        <v>118.76873968079252</v>
      </c>
      <c r="AS20" s="60"/>
      <c r="AT20" s="65">
        <f>IF(AR20,AR20/AR$60*100,0)</f>
        <v>74.476522012853536</v>
      </c>
      <c r="AU20" s="60"/>
      <c r="AV20" s="69">
        <v>397228</v>
      </c>
      <c r="AW20" s="60"/>
      <c r="AX20" s="70">
        <f>(AV20/$BL20)</f>
        <v>21.861750137589432</v>
      </c>
      <c r="AY20" s="60"/>
      <c r="AZ20" s="70">
        <f>IF(AX20,AX20/AX$60*100,0)</f>
        <v>10.133825633381472</v>
      </c>
      <c r="BA20" s="60"/>
      <c r="BB20" s="69">
        <v>0</v>
      </c>
      <c r="BC20" s="60"/>
      <c r="BD20" s="70">
        <f>(BB20/$BL20)</f>
        <v>0</v>
      </c>
      <c r="BE20" s="60"/>
      <c r="BF20" s="70">
        <f>IF(BD20,BD20/BD$60*100,0)</f>
        <v>0</v>
      </c>
      <c r="BG20" s="60"/>
      <c r="BH20" s="69">
        <f>(E20+K20+Q20+W20+AC20+AJ20+AP20+AV20+BB20)</f>
        <v>82539389</v>
      </c>
      <c r="BI20" s="60"/>
      <c r="BJ20" s="47">
        <v>6</v>
      </c>
      <c r="BK20" s="60"/>
      <c r="BL20" s="96">
        <v>18170</v>
      </c>
      <c r="BM20" s="60"/>
      <c r="BN20" s="96">
        <f>IF(E20,BL20,0)</f>
        <v>18170</v>
      </c>
      <c r="BO20" s="60"/>
      <c r="BP20" s="96">
        <f>IF(K20,BL20,0)</f>
        <v>18170</v>
      </c>
      <c r="BQ20" s="60"/>
      <c r="BR20" s="96">
        <f>IF(Q20,BL20,0)</f>
        <v>18170</v>
      </c>
      <c r="BS20" s="60"/>
      <c r="BT20" s="96">
        <f>IF(W20,BL20,0)</f>
        <v>18170</v>
      </c>
      <c r="BU20" s="60"/>
      <c r="BV20" s="96">
        <f>IF(AC20,BL20,0)</f>
        <v>18170</v>
      </c>
      <c r="BW20" s="60"/>
      <c r="BX20" s="96">
        <f>IF(AJ20,BL20,0)</f>
        <v>18170</v>
      </c>
      <c r="BY20" s="60"/>
      <c r="BZ20" s="96">
        <f>IF(AP20,BL20,0)</f>
        <v>18170</v>
      </c>
      <c r="CA20" s="60"/>
      <c r="CB20" s="96">
        <f>IF(AV20,BL20,0)</f>
        <v>18170</v>
      </c>
      <c r="CC20" s="60"/>
      <c r="CD20" s="96">
        <f>IF(BB20,$BL20,0)</f>
        <v>0</v>
      </c>
    </row>
    <row r="21" spans="1:82" ht="8.85" customHeight="1" x14ac:dyDescent="0.3">
      <c r="A21" s="47">
        <v>7</v>
      </c>
      <c r="B21" s="105"/>
      <c r="C21" s="47" t="s">
        <v>90</v>
      </c>
      <c r="D21" s="60"/>
      <c r="E21" s="69">
        <v>2091252</v>
      </c>
      <c r="F21" s="60"/>
      <c r="G21" s="70">
        <f>(E21/$BL21)</f>
        <v>364.52013247341819</v>
      </c>
      <c r="H21" s="60"/>
      <c r="I21" s="70">
        <f>IF(G21,G21/G$60*100,0)</f>
        <v>159.63647292508824</v>
      </c>
      <c r="J21" s="60"/>
      <c r="K21" s="69">
        <v>285912</v>
      </c>
      <c r="L21" s="60"/>
      <c r="M21" s="65">
        <f>(K21/$BL21)</f>
        <v>49.836499912846435</v>
      </c>
      <c r="N21" s="60"/>
      <c r="O21" s="65">
        <f>IF(M21,M21/M$60*100,0)</f>
        <v>60.617161542479217</v>
      </c>
      <c r="P21" s="60"/>
      <c r="Q21" s="69">
        <v>4066711</v>
      </c>
      <c r="R21" s="60"/>
      <c r="S21" s="65">
        <f>(Q21/$BL21)</f>
        <v>708.85671953982921</v>
      </c>
      <c r="T21" s="60"/>
      <c r="U21" s="65">
        <f>IF(S21,S21/S$60*100,0)</f>
        <v>89.998820768211118</v>
      </c>
      <c r="V21" s="60"/>
      <c r="W21" s="69">
        <v>6935308</v>
      </c>
      <c r="X21" s="60"/>
      <c r="Y21" s="65">
        <f>(W21/$BL21)</f>
        <v>1208.873627331358</v>
      </c>
      <c r="Z21" s="60"/>
      <c r="AA21" s="65">
        <f>IF(Y21,Y21/Y$60*100,0)</f>
        <v>329.59293006283883</v>
      </c>
      <c r="AB21" s="60"/>
      <c r="AC21" s="69">
        <v>4943147</v>
      </c>
      <c r="AD21" s="60"/>
      <c r="AE21" s="65">
        <f>(AC21/$BL21)</f>
        <v>861.62576259369007</v>
      </c>
      <c r="AF21" s="60"/>
      <c r="AG21" s="65">
        <f>IF(AE21,AE21/AE$60*100,0)</f>
        <v>179.66128614467939</v>
      </c>
      <c r="AH21" s="99"/>
      <c r="AI21" s="60"/>
      <c r="AJ21" s="69">
        <v>11157496</v>
      </c>
      <c r="AK21" s="60"/>
      <c r="AL21" s="65">
        <f>(AJ21/$BL21)</f>
        <v>1944.8310963918425</v>
      </c>
      <c r="AM21" s="60"/>
      <c r="AN21" s="65">
        <f>IF(AL21,AL21/AL$60*100,0)</f>
        <v>102.50617159619615</v>
      </c>
      <c r="AO21" s="60"/>
      <c r="AP21" s="69">
        <v>1699138</v>
      </c>
      <c r="AQ21" s="60"/>
      <c r="AR21" s="65">
        <f>(AP21/$BL21)</f>
        <v>296.17186682935335</v>
      </c>
      <c r="AS21" s="60"/>
      <c r="AT21" s="65">
        <f>IF(AR21,AR21/AR$60*100,0)</f>
        <v>185.72101226962411</v>
      </c>
      <c r="AU21" s="60"/>
      <c r="AV21" s="69">
        <v>290692</v>
      </c>
      <c r="AW21" s="60"/>
      <c r="AX21" s="70">
        <f>(AV21/$BL21)</f>
        <v>50.669687990238799</v>
      </c>
      <c r="AY21" s="60"/>
      <c r="AZ21" s="70">
        <f>IF(AX21,AX21/AX$60*100,0)</f>
        <v>23.487496644106347</v>
      </c>
      <c r="BA21" s="60"/>
      <c r="BB21" s="69">
        <v>0</v>
      </c>
      <c r="BC21" s="60"/>
      <c r="BD21" s="70">
        <f>(BB21/$BL21)</f>
        <v>0</v>
      </c>
      <c r="BE21" s="60"/>
      <c r="BF21" s="70">
        <f>IF(BD21,BD21/BD$60*100,0)</f>
        <v>0</v>
      </c>
      <c r="BG21" s="60"/>
      <c r="BH21" s="69">
        <f>(E21+K21+Q21+W21+AC21+AJ21+AP21+AV21+BB21)</f>
        <v>31469656</v>
      </c>
      <c r="BI21" s="60"/>
      <c r="BJ21" s="47">
        <v>7</v>
      </c>
      <c r="BK21" s="60"/>
      <c r="BL21" s="96">
        <v>5737</v>
      </c>
      <c r="BM21" s="60"/>
      <c r="BN21" s="96">
        <f>IF(E21,BL21,0)</f>
        <v>5737</v>
      </c>
      <c r="BO21" s="60"/>
      <c r="BP21" s="96">
        <f>IF(K21,BL21,0)</f>
        <v>5737</v>
      </c>
      <c r="BQ21" s="60"/>
      <c r="BR21" s="96">
        <f>IF(Q21,BL21,0)</f>
        <v>5737</v>
      </c>
      <c r="BS21" s="60"/>
      <c r="BT21" s="96">
        <f>IF(W21,BL21,0)</f>
        <v>5737</v>
      </c>
      <c r="BU21" s="60"/>
      <c r="BV21" s="96">
        <f>IF(AC21,BL21,0)</f>
        <v>5737</v>
      </c>
      <c r="BW21" s="60"/>
      <c r="BX21" s="96">
        <f>IF(AJ21,BL21,0)</f>
        <v>5737</v>
      </c>
      <c r="BY21" s="60"/>
      <c r="BZ21" s="96">
        <f>IF(AP21,BL21,0)</f>
        <v>5737</v>
      </c>
      <c r="CA21" s="60"/>
      <c r="CB21" s="96">
        <f>IF(AV21,BL21,0)</f>
        <v>5737</v>
      </c>
      <c r="CC21" s="60"/>
      <c r="CD21" s="96">
        <f>IF(BB21,$BL21,0)</f>
        <v>0</v>
      </c>
    </row>
    <row r="22" spans="1:82" ht="8.85" customHeight="1" x14ac:dyDescent="0.3">
      <c r="A22" s="47">
        <v>8</v>
      </c>
      <c r="B22" s="98"/>
      <c r="C22" s="47" t="s">
        <v>91</v>
      </c>
      <c r="D22" s="60"/>
      <c r="E22" s="69">
        <v>11274349</v>
      </c>
      <c r="F22" s="60"/>
      <c r="G22" s="70">
        <f>(E22/$BL22)</f>
        <v>264.71822023949284</v>
      </c>
      <c r="H22" s="60"/>
      <c r="I22" s="70">
        <f>IF(G22,G22/G$60*100,0)</f>
        <v>115.9296270175721</v>
      </c>
      <c r="J22" s="60"/>
      <c r="K22" s="69">
        <v>4823711</v>
      </c>
      <c r="L22" s="60"/>
      <c r="M22" s="65">
        <f>(K22/$BL22)</f>
        <v>113.25923925804179</v>
      </c>
      <c r="N22" s="60"/>
      <c r="O22" s="65">
        <f>IF(M22,M22/M$60*100,0)</f>
        <v>137.75954600120912</v>
      </c>
      <c r="P22" s="60"/>
      <c r="Q22" s="69">
        <v>35848243</v>
      </c>
      <c r="R22" s="60"/>
      <c r="S22" s="65">
        <f>(Q22/$BL22)</f>
        <v>841.70563512561637</v>
      </c>
      <c r="T22" s="60"/>
      <c r="U22" s="65">
        <f>IF(S22,S22/S$60*100,0)</f>
        <v>106.86576356987933</v>
      </c>
      <c r="V22" s="60"/>
      <c r="W22" s="69">
        <v>21246309</v>
      </c>
      <c r="X22" s="60"/>
      <c r="Y22" s="65">
        <f>(W22/$BL22)</f>
        <v>498.85675041089456</v>
      </c>
      <c r="Z22" s="60"/>
      <c r="AA22" s="65">
        <f>IF(Y22,Y22/Y$60*100,0)</f>
        <v>136.01062537241108</v>
      </c>
      <c r="AB22" s="60"/>
      <c r="AC22" s="69">
        <v>25085753</v>
      </c>
      <c r="AD22" s="60"/>
      <c r="AE22" s="65">
        <f>(AC22/$BL22)</f>
        <v>589.00570556468654</v>
      </c>
      <c r="AF22" s="60"/>
      <c r="AG22" s="65">
        <f>IF(AE22,AE22/AE$60*100,0)</f>
        <v>122.8161078769964</v>
      </c>
      <c r="AH22" s="99"/>
      <c r="AI22" s="60"/>
      <c r="AJ22" s="69">
        <v>86430229</v>
      </c>
      <c r="AK22" s="60"/>
      <c r="AL22" s="65">
        <f>(AJ22/$BL22)</f>
        <v>2029.3549894341395</v>
      </c>
      <c r="AM22" s="60"/>
      <c r="AN22" s="65">
        <f>IF(AL22,AL22/AL$60*100,0)</f>
        <v>106.96117064482642</v>
      </c>
      <c r="AO22" s="60"/>
      <c r="AP22" s="69">
        <v>6467502</v>
      </c>
      <c r="AQ22" s="60"/>
      <c r="AR22" s="65">
        <f>(AP22/$BL22)</f>
        <v>151.85494247475933</v>
      </c>
      <c r="AS22" s="60"/>
      <c r="AT22" s="65">
        <f>IF(AR22,AR22/AR$60*100,0)</f>
        <v>95.223945260160335</v>
      </c>
      <c r="AU22" s="60"/>
      <c r="AV22" s="69">
        <v>7401335</v>
      </c>
      <c r="AW22" s="60"/>
      <c r="AX22" s="70">
        <f>(AV22/$BL22)</f>
        <v>173.78105189011504</v>
      </c>
      <c r="AY22" s="60"/>
      <c r="AZ22" s="70">
        <f>IF(AX22,AX22/AX$60*100,0)</f>
        <v>80.554707064007545</v>
      </c>
      <c r="BA22" s="60"/>
      <c r="BB22" s="69">
        <v>0</v>
      </c>
      <c r="BC22" s="60"/>
      <c r="BD22" s="70">
        <f>(BB22/$BL22)</f>
        <v>0</v>
      </c>
      <c r="BE22" s="60"/>
      <c r="BF22" s="70">
        <f>IF(BD22,BD22/BD$60*100,0)</f>
        <v>0</v>
      </c>
      <c r="BG22" s="60"/>
      <c r="BH22" s="69">
        <f>(E22+K22+Q22+W22+AC22+AJ22+AP22+AV22+BB22)</f>
        <v>198577431</v>
      </c>
      <c r="BI22" s="60"/>
      <c r="BJ22" s="47">
        <v>8</v>
      </c>
      <c r="BK22" s="60"/>
      <c r="BL22" s="96">
        <v>42590</v>
      </c>
      <c r="BM22" s="60"/>
      <c r="BN22" s="96">
        <f>IF(E22,BL22,0)</f>
        <v>42590</v>
      </c>
      <c r="BO22" s="60"/>
      <c r="BP22" s="96">
        <f>IF(K22,BL22,0)</f>
        <v>42590</v>
      </c>
      <c r="BQ22" s="60"/>
      <c r="BR22" s="96">
        <f>IF(Q22,BL22,0)</f>
        <v>42590</v>
      </c>
      <c r="BS22" s="60"/>
      <c r="BT22" s="96">
        <f>IF(W22,BL22,0)</f>
        <v>42590</v>
      </c>
      <c r="BU22" s="60"/>
      <c r="BV22" s="96">
        <f>IF(AC22,BL22,0)</f>
        <v>42590</v>
      </c>
      <c r="BW22" s="60"/>
      <c r="BX22" s="96">
        <f>IF(AJ22,BL22,0)</f>
        <v>42590</v>
      </c>
      <c r="BY22" s="60"/>
      <c r="BZ22" s="96">
        <f>IF(AP22,BL22,0)</f>
        <v>42590</v>
      </c>
      <c r="CA22" s="60"/>
      <c r="CB22" s="96">
        <f>IF(AV22,BL22,0)</f>
        <v>42590</v>
      </c>
      <c r="CC22" s="60"/>
      <c r="CD22" s="96">
        <f>IF(BB22,$BL22,0)</f>
        <v>0</v>
      </c>
    </row>
    <row r="23" spans="1:82" ht="8.85" customHeight="1" x14ac:dyDescent="0.3">
      <c r="A23" s="47">
        <v>9</v>
      </c>
      <c r="B23" s="105"/>
      <c r="C23" s="47" t="s">
        <v>93</v>
      </c>
      <c r="D23" s="60"/>
      <c r="E23" s="69">
        <v>0</v>
      </c>
      <c r="F23" s="60"/>
      <c r="G23" s="70">
        <f>(E23/$BL23)</f>
        <v>0</v>
      </c>
      <c r="H23" s="60"/>
      <c r="I23" s="70">
        <f>IF(G23,G23/G$60*100,0)</f>
        <v>0</v>
      </c>
      <c r="J23" s="60"/>
      <c r="K23" s="69">
        <v>0</v>
      </c>
      <c r="L23" s="60"/>
      <c r="M23" s="65">
        <f>(K23/$BL23)</f>
        <v>0</v>
      </c>
      <c r="N23" s="60"/>
      <c r="O23" s="65">
        <f>IF(M23,M23/M$60*100,0)</f>
        <v>0</v>
      </c>
      <c r="P23" s="60"/>
      <c r="Q23" s="69">
        <v>0</v>
      </c>
      <c r="R23" s="60"/>
      <c r="S23" s="65">
        <f>(Q23/$BL23)</f>
        <v>0</v>
      </c>
      <c r="T23" s="60"/>
      <c r="U23" s="65">
        <f>IF(S23,S23/S$60*100,0)</f>
        <v>0</v>
      </c>
      <c r="V23" s="60"/>
      <c r="W23" s="69">
        <v>0</v>
      </c>
      <c r="X23" s="60"/>
      <c r="Y23" s="65">
        <f>(W23/$BL23)</f>
        <v>0</v>
      </c>
      <c r="Z23" s="60"/>
      <c r="AA23" s="65">
        <f>IF(Y23,Y23/Y$60*100,0)</f>
        <v>0</v>
      </c>
      <c r="AB23" s="60"/>
      <c r="AC23" s="69">
        <v>0</v>
      </c>
      <c r="AD23" s="60"/>
      <c r="AE23" s="65">
        <f>(AC23/$BL23)</f>
        <v>0</v>
      </c>
      <c r="AF23" s="60"/>
      <c r="AG23" s="65">
        <f>IF(AE23,AE23/AE$60*100,0)</f>
        <v>0</v>
      </c>
      <c r="AH23" s="99"/>
      <c r="AI23" s="60"/>
      <c r="AJ23" s="69">
        <v>0</v>
      </c>
      <c r="AK23" s="60"/>
      <c r="AL23" s="65">
        <f>(AJ23/$BL23)</f>
        <v>0</v>
      </c>
      <c r="AM23" s="60"/>
      <c r="AN23" s="65">
        <f>IF(AL23,AL23/AL$60*100,0)</f>
        <v>0</v>
      </c>
      <c r="AO23" s="60"/>
      <c r="AP23" s="69">
        <v>0</v>
      </c>
      <c r="AQ23" s="60"/>
      <c r="AR23" s="65">
        <f>(AP23/$BL23)</f>
        <v>0</v>
      </c>
      <c r="AS23" s="60"/>
      <c r="AT23" s="65">
        <f>IF(AR23,AR23/AR$60*100,0)</f>
        <v>0</v>
      </c>
      <c r="AU23" s="60"/>
      <c r="AV23" s="69">
        <v>0</v>
      </c>
      <c r="AW23" s="60"/>
      <c r="AX23" s="70">
        <f>(AV23/$BL23)</f>
        <v>0</v>
      </c>
      <c r="AY23" s="60"/>
      <c r="AZ23" s="70">
        <f>IF(AX23,AX23/AX$60*100,0)</f>
        <v>0</v>
      </c>
      <c r="BA23" s="60"/>
      <c r="BB23" s="69">
        <v>0</v>
      </c>
      <c r="BC23" s="60"/>
      <c r="BD23" s="70">
        <v>0</v>
      </c>
      <c r="BE23" s="60"/>
      <c r="BF23" s="70">
        <f>IF(BD23,BD23/BD$60*100,0)</f>
        <v>0</v>
      </c>
      <c r="BG23" s="60"/>
      <c r="BH23" s="69">
        <f>(E23+K23+Q23+W23+AC23+AJ23+AP23+AV23+BB23)</f>
        <v>0</v>
      </c>
      <c r="BI23" s="60"/>
      <c r="BJ23" s="47">
        <v>9</v>
      </c>
      <c r="BK23" s="60"/>
      <c r="BL23" s="96">
        <v>5766</v>
      </c>
      <c r="BM23" s="60"/>
      <c r="BN23" s="96">
        <f>IF(E23,BL23,0)</f>
        <v>0</v>
      </c>
      <c r="BO23" s="60"/>
      <c r="BP23" s="96">
        <f>IF(K23,BL23,0)</f>
        <v>0</v>
      </c>
      <c r="BQ23" s="60"/>
      <c r="BR23" s="96">
        <f>IF(Q23,BL23,0)</f>
        <v>0</v>
      </c>
      <c r="BS23" s="60"/>
      <c r="BT23" s="96">
        <f>IF(W23,BL23,0)</f>
        <v>0</v>
      </c>
      <c r="BU23" s="60"/>
      <c r="BV23" s="96">
        <f>IF(AC23,BL23,0)</f>
        <v>0</v>
      </c>
      <c r="BW23" s="60"/>
      <c r="BX23" s="96">
        <f>IF(AJ23,BL23,0)</f>
        <v>0</v>
      </c>
      <c r="BY23" s="60"/>
      <c r="BZ23" s="96">
        <f>IF(AP23,BL23,0)</f>
        <v>0</v>
      </c>
      <c r="CA23" s="60"/>
      <c r="CB23" s="96">
        <f>IF(AV23,BL23,0)</f>
        <v>0</v>
      </c>
      <c r="CC23" s="60"/>
      <c r="CD23" s="96">
        <f>IF(BB23,$BL23,0)</f>
        <v>0</v>
      </c>
    </row>
    <row r="24" spans="1:82" ht="8.85" customHeight="1" x14ac:dyDescent="0.3">
      <c r="A24" s="47">
        <v>10</v>
      </c>
      <c r="B24" s="98"/>
      <c r="C24" s="47" t="s">
        <v>94</v>
      </c>
      <c r="D24" s="60"/>
      <c r="E24" s="69">
        <v>12341709</v>
      </c>
      <c r="F24" s="60"/>
      <c r="G24" s="70">
        <f>(E24/$BL24)</f>
        <v>511.12850989811977</v>
      </c>
      <c r="H24" s="60"/>
      <c r="I24" s="70">
        <f>IF(G24,G24/G$60*100,0)</f>
        <v>223.84155294232482</v>
      </c>
      <c r="J24" s="60"/>
      <c r="K24" s="69">
        <v>491017</v>
      </c>
      <c r="L24" s="60"/>
      <c r="M24" s="65">
        <f>(K24/$BL24)</f>
        <v>20.335335045142052</v>
      </c>
      <c r="N24" s="60"/>
      <c r="O24" s="65">
        <f>IF(M24,M24/M$60*100,0)</f>
        <v>24.734286950477983</v>
      </c>
      <c r="P24" s="60"/>
      <c r="Q24" s="69">
        <v>31316883</v>
      </c>
      <c r="R24" s="60"/>
      <c r="S24" s="65">
        <f>(Q24/$BL24)</f>
        <v>1296.9801623457302</v>
      </c>
      <c r="T24" s="60"/>
      <c r="U24" s="65">
        <f>IF(S24,S24/S$60*100,0)</f>
        <v>164.66894077925164</v>
      </c>
      <c r="V24" s="60"/>
      <c r="W24" s="69">
        <v>26432225</v>
      </c>
      <c r="X24" s="60"/>
      <c r="Y24" s="65">
        <f>(W24/$BL24)</f>
        <v>1094.6833844114967</v>
      </c>
      <c r="Z24" s="60"/>
      <c r="AA24" s="65">
        <f>IF(Y24,Y24/Y$60*100,0)</f>
        <v>298.45957096092161</v>
      </c>
      <c r="AB24" s="60"/>
      <c r="AC24" s="69">
        <v>6943336</v>
      </c>
      <c r="AD24" s="60"/>
      <c r="AE24" s="65">
        <f>(AC24/$BL24)</f>
        <v>287.55636544355173</v>
      </c>
      <c r="AF24" s="60"/>
      <c r="AG24" s="65">
        <f>IF(AE24,AE24/AE$60*100,0)</f>
        <v>59.959612046837243</v>
      </c>
      <c r="AH24" s="99"/>
      <c r="AI24" s="60"/>
      <c r="AJ24" s="69">
        <v>51041120</v>
      </c>
      <c r="AK24" s="60"/>
      <c r="AL24" s="65">
        <f>(AJ24/$BL24)</f>
        <v>2113.8540545017809</v>
      </c>
      <c r="AM24" s="60"/>
      <c r="AN24" s="65">
        <f>IF(AL24,AL24/AL$60*100,0)</f>
        <v>111.41486108591994</v>
      </c>
      <c r="AO24" s="60"/>
      <c r="AP24" s="69">
        <v>5101940</v>
      </c>
      <c r="AQ24" s="60"/>
      <c r="AR24" s="65">
        <f>(AP24/$BL24)</f>
        <v>211.29545266296694</v>
      </c>
      <c r="AS24" s="60"/>
      <c r="AT24" s="65">
        <f>IF(AR24,AR24/AR$60*100,0)</f>
        <v>132.49741029300702</v>
      </c>
      <c r="AU24" s="60"/>
      <c r="AV24" s="69">
        <v>6239583</v>
      </c>
      <c r="AW24" s="60"/>
      <c r="AX24" s="70">
        <f>(AV24/$BL24)</f>
        <v>258.41062701896794</v>
      </c>
      <c r="AY24" s="60"/>
      <c r="AZ24" s="70">
        <f>IF(AX24,AX24/AX$60*100,0)</f>
        <v>119.78401635468256</v>
      </c>
      <c r="BA24" s="60"/>
      <c r="BB24" s="69">
        <v>0</v>
      </c>
      <c r="BC24" s="60"/>
      <c r="BD24" s="70">
        <f>(BB24/$BL24)</f>
        <v>0</v>
      </c>
      <c r="BE24" s="60"/>
      <c r="BF24" s="70">
        <f>IF(BD24,BD24/BD$60*100,0)</f>
        <v>0</v>
      </c>
      <c r="BG24" s="60"/>
      <c r="BH24" s="69">
        <f>(E24+K24+Q24+W24+AC24+AJ24+AP24+AV24+BB24)</f>
        <v>139907813</v>
      </c>
      <c r="BI24" s="60"/>
      <c r="BJ24" s="47">
        <v>10</v>
      </c>
      <c r="BK24" s="60"/>
      <c r="BL24" s="96">
        <v>24146</v>
      </c>
      <c r="BM24" s="60"/>
      <c r="BN24" s="96">
        <f>IF(E24,BL24,0)</f>
        <v>24146</v>
      </c>
      <c r="BO24" s="60"/>
      <c r="BP24" s="96">
        <f>IF(K24,BL24,0)</f>
        <v>24146</v>
      </c>
      <c r="BQ24" s="60"/>
      <c r="BR24" s="96">
        <f>IF(Q24,BL24,0)</f>
        <v>24146</v>
      </c>
      <c r="BS24" s="60"/>
      <c r="BT24" s="96">
        <f>IF(W24,BL24,0)</f>
        <v>24146</v>
      </c>
      <c r="BU24" s="60"/>
      <c r="BV24" s="96">
        <f>IF(AC24,BL24,0)</f>
        <v>24146</v>
      </c>
      <c r="BW24" s="60"/>
      <c r="BX24" s="96">
        <f>IF(AJ24,BL24,0)</f>
        <v>24146</v>
      </c>
      <c r="BY24" s="60"/>
      <c r="BZ24" s="96">
        <f>IF(AP24,BL24,0)</f>
        <v>24146</v>
      </c>
      <c r="CA24" s="60"/>
      <c r="CB24" s="96">
        <f>IF(AV24,BL24,0)</f>
        <v>24146</v>
      </c>
      <c r="CC24" s="60"/>
      <c r="CD24" s="96">
        <f>IF(BB24,$BL24,0)</f>
        <v>0</v>
      </c>
    </row>
    <row r="25" spans="1:82" ht="8.85" customHeight="1" x14ac:dyDescent="0.3">
      <c r="A25" s="71"/>
      <c r="B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71"/>
      <c r="BK25" s="60"/>
      <c r="BL25" s="92"/>
      <c r="BM25" s="60"/>
      <c r="BN25" s="60"/>
      <c r="BO25" s="60"/>
      <c r="BP25" s="60"/>
      <c r="BQ25" s="60"/>
      <c r="BR25" s="60"/>
      <c r="BS25" s="60"/>
      <c r="BT25" s="60"/>
      <c r="BU25" s="60"/>
      <c r="BV25" s="60"/>
      <c r="BW25" s="60"/>
      <c r="BX25" s="60"/>
      <c r="BY25" s="60"/>
      <c r="BZ25" s="60"/>
      <c r="CA25" s="60"/>
      <c r="CB25" s="60"/>
      <c r="CC25" s="60"/>
      <c r="CD25" s="60"/>
    </row>
    <row r="26" spans="1:82" ht="8.85" customHeight="1" x14ac:dyDescent="0.3">
      <c r="A26" s="47">
        <v>11</v>
      </c>
      <c r="B26" s="98"/>
      <c r="C26" s="47" t="s">
        <v>95</v>
      </c>
      <c r="D26" s="60"/>
      <c r="E26" s="69">
        <v>5618735</v>
      </c>
      <c r="F26" s="60"/>
      <c r="G26" s="70">
        <f>(E26/$BL26)</f>
        <v>383.32207668167553</v>
      </c>
      <c r="H26" s="60"/>
      <c r="I26" s="70">
        <f>IF(G26,G26/G$60*100,0)</f>
        <v>167.87052034840681</v>
      </c>
      <c r="J26" s="60"/>
      <c r="K26" s="69">
        <v>1152982</v>
      </c>
      <c r="L26" s="60"/>
      <c r="M26" s="65">
        <f>(K26/$BL26)</f>
        <v>78.658889343703095</v>
      </c>
      <c r="N26" s="60"/>
      <c r="O26" s="65">
        <f>IF(M26,M26/M$60*100,0)</f>
        <v>95.67442758696167</v>
      </c>
      <c r="P26" s="60"/>
      <c r="Q26" s="69">
        <v>11294946</v>
      </c>
      <c r="R26" s="60"/>
      <c r="S26" s="65">
        <f>(Q26/$BL26)</f>
        <v>770.56528857961518</v>
      </c>
      <c r="T26" s="60"/>
      <c r="U26" s="65">
        <f>IF(S26,S26/S$60*100,0)</f>
        <v>97.833547154778771</v>
      </c>
      <c r="V26" s="60"/>
      <c r="W26" s="69">
        <v>6910682</v>
      </c>
      <c r="X26" s="60"/>
      <c r="Y26" s="65">
        <f>(W26/$BL26)</f>
        <v>471.46145449583844</v>
      </c>
      <c r="Z26" s="60"/>
      <c r="AA26" s="65">
        <f>IF(Y26,Y26/Y$60*100,0)</f>
        <v>128.54144443700227</v>
      </c>
      <c r="AB26" s="60"/>
      <c r="AC26" s="69">
        <v>3837132</v>
      </c>
      <c r="AD26" s="60"/>
      <c r="AE26" s="65">
        <f>(AC26/$BL26)</f>
        <v>261.77732296356936</v>
      </c>
      <c r="AF26" s="60"/>
      <c r="AG26" s="65">
        <f>IF(AE26,AE26/AE$60*100,0)</f>
        <v>54.584313247054261</v>
      </c>
      <c r="AH26" s="99"/>
      <c r="AI26" s="60"/>
      <c r="AJ26" s="69">
        <v>51951977</v>
      </c>
      <c r="AK26" s="60"/>
      <c r="AL26" s="65">
        <f>(AJ26/$BL26)</f>
        <v>3544.2745940783188</v>
      </c>
      <c r="AM26" s="60"/>
      <c r="AN26" s="65">
        <f>IF(AL26,AL26/AL$60*100,0)</f>
        <v>186.80800630896087</v>
      </c>
      <c r="AO26" s="60"/>
      <c r="AP26" s="69">
        <v>4310060</v>
      </c>
      <c r="AQ26" s="60"/>
      <c r="AR26" s="65">
        <f>(AP26/$BL26)</f>
        <v>294.04147905580572</v>
      </c>
      <c r="AS26" s="60"/>
      <c r="AT26" s="65">
        <f>IF(AR26,AR26/AR$60*100,0)</f>
        <v>184.38510626995648</v>
      </c>
      <c r="AU26" s="60"/>
      <c r="AV26" s="69">
        <v>3759804</v>
      </c>
      <c r="AW26" s="60"/>
      <c r="AX26" s="70">
        <f>(AV26/$BL26)</f>
        <v>256.50184199754398</v>
      </c>
      <c r="AY26" s="60"/>
      <c r="AZ26" s="70">
        <f>IF(AX26,AX26/AX$60*100,0)</f>
        <v>118.89921552872025</v>
      </c>
      <c r="BA26" s="60"/>
      <c r="BB26" s="69">
        <v>0</v>
      </c>
      <c r="BC26" s="60"/>
      <c r="BD26" s="70">
        <f>(BB26/$BL26)</f>
        <v>0</v>
      </c>
      <c r="BE26" s="60"/>
      <c r="BF26" s="70">
        <f>IF(BD26,BD26/BD$60*100,0)</f>
        <v>0</v>
      </c>
      <c r="BG26" s="60"/>
      <c r="BH26" s="69">
        <f>(E26+K26+Q26+W26+AC26+AJ26+AP26+AV26+BB26)</f>
        <v>88836318</v>
      </c>
      <c r="BI26" s="60"/>
      <c r="BJ26" s="47">
        <v>11</v>
      </c>
      <c r="BK26" s="60"/>
      <c r="BL26" s="96">
        <v>14658</v>
      </c>
      <c r="BM26" s="60"/>
      <c r="BN26" s="96">
        <f>IF(E26,BL26,0)</f>
        <v>14658</v>
      </c>
      <c r="BO26" s="60"/>
      <c r="BP26" s="96">
        <f>IF(K26,BL26,0)</f>
        <v>14658</v>
      </c>
      <c r="BQ26" s="60"/>
      <c r="BR26" s="96">
        <f>IF(Q26,BL26,0)</f>
        <v>14658</v>
      </c>
      <c r="BS26" s="60"/>
      <c r="BT26" s="96">
        <f>IF(W26,BL26,0)</f>
        <v>14658</v>
      </c>
      <c r="BU26" s="60"/>
      <c r="BV26" s="96">
        <f>IF(AC26,BL26,0)</f>
        <v>14658</v>
      </c>
      <c r="BW26" s="60"/>
      <c r="BX26" s="96">
        <f>IF(AJ26,BL26,0)</f>
        <v>14658</v>
      </c>
      <c r="BY26" s="60"/>
      <c r="BZ26" s="96">
        <f>IF(AP26,BL26,0)</f>
        <v>14658</v>
      </c>
      <c r="CA26" s="60"/>
      <c r="CB26" s="96">
        <f>IF(AV26,BL26,0)</f>
        <v>14658</v>
      </c>
      <c r="CC26" s="60"/>
      <c r="CD26" s="96">
        <f>IF(BB26,$BL26,0)</f>
        <v>0</v>
      </c>
    </row>
    <row r="27" spans="1:82" ht="8.85" customHeight="1" x14ac:dyDescent="0.3">
      <c r="A27" s="47">
        <v>12</v>
      </c>
      <c r="B27" s="105"/>
      <c r="C27" s="47" t="s">
        <v>96</v>
      </c>
      <c r="D27" s="60"/>
      <c r="E27" s="69">
        <v>2834749</v>
      </c>
      <c r="F27" s="60"/>
      <c r="G27" s="70">
        <f>(E27/$BL27)</f>
        <v>346.54633251833741</v>
      </c>
      <c r="H27" s="60"/>
      <c r="I27" s="70">
        <f>IF(G27,G27/G$60*100,0)</f>
        <v>151.76509964751094</v>
      </c>
      <c r="J27" s="60"/>
      <c r="K27" s="69">
        <v>383667</v>
      </c>
      <c r="L27" s="60"/>
      <c r="M27" s="65">
        <f>(K27/$BL27)</f>
        <v>46.903056234718825</v>
      </c>
      <c r="N27" s="60"/>
      <c r="O27" s="65">
        <f>IF(M27,M27/M$60*100,0)</f>
        <v>57.049153563913499</v>
      </c>
      <c r="P27" s="60"/>
      <c r="Q27" s="69">
        <v>10368994</v>
      </c>
      <c r="R27" s="60"/>
      <c r="S27" s="65">
        <f>(Q27/$BL27)</f>
        <v>1267.6031784841075</v>
      </c>
      <c r="T27" s="60"/>
      <c r="U27" s="65">
        <f>IF(S27,S27/S$60*100,0)</f>
        <v>160.93914062021648</v>
      </c>
      <c r="V27" s="60"/>
      <c r="W27" s="69">
        <v>3505222</v>
      </c>
      <c r="X27" s="60"/>
      <c r="Y27" s="65">
        <f>(W27/$BL27)</f>
        <v>428.51124694376529</v>
      </c>
      <c r="Z27" s="60"/>
      <c r="AA27" s="65">
        <f>IF(Y27,Y27/Y$60*100,0)</f>
        <v>116.83130002335911</v>
      </c>
      <c r="AB27" s="60"/>
      <c r="AC27" s="69">
        <v>4495522</v>
      </c>
      <c r="AD27" s="60"/>
      <c r="AE27" s="65">
        <f>(AC27/$BL27)</f>
        <v>549.57481662591692</v>
      </c>
      <c r="AF27" s="60"/>
      <c r="AG27" s="65">
        <f>IF(AE27,AE27/AE$60*100,0)</f>
        <v>114.59420397379567</v>
      </c>
      <c r="AH27" s="99"/>
      <c r="AI27" s="60"/>
      <c r="AJ27" s="69">
        <v>17197953</v>
      </c>
      <c r="AK27" s="60"/>
      <c r="AL27" s="65">
        <f>(AJ27/$BL27)</f>
        <v>2102.4392420537897</v>
      </c>
      <c r="AM27" s="60"/>
      <c r="AN27" s="65">
        <f>IF(AL27,AL27/AL$60*100,0)</f>
        <v>110.81322080687308</v>
      </c>
      <c r="AO27" s="60"/>
      <c r="AP27" s="69">
        <v>896960</v>
      </c>
      <c r="AQ27" s="60"/>
      <c r="AR27" s="65">
        <f>(AP27/$BL27)</f>
        <v>109.65281173594133</v>
      </c>
      <c r="AS27" s="60"/>
      <c r="AT27" s="65">
        <f>IF(AR27,AR27/AR$60*100,0)</f>
        <v>68.760181079397512</v>
      </c>
      <c r="AU27" s="60"/>
      <c r="AV27" s="69">
        <v>1282566</v>
      </c>
      <c r="AW27" s="60"/>
      <c r="AX27" s="70">
        <f>(AV27/$BL27)</f>
        <v>156.79290953545231</v>
      </c>
      <c r="AY27" s="60"/>
      <c r="AZ27" s="70">
        <f>IF(AX27,AX27/AX$60*100,0)</f>
        <v>72.680000264518114</v>
      </c>
      <c r="BA27" s="60"/>
      <c r="BB27" s="69">
        <v>0</v>
      </c>
      <c r="BC27" s="60"/>
      <c r="BD27" s="70">
        <f>(BB27/$BL27)</f>
        <v>0</v>
      </c>
      <c r="BE27" s="60"/>
      <c r="BF27" s="70">
        <f>IF(BD27,BD27/BD$60*100,0)</f>
        <v>0</v>
      </c>
      <c r="BG27" s="60"/>
      <c r="BH27" s="69">
        <f>(E27+K27+Q27+W27+AC27+AJ27+AP27+AV27+BB27)</f>
        <v>40965633</v>
      </c>
      <c r="BI27" s="60"/>
      <c r="BJ27" s="47">
        <v>12</v>
      </c>
      <c r="BK27" s="60"/>
      <c r="BL27" s="96">
        <v>8180</v>
      </c>
      <c r="BM27" s="60"/>
      <c r="BN27" s="96">
        <f>IF(E27,BL27,0)</f>
        <v>8180</v>
      </c>
      <c r="BO27" s="60"/>
      <c r="BP27" s="96">
        <f>IF(K27,BL27,0)</f>
        <v>8180</v>
      </c>
      <c r="BQ27" s="60"/>
      <c r="BR27" s="96">
        <f>IF(Q27,BL27,0)</f>
        <v>8180</v>
      </c>
      <c r="BS27" s="60"/>
      <c r="BT27" s="96">
        <f>IF(W27,BL27,0)</f>
        <v>8180</v>
      </c>
      <c r="BU27" s="60"/>
      <c r="BV27" s="96">
        <f>IF(AC27,BL27,0)</f>
        <v>8180</v>
      </c>
      <c r="BW27" s="60"/>
      <c r="BX27" s="96">
        <f>IF(AJ27,BL27,0)</f>
        <v>8180</v>
      </c>
      <c r="BY27" s="60"/>
      <c r="BZ27" s="96">
        <f>IF(AP27,BL27,0)</f>
        <v>8180</v>
      </c>
      <c r="CA27" s="60"/>
      <c r="CB27" s="96">
        <f>IF(AV27,BL27,0)</f>
        <v>8180</v>
      </c>
      <c r="CC27" s="60"/>
      <c r="CD27" s="96">
        <f>IF(BB27,$BL27,0)</f>
        <v>0</v>
      </c>
    </row>
    <row r="28" spans="1:82" ht="8.85" customHeight="1" x14ac:dyDescent="0.3">
      <c r="A28" s="47">
        <v>13</v>
      </c>
      <c r="B28" s="98"/>
      <c r="C28" s="47" t="s">
        <v>97</v>
      </c>
      <c r="D28" s="60"/>
      <c r="E28" s="69">
        <v>9048976</v>
      </c>
      <c r="F28" s="60"/>
      <c r="G28" s="70">
        <f>(E28/$BL28)</f>
        <v>323.38560503180616</v>
      </c>
      <c r="H28" s="60"/>
      <c r="I28" s="70">
        <f>IF(G28,G28/G$60*100,0)</f>
        <v>141.62218429948524</v>
      </c>
      <c r="J28" s="60"/>
      <c r="K28" s="69">
        <v>5186289</v>
      </c>
      <c r="L28" s="60"/>
      <c r="M28" s="65">
        <f>(K28/$BL28)</f>
        <v>185.34375670073618</v>
      </c>
      <c r="N28" s="60"/>
      <c r="O28" s="65">
        <f>IF(M28,M28/M$60*100,0)</f>
        <v>225.43742960412879</v>
      </c>
      <c r="P28" s="60"/>
      <c r="Q28" s="69">
        <v>28999104</v>
      </c>
      <c r="R28" s="60"/>
      <c r="S28" s="65">
        <f>(Q28/$BL28)</f>
        <v>1036.3485097562718</v>
      </c>
      <c r="T28" s="60"/>
      <c r="U28" s="65">
        <f>IF(S28,S28/S$60*100,0)</f>
        <v>131.57827415885382</v>
      </c>
      <c r="V28" s="60"/>
      <c r="W28" s="69">
        <v>14746065</v>
      </c>
      <c r="X28" s="60"/>
      <c r="Y28" s="65">
        <f>(W28/$BL28)</f>
        <v>526.98395397040952</v>
      </c>
      <c r="Z28" s="60"/>
      <c r="AA28" s="65">
        <f>IF(Y28,Y28/Y$60*100,0)</f>
        <v>143.6793570132192</v>
      </c>
      <c r="AB28" s="60"/>
      <c r="AC28" s="69">
        <v>18675715</v>
      </c>
      <c r="AD28" s="60"/>
      <c r="AE28" s="65">
        <f>(AC28/$BL28)</f>
        <v>667.4188764205561</v>
      </c>
      <c r="AF28" s="60"/>
      <c r="AG28" s="65">
        <f>IF(AE28,AE28/AE$60*100,0)</f>
        <v>139.16637470773796</v>
      </c>
      <c r="AH28" s="99"/>
      <c r="AI28" s="60"/>
      <c r="AJ28" s="69">
        <v>52997377</v>
      </c>
      <c r="AK28" s="60"/>
      <c r="AL28" s="65">
        <f>(AJ28/$BL28)</f>
        <v>1893.9810235151169</v>
      </c>
      <c r="AM28" s="60"/>
      <c r="AN28" s="65">
        <f>IF(AL28,AL28/AL$60*100,0)</f>
        <v>99.826017877114253</v>
      </c>
      <c r="AO28" s="60"/>
      <c r="AP28" s="69">
        <v>4210394</v>
      </c>
      <c r="AQ28" s="60"/>
      <c r="AR28" s="65">
        <f>(AP28/$BL28)</f>
        <v>150.46794367807877</v>
      </c>
      <c r="AS28" s="60"/>
      <c r="AT28" s="65">
        <f>IF(AR28,AR28/AR$60*100,0)</f>
        <v>94.354197490752227</v>
      </c>
      <c r="AU28" s="60"/>
      <c r="AV28" s="69">
        <v>4979017</v>
      </c>
      <c r="AW28" s="60"/>
      <c r="AX28" s="70">
        <f>(AV28/$BL28)</f>
        <v>177.93642341505253</v>
      </c>
      <c r="AY28" s="60"/>
      <c r="AZ28" s="70">
        <f>IF(AX28,AX28/AX$60*100,0)</f>
        <v>82.480893678098923</v>
      </c>
      <c r="BA28" s="60"/>
      <c r="BB28" s="69">
        <v>0</v>
      </c>
      <c r="BC28" s="60"/>
      <c r="BD28" s="70">
        <f>(BB28/$BL28)</f>
        <v>0</v>
      </c>
      <c r="BE28" s="60"/>
      <c r="BF28" s="70">
        <f>IF(BD28,BD28/BD$60*100,0)</f>
        <v>0</v>
      </c>
      <c r="BG28" s="60"/>
      <c r="BH28" s="69">
        <f>(E28+K28+Q28+W28+AC28+AJ28+AP28+AV28+BB28)</f>
        <v>138842937</v>
      </c>
      <c r="BI28" s="60"/>
      <c r="BJ28" s="47">
        <v>13</v>
      </c>
      <c r="BK28" s="60"/>
      <c r="BL28" s="96">
        <v>27982</v>
      </c>
      <c r="BM28" s="60"/>
      <c r="BN28" s="96">
        <f>IF(E28,BL28,0)</f>
        <v>27982</v>
      </c>
      <c r="BO28" s="60"/>
      <c r="BP28" s="96">
        <f>IF(K28,BL28,0)</f>
        <v>27982</v>
      </c>
      <c r="BQ28" s="60"/>
      <c r="BR28" s="96">
        <f>IF(Q28,BL28,0)</f>
        <v>27982</v>
      </c>
      <c r="BS28" s="60"/>
      <c r="BT28" s="96">
        <f>IF(W28,BL28,0)</f>
        <v>27982</v>
      </c>
      <c r="BU28" s="60"/>
      <c r="BV28" s="96">
        <f>IF(AC28,BL28,0)</f>
        <v>27982</v>
      </c>
      <c r="BW28" s="60"/>
      <c r="BX28" s="96">
        <f>IF(AJ28,BL28,0)</f>
        <v>27982</v>
      </c>
      <c r="BY28" s="60"/>
      <c r="BZ28" s="96">
        <f>IF(AP28,BL28,0)</f>
        <v>27982</v>
      </c>
      <c r="CA28" s="60"/>
      <c r="CB28" s="96">
        <f>IF(AV28,BL28,0)</f>
        <v>27982</v>
      </c>
      <c r="CC28" s="60"/>
      <c r="CD28" s="96">
        <f>IF(BB28,$BL28,0)</f>
        <v>0</v>
      </c>
    </row>
    <row r="29" spans="1:82" ht="8.85" customHeight="1" x14ac:dyDescent="0.3">
      <c r="A29" s="47">
        <v>14</v>
      </c>
      <c r="B29" s="105"/>
      <c r="C29" s="47" t="s">
        <v>98</v>
      </c>
      <c r="D29" s="60"/>
      <c r="E29" s="69">
        <v>1636824</v>
      </c>
      <c r="F29" s="60"/>
      <c r="G29" s="70">
        <f>(E29/$BL29)</f>
        <v>243.57499999999999</v>
      </c>
      <c r="H29" s="60"/>
      <c r="I29" s="70">
        <f>IF(G29,G29/G$60*100,0)</f>
        <v>106.67025063578308</v>
      </c>
      <c r="J29" s="60"/>
      <c r="K29" s="69">
        <v>601626</v>
      </c>
      <c r="L29" s="60"/>
      <c r="M29" s="65">
        <f>(K29/$BL29)</f>
        <v>89.527678571428567</v>
      </c>
      <c r="N29" s="60"/>
      <c r="O29" s="65">
        <f>IF(M29,M29/M$60*100,0)</f>
        <v>108.89435983622388</v>
      </c>
      <c r="P29" s="60"/>
      <c r="Q29" s="69">
        <v>4179239</v>
      </c>
      <c r="R29" s="60"/>
      <c r="S29" s="65">
        <f>(Q29/$BL29)</f>
        <v>621.91056547619053</v>
      </c>
      <c r="T29" s="60"/>
      <c r="U29" s="65">
        <f>IF(S29,S29/S$60*100,0)</f>
        <v>78.959846148433925</v>
      </c>
      <c r="V29" s="60"/>
      <c r="W29" s="69">
        <v>5391442</v>
      </c>
      <c r="X29" s="60"/>
      <c r="Y29" s="65">
        <f>(W29/$BL29)</f>
        <v>802.29791666666665</v>
      </c>
      <c r="Z29" s="60"/>
      <c r="AA29" s="65">
        <f>IF(Y29,Y29/Y$60*100,0)</f>
        <v>218.7422367061003</v>
      </c>
      <c r="AB29" s="60"/>
      <c r="AC29" s="69">
        <v>7500567</v>
      </c>
      <c r="AD29" s="60"/>
      <c r="AE29" s="65">
        <f>(AC29/$BL29)</f>
        <v>1116.1558035714286</v>
      </c>
      <c r="AF29" s="60"/>
      <c r="AG29" s="65">
        <f>IF(AE29,AE29/AE$60*100,0)</f>
        <v>232.73443751710721</v>
      </c>
      <c r="AH29" s="99"/>
      <c r="AI29" s="60"/>
      <c r="AJ29" s="69">
        <v>16972024</v>
      </c>
      <c r="AK29" s="60"/>
      <c r="AL29" s="65">
        <f>(AJ29/$BL29)</f>
        <v>2525.5988095238095</v>
      </c>
      <c r="AM29" s="60"/>
      <c r="AN29" s="65">
        <f>IF(AL29,AL29/AL$60*100,0)</f>
        <v>133.11668320837848</v>
      </c>
      <c r="AO29" s="60"/>
      <c r="AP29" s="69">
        <v>1698863</v>
      </c>
      <c r="AQ29" s="60"/>
      <c r="AR29" s="65">
        <f>(AP29/$BL29)</f>
        <v>252.80699404761904</v>
      </c>
      <c r="AS29" s="60"/>
      <c r="AT29" s="65">
        <f>IF(AR29,AR29/AR$60*100,0)</f>
        <v>158.52812539557291</v>
      </c>
      <c r="AU29" s="60"/>
      <c r="AV29" s="69">
        <v>964101</v>
      </c>
      <c r="AW29" s="60"/>
      <c r="AX29" s="70">
        <f>(AV29/$BL29)</f>
        <v>143.46741071428571</v>
      </c>
      <c r="AY29" s="60"/>
      <c r="AZ29" s="70">
        <f>IF(AX29,AX29/AX$60*100,0)</f>
        <v>66.503080270388921</v>
      </c>
      <c r="BA29" s="60"/>
      <c r="BB29" s="69">
        <v>0</v>
      </c>
      <c r="BC29" s="60"/>
      <c r="BD29" s="70">
        <f>(BB29/$BL29)</f>
        <v>0</v>
      </c>
      <c r="BE29" s="60"/>
      <c r="BF29" s="70">
        <f>IF(BD29,BD29/BD$60*100,0)</f>
        <v>0</v>
      </c>
      <c r="BG29" s="60"/>
      <c r="BH29" s="69">
        <f>(E29+K29+Q29+W29+AC29+AJ29+AP29+AV29+BB29)</f>
        <v>38944686</v>
      </c>
      <c r="BI29" s="60"/>
      <c r="BJ29" s="47">
        <v>14</v>
      </c>
      <c r="BK29" s="60"/>
      <c r="BL29" s="96">
        <v>6720</v>
      </c>
      <c r="BM29" s="60"/>
      <c r="BN29" s="96">
        <f>IF(E29,BL29,0)</f>
        <v>6720</v>
      </c>
      <c r="BO29" s="60"/>
      <c r="BP29" s="96">
        <f>IF(K29,BL29,0)</f>
        <v>6720</v>
      </c>
      <c r="BQ29" s="60"/>
      <c r="BR29" s="96">
        <f>IF(Q29,BL29,0)</f>
        <v>6720</v>
      </c>
      <c r="BS29" s="60"/>
      <c r="BT29" s="96">
        <f>IF(W29,BL29,0)</f>
        <v>6720</v>
      </c>
      <c r="BU29" s="60"/>
      <c r="BV29" s="96">
        <f>IF(AC29,BL29,0)</f>
        <v>6720</v>
      </c>
      <c r="BW29" s="60"/>
      <c r="BX29" s="96">
        <f>IF(AJ29,BL29,0)</f>
        <v>6720</v>
      </c>
      <c r="BY29" s="60"/>
      <c r="BZ29" s="96">
        <f>IF(AP29,BL29,0)</f>
        <v>6720</v>
      </c>
      <c r="CA29" s="60"/>
      <c r="CB29" s="96">
        <f>IF(AV29,BL29,0)</f>
        <v>6720</v>
      </c>
      <c r="CC29" s="60"/>
      <c r="CD29" s="96">
        <f>IF(BB29,$BL29,0)</f>
        <v>0</v>
      </c>
    </row>
    <row r="30" spans="1:82" ht="8.85" customHeight="1" x14ac:dyDescent="0.3">
      <c r="A30" s="47">
        <v>15</v>
      </c>
      <c r="B30" s="98"/>
      <c r="C30" s="47" t="s">
        <v>99</v>
      </c>
      <c r="D30" s="60"/>
      <c r="E30" s="69">
        <v>53167111</v>
      </c>
      <c r="F30" s="60"/>
      <c r="G30" s="70">
        <f>(E30/$BL30)</f>
        <v>387.66231370490272</v>
      </c>
      <c r="H30" s="60"/>
      <c r="I30" s="70">
        <f>IF(G30,G30/G$60*100,0)</f>
        <v>169.77126620116817</v>
      </c>
      <c r="J30" s="60"/>
      <c r="K30" s="69">
        <v>8501544</v>
      </c>
      <c r="L30" s="60"/>
      <c r="M30" s="65">
        <f>(K30/$BL30)</f>
        <v>61.988100446233268</v>
      </c>
      <c r="N30" s="60"/>
      <c r="O30" s="65">
        <f>IF(M30,M30/M$60*100,0)</f>
        <v>75.397403610444201</v>
      </c>
      <c r="P30" s="60"/>
      <c r="Q30" s="69">
        <v>90084229</v>
      </c>
      <c r="R30" s="60"/>
      <c r="S30" s="65">
        <f>(Q30/$BL30)</f>
        <v>656.83953830898008</v>
      </c>
      <c r="T30" s="60"/>
      <c r="U30" s="65">
        <f>IF(S30,S30/S$60*100,0)</f>
        <v>83.394545402800404</v>
      </c>
      <c r="V30" s="60"/>
      <c r="W30" s="69">
        <v>55369881</v>
      </c>
      <c r="X30" s="60"/>
      <c r="Y30" s="65">
        <f>(W30/$BL30)</f>
        <v>403.72357599090031</v>
      </c>
      <c r="Z30" s="60"/>
      <c r="AA30" s="65">
        <f>IF(Y30,Y30/Y$60*100,0)</f>
        <v>110.07307408966614</v>
      </c>
      <c r="AB30" s="60"/>
      <c r="AC30" s="69">
        <v>71361388</v>
      </c>
      <c r="AD30" s="60"/>
      <c r="AE30" s="65">
        <f>(AC30/$BL30)</f>
        <v>520.32394201884097</v>
      </c>
      <c r="AF30" s="60"/>
      <c r="AG30" s="65">
        <f>IF(AE30,AE30/AE$60*100,0)</f>
        <v>108.49497855492645</v>
      </c>
      <c r="AH30" s="99"/>
      <c r="AI30" s="60"/>
      <c r="AJ30" s="69">
        <v>258278807</v>
      </c>
      <c r="AK30" s="60"/>
      <c r="AL30" s="65">
        <f>(AJ30/$BL30)</f>
        <v>1883.2123472453115</v>
      </c>
      <c r="AM30" s="60"/>
      <c r="AN30" s="65">
        <f>IF(AL30,AL30/AL$60*100,0)</f>
        <v>99.258433483989066</v>
      </c>
      <c r="AO30" s="60"/>
      <c r="AP30" s="69">
        <v>23439784</v>
      </c>
      <c r="AQ30" s="60"/>
      <c r="AR30" s="65">
        <f>(AP30/$BL30)</f>
        <v>170.90868259106949</v>
      </c>
      <c r="AS30" s="60"/>
      <c r="AT30" s="65">
        <f>IF(AR30,AR30/AR$60*100,0)</f>
        <v>107.17200751133413</v>
      </c>
      <c r="AU30" s="60"/>
      <c r="AV30" s="69">
        <v>21618591</v>
      </c>
      <c r="AW30" s="60"/>
      <c r="AX30" s="70">
        <f>(AV30/$BL30)</f>
        <v>157.62964826319012</v>
      </c>
      <c r="AY30" s="60"/>
      <c r="AZ30" s="70">
        <f>IF(AX30,AX30/AX$60*100,0)</f>
        <v>73.06786328162454</v>
      </c>
      <c r="BA30" s="60"/>
      <c r="BB30" s="69">
        <v>0</v>
      </c>
      <c r="BC30" s="60"/>
      <c r="BD30" s="70">
        <f>(BB30/$BL30)</f>
        <v>0</v>
      </c>
      <c r="BE30" s="60"/>
      <c r="BF30" s="70">
        <f>IF(BD30,BD30/BD$60*100,0)</f>
        <v>0</v>
      </c>
      <c r="BG30" s="60"/>
      <c r="BH30" s="69">
        <f>(E30+K30+Q30+W30+AC30+AJ30+AP30+AV30+BB30)</f>
        <v>581821335</v>
      </c>
      <c r="BI30" s="60"/>
      <c r="BJ30" s="47">
        <v>15</v>
      </c>
      <c r="BK30" s="60"/>
      <c r="BL30" s="96">
        <v>137148</v>
      </c>
      <c r="BM30" s="60"/>
      <c r="BN30" s="96">
        <f>IF(E30,BL30,0)</f>
        <v>137148</v>
      </c>
      <c r="BO30" s="60"/>
      <c r="BP30" s="96">
        <f>IF(K30,BL30,0)</f>
        <v>137148</v>
      </c>
      <c r="BQ30" s="60"/>
      <c r="BR30" s="96">
        <f>IF(Q30,BL30,0)</f>
        <v>137148</v>
      </c>
      <c r="BS30" s="60"/>
      <c r="BT30" s="96">
        <f>IF(W30,BL30,0)</f>
        <v>137148</v>
      </c>
      <c r="BU30" s="60"/>
      <c r="BV30" s="96">
        <f>IF(AC30,BL30,0)</f>
        <v>137148</v>
      </c>
      <c r="BW30" s="60"/>
      <c r="BX30" s="96">
        <f>IF(AJ30,BL30,0)</f>
        <v>137148</v>
      </c>
      <c r="BY30" s="60"/>
      <c r="BZ30" s="96">
        <f>IF(AP30,BL30,0)</f>
        <v>137148</v>
      </c>
      <c r="CA30" s="60"/>
      <c r="CB30" s="96">
        <f>IF(AV30,BL30,0)</f>
        <v>137148</v>
      </c>
      <c r="CC30" s="60"/>
      <c r="CD30" s="96">
        <f>IF(BB30,$BL30,0)</f>
        <v>0</v>
      </c>
    </row>
    <row r="31" spans="1:82" ht="8.85" customHeight="1" x14ac:dyDescent="0.3">
      <c r="A31" s="71"/>
      <c r="B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71"/>
      <c r="BK31" s="60"/>
      <c r="BL31" s="92"/>
      <c r="BM31" s="60"/>
      <c r="BN31" s="60"/>
      <c r="BO31" s="60"/>
      <c r="BP31" s="60"/>
      <c r="BQ31" s="60"/>
      <c r="BR31" s="60"/>
      <c r="BS31" s="60"/>
      <c r="BT31" s="60"/>
      <c r="BU31" s="60"/>
      <c r="BV31" s="60"/>
      <c r="BW31" s="60"/>
      <c r="BX31" s="60"/>
      <c r="BY31" s="60"/>
      <c r="BZ31" s="60"/>
      <c r="CA31" s="60"/>
      <c r="CB31" s="60"/>
      <c r="CC31" s="60"/>
      <c r="CD31" s="60"/>
    </row>
    <row r="32" spans="1:82" ht="8.85" customHeight="1" x14ac:dyDescent="0.3">
      <c r="A32" s="47">
        <v>16</v>
      </c>
      <c r="B32" s="98"/>
      <c r="C32" s="47" t="s">
        <v>100</v>
      </c>
      <c r="D32" s="60"/>
      <c r="E32" s="69">
        <v>5395337</v>
      </c>
      <c r="F32" s="60"/>
      <c r="G32" s="70">
        <f>(E32/$BL32)</f>
        <v>98.437091771574529</v>
      </c>
      <c r="H32" s="60"/>
      <c r="I32" s="70">
        <f>IF(G32,G32/G$60*100,0)</f>
        <v>43.109141952710395</v>
      </c>
      <c r="J32" s="60"/>
      <c r="K32" s="69">
        <v>2768860</v>
      </c>
      <c r="L32" s="60"/>
      <c r="M32" s="65">
        <f>(K32/$BL32)</f>
        <v>50.517423827768653</v>
      </c>
      <c r="N32" s="60"/>
      <c r="O32" s="65">
        <f>IF(M32,M32/M$60*100,0)</f>
        <v>61.445383328141524</v>
      </c>
      <c r="P32" s="60"/>
      <c r="Q32" s="69">
        <v>35739584</v>
      </c>
      <c r="R32" s="60"/>
      <c r="S32" s="65">
        <f>(Q32/$BL32)</f>
        <v>652.06320014595872</v>
      </c>
      <c r="T32" s="60"/>
      <c r="U32" s="65">
        <f>IF(S32,S32/S$60*100,0)</f>
        <v>82.788125529202844</v>
      </c>
      <c r="V32" s="60"/>
      <c r="W32" s="69">
        <v>15952111</v>
      </c>
      <c r="X32" s="60"/>
      <c r="Y32" s="65">
        <f>(W32/$BL32)</f>
        <v>291.04380587484036</v>
      </c>
      <c r="Z32" s="60"/>
      <c r="AA32" s="65">
        <f>IF(Y32,Y32/Y$60*100,0)</f>
        <v>79.351537320480347</v>
      </c>
      <c r="AB32" s="60"/>
      <c r="AC32" s="69">
        <v>19193271</v>
      </c>
      <c r="AD32" s="60"/>
      <c r="AE32" s="65">
        <f>(AC32/$BL32)</f>
        <v>350.1782703886152</v>
      </c>
      <c r="AF32" s="60"/>
      <c r="AG32" s="65">
        <f>IF(AE32,AE32/AE$60*100,0)</f>
        <v>73.017174241115995</v>
      </c>
      <c r="AH32" s="99"/>
      <c r="AI32" s="60"/>
      <c r="AJ32" s="69">
        <v>92102588</v>
      </c>
      <c r="AK32" s="60"/>
      <c r="AL32" s="65">
        <f>(AJ32/$BL32)</f>
        <v>1680.3975187009669</v>
      </c>
      <c r="AM32" s="60"/>
      <c r="AN32" s="65">
        <f>IF(AL32,AL32/AL$60*100,0)</f>
        <v>88.56867659168617</v>
      </c>
      <c r="AO32" s="60"/>
      <c r="AP32" s="69">
        <v>6375029</v>
      </c>
      <c r="AQ32" s="60"/>
      <c r="AR32" s="65">
        <f>(AP32/$BL32)</f>
        <v>116.31142127349024</v>
      </c>
      <c r="AS32" s="60"/>
      <c r="AT32" s="65">
        <f>IF(AR32,AR32/AR$60*100,0)</f>
        <v>72.93560704696344</v>
      </c>
      <c r="AU32" s="60"/>
      <c r="AV32" s="69">
        <v>7134753</v>
      </c>
      <c r="AW32" s="60"/>
      <c r="AX32" s="70">
        <f>(AV32/$BL32)</f>
        <v>130.17246852764094</v>
      </c>
      <c r="AY32" s="60"/>
      <c r="AZ32" s="70">
        <f>IF(AX32,AX32/AX$60*100,0)</f>
        <v>60.340324540522126</v>
      </c>
      <c r="BA32" s="60"/>
      <c r="BB32" s="69">
        <v>0</v>
      </c>
      <c r="BC32" s="60"/>
      <c r="BD32" s="70">
        <f>(BB32/$BL32)</f>
        <v>0</v>
      </c>
      <c r="BE32" s="60"/>
      <c r="BF32" s="70">
        <f>IF(BD32,BD32/BD$60*100,0)</f>
        <v>0</v>
      </c>
      <c r="BG32" s="60"/>
      <c r="BH32" s="69">
        <f>(E32+K32+Q32+W32+AC32+AJ32+AP32+AV32+BB32)</f>
        <v>184661533</v>
      </c>
      <c r="BI32" s="60"/>
      <c r="BJ32" s="47">
        <v>16</v>
      </c>
      <c r="BK32" s="60"/>
      <c r="BL32" s="96">
        <v>54810</v>
      </c>
      <c r="BM32" s="60"/>
      <c r="BN32" s="96">
        <f>IF(E32,BL32,0)</f>
        <v>54810</v>
      </c>
      <c r="BO32" s="60"/>
      <c r="BP32" s="96">
        <f>IF(K32,BL32,0)</f>
        <v>54810</v>
      </c>
      <c r="BQ32" s="60"/>
      <c r="BR32" s="96">
        <f>IF(Q32,BL32,0)</f>
        <v>54810</v>
      </c>
      <c r="BS32" s="60"/>
      <c r="BT32" s="96">
        <f>IF(W32,BL32,0)</f>
        <v>54810</v>
      </c>
      <c r="BU32" s="60"/>
      <c r="BV32" s="96">
        <f>IF(AC32,BL32,0)</f>
        <v>54810</v>
      </c>
      <c r="BW32" s="60"/>
      <c r="BX32" s="96">
        <f>IF(AJ32,BL32,0)</f>
        <v>54810</v>
      </c>
      <c r="BY32" s="60"/>
      <c r="BZ32" s="96">
        <f>IF(AP32,BL32,0)</f>
        <v>54810</v>
      </c>
      <c r="CA32" s="60"/>
      <c r="CB32" s="96">
        <f>IF(AV32,BL32,0)</f>
        <v>54810</v>
      </c>
      <c r="CC32" s="60"/>
      <c r="CD32" s="96">
        <f>IF(BB32,$BL32,0)</f>
        <v>0</v>
      </c>
    </row>
    <row r="33" spans="1:82" ht="8.85" customHeight="1" x14ac:dyDescent="0.3">
      <c r="A33" s="47">
        <v>17</v>
      </c>
      <c r="B33" s="105"/>
      <c r="C33" s="47" t="s">
        <v>101</v>
      </c>
      <c r="D33" s="60"/>
      <c r="E33" s="69">
        <v>0</v>
      </c>
      <c r="F33" s="60"/>
      <c r="G33" s="70">
        <v>0</v>
      </c>
      <c r="H33" s="60"/>
      <c r="I33" s="70">
        <f>IF(G33,G33/G$60*100,0)</f>
        <v>0</v>
      </c>
      <c r="J33" s="60"/>
      <c r="K33" s="69">
        <v>0</v>
      </c>
      <c r="L33" s="60"/>
      <c r="M33" s="65">
        <v>0</v>
      </c>
      <c r="N33" s="60"/>
      <c r="O33" s="65">
        <f>IF(M33,M33/M$60*100,0)</f>
        <v>0</v>
      </c>
      <c r="P33" s="60"/>
      <c r="Q33" s="69">
        <v>0</v>
      </c>
      <c r="R33" s="60"/>
      <c r="S33" s="65">
        <v>0</v>
      </c>
      <c r="T33" s="60"/>
      <c r="U33" s="65">
        <f>IF(S33,S33/S$60*100,0)</f>
        <v>0</v>
      </c>
      <c r="V33" s="60"/>
      <c r="W33" s="69">
        <v>0</v>
      </c>
      <c r="X33" s="60"/>
      <c r="Y33" s="65">
        <v>0</v>
      </c>
      <c r="Z33" s="60"/>
      <c r="AA33" s="65">
        <f>IF(Y33,Y33/Y$60*100,0)</f>
        <v>0</v>
      </c>
      <c r="AB33" s="60"/>
      <c r="AC33" s="69">
        <v>0</v>
      </c>
      <c r="AD33" s="60"/>
      <c r="AE33" s="65">
        <v>0</v>
      </c>
      <c r="AF33" s="60"/>
      <c r="AG33" s="65">
        <f>IF(AE33,AE33/AE$60*100,0)</f>
        <v>0</v>
      </c>
      <c r="AH33" s="99"/>
      <c r="AI33" s="60"/>
      <c r="AJ33" s="69">
        <v>0</v>
      </c>
      <c r="AK33" s="60"/>
      <c r="AL33" s="65">
        <v>0</v>
      </c>
      <c r="AM33" s="60"/>
      <c r="AN33" s="65">
        <f>IF(AL33,AL33/AL$60*100,0)</f>
        <v>0</v>
      </c>
      <c r="AO33" s="60"/>
      <c r="AP33" s="69">
        <v>0</v>
      </c>
      <c r="AQ33" s="60"/>
      <c r="AR33" s="65">
        <v>0</v>
      </c>
      <c r="AS33" s="60"/>
      <c r="AT33" s="65">
        <f>IF(AR33,AR33/AR$60*100,0)</f>
        <v>0</v>
      </c>
      <c r="AU33" s="60"/>
      <c r="AV33" s="69">
        <v>0</v>
      </c>
      <c r="AW33" s="60"/>
      <c r="AX33" s="70">
        <v>0</v>
      </c>
      <c r="AY33" s="60"/>
      <c r="AZ33" s="70">
        <f>IF(AX33,AX33/AX$60*100,0)</f>
        <v>0</v>
      </c>
      <c r="BA33" s="60"/>
      <c r="BB33" s="69">
        <v>0</v>
      </c>
      <c r="BC33" s="60"/>
      <c r="BD33" s="70">
        <v>0</v>
      </c>
      <c r="BE33" s="60"/>
      <c r="BF33" s="70">
        <f>IF(BD33,BD33/BD$60*100,0)</f>
        <v>0</v>
      </c>
      <c r="BG33" s="60"/>
      <c r="BH33" s="69">
        <f>(E33+K33+Q33+W33+AC33+AJ33+AP33+AV33+BB33)</f>
        <v>0</v>
      </c>
      <c r="BI33" s="60"/>
      <c r="BJ33" s="47">
        <v>17</v>
      </c>
      <c r="BK33" s="60"/>
      <c r="BL33" s="96">
        <v>0</v>
      </c>
      <c r="BM33" s="60"/>
      <c r="BN33" s="96">
        <f>IF(E33,BL33,0)</f>
        <v>0</v>
      </c>
      <c r="BO33" s="60"/>
      <c r="BP33" s="96">
        <f>IF(K33,BL33,0)</f>
        <v>0</v>
      </c>
      <c r="BQ33" s="60"/>
      <c r="BR33" s="96">
        <f>IF(Q33,BL33,0)</f>
        <v>0</v>
      </c>
      <c r="BS33" s="60"/>
      <c r="BT33" s="96">
        <f>IF(W33,BL33,0)</f>
        <v>0</v>
      </c>
      <c r="BU33" s="60"/>
      <c r="BV33" s="96">
        <f>IF(AC33,BL33,0)</f>
        <v>0</v>
      </c>
      <c r="BW33" s="60"/>
      <c r="BX33" s="96">
        <f>IF(AJ33,BL33,0)</f>
        <v>0</v>
      </c>
      <c r="BY33" s="60"/>
      <c r="BZ33" s="96">
        <f>IF(AP33,BL33,0)</f>
        <v>0</v>
      </c>
      <c r="CA33" s="60"/>
      <c r="CB33" s="96">
        <f>IF(AV33,BL33,0)</f>
        <v>0</v>
      </c>
      <c r="CC33" s="60"/>
      <c r="CD33" s="96">
        <f>IF(BB33,$BL33,0)</f>
        <v>0</v>
      </c>
    </row>
    <row r="34" spans="1:82" ht="8.85" customHeight="1" x14ac:dyDescent="0.3">
      <c r="A34" s="47">
        <v>18</v>
      </c>
      <c r="B34" s="98"/>
      <c r="C34" s="47" t="s">
        <v>102</v>
      </c>
      <c r="D34" s="60"/>
      <c r="E34" s="69">
        <v>1450003</v>
      </c>
      <c r="F34" s="60"/>
      <c r="G34" s="70">
        <f>(E34/$BL34)</f>
        <v>193.87658777911486</v>
      </c>
      <c r="H34" s="60"/>
      <c r="I34" s="70">
        <f>IF(G34,G34/G$60*100,0)</f>
        <v>84.905528936912987</v>
      </c>
      <c r="J34" s="60"/>
      <c r="K34" s="69">
        <v>328851</v>
      </c>
      <c r="L34" s="60"/>
      <c r="M34" s="65">
        <f>(K34/$BL34)</f>
        <v>43.969915764139593</v>
      </c>
      <c r="N34" s="60"/>
      <c r="O34" s="65">
        <f>IF(M34,M34/M$60*100,0)</f>
        <v>53.481514382935359</v>
      </c>
      <c r="P34" s="60"/>
      <c r="Q34" s="69">
        <v>3962761</v>
      </c>
      <c r="R34" s="60"/>
      <c r="S34" s="65">
        <f>(Q34/$BL34)</f>
        <v>529.85171814413695</v>
      </c>
      <c r="T34" s="60"/>
      <c r="U34" s="65">
        <f>IF(S34,S34/S$60*100,0)</f>
        <v>67.271746885519249</v>
      </c>
      <c r="V34" s="60"/>
      <c r="W34" s="69">
        <v>3462179</v>
      </c>
      <c r="X34" s="60"/>
      <c r="Y34" s="65">
        <f>(W34/$BL34)</f>
        <v>462.9200427864688</v>
      </c>
      <c r="Z34" s="60"/>
      <c r="AA34" s="65">
        <f>IF(Y34,Y34/Y$60*100,0)</f>
        <v>126.21267420948161</v>
      </c>
      <c r="AB34" s="60"/>
      <c r="AC34" s="69">
        <v>3353100</v>
      </c>
      <c r="AD34" s="60"/>
      <c r="AE34" s="65">
        <f>(AC34/$BL34)</f>
        <v>448.33533894905736</v>
      </c>
      <c r="AF34" s="60"/>
      <c r="AG34" s="65">
        <f>IF(AE34,AE34/AE$60*100,0)</f>
        <v>93.484325929657729</v>
      </c>
      <c r="AH34" s="99"/>
      <c r="AI34" s="60"/>
      <c r="AJ34" s="69">
        <v>7670739</v>
      </c>
      <c r="AK34" s="60"/>
      <c r="AL34" s="65">
        <f>(AJ34/$BL34)</f>
        <v>1025.636983553951</v>
      </c>
      <c r="AM34" s="60"/>
      <c r="AN34" s="65">
        <f>IF(AL34,AL34/AL$60*100,0)</f>
        <v>54.058226869488514</v>
      </c>
      <c r="AO34" s="60"/>
      <c r="AP34" s="69">
        <v>518505</v>
      </c>
      <c r="AQ34" s="60"/>
      <c r="AR34" s="65">
        <f>(AP34/$BL34)</f>
        <v>69.328118732450861</v>
      </c>
      <c r="AS34" s="60"/>
      <c r="AT34" s="65">
        <f>IF(AR34,AR34/AR$60*100,0)</f>
        <v>43.473705073946491</v>
      </c>
      <c r="AU34" s="60"/>
      <c r="AV34" s="69">
        <v>1053871</v>
      </c>
      <c r="AW34" s="60"/>
      <c r="AX34" s="70">
        <f>(AV34/$BL34)</f>
        <v>140.91068324642333</v>
      </c>
      <c r="AY34" s="60"/>
      <c r="AZ34" s="70">
        <f>IF(AX34,AX34/AX$60*100,0)</f>
        <v>65.317931314411922</v>
      </c>
      <c r="BA34" s="60"/>
      <c r="BB34" s="69">
        <v>0</v>
      </c>
      <c r="BC34" s="60"/>
      <c r="BD34" s="70">
        <f>(BB34/$BL34)</f>
        <v>0</v>
      </c>
      <c r="BE34" s="60"/>
      <c r="BF34" s="70">
        <f>IF(BD34,BD34/BD$60*100,0)</f>
        <v>0</v>
      </c>
      <c r="BG34" s="60"/>
      <c r="BH34" s="69">
        <f>(E34+K34+Q34+W34+AC34+AJ34+AP34+AV34+BB34)</f>
        <v>21800009</v>
      </c>
      <c r="BI34" s="60"/>
      <c r="BJ34" s="47">
        <v>18</v>
      </c>
      <c r="BK34" s="60"/>
      <c r="BL34" s="96">
        <v>7479</v>
      </c>
      <c r="BM34" s="60"/>
      <c r="BN34" s="96">
        <f>IF(E34,BL34,0)</f>
        <v>7479</v>
      </c>
      <c r="BO34" s="60"/>
      <c r="BP34" s="96">
        <f>IF(K34,BL34,0)</f>
        <v>7479</v>
      </c>
      <c r="BQ34" s="60"/>
      <c r="BR34" s="96">
        <f>IF(Q34,BL34,0)</f>
        <v>7479</v>
      </c>
      <c r="BS34" s="60"/>
      <c r="BT34" s="96">
        <f>IF(W34,BL34,0)</f>
        <v>7479</v>
      </c>
      <c r="BU34" s="60"/>
      <c r="BV34" s="96">
        <f>IF(AC34,BL34,0)</f>
        <v>7479</v>
      </c>
      <c r="BW34" s="60"/>
      <c r="BX34" s="96">
        <f>IF(AJ34,BL34,0)</f>
        <v>7479</v>
      </c>
      <c r="BY34" s="60"/>
      <c r="BZ34" s="96">
        <f>IF(AP34,BL34,0)</f>
        <v>7479</v>
      </c>
      <c r="CA34" s="60"/>
      <c r="CB34" s="96">
        <f>IF(AV34,BL34,0)</f>
        <v>7479</v>
      </c>
      <c r="CC34" s="60"/>
      <c r="CD34" s="96">
        <f>IF(BB34,$BL34,0)</f>
        <v>0</v>
      </c>
    </row>
    <row r="35" spans="1:82" ht="8.85" customHeight="1" x14ac:dyDescent="0.3">
      <c r="A35" s="47">
        <v>19</v>
      </c>
      <c r="B35" s="105"/>
      <c r="C35" s="47" t="s">
        <v>103</v>
      </c>
      <c r="D35" s="60"/>
      <c r="E35" s="69">
        <v>12300830</v>
      </c>
      <c r="F35" s="60"/>
      <c r="G35" s="70">
        <f>(E35/$BL35)</f>
        <v>153.00491324087318</v>
      </c>
      <c r="H35" s="60"/>
      <c r="I35" s="70">
        <f>IF(G35,G35/G$60*100,0)</f>
        <v>67.00635304900004</v>
      </c>
      <c r="J35" s="60"/>
      <c r="K35" s="69">
        <v>6687912</v>
      </c>
      <c r="L35" s="60"/>
      <c r="M35" s="65">
        <f>(K35/$BL35)</f>
        <v>83.188158467566396</v>
      </c>
      <c r="N35" s="60"/>
      <c r="O35" s="65">
        <f>IF(M35,M35/M$60*100,0)</f>
        <v>101.18347093131203</v>
      </c>
      <c r="P35" s="60"/>
      <c r="Q35" s="69">
        <v>60541937</v>
      </c>
      <c r="R35" s="60"/>
      <c r="S35" s="65">
        <f>(Q35/$BL35)</f>
        <v>753.05599850736985</v>
      </c>
      <c r="T35" s="60"/>
      <c r="U35" s="65">
        <f>IF(S35,S35/S$60*100,0)</f>
        <v>95.610509105547038</v>
      </c>
      <c r="V35" s="60"/>
      <c r="W35" s="69">
        <v>28616358</v>
      </c>
      <c r="X35" s="60"/>
      <c r="Y35" s="65">
        <f>(W35/$BL35)</f>
        <v>355.94698675290749</v>
      </c>
      <c r="Z35" s="60"/>
      <c r="AA35" s="65">
        <f>IF(Y35,Y35/Y$60*100,0)</f>
        <v>97.047042518342536</v>
      </c>
      <c r="AB35" s="60"/>
      <c r="AC35" s="69">
        <v>55794151</v>
      </c>
      <c r="AD35" s="60"/>
      <c r="AE35" s="65">
        <f>(AC35/$BL35)</f>
        <v>694.00026121027429</v>
      </c>
      <c r="AF35" s="60"/>
      <c r="AG35" s="65">
        <f>IF(AE35,AE35/AE$60*100,0)</f>
        <v>144.70897334644579</v>
      </c>
      <c r="AH35" s="99"/>
      <c r="AI35" s="60"/>
      <c r="AJ35" s="69">
        <v>115589465</v>
      </c>
      <c r="AK35" s="60"/>
      <c r="AL35" s="65">
        <f>(AJ35/$BL35)</f>
        <v>1437.7693264506499</v>
      </c>
      <c r="AM35" s="60"/>
      <c r="AN35" s="65">
        <f>IF(AL35,AL35/AL$60*100,0)</f>
        <v>75.780477577886103</v>
      </c>
      <c r="AO35" s="60"/>
      <c r="AP35" s="69">
        <v>10124540</v>
      </c>
      <c r="AQ35" s="60"/>
      <c r="AR35" s="65">
        <f>(AP35/$BL35)</f>
        <v>125.93494620312208</v>
      </c>
      <c r="AS35" s="60"/>
      <c r="AT35" s="65">
        <f>IF(AR35,AR35/AR$60*100,0)</f>
        <v>78.97024771242198</v>
      </c>
      <c r="AU35" s="60"/>
      <c r="AV35" s="69">
        <v>9118383</v>
      </c>
      <c r="AW35" s="60"/>
      <c r="AX35" s="70">
        <f>(AV35/$BL35)</f>
        <v>113.41977734933765</v>
      </c>
      <c r="AY35" s="60"/>
      <c r="AZ35" s="70">
        <f>IF(AX35,AX35/AX$60*100,0)</f>
        <v>52.574759102149002</v>
      </c>
      <c r="BA35" s="60"/>
      <c r="BB35" s="69">
        <v>0</v>
      </c>
      <c r="BC35" s="60"/>
      <c r="BD35" s="70">
        <f>(BB35/$BL35)</f>
        <v>0</v>
      </c>
      <c r="BE35" s="60"/>
      <c r="BF35" s="70">
        <f>IF(BD35,BD35/BD$60*100,0)</f>
        <v>0</v>
      </c>
      <c r="BG35" s="60"/>
      <c r="BH35" s="69">
        <f>(E35+K35+Q35+W35+AC35+AJ35+AP35+AV35+BB35)</f>
        <v>298773576</v>
      </c>
      <c r="BI35" s="60"/>
      <c r="BJ35" s="47">
        <v>19</v>
      </c>
      <c r="BK35" s="60"/>
      <c r="BL35" s="96">
        <v>80395</v>
      </c>
      <c r="BM35" s="60"/>
      <c r="BN35" s="96">
        <f>IF(E35,BL35,0)</f>
        <v>80395</v>
      </c>
      <c r="BO35" s="60"/>
      <c r="BP35" s="96">
        <f>IF(K35,BL35,0)</f>
        <v>80395</v>
      </c>
      <c r="BQ35" s="60"/>
      <c r="BR35" s="96">
        <f>IF(Q35,BL35,0)</f>
        <v>80395</v>
      </c>
      <c r="BS35" s="60"/>
      <c r="BT35" s="96">
        <f>IF(W35,BL35,0)</f>
        <v>80395</v>
      </c>
      <c r="BU35" s="60"/>
      <c r="BV35" s="96">
        <f>IF(AC35,BL35,0)</f>
        <v>80395</v>
      </c>
      <c r="BW35" s="60"/>
      <c r="BX35" s="96">
        <f>IF(AJ35,BL35,0)</f>
        <v>80395</v>
      </c>
      <c r="BY35" s="60"/>
      <c r="BZ35" s="96">
        <f>IF(AP35,BL35,0)</f>
        <v>80395</v>
      </c>
      <c r="CA35" s="60"/>
      <c r="CB35" s="96">
        <f>IF(AV35,BL35,0)</f>
        <v>80395</v>
      </c>
      <c r="CC35" s="60"/>
      <c r="CD35" s="96">
        <f>IF(BB35,$BL35,0)</f>
        <v>0</v>
      </c>
    </row>
    <row r="36" spans="1:82" ht="8.85" customHeight="1" x14ac:dyDescent="0.3">
      <c r="A36" s="47">
        <v>20</v>
      </c>
      <c r="B36" s="105"/>
      <c r="C36" s="47" t="s">
        <v>104</v>
      </c>
      <c r="D36" s="60"/>
      <c r="E36" s="69">
        <v>8973112</v>
      </c>
      <c r="F36" s="60"/>
      <c r="G36" s="70">
        <f>(E36/$BL36)</f>
        <v>209.78939493126344</v>
      </c>
      <c r="H36" s="60"/>
      <c r="I36" s="70">
        <f>IF(G36,G36/G$60*100,0)</f>
        <v>91.874319359733761</v>
      </c>
      <c r="J36" s="60"/>
      <c r="K36" s="69">
        <v>1749602</v>
      </c>
      <c r="L36" s="60"/>
      <c r="M36" s="65">
        <f>(K36/$BL36)</f>
        <v>40.905311886280742</v>
      </c>
      <c r="N36" s="60"/>
      <c r="O36" s="65">
        <f>IF(M36,M36/M$60*100,0)</f>
        <v>49.75397355136117</v>
      </c>
      <c r="P36" s="60"/>
      <c r="Q36" s="69">
        <v>34313884</v>
      </c>
      <c r="R36" s="60"/>
      <c r="S36" s="65">
        <f>(Q36/$BL36)</f>
        <v>802.25109884971482</v>
      </c>
      <c r="T36" s="60"/>
      <c r="U36" s="65">
        <f>IF(S36,S36/S$60*100,0)</f>
        <v>101.85648363938382</v>
      </c>
      <c r="V36" s="60"/>
      <c r="W36" s="69">
        <v>14691817</v>
      </c>
      <c r="X36" s="60"/>
      <c r="Y36" s="65">
        <f>(W36/$BL36)</f>
        <v>343.49146637987468</v>
      </c>
      <c r="Z36" s="60"/>
      <c r="AA36" s="65">
        <f>IF(Y36,Y36/Y$60*100,0)</f>
        <v>93.651111494296799</v>
      </c>
      <c r="AB36" s="60"/>
      <c r="AC36" s="69">
        <v>12649455</v>
      </c>
      <c r="AD36" s="60"/>
      <c r="AE36" s="65">
        <f>(AC36/$BL36)</f>
        <v>295.74148975965585</v>
      </c>
      <c r="AF36" s="60"/>
      <c r="AG36" s="65">
        <f>IF(AE36,AE36/AE$60*100,0)</f>
        <v>61.666327451282285</v>
      </c>
      <c r="AH36" s="99"/>
      <c r="AI36" s="60"/>
      <c r="AJ36" s="69">
        <v>117364400</v>
      </c>
      <c r="AK36" s="60"/>
      <c r="AL36" s="65">
        <f>(AJ36/$BL36)</f>
        <v>2743.953988590667</v>
      </c>
      <c r="AM36" s="60"/>
      <c r="AN36" s="65">
        <f>IF(AL36,AL36/AL$60*100,0)</f>
        <v>144.62552502804661</v>
      </c>
      <c r="AO36" s="60"/>
      <c r="AP36" s="69">
        <v>5668233</v>
      </c>
      <c r="AQ36" s="60"/>
      <c r="AR36" s="65">
        <f>(AP36/$BL36)</f>
        <v>132.52204713363884</v>
      </c>
      <c r="AS36" s="60"/>
      <c r="AT36" s="65">
        <f>IF(AR36,AR36/AR$60*100,0)</f>
        <v>83.100832652289427</v>
      </c>
      <c r="AU36" s="60"/>
      <c r="AV36" s="69">
        <v>3849384</v>
      </c>
      <c r="AW36" s="60"/>
      <c r="AX36" s="70">
        <f>(AV36/$BL36)</f>
        <v>89.997755541008132</v>
      </c>
      <c r="AY36" s="60"/>
      <c r="AZ36" s="70">
        <f>IF(AX36,AX36/AX$60*100,0)</f>
        <v>41.7176829992272</v>
      </c>
      <c r="BA36" s="60"/>
      <c r="BB36" s="69">
        <v>0</v>
      </c>
      <c r="BC36" s="60"/>
      <c r="BD36" s="70">
        <f>(BB36/$BL36)</f>
        <v>0</v>
      </c>
      <c r="BE36" s="60"/>
      <c r="BF36" s="70">
        <f>IF(BD36,BD36/BD$60*100,0)</f>
        <v>0</v>
      </c>
      <c r="BG36" s="60"/>
      <c r="BH36" s="69">
        <f>(E36+K36+Q36+W36+AC36+AJ36+AP36+AV36+BB36)</f>
        <v>199259887</v>
      </c>
      <c r="BI36" s="60"/>
      <c r="BJ36" s="47">
        <v>20</v>
      </c>
      <c r="BK36" s="60"/>
      <c r="BL36" s="96">
        <v>42772</v>
      </c>
      <c r="BM36" s="60"/>
      <c r="BN36" s="96">
        <f>IF(E36,BL36,0)</f>
        <v>42772</v>
      </c>
      <c r="BO36" s="60"/>
      <c r="BP36" s="96">
        <f>IF(K36,BL36,0)</f>
        <v>42772</v>
      </c>
      <c r="BQ36" s="60"/>
      <c r="BR36" s="96">
        <f>IF(Q36,BL36,0)</f>
        <v>42772</v>
      </c>
      <c r="BS36" s="60"/>
      <c r="BT36" s="96">
        <f>IF(W36,BL36,0)</f>
        <v>42772</v>
      </c>
      <c r="BU36" s="60"/>
      <c r="BV36" s="96">
        <f>IF(AC36,BL36,0)</f>
        <v>42772</v>
      </c>
      <c r="BW36" s="60"/>
      <c r="BX36" s="96">
        <f>IF(AJ36,BL36,0)</f>
        <v>42772</v>
      </c>
      <c r="BY36" s="60"/>
      <c r="BZ36" s="96">
        <f>IF(AP36,BL36,0)</f>
        <v>42772</v>
      </c>
      <c r="CA36" s="60"/>
      <c r="CB36" s="96">
        <f>IF(AV36,BL36,0)</f>
        <v>42772</v>
      </c>
      <c r="CC36" s="60"/>
      <c r="CD36" s="96">
        <f>IF(BB36,$BL36,0)</f>
        <v>0</v>
      </c>
    </row>
    <row r="37" spans="1:82" ht="8.85" customHeight="1" x14ac:dyDescent="0.3">
      <c r="A37" s="71"/>
      <c r="B37" s="60"/>
      <c r="D37" s="60"/>
      <c r="E37" s="92"/>
      <c r="F37" s="60"/>
      <c r="G37" s="60"/>
      <c r="H37" s="60"/>
      <c r="I37" s="60"/>
      <c r="J37" s="60"/>
      <c r="K37" s="92"/>
      <c r="L37" s="60"/>
      <c r="M37" s="60"/>
      <c r="N37" s="60"/>
      <c r="O37" s="60"/>
      <c r="P37" s="60"/>
      <c r="Q37" s="92"/>
      <c r="R37" s="60"/>
      <c r="S37" s="60"/>
      <c r="T37" s="60"/>
      <c r="U37" s="60"/>
      <c r="V37" s="60"/>
      <c r="W37" s="92"/>
      <c r="X37" s="60"/>
      <c r="Y37" s="60"/>
      <c r="Z37" s="60"/>
      <c r="AA37" s="60"/>
      <c r="AB37" s="60"/>
      <c r="AC37" s="92"/>
      <c r="AD37" s="60"/>
      <c r="AE37" s="60"/>
      <c r="AF37" s="60"/>
      <c r="AG37" s="60"/>
      <c r="AH37" s="60"/>
      <c r="AI37" s="60"/>
      <c r="AJ37" s="92"/>
      <c r="AK37" s="60"/>
      <c r="AL37" s="60"/>
      <c r="AM37" s="60"/>
      <c r="AN37" s="60"/>
      <c r="AO37" s="60"/>
      <c r="AP37" s="92"/>
      <c r="AQ37" s="60"/>
      <c r="AR37" s="60"/>
      <c r="AS37" s="60"/>
      <c r="AT37" s="60"/>
      <c r="AU37" s="60"/>
      <c r="AV37" s="92"/>
      <c r="AW37" s="60"/>
      <c r="AX37" s="60"/>
      <c r="AY37" s="60"/>
      <c r="AZ37" s="60"/>
      <c r="BA37" s="60"/>
      <c r="BB37" s="60"/>
      <c r="BC37" s="60"/>
      <c r="BD37" s="60"/>
      <c r="BE37" s="60"/>
      <c r="BF37" s="60"/>
      <c r="BG37" s="60"/>
      <c r="BH37" s="92"/>
      <c r="BI37" s="60"/>
      <c r="BJ37" s="71"/>
      <c r="BK37" s="60"/>
      <c r="BL37" s="92"/>
      <c r="BM37" s="60"/>
      <c r="BN37" s="60"/>
      <c r="BO37" s="60"/>
      <c r="BP37" s="60"/>
      <c r="BQ37" s="60"/>
      <c r="BR37" s="60"/>
      <c r="BS37" s="60"/>
      <c r="BT37" s="60"/>
      <c r="BU37" s="60"/>
      <c r="BV37" s="60"/>
      <c r="BW37" s="60"/>
      <c r="BX37" s="60"/>
      <c r="BY37" s="60"/>
      <c r="BZ37" s="60"/>
      <c r="CA37" s="60"/>
      <c r="CB37" s="60"/>
      <c r="CC37" s="60"/>
      <c r="CD37" s="60"/>
    </row>
    <row r="38" spans="1:82" ht="8.85" customHeight="1" x14ac:dyDescent="0.3">
      <c r="A38" s="47">
        <v>21</v>
      </c>
      <c r="B38" s="98"/>
      <c r="C38" s="47" t="s">
        <v>105</v>
      </c>
      <c r="D38" s="60"/>
      <c r="E38" s="69">
        <v>6373202</v>
      </c>
      <c r="F38" s="60"/>
      <c r="G38" s="70">
        <f>(E38/$BL38)</f>
        <v>370.12613972936873</v>
      </c>
      <c r="H38" s="60"/>
      <c r="I38" s="70">
        <f>IF(G38,G38/G$60*100,0)</f>
        <v>162.09154507558915</v>
      </c>
      <c r="J38" s="60"/>
      <c r="K38" s="69">
        <v>267397</v>
      </c>
      <c r="L38" s="60"/>
      <c r="M38" s="65">
        <f>(K38/$BL38)</f>
        <v>15.529182879377432</v>
      </c>
      <c r="N38" s="60"/>
      <c r="O38" s="65">
        <f>IF(M38,M38/M$60*100,0)</f>
        <v>18.888465058102422</v>
      </c>
      <c r="P38" s="60"/>
      <c r="Q38" s="69">
        <v>8693734</v>
      </c>
      <c r="R38" s="60"/>
      <c r="S38" s="65">
        <f>(Q38/$BL38)</f>
        <v>504.89192171438526</v>
      </c>
      <c r="T38" s="60"/>
      <c r="U38" s="65">
        <f>IF(S38,S38/S$60*100,0)</f>
        <v>64.102767621627194</v>
      </c>
      <c r="V38" s="60"/>
      <c r="W38" s="69">
        <v>3114585</v>
      </c>
      <c r="X38" s="60"/>
      <c r="Y38" s="65">
        <f>(W38/$BL38)</f>
        <v>180.88071316568906</v>
      </c>
      <c r="Z38" s="60"/>
      <c r="AA38" s="65">
        <f>IF(Y38,Y38/Y$60*100,0)</f>
        <v>49.316159188402963</v>
      </c>
      <c r="AB38" s="60"/>
      <c r="AC38" s="69">
        <v>4663517</v>
      </c>
      <c r="AD38" s="60"/>
      <c r="AE38" s="65">
        <f>(AC38/$BL38)</f>
        <v>270.83553051861315</v>
      </c>
      <c r="AF38" s="60"/>
      <c r="AG38" s="65">
        <f>IF(AE38,AE38/AE$60*100,0)</f>
        <v>56.473078985216205</v>
      </c>
      <c r="AH38" s="99"/>
      <c r="AI38" s="60"/>
      <c r="AJ38" s="69">
        <v>45573706</v>
      </c>
      <c r="AK38" s="60"/>
      <c r="AL38" s="65">
        <f>(AJ38/$BL38)</f>
        <v>2646.7103780707357</v>
      </c>
      <c r="AM38" s="60"/>
      <c r="AN38" s="65">
        <f>IF(AL38,AL38/AL$60*100,0)</f>
        <v>139.50010809848237</v>
      </c>
      <c r="AO38" s="60"/>
      <c r="AP38" s="69">
        <v>2906885</v>
      </c>
      <c r="AQ38" s="60"/>
      <c r="AR38" s="65">
        <f>(AP38/$BL38)</f>
        <v>168.81845635635054</v>
      </c>
      <c r="AS38" s="60"/>
      <c r="AT38" s="65">
        <f>IF(AR38,AR38/AR$60*100,0)</f>
        <v>105.86128567829725</v>
      </c>
      <c r="AU38" s="60"/>
      <c r="AV38" s="69">
        <v>583111</v>
      </c>
      <c r="AW38" s="60"/>
      <c r="AX38" s="70">
        <f>(AV38/$BL38)</f>
        <v>33.864393983390443</v>
      </c>
      <c r="AY38" s="60"/>
      <c r="AZ38" s="70">
        <f>IF(AX38,AX38/AX$60*100,0)</f>
        <v>15.697547618465798</v>
      </c>
      <c r="BA38" s="60"/>
      <c r="BB38" s="69">
        <v>0</v>
      </c>
      <c r="BC38" s="60"/>
      <c r="BD38" s="70">
        <v>0</v>
      </c>
      <c r="BE38" s="60"/>
      <c r="BF38" s="70">
        <f>IF(BD38,BD38/BD$60*100,0)</f>
        <v>0</v>
      </c>
      <c r="BG38" s="60"/>
      <c r="BH38" s="69">
        <f>(E38+K38+Q38+W38+AC38+AJ38+AP38+AV38+BB38)</f>
        <v>72176137</v>
      </c>
      <c r="BI38" s="60"/>
      <c r="BJ38" s="47">
        <v>21</v>
      </c>
      <c r="BK38" s="60"/>
      <c r="BL38" s="96">
        <v>17219</v>
      </c>
      <c r="BM38" s="60"/>
      <c r="BN38" s="96">
        <f>IF(E38,BL38,0)</f>
        <v>17219</v>
      </c>
      <c r="BO38" s="60"/>
      <c r="BP38" s="96">
        <f>IF(K38,BL38,0)</f>
        <v>17219</v>
      </c>
      <c r="BQ38" s="60"/>
      <c r="BR38" s="96">
        <f>IF(Q38,BL38,0)</f>
        <v>17219</v>
      </c>
      <c r="BS38" s="60"/>
      <c r="BT38" s="96">
        <f>IF(W38,BL38,0)</f>
        <v>17219</v>
      </c>
      <c r="BU38" s="60"/>
      <c r="BV38" s="96">
        <f>IF(AC38,BL38,0)</f>
        <v>17219</v>
      </c>
      <c r="BW38" s="60"/>
      <c r="BX38" s="96">
        <f>IF(AJ38,BL38,0)</f>
        <v>17219</v>
      </c>
      <c r="BY38" s="60"/>
      <c r="BZ38" s="96">
        <f>IF(AP38,BL38,0)</f>
        <v>17219</v>
      </c>
      <c r="CA38" s="60"/>
      <c r="CB38" s="96">
        <f>IF(AV38,BL38,0)</f>
        <v>17219</v>
      </c>
      <c r="CC38" s="60"/>
      <c r="CD38" s="96">
        <f>IF(BB38,$BL38,0)</f>
        <v>0</v>
      </c>
    </row>
    <row r="39" spans="1:82" ht="8.85" customHeight="1" x14ac:dyDescent="0.3">
      <c r="A39" s="47">
        <v>22</v>
      </c>
      <c r="B39" s="98"/>
      <c r="C39" s="47" t="s">
        <v>106</v>
      </c>
      <c r="D39" s="60"/>
      <c r="E39" s="69">
        <v>3585341</v>
      </c>
      <c r="F39" s="60"/>
      <c r="G39" s="70">
        <f>(E39/$BL39)</f>
        <v>265.87623285131627</v>
      </c>
      <c r="H39" s="60"/>
      <c r="I39" s="70">
        <f>IF(G39,G39/G$60*100,0)</f>
        <v>116.43676237851885</v>
      </c>
      <c r="J39" s="60"/>
      <c r="K39" s="69">
        <v>2565118</v>
      </c>
      <c r="L39" s="60"/>
      <c r="M39" s="65">
        <f>(K39/$BL39)</f>
        <v>190.22009640341119</v>
      </c>
      <c r="N39" s="60"/>
      <c r="O39" s="65">
        <f>IF(M39,M39/M$60*100,0)</f>
        <v>231.36862204360548</v>
      </c>
      <c r="P39" s="60"/>
      <c r="Q39" s="69">
        <v>12052862</v>
      </c>
      <c r="R39" s="60"/>
      <c r="S39" s="65">
        <f>(Q39/$BL39)</f>
        <v>893.79770114942528</v>
      </c>
      <c r="T39" s="60"/>
      <c r="U39" s="65">
        <f>IF(S39,S39/S$60*100,0)</f>
        <v>113.47954655914982</v>
      </c>
      <c r="V39" s="60"/>
      <c r="W39" s="69">
        <v>7368770</v>
      </c>
      <c r="X39" s="60"/>
      <c r="Y39" s="65">
        <f>(W39/$BL39)</f>
        <v>546.441972562106</v>
      </c>
      <c r="Z39" s="60"/>
      <c r="AA39" s="65">
        <f>IF(Y39,Y39/Y$60*100,0)</f>
        <v>148.98448173085566</v>
      </c>
      <c r="AB39" s="60"/>
      <c r="AC39" s="69">
        <v>8479499</v>
      </c>
      <c r="AD39" s="60"/>
      <c r="AE39" s="65">
        <f>(AC39/$BL39)</f>
        <v>628.80971449758988</v>
      </c>
      <c r="AF39" s="60"/>
      <c r="AG39" s="65">
        <f>IF(AE39,AE39/AE$60*100,0)</f>
        <v>131.11581263172988</v>
      </c>
      <c r="AH39" s="99"/>
      <c r="AI39" s="60"/>
      <c r="AJ39" s="69">
        <v>26875306</v>
      </c>
      <c r="AK39" s="60"/>
      <c r="AL39" s="65">
        <f>(AJ39/$BL39)</f>
        <v>1992.9778272154244</v>
      </c>
      <c r="AM39" s="60"/>
      <c r="AN39" s="65">
        <f>IF(AL39,AL39/AL$60*100,0)</f>
        <v>105.04384032267539</v>
      </c>
      <c r="AO39" s="60"/>
      <c r="AP39" s="69">
        <v>959440</v>
      </c>
      <c r="AQ39" s="60"/>
      <c r="AR39" s="65">
        <f>(AP39/$BL39)</f>
        <v>71.148683722654795</v>
      </c>
      <c r="AS39" s="60"/>
      <c r="AT39" s="65">
        <f>IF(AR39,AR39/AR$60*100,0)</f>
        <v>44.615329957170552</v>
      </c>
      <c r="AU39" s="60"/>
      <c r="AV39" s="69">
        <v>4801397</v>
      </c>
      <c r="AW39" s="60"/>
      <c r="AX39" s="70">
        <f>(AV39/$BL39)</f>
        <v>356.05465331850206</v>
      </c>
      <c r="AY39" s="60"/>
      <c r="AZ39" s="70">
        <f>IF(AX39,AX39/AX$60*100,0)</f>
        <v>165.04606218510392</v>
      </c>
      <c r="BA39" s="60"/>
      <c r="BB39" s="69">
        <v>0</v>
      </c>
      <c r="BC39" s="60"/>
      <c r="BD39" s="70">
        <f>(BB39/$BL39)</f>
        <v>0</v>
      </c>
      <c r="BE39" s="60"/>
      <c r="BF39" s="70">
        <f>IF(BD39,BD39/BD$60*100,0)</f>
        <v>0</v>
      </c>
      <c r="BG39" s="60"/>
      <c r="BH39" s="69">
        <f>(E39+K39+Q39+W39+AC39+AJ39+AP39+AV39+BB39)</f>
        <v>66687733</v>
      </c>
      <c r="BI39" s="60"/>
      <c r="BJ39" s="47">
        <v>22</v>
      </c>
      <c r="BK39" s="60"/>
      <c r="BL39" s="96">
        <v>13485</v>
      </c>
      <c r="BM39" s="60"/>
      <c r="BN39" s="96">
        <f>IF(E39,BL39,0)</f>
        <v>13485</v>
      </c>
      <c r="BO39" s="60"/>
      <c r="BP39" s="96">
        <f>IF(K39,BL39,0)</f>
        <v>13485</v>
      </c>
      <c r="BQ39" s="60"/>
      <c r="BR39" s="96">
        <f>IF(Q39,BL39,0)</f>
        <v>13485</v>
      </c>
      <c r="BS39" s="60"/>
      <c r="BT39" s="96">
        <f>IF(W39,BL39,0)</f>
        <v>13485</v>
      </c>
      <c r="BU39" s="60"/>
      <c r="BV39" s="96">
        <f>IF(AC39,BL39,0)</f>
        <v>13485</v>
      </c>
      <c r="BW39" s="60"/>
      <c r="BX39" s="96">
        <f>IF(AJ39,BL39,0)</f>
        <v>13485</v>
      </c>
      <c r="BY39" s="60"/>
      <c r="BZ39" s="96">
        <f>IF(AP39,BL39,0)</f>
        <v>13485</v>
      </c>
      <c r="CA39" s="60"/>
      <c r="CB39" s="96">
        <f>IF(AV39,BL39,0)</f>
        <v>13485</v>
      </c>
      <c r="CC39" s="60"/>
      <c r="CD39" s="96">
        <f>IF(BB39,$BL39,0)</f>
        <v>0</v>
      </c>
    </row>
    <row r="40" spans="1:82" ht="8.85" customHeight="1" x14ac:dyDescent="0.3">
      <c r="A40" s="47">
        <v>23</v>
      </c>
      <c r="B40" s="98"/>
      <c r="C40" s="47" t="s">
        <v>107</v>
      </c>
      <c r="D40" s="60"/>
      <c r="E40" s="69">
        <v>30381091</v>
      </c>
      <c r="F40" s="60"/>
      <c r="G40" s="70">
        <f>(E40/$BL40)</f>
        <v>163.1225791556374</v>
      </c>
      <c r="H40" s="60"/>
      <c r="I40" s="70">
        <f>IF(G40,G40/G$60*100,0)</f>
        <v>71.437242750229728</v>
      </c>
      <c r="J40" s="60"/>
      <c r="K40" s="69">
        <v>12709490</v>
      </c>
      <c r="L40" s="60"/>
      <c r="M40" s="65">
        <f>(K40/$BL40)</f>
        <v>68.239971650550075</v>
      </c>
      <c r="N40" s="60"/>
      <c r="O40" s="65">
        <f>IF(M40,M40/M$60*100,0)</f>
        <v>83.00168335315459</v>
      </c>
      <c r="P40" s="60"/>
      <c r="Q40" s="69">
        <v>160231059</v>
      </c>
      <c r="R40" s="60"/>
      <c r="S40" s="65">
        <f>(Q40/$BL40)</f>
        <v>860.31484533979074</v>
      </c>
      <c r="T40" s="60"/>
      <c r="U40" s="65">
        <f>IF(S40,S40/S$60*100,0)</f>
        <v>109.22845116038519</v>
      </c>
      <c r="V40" s="60"/>
      <c r="W40" s="69">
        <v>39584372</v>
      </c>
      <c r="X40" s="60"/>
      <c r="Y40" s="65">
        <f>(W40/$BL40)</f>
        <v>212.53696435378825</v>
      </c>
      <c r="Z40" s="60"/>
      <c r="AA40" s="65">
        <f>IF(Y40,Y40/Y$60*100,0)</f>
        <v>57.94706679362853</v>
      </c>
      <c r="AB40" s="60"/>
      <c r="AC40" s="69">
        <v>91366774</v>
      </c>
      <c r="AD40" s="60"/>
      <c r="AE40" s="65">
        <f>(AC40/$BL40)</f>
        <v>490.56776216529664</v>
      </c>
      <c r="AF40" s="60"/>
      <c r="AG40" s="65">
        <f>IF(AE40,AE40/AE$60*100,0)</f>
        <v>102.29038977017682</v>
      </c>
      <c r="AH40" s="99"/>
      <c r="AI40" s="60"/>
      <c r="AJ40" s="69">
        <v>360465446</v>
      </c>
      <c r="AK40" s="60"/>
      <c r="AL40" s="65">
        <f>(AJ40/$BL40)</f>
        <v>1935.416119454273</v>
      </c>
      <c r="AM40" s="60"/>
      <c r="AN40" s="65">
        <f>IF(AL40,AL40/AL$60*100,0)</f>
        <v>102.00993660523613</v>
      </c>
      <c r="AO40" s="60"/>
      <c r="AP40" s="69">
        <v>35887184</v>
      </c>
      <c r="AQ40" s="60"/>
      <c r="AR40" s="65">
        <f>(AP40/$BL40)</f>
        <v>192.68597078073742</v>
      </c>
      <c r="AS40" s="60"/>
      <c r="AT40" s="65">
        <f>IF(AR40,AR40/AR$60*100,0)</f>
        <v>120.82792983228434</v>
      </c>
      <c r="AU40" s="60"/>
      <c r="AV40" s="69">
        <v>18579564</v>
      </c>
      <c r="AW40" s="60"/>
      <c r="AX40" s="70">
        <f>(AV40/$BL40)</f>
        <v>99.757655156861588</v>
      </c>
      <c r="AY40" s="60"/>
      <c r="AZ40" s="70">
        <f>IF(AX40,AX40/AX$60*100,0)</f>
        <v>46.241800248939377</v>
      </c>
      <c r="BA40" s="60"/>
      <c r="BB40" s="69">
        <v>0</v>
      </c>
      <c r="BC40" s="60"/>
      <c r="BD40" s="70">
        <f>(BB40/$BL40)</f>
        <v>0</v>
      </c>
      <c r="BE40" s="60"/>
      <c r="BF40" s="70">
        <f>IF(BD40,BD40/BD$60*100,0)</f>
        <v>0</v>
      </c>
      <c r="BG40" s="60"/>
      <c r="BH40" s="69">
        <f>(E40+K40+Q40+W40+AC40+AJ40+AP40+AV40+BB40)</f>
        <v>749204980</v>
      </c>
      <c r="BI40" s="60"/>
      <c r="BJ40" s="47">
        <v>23</v>
      </c>
      <c r="BK40" s="60"/>
      <c r="BL40" s="96">
        <v>186247</v>
      </c>
      <c r="BM40" s="60"/>
      <c r="BN40" s="96">
        <f>IF(E40,BL40,0)</f>
        <v>186247</v>
      </c>
      <c r="BO40" s="60"/>
      <c r="BP40" s="96">
        <f>IF(K40,BL40,0)</f>
        <v>186247</v>
      </c>
      <c r="BQ40" s="60"/>
      <c r="BR40" s="96">
        <f>IF(Q40,BL40,0)</f>
        <v>186247</v>
      </c>
      <c r="BS40" s="60"/>
      <c r="BT40" s="96">
        <f>IF(W40,BL40,0)</f>
        <v>186247</v>
      </c>
      <c r="BU40" s="60"/>
      <c r="BV40" s="96">
        <f>IF(AC40,BL40,0)</f>
        <v>186247</v>
      </c>
      <c r="BW40" s="60"/>
      <c r="BX40" s="96">
        <f>IF(AJ40,BL40,0)</f>
        <v>186247</v>
      </c>
      <c r="BY40" s="60"/>
      <c r="BZ40" s="96">
        <f>IF(AP40,BL40,0)</f>
        <v>186247</v>
      </c>
      <c r="CA40" s="60"/>
      <c r="CB40" s="96">
        <f>IF(AV40,BL40,0)</f>
        <v>186247</v>
      </c>
      <c r="CC40" s="60"/>
      <c r="CD40" s="96">
        <f>IF(BB40,$BL40,0)</f>
        <v>0</v>
      </c>
    </row>
    <row r="41" spans="1:82" ht="8.85" customHeight="1" x14ac:dyDescent="0.3">
      <c r="A41" s="47">
        <v>24</v>
      </c>
      <c r="B41" s="98"/>
      <c r="C41" s="47" t="s">
        <v>108</v>
      </c>
      <c r="D41" s="60"/>
      <c r="E41" s="69">
        <v>54130274</v>
      </c>
      <c r="F41" s="60"/>
      <c r="G41" s="70">
        <f>(E41/$BL41)</f>
        <v>227.43334803890676</v>
      </c>
      <c r="H41" s="60"/>
      <c r="I41" s="70">
        <f>IF(G41,G41/G$60*100,0)</f>
        <v>99.601240842637665</v>
      </c>
      <c r="J41" s="60"/>
      <c r="K41" s="69">
        <v>16749701</v>
      </c>
      <c r="L41" s="60"/>
      <c r="M41" s="65">
        <f>(K41/$BL41)</f>
        <v>70.375416482847001</v>
      </c>
      <c r="N41" s="60"/>
      <c r="O41" s="65">
        <f>IF(M41,M41/M$60*100,0)</f>
        <v>85.599068895694018</v>
      </c>
      <c r="P41" s="60"/>
      <c r="Q41" s="69">
        <v>184098976</v>
      </c>
      <c r="R41" s="60"/>
      <c r="S41" s="65">
        <f>(Q41/$BL41)</f>
        <v>773.50885905758287</v>
      </c>
      <c r="T41" s="60"/>
      <c r="U41" s="65">
        <f>IF(S41,S41/S$60*100,0)</f>
        <v>98.207272711104437</v>
      </c>
      <c r="V41" s="60"/>
      <c r="W41" s="69">
        <v>91702484</v>
      </c>
      <c r="X41" s="60"/>
      <c r="Y41" s="65">
        <f>(W41/$BL41)</f>
        <v>385.29646015840001</v>
      </c>
      <c r="Z41" s="60"/>
      <c r="AA41" s="65">
        <f>IF(Y41,Y41/Y$60*100,0)</f>
        <v>105.04901949659133</v>
      </c>
      <c r="AB41" s="60"/>
      <c r="AC41" s="69">
        <v>84929393</v>
      </c>
      <c r="AD41" s="60"/>
      <c r="AE41" s="65">
        <f>(AC41/$BL41)</f>
        <v>356.83869246444402</v>
      </c>
      <c r="AF41" s="60"/>
      <c r="AG41" s="65">
        <f>IF(AE41,AE41/AE$60*100,0)</f>
        <v>74.405967436908711</v>
      </c>
      <c r="AH41" s="99"/>
      <c r="AI41" s="60"/>
      <c r="AJ41" s="69">
        <v>381593284</v>
      </c>
      <c r="AK41" s="60"/>
      <c r="AL41" s="65">
        <f>(AJ41/$BL41)</f>
        <v>1603.2994432890066</v>
      </c>
      <c r="AM41" s="60"/>
      <c r="AN41" s="65">
        <f>IF(AL41,AL41/AL$60*100,0)</f>
        <v>84.505069956345451</v>
      </c>
      <c r="AO41" s="60"/>
      <c r="AP41" s="69">
        <v>42147550</v>
      </c>
      <c r="AQ41" s="60"/>
      <c r="AR41" s="65">
        <f>(AP41/$BL41)</f>
        <v>177.08682590701875</v>
      </c>
      <c r="AS41" s="60"/>
      <c r="AT41" s="65">
        <f>IF(AR41,AR41/AR$60*100,0)</f>
        <v>111.04614668217583</v>
      </c>
      <c r="AU41" s="60"/>
      <c r="AV41" s="69">
        <v>88101992</v>
      </c>
      <c r="AW41" s="60"/>
      <c r="AX41" s="70">
        <f>(AV41/$BL41)</f>
        <v>370.16866032226216</v>
      </c>
      <c r="AY41" s="60"/>
      <c r="AZ41" s="70">
        <f>IF(AX41,AX41/AX$60*100,0)</f>
        <v>171.58848834331454</v>
      </c>
      <c r="BA41" s="60"/>
      <c r="BB41" s="69">
        <v>210000000</v>
      </c>
      <c r="BC41" s="60"/>
      <c r="BD41" s="70">
        <f>(BB41/$BL41)</f>
        <v>882.33440473939618</v>
      </c>
      <c r="BE41" s="60"/>
      <c r="BF41" s="70">
        <f>IF(BD41,BD41/BD$60*100,0)</f>
        <v>100</v>
      </c>
      <c r="BG41" s="60"/>
      <c r="BH41" s="69">
        <f>(E41+K41+Q41+W41+AC41+AJ41+AP41+AV41+BB41)</f>
        <v>1153453654</v>
      </c>
      <c r="BI41" s="60"/>
      <c r="BJ41" s="47">
        <v>24</v>
      </c>
      <c r="BK41" s="60"/>
      <c r="BL41" s="96">
        <v>238005</v>
      </c>
      <c r="BM41" s="60"/>
      <c r="BN41" s="96">
        <f>IF(E41,BL41,0)</f>
        <v>238005</v>
      </c>
      <c r="BO41" s="60"/>
      <c r="BP41" s="96">
        <f>IF(K41,BL41,0)</f>
        <v>238005</v>
      </c>
      <c r="BQ41" s="60"/>
      <c r="BR41" s="96">
        <f>IF(Q41,BL41,0)</f>
        <v>238005</v>
      </c>
      <c r="BS41" s="60"/>
      <c r="BT41" s="96">
        <f>IF(W41,BL41,0)</f>
        <v>238005</v>
      </c>
      <c r="BU41" s="60"/>
      <c r="BV41" s="96">
        <f>IF(AC41,BL41,0)</f>
        <v>238005</v>
      </c>
      <c r="BW41" s="60"/>
      <c r="BX41" s="96">
        <f>IF(AJ41,BL41,0)</f>
        <v>238005</v>
      </c>
      <c r="BY41" s="60"/>
      <c r="BZ41" s="96">
        <f>IF(AP41,BL41,0)</f>
        <v>238005</v>
      </c>
      <c r="CA41" s="60"/>
      <c r="CB41" s="96">
        <f>IF(AV41,BL41,0)</f>
        <v>238005</v>
      </c>
      <c r="CC41" s="60"/>
      <c r="CD41" s="96">
        <f>IF(BB41,$BL41,0)</f>
        <v>238005</v>
      </c>
    </row>
    <row r="42" spans="1:82" ht="8.85" customHeight="1" x14ac:dyDescent="0.3">
      <c r="A42" s="47">
        <v>25</v>
      </c>
      <c r="B42" s="105"/>
      <c r="C42" s="47" t="s">
        <v>109</v>
      </c>
      <c r="D42" s="60"/>
      <c r="E42" s="69">
        <v>1093993</v>
      </c>
      <c r="F42" s="60"/>
      <c r="G42" s="70">
        <f>(E42/$BL42)</f>
        <v>296.71630051532412</v>
      </c>
      <c r="H42" s="60"/>
      <c r="I42" s="70">
        <f>IF(G42,G42/G$60*100,0)</f>
        <v>129.94273691344333</v>
      </c>
      <c r="J42" s="60"/>
      <c r="K42" s="69">
        <v>454926</v>
      </c>
      <c r="L42" s="60"/>
      <c r="M42" s="65">
        <f>(K42/$BL42)</f>
        <v>123.38649308380798</v>
      </c>
      <c r="N42" s="60"/>
      <c r="O42" s="65">
        <f>IF(M42,M42/M$60*100,0)</f>
        <v>150.07753346444824</v>
      </c>
      <c r="P42" s="60"/>
      <c r="Q42" s="69">
        <v>3501589</v>
      </c>
      <c r="R42" s="60"/>
      <c r="S42" s="65">
        <f>(Q42/$BL42)</f>
        <v>949.71223216707347</v>
      </c>
      <c r="T42" s="60"/>
      <c r="U42" s="65">
        <f>IF(S42,S42/S$60*100,0)</f>
        <v>120.57864249303995</v>
      </c>
      <c r="V42" s="60"/>
      <c r="W42" s="69">
        <v>2536835</v>
      </c>
      <c r="X42" s="60"/>
      <c r="Y42" s="65">
        <f>(W42/$BL42)</f>
        <v>688.04854895579058</v>
      </c>
      <c r="Z42" s="60"/>
      <c r="AA42" s="65">
        <f>IF(Y42,Y42/Y$60*100,0)</f>
        <v>187.5927575460816</v>
      </c>
      <c r="AB42" s="60"/>
      <c r="AC42" s="69">
        <v>2170785</v>
      </c>
      <c r="AD42" s="60"/>
      <c r="AE42" s="65">
        <f>(AC42/$BL42)</f>
        <v>588.76729048006507</v>
      </c>
      <c r="AF42" s="60"/>
      <c r="AG42" s="65">
        <f>IF(AE42,AE42/AE$60*100,0)</f>
        <v>122.7663949243446</v>
      </c>
      <c r="AH42" s="99"/>
      <c r="AI42" s="60"/>
      <c r="AJ42" s="69">
        <v>10140616</v>
      </c>
      <c r="AK42" s="60"/>
      <c r="AL42" s="65">
        <f>(AJ42/$BL42)</f>
        <v>2750.3704909140224</v>
      </c>
      <c r="AM42" s="60"/>
      <c r="AN42" s="65">
        <f>IF(AL42,AL42/AL$60*100,0)</f>
        <v>144.96371948072968</v>
      </c>
      <c r="AO42" s="60"/>
      <c r="AP42" s="69">
        <v>607297</v>
      </c>
      <c r="AQ42" s="60"/>
      <c r="AR42" s="65">
        <f>(AP42/$BL42)</f>
        <v>164.71304583672364</v>
      </c>
      <c r="AS42" s="60"/>
      <c r="AT42" s="65">
        <f>IF(AR42,AR42/AR$60*100,0)</f>
        <v>103.28689869937872</v>
      </c>
      <c r="AU42" s="60"/>
      <c r="AV42" s="69">
        <v>2545901</v>
      </c>
      <c r="AW42" s="60"/>
      <c r="AX42" s="70">
        <f>(AV42/$BL42)</f>
        <v>690.50745863845941</v>
      </c>
      <c r="AY42" s="60"/>
      <c r="AZ42" s="70">
        <f>IF(AX42,AX42/AX$60*100,0)</f>
        <v>320.07877413071049</v>
      </c>
      <c r="BA42" s="60"/>
      <c r="BB42" s="69">
        <v>0</v>
      </c>
      <c r="BC42" s="60"/>
      <c r="BD42" s="70">
        <v>0</v>
      </c>
      <c r="BE42" s="60"/>
      <c r="BF42" s="70">
        <f>IF(BD42,BD42/BD$60*100,0)</f>
        <v>0</v>
      </c>
      <c r="BG42" s="60"/>
      <c r="BH42" s="69">
        <f>(E42+K42+Q42+W42+AC42+AJ42+AP42+AV42+BB42)</f>
        <v>23051942</v>
      </c>
      <c r="BI42" s="60"/>
      <c r="BJ42" s="47">
        <v>25</v>
      </c>
      <c r="BK42" s="60"/>
      <c r="BL42" s="96">
        <v>3687</v>
      </c>
      <c r="BM42" s="60"/>
      <c r="BN42" s="96">
        <f>IF(E42,BL42,0)</f>
        <v>3687</v>
      </c>
      <c r="BO42" s="60"/>
      <c r="BP42" s="96">
        <f>IF(K42,BL42,0)</f>
        <v>3687</v>
      </c>
      <c r="BQ42" s="60"/>
      <c r="BR42" s="96">
        <f>IF(Q42,BL42,0)</f>
        <v>3687</v>
      </c>
      <c r="BS42" s="60"/>
      <c r="BT42" s="96">
        <f>IF(W42,BL42,0)</f>
        <v>3687</v>
      </c>
      <c r="BU42" s="60"/>
      <c r="BV42" s="96">
        <f>IF(AC42,BL42,0)</f>
        <v>3687</v>
      </c>
      <c r="BW42" s="60"/>
      <c r="BX42" s="96">
        <f>IF(AJ42,BL42,0)</f>
        <v>3687</v>
      </c>
      <c r="BY42" s="60"/>
      <c r="BZ42" s="96">
        <f>IF(AP42,BL42,0)</f>
        <v>3687</v>
      </c>
      <c r="CA42" s="60"/>
      <c r="CB42" s="96">
        <f>IF(AV42,BL42,0)</f>
        <v>3687</v>
      </c>
      <c r="CC42" s="60"/>
      <c r="CD42" s="96">
        <f>IF(BB42,$BL42,0)</f>
        <v>0</v>
      </c>
    </row>
    <row r="43" spans="1:82" ht="8.85" customHeight="1" x14ac:dyDescent="0.3">
      <c r="A43" s="71"/>
      <c r="B43" s="60"/>
      <c r="D43" s="60"/>
      <c r="E43" s="92"/>
      <c r="F43" s="60"/>
      <c r="G43" s="60"/>
      <c r="H43" s="60"/>
      <c r="I43" s="60"/>
      <c r="J43" s="60"/>
      <c r="K43" s="92"/>
      <c r="L43" s="60"/>
      <c r="M43" s="60"/>
      <c r="N43" s="60"/>
      <c r="O43" s="60"/>
      <c r="P43" s="60"/>
      <c r="Q43" s="92"/>
      <c r="R43" s="60"/>
      <c r="S43" s="60"/>
      <c r="T43" s="60"/>
      <c r="U43" s="60"/>
      <c r="V43" s="60"/>
      <c r="W43" s="92"/>
      <c r="X43" s="60"/>
      <c r="Y43" s="60"/>
      <c r="Z43" s="60"/>
      <c r="AA43" s="60"/>
      <c r="AB43" s="60"/>
      <c r="AC43" s="92"/>
      <c r="AD43" s="60"/>
      <c r="AE43" s="60"/>
      <c r="AF43" s="60"/>
      <c r="AG43" s="60"/>
      <c r="AH43" s="60"/>
      <c r="AI43" s="60"/>
      <c r="AJ43" s="92"/>
      <c r="AK43" s="60"/>
      <c r="AL43" s="60"/>
      <c r="AM43" s="60"/>
      <c r="AN43" s="60"/>
      <c r="AO43" s="60"/>
      <c r="AP43" s="92"/>
      <c r="AQ43" s="60"/>
      <c r="AR43" s="60"/>
      <c r="AS43" s="60"/>
      <c r="AT43" s="60"/>
      <c r="AU43" s="60"/>
      <c r="AV43" s="92"/>
      <c r="AW43" s="60"/>
      <c r="AX43" s="60"/>
      <c r="AY43" s="60"/>
      <c r="AZ43" s="60"/>
      <c r="BA43" s="60"/>
      <c r="BB43" s="60"/>
      <c r="BC43" s="60"/>
      <c r="BD43" s="60"/>
      <c r="BE43" s="60"/>
      <c r="BF43" s="60"/>
      <c r="BG43" s="60"/>
      <c r="BH43" s="92"/>
      <c r="BI43" s="60"/>
      <c r="BJ43" s="71"/>
      <c r="BK43" s="60"/>
      <c r="BL43" s="92"/>
      <c r="BM43" s="60"/>
      <c r="BN43" s="60"/>
      <c r="BO43" s="60"/>
      <c r="BP43" s="60"/>
      <c r="BQ43" s="60"/>
      <c r="BR43" s="60"/>
      <c r="BS43" s="60"/>
      <c r="BT43" s="60"/>
      <c r="BU43" s="60"/>
      <c r="BV43" s="60"/>
      <c r="BW43" s="60"/>
      <c r="BX43" s="60"/>
      <c r="BY43" s="60"/>
      <c r="BZ43" s="60"/>
      <c r="CA43" s="60"/>
      <c r="CB43" s="60"/>
      <c r="CC43" s="60"/>
      <c r="CD43" s="60"/>
    </row>
    <row r="44" spans="1:82" ht="8.85" customHeight="1" x14ac:dyDescent="0.3">
      <c r="A44" s="47">
        <v>26</v>
      </c>
      <c r="B44" s="105"/>
      <c r="C44" s="47" t="s">
        <v>110</v>
      </c>
      <c r="D44" s="60"/>
      <c r="E44" s="69">
        <v>0</v>
      </c>
      <c r="F44" s="60"/>
      <c r="G44" s="70">
        <v>0</v>
      </c>
      <c r="H44" s="60"/>
      <c r="I44" s="70">
        <f>IF(G44,G44/G$60*100,0)</f>
        <v>0</v>
      </c>
      <c r="J44" s="60"/>
      <c r="K44" s="69">
        <v>0</v>
      </c>
      <c r="L44" s="60"/>
      <c r="M44" s="65">
        <v>0</v>
      </c>
      <c r="N44" s="60"/>
      <c r="O44" s="65">
        <f>IF(M44,M44/M$60*100,0)</f>
        <v>0</v>
      </c>
      <c r="P44" s="60"/>
      <c r="Q44" s="69">
        <v>0</v>
      </c>
      <c r="R44" s="60"/>
      <c r="S44" s="65">
        <v>0</v>
      </c>
      <c r="T44" s="60"/>
      <c r="U44" s="65">
        <f>IF(S44,S44/S$60*100,0)</f>
        <v>0</v>
      </c>
      <c r="V44" s="60"/>
      <c r="W44" s="69">
        <v>0</v>
      </c>
      <c r="X44" s="60"/>
      <c r="Y44" s="65">
        <v>0</v>
      </c>
      <c r="Z44" s="60"/>
      <c r="AA44" s="65">
        <f>IF(Y44,Y44/Y$60*100,0)</f>
        <v>0</v>
      </c>
      <c r="AB44" s="60"/>
      <c r="AC44" s="69">
        <v>0</v>
      </c>
      <c r="AD44" s="60"/>
      <c r="AE44" s="65">
        <v>0</v>
      </c>
      <c r="AF44" s="60"/>
      <c r="AG44" s="65">
        <f>IF(AE44,AE44/AE$60*100,0)</f>
        <v>0</v>
      </c>
      <c r="AH44" s="99"/>
      <c r="AI44" s="60"/>
      <c r="AJ44" s="69">
        <v>0</v>
      </c>
      <c r="AK44" s="60"/>
      <c r="AL44" s="65">
        <v>0</v>
      </c>
      <c r="AM44" s="60"/>
      <c r="AN44" s="65">
        <f>IF(AL44,AL44/AL$60*100,0)</f>
        <v>0</v>
      </c>
      <c r="AO44" s="60"/>
      <c r="AP44" s="69">
        <v>0</v>
      </c>
      <c r="AQ44" s="60"/>
      <c r="AR44" s="65">
        <v>0</v>
      </c>
      <c r="AS44" s="60"/>
      <c r="AT44" s="65">
        <f>IF(AR44,AR44/AR$60*100,0)</f>
        <v>0</v>
      </c>
      <c r="AU44" s="60"/>
      <c r="AV44" s="69">
        <v>0</v>
      </c>
      <c r="AW44" s="60"/>
      <c r="AX44" s="70">
        <v>0</v>
      </c>
      <c r="AY44" s="60"/>
      <c r="AZ44" s="70">
        <f>IF(AX44,AX44/AX$60*100,0)</f>
        <v>0</v>
      </c>
      <c r="BA44" s="60"/>
      <c r="BB44" s="69">
        <v>0</v>
      </c>
      <c r="BC44" s="60"/>
      <c r="BD44" s="70">
        <v>0</v>
      </c>
      <c r="BE44" s="60"/>
      <c r="BF44" s="70">
        <f>IF(BD44,BD44/BD$60*100,0)</f>
        <v>0</v>
      </c>
      <c r="BG44" s="60"/>
      <c r="BH44" s="69">
        <f>(E44+K44+Q44+W44+AC44+AJ44+AP44+AV44+BB44)</f>
        <v>0</v>
      </c>
      <c r="BI44" s="60"/>
      <c r="BJ44" s="47">
        <v>26</v>
      </c>
      <c r="BK44" s="60"/>
      <c r="BL44" s="96">
        <v>0</v>
      </c>
      <c r="BM44" s="60"/>
      <c r="BN44" s="96">
        <f>IF(E44,BL44,0)</f>
        <v>0</v>
      </c>
      <c r="BO44" s="60"/>
      <c r="BP44" s="96">
        <f>IF(K44,BL44,0)</f>
        <v>0</v>
      </c>
      <c r="BQ44" s="60"/>
      <c r="BR44" s="96">
        <f>IF(Q44,BL44,0)</f>
        <v>0</v>
      </c>
      <c r="BS44" s="60"/>
      <c r="BT44" s="96">
        <f>IF(W44,BL44,0)</f>
        <v>0</v>
      </c>
      <c r="BU44" s="60"/>
      <c r="BV44" s="96">
        <f>IF(AC44,BL44,0)</f>
        <v>0</v>
      </c>
      <c r="BW44" s="60"/>
      <c r="BX44" s="96">
        <f>IF(AJ44,BL44,0)</f>
        <v>0</v>
      </c>
      <c r="BY44" s="60"/>
      <c r="BZ44" s="96">
        <f>IF(AP44,BL44,0)</f>
        <v>0</v>
      </c>
      <c r="CA44" s="60"/>
      <c r="CB44" s="96">
        <f>IF(AV44,BL44,0)</f>
        <v>0</v>
      </c>
      <c r="CC44" s="60"/>
      <c r="CD44" s="96">
        <f>IF(BB44,$BL44,0)</f>
        <v>0</v>
      </c>
    </row>
    <row r="45" spans="1:82" ht="8.85" customHeight="1" x14ac:dyDescent="0.3">
      <c r="A45" s="47">
        <v>27</v>
      </c>
      <c r="B45" s="98"/>
      <c r="C45" s="47" t="s">
        <v>111</v>
      </c>
      <c r="D45" s="60"/>
      <c r="E45" s="69">
        <v>3481692</v>
      </c>
      <c r="F45" s="60"/>
      <c r="G45" s="70">
        <f>(E45/$BL45)</f>
        <v>279.42953451043337</v>
      </c>
      <c r="H45" s="60"/>
      <c r="I45" s="70">
        <f>IF(G45,G45/G$60*100,0)</f>
        <v>122.37224050607871</v>
      </c>
      <c r="J45" s="60"/>
      <c r="K45" s="69">
        <v>548290</v>
      </c>
      <c r="L45" s="60"/>
      <c r="M45" s="65">
        <f>(K45/$BL45)</f>
        <v>44.004012841091495</v>
      </c>
      <c r="N45" s="60"/>
      <c r="O45" s="65">
        <f>IF(M45,M45/M$60*100,0)</f>
        <v>53.522987360077288</v>
      </c>
      <c r="P45" s="60"/>
      <c r="Q45" s="69">
        <v>7976702</v>
      </c>
      <c r="R45" s="60"/>
      <c r="S45" s="65">
        <f>(Q45/$BL45)</f>
        <v>640.18475120385233</v>
      </c>
      <c r="T45" s="60"/>
      <c r="U45" s="65">
        <f>IF(S45,S45/S$60*100,0)</f>
        <v>81.279997909224889</v>
      </c>
      <c r="V45" s="60"/>
      <c r="W45" s="69">
        <v>3015623</v>
      </c>
      <c r="X45" s="60"/>
      <c r="Y45" s="65">
        <f>(W45/$BL45)</f>
        <v>242.02431781701443</v>
      </c>
      <c r="Z45" s="60"/>
      <c r="AA45" s="65">
        <f>IF(Y45,Y45/Y$60*100,0)</f>
        <v>65.986636032307388</v>
      </c>
      <c r="AB45" s="60"/>
      <c r="AC45" s="69">
        <v>2187607</v>
      </c>
      <c r="AD45" s="60"/>
      <c r="AE45" s="65">
        <f>(AC45/$BL45)</f>
        <v>175.57038523274477</v>
      </c>
      <c r="AF45" s="60"/>
      <c r="AG45" s="65">
        <f>IF(AE45,AE45/AE$60*100,0)</f>
        <v>36.608934631758828</v>
      </c>
      <c r="AH45" s="99"/>
      <c r="AI45" s="60"/>
      <c r="AJ45" s="69">
        <v>25756172</v>
      </c>
      <c r="AK45" s="60"/>
      <c r="AL45" s="65">
        <f>(AJ45/$BL45)</f>
        <v>2067.108507223114</v>
      </c>
      <c r="AM45" s="60"/>
      <c r="AN45" s="65">
        <f>IF(AL45,AL45/AL$60*100,0)</f>
        <v>108.95104451100248</v>
      </c>
      <c r="AO45" s="60"/>
      <c r="AP45" s="69">
        <v>1519339</v>
      </c>
      <c r="AQ45" s="60"/>
      <c r="AR45" s="65">
        <f>(AP45/$BL45)</f>
        <v>121.93731942215088</v>
      </c>
      <c r="AS45" s="60"/>
      <c r="AT45" s="65">
        <f>IF(AR45,AR45/AR$60*100,0)</f>
        <v>76.463448871646506</v>
      </c>
      <c r="AU45" s="60"/>
      <c r="AV45" s="69">
        <v>792512</v>
      </c>
      <c r="AW45" s="60"/>
      <c r="AX45" s="70">
        <f>(AV45/$BL45)</f>
        <v>63.604494382022473</v>
      </c>
      <c r="AY45" s="60"/>
      <c r="AZ45" s="70">
        <f>IF(AX45,AX45/AX$60*100,0)</f>
        <v>29.483314533841742</v>
      </c>
      <c r="BA45" s="60"/>
      <c r="BB45" s="69">
        <v>0</v>
      </c>
      <c r="BC45" s="60"/>
      <c r="BD45" s="70">
        <f>(BB45/$BL45)</f>
        <v>0</v>
      </c>
      <c r="BE45" s="60"/>
      <c r="BF45" s="70">
        <f>IF(BD45,BD45/BD$60*100,0)</f>
        <v>0</v>
      </c>
      <c r="BG45" s="60"/>
      <c r="BH45" s="69">
        <f>(E45+K45+Q45+W45+AC45+AJ45+AP45+AV45+BB45)</f>
        <v>45277937</v>
      </c>
      <c r="BI45" s="60"/>
      <c r="BJ45" s="47">
        <v>27</v>
      </c>
      <c r="BK45" s="60"/>
      <c r="BL45" s="96">
        <v>12460</v>
      </c>
      <c r="BM45" s="60"/>
      <c r="BN45" s="96">
        <f>IF(E45,BL45,0)</f>
        <v>12460</v>
      </c>
      <c r="BO45" s="60"/>
      <c r="BP45" s="96">
        <f>IF(K45,BL45,0)</f>
        <v>12460</v>
      </c>
      <c r="BQ45" s="60"/>
      <c r="BR45" s="96">
        <f>IF(Q45,BL45,0)</f>
        <v>12460</v>
      </c>
      <c r="BS45" s="60"/>
      <c r="BT45" s="96">
        <f>IF(W45,BL45,0)</f>
        <v>12460</v>
      </c>
      <c r="BU45" s="60"/>
      <c r="BV45" s="96">
        <f>IF(AC45,BL45,0)</f>
        <v>12460</v>
      </c>
      <c r="BW45" s="60"/>
      <c r="BX45" s="96">
        <f>IF(AJ45,BL45,0)</f>
        <v>12460</v>
      </c>
      <c r="BY45" s="60"/>
      <c r="BZ45" s="96">
        <f>IF(AP45,BL45,0)</f>
        <v>12460</v>
      </c>
      <c r="CA45" s="60"/>
      <c r="CB45" s="96">
        <f>IF(AV45,BL45,0)</f>
        <v>12460</v>
      </c>
      <c r="CC45" s="60"/>
      <c r="CD45" s="96">
        <f>IF(BB45,$BL45,0)</f>
        <v>0</v>
      </c>
    </row>
    <row r="46" spans="1:82" ht="8.85" customHeight="1" x14ac:dyDescent="0.3">
      <c r="A46" s="47">
        <v>28</v>
      </c>
      <c r="B46" s="105"/>
      <c r="C46" s="47" t="s">
        <v>112</v>
      </c>
      <c r="D46" s="60"/>
      <c r="E46" s="69">
        <v>26800401</v>
      </c>
      <c r="F46" s="60"/>
      <c r="G46" s="70">
        <f>(E46/$BL46)</f>
        <v>273.71088188735126</v>
      </c>
      <c r="H46" s="60"/>
      <c r="I46" s="70">
        <f>IF(G46,G46/G$60*100,0)</f>
        <v>119.86783689896328</v>
      </c>
      <c r="J46" s="60"/>
      <c r="K46" s="69">
        <v>8912335</v>
      </c>
      <c r="L46" s="60"/>
      <c r="M46" s="65">
        <f>(K46/$BL46)</f>
        <v>91.021140785375067</v>
      </c>
      <c r="N46" s="60"/>
      <c r="O46" s="65">
        <f>IF(M46,M46/M$60*100,0)</f>
        <v>110.71088869436403</v>
      </c>
      <c r="P46" s="60"/>
      <c r="Q46" s="69">
        <v>85335013</v>
      </c>
      <c r="R46" s="60"/>
      <c r="S46" s="65">
        <f>(Q46/$BL46)</f>
        <v>871.52135015064084</v>
      </c>
      <c r="T46" s="60"/>
      <c r="U46" s="65">
        <f>IF(S46,S46/S$60*100,0)</f>
        <v>110.6512665053036</v>
      </c>
      <c r="V46" s="60"/>
      <c r="W46" s="69">
        <v>28425822</v>
      </c>
      <c r="X46" s="60"/>
      <c r="Y46" s="65">
        <f>(W46/$BL46)</f>
        <v>290.31120870142473</v>
      </c>
      <c r="Z46" s="60"/>
      <c r="AA46" s="65">
        <f>IF(Y46,Y46/Y$60*100,0)</f>
        <v>79.151798618698237</v>
      </c>
      <c r="AB46" s="60"/>
      <c r="AC46" s="69">
        <v>35518303</v>
      </c>
      <c r="AD46" s="60"/>
      <c r="AE46" s="65">
        <f>(AC46/$BL46)</f>
        <v>362.74629014961954</v>
      </c>
      <c r="AF46" s="60"/>
      <c r="AG46" s="65">
        <f>IF(AE46,AE46/AE$60*100,0)</f>
        <v>75.637785987631929</v>
      </c>
      <c r="AH46" s="99"/>
      <c r="AI46" s="60"/>
      <c r="AJ46" s="69">
        <v>183312441</v>
      </c>
      <c r="AK46" s="60"/>
      <c r="AL46" s="65">
        <f>(AJ46/$BL46)</f>
        <v>1872.1589235561457</v>
      </c>
      <c r="AM46" s="60"/>
      <c r="AN46" s="65">
        <f>IF(AL46,AL46/AL$60*100,0)</f>
        <v>98.675840914634747</v>
      </c>
      <c r="AO46" s="60"/>
      <c r="AP46" s="69">
        <v>14437192</v>
      </c>
      <c r="AQ46" s="60"/>
      <c r="AR46" s="65">
        <f>(AP46/$BL46)</f>
        <v>147.44617270081193</v>
      </c>
      <c r="AS46" s="60"/>
      <c r="AT46" s="65">
        <f>IF(AR46,AR46/AR$60*100,0)</f>
        <v>92.459330261285359</v>
      </c>
      <c r="AU46" s="60"/>
      <c r="AV46" s="69">
        <v>7178161</v>
      </c>
      <c r="AW46" s="60"/>
      <c r="AX46" s="70">
        <f>(AV46/$BL46)</f>
        <v>73.310126129806463</v>
      </c>
      <c r="AY46" s="60"/>
      <c r="AZ46" s="70">
        <f>IF(AX46,AX46/AX$60*100,0)</f>
        <v>33.982276381582423</v>
      </c>
      <c r="BA46" s="60"/>
      <c r="BB46" s="69">
        <v>0</v>
      </c>
      <c r="BC46" s="60"/>
      <c r="BD46" s="70">
        <f>(BB46/$BL46)</f>
        <v>0</v>
      </c>
      <c r="BE46" s="60"/>
      <c r="BF46" s="70">
        <f>IF(BD46,BD46/BD$60*100,0)</f>
        <v>0</v>
      </c>
      <c r="BG46" s="60"/>
      <c r="BH46" s="69">
        <f>(E46+K46+Q46+W46+AC46+AJ46+AP46+AV46+BB46)</f>
        <v>389919668</v>
      </c>
      <c r="BI46" s="60"/>
      <c r="BJ46" s="47">
        <v>28</v>
      </c>
      <c r="BK46" s="60"/>
      <c r="BL46" s="96">
        <v>97915</v>
      </c>
      <c r="BM46" s="60"/>
      <c r="BN46" s="96">
        <f>IF(E46,BL46,0)</f>
        <v>97915</v>
      </c>
      <c r="BO46" s="60"/>
      <c r="BP46" s="96">
        <f>IF(K46,BL46,0)</f>
        <v>97915</v>
      </c>
      <c r="BQ46" s="60"/>
      <c r="BR46" s="96">
        <f>IF(Q46,BL46,0)</f>
        <v>97915</v>
      </c>
      <c r="BS46" s="60"/>
      <c r="BT46" s="96">
        <f>IF(W46,BL46,0)</f>
        <v>97915</v>
      </c>
      <c r="BU46" s="60"/>
      <c r="BV46" s="96">
        <f>IF(AC46,BL46,0)</f>
        <v>97915</v>
      </c>
      <c r="BW46" s="60"/>
      <c r="BX46" s="96">
        <f>IF(AJ46,BL46,0)</f>
        <v>97915</v>
      </c>
      <c r="BY46" s="60"/>
      <c r="BZ46" s="96">
        <f>IF(AP46,BL46,0)</f>
        <v>97915</v>
      </c>
      <c r="CA46" s="60"/>
      <c r="CB46" s="96">
        <f>IF(AV46,BL46,0)</f>
        <v>97915</v>
      </c>
      <c r="CC46" s="60"/>
      <c r="CD46" s="96">
        <f>IF(BB46,$BL46,0)</f>
        <v>0</v>
      </c>
    </row>
    <row r="47" spans="1:82" ht="8.85" customHeight="1" x14ac:dyDescent="0.3">
      <c r="A47" s="47">
        <v>29</v>
      </c>
      <c r="B47" s="98"/>
      <c r="C47" s="47" t="s">
        <v>113</v>
      </c>
      <c r="D47" s="60"/>
      <c r="E47" s="69">
        <v>3311876</v>
      </c>
      <c r="F47" s="60"/>
      <c r="G47" s="70">
        <f>(E47/$BL47)</f>
        <v>188.13201545103385</v>
      </c>
      <c r="H47" s="60"/>
      <c r="I47" s="70">
        <f>IF(G47,G47/G$60*100,0)</f>
        <v>82.389774158993305</v>
      </c>
      <c r="J47" s="60"/>
      <c r="K47" s="69">
        <v>1382662</v>
      </c>
      <c r="L47" s="60"/>
      <c r="M47" s="65">
        <f>(K47/$BL47)</f>
        <v>78.542490343103836</v>
      </c>
      <c r="N47" s="60"/>
      <c r="O47" s="65">
        <f>IF(M47,M47/M$60*100,0)</f>
        <v>95.532849084557853</v>
      </c>
      <c r="P47" s="60"/>
      <c r="Q47" s="69">
        <v>10674581</v>
      </c>
      <c r="R47" s="60"/>
      <c r="S47" s="65">
        <f>(Q47/$BL47)</f>
        <v>606.37247216541698</v>
      </c>
      <c r="T47" s="60"/>
      <c r="U47" s="65">
        <f>IF(S47,S47/S$60*100,0)</f>
        <v>76.987077835164854</v>
      </c>
      <c r="V47" s="60"/>
      <c r="W47" s="69">
        <v>4632673</v>
      </c>
      <c r="X47" s="60"/>
      <c r="Y47" s="65">
        <f>(W47/$BL47)</f>
        <v>263.16024767098389</v>
      </c>
      <c r="Z47" s="60"/>
      <c r="AA47" s="65">
        <f>IF(Y47,Y47/Y$60*100,0)</f>
        <v>71.749234283003574</v>
      </c>
      <c r="AB47" s="60"/>
      <c r="AC47" s="69">
        <v>14917497</v>
      </c>
      <c r="AD47" s="60"/>
      <c r="AE47" s="65">
        <f>(AC47/$BL47)</f>
        <v>847.39246762099526</v>
      </c>
      <c r="AF47" s="60"/>
      <c r="AG47" s="65">
        <f>IF(AE47,AE47/AE$60*100,0)</f>
        <v>176.69344071585508</v>
      </c>
      <c r="AH47" s="99"/>
      <c r="AI47" s="60"/>
      <c r="AJ47" s="69">
        <v>22586665</v>
      </c>
      <c r="AK47" s="60"/>
      <c r="AL47" s="65">
        <f>(AJ47/$BL47)</f>
        <v>1283.041638264031</v>
      </c>
      <c r="AM47" s="60"/>
      <c r="AN47" s="65">
        <f>IF(AL47,AL47/AL$60*100,0)</f>
        <v>67.625248578634896</v>
      </c>
      <c r="AO47" s="60"/>
      <c r="AP47" s="69">
        <v>2089532</v>
      </c>
      <c r="AQ47" s="60"/>
      <c r="AR47" s="65">
        <f>(AP47/$BL47)</f>
        <v>118.69643262894796</v>
      </c>
      <c r="AS47" s="60"/>
      <c r="AT47" s="65">
        <f>IF(AR47,AR47/AR$60*100,0)</f>
        <v>74.431180302965387</v>
      </c>
      <c r="AU47" s="60"/>
      <c r="AV47" s="69">
        <v>1082486</v>
      </c>
      <c r="AW47" s="60"/>
      <c r="AX47" s="70">
        <f>(AV47/$BL47)</f>
        <v>61.490911156555327</v>
      </c>
      <c r="AY47" s="60"/>
      <c r="AZ47" s="70">
        <f>IF(AX47,AX47/AX$60*100,0)</f>
        <v>28.503581267578831</v>
      </c>
      <c r="BA47" s="60"/>
      <c r="BB47" s="69">
        <v>0</v>
      </c>
      <c r="BC47" s="60"/>
      <c r="BD47" s="70">
        <f>(BB47/$BL47)</f>
        <v>0</v>
      </c>
      <c r="BE47" s="60"/>
      <c r="BF47" s="70">
        <f>IF(BD47,BD47/BD$60*100,0)</f>
        <v>0</v>
      </c>
      <c r="BG47" s="60"/>
      <c r="BH47" s="69">
        <f>(E47+K47+Q47+W47+AC47+AJ47+AP47+AV47+BB47)</f>
        <v>60677972</v>
      </c>
      <c r="BI47" s="60"/>
      <c r="BJ47" s="47">
        <v>29</v>
      </c>
      <c r="BK47" s="60"/>
      <c r="BL47" s="96">
        <v>17604</v>
      </c>
      <c r="BM47" s="60"/>
      <c r="BN47" s="96">
        <f>IF(E47,BL47,0)</f>
        <v>17604</v>
      </c>
      <c r="BO47" s="60"/>
      <c r="BP47" s="96">
        <f>IF(K47,BL47,0)</f>
        <v>17604</v>
      </c>
      <c r="BQ47" s="60"/>
      <c r="BR47" s="96">
        <f>IF(Q47,BL47,0)</f>
        <v>17604</v>
      </c>
      <c r="BS47" s="60"/>
      <c r="BT47" s="96">
        <f>IF(W47,BL47,0)</f>
        <v>17604</v>
      </c>
      <c r="BU47" s="60"/>
      <c r="BV47" s="96">
        <f>IF(AC47,BL47,0)</f>
        <v>17604</v>
      </c>
      <c r="BW47" s="60"/>
      <c r="BX47" s="96">
        <f>IF(AJ47,BL47,0)</f>
        <v>17604</v>
      </c>
      <c r="BY47" s="60"/>
      <c r="BZ47" s="96">
        <f>IF(AP47,BL47,0)</f>
        <v>17604</v>
      </c>
      <c r="CA47" s="60"/>
      <c r="CB47" s="96">
        <f>IF(AV47,BL47,0)</f>
        <v>17604</v>
      </c>
      <c r="CC47" s="60"/>
      <c r="CD47" s="96">
        <f>IF(BB47,$BL47,0)</f>
        <v>0</v>
      </c>
    </row>
    <row r="48" spans="1:82" ht="8.85" customHeight="1" x14ac:dyDescent="0.3">
      <c r="A48" s="47">
        <v>30</v>
      </c>
      <c r="B48" s="105"/>
      <c r="C48" s="47" t="s">
        <v>114</v>
      </c>
      <c r="D48" s="60"/>
      <c r="E48" s="69">
        <v>44400827</v>
      </c>
      <c r="F48" s="60"/>
      <c r="G48" s="70">
        <f>(E48/$BL48)</f>
        <v>195.93498521689247</v>
      </c>
      <c r="H48" s="60"/>
      <c r="I48" s="70">
        <f>IF(G48,G48/G$60*100,0)</f>
        <v>85.806975187947742</v>
      </c>
      <c r="J48" s="60"/>
      <c r="K48" s="69">
        <v>18742095</v>
      </c>
      <c r="L48" s="60"/>
      <c r="M48" s="65">
        <f>(K48/$BL48)</f>
        <v>82.706389832752308</v>
      </c>
      <c r="N48" s="60"/>
      <c r="O48" s="65">
        <f>IF(M48,M48/M$60*100,0)</f>
        <v>100.59748581571012</v>
      </c>
      <c r="P48" s="60"/>
      <c r="Q48" s="69">
        <v>274389844</v>
      </c>
      <c r="R48" s="60"/>
      <c r="S48" s="65">
        <f>(Q48/$BL48)</f>
        <v>1210.8461409470015</v>
      </c>
      <c r="T48" s="60"/>
      <c r="U48" s="65">
        <f>IF(S48,S48/S$60*100,0)</f>
        <v>153.73307723980207</v>
      </c>
      <c r="V48" s="60"/>
      <c r="W48" s="69">
        <v>130230197</v>
      </c>
      <c r="X48" s="60"/>
      <c r="Y48" s="65">
        <f>(W48/$BL48)</f>
        <v>574.68865892943825</v>
      </c>
      <c r="Z48" s="60"/>
      <c r="AA48" s="65">
        <f>IF(Y48,Y48/Y$60*100,0)</f>
        <v>156.68578972028305</v>
      </c>
      <c r="AB48" s="60"/>
      <c r="AC48" s="69">
        <v>158738377</v>
      </c>
      <c r="AD48" s="60"/>
      <c r="AE48" s="65">
        <f>(AC48/$BL48)</f>
        <v>700.4914919906447</v>
      </c>
      <c r="AF48" s="60"/>
      <c r="AG48" s="65">
        <f>IF(AE48,AE48/AE$60*100,0)</f>
        <v>146.06248773899679</v>
      </c>
      <c r="AH48" s="99"/>
      <c r="AI48" s="60"/>
      <c r="AJ48" s="69">
        <v>409130028</v>
      </c>
      <c r="AK48" s="60"/>
      <c r="AL48" s="65">
        <f>(AJ48/$BL48)</f>
        <v>1805.4367768412692</v>
      </c>
      <c r="AM48" s="60"/>
      <c r="AN48" s="65">
        <f>IF(AL48,AL48/AL$60*100,0)</f>
        <v>95.15911813438376</v>
      </c>
      <c r="AO48" s="60"/>
      <c r="AP48" s="69">
        <v>38231630</v>
      </c>
      <c r="AQ48" s="60"/>
      <c r="AR48" s="65">
        <f>(AP48/$BL48)</f>
        <v>168.71113366576938</v>
      </c>
      <c r="AS48" s="60"/>
      <c r="AT48" s="65">
        <f>IF(AR48,AR48/AR$60*100,0)</f>
        <v>105.79398665037938</v>
      </c>
      <c r="AU48" s="60"/>
      <c r="AV48" s="69">
        <v>108177084</v>
      </c>
      <c r="AW48" s="60"/>
      <c r="AX48" s="70">
        <f>(AV48/$BL48)</f>
        <v>477.37118397246371</v>
      </c>
      <c r="AY48" s="60"/>
      <c r="AZ48" s="70">
        <f>IF(AX48,AX48/AX$60*100,0)</f>
        <v>221.28129314130146</v>
      </c>
      <c r="BA48" s="60"/>
      <c r="BB48" s="69">
        <v>0</v>
      </c>
      <c r="BC48" s="60"/>
      <c r="BD48" s="70">
        <v>0</v>
      </c>
      <c r="BE48" s="60"/>
      <c r="BF48" s="70">
        <f>IF(BD48,BD48/BD$60*100,0)</f>
        <v>0</v>
      </c>
      <c r="BG48" s="60"/>
      <c r="BH48" s="69">
        <f>(E48+K48+Q48+W48+AC48+AJ48+AP48+AV48+BB48)</f>
        <v>1182040082</v>
      </c>
      <c r="BI48" s="60"/>
      <c r="BJ48" s="47">
        <v>30</v>
      </c>
      <c r="BK48" s="60"/>
      <c r="BL48" s="96">
        <v>226610</v>
      </c>
      <c r="BM48" s="60"/>
      <c r="BN48" s="96">
        <f>IF(E48,BL48,0)</f>
        <v>226610</v>
      </c>
      <c r="BO48" s="60"/>
      <c r="BP48" s="96">
        <f>IF(K48,BL48,0)</f>
        <v>226610</v>
      </c>
      <c r="BQ48" s="60"/>
      <c r="BR48" s="96">
        <f>IF(Q48,BL48,0)</f>
        <v>226610</v>
      </c>
      <c r="BS48" s="60"/>
      <c r="BT48" s="96">
        <f>IF(W48,BL48,0)</f>
        <v>226610</v>
      </c>
      <c r="BU48" s="60"/>
      <c r="BV48" s="96">
        <f>IF(AC48,BL48,0)</f>
        <v>226610</v>
      </c>
      <c r="BW48" s="60"/>
      <c r="BX48" s="96">
        <f>IF(AJ48,BL48,0)</f>
        <v>226610</v>
      </c>
      <c r="BY48" s="60"/>
      <c r="BZ48" s="96">
        <f>IF(AP48,BL48,0)</f>
        <v>226610</v>
      </c>
      <c r="CA48" s="60"/>
      <c r="CB48" s="96">
        <f>IF(AV48,BL48,0)</f>
        <v>226610</v>
      </c>
      <c r="CC48" s="60"/>
      <c r="CD48" s="96">
        <f>IF(BB48,$BL48,0)</f>
        <v>0</v>
      </c>
    </row>
    <row r="49" spans="1:82" ht="8.85" customHeight="1" x14ac:dyDescent="0.3">
      <c r="A49" s="71"/>
      <c r="B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71"/>
      <c r="BK49" s="60"/>
      <c r="BL49" s="92"/>
      <c r="BM49" s="60"/>
      <c r="BN49" s="60"/>
      <c r="BO49" s="60"/>
      <c r="BP49" s="60"/>
      <c r="BQ49" s="60"/>
      <c r="BR49" s="60"/>
      <c r="BS49" s="60"/>
      <c r="BT49" s="60"/>
      <c r="BU49" s="60"/>
      <c r="BV49" s="60"/>
      <c r="BW49" s="60"/>
      <c r="BX49" s="60"/>
      <c r="BY49" s="60"/>
      <c r="BZ49" s="60"/>
      <c r="CA49" s="60"/>
      <c r="CB49" s="60"/>
      <c r="CC49" s="60"/>
      <c r="CD49" s="60"/>
    </row>
    <row r="50" spans="1:82" ht="8.85" customHeight="1" x14ac:dyDescent="0.3">
      <c r="A50" s="47">
        <v>31</v>
      </c>
      <c r="B50" s="98"/>
      <c r="C50" s="47" t="s">
        <v>115</v>
      </c>
      <c r="D50" s="60"/>
      <c r="E50" s="69">
        <v>24891397</v>
      </c>
      <c r="F50" s="60"/>
      <c r="G50" s="70">
        <f>(E50/$BL50)</f>
        <v>248.88659247482778</v>
      </c>
      <c r="H50" s="60"/>
      <c r="I50" s="70">
        <f>IF(G50,G50/G$60*100,0)</f>
        <v>108.99638796746744</v>
      </c>
      <c r="J50" s="60"/>
      <c r="K50" s="69">
        <v>6877324</v>
      </c>
      <c r="L50" s="60"/>
      <c r="M50" s="65">
        <f>(K50/$BL50)</f>
        <v>68.765675775664675</v>
      </c>
      <c r="N50" s="60"/>
      <c r="O50" s="65">
        <f>IF(M50,M50/M$60*100,0)</f>
        <v>83.641108110738841</v>
      </c>
      <c r="P50" s="60"/>
      <c r="Q50" s="69">
        <v>69966451</v>
      </c>
      <c r="R50" s="60"/>
      <c r="S50" s="65">
        <f>(Q50/$BL50)</f>
        <v>699.58755536890942</v>
      </c>
      <c r="T50" s="60"/>
      <c r="U50" s="65">
        <f>IF(S50,S50/S$60*100,0)</f>
        <v>88.821976672790427</v>
      </c>
      <c r="V50" s="60"/>
      <c r="W50" s="69">
        <v>34072705</v>
      </c>
      <c r="X50" s="60"/>
      <c r="Y50" s="65">
        <f>(W50/$BL50)</f>
        <v>340.68957414684382</v>
      </c>
      <c r="Z50" s="60"/>
      <c r="AA50" s="65">
        <f>IF(Y50,Y50/Y$60*100,0)</f>
        <v>92.887190560027108</v>
      </c>
      <c r="AB50" s="60"/>
      <c r="AC50" s="69">
        <v>66377346</v>
      </c>
      <c r="AD50" s="60"/>
      <c r="AE50" s="65">
        <f>(AC50/$BL50)</f>
        <v>663.70045295017553</v>
      </c>
      <c r="AF50" s="60"/>
      <c r="AG50" s="65">
        <f>IF(AE50,AE50/AE$60*100,0)</f>
        <v>138.39103026921035</v>
      </c>
      <c r="AH50" s="99"/>
      <c r="AI50" s="60"/>
      <c r="AJ50" s="69">
        <v>206267934</v>
      </c>
      <c r="AK50" s="60"/>
      <c r="AL50" s="65">
        <f>(AJ50/$BL50)</f>
        <v>2062.4524702282747</v>
      </c>
      <c r="AM50" s="60"/>
      <c r="AN50" s="65">
        <f>IF(AL50,AL50/AL$60*100,0)</f>
        <v>108.705638867275</v>
      </c>
      <c r="AO50" s="60"/>
      <c r="AP50" s="69">
        <v>12396027</v>
      </c>
      <c r="AQ50" s="60"/>
      <c r="AR50" s="65">
        <f>(AP50/$BL50)</f>
        <v>123.94663587005429</v>
      </c>
      <c r="AS50" s="60"/>
      <c r="AT50" s="65">
        <f>IF(AR50,AR50/AR$60*100,0)</f>
        <v>77.723434462680501</v>
      </c>
      <c r="AU50" s="60"/>
      <c r="AV50" s="69">
        <v>16741605</v>
      </c>
      <c r="AW50" s="60"/>
      <c r="AX50" s="70">
        <f>(AV50/$BL50)</f>
        <v>167.39763626001141</v>
      </c>
      <c r="AY50" s="60"/>
      <c r="AZ50" s="70">
        <f>IF(AX50,AX50/AX$60*100,0)</f>
        <v>77.595729830540506</v>
      </c>
      <c r="BA50" s="60"/>
      <c r="BB50" s="69">
        <v>0</v>
      </c>
      <c r="BC50" s="60"/>
      <c r="BD50" s="70">
        <f>(BB50/$BL50)</f>
        <v>0</v>
      </c>
      <c r="BE50" s="60"/>
      <c r="BF50" s="70">
        <f>IF(BD50,BD50/BD$60*100,0)</f>
        <v>0</v>
      </c>
      <c r="BG50" s="60"/>
      <c r="BH50" s="69">
        <f>(E50+K50+Q50+W50+AC50+AJ50+AP50+AV50+BB50)</f>
        <v>437590789</v>
      </c>
      <c r="BI50" s="60"/>
      <c r="BJ50" s="47">
        <v>31</v>
      </c>
      <c r="BK50" s="60"/>
      <c r="BL50" s="96">
        <v>100011</v>
      </c>
      <c r="BM50" s="60"/>
      <c r="BN50" s="96">
        <f>IF(E50,BL50,0)</f>
        <v>100011</v>
      </c>
      <c r="BO50" s="60"/>
      <c r="BP50" s="96">
        <f>IF(K50,BL50,0)</f>
        <v>100011</v>
      </c>
      <c r="BQ50" s="60"/>
      <c r="BR50" s="96">
        <f>IF(Q50,BL50,0)</f>
        <v>100011</v>
      </c>
      <c r="BS50" s="60"/>
      <c r="BT50" s="96">
        <f>IF(W50,BL50,0)</f>
        <v>100011</v>
      </c>
      <c r="BU50" s="60"/>
      <c r="BV50" s="96">
        <f>IF(AC50,BL50,0)</f>
        <v>100011</v>
      </c>
      <c r="BW50" s="60"/>
      <c r="BX50" s="96">
        <f>IF(AJ50,BL50,0)</f>
        <v>100011</v>
      </c>
      <c r="BY50" s="60"/>
      <c r="BZ50" s="96">
        <f>IF(AP50,BL50,0)</f>
        <v>100011</v>
      </c>
      <c r="CA50" s="60"/>
      <c r="CB50" s="96">
        <f>IF(AV50,BL50,0)</f>
        <v>100011</v>
      </c>
      <c r="CC50" s="60"/>
      <c r="CD50" s="96">
        <f>IF(BB50,$BL50,0)</f>
        <v>0</v>
      </c>
    </row>
    <row r="51" spans="1:82" ht="8.85" customHeight="1" x14ac:dyDescent="0.3">
      <c r="A51" s="47">
        <v>32</v>
      </c>
      <c r="B51" s="105"/>
      <c r="C51" s="47" t="s">
        <v>116</v>
      </c>
      <c r="D51" s="60"/>
      <c r="E51" s="69">
        <v>5011561</v>
      </c>
      <c r="F51" s="60"/>
      <c r="G51" s="70">
        <f>(E51/$BL51)</f>
        <v>197.72591335910991</v>
      </c>
      <c r="H51" s="60"/>
      <c r="I51" s="70">
        <f>IF(G51,G51/G$60*100,0)</f>
        <v>86.591287017162614</v>
      </c>
      <c r="J51" s="60"/>
      <c r="K51" s="69">
        <v>2763508</v>
      </c>
      <c r="L51" s="60"/>
      <c r="M51" s="65">
        <f>(K51/$BL51)</f>
        <v>109.03132644204214</v>
      </c>
      <c r="N51" s="60"/>
      <c r="O51" s="65">
        <f>IF(M51,M51/M$60*100,0)</f>
        <v>132.61704854245588</v>
      </c>
      <c r="P51" s="60"/>
      <c r="Q51" s="69">
        <v>21631483</v>
      </c>
      <c r="R51" s="60"/>
      <c r="S51" s="65">
        <f>(Q51/$BL51)</f>
        <v>853.44760514479606</v>
      </c>
      <c r="T51" s="60"/>
      <c r="U51" s="65">
        <f>IF(S51,S51/S$60*100,0)</f>
        <v>108.35656336917853</v>
      </c>
      <c r="V51" s="60"/>
      <c r="W51" s="69">
        <v>18895077</v>
      </c>
      <c r="X51" s="60"/>
      <c r="Y51" s="65">
        <f>(W51/$BL51)</f>
        <v>745.48555985165308</v>
      </c>
      <c r="Z51" s="60"/>
      <c r="AA51" s="65">
        <f>IF(Y51,Y51/Y$60*100,0)</f>
        <v>203.25265142349971</v>
      </c>
      <c r="AB51" s="60"/>
      <c r="AC51" s="69">
        <v>10019839</v>
      </c>
      <c r="AD51" s="60"/>
      <c r="AE51" s="65">
        <f>(AC51/$BL51)</f>
        <v>395.32229937662748</v>
      </c>
      <c r="AF51" s="60"/>
      <c r="AG51" s="65">
        <f>IF(AE51,AE51/AE$60*100,0)</f>
        <v>82.430349498694312</v>
      </c>
      <c r="AH51" s="99"/>
      <c r="AI51" s="60"/>
      <c r="AJ51" s="69">
        <v>47619275</v>
      </c>
      <c r="AK51" s="60"/>
      <c r="AL51" s="65">
        <f>(AJ51/$BL51)</f>
        <v>1878.7688392645782</v>
      </c>
      <c r="AM51" s="60"/>
      <c r="AN51" s="65">
        <f>IF(AL51,AL51/AL$60*100,0)</f>
        <v>99.024229602527498</v>
      </c>
      <c r="AO51" s="60"/>
      <c r="AP51" s="69">
        <v>6929976</v>
      </c>
      <c r="AQ51" s="60"/>
      <c r="AR51" s="65">
        <f>(AP51/$BL51)</f>
        <v>273.41497672216525</v>
      </c>
      <c r="AS51" s="60"/>
      <c r="AT51" s="65">
        <f>IF(AR51,AR51/AR$60*100,0)</f>
        <v>171.45080925520097</v>
      </c>
      <c r="AU51" s="60"/>
      <c r="AV51" s="69">
        <v>2635752</v>
      </c>
      <c r="AW51" s="60"/>
      <c r="AX51" s="70">
        <f>(AV51/$BL51)</f>
        <v>103.99084668192219</v>
      </c>
      <c r="AY51" s="60"/>
      <c r="AZ51" s="70">
        <f>IF(AX51,AX51/AX$60*100,0)</f>
        <v>48.204059652586665</v>
      </c>
      <c r="BA51" s="60"/>
      <c r="BB51" s="69">
        <v>0</v>
      </c>
      <c r="BC51" s="60"/>
      <c r="BD51" s="70">
        <f>(BB51/$BL51)</f>
        <v>0</v>
      </c>
      <c r="BE51" s="60"/>
      <c r="BF51" s="70">
        <f>IF(BD51,BD51/BD$60*100,0)</f>
        <v>0</v>
      </c>
      <c r="BG51" s="60"/>
      <c r="BH51" s="69">
        <f>(E51+K51+Q51+W51+AC51+AJ51+AP51+AV51+BB51)</f>
        <v>115506471</v>
      </c>
      <c r="BI51" s="60"/>
      <c r="BJ51" s="47">
        <v>32</v>
      </c>
      <c r="BK51" s="60"/>
      <c r="BL51" s="96">
        <v>25346</v>
      </c>
      <c r="BM51" s="60"/>
      <c r="BN51" s="96">
        <f>IF(E51,BL51,0)</f>
        <v>25346</v>
      </c>
      <c r="BO51" s="60"/>
      <c r="BP51" s="96">
        <f>IF(K51,BL51,0)</f>
        <v>25346</v>
      </c>
      <c r="BQ51" s="60"/>
      <c r="BR51" s="96">
        <f>IF(Q51,BL51,0)</f>
        <v>25346</v>
      </c>
      <c r="BS51" s="60"/>
      <c r="BT51" s="96">
        <f>IF(W51,BL51,0)</f>
        <v>25346</v>
      </c>
      <c r="BU51" s="60"/>
      <c r="BV51" s="96">
        <f>IF(AC51,BL51,0)</f>
        <v>25346</v>
      </c>
      <c r="BW51" s="60"/>
      <c r="BX51" s="96">
        <f>IF(AJ51,BL51,0)</f>
        <v>25346</v>
      </c>
      <c r="BY51" s="60"/>
      <c r="BZ51" s="96">
        <f>IF(AP51,BL51,0)</f>
        <v>25346</v>
      </c>
      <c r="CA51" s="60"/>
      <c r="CB51" s="96">
        <f>IF(AV51,BL51,0)</f>
        <v>25346</v>
      </c>
      <c r="CC51" s="60"/>
      <c r="CD51" s="96">
        <f>IF(BB51,$BL51,0)</f>
        <v>0</v>
      </c>
    </row>
    <row r="52" spans="1:82" ht="8.85" customHeight="1" x14ac:dyDescent="0.3">
      <c r="A52" s="47">
        <v>33</v>
      </c>
      <c r="B52" s="98"/>
      <c r="C52" s="47" t="s">
        <v>117</v>
      </c>
      <c r="D52" s="60"/>
      <c r="E52" s="69">
        <v>4488889</v>
      </c>
      <c r="F52" s="60"/>
      <c r="G52" s="70">
        <f>(E52/$BL52)</f>
        <v>174.325786407767</v>
      </c>
      <c r="H52" s="60"/>
      <c r="I52" s="70">
        <f>IF(G52,G52/G$60*100,0)</f>
        <v>76.343530035498276</v>
      </c>
      <c r="J52" s="60"/>
      <c r="K52" s="69">
        <v>2414688</v>
      </c>
      <c r="L52" s="60"/>
      <c r="M52" s="65">
        <f>(K52/$BL52)</f>
        <v>93.774291262135918</v>
      </c>
      <c r="N52" s="60"/>
      <c r="O52" s="65">
        <f>IF(M52,M52/M$60*100,0)</f>
        <v>114.0596023378265</v>
      </c>
      <c r="P52" s="60"/>
      <c r="Q52" s="69">
        <v>16365963</v>
      </c>
      <c r="R52" s="60"/>
      <c r="S52" s="65">
        <f>(Q52/$BL52)</f>
        <v>635.57137864077674</v>
      </c>
      <c r="T52" s="60"/>
      <c r="U52" s="65">
        <f>IF(S52,S52/S$60*100,0)</f>
        <v>80.694268693438147</v>
      </c>
      <c r="V52" s="60"/>
      <c r="W52" s="69">
        <v>8442747</v>
      </c>
      <c r="X52" s="60"/>
      <c r="Y52" s="65">
        <f>(W52/$BL52)</f>
        <v>327.87366990291264</v>
      </c>
      <c r="Z52" s="60"/>
      <c r="AA52" s="65">
        <f>IF(Y52,Y52/Y$60*100,0)</f>
        <v>89.393002800726933</v>
      </c>
      <c r="AB52" s="60"/>
      <c r="AC52" s="69">
        <v>13785638</v>
      </c>
      <c r="AD52" s="60"/>
      <c r="AE52" s="65">
        <f>(AC52/$BL52)</f>
        <v>535.3645825242719</v>
      </c>
      <c r="AF52" s="60"/>
      <c r="AG52" s="65">
        <f>IF(AE52,AE52/AE$60*100,0)</f>
        <v>111.63116706617893</v>
      </c>
      <c r="AH52" s="99"/>
      <c r="AI52" s="60"/>
      <c r="AJ52" s="69">
        <v>37365394</v>
      </c>
      <c r="AK52" s="60"/>
      <c r="AL52" s="65">
        <f>(AJ52/$BL52)</f>
        <v>1451.0832621359223</v>
      </c>
      <c r="AM52" s="60"/>
      <c r="AN52" s="65">
        <f>IF(AL52,AL52/AL$60*100,0)</f>
        <v>76.482214905362625</v>
      </c>
      <c r="AO52" s="60"/>
      <c r="AP52" s="69">
        <v>3268426</v>
      </c>
      <c r="AQ52" s="60"/>
      <c r="AR52" s="65">
        <f>(AP52/$BL52)</f>
        <v>126.92916504854369</v>
      </c>
      <c r="AS52" s="60"/>
      <c r="AT52" s="65">
        <f>IF(AR52,AR52/AR$60*100,0)</f>
        <v>79.593694268524587</v>
      </c>
      <c r="AU52" s="60"/>
      <c r="AV52" s="69">
        <v>5496413</v>
      </c>
      <c r="AW52" s="60"/>
      <c r="AX52" s="70">
        <f>(AV52/$BL52)</f>
        <v>213.45293203883494</v>
      </c>
      <c r="AY52" s="60"/>
      <c r="AZ52" s="70">
        <f>IF(AX52,AX52/AX$60*100,0)</f>
        <v>98.944264782183197</v>
      </c>
      <c r="BA52" s="60"/>
      <c r="BB52" s="69">
        <v>0</v>
      </c>
      <c r="BC52" s="60"/>
      <c r="BD52" s="70">
        <f>(BB52/$BL52)</f>
        <v>0</v>
      </c>
      <c r="BE52" s="60"/>
      <c r="BF52" s="70">
        <f>IF(BD52,BD52/BD$60*100,0)</f>
        <v>0</v>
      </c>
      <c r="BG52" s="60"/>
      <c r="BH52" s="69">
        <f>(E52+K52+Q52+W52+AC52+AJ52+AP52+AV52+BB52)</f>
        <v>91628158</v>
      </c>
      <c r="BI52" s="60"/>
      <c r="BJ52" s="47">
        <v>33</v>
      </c>
      <c r="BK52" s="60"/>
      <c r="BL52" s="96">
        <v>25750</v>
      </c>
      <c r="BM52" s="60"/>
      <c r="BN52" s="96">
        <f>IF(E52,BL52,0)</f>
        <v>25750</v>
      </c>
      <c r="BO52" s="60"/>
      <c r="BP52" s="96">
        <f>IF(K52,BL52,0)</f>
        <v>25750</v>
      </c>
      <c r="BQ52" s="60"/>
      <c r="BR52" s="96">
        <f>IF(Q52,BL52,0)</f>
        <v>25750</v>
      </c>
      <c r="BS52" s="60"/>
      <c r="BT52" s="96">
        <f>IF(W52,BL52,0)</f>
        <v>25750</v>
      </c>
      <c r="BU52" s="60"/>
      <c r="BV52" s="96">
        <f>IF(AC52,BL52,0)</f>
        <v>25750</v>
      </c>
      <c r="BW52" s="60"/>
      <c r="BX52" s="96">
        <f>IF(AJ52,BL52,0)</f>
        <v>25750</v>
      </c>
      <c r="BY52" s="60"/>
      <c r="BZ52" s="96">
        <f>IF(AP52,BL52,0)</f>
        <v>25750</v>
      </c>
      <c r="CA52" s="60"/>
      <c r="CB52" s="96">
        <f>IF(AV52,BL52,0)</f>
        <v>25750</v>
      </c>
      <c r="CC52" s="60"/>
      <c r="CD52" s="96">
        <f>IF(BB52,$BL52,0)</f>
        <v>0</v>
      </c>
    </row>
    <row r="53" spans="1:82" ht="8.85" customHeight="1" x14ac:dyDescent="0.3">
      <c r="A53" s="47">
        <v>34</v>
      </c>
      <c r="B53" s="98"/>
      <c r="C53" s="47" t="s">
        <v>118</v>
      </c>
      <c r="D53" s="60"/>
      <c r="E53" s="69">
        <v>12495398</v>
      </c>
      <c r="F53" s="60"/>
      <c r="G53" s="70">
        <f>(E53/$BL53)</f>
        <v>132.47315635469235</v>
      </c>
      <c r="H53" s="60"/>
      <c r="I53" s="70">
        <f>IF(G53,G53/G$60*100,0)</f>
        <v>58.014758455786975</v>
      </c>
      <c r="J53" s="60"/>
      <c r="K53" s="69">
        <v>11426730</v>
      </c>
      <c r="L53" s="60"/>
      <c r="M53" s="65">
        <f>(K53/$BL53)</f>
        <v>121.14339934693186</v>
      </c>
      <c r="N53" s="60"/>
      <c r="O53" s="65">
        <f>IF(M53,M53/M$60*100,0)</f>
        <v>147.34921234155786</v>
      </c>
      <c r="P53" s="60"/>
      <c r="Q53" s="69">
        <v>85587143</v>
      </c>
      <c r="R53" s="60"/>
      <c r="S53" s="65">
        <f>(Q53/$BL53)</f>
        <v>907.37397693057972</v>
      </c>
      <c r="T53" s="60"/>
      <c r="U53" s="65">
        <f>IF(S53,S53/S$60*100,0)</f>
        <v>115.20323595511282</v>
      </c>
      <c r="V53" s="60"/>
      <c r="W53" s="69">
        <v>39566365</v>
      </c>
      <c r="X53" s="60"/>
      <c r="Y53" s="65">
        <f>(W53/$BL53)</f>
        <v>419.47293371782365</v>
      </c>
      <c r="Z53" s="60"/>
      <c r="AA53" s="65">
        <f>IF(Y53,Y53/Y$60*100,0)</f>
        <v>114.36705225451664</v>
      </c>
      <c r="AB53" s="60"/>
      <c r="AC53" s="69">
        <v>41297705</v>
      </c>
      <c r="AD53" s="60"/>
      <c r="AE53" s="65">
        <f>(AC53/$BL53)</f>
        <v>437.8281773461685</v>
      </c>
      <c r="AF53" s="60"/>
      <c r="AG53" s="65">
        <f>IF(AE53,AE53/AE$60*100,0)</f>
        <v>91.293432563583693</v>
      </c>
      <c r="AH53" s="99"/>
      <c r="AI53" s="60"/>
      <c r="AJ53" s="69">
        <v>186817947</v>
      </c>
      <c r="AK53" s="60"/>
      <c r="AL53" s="65">
        <f>(AJ53/$BL53)</f>
        <v>1980.598225266104</v>
      </c>
      <c r="AM53" s="60"/>
      <c r="AN53" s="65">
        <f>IF(AL53,AL53/AL$60*100,0)</f>
        <v>104.39134890372188</v>
      </c>
      <c r="AO53" s="60"/>
      <c r="AP53" s="69">
        <v>12136357</v>
      </c>
      <c r="AQ53" s="60"/>
      <c r="AR53" s="65">
        <f>(AP53/$BL53)</f>
        <v>128.66669140409653</v>
      </c>
      <c r="AS53" s="60"/>
      <c r="AT53" s="65">
        <f>IF(AR53,AR53/AR$60*100,0)</f>
        <v>80.683247969397698</v>
      </c>
      <c r="AU53" s="60"/>
      <c r="AV53" s="69">
        <v>14476684</v>
      </c>
      <c r="AW53" s="60"/>
      <c r="AX53" s="70">
        <f>(AV53/$BL53)</f>
        <v>153.478266400916</v>
      </c>
      <c r="AY53" s="60"/>
      <c r="AZ53" s="70">
        <f>IF(AX53,AX53/AX$60*100,0)</f>
        <v>71.143526041234367</v>
      </c>
      <c r="BA53" s="60"/>
      <c r="BB53" s="69">
        <v>0</v>
      </c>
      <c r="BC53" s="60"/>
      <c r="BD53" s="70">
        <f>(BB53/$BL53)</f>
        <v>0</v>
      </c>
      <c r="BE53" s="60"/>
      <c r="BF53" s="70">
        <f>IF(BD53,BD53/BD$60*100,0)</f>
        <v>0</v>
      </c>
      <c r="BG53" s="60"/>
      <c r="BH53" s="69">
        <f>(E53+K53+Q53+W53+AC53+AJ53+AP53+AV53+BB53)</f>
        <v>403804329</v>
      </c>
      <c r="BI53" s="60"/>
      <c r="BJ53" s="47">
        <v>34</v>
      </c>
      <c r="BK53" s="60"/>
      <c r="BL53" s="96">
        <v>94324</v>
      </c>
      <c r="BM53" s="60"/>
      <c r="BN53" s="96">
        <f>IF(E53,BL53,0)</f>
        <v>94324</v>
      </c>
      <c r="BO53" s="60"/>
      <c r="BP53" s="96">
        <f>IF(K53,BL53,0)</f>
        <v>94324</v>
      </c>
      <c r="BQ53" s="60"/>
      <c r="BR53" s="96">
        <f>IF(Q53,BL53,0)</f>
        <v>94324</v>
      </c>
      <c r="BS53" s="60"/>
      <c r="BT53" s="96">
        <f>IF(W53,BL53,0)</f>
        <v>94324</v>
      </c>
      <c r="BU53" s="60"/>
      <c r="BV53" s="96">
        <f>IF(AC53,BL53,0)</f>
        <v>94324</v>
      </c>
      <c r="BW53" s="60"/>
      <c r="BX53" s="96">
        <f>IF(AJ53,BL53,0)</f>
        <v>94324</v>
      </c>
      <c r="BY53" s="60"/>
      <c r="BZ53" s="96">
        <f>IF(AP53,BL53,0)</f>
        <v>94324</v>
      </c>
      <c r="CA53" s="60"/>
      <c r="CB53" s="96">
        <f>IF(AV53,BL53,0)</f>
        <v>94324</v>
      </c>
      <c r="CC53" s="60"/>
      <c r="CD53" s="96">
        <f>IF(BB53,$BL53,0)</f>
        <v>0</v>
      </c>
    </row>
    <row r="54" spans="1:82" ht="8.85" customHeight="1" x14ac:dyDescent="0.3">
      <c r="A54" s="47">
        <v>35</v>
      </c>
      <c r="B54" s="98"/>
      <c r="C54" s="47" t="s">
        <v>119</v>
      </c>
      <c r="D54" s="60"/>
      <c r="E54" s="69">
        <v>102667538</v>
      </c>
      <c r="F54" s="60"/>
      <c r="G54" s="70">
        <f>(E54/$BL54)</f>
        <v>223.44775066924936</v>
      </c>
      <c r="H54" s="60"/>
      <c r="I54" s="70">
        <f>IF(G54,G54/G$60*100,0)</f>
        <v>97.855804445820766</v>
      </c>
      <c r="J54" s="60"/>
      <c r="K54" s="69">
        <v>24275045</v>
      </c>
      <c r="L54" s="60"/>
      <c r="M54" s="65">
        <f>(K54/$BL54)</f>
        <v>52.832709426077869</v>
      </c>
      <c r="N54" s="60"/>
      <c r="O54" s="65">
        <f>IF(M54,M54/M$60*100,0)</f>
        <v>64.261512899341781</v>
      </c>
      <c r="P54" s="60"/>
      <c r="Q54" s="69">
        <v>243717106</v>
      </c>
      <c r="R54" s="60"/>
      <c r="S54" s="65">
        <f>(Q54/$BL54)</f>
        <v>530.43094434892373</v>
      </c>
      <c r="T54" s="60"/>
      <c r="U54" s="65">
        <f>IF(S54,S54/S$60*100,0)</f>
        <v>67.345287382423464</v>
      </c>
      <c r="V54" s="60"/>
      <c r="W54" s="69">
        <v>134650093</v>
      </c>
      <c r="X54" s="60"/>
      <c r="Y54" s="65">
        <f>(W54/$BL54)</f>
        <v>293.05524408557687</v>
      </c>
      <c r="Z54" s="60"/>
      <c r="AA54" s="65">
        <f>IF(Y54,Y54/Y$60*100,0)</f>
        <v>79.899945192509549</v>
      </c>
      <c r="AB54" s="60"/>
      <c r="AC54" s="69">
        <v>143852839</v>
      </c>
      <c r="AD54" s="60"/>
      <c r="AE54" s="65">
        <f>(AC54/$BL54)</f>
        <v>313.08429059568635</v>
      </c>
      <c r="AF54" s="60"/>
      <c r="AG54" s="65">
        <f>IF(AE54,AE54/AE$60*100,0)</f>
        <v>65.282549294711032</v>
      </c>
      <c r="AH54" s="99"/>
      <c r="AI54" s="60"/>
      <c r="AJ54" s="69">
        <v>858486049</v>
      </c>
      <c r="AK54" s="60"/>
      <c r="AL54" s="65">
        <f>(AJ54/$BL54)</f>
        <v>1868.4267721505212</v>
      </c>
      <c r="AM54" s="60"/>
      <c r="AN54" s="65">
        <f>IF(AL54,AL54/AL$60*100,0)</f>
        <v>98.479130489180477</v>
      </c>
      <c r="AO54" s="60"/>
      <c r="AP54" s="69">
        <v>77317077</v>
      </c>
      <c r="AQ54" s="60"/>
      <c r="AR54" s="65">
        <f>(AP54/$BL54)</f>
        <v>168.27448364419874</v>
      </c>
      <c r="AS54" s="60"/>
      <c r="AT54" s="65">
        <f>IF(AR54,AR54/AR$60*100,0)</f>
        <v>105.52017575509818</v>
      </c>
      <c r="AU54" s="60"/>
      <c r="AV54" s="69">
        <v>129271668</v>
      </c>
      <c r="AW54" s="60"/>
      <c r="AX54" s="70">
        <f>(AV54/$BL54)</f>
        <v>281.34952880492739</v>
      </c>
      <c r="AY54" s="60"/>
      <c r="AZ54" s="70">
        <f>IF(AX54,AX54/AX$60*100,0)</f>
        <v>130.41714634003</v>
      </c>
      <c r="BA54" s="60"/>
      <c r="BB54" s="69">
        <v>0</v>
      </c>
      <c r="BC54" s="60"/>
      <c r="BD54" s="70">
        <f>(BB54/$BL54)</f>
        <v>0</v>
      </c>
      <c r="BE54" s="60"/>
      <c r="BF54" s="70">
        <f>IF(BD54,BD54/BD$60*100,0)</f>
        <v>0</v>
      </c>
      <c r="BG54" s="60"/>
      <c r="BH54" s="69">
        <f>(E54+K54+Q54+W54+AC54+AJ54+AP54+AV54+BB54)</f>
        <v>1714237415</v>
      </c>
      <c r="BI54" s="60"/>
      <c r="BJ54" s="47">
        <v>35</v>
      </c>
      <c r="BK54" s="60"/>
      <c r="BL54" s="96">
        <v>459470</v>
      </c>
      <c r="BM54" s="60"/>
      <c r="BN54" s="96">
        <f>IF(E54,BL54,0)</f>
        <v>459470</v>
      </c>
      <c r="BO54" s="60"/>
      <c r="BP54" s="96">
        <f>IF(K54,BL54,0)</f>
        <v>459470</v>
      </c>
      <c r="BQ54" s="60"/>
      <c r="BR54" s="96">
        <f>IF(Q54,BL54,0)</f>
        <v>459470</v>
      </c>
      <c r="BS54" s="60"/>
      <c r="BT54" s="96">
        <f>IF(W54,BL54,0)</f>
        <v>459470</v>
      </c>
      <c r="BU54" s="60"/>
      <c r="BV54" s="96">
        <f>IF(AC54,BL54,0)</f>
        <v>459470</v>
      </c>
      <c r="BW54" s="60"/>
      <c r="BX54" s="96">
        <f>IF(AJ54,BL54,0)</f>
        <v>459470</v>
      </c>
      <c r="BY54" s="60"/>
      <c r="BZ54" s="96">
        <f>IF(AP54,BL54,0)</f>
        <v>459470</v>
      </c>
      <c r="CA54" s="60"/>
      <c r="CB54" s="96">
        <f>IF(AV54,BL54,0)</f>
        <v>459470</v>
      </c>
      <c r="CC54" s="60"/>
      <c r="CD54" s="96">
        <f>IF(BB54,$BL54,0)</f>
        <v>0</v>
      </c>
    </row>
    <row r="55" spans="1:82" ht="8.85" customHeight="1" x14ac:dyDescent="0.3">
      <c r="A55" s="71"/>
      <c r="B55" s="60"/>
      <c r="D55" s="60"/>
      <c r="E55" s="96"/>
      <c r="F55" s="60"/>
      <c r="G55" s="60"/>
      <c r="H55" s="60"/>
      <c r="I55" s="60"/>
      <c r="J55" s="60"/>
      <c r="K55" s="96"/>
      <c r="L55" s="60"/>
      <c r="M55" s="60"/>
      <c r="N55" s="60"/>
      <c r="O55" s="60"/>
      <c r="P55" s="60"/>
      <c r="Q55" s="96"/>
      <c r="R55" s="60"/>
      <c r="S55" s="60"/>
      <c r="T55" s="60"/>
      <c r="U55" s="60"/>
      <c r="V55" s="60"/>
      <c r="W55" s="96"/>
      <c r="X55" s="60"/>
      <c r="Y55" s="60"/>
      <c r="Z55" s="60"/>
      <c r="AA55" s="60"/>
      <c r="AB55" s="60"/>
      <c r="AC55" s="96"/>
      <c r="AD55" s="60"/>
      <c r="AE55" s="60"/>
      <c r="AF55" s="60"/>
      <c r="AG55" s="60"/>
      <c r="AH55" s="60"/>
      <c r="AI55" s="60"/>
      <c r="AJ55" s="96"/>
      <c r="AK55" s="60"/>
      <c r="AL55" s="60"/>
      <c r="AM55" s="60"/>
      <c r="AN55" s="60"/>
      <c r="AO55" s="60"/>
      <c r="AP55" s="96"/>
      <c r="AQ55" s="60"/>
      <c r="AR55" s="60"/>
      <c r="AS55" s="60"/>
      <c r="AT55" s="60"/>
      <c r="AU55" s="60"/>
      <c r="AV55" s="96"/>
      <c r="AW55" s="60"/>
      <c r="AX55" s="60"/>
      <c r="AY55" s="60"/>
      <c r="AZ55" s="60"/>
      <c r="BA55" s="60"/>
      <c r="BB55" s="60"/>
      <c r="BC55" s="60"/>
      <c r="BD55" s="60"/>
      <c r="BE55" s="60"/>
      <c r="BF55" s="60"/>
      <c r="BG55" s="60"/>
      <c r="BH55" s="96"/>
      <c r="BI55" s="60"/>
      <c r="BJ55" s="71"/>
      <c r="BK55" s="60"/>
      <c r="BL55" s="92"/>
      <c r="BM55" s="60"/>
      <c r="BN55" s="60"/>
      <c r="BO55" s="60"/>
      <c r="BP55" s="60"/>
      <c r="BQ55" s="60"/>
      <c r="BR55" s="60"/>
      <c r="BS55" s="60"/>
      <c r="BT55" s="60"/>
      <c r="BU55" s="60"/>
      <c r="BV55" s="60"/>
      <c r="BW55" s="60"/>
      <c r="BX55" s="60"/>
      <c r="BY55" s="60"/>
      <c r="BZ55" s="60"/>
      <c r="CA55" s="60"/>
      <c r="CB55" s="60"/>
      <c r="CC55" s="60"/>
      <c r="CD55" s="60"/>
    </row>
    <row r="56" spans="1:82" ht="8.85" customHeight="1" x14ac:dyDescent="0.3">
      <c r="A56" s="47">
        <v>36</v>
      </c>
      <c r="B56" s="105"/>
      <c r="C56" s="47" t="s">
        <v>120</v>
      </c>
      <c r="D56" s="60"/>
      <c r="E56" s="69">
        <v>4980947</v>
      </c>
      <c r="F56" s="60"/>
      <c r="G56" s="70">
        <f>(E56/$BL56)</f>
        <v>224.4074157505857</v>
      </c>
      <c r="H56" s="60"/>
      <c r="I56" s="70">
        <f>IF(G56,G56/G$60*100,0)</f>
        <v>98.276076291258747</v>
      </c>
      <c r="J56" s="60"/>
      <c r="K56" s="69">
        <v>2585898</v>
      </c>
      <c r="L56" s="60"/>
      <c r="M56" s="65">
        <f>(K56/$BL56)</f>
        <v>116.50288340241485</v>
      </c>
      <c r="N56" s="60"/>
      <c r="O56" s="65">
        <f>IF(M56,M56/M$60*100,0)</f>
        <v>141.70485719741325</v>
      </c>
      <c r="P56" s="60"/>
      <c r="Q56" s="69">
        <v>20286460</v>
      </c>
      <c r="R56" s="60"/>
      <c r="S56" s="65">
        <f>(Q56/$BL56)</f>
        <v>913.96918363669124</v>
      </c>
      <c r="T56" s="60"/>
      <c r="U56" s="65">
        <f>IF(S56,S56/S$60*100,0)</f>
        <v>116.04058546441559</v>
      </c>
      <c r="V56" s="60"/>
      <c r="W56" s="69">
        <v>10679950</v>
      </c>
      <c r="X56" s="60"/>
      <c r="Y56" s="65">
        <f>(W56/$BL56)</f>
        <v>481.16552531987747</v>
      </c>
      <c r="Z56" s="60"/>
      <c r="AA56" s="65">
        <f>IF(Y56,Y56/Y$60*100,0)</f>
        <v>131.18720745483975</v>
      </c>
      <c r="AB56" s="60"/>
      <c r="AC56" s="69">
        <v>11948205</v>
      </c>
      <c r="AD56" s="60"/>
      <c r="AE56" s="65">
        <f>(AC56/$BL56)</f>
        <v>538.30442422058024</v>
      </c>
      <c r="AF56" s="60"/>
      <c r="AG56" s="65">
        <f>IF(AE56,AE56/AE$60*100,0)</f>
        <v>112.2441660770611</v>
      </c>
      <c r="AH56" s="99"/>
      <c r="AI56" s="60"/>
      <c r="AJ56" s="69">
        <v>41281532</v>
      </c>
      <c r="AK56" s="60"/>
      <c r="AL56" s="65">
        <f>(AJ56/$BL56)</f>
        <v>1859.8635790232474</v>
      </c>
      <c r="AM56" s="60"/>
      <c r="AN56" s="65">
        <f>IF(AL56,AL56/AL$60*100,0)</f>
        <v>98.027790449552256</v>
      </c>
      <c r="AO56" s="60"/>
      <c r="AP56" s="69">
        <v>3775590</v>
      </c>
      <c r="AQ56" s="60"/>
      <c r="AR56" s="65">
        <f>(AP56/$BL56)</f>
        <v>170.1022706794017</v>
      </c>
      <c r="AS56" s="60"/>
      <c r="AT56" s="65">
        <f>IF(AR56,AR56/AR$60*100,0)</f>
        <v>106.66632937875337</v>
      </c>
      <c r="AU56" s="60"/>
      <c r="AV56" s="69">
        <v>1785843</v>
      </c>
      <c r="AW56" s="60"/>
      <c r="AX56" s="70">
        <f>(AV56/$BL56)</f>
        <v>80.457875292845557</v>
      </c>
      <c r="AY56" s="60"/>
      <c r="AZ56" s="70">
        <f>IF(AX56,AX56/AX$60*100,0)</f>
        <v>37.295553828882596</v>
      </c>
      <c r="BA56" s="60"/>
      <c r="BB56" s="69">
        <v>0</v>
      </c>
      <c r="BC56" s="60"/>
      <c r="BD56" s="70">
        <f>(BB56/$BL56)</f>
        <v>0</v>
      </c>
      <c r="BE56" s="60"/>
      <c r="BF56" s="70">
        <f>IF(BD56,BD56/BD$60*100,0)</f>
        <v>0</v>
      </c>
      <c r="BG56" s="60"/>
      <c r="BH56" s="69">
        <f>(E56+K56+Q56+W56+AC56+AJ56+AP56+AV56+BB56)</f>
        <v>97324425</v>
      </c>
      <c r="BI56" s="60"/>
      <c r="BJ56" s="47">
        <v>36</v>
      </c>
      <c r="BK56" s="60"/>
      <c r="BL56" s="96">
        <v>22196</v>
      </c>
      <c r="BM56" s="60"/>
      <c r="BN56" s="96">
        <f>IF(E56,BL56,0)</f>
        <v>22196</v>
      </c>
      <c r="BO56" s="60"/>
      <c r="BP56" s="96">
        <f>IF(K56,BL56,0)</f>
        <v>22196</v>
      </c>
      <c r="BQ56" s="60"/>
      <c r="BR56" s="96">
        <f>IF(Q56,BL56,0)</f>
        <v>22196</v>
      </c>
      <c r="BS56" s="60"/>
      <c r="BT56" s="96">
        <f>IF(W56,BL56,0)</f>
        <v>22196</v>
      </c>
      <c r="BU56" s="60"/>
      <c r="BV56" s="96">
        <f>IF(AC56,BL56,0)</f>
        <v>22196</v>
      </c>
      <c r="BW56" s="60"/>
      <c r="BX56" s="96">
        <f>IF(AJ56,BL56,0)</f>
        <v>22196</v>
      </c>
      <c r="BY56" s="60"/>
      <c r="BZ56" s="96">
        <f>IF(AP56,BL56,0)</f>
        <v>22196</v>
      </c>
      <c r="CA56" s="60"/>
      <c r="CB56" s="96">
        <f>IF(AV56,BL56,0)</f>
        <v>22196</v>
      </c>
      <c r="CC56" s="60"/>
      <c r="CD56" s="96">
        <f>IF(BB56,$BL56,0)</f>
        <v>0</v>
      </c>
    </row>
    <row r="57" spans="1:82" ht="8.85" customHeight="1" x14ac:dyDescent="0.3">
      <c r="A57" s="47">
        <v>37</v>
      </c>
      <c r="B57" s="98"/>
      <c r="C57" s="47" t="s">
        <v>121</v>
      </c>
      <c r="D57" s="60"/>
      <c r="E57" s="69">
        <v>4241137</v>
      </c>
      <c r="F57" s="60"/>
      <c r="G57" s="70">
        <f>(E57/$BL57)</f>
        <v>264.78972341886748</v>
      </c>
      <c r="H57" s="60"/>
      <c r="I57" s="70">
        <f>IF(G57,G57/G$60*100,0)</f>
        <v>115.96094083083352</v>
      </c>
      <c r="J57" s="60"/>
      <c r="K57" s="69">
        <v>449662</v>
      </c>
      <c r="L57" s="60"/>
      <c r="M57" s="65">
        <f>(K57/$BL57)</f>
        <v>28.074046325778859</v>
      </c>
      <c r="N57" s="60"/>
      <c r="O57" s="65">
        <f>IF(M57,M57/M$60*100,0)</f>
        <v>34.147040908908501</v>
      </c>
      <c r="P57" s="60"/>
      <c r="Q57" s="69">
        <v>13212671</v>
      </c>
      <c r="R57" s="60"/>
      <c r="S57" s="65">
        <f>(Q57/$BL57)</f>
        <v>824.9154648186302</v>
      </c>
      <c r="T57" s="60"/>
      <c r="U57" s="65">
        <f>IF(S57,S57/S$60*100,0)</f>
        <v>104.7340273720379</v>
      </c>
      <c r="V57" s="60"/>
      <c r="W57" s="69">
        <v>3371374</v>
      </c>
      <c r="X57" s="60"/>
      <c r="Y57" s="65">
        <f>(W57/$BL57)</f>
        <v>210.48723231566461</v>
      </c>
      <c r="Z57" s="60"/>
      <c r="AA57" s="65">
        <f>IF(Y57,Y57/Y$60*100,0)</f>
        <v>57.38821831433777</v>
      </c>
      <c r="AB57" s="60"/>
      <c r="AC57" s="69">
        <v>4370224</v>
      </c>
      <c r="AD57" s="60"/>
      <c r="AE57" s="65">
        <f>(AC57/$BL57)</f>
        <v>272.84909783355187</v>
      </c>
      <c r="AF57" s="60"/>
      <c r="AG57" s="65">
        <f>IF(AE57,AE57/AE$60*100,0)</f>
        <v>56.892936548959192</v>
      </c>
      <c r="AH57" s="99"/>
      <c r="AI57" s="60"/>
      <c r="AJ57" s="69">
        <v>12595559</v>
      </c>
      <c r="AK57" s="60"/>
      <c r="AL57" s="65">
        <f>(AJ57/$BL57)</f>
        <v>786.38690141724419</v>
      </c>
      <c r="AM57" s="60"/>
      <c r="AN57" s="65">
        <f>IF(AL57,AL57/AL$60*100,0)</f>
        <v>41.448077834228485</v>
      </c>
      <c r="AO57" s="60"/>
      <c r="AP57" s="69">
        <v>2407388</v>
      </c>
      <c r="AQ57" s="60"/>
      <c r="AR57" s="65">
        <f>(AP57/$BL57)</f>
        <v>150.30205406755323</v>
      </c>
      <c r="AS57" s="60"/>
      <c r="AT57" s="65">
        <f>IF(AR57,AR57/AR$60*100,0)</f>
        <v>94.250172801568738</v>
      </c>
      <c r="AU57" s="60"/>
      <c r="AV57" s="69">
        <v>5827068</v>
      </c>
      <c r="AW57" s="60"/>
      <c r="AX57" s="70">
        <f>(AV57/$BL57)</f>
        <v>363.80520696759692</v>
      </c>
      <c r="AY57" s="60"/>
      <c r="AZ57" s="70">
        <f>IF(AX57,AX57/AX$60*100,0)</f>
        <v>168.63876445037445</v>
      </c>
      <c r="BA57" s="60"/>
      <c r="BB57" s="69">
        <v>0</v>
      </c>
      <c r="BC57" s="60"/>
      <c r="BD57" s="70">
        <f>(BB57/$BL57)</f>
        <v>0</v>
      </c>
      <c r="BE57" s="60"/>
      <c r="BF57" s="70">
        <f>IF(BD57,BD57/BD$60*100,0)</f>
        <v>0</v>
      </c>
      <c r="BG57" s="60"/>
      <c r="BH57" s="69">
        <f>(E57+K57+Q57+W57+AC57+AJ57+AP57+AV57+BB57)</f>
        <v>46475083</v>
      </c>
      <c r="BI57" s="60"/>
      <c r="BJ57" s="47">
        <v>37</v>
      </c>
      <c r="BK57" s="60"/>
      <c r="BL57" s="96">
        <v>16017</v>
      </c>
      <c r="BM57" s="60"/>
      <c r="BN57" s="96">
        <f>IF(E57,BL57,0)</f>
        <v>16017</v>
      </c>
      <c r="BO57" s="60"/>
      <c r="BP57" s="96">
        <f>IF(K57,BL57,0)</f>
        <v>16017</v>
      </c>
      <c r="BQ57" s="60"/>
      <c r="BR57" s="96">
        <f>IF(Q57,BL57,0)</f>
        <v>16017</v>
      </c>
      <c r="BS57" s="60"/>
      <c r="BT57" s="96">
        <f>IF(W57,BL57,0)</f>
        <v>16017</v>
      </c>
      <c r="BU57" s="60"/>
      <c r="BV57" s="96">
        <f>IF(AC57,BL57,0)</f>
        <v>16017</v>
      </c>
      <c r="BW57" s="60"/>
      <c r="BX57" s="96">
        <f>IF(AJ57,BL57,0)</f>
        <v>16017</v>
      </c>
      <c r="BY57" s="60"/>
      <c r="BZ57" s="96">
        <f>IF(AP57,BL57,0)</f>
        <v>16017</v>
      </c>
      <c r="CA57" s="60"/>
      <c r="CB57" s="96">
        <f>IF(AV57,BL57,0)</f>
        <v>16017</v>
      </c>
      <c r="CC57" s="60"/>
      <c r="CD57" s="96">
        <f>IF(BB57,$BL57,0)</f>
        <v>0</v>
      </c>
    </row>
    <row r="58" spans="1:82" ht="8.85" customHeight="1" x14ac:dyDescent="0.3">
      <c r="A58" s="73">
        <v>38</v>
      </c>
      <c r="B58" s="98"/>
      <c r="C58" s="47" t="s">
        <v>122</v>
      </c>
      <c r="D58" s="60"/>
      <c r="E58" s="74">
        <v>4458417</v>
      </c>
      <c r="F58" s="60"/>
      <c r="G58" s="70">
        <f>(E58/$BL58)</f>
        <v>158.54967994310098</v>
      </c>
      <c r="H58" s="60"/>
      <c r="I58" s="70">
        <f>IF(G58,G58/G$60*100,0)</f>
        <v>69.434605759021949</v>
      </c>
      <c r="J58" s="60"/>
      <c r="K58" s="74">
        <v>4473554</v>
      </c>
      <c r="L58" s="60"/>
      <c r="M58" s="65">
        <f>(K58/$BL58)</f>
        <v>159.08798008534851</v>
      </c>
      <c r="N58" s="60"/>
      <c r="O58" s="65">
        <f>IF(M58,M58/M$60*100,0)</f>
        <v>193.5019876027545</v>
      </c>
      <c r="P58" s="60"/>
      <c r="Q58" s="74">
        <v>31664412</v>
      </c>
      <c r="R58" s="60"/>
      <c r="S58" s="65">
        <f>(Q58/$BL58)</f>
        <v>1126.045945945946</v>
      </c>
      <c r="T58" s="60"/>
      <c r="U58" s="65">
        <f>IF(S58,S58/S$60*100,0)</f>
        <v>142.96656076244713</v>
      </c>
      <c r="V58" s="60"/>
      <c r="W58" s="74">
        <v>9803720</v>
      </c>
      <c r="X58" s="60"/>
      <c r="Y58" s="65">
        <f>(W58/$BL58)</f>
        <v>348.63869132290188</v>
      </c>
      <c r="Z58" s="60"/>
      <c r="AA58" s="65">
        <f>IF(Y58,Y58/Y$60*100,0)</f>
        <v>95.054474850324283</v>
      </c>
      <c r="AB58" s="60"/>
      <c r="AC58" s="74">
        <v>15620587</v>
      </c>
      <c r="AD58" s="60"/>
      <c r="AE58" s="65">
        <f>(AC58/$BL58)</f>
        <v>555.49740398293034</v>
      </c>
      <c r="AF58" s="60"/>
      <c r="AG58" s="65">
        <f>IF(AE58,AE58/AE$60*100,0)</f>
        <v>115.82914808533454</v>
      </c>
      <c r="AH58" s="99"/>
      <c r="AI58" s="60"/>
      <c r="AJ58" s="74">
        <v>64901684</v>
      </c>
      <c r="AK58" s="60"/>
      <c r="AL58" s="65">
        <f>(AJ58/$BL58)</f>
        <v>2308.0257467994311</v>
      </c>
      <c r="AM58" s="60"/>
      <c r="AN58" s="65">
        <f>IF(AL58,AL58/AL$60*100,0)</f>
        <v>121.64906437828469</v>
      </c>
      <c r="AO58" s="60"/>
      <c r="AP58" s="74">
        <v>3491737</v>
      </c>
      <c r="AQ58" s="60"/>
      <c r="AR58" s="65">
        <f>(AP58/$BL58)</f>
        <v>124.1727240398293</v>
      </c>
      <c r="AS58" s="60"/>
      <c r="AT58" s="65">
        <f>IF(AR58,AR58/AR$60*100,0)</f>
        <v>77.865207968051948</v>
      </c>
      <c r="AU58" s="60"/>
      <c r="AV58" s="74">
        <v>3146095</v>
      </c>
      <c r="AW58" s="60"/>
      <c r="AX58" s="70">
        <f>(AV58/$BL58)</f>
        <v>111.88104551920341</v>
      </c>
      <c r="AY58" s="60"/>
      <c r="AZ58" s="70">
        <f>IF(AX58,AX58/AX$60*100,0)</f>
        <v>51.861493239856337</v>
      </c>
      <c r="BA58" s="60"/>
      <c r="BB58" s="74">
        <v>0</v>
      </c>
      <c r="BC58" s="60"/>
      <c r="BD58" s="70">
        <f>(BB58/$BL58)</f>
        <v>0</v>
      </c>
      <c r="BE58" s="60"/>
      <c r="BF58" s="70">
        <f>IF(BD58,BD58/BD$60*100,0)</f>
        <v>0</v>
      </c>
      <c r="BG58" s="60"/>
      <c r="BH58" s="74">
        <f>(E58+K58+Q58+W58+AC58+AJ58+AP58+AV58+BB58)</f>
        <v>137560206</v>
      </c>
      <c r="BI58" s="60"/>
      <c r="BJ58" s="73">
        <v>38</v>
      </c>
      <c r="BK58" s="60"/>
      <c r="BL58" s="106">
        <v>28120</v>
      </c>
      <c r="BM58" s="60"/>
      <c r="BN58" s="106">
        <f>IF(E58,BL58,0)</f>
        <v>28120</v>
      </c>
      <c r="BO58" s="60"/>
      <c r="BP58" s="106">
        <f>IF(K58,BL58,0)</f>
        <v>28120</v>
      </c>
      <c r="BQ58" s="60"/>
      <c r="BR58" s="106">
        <f>IF(Q58,BL58,0)</f>
        <v>28120</v>
      </c>
      <c r="BS58" s="60"/>
      <c r="BT58" s="106">
        <f>IF(W58,BL58,0)</f>
        <v>28120</v>
      </c>
      <c r="BU58" s="60"/>
      <c r="BV58" s="106">
        <f>IF(AC58,BL58,0)</f>
        <v>28120</v>
      </c>
      <c r="BW58" s="60"/>
      <c r="BX58" s="106">
        <f>IF(AJ58,BL58,0)</f>
        <v>28120</v>
      </c>
      <c r="BY58" s="60"/>
      <c r="BZ58" s="106">
        <f>IF(AP58,BL58,0)</f>
        <v>28120</v>
      </c>
      <c r="CA58" s="60"/>
      <c r="CB58" s="106">
        <f>IF(AV58,BL58,0)</f>
        <v>28120</v>
      </c>
      <c r="CC58" s="60"/>
      <c r="CD58" s="106">
        <f>IF(BB58,$BL58,0)</f>
        <v>0</v>
      </c>
    </row>
    <row r="59" spans="1:82" ht="8.85" customHeight="1" x14ac:dyDescent="0.3">
      <c r="A59" s="60"/>
      <c r="B59" s="60"/>
      <c r="D59" s="60"/>
      <c r="E59" s="60"/>
      <c r="F59" s="60"/>
      <c r="G59" s="60"/>
      <c r="H59" s="60"/>
      <c r="I59" s="60"/>
      <c r="J59" s="60"/>
      <c r="K59" s="60"/>
      <c r="L59" s="60"/>
      <c r="M59" s="60"/>
      <c r="N59" s="60"/>
      <c r="O59" s="60"/>
      <c r="Q59" s="60"/>
      <c r="R59" s="60"/>
      <c r="S59" s="60"/>
      <c r="T59" s="60"/>
      <c r="U59" s="60"/>
      <c r="W59" s="60"/>
      <c r="X59" s="60"/>
      <c r="Y59" s="60"/>
      <c r="Z59" s="60"/>
      <c r="AA59" s="60"/>
      <c r="AC59" s="60"/>
      <c r="AD59" s="60"/>
      <c r="AE59" s="60"/>
      <c r="AF59" s="60"/>
      <c r="AG59" s="60"/>
      <c r="AJ59" s="60"/>
      <c r="AK59" s="60"/>
      <c r="AL59" s="60"/>
      <c r="AM59" s="60"/>
      <c r="AN59" s="60"/>
      <c r="AP59" s="60"/>
      <c r="AQ59" s="60"/>
      <c r="AR59" s="60"/>
      <c r="AS59" s="60"/>
      <c r="AT59" s="60"/>
      <c r="AV59" s="60"/>
      <c r="AW59" s="60"/>
      <c r="AX59" s="60"/>
      <c r="AY59" s="60"/>
      <c r="AZ59" s="60"/>
      <c r="BB59" s="60"/>
      <c r="BC59" s="60"/>
      <c r="BD59" s="60"/>
      <c r="BE59" s="60"/>
      <c r="BF59" s="60"/>
      <c r="BH59" s="60"/>
      <c r="BJ59" s="60"/>
      <c r="BK59" s="60"/>
      <c r="BL59" s="92"/>
      <c r="BM59" s="60"/>
      <c r="BN59" s="60"/>
      <c r="BO59" s="60"/>
      <c r="BP59" s="60"/>
      <c r="BQ59" s="60"/>
      <c r="BR59" s="60"/>
      <c r="BS59" s="60"/>
      <c r="BT59" s="60"/>
      <c r="BU59" s="60"/>
      <c r="BV59" s="60"/>
      <c r="BW59" s="60"/>
      <c r="BX59" s="60"/>
      <c r="BY59" s="60"/>
      <c r="BZ59" s="60"/>
      <c r="CA59" s="60"/>
      <c r="CB59" s="60"/>
      <c r="CC59" s="60"/>
      <c r="CD59" s="60"/>
    </row>
    <row r="60" spans="1:82" ht="8.85" customHeight="1" x14ac:dyDescent="0.3">
      <c r="A60" s="73">
        <f>A58</f>
        <v>38</v>
      </c>
      <c r="B60" s="60"/>
      <c r="C60" s="58" t="s">
        <v>65</v>
      </c>
      <c r="D60" s="60"/>
      <c r="E60" s="75">
        <f>SUM(E14:E58)</f>
        <v>581093642</v>
      </c>
      <c r="F60" s="60"/>
      <c r="G60" s="78">
        <f>IF(E60=0,0,IF(ISNONTEXT(H60),E60/$BL60,E60/BN60))</f>
        <v>228.34389021140214</v>
      </c>
      <c r="H60" s="281"/>
      <c r="I60" s="70">
        <f>IF(G60,G60/G$60*100,0)</f>
        <v>100</v>
      </c>
      <c r="J60" s="60"/>
      <c r="K60" s="75">
        <f>SUM(K14:K58)</f>
        <v>209222634</v>
      </c>
      <c r="L60" s="60"/>
      <c r="M60" s="78">
        <f>IF(K60=0,0,IF(ISNONTEXT(N60),K60/$BL60,K60/BP60))</f>
        <v>82.215165878267129</v>
      </c>
      <c r="N60" s="281"/>
      <c r="O60" s="70">
        <f>IF(M60,M60/M$60*100,0)</f>
        <v>100</v>
      </c>
      <c r="P60" s="60"/>
      <c r="Q60" s="75">
        <f>SUM(Q14:Q58)</f>
        <v>2004372195</v>
      </c>
      <c r="R60" s="60"/>
      <c r="S60" s="78">
        <f>IF(Q60=0,0,IF(ISNONTEXT(T60),Q60/$BL60,Q60/BR60))</f>
        <v>787.62889723351532</v>
      </c>
      <c r="T60" s="281"/>
      <c r="U60" s="70">
        <f>IF(S60,S60/S$60*100,0)</f>
        <v>100</v>
      </c>
      <c r="V60" s="60"/>
      <c r="W60" s="75">
        <f>SUM(W14:W58)</f>
        <v>933382693</v>
      </c>
      <c r="X60" s="60"/>
      <c r="Y60" s="78">
        <f>IF(W60=0,0,IF(ISNONTEXT(Z60),W60/$BL60,W60/BT60))</f>
        <v>366.77777860735029</v>
      </c>
      <c r="Z60" s="281"/>
      <c r="AA60" s="70">
        <f>IF(Y60,Y60/Y$60*100,0)</f>
        <v>100</v>
      </c>
      <c r="AB60" s="60"/>
      <c r="AC60" s="75">
        <f>SUM(AC14:AC58)</f>
        <v>1220452551</v>
      </c>
      <c r="AD60" s="60"/>
      <c r="AE60" s="78">
        <f>IF(AC60=0,0,IF(ISNONTEXT(AF60),AC60/$BL60,AC60/BV60))</f>
        <v>479.58343229260402</v>
      </c>
      <c r="AF60" s="281"/>
      <c r="AG60" s="70">
        <f>IF(AE60,AE60/AE$60*100,0)</f>
        <v>100</v>
      </c>
      <c r="AH60" s="99"/>
      <c r="AI60" s="60"/>
      <c r="AJ60" s="75">
        <f>SUM(AJ14:AJ58)</f>
        <v>4828237270</v>
      </c>
      <c r="AK60" s="60"/>
      <c r="AL60" s="78">
        <f>IF(AJ60=0,0,IF(ISNONTEXT(AM60),AJ60/$BL60,AJ60/BX60))</f>
        <v>1897.2819549374453</v>
      </c>
      <c r="AM60" s="281"/>
      <c r="AN60" s="70">
        <f>IF(AL60,AL60/AL$60*100,0)</f>
        <v>100</v>
      </c>
      <c r="AO60" s="60"/>
      <c r="AP60" s="75">
        <f>SUM(AP14:AP58)</f>
        <v>405825646</v>
      </c>
      <c r="AQ60" s="60"/>
      <c r="AR60" s="78">
        <f>IF(AP60=0,0,IF(ISNONTEXT(AS60),AP60/$BL60,AP60/BZ60))</f>
        <v>159.47138302228294</v>
      </c>
      <c r="AS60" s="281"/>
      <c r="AT60" s="70">
        <f>IF(AR60,AR60/AR$60*100,0)</f>
        <v>100</v>
      </c>
      <c r="AU60" s="60"/>
      <c r="AV60" s="75">
        <f>SUM(AV14:AV58)</f>
        <v>548994795</v>
      </c>
      <c r="AW60" s="60"/>
      <c r="AX60" s="78">
        <f>IF(AV60=0,0,IF(ISNONTEXT(AY60),AV60/$BL60,AV60/CB60))</f>
        <v>215.73047463512125</v>
      </c>
      <c r="AY60" s="281"/>
      <c r="AZ60" s="70">
        <f>IF(AX60,AX60/AX$60*100,0)</f>
        <v>100</v>
      </c>
      <c r="BA60" s="60"/>
      <c r="BB60" s="75">
        <f>SUM(BB14:BB58)</f>
        <v>210000000</v>
      </c>
      <c r="BC60" s="60"/>
      <c r="BD60" s="78">
        <f>IF(BB60=0,0,IF(ISNONTEXT(BE60),BB60/$BL60,BB60/CD60))</f>
        <v>882.33440473939618</v>
      </c>
      <c r="BE60" s="281" t="s">
        <v>380</v>
      </c>
      <c r="BF60" s="70">
        <f>IF(BD60,BD60/BD$60*100,0)</f>
        <v>100</v>
      </c>
      <c r="BG60" s="60"/>
      <c r="BH60" s="75">
        <f>SUM(BH14:BH58)</f>
        <v>10941581426</v>
      </c>
      <c r="BI60" s="60"/>
      <c r="BJ60" s="73">
        <f>BJ58</f>
        <v>38</v>
      </c>
      <c r="BK60" s="60"/>
      <c r="BL60" s="107">
        <f>SUM(BL14:BL59)</f>
        <v>2544818</v>
      </c>
      <c r="BM60" s="60"/>
      <c r="BN60" s="106">
        <f>SUM(BN14:BN59)</f>
        <v>2539052</v>
      </c>
      <c r="BO60" s="60"/>
      <c r="BP60" s="106">
        <f>SUM(BP14:BP59)</f>
        <v>2539052</v>
      </c>
      <c r="BQ60" s="60"/>
      <c r="BR60" s="106">
        <f>SUM(BR14:BR59)</f>
        <v>2539052</v>
      </c>
      <c r="BS60" s="60"/>
      <c r="BT60" s="106">
        <f>SUM(BT14:BT59)</f>
        <v>2539052</v>
      </c>
      <c r="BU60" s="60"/>
      <c r="BV60" s="106">
        <f>SUM(BV14:BV59)</f>
        <v>2539052</v>
      </c>
      <c r="BW60" s="60"/>
      <c r="BX60" s="106">
        <f>SUM(BX14:BX59)</f>
        <v>2539052</v>
      </c>
      <c r="BY60" s="60"/>
      <c r="BZ60" s="106">
        <f>SUM(BZ14:BZ59)</f>
        <v>2539052</v>
      </c>
      <c r="CA60" s="60"/>
      <c r="CB60" s="106">
        <f>SUM(CB14:CB59)</f>
        <v>2539052</v>
      </c>
      <c r="CC60" s="60"/>
      <c r="CD60" s="106">
        <f>SUM(CD14:CD59)</f>
        <v>238005</v>
      </c>
    </row>
    <row r="61" spans="1:82" ht="8.85" customHeight="1" x14ac:dyDescent="0.3">
      <c r="A61" s="60"/>
      <c r="B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92"/>
      <c r="BI61" s="60"/>
      <c r="BJ61" s="60"/>
      <c r="BK61" s="60"/>
      <c r="BL61" s="60"/>
      <c r="BM61" s="60"/>
      <c r="BN61" s="60"/>
      <c r="BO61" s="60"/>
      <c r="BP61" s="60"/>
      <c r="BQ61" s="60"/>
      <c r="BR61" s="96"/>
      <c r="BS61" s="60"/>
      <c r="BT61" s="96"/>
      <c r="BU61" s="60"/>
      <c r="BV61" s="96"/>
      <c r="BW61" s="60"/>
      <c r="BX61" s="96"/>
      <c r="BY61" s="60"/>
      <c r="BZ61" s="96"/>
      <c r="CA61" s="60"/>
      <c r="CB61" s="96"/>
      <c r="CC61" s="60"/>
      <c r="CD61" s="60"/>
    </row>
    <row r="62" spans="1:82" ht="8.85" customHeight="1" x14ac:dyDescent="0.3">
      <c r="A62" s="60"/>
      <c r="B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92"/>
      <c r="BI62" s="60"/>
      <c r="BJ62" s="60"/>
      <c r="BK62" s="60"/>
      <c r="BL62" s="60"/>
      <c r="BM62" s="60"/>
      <c r="BN62" s="60"/>
      <c r="BO62" s="60"/>
      <c r="BP62" s="60"/>
      <c r="BQ62" s="60"/>
      <c r="BR62" s="96"/>
      <c r="BS62" s="60"/>
      <c r="BT62" s="96"/>
      <c r="BU62" s="60"/>
      <c r="BV62" s="96"/>
      <c r="BW62" s="60"/>
      <c r="BX62" s="96"/>
      <c r="BY62" s="60"/>
      <c r="BZ62" s="96"/>
      <c r="CA62" s="60"/>
      <c r="CB62" s="96"/>
      <c r="CC62" s="60"/>
      <c r="CD62" s="60"/>
    </row>
    <row r="63" spans="1:82" ht="8.85" customHeight="1" x14ac:dyDescent="0.3">
      <c r="A63" s="60"/>
      <c r="B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92"/>
      <c r="BI63" s="60"/>
      <c r="BJ63" s="60"/>
      <c r="BK63" s="60"/>
      <c r="BL63" s="60"/>
      <c r="BM63" s="60"/>
      <c r="BN63" s="60"/>
      <c r="BO63" s="60"/>
      <c r="BP63" s="60"/>
      <c r="BQ63" s="60"/>
      <c r="BR63" s="96"/>
      <c r="BS63" s="60"/>
      <c r="BT63" s="96"/>
      <c r="BU63" s="60"/>
      <c r="BV63" s="96"/>
      <c r="BW63" s="60"/>
      <c r="BX63" s="96"/>
      <c r="BY63" s="60"/>
      <c r="BZ63" s="96"/>
      <c r="CA63" s="60"/>
      <c r="CB63" s="96"/>
      <c r="CC63" s="60"/>
      <c r="CD63" s="60"/>
    </row>
    <row r="64" spans="1:82" ht="8.85" customHeight="1" x14ac:dyDescent="0.3">
      <c r="A64" s="60"/>
      <c r="B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92"/>
      <c r="BI64" s="60"/>
      <c r="BJ64" s="60"/>
      <c r="BK64" s="60"/>
      <c r="BL64" s="60"/>
      <c r="BM64" s="60"/>
      <c r="BN64" s="60"/>
      <c r="BO64" s="60"/>
      <c r="BP64" s="60"/>
      <c r="BQ64" s="60"/>
      <c r="BR64" s="96"/>
      <c r="BS64" s="60"/>
      <c r="BT64" s="96"/>
      <c r="BU64" s="60"/>
      <c r="BV64" s="96"/>
      <c r="BW64" s="60"/>
      <c r="BX64" s="96"/>
      <c r="BY64" s="60"/>
      <c r="BZ64" s="96"/>
      <c r="CA64" s="60"/>
      <c r="CB64" s="96"/>
      <c r="CC64" s="60"/>
      <c r="CD64" s="60"/>
    </row>
    <row r="65" spans="1:82" ht="8.85" customHeight="1" x14ac:dyDescent="0.3">
      <c r="A65" s="60"/>
      <c r="B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92"/>
      <c r="BI65" s="60"/>
      <c r="BJ65" s="60"/>
      <c r="BK65" s="60"/>
      <c r="BL65" s="60"/>
      <c r="BM65" s="60"/>
      <c r="BN65" s="60"/>
      <c r="BO65" s="60"/>
      <c r="BP65" s="60"/>
      <c r="BQ65" s="60"/>
      <c r="BR65" s="60"/>
      <c r="BS65" s="60"/>
      <c r="BT65" s="60"/>
      <c r="BU65" s="60"/>
      <c r="BV65" s="60"/>
      <c r="BW65" s="60"/>
      <c r="BX65" s="60"/>
      <c r="BY65" s="60"/>
      <c r="BZ65" s="60"/>
      <c r="CA65" s="60"/>
      <c r="CB65" s="60"/>
      <c r="CC65" s="60"/>
      <c r="CD65" s="60"/>
    </row>
    <row r="66" spans="1:82" ht="8.85" customHeight="1" x14ac:dyDescent="0.3">
      <c r="A66" s="60"/>
      <c r="B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92"/>
      <c r="BI66" s="60"/>
      <c r="BJ66" s="60"/>
      <c r="BK66" s="60"/>
      <c r="BL66" s="60"/>
      <c r="BM66" s="60"/>
      <c r="BN66" s="60"/>
      <c r="BO66" s="60"/>
      <c r="BP66" s="60"/>
      <c r="BQ66" s="60"/>
      <c r="BR66" s="60"/>
      <c r="BS66" s="60"/>
      <c r="BT66" s="60"/>
      <c r="BU66" s="60"/>
      <c r="BV66" s="60"/>
      <c r="BW66" s="60"/>
      <c r="BX66" s="60"/>
      <c r="BY66" s="60"/>
      <c r="BZ66" s="60"/>
      <c r="CA66" s="60"/>
      <c r="CB66" s="60"/>
      <c r="CC66" s="60"/>
      <c r="CD66" s="60"/>
    </row>
    <row r="67" spans="1:82" ht="8.85" customHeight="1" x14ac:dyDescent="0.3">
      <c r="A67" s="60"/>
      <c r="B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92"/>
      <c r="BI67" s="60"/>
      <c r="BJ67" s="60"/>
      <c r="BK67" s="60"/>
      <c r="BL67" s="60"/>
      <c r="BM67" s="60"/>
      <c r="BN67" s="60"/>
      <c r="BO67" s="60"/>
      <c r="BP67" s="60"/>
      <c r="BQ67" s="60"/>
      <c r="BR67" s="60"/>
      <c r="BS67" s="60"/>
      <c r="BT67" s="60"/>
      <c r="BU67" s="60"/>
      <c r="BV67" s="60"/>
      <c r="BW67" s="60"/>
      <c r="BX67" s="60"/>
      <c r="BY67" s="60"/>
      <c r="BZ67" s="60"/>
      <c r="CA67" s="60"/>
      <c r="CB67" s="60"/>
      <c r="CC67" s="60"/>
      <c r="CD67" s="60"/>
    </row>
    <row r="68" spans="1:82" ht="8.85" customHeight="1" x14ac:dyDescent="0.3">
      <c r="A68" s="60"/>
      <c r="B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92"/>
      <c r="BI68" s="60"/>
      <c r="BJ68" s="60"/>
      <c r="BK68" s="60"/>
      <c r="BL68" s="60"/>
      <c r="BM68" s="60"/>
      <c r="BN68" s="60"/>
      <c r="BO68" s="60"/>
      <c r="BP68" s="60"/>
      <c r="BQ68" s="60"/>
      <c r="BR68" s="60"/>
      <c r="BS68" s="60"/>
      <c r="BT68" s="60"/>
      <c r="BU68" s="60"/>
      <c r="BV68" s="60"/>
      <c r="BW68" s="60"/>
      <c r="BX68" s="60"/>
      <c r="BY68" s="60"/>
      <c r="BZ68" s="60"/>
      <c r="CA68" s="60"/>
      <c r="CB68" s="60"/>
      <c r="CC68" s="60"/>
      <c r="CD68" s="60"/>
    </row>
    <row r="69" spans="1:82" ht="8.85" customHeight="1" x14ac:dyDescent="0.3">
      <c r="A69" s="60"/>
      <c r="B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92"/>
      <c r="BI69" s="60"/>
      <c r="BJ69" s="60"/>
      <c r="BK69" s="60"/>
      <c r="BL69" s="60"/>
      <c r="BM69" s="60"/>
      <c r="BN69" s="60"/>
      <c r="BO69" s="60"/>
      <c r="BP69" s="60"/>
      <c r="BQ69" s="60"/>
      <c r="BR69" s="60"/>
      <c r="BS69" s="60"/>
      <c r="BT69" s="60"/>
      <c r="BU69" s="60"/>
      <c r="BV69" s="60"/>
      <c r="BW69" s="60"/>
      <c r="BX69" s="60"/>
      <c r="BY69" s="60"/>
      <c r="BZ69" s="60"/>
      <c r="CA69" s="60"/>
      <c r="CB69" s="60"/>
      <c r="CC69" s="60"/>
      <c r="CD69" s="60"/>
    </row>
    <row r="70" spans="1:82" ht="8.85" customHeight="1" x14ac:dyDescent="0.3">
      <c r="A70" s="60"/>
      <c r="B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92"/>
      <c r="BI70" s="60"/>
      <c r="BJ70" s="60"/>
      <c r="BK70" s="60"/>
      <c r="BL70" s="60"/>
      <c r="BM70" s="60"/>
      <c r="BN70" s="60"/>
      <c r="BO70" s="60"/>
      <c r="BP70" s="60"/>
      <c r="BQ70" s="60"/>
      <c r="BR70" s="60"/>
      <c r="BS70" s="60"/>
      <c r="BT70" s="60"/>
      <c r="BU70" s="60"/>
      <c r="BV70" s="60"/>
      <c r="BW70" s="60"/>
      <c r="BX70" s="60"/>
      <c r="BY70" s="60"/>
      <c r="BZ70" s="60"/>
      <c r="CA70" s="60"/>
      <c r="CB70" s="60"/>
      <c r="CC70" s="60"/>
      <c r="CD70" s="60"/>
    </row>
    <row r="71" spans="1:82" ht="8.85" customHeight="1" x14ac:dyDescent="0.3">
      <c r="A71" s="60"/>
      <c r="B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92"/>
      <c r="BI71" s="60"/>
      <c r="BJ71" s="60"/>
      <c r="BK71" s="60"/>
      <c r="BL71" s="60"/>
      <c r="BM71" s="60"/>
      <c r="BN71" s="60"/>
      <c r="BO71" s="60"/>
      <c r="BP71" s="60"/>
      <c r="BQ71" s="60"/>
      <c r="BR71" s="60"/>
      <c r="BS71" s="60"/>
      <c r="BT71" s="60"/>
      <c r="BU71" s="60"/>
      <c r="BV71" s="60"/>
      <c r="BW71" s="60"/>
      <c r="BX71" s="60"/>
      <c r="BY71" s="60"/>
      <c r="BZ71" s="60"/>
      <c r="CA71" s="60"/>
      <c r="CB71" s="60"/>
      <c r="CC71" s="60"/>
      <c r="CD71" s="60"/>
    </row>
    <row r="72" spans="1:82" ht="8.85" customHeight="1" x14ac:dyDescent="0.3">
      <c r="A72" s="60"/>
      <c r="B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92"/>
      <c r="BI72" s="60"/>
      <c r="BJ72" s="60"/>
      <c r="BK72" s="60"/>
      <c r="BL72" s="60"/>
      <c r="BM72" s="60"/>
      <c r="BN72" s="60"/>
      <c r="BO72" s="60"/>
      <c r="BP72" s="60"/>
      <c r="BQ72" s="60"/>
      <c r="BR72" s="60"/>
      <c r="BS72" s="60"/>
      <c r="BT72" s="60"/>
      <c r="BU72" s="60"/>
      <c r="BV72" s="60"/>
      <c r="BW72" s="60"/>
      <c r="BX72" s="60"/>
      <c r="BY72" s="60"/>
      <c r="BZ72" s="60"/>
      <c r="CA72" s="60"/>
      <c r="CB72" s="60"/>
      <c r="CC72" s="60"/>
      <c r="CD72" s="60"/>
    </row>
    <row r="73" spans="1:82" ht="8.85" customHeight="1" x14ac:dyDescent="0.3">
      <c r="A73" s="60"/>
      <c r="B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92"/>
      <c r="BI73" s="60"/>
      <c r="BJ73" s="60"/>
      <c r="BK73" s="60"/>
      <c r="BL73" s="60"/>
      <c r="BM73" s="60"/>
      <c r="BN73" s="60"/>
      <c r="BO73" s="60"/>
      <c r="BP73" s="60"/>
      <c r="BQ73" s="60"/>
      <c r="BR73" s="60"/>
      <c r="BS73" s="60"/>
      <c r="BT73" s="60"/>
      <c r="BU73" s="60"/>
      <c r="BV73" s="60"/>
      <c r="BW73" s="60"/>
      <c r="BX73" s="60"/>
      <c r="BY73" s="60"/>
      <c r="BZ73" s="60"/>
      <c r="CA73" s="60"/>
      <c r="CB73" s="60"/>
      <c r="CC73" s="60"/>
      <c r="CD73" s="60"/>
    </row>
    <row r="74" spans="1:82" ht="8.85" customHeight="1" x14ac:dyDescent="0.3">
      <c r="A74" s="60"/>
      <c r="B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row>
    <row r="75" spans="1:82" s="46" customFormat="1" ht="10.5" customHeight="1" x14ac:dyDescent="0.3">
      <c r="A75" s="295">
        <v>38</v>
      </c>
      <c r="BK75" s="296">
        <v>39</v>
      </c>
    </row>
    <row r="76" spans="1:82" s="46" customFormat="1" ht="10.5" customHeight="1" x14ac:dyDescent="0.3">
      <c r="A76" s="50"/>
      <c r="AG76" s="49" t="s">
        <v>42</v>
      </c>
      <c r="AJ76" s="50" t="s">
        <v>43</v>
      </c>
      <c r="BJ76" s="49" t="s">
        <v>350</v>
      </c>
    </row>
    <row r="77" spans="1:82" s="46" customFormat="1" ht="10.5" customHeight="1" x14ac:dyDescent="0.3">
      <c r="A77" s="51"/>
      <c r="AG77" s="49" t="s">
        <v>351</v>
      </c>
      <c r="AJ77" s="50" t="s">
        <v>352</v>
      </c>
      <c r="BJ77" s="81" t="s">
        <v>124</v>
      </c>
    </row>
    <row r="78" spans="1:82" s="46" customFormat="1" ht="10.5" customHeight="1" x14ac:dyDescent="0.3">
      <c r="A78" s="52"/>
      <c r="AG78" s="49" t="s">
        <v>48</v>
      </c>
      <c r="AJ78" s="53" t="s">
        <v>49</v>
      </c>
      <c r="BJ78" s="52"/>
    </row>
    <row r="79" spans="1:82" ht="9.6" customHeight="1" x14ac:dyDescent="0.3"/>
    <row r="80" spans="1:82" ht="9.6" customHeight="1" x14ac:dyDescent="0.3">
      <c r="AG80" s="62" t="s">
        <v>353</v>
      </c>
      <c r="AJ80" s="102" t="s">
        <v>354</v>
      </c>
    </row>
    <row r="81" spans="1:82" ht="9.6" customHeight="1" x14ac:dyDescent="0.3">
      <c r="E81" s="54" t="s">
        <v>4</v>
      </c>
      <c r="F81" s="54"/>
      <c r="G81" s="54"/>
      <c r="H81" s="54"/>
      <c r="I81" s="54"/>
    </row>
    <row r="82" spans="1:82" ht="9.6" customHeight="1" x14ac:dyDescent="0.3">
      <c r="E82" s="103" t="s">
        <v>355</v>
      </c>
      <c r="F82" s="57"/>
      <c r="G82" s="57"/>
      <c r="H82" s="57"/>
      <c r="I82" s="57"/>
      <c r="K82" s="103" t="s">
        <v>356</v>
      </c>
      <c r="L82" s="57"/>
      <c r="M82" s="57"/>
      <c r="N82" s="57"/>
      <c r="O82" s="57"/>
      <c r="Q82" s="103" t="s">
        <v>357</v>
      </c>
      <c r="R82" s="57"/>
      <c r="S82" s="57"/>
      <c r="T82" s="57"/>
      <c r="U82" s="57"/>
      <c r="W82" s="103" t="s">
        <v>358</v>
      </c>
      <c r="X82" s="57"/>
      <c r="Y82" s="57"/>
      <c r="Z82" s="57"/>
      <c r="AA82" s="57"/>
      <c r="AC82" s="103" t="s">
        <v>359</v>
      </c>
      <c r="AD82" s="57"/>
      <c r="AE82" s="57"/>
      <c r="AF82" s="57"/>
      <c r="AG82" s="57"/>
      <c r="AH82" s="54"/>
      <c r="AJ82" s="103" t="s">
        <v>360</v>
      </c>
      <c r="AK82" s="57"/>
      <c r="AL82" s="57"/>
      <c r="AM82" s="57"/>
      <c r="AN82" s="57"/>
      <c r="AP82" s="103" t="s">
        <v>361</v>
      </c>
      <c r="AQ82" s="57"/>
      <c r="AR82" s="57"/>
      <c r="AS82" s="57"/>
      <c r="AT82" s="57"/>
      <c r="AV82" s="103" t="s">
        <v>362</v>
      </c>
      <c r="AW82" s="57"/>
      <c r="AX82" s="57"/>
      <c r="AY82" s="57"/>
      <c r="AZ82" s="57"/>
      <c r="BB82" s="57" t="s">
        <v>363</v>
      </c>
      <c r="BC82" s="57"/>
      <c r="BD82" s="57"/>
      <c r="BE82" s="57"/>
      <c r="BF82" s="57"/>
    </row>
    <row r="83" spans="1:82" ht="9.6" customHeight="1" x14ac:dyDescent="0.3"/>
    <row r="84" spans="1:82" ht="9.6" customHeight="1" x14ac:dyDescent="0.3">
      <c r="I84" s="58" t="s">
        <v>64</v>
      </c>
      <c r="O84" s="58" t="s">
        <v>64</v>
      </c>
      <c r="U84" s="58" t="s">
        <v>64</v>
      </c>
      <c r="AA84" s="58" t="s">
        <v>64</v>
      </c>
      <c r="AG84" s="58" t="s">
        <v>64</v>
      </c>
      <c r="AH84" s="58"/>
      <c r="AN84" s="58" t="s">
        <v>64</v>
      </c>
      <c r="AT84" s="58" t="s">
        <v>64</v>
      </c>
      <c r="AZ84" s="58" t="s">
        <v>64</v>
      </c>
      <c r="BF84" s="58" t="s">
        <v>64</v>
      </c>
      <c r="BN84" s="58" t="s">
        <v>61</v>
      </c>
      <c r="BV84" s="58" t="s">
        <v>364</v>
      </c>
      <c r="BZ84" s="58" t="s">
        <v>365</v>
      </c>
    </row>
    <row r="85" spans="1:82" ht="9.6" customHeight="1" x14ac:dyDescent="0.3">
      <c r="G85" s="58" t="s">
        <v>63</v>
      </c>
      <c r="I85" s="58" t="s">
        <v>366</v>
      </c>
      <c r="M85" s="58" t="s">
        <v>63</v>
      </c>
      <c r="O85" s="58" t="s">
        <v>366</v>
      </c>
      <c r="S85" s="58" t="s">
        <v>63</v>
      </c>
      <c r="U85" s="58" t="s">
        <v>366</v>
      </c>
      <c r="Y85" s="58" t="s">
        <v>63</v>
      </c>
      <c r="AA85" s="58" t="s">
        <v>366</v>
      </c>
      <c r="AE85" s="58" t="s">
        <v>63</v>
      </c>
      <c r="AG85" s="58" t="s">
        <v>366</v>
      </c>
      <c r="AH85" s="58"/>
      <c r="AL85" s="58" t="s">
        <v>63</v>
      </c>
      <c r="AN85" s="58" t="s">
        <v>366</v>
      </c>
      <c r="AR85" s="58" t="s">
        <v>63</v>
      </c>
      <c r="AT85" s="58" t="s">
        <v>366</v>
      </c>
      <c r="AX85" s="58" t="s">
        <v>63</v>
      </c>
      <c r="AZ85" s="58" t="s">
        <v>366</v>
      </c>
      <c r="BD85" s="58" t="s">
        <v>63</v>
      </c>
      <c r="BF85" s="58" t="s">
        <v>366</v>
      </c>
      <c r="BH85" s="58" t="s">
        <v>65</v>
      </c>
      <c r="BN85" s="58" t="s">
        <v>367</v>
      </c>
      <c r="BP85" s="58" t="s">
        <v>368</v>
      </c>
      <c r="BR85" s="58" t="s">
        <v>263</v>
      </c>
      <c r="BT85" s="58" t="s">
        <v>263</v>
      </c>
      <c r="BV85" s="58" t="s">
        <v>269</v>
      </c>
      <c r="BZ85" s="58" t="s">
        <v>369</v>
      </c>
      <c r="CB85" s="58" t="s">
        <v>370</v>
      </c>
    </row>
    <row r="86" spans="1:82" ht="9.6" customHeight="1" x14ac:dyDescent="0.3">
      <c r="A86" s="93" t="s">
        <v>71</v>
      </c>
      <c r="C86" s="93" t="s">
        <v>73</v>
      </c>
      <c r="E86" s="93" t="s">
        <v>74</v>
      </c>
      <c r="G86" s="93" t="s">
        <v>75</v>
      </c>
      <c r="I86" s="93" t="s">
        <v>371</v>
      </c>
      <c r="K86" s="93" t="s">
        <v>74</v>
      </c>
      <c r="M86" s="93" t="s">
        <v>75</v>
      </c>
      <c r="O86" s="93" t="s">
        <v>371</v>
      </c>
      <c r="Q86" s="93" t="s">
        <v>74</v>
      </c>
      <c r="S86" s="93" t="s">
        <v>75</v>
      </c>
      <c r="U86" s="93" t="s">
        <v>371</v>
      </c>
      <c r="W86" s="93" t="s">
        <v>74</v>
      </c>
      <c r="Y86" s="93" t="s">
        <v>75</v>
      </c>
      <c r="AA86" s="93" t="s">
        <v>371</v>
      </c>
      <c r="AC86" s="93" t="s">
        <v>74</v>
      </c>
      <c r="AE86" s="93" t="s">
        <v>75</v>
      </c>
      <c r="AG86" s="93" t="s">
        <v>371</v>
      </c>
      <c r="AH86" s="58"/>
      <c r="AJ86" s="93" t="s">
        <v>74</v>
      </c>
      <c r="AL86" s="93" t="s">
        <v>75</v>
      </c>
      <c r="AN86" s="93" t="s">
        <v>371</v>
      </c>
      <c r="AP86" s="93" t="s">
        <v>74</v>
      </c>
      <c r="AR86" s="93" t="s">
        <v>75</v>
      </c>
      <c r="AT86" s="93" t="s">
        <v>371</v>
      </c>
      <c r="AV86" s="93" t="s">
        <v>74</v>
      </c>
      <c r="AX86" s="93" t="s">
        <v>75</v>
      </c>
      <c r="AZ86" s="93" t="s">
        <v>371</v>
      </c>
      <c r="BB86" s="93" t="s">
        <v>74</v>
      </c>
      <c r="BD86" s="93" t="s">
        <v>75</v>
      </c>
      <c r="BF86" s="93" t="s">
        <v>371</v>
      </c>
      <c r="BH86" s="93" t="s">
        <v>372</v>
      </c>
      <c r="BJ86" s="93" t="s">
        <v>71</v>
      </c>
      <c r="BN86" s="104" t="s">
        <v>373</v>
      </c>
      <c r="BP86" s="104" t="s">
        <v>373</v>
      </c>
      <c r="BR86" s="104" t="s">
        <v>374</v>
      </c>
      <c r="BT86" s="104" t="s">
        <v>375</v>
      </c>
      <c r="BV86" s="104" t="s">
        <v>376</v>
      </c>
      <c r="BX86" s="104" t="s">
        <v>377</v>
      </c>
      <c r="BZ86" s="104" t="s">
        <v>378</v>
      </c>
      <c r="CB86" s="104" t="s">
        <v>379</v>
      </c>
      <c r="CD86" s="104" t="s">
        <v>363</v>
      </c>
    </row>
    <row r="87" spans="1:82" ht="8.85" customHeight="1" x14ac:dyDescent="0.3">
      <c r="E87" s="66"/>
      <c r="K87" s="66"/>
      <c r="Q87" s="66"/>
      <c r="X87" s="66"/>
      <c r="AD87" s="66"/>
      <c r="AJ87" s="66"/>
      <c r="AP87" s="66"/>
    </row>
    <row r="88" spans="1:82" ht="8.85" customHeight="1" x14ac:dyDescent="0.3">
      <c r="B88" s="47" t="s">
        <v>284</v>
      </c>
      <c r="BH88" s="66"/>
    </row>
    <row r="89" spans="1:82" ht="8.85" customHeight="1" x14ac:dyDescent="0.3">
      <c r="A89" s="47">
        <v>1</v>
      </c>
      <c r="B89" s="98"/>
      <c r="C89" s="47" t="s">
        <v>125</v>
      </c>
      <c r="D89" s="60"/>
      <c r="E89" s="63">
        <v>4520258</v>
      </c>
      <c r="F89" s="60"/>
      <c r="G89" s="64">
        <f>(E89/$BL89)</f>
        <v>135.28441025947984</v>
      </c>
      <c r="H89" s="60"/>
      <c r="I89" s="65">
        <f>IF(G89,G89/G$219*100,0)</f>
        <v>90.657453806428336</v>
      </c>
      <c r="J89" s="60"/>
      <c r="K89" s="63">
        <v>1520698</v>
      </c>
      <c r="L89" s="60"/>
      <c r="M89" s="64">
        <f>(K89/$BL89)</f>
        <v>45.512165923442971</v>
      </c>
      <c r="N89" s="60"/>
      <c r="O89" s="65">
        <f>IF(M89,M89/M$219*100,0)</f>
        <v>72.151086555570444</v>
      </c>
      <c r="P89" s="60"/>
      <c r="Q89" s="63">
        <v>17214832</v>
      </c>
      <c r="R89" s="60"/>
      <c r="S89" s="64">
        <f>(Q89/$BL89)</f>
        <v>515.2135994972017</v>
      </c>
      <c r="T89" s="60"/>
      <c r="U89" s="65">
        <f>IF(S89,S89/S$219*100,0)</f>
        <v>85.989697196327825</v>
      </c>
      <c r="V89" s="60"/>
      <c r="W89" s="63">
        <v>9312855</v>
      </c>
      <c r="X89" s="60"/>
      <c r="Y89" s="64">
        <f>(W89/$BL89)</f>
        <v>278.71951037021518</v>
      </c>
      <c r="Z89" s="60"/>
      <c r="AA89" s="65">
        <f>IF(Y89,Y89/Y$219*100,0)</f>
        <v>176.15656654171073</v>
      </c>
      <c r="AB89" s="60"/>
      <c r="AC89" s="63">
        <v>13615750</v>
      </c>
      <c r="AD89" s="60"/>
      <c r="AE89" s="64">
        <f>(AC89/$BL89)</f>
        <v>407.49857839762967</v>
      </c>
      <c r="AF89" s="60"/>
      <c r="AG89" s="65">
        <f>IF(AE89,AE89/AE$219*100,0)</f>
        <v>97.238770966168602</v>
      </c>
      <c r="AH89" s="99"/>
      <c r="AI89" s="60"/>
      <c r="AJ89" s="63">
        <v>59074577</v>
      </c>
      <c r="AK89" s="60"/>
      <c r="AL89" s="64">
        <f>(AJ89/$BL89)</f>
        <v>1768.0117618890852</v>
      </c>
      <c r="AM89" s="60"/>
      <c r="AN89" s="65">
        <f>IF(AL89,AL89/AL$219*100,0)</f>
        <v>82.612802643560144</v>
      </c>
      <c r="AO89" s="60"/>
      <c r="AP89" s="63">
        <v>1067838</v>
      </c>
      <c r="AQ89" s="60"/>
      <c r="AR89" s="64">
        <f>(AP89/$BL89)</f>
        <v>31.958758567024812</v>
      </c>
      <c r="AS89" s="60"/>
      <c r="AT89" s="65">
        <f>IF(AR89,AR89/AR$219*100,0)</f>
        <v>35.594573224521532</v>
      </c>
      <c r="AU89" s="60"/>
      <c r="AV89" s="63">
        <v>3926498</v>
      </c>
      <c r="AW89" s="60"/>
      <c r="AX89" s="64">
        <f>(AV89/$BL89)</f>
        <v>117.51408134558406</v>
      </c>
      <c r="AY89" s="60"/>
      <c r="AZ89" s="65">
        <f>IF(AX89,AX89/AX$219*100,0)</f>
        <v>68.197397208008169</v>
      </c>
      <c r="BA89" s="60"/>
      <c r="BB89" s="63">
        <v>0</v>
      </c>
      <c r="BC89" s="60"/>
      <c r="BD89" s="64">
        <f>(BB89/$BL89)</f>
        <v>0</v>
      </c>
      <c r="BE89" s="60"/>
      <c r="BF89" s="65">
        <f>IF(BD89,BD89/BD$219*100,0)</f>
        <v>0</v>
      </c>
      <c r="BG89" s="60"/>
      <c r="BH89" s="63">
        <f>(E89+K89+Q89+W89+AC89+AJ89+AP89+AV89+BB89)</f>
        <v>110253306</v>
      </c>
      <c r="BI89" s="60"/>
      <c r="BJ89" s="47">
        <v>1</v>
      </c>
      <c r="BK89" s="60"/>
      <c r="BL89" s="96">
        <v>33413</v>
      </c>
      <c r="BM89" s="60"/>
      <c r="BN89" s="96">
        <f>IF(E89,BL89,0)</f>
        <v>33413</v>
      </c>
      <c r="BO89" s="60"/>
      <c r="BP89" s="96">
        <f>IF(K89,BL89,0)</f>
        <v>33413</v>
      </c>
      <c r="BQ89" s="60"/>
      <c r="BR89" s="96">
        <f>IF(Q89,BL89,0)</f>
        <v>33413</v>
      </c>
      <c r="BS89" s="60"/>
      <c r="BT89" s="96">
        <f>IF(W89,BL89,0)</f>
        <v>33413</v>
      </c>
      <c r="BU89" s="60"/>
      <c r="BV89" s="96">
        <f>IF(AC89,BL89,0)</f>
        <v>33413</v>
      </c>
      <c r="BW89" s="60"/>
      <c r="BX89" s="96">
        <f>IF(AJ89,BL89,0)</f>
        <v>33413</v>
      </c>
      <c r="BY89" s="60"/>
      <c r="BZ89" s="96">
        <f>IF(AP89,BL89,0)</f>
        <v>33413</v>
      </c>
      <c r="CA89" s="60"/>
      <c r="CB89" s="96">
        <f>IF(AV89,BL89,0)</f>
        <v>33413</v>
      </c>
      <c r="CC89" s="60"/>
      <c r="CD89" s="96">
        <f>IF(BB89,$BL89,0)</f>
        <v>0</v>
      </c>
    </row>
    <row r="90" spans="1:82" ht="8.85" customHeight="1" x14ac:dyDescent="0.3">
      <c r="A90" s="47">
        <v>2</v>
      </c>
      <c r="B90" s="98"/>
      <c r="C90" s="47" t="s">
        <v>126</v>
      </c>
      <c r="D90" s="60"/>
      <c r="E90" s="69">
        <v>15307047</v>
      </c>
      <c r="F90" s="60"/>
      <c r="G90" s="65">
        <f>(E90/$BL90)</f>
        <v>136.18975043373817</v>
      </c>
      <c r="H90" s="60"/>
      <c r="I90" s="65">
        <f>IF(G90,G90/G$219*100,0)</f>
        <v>91.264144812949368</v>
      </c>
      <c r="J90" s="60"/>
      <c r="K90" s="69">
        <v>6791306</v>
      </c>
      <c r="L90" s="60"/>
      <c r="M90" s="65">
        <f>(K90/$BL90)</f>
        <v>60.423559766893547</v>
      </c>
      <c r="N90" s="60"/>
      <c r="O90" s="65">
        <f>IF(M90,M90/M$219*100,0)</f>
        <v>95.790332151412954</v>
      </c>
      <c r="P90" s="60"/>
      <c r="Q90" s="69">
        <v>59238524</v>
      </c>
      <c r="R90" s="60"/>
      <c r="S90" s="65">
        <f>(Q90/$BL90)</f>
        <v>527.05657724987771</v>
      </c>
      <c r="T90" s="60"/>
      <c r="U90" s="65">
        <f>IF(S90,S90/S$219*100,0)</f>
        <v>87.966302767006269</v>
      </c>
      <c r="V90" s="60"/>
      <c r="W90" s="69">
        <v>12159012</v>
      </c>
      <c r="X90" s="60"/>
      <c r="Y90" s="65">
        <f>(W90/$BL90)</f>
        <v>108.18107567062592</v>
      </c>
      <c r="Z90" s="60"/>
      <c r="AA90" s="65">
        <f>IF(Y90,Y90/Y$219*100,0)</f>
        <v>68.372704980766656</v>
      </c>
      <c r="AB90" s="60"/>
      <c r="AC90" s="69">
        <v>53509798</v>
      </c>
      <c r="AD90" s="60"/>
      <c r="AE90" s="65">
        <f>(AC90/$BL90)</f>
        <v>476.08699675252456</v>
      </c>
      <c r="AF90" s="60"/>
      <c r="AG90" s="65">
        <f>IF(AE90,AE90/AE$219*100,0)</f>
        <v>113.60558512677028</v>
      </c>
      <c r="AH90" s="99"/>
      <c r="AI90" s="60"/>
      <c r="AJ90" s="69">
        <v>206643338</v>
      </c>
      <c r="AK90" s="60"/>
      <c r="AL90" s="65">
        <f>(AJ90/$BL90)</f>
        <v>1838.5456470483562</v>
      </c>
      <c r="AM90" s="60"/>
      <c r="AN90" s="65">
        <f>IF(AL90,AL90/AL$219*100,0)</f>
        <v>85.908596291516631</v>
      </c>
      <c r="AO90" s="60"/>
      <c r="AP90" s="69">
        <v>10531390</v>
      </c>
      <c r="AQ90" s="60"/>
      <c r="AR90" s="65">
        <f>(AP90/$BL90)</f>
        <v>93.699808710351888</v>
      </c>
      <c r="AS90" s="60"/>
      <c r="AT90" s="65">
        <f>IF(AR90,AR90/AR$219*100,0)</f>
        <v>104.35964511167086</v>
      </c>
      <c r="AU90" s="60"/>
      <c r="AV90" s="69">
        <v>35076120</v>
      </c>
      <c r="AW90" s="60"/>
      <c r="AX90" s="65">
        <f>(AV90/$BL90)</f>
        <v>312.07900707326837</v>
      </c>
      <c r="AY90" s="60"/>
      <c r="AZ90" s="65">
        <f>IF(AX90,AX90/AX$219*100,0)</f>
        <v>181.11000623889271</v>
      </c>
      <c r="BA90" s="60"/>
      <c r="BB90" s="69">
        <v>0</v>
      </c>
      <c r="BC90" s="60"/>
      <c r="BD90" s="65">
        <f>(BB90/$BL90)</f>
        <v>0</v>
      </c>
      <c r="BE90" s="60"/>
      <c r="BF90" s="65">
        <f>IF(BD90,BD90/BD$219*100,0)</f>
        <v>0</v>
      </c>
      <c r="BG90" s="60"/>
      <c r="BH90" s="69">
        <f>(E90+K90+Q90+W90+AC90+AJ90+AP90+AV90+BB90)</f>
        <v>399256535</v>
      </c>
      <c r="BI90" s="60"/>
      <c r="BJ90" s="47">
        <v>2</v>
      </c>
      <c r="BK90" s="60"/>
      <c r="BL90" s="96">
        <v>112395</v>
      </c>
      <c r="BM90" s="60"/>
      <c r="BN90" s="96">
        <f>IF(E90,BL90,0)</f>
        <v>112395</v>
      </c>
      <c r="BO90" s="60"/>
      <c r="BP90" s="96">
        <f>IF(K90,BL90,0)</f>
        <v>112395</v>
      </c>
      <c r="BQ90" s="60"/>
      <c r="BR90" s="96">
        <f>IF(Q90,BL90,0)</f>
        <v>112395</v>
      </c>
      <c r="BS90" s="60"/>
      <c r="BT90" s="96">
        <f>IF(W90,BL90,0)</f>
        <v>112395</v>
      </c>
      <c r="BU90" s="60"/>
      <c r="BV90" s="96">
        <f>IF(AC90,BL90,0)</f>
        <v>112395</v>
      </c>
      <c r="BW90" s="60"/>
      <c r="BX90" s="96">
        <f>IF(AJ90,BL90,0)</f>
        <v>112395</v>
      </c>
      <c r="BY90" s="60"/>
      <c r="BZ90" s="96">
        <f>IF(AP90,BL90,0)</f>
        <v>112395</v>
      </c>
      <c r="CA90" s="60"/>
      <c r="CB90" s="96">
        <f>IF(AV90,BL90,0)</f>
        <v>112395</v>
      </c>
      <c r="CC90" s="60"/>
      <c r="CD90" s="96">
        <f>IF(BB90,$BL90,0)</f>
        <v>0</v>
      </c>
    </row>
    <row r="91" spans="1:82" ht="8.85" customHeight="1" x14ac:dyDescent="0.3">
      <c r="A91" s="47">
        <v>3</v>
      </c>
      <c r="B91" s="98"/>
      <c r="C91" s="47" t="s">
        <v>127</v>
      </c>
      <c r="D91" s="60"/>
      <c r="E91" s="69">
        <v>1109730</v>
      </c>
      <c r="F91" s="60"/>
      <c r="G91" s="65">
        <f>(E91/$BL91)</f>
        <v>72.898246075018065</v>
      </c>
      <c r="H91" s="60"/>
      <c r="I91" s="65">
        <f>IF(G91,G91/G$219*100,0)</f>
        <v>48.850930890261218</v>
      </c>
      <c r="J91" s="60"/>
      <c r="K91" s="69">
        <v>1934303</v>
      </c>
      <c r="L91" s="60"/>
      <c r="M91" s="65">
        <f>(K91/$BL91)</f>
        <v>127.06450765289365</v>
      </c>
      <c r="N91" s="60"/>
      <c r="O91" s="65">
        <f>IF(M91,M91/M$219*100,0)</f>
        <v>201.43717847281329</v>
      </c>
      <c r="P91" s="60"/>
      <c r="Q91" s="69">
        <v>8278014</v>
      </c>
      <c r="R91" s="60"/>
      <c r="S91" s="65">
        <f>(Q91/$BL91)</f>
        <v>543.78335413519017</v>
      </c>
      <c r="T91" s="60"/>
      <c r="U91" s="65">
        <f>IF(S91,S91/S$219*100,0)</f>
        <v>90.758019602202822</v>
      </c>
      <c r="V91" s="60"/>
      <c r="W91" s="69">
        <v>3763624</v>
      </c>
      <c r="X91" s="60"/>
      <c r="Y91" s="65">
        <f>(W91/$BL91)</f>
        <v>247.23273993299611</v>
      </c>
      <c r="Z91" s="60"/>
      <c r="AA91" s="65">
        <f>IF(Y91,Y91/Y$219*100,0)</f>
        <v>156.2562683374689</v>
      </c>
      <c r="AB91" s="60"/>
      <c r="AC91" s="69">
        <v>10637423</v>
      </c>
      <c r="AD91" s="60"/>
      <c r="AE91" s="65">
        <f>(AC91/$BL91)</f>
        <v>698.77310648361038</v>
      </c>
      <c r="AF91" s="60"/>
      <c r="AG91" s="65">
        <f>IF(AE91,AE91/AE$219*100,0)</f>
        <v>166.74374258154018</v>
      </c>
      <c r="AH91" s="99"/>
      <c r="AI91" s="60"/>
      <c r="AJ91" s="69">
        <v>26536969</v>
      </c>
      <c r="AK91" s="60"/>
      <c r="AL91" s="65">
        <f>(AJ91/$BL91)</f>
        <v>1743.2154634434737</v>
      </c>
      <c r="AM91" s="60"/>
      <c r="AN91" s="65">
        <f>IF(AL91,AL91/AL$219*100,0)</f>
        <v>81.454161194484413</v>
      </c>
      <c r="AO91" s="60"/>
      <c r="AP91" s="69">
        <v>1031179</v>
      </c>
      <c r="AQ91" s="60"/>
      <c r="AR91" s="65">
        <f>(AP91/$BL91)</f>
        <v>67.738225054194316</v>
      </c>
      <c r="AS91" s="60"/>
      <c r="AT91" s="65">
        <f>IF(AR91,AR91/AR$219*100,0)</f>
        <v>75.444520372528984</v>
      </c>
      <c r="AU91" s="60"/>
      <c r="AV91" s="69">
        <v>1119314</v>
      </c>
      <c r="AW91" s="60"/>
      <c r="AX91" s="65">
        <f>(AV91/$BL91)</f>
        <v>73.527819746436307</v>
      </c>
      <c r="AY91" s="60"/>
      <c r="AZ91" s="65">
        <f>IF(AX91,AX91/AX$219*100,0)</f>
        <v>42.6706814338295</v>
      </c>
      <c r="BA91" s="60"/>
      <c r="BB91" s="69">
        <v>0</v>
      </c>
      <c r="BC91" s="60"/>
      <c r="BD91" s="65">
        <f>(BB91/$BL91)</f>
        <v>0</v>
      </c>
      <c r="BE91" s="60"/>
      <c r="BF91" s="65">
        <f>IF(BD91,BD91/BD$219*100,0)</f>
        <v>0</v>
      </c>
      <c r="BG91" s="60"/>
      <c r="BH91" s="69">
        <f>(E91+K91+Q91+W91+AC91+AJ91+AP91+AV91+BB91)</f>
        <v>54410556</v>
      </c>
      <c r="BI91" s="60"/>
      <c r="BJ91" s="47">
        <v>3</v>
      </c>
      <c r="BK91" s="60"/>
      <c r="BL91" s="96">
        <v>15223</v>
      </c>
      <c r="BM91" s="60"/>
      <c r="BN91" s="96">
        <f>IF(E91,BL91,0)</f>
        <v>15223</v>
      </c>
      <c r="BO91" s="60"/>
      <c r="BP91" s="96">
        <f>IF(K91,BL91,0)</f>
        <v>15223</v>
      </c>
      <c r="BQ91" s="60"/>
      <c r="BR91" s="96">
        <f>IF(Q91,BL91,0)</f>
        <v>15223</v>
      </c>
      <c r="BS91" s="60"/>
      <c r="BT91" s="96">
        <f>IF(W91,BL91,0)</f>
        <v>15223</v>
      </c>
      <c r="BU91" s="60"/>
      <c r="BV91" s="96">
        <f>IF(AC91,BL91,0)</f>
        <v>15223</v>
      </c>
      <c r="BW91" s="60"/>
      <c r="BX91" s="96">
        <f>IF(AJ91,BL91,0)</f>
        <v>15223</v>
      </c>
      <c r="BY91" s="60"/>
      <c r="BZ91" s="96">
        <f>IF(AP91,BL91,0)</f>
        <v>15223</v>
      </c>
      <c r="CA91" s="60"/>
      <c r="CB91" s="96">
        <f>IF(AV91,BL91,0)</f>
        <v>15223</v>
      </c>
      <c r="CC91" s="60"/>
      <c r="CD91" s="96">
        <f>IF(BB91,$BL91,0)</f>
        <v>0</v>
      </c>
    </row>
    <row r="92" spans="1:82" ht="8.85" customHeight="1" x14ac:dyDescent="0.3">
      <c r="A92" s="47">
        <v>4</v>
      </c>
      <c r="B92" s="98"/>
      <c r="C92" s="47" t="s">
        <v>128</v>
      </c>
      <c r="D92" s="60"/>
      <c r="E92" s="69">
        <v>2674610</v>
      </c>
      <c r="F92" s="60"/>
      <c r="G92" s="65">
        <f>(E92/$BL92)</f>
        <v>201.62909913305691</v>
      </c>
      <c r="H92" s="60"/>
      <c r="I92" s="65">
        <f>IF(G92,G92/G$219*100,0)</f>
        <v>135.11668273991666</v>
      </c>
      <c r="J92" s="60"/>
      <c r="K92" s="69">
        <v>860533</v>
      </c>
      <c r="L92" s="60"/>
      <c r="M92" s="65">
        <f>(K92/$BL92)</f>
        <v>64.872446287222019</v>
      </c>
      <c r="N92" s="60"/>
      <c r="O92" s="65">
        <f>IF(M92,M92/M$219*100,0)</f>
        <v>102.84321548252223</v>
      </c>
      <c r="P92" s="60"/>
      <c r="Q92" s="69">
        <v>7429830</v>
      </c>
      <c r="R92" s="60"/>
      <c r="S92" s="65">
        <f>(Q92/$BL92)</f>
        <v>560.10780248774972</v>
      </c>
      <c r="T92" s="60"/>
      <c r="U92" s="65">
        <f>IF(S92,S92/S$219*100,0)</f>
        <v>93.482587377788704</v>
      </c>
      <c r="V92" s="60"/>
      <c r="W92" s="69">
        <v>1181658</v>
      </c>
      <c r="X92" s="60"/>
      <c r="Y92" s="65">
        <f>(W92/$BL92)</f>
        <v>89.080889558989824</v>
      </c>
      <c r="Z92" s="60"/>
      <c r="AA92" s="65">
        <f>IF(Y92,Y92/Y$219*100,0)</f>
        <v>56.300987427645431</v>
      </c>
      <c r="AB92" s="60"/>
      <c r="AC92" s="69">
        <v>5213301</v>
      </c>
      <c r="AD92" s="60"/>
      <c r="AE92" s="65">
        <f>(AC92/$BL92)</f>
        <v>393.01176027139087</v>
      </c>
      <c r="AF92" s="60"/>
      <c r="AG92" s="65">
        <f>IF(AE92,AE92/AE$219*100,0)</f>
        <v>93.781874514296064</v>
      </c>
      <c r="AH92" s="99"/>
      <c r="AI92" s="60"/>
      <c r="AJ92" s="69">
        <v>21958111</v>
      </c>
      <c r="AK92" s="60"/>
      <c r="AL92" s="65">
        <f>(AJ92/$BL92)</f>
        <v>1655.3419525065963</v>
      </c>
      <c r="AM92" s="60"/>
      <c r="AN92" s="65">
        <f>IF(AL92,AL92/AL$219*100,0)</f>
        <v>77.348149473799722</v>
      </c>
      <c r="AO92" s="60"/>
      <c r="AP92" s="69">
        <v>797797</v>
      </c>
      <c r="AQ92" s="60"/>
      <c r="AR92" s="65">
        <f>(AP92/$BL92)</f>
        <v>60.143007915567281</v>
      </c>
      <c r="AS92" s="60"/>
      <c r="AT92" s="65">
        <f>IF(AR92,AR92/AR$219*100,0)</f>
        <v>66.985227060806054</v>
      </c>
      <c r="AU92" s="60"/>
      <c r="AV92" s="69">
        <v>311289</v>
      </c>
      <c r="AW92" s="60"/>
      <c r="AX92" s="65">
        <f>(AV92/$BL92)</f>
        <v>23.466943083301921</v>
      </c>
      <c r="AY92" s="60"/>
      <c r="AZ92" s="65">
        <f>IF(AX92,AX92/AX$219*100,0)</f>
        <v>13.618661018191251</v>
      </c>
      <c r="BA92" s="60"/>
      <c r="BB92" s="69">
        <v>0</v>
      </c>
      <c r="BC92" s="60"/>
      <c r="BD92" s="65">
        <f>(BB92/$BL92)</f>
        <v>0</v>
      </c>
      <c r="BE92" s="60"/>
      <c r="BF92" s="65">
        <f>IF(BD92,BD92/BD$219*100,0)</f>
        <v>0</v>
      </c>
      <c r="BG92" s="60"/>
      <c r="BH92" s="69">
        <f>(E92+K92+Q92+W92+AC92+AJ92+AP92+AV92+BB92)</f>
        <v>40427129</v>
      </c>
      <c r="BI92" s="60"/>
      <c r="BJ92" s="47">
        <v>4</v>
      </c>
      <c r="BK92" s="60"/>
      <c r="BL92" s="96">
        <v>13265</v>
      </c>
      <c r="BM92" s="60"/>
      <c r="BN92" s="96">
        <f>IF(E92,BL92,0)</f>
        <v>13265</v>
      </c>
      <c r="BO92" s="60"/>
      <c r="BP92" s="96">
        <f>IF(K92,BL92,0)</f>
        <v>13265</v>
      </c>
      <c r="BQ92" s="60"/>
      <c r="BR92" s="96">
        <f>IF(Q92,BL92,0)</f>
        <v>13265</v>
      </c>
      <c r="BS92" s="60"/>
      <c r="BT92" s="96">
        <f>IF(W92,BL92,0)</f>
        <v>13265</v>
      </c>
      <c r="BU92" s="60"/>
      <c r="BV92" s="96">
        <f>IF(AC92,BL92,0)</f>
        <v>13265</v>
      </c>
      <c r="BW92" s="60"/>
      <c r="BX92" s="96">
        <f>IF(AJ92,BL92,0)</f>
        <v>13265</v>
      </c>
      <c r="BY92" s="60"/>
      <c r="BZ92" s="96">
        <f>IF(AP92,BL92,0)</f>
        <v>13265</v>
      </c>
      <c r="CA92" s="60"/>
      <c r="CB92" s="96">
        <f>IF(AV92,BL92,0)</f>
        <v>13265</v>
      </c>
      <c r="CC92" s="60"/>
      <c r="CD92" s="96">
        <f>IF(BB92,$BL92,0)</f>
        <v>0</v>
      </c>
    </row>
    <row r="93" spans="1:82" ht="8.85" customHeight="1" x14ac:dyDescent="0.3">
      <c r="A93" s="47">
        <v>5</v>
      </c>
      <c r="B93" s="98"/>
      <c r="C93" s="47" t="s">
        <v>129</v>
      </c>
      <c r="D93" s="60"/>
      <c r="E93" s="69">
        <v>3302921</v>
      </c>
      <c r="F93" s="60"/>
      <c r="G93" s="65">
        <f>(E93/$BL93)</f>
        <v>105.50103810649375</v>
      </c>
      <c r="H93" s="60"/>
      <c r="I93" s="65">
        <f>IF(G93,G93/G$219*100,0)</f>
        <v>70.698874100310292</v>
      </c>
      <c r="J93" s="60"/>
      <c r="K93" s="69">
        <v>1948376</v>
      </c>
      <c r="L93" s="60"/>
      <c r="M93" s="65">
        <f>(K93/$BL93)</f>
        <v>62.234516242373907</v>
      </c>
      <c r="N93" s="60"/>
      <c r="O93" s="65">
        <f>IF(M93,M93/M$219*100,0)</f>
        <v>98.661267312586006</v>
      </c>
      <c r="P93" s="60"/>
      <c r="Q93" s="69">
        <v>15977803</v>
      </c>
      <c r="R93" s="60"/>
      <c r="S93" s="65">
        <f>(Q93/$BL93)</f>
        <v>510.35880154598016</v>
      </c>
      <c r="T93" s="60"/>
      <c r="U93" s="65">
        <f>IF(S93,S93/S$219*100,0)</f>
        <v>85.179426259803066</v>
      </c>
      <c r="V93" s="60"/>
      <c r="W93" s="69">
        <v>2775289</v>
      </c>
      <c r="X93" s="60"/>
      <c r="Y93" s="65">
        <f>(W93/$BL93)</f>
        <v>88.647554859935482</v>
      </c>
      <c r="Z93" s="60"/>
      <c r="AA93" s="65">
        <f>IF(Y93,Y93/Y$219*100,0)</f>
        <v>56.027110824434537</v>
      </c>
      <c r="AB93" s="60"/>
      <c r="AC93" s="69">
        <v>12090948</v>
      </c>
      <c r="AD93" s="60"/>
      <c r="AE93" s="65">
        <f>(AC93/$BL93)</f>
        <v>386.20589644488456</v>
      </c>
      <c r="AF93" s="60"/>
      <c r="AG93" s="65">
        <f>IF(AE93,AE93/AE$219*100,0)</f>
        <v>92.157834900575466</v>
      </c>
      <c r="AH93" s="99"/>
      <c r="AI93" s="60"/>
      <c r="AJ93" s="69">
        <v>50199957</v>
      </c>
      <c r="AK93" s="60"/>
      <c r="AL93" s="65">
        <f>(AJ93/$BL93)</f>
        <v>1603.4738876289648</v>
      </c>
      <c r="AM93" s="60"/>
      <c r="AN93" s="65">
        <f>IF(AL93,AL93/AL$219*100,0)</f>
        <v>74.924542176832006</v>
      </c>
      <c r="AO93" s="60"/>
      <c r="AP93" s="69">
        <v>1360481</v>
      </c>
      <c r="AQ93" s="60"/>
      <c r="AR93" s="65">
        <f>(AP93/$BL93)</f>
        <v>43.456128022486986</v>
      </c>
      <c r="AS93" s="60"/>
      <c r="AT93" s="65">
        <f>IF(AR93,AR93/AR$219*100,0)</f>
        <v>48.39995044571576</v>
      </c>
      <c r="AU93" s="60"/>
      <c r="AV93" s="69">
        <v>2148650</v>
      </c>
      <c r="AW93" s="60"/>
      <c r="AX93" s="65">
        <f>(AV93/$BL93)</f>
        <v>68.631615932539049</v>
      </c>
      <c r="AY93" s="60"/>
      <c r="AZ93" s="65">
        <f>IF(AX93,AX93/AX$219*100,0)</f>
        <v>39.829248709475713</v>
      </c>
      <c r="BA93" s="60"/>
      <c r="BB93" s="69">
        <v>0</v>
      </c>
      <c r="BC93" s="60"/>
      <c r="BD93" s="70">
        <f>(BB93/$BL93)</f>
        <v>0</v>
      </c>
      <c r="BE93" s="60"/>
      <c r="BF93" s="70">
        <f>IF(BD93,BD93/BD$219*100,0)</f>
        <v>0</v>
      </c>
      <c r="BG93" s="60"/>
      <c r="BH93" s="69">
        <f>(E93+K93+Q93+W93+AC93+AJ93+AP93+AV93+BB93)</f>
        <v>89804425</v>
      </c>
      <c r="BI93" s="60"/>
      <c r="BJ93" s="47">
        <v>5</v>
      </c>
      <c r="BK93" s="60"/>
      <c r="BL93" s="96">
        <v>31307</v>
      </c>
      <c r="BM93" s="60"/>
      <c r="BN93" s="96">
        <f>IF(E93,BL93,0)</f>
        <v>31307</v>
      </c>
      <c r="BO93" s="60"/>
      <c r="BP93" s="96">
        <f>IF(K93,BL93,0)</f>
        <v>31307</v>
      </c>
      <c r="BQ93" s="60"/>
      <c r="BR93" s="96">
        <f>IF(Q93,BL93,0)</f>
        <v>31307</v>
      </c>
      <c r="BS93" s="60"/>
      <c r="BT93" s="96">
        <f>IF(W93,BL93,0)</f>
        <v>31307</v>
      </c>
      <c r="BU93" s="60"/>
      <c r="BV93" s="96">
        <f>IF(AC93,BL93,0)</f>
        <v>31307</v>
      </c>
      <c r="BW93" s="60"/>
      <c r="BX93" s="96">
        <f>IF(AJ93,BL93,0)</f>
        <v>31307</v>
      </c>
      <c r="BY93" s="60"/>
      <c r="BZ93" s="96">
        <f>IF(AP93,BL93,0)</f>
        <v>31307</v>
      </c>
      <c r="CA93" s="60"/>
      <c r="CB93" s="96">
        <f>IF(AV93,BL93,0)</f>
        <v>31307</v>
      </c>
      <c r="CC93" s="60"/>
      <c r="CD93" s="96">
        <f>IF(BB93,$BL93,0)</f>
        <v>0</v>
      </c>
    </row>
    <row r="94" spans="1:82" ht="8.85" customHeight="1" x14ac:dyDescent="0.3">
      <c r="A94" s="71"/>
      <c r="B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71"/>
      <c r="BK94" s="60"/>
      <c r="BL94" s="92"/>
      <c r="BM94" s="60"/>
      <c r="BN94" s="60"/>
      <c r="BO94" s="60"/>
      <c r="BP94" s="60"/>
      <c r="BQ94" s="60"/>
      <c r="BR94" s="60"/>
      <c r="BS94" s="60"/>
      <c r="BT94" s="60"/>
      <c r="BU94" s="60"/>
      <c r="BV94" s="60"/>
      <c r="BW94" s="60"/>
      <c r="BX94" s="60"/>
      <c r="BY94" s="60"/>
      <c r="BZ94" s="60"/>
      <c r="CA94" s="60"/>
      <c r="CB94" s="60"/>
      <c r="CC94" s="60"/>
      <c r="CD94" s="60"/>
    </row>
    <row r="95" spans="1:82" ht="8.85" customHeight="1" x14ac:dyDescent="0.3">
      <c r="A95" s="47">
        <v>6</v>
      </c>
      <c r="B95" s="98"/>
      <c r="C95" s="47" t="s">
        <v>130</v>
      </c>
      <c r="D95" s="60"/>
      <c r="E95" s="69">
        <v>2761402</v>
      </c>
      <c r="F95" s="60"/>
      <c r="G95" s="65">
        <f>(E95/$BL95)</f>
        <v>171.31348098517279</v>
      </c>
      <c r="H95" s="60"/>
      <c r="I95" s="65">
        <f>IF(G95,G95/G$219*100,0)</f>
        <v>114.80143173217876</v>
      </c>
      <c r="J95" s="60"/>
      <c r="K95" s="69">
        <v>1166420</v>
      </c>
      <c r="L95" s="60"/>
      <c r="M95" s="65">
        <f>(K95/$BL95)</f>
        <v>72.363049816986162</v>
      </c>
      <c r="N95" s="60"/>
      <c r="O95" s="65">
        <f>IF(M95,M95/M$219*100,0)</f>
        <v>114.71817622463645</v>
      </c>
      <c r="P95" s="60"/>
      <c r="Q95" s="69">
        <v>5568968</v>
      </c>
      <c r="R95" s="60"/>
      <c r="S95" s="65">
        <f>(Q95/$BL95)</f>
        <v>345.49091134685773</v>
      </c>
      <c r="T95" s="60"/>
      <c r="U95" s="65">
        <f>IF(S95,S95/S$219*100,0)</f>
        <v>57.662800205181682</v>
      </c>
      <c r="V95" s="60"/>
      <c r="W95" s="69">
        <v>2494598</v>
      </c>
      <c r="X95" s="60"/>
      <c r="Y95" s="65">
        <f>(W95/$BL95)</f>
        <v>154.76133755195733</v>
      </c>
      <c r="Z95" s="60"/>
      <c r="AA95" s="65">
        <f>IF(Y95,Y95/Y$219*100,0)</f>
        <v>97.812405813801433</v>
      </c>
      <c r="AB95" s="60"/>
      <c r="AC95" s="69">
        <v>6253293</v>
      </c>
      <c r="AD95" s="60"/>
      <c r="AE95" s="65">
        <f>(AC95/$BL95)</f>
        <v>387.94546808114649</v>
      </c>
      <c r="AF95" s="60"/>
      <c r="AG95" s="65">
        <f>IF(AE95,AE95/AE$219*100,0)</f>
        <v>92.572937717824217</v>
      </c>
      <c r="AH95" s="99"/>
      <c r="AI95" s="60"/>
      <c r="AJ95" s="69">
        <v>26391322</v>
      </c>
      <c r="AK95" s="60"/>
      <c r="AL95" s="65">
        <f>(AJ95/$BL95)</f>
        <v>1637.2803523791799</v>
      </c>
      <c r="AM95" s="60"/>
      <c r="AN95" s="65">
        <f>IF(AL95,AL95/AL$219*100,0)</f>
        <v>76.504196147856433</v>
      </c>
      <c r="AO95" s="60"/>
      <c r="AP95" s="69">
        <v>555589</v>
      </c>
      <c r="AQ95" s="60"/>
      <c r="AR95" s="65">
        <f>(AP95/$BL95)</f>
        <v>34.4679570692971</v>
      </c>
      <c r="AS95" s="60"/>
      <c r="AT95" s="65">
        <f>IF(AR95,AR95/AR$219*100,0)</f>
        <v>38.389232774162018</v>
      </c>
      <c r="AU95" s="60"/>
      <c r="AV95" s="69">
        <v>992680</v>
      </c>
      <c r="AW95" s="60"/>
      <c r="AX95" s="65">
        <f>(AV95/$BL95)</f>
        <v>61.584465537564363</v>
      </c>
      <c r="AY95" s="60"/>
      <c r="AZ95" s="65">
        <f>IF(AX95,AX95/AX$219*100,0)</f>
        <v>35.739548912075897</v>
      </c>
      <c r="BA95" s="60"/>
      <c r="BB95" s="69">
        <v>0</v>
      </c>
      <c r="BC95" s="60"/>
      <c r="BD95" s="65">
        <f>(BB95/$BL95)</f>
        <v>0</v>
      </c>
      <c r="BE95" s="60"/>
      <c r="BF95" s="65">
        <f>IF(BD95,BD95/BD$219*100,0)</f>
        <v>0</v>
      </c>
      <c r="BG95" s="60"/>
      <c r="BH95" s="69">
        <f>(E95+K95+Q95+W95+AC95+AJ95+AP95+AV95+BB95)</f>
        <v>46184272</v>
      </c>
      <c r="BI95" s="60"/>
      <c r="BJ95" s="47">
        <v>6</v>
      </c>
      <c r="BK95" s="60"/>
      <c r="BL95" s="96">
        <v>16119</v>
      </c>
      <c r="BM95" s="60"/>
      <c r="BN95" s="96">
        <f>IF(E95,BL95,0)</f>
        <v>16119</v>
      </c>
      <c r="BO95" s="60"/>
      <c r="BP95" s="96">
        <f>IF(K95,BL95,0)</f>
        <v>16119</v>
      </c>
      <c r="BQ95" s="60"/>
      <c r="BR95" s="96">
        <f>IF(Q95,BL95,0)</f>
        <v>16119</v>
      </c>
      <c r="BS95" s="60"/>
      <c r="BT95" s="96">
        <f>IF(W95,BL95,0)</f>
        <v>16119</v>
      </c>
      <c r="BU95" s="60"/>
      <c r="BV95" s="96">
        <f>IF(AC95,BL95,0)</f>
        <v>16119</v>
      </c>
      <c r="BW95" s="60"/>
      <c r="BX95" s="96">
        <f>IF(AJ95,BL95,0)</f>
        <v>16119</v>
      </c>
      <c r="BY95" s="60"/>
      <c r="BZ95" s="96">
        <f>IF(AP95,BL95,0)</f>
        <v>16119</v>
      </c>
      <c r="CA95" s="60"/>
      <c r="CB95" s="96">
        <f>IF(AV95,BL95,0)</f>
        <v>16119</v>
      </c>
      <c r="CC95" s="60"/>
      <c r="CD95" s="96">
        <f>IF(BB95,$BL95,0)</f>
        <v>0</v>
      </c>
    </row>
    <row r="96" spans="1:82" ht="8.85" customHeight="1" x14ac:dyDescent="0.3">
      <c r="A96" s="47">
        <v>7</v>
      </c>
      <c r="B96" s="98"/>
      <c r="C96" s="47" t="s">
        <v>131</v>
      </c>
      <c r="D96" s="60"/>
      <c r="E96" s="69">
        <v>52001960</v>
      </c>
      <c r="F96" s="60"/>
      <c r="G96" s="65">
        <f>(E96/$BL96)</f>
        <v>217.90691535054455</v>
      </c>
      <c r="H96" s="60"/>
      <c r="I96" s="65">
        <f>IF(G96,G96/G$219*100,0)</f>
        <v>146.0248529346639</v>
      </c>
      <c r="J96" s="60"/>
      <c r="K96" s="69">
        <v>20351132</v>
      </c>
      <c r="L96" s="60"/>
      <c r="M96" s="65">
        <f>(K96/$BL96)</f>
        <v>85.27856253902273</v>
      </c>
      <c r="N96" s="60"/>
      <c r="O96" s="65">
        <f>IF(M96,M96/M$219*100,0)</f>
        <v>135.19332297736952</v>
      </c>
      <c r="P96" s="60"/>
      <c r="Q96" s="69">
        <v>246673555</v>
      </c>
      <c r="R96" s="60"/>
      <c r="S96" s="65">
        <f>(Q96/$BL96)</f>
        <v>1033.6509137079236</v>
      </c>
      <c r="T96" s="60"/>
      <c r="U96" s="65">
        <f>IF(S96,S96/S$219*100,0)</f>
        <v>172.51743580370047</v>
      </c>
      <c r="V96" s="60"/>
      <c r="W96" s="69">
        <v>105854258</v>
      </c>
      <c r="X96" s="60"/>
      <c r="Y96" s="65">
        <f>(W96/$BL96)</f>
        <v>443.56741241100724</v>
      </c>
      <c r="Z96" s="60"/>
      <c r="AA96" s="65">
        <f>IF(Y96,Y96/Y$219*100,0)</f>
        <v>280.34389231068354</v>
      </c>
      <c r="AB96" s="60"/>
      <c r="AC96" s="69">
        <v>199078987</v>
      </c>
      <c r="AD96" s="60"/>
      <c r="AE96" s="65">
        <f>(AC96/$BL96)</f>
        <v>834.21255599368089</v>
      </c>
      <c r="AF96" s="60"/>
      <c r="AG96" s="65">
        <f>IF(AE96,AE96/AE$219*100,0)</f>
        <v>199.0627893435701</v>
      </c>
      <c r="AH96" s="99"/>
      <c r="AI96" s="60"/>
      <c r="AJ96" s="69">
        <v>574789830</v>
      </c>
      <c r="AK96" s="60"/>
      <c r="AL96" s="65">
        <f>(AJ96/$BL96)</f>
        <v>2408.5761157880179</v>
      </c>
      <c r="AM96" s="60"/>
      <c r="AN96" s="65">
        <f>IF(AL96,AL96/AL$219*100,0)</f>
        <v>112.54406084549058</v>
      </c>
      <c r="AO96" s="60"/>
      <c r="AP96" s="69">
        <v>61007410</v>
      </c>
      <c r="AQ96" s="60"/>
      <c r="AR96" s="65">
        <f>(AP96/$BL96)</f>
        <v>255.64298973780919</v>
      </c>
      <c r="AS96" s="60"/>
      <c r="AT96" s="65">
        <f>IF(AR96,AR96/AR$219*100,0)</f>
        <v>284.72642635583981</v>
      </c>
      <c r="AU96" s="60"/>
      <c r="AV96" s="69">
        <v>62102151</v>
      </c>
      <c r="AW96" s="60"/>
      <c r="AX96" s="65">
        <f>(AV96/$BL96)</f>
        <v>260.23034826079123</v>
      </c>
      <c r="AY96" s="60"/>
      <c r="AZ96" s="65">
        <f>IF(AX96,AX96/AX$219*100,0)</f>
        <v>151.02047535672943</v>
      </c>
      <c r="BA96" s="60"/>
      <c r="BB96" s="69">
        <v>0</v>
      </c>
      <c r="BC96" s="60"/>
      <c r="BD96" s="65">
        <f>(BB96/$BL96)</f>
        <v>0</v>
      </c>
      <c r="BE96" s="60"/>
      <c r="BF96" s="65">
        <f>IF(BD96,BD96/BD$219*100,0)</f>
        <v>0</v>
      </c>
      <c r="BG96" s="60"/>
      <c r="BH96" s="69">
        <f>(E96+K96+Q96+W96+AC96+AJ96+AP96+AV96+BB96)</f>
        <v>1321859283</v>
      </c>
      <c r="BI96" s="60"/>
      <c r="BJ96" s="47">
        <v>7</v>
      </c>
      <c r="BK96" s="60"/>
      <c r="BL96" s="96">
        <v>238643</v>
      </c>
      <c r="BM96" s="60"/>
      <c r="BN96" s="96">
        <f>IF(E96,BL96,0)</f>
        <v>238643</v>
      </c>
      <c r="BO96" s="60"/>
      <c r="BP96" s="96">
        <f>IF(K96,BL96,0)</f>
        <v>238643</v>
      </c>
      <c r="BQ96" s="60"/>
      <c r="BR96" s="96">
        <f>IF(Q96,BL96,0)</f>
        <v>238643</v>
      </c>
      <c r="BS96" s="60"/>
      <c r="BT96" s="96">
        <f>IF(W96,BL96,0)</f>
        <v>238643</v>
      </c>
      <c r="BU96" s="60"/>
      <c r="BV96" s="96">
        <f>IF(AC96,BL96,0)</f>
        <v>238643</v>
      </c>
      <c r="BW96" s="60"/>
      <c r="BX96" s="96">
        <f>IF(AJ96,BL96,0)</f>
        <v>238643</v>
      </c>
      <c r="BY96" s="60"/>
      <c r="BZ96" s="96">
        <f>IF(AP96,BL96,0)</f>
        <v>238643</v>
      </c>
      <c r="CA96" s="60"/>
      <c r="CB96" s="96">
        <f>IF(AV96,BL96,0)</f>
        <v>238643</v>
      </c>
      <c r="CC96" s="60"/>
      <c r="CD96" s="96">
        <f>IF(BB96,$BL96,0)</f>
        <v>0</v>
      </c>
    </row>
    <row r="97" spans="1:82" ht="8.85" customHeight="1" x14ac:dyDescent="0.3">
      <c r="A97" s="47">
        <v>8</v>
      </c>
      <c r="B97" s="98"/>
      <c r="C97" s="47" t="s">
        <v>132</v>
      </c>
      <c r="D97" s="60"/>
      <c r="E97" s="69">
        <v>9377406</v>
      </c>
      <c r="F97" s="60"/>
      <c r="G97" s="65">
        <f>(E97/$BL97)</f>
        <v>121.01908707267026</v>
      </c>
      <c r="H97" s="60"/>
      <c r="I97" s="65">
        <f>IF(G97,G97/G$219*100,0)</f>
        <v>81.09790533102418</v>
      </c>
      <c r="J97" s="60"/>
      <c r="K97" s="69">
        <v>2856187</v>
      </c>
      <c r="L97" s="60"/>
      <c r="M97" s="65">
        <f>(K97/$BL97)</f>
        <v>36.860208809219614</v>
      </c>
      <c r="N97" s="60"/>
      <c r="O97" s="65">
        <f>IF(M97,M97/M$219*100,0)</f>
        <v>58.43501539179691</v>
      </c>
      <c r="P97" s="60"/>
      <c r="Q97" s="69">
        <v>33708805</v>
      </c>
      <c r="R97" s="60"/>
      <c r="S97" s="65">
        <f>(Q97/$BL97)</f>
        <v>435.02529456554004</v>
      </c>
      <c r="T97" s="60"/>
      <c r="U97" s="65">
        <f>IF(S97,S97/S$219*100,0)</f>
        <v>72.606183899144696</v>
      </c>
      <c r="V97" s="60"/>
      <c r="W97" s="69">
        <v>4989818</v>
      </c>
      <c r="X97" s="60"/>
      <c r="Y97" s="65">
        <f>(W97/$BL97)</f>
        <v>64.395550221327454</v>
      </c>
      <c r="Z97" s="60"/>
      <c r="AA97" s="65">
        <f>IF(Y97,Y97/Y$219*100,0)</f>
        <v>40.699336090558688</v>
      </c>
      <c r="AB97" s="60"/>
      <c r="AC97" s="69">
        <v>25088686</v>
      </c>
      <c r="AD97" s="60"/>
      <c r="AE97" s="65">
        <f>(AC97/$BL97)</f>
        <v>323.77929201027268</v>
      </c>
      <c r="AF97" s="60"/>
      <c r="AG97" s="65">
        <f>IF(AE97,AE97/AE$219*100,0)</f>
        <v>77.261374857248498</v>
      </c>
      <c r="AH97" s="99"/>
      <c r="AI97" s="60"/>
      <c r="AJ97" s="69">
        <v>130711847</v>
      </c>
      <c r="AK97" s="60"/>
      <c r="AL97" s="65">
        <f>(AJ97/$BL97)</f>
        <v>1686.8874391833469</v>
      </c>
      <c r="AM97" s="60"/>
      <c r="AN97" s="65">
        <f>IF(AL97,AL97/AL$219*100,0)</f>
        <v>78.822156107294589</v>
      </c>
      <c r="AO97" s="60"/>
      <c r="AP97" s="69">
        <v>2191615</v>
      </c>
      <c r="AQ97" s="60"/>
      <c r="AR97" s="65">
        <f>(AP97/$BL97)</f>
        <v>28.283647579593996</v>
      </c>
      <c r="AS97" s="60"/>
      <c r="AT97" s="65">
        <f>IF(AR97,AR97/AR$219*100,0)</f>
        <v>31.501360189478163</v>
      </c>
      <c r="AU97" s="60"/>
      <c r="AV97" s="69">
        <v>2296497</v>
      </c>
      <c r="AW97" s="60"/>
      <c r="AX97" s="65">
        <f>(AV97/$BL97)</f>
        <v>29.637190754578189</v>
      </c>
      <c r="AY97" s="60"/>
      <c r="AZ97" s="65">
        <f>IF(AX97,AX97/AX$219*100,0)</f>
        <v>17.19946449715771</v>
      </c>
      <c r="BA97" s="60"/>
      <c r="BB97" s="69">
        <v>0</v>
      </c>
      <c r="BC97" s="60"/>
      <c r="BD97" s="65">
        <f>(BB97/$BL97)</f>
        <v>0</v>
      </c>
      <c r="BE97" s="60"/>
      <c r="BF97" s="65">
        <f>IF(BD97,BD97/BD$219*100,0)</f>
        <v>0</v>
      </c>
      <c r="BG97" s="60"/>
      <c r="BH97" s="69">
        <f>(E97+K97+Q97+W97+AC97+AJ97+AP97+AV97+BB97)</f>
        <v>211220861</v>
      </c>
      <c r="BI97" s="60"/>
      <c r="BJ97" s="47">
        <v>8</v>
      </c>
      <c r="BK97" s="60"/>
      <c r="BL97" s="96">
        <v>77487</v>
      </c>
      <c r="BM97" s="60"/>
      <c r="BN97" s="96">
        <f>IF(E97,BL97,0)</f>
        <v>77487</v>
      </c>
      <c r="BO97" s="60"/>
      <c r="BP97" s="96">
        <f>IF(K97,BL97,0)</f>
        <v>77487</v>
      </c>
      <c r="BQ97" s="60"/>
      <c r="BR97" s="96">
        <f>IF(Q97,BL97,0)</f>
        <v>77487</v>
      </c>
      <c r="BS97" s="60"/>
      <c r="BT97" s="96">
        <f>IF(W97,BL97,0)</f>
        <v>77487</v>
      </c>
      <c r="BU97" s="60"/>
      <c r="BV97" s="96">
        <f>IF(AC97,BL97,0)</f>
        <v>77487</v>
      </c>
      <c r="BW97" s="60"/>
      <c r="BX97" s="96">
        <f>IF(AJ97,BL97,0)</f>
        <v>77487</v>
      </c>
      <c r="BY97" s="60"/>
      <c r="BZ97" s="96">
        <f>IF(AP97,BL97,0)</f>
        <v>77487</v>
      </c>
      <c r="CA97" s="60"/>
      <c r="CB97" s="96">
        <f>IF(AV97,BL97,0)</f>
        <v>77487</v>
      </c>
      <c r="CC97" s="60"/>
      <c r="CD97" s="96">
        <f>IF(BB97,$BL97,0)</f>
        <v>0</v>
      </c>
    </row>
    <row r="98" spans="1:82" ht="8.85" customHeight="1" x14ac:dyDescent="0.3">
      <c r="A98" s="47">
        <v>9</v>
      </c>
      <c r="B98" s="98"/>
      <c r="C98" s="47" t="s">
        <v>133</v>
      </c>
      <c r="D98" s="60"/>
      <c r="E98" s="69">
        <v>1277358</v>
      </c>
      <c r="F98" s="60"/>
      <c r="G98" s="65">
        <f>(E98/$BL98)</f>
        <v>303.48253741981466</v>
      </c>
      <c r="H98" s="60"/>
      <c r="I98" s="65">
        <f>IF(G98,G98/G$219*100,0)</f>
        <v>203.37120932429519</v>
      </c>
      <c r="J98" s="60"/>
      <c r="K98" s="69">
        <v>592062</v>
      </c>
      <c r="L98" s="60"/>
      <c r="M98" s="65">
        <f>(K98/$BL98)</f>
        <v>140.66571632216679</v>
      </c>
      <c r="N98" s="60"/>
      <c r="O98" s="65">
        <f>IF(M98,M98/M$219*100,0)</f>
        <v>222.99936880248995</v>
      </c>
      <c r="P98" s="60"/>
      <c r="Q98" s="69">
        <v>2692902</v>
      </c>
      <c r="R98" s="60"/>
      <c r="S98" s="65">
        <f>(Q98/$BL98)</f>
        <v>639.7961511047755</v>
      </c>
      <c r="T98" s="60"/>
      <c r="U98" s="65">
        <f>IF(S98,S98/S$219*100,0)</f>
        <v>106.78265743483051</v>
      </c>
      <c r="V98" s="60"/>
      <c r="W98" s="69">
        <v>1350467</v>
      </c>
      <c r="X98" s="60"/>
      <c r="Y98" s="65">
        <f>(W98/$BL98)</f>
        <v>320.85222143026846</v>
      </c>
      <c r="Z98" s="60"/>
      <c r="AA98" s="65">
        <f>IF(Y98,Y98/Y$219*100,0)</f>
        <v>202.78532213034742</v>
      </c>
      <c r="AB98" s="60"/>
      <c r="AC98" s="69">
        <v>2103983</v>
      </c>
      <c r="AD98" s="60"/>
      <c r="AE98" s="65">
        <f>(AC98/$BL98)</f>
        <v>499.87716797339033</v>
      </c>
      <c r="AF98" s="60"/>
      <c r="AG98" s="65">
        <f>IF(AE98,AE98/AE$219*100,0)</f>
        <v>119.28248103077121</v>
      </c>
      <c r="AH98" s="99"/>
      <c r="AI98" s="60"/>
      <c r="AJ98" s="69">
        <v>10758214</v>
      </c>
      <c r="AK98" s="60"/>
      <c r="AL98" s="65">
        <f>(AJ98/$BL98)</f>
        <v>2556.0023758612497</v>
      </c>
      <c r="AM98" s="60"/>
      <c r="AN98" s="65">
        <f>IF(AL98,AL98/AL$219*100,0)</f>
        <v>119.43275739742683</v>
      </c>
      <c r="AO98" s="60"/>
      <c r="AP98" s="69">
        <v>552228</v>
      </c>
      <c r="AQ98" s="60"/>
      <c r="AR98" s="65">
        <f>(AP98/$BL98)</f>
        <v>131.20171062009979</v>
      </c>
      <c r="AS98" s="60"/>
      <c r="AT98" s="65">
        <f>IF(AR98,AR98/AR$219*100,0)</f>
        <v>146.12798197575245</v>
      </c>
      <c r="AU98" s="60"/>
      <c r="AV98" s="69">
        <v>3304827</v>
      </c>
      <c r="AW98" s="60"/>
      <c r="AX98" s="65">
        <f>(AV98/$BL98)</f>
        <v>785.18104062722739</v>
      </c>
      <c r="AY98" s="60"/>
      <c r="AZ98" s="65">
        <f>IF(AX98,AX98/AX$219*100,0)</f>
        <v>455.66712256704739</v>
      </c>
      <c r="BA98" s="60"/>
      <c r="BB98" s="69">
        <v>0</v>
      </c>
      <c r="BC98" s="60"/>
      <c r="BD98" s="65">
        <f>(BB98/$BL98)</f>
        <v>0</v>
      </c>
      <c r="BE98" s="60"/>
      <c r="BF98" s="65">
        <f>IF(BD98,BD98/BD$219*100,0)</f>
        <v>0</v>
      </c>
      <c r="BG98" s="60"/>
      <c r="BH98" s="69">
        <f>(E98+K98+Q98+W98+AC98+AJ98+AP98+AV98+BB98)</f>
        <v>22632041</v>
      </c>
      <c r="BI98" s="60"/>
      <c r="BJ98" s="47">
        <v>9</v>
      </c>
      <c r="BK98" s="60"/>
      <c r="BL98" s="96">
        <v>4209</v>
      </c>
      <c r="BM98" s="60"/>
      <c r="BN98" s="96">
        <f>IF(E98,BL98,0)</f>
        <v>4209</v>
      </c>
      <c r="BO98" s="60"/>
      <c r="BP98" s="96">
        <f>IF(K98,BL98,0)</f>
        <v>4209</v>
      </c>
      <c r="BQ98" s="60"/>
      <c r="BR98" s="96">
        <f>IF(Q98,BL98,0)</f>
        <v>4209</v>
      </c>
      <c r="BS98" s="60"/>
      <c r="BT98" s="96">
        <f>IF(W98,BL98,0)</f>
        <v>4209</v>
      </c>
      <c r="BU98" s="60"/>
      <c r="BV98" s="96">
        <f>IF(AC98,BL98,0)</f>
        <v>4209</v>
      </c>
      <c r="BW98" s="60"/>
      <c r="BX98" s="96">
        <f>IF(AJ98,BL98,0)</f>
        <v>4209</v>
      </c>
      <c r="BY98" s="60"/>
      <c r="BZ98" s="96">
        <f>IF(AP98,BL98,0)</f>
        <v>4209</v>
      </c>
      <c r="CA98" s="60"/>
      <c r="CB98" s="96">
        <f>IF(AV98,BL98,0)</f>
        <v>4209</v>
      </c>
      <c r="CC98" s="60"/>
      <c r="CD98" s="96">
        <f>IF(BB98,$BL98,0)</f>
        <v>0</v>
      </c>
    </row>
    <row r="99" spans="1:82" ht="8.85" customHeight="1" x14ac:dyDescent="0.3">
      <c r="A99" s="47">
        <v>10</v>
      </c>
      <c r="B99" s="98"/>
      <c r="C99" s="47" t="s">
        <v>134</v>
      </c>
      <c r="D99" s="60"/>
      <c r="E99" s="69">
        <v>14088281</v>
      </c>
      <c r="F99" s="60"/>
      <c r="G99" s="65">
        <f>(E99/$BL99)</f>
        <v>177.29582693614557</v>
      </c>
      <c r="H99" s="60"/>
      <c r="I99" s="65">
        <f>IF(G99,G99/G$219*100,0)</f>
        <v>118.8103507987893</v>
      </c>
      <c r="J99" s="60"/>
      <c r="K99" s="69">
        <v>3523058</v>
      </c>
      <c r="L99" s="60"/>
      <c r="M99" s="65">
        <f>(K99/$BL99)</f>
        <v>44.336387203946543</v>
      </c>
      <c r="N99" s="60"/>
      <c r="O99" s="65">
        <f>IF(M99,M99/M$219*100,0)</f>
        <v>70.287107761344629</v>
      </c>
      <c r="P99" s="60"/>
      <c r="Q99" s="69">
        <v>19489223</v>
      </c>
      <c r="R99" s="60"/>
      <c r="S99" s="65">
        <f>(Q99/$BL99)</f>
        <v>245.26469255744885</v>
      </c>
      <c r="T99" s="60"/>
      <c r="U99" s="65">
        <f>IF(S99,S99/S$219*100,0)</f>
        <v>40.93493779385382</v>
      </c>
      <c r="V99" s="60"/>
      <c r="W99" s="69">
        <v>10222501</v>
      </c>
      <c r="X99" s="60"/>
      <c r="Y99" s="65">
        <f>(W99/$BL99)</f>
        <v>128.64640960459087</v>
      </c>
      <c r="Z99" s="60"/>
      <c r="AA99" s="65">
        <f>IF(Y99,Y99/Y$219*100,0)</f>
        <v>81.307224541841776</v>
      </c>
      <c r="AB99" s="60"/>
      <c r="AC99" s="69">
        <v>20919891</v>
      </c>
      <c r="AD99" s="60"/>
      <c r="AE99" s="65">
        <f>(AC99/$BL99)</f>
        <v>263.26912234778888</v>
      </c>
      <c r="AF99" s="60"/>
      <c r="AG99" s="65">
        <f>IF(AE99,AE99/AE$219*100,0)</f>
        <v>62.822221346404028</v>
      </c>
      <c r="AH99" s="99"/>
      <c r="AI99" s="60"/>
      <c r="AJ99" s="69">
        <v>112289477</v>
      </c>
      <c r="AK99" s="60"/>
      <c r="AL99" s="65">
        <f>(AJ99/$BL99)</f>
        <v>1413.1217059726662</v>
      </c>
      <c r="AM99" s="60"/>
      <c r="AN99" s="65">
        <f>IF(AL99,AL99/AL$219*100,0)</f>
        <v>66.030072380352536</v>
      </c>
      <c r="AO99" s="60"/>
      <c r="AP99" s="69">
        <v>3360591</v>
      </c>
      <c r="AQ99" s="60"/>
      <c r="AR99" s="65">
        <f>(AP99/$BL99)</f>
        <v>42.291799854018272</v>
      </c>
      <c r="AS99" s="60"/>
      <c r="AT99" s="65">
        <f>IF(AR99,AR99/AR$219*100,0)</f>
        <v>47.103161518104081</v>
      </c>
      <c r="AU99" s="60"/>
      <c r="AV99" s="69">
        <v>6591105</v>
      </c>
      <c r="AW99" s="60"/>
      <c r="AX99" s="65">
        <f>(AV99/$BL99)</f>
        <v>82.946628577181542</v>
      </c>
      <c r="AY99" s="60"/>
      <c r="AZ99" s="65">
        <f>IF(AX99,AX99/AX$219*100,0)</f>
        <v>48.136734860802619</v>
      </c>
      <c r="BA99" s="60"/>
      <c r="BB99" s="69">
        <v>0</v>
      </c>
      <c r="BC99" s="60"/>
      <c r="BD99" s="65">
        <f>(BB99/$BL99)</f>
        <v>0</v>
      </c>
      <c r="BE99" s="60"/>
      <c r="BF99" s="65">
        <f>IF(BD99,BD99/BD$219*100,0)</f>
        <v>0</v>
      </c>
      <c r="BG99" s="60"/>
      <c r="BH99" s="69">
        <f>(E99+K99+Q99+W99+AC99+AJ99+AP99+AV99+BB99)</f>
        <v>190484127</v>
      </c>
      <c r="BI99" s="60"/>
      <c r="BJ99" s="47">
        <v>10</v>
      </c>
      <c r="BK99" s="60"/>
      <c r="BL99" s="96">
        <v>79462</v>
      </c>
      <c r="BM99" s="60"/>
      <c r="BN99" s="96">
        <f>IF(E99,BL99,0)</f>
        <v>79462</v>
      </c>
      <c r="BO99" s="60"/>
      <c r="BP99" s="96">
        <f>IF(K99,BL99,0)</f>
        <v>79462</v>
      </c>
      <c r="BQ99" s="60"/>
      <c r="BR99" s="96">
        <f>IF(Q99,BL99,0)</f>
        <v>79462</v>
      </c>
      <c r="BS99" s="60"/>
      <c r="BT99" s="96">
        <f>IF(W99,BL99,0)</f>
        <v>79462</v>
      </c>
      <c r="BU99" s="60"/>
      <c r="BV99" s="96">
        <f>IF(AC99,BL99,0)</f>
        <v>79462</v>
      </c>
      <c r="BW99" s="60"/>
      <c r="BX99" s="96">
        <f>IF(AJ99,BL99,0)</f>
        <v>79462</v>
      </c>
      <c r="BY99" s="60"/>
      <c r="BZ99" s="96">
        <f>IF(AP99,BL99,0)</f>
        <v>79462</v>
      </c>
      <c r="CA99" s="60"/>
      <c r="CB99" s="96">
        <f>IF(AV99,BL99,0)</f>
        <v>79462</v>
      </c>
      <c r="CC99" s="60"/>
      <c r="CD99" s="96">
        <f>IF(BB99,$BL99,0)</f>
        <v>0</v>
      </c>
    </row>
    <row r="100" spans="1:82" ht="8.85" customHeight="1" x14ac:dyDescent="0.3">
      <c r="A100" s="71"/>
      <c r="B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71"/>
      <c r="BK100" s="60"/>
      <c r="BL100" s="92"/>
      <c r="BM100" s="60"/>
      <c r="BN100" s="60"/>
      <c r="BO100" s="60"/>
      <c r="BP100" s="60"/>
      <c r="BQ100" s="60"/>
      <c r="BR100" s="60"/>
      <c r="BS100" s="60"/>
      <c r="BT100" s="60"/>
      <c r="BU100" s="60"/>
      <c r="BV100" s="60"/>
      <c r="BW100" s="60"/>
      <c r="BX100" s="60"/>
      <c r="BY100" s="60"/>
      <c r="BZ100" s="60"/>
      <c r="CA100" s="60"/>
      <c r="CB100" s="60"/>
      <c r="CC100" s="60"/>
      <c r="CD100" s="60"/>
    </row>
    <row r="101" spans="1:82" ht="8.85" customHeight="1" x14ac:dyDescent="0.3">
      <c r="A101" s="47">
        <v>11</v>
      </c>
      <c r="B101" s="98"/>
      <c r="C101" s="47" t="s">
        <v>135</v>
      </c>
      <c r="D101" s="60"/>
      <c r="E101" s="69">
        <v>1169302</v>
      </c>
      <c r="F101" s="60"/>
      <c r="G101" s="65">
        <f>(E101/$BL101)</f>
        <v>186.49154704944178</v>
      </c>
      <c r="H101" s="60"/>
      <c r="I101" s="65">
        <f>IF(G101,G101/G$219*100,0)</f>
        <v>124.97263194995081</v>
      </c>
      <c r="J101" s="60"/>
      <c r="K101" s="69">
        <v>725880</v>
      </c>
      <c r="L101" s="60"/>
      <c r="M101" s="65">
        <f>(K101/$BL101)</f>
        <v>115.77033492822966</v>
      </c>
      <c r="N101" s="60"/>
      <c r="O101" s="65">
        <f>IF(M101,M101/M$219*100,0)</f>
        <v>183.53236517077153</v>
      </c>
      <c r="P101" s="60"/>
      <c r="Q101" s="69">
        <v>2584719</v>
      </c>
      <c r="R101" s="60"/>
      <c r="S101" s="65">
        <f>(Q101/$BL101)</f>
        <v>412.23588516746412</v>
      </c>
      <c r="T101" s="60"/>
      <c r="U101" s="65">
        <f>IF(S101,S101/S$219*100,0)</f>
        <v>68.802607255717334</v>
      </c>
      <c r="V101" s="60"/>
      <c r="W101" s="69">
        <v>1673353</v>
      </c>
      <c r="X101" s="60"/>
      <c r="Y101" s="65">
        <f>(W101/$BL101)</f>
        <v>266.88245614035088</v>
      </c>
      <c r="Z101" s="60"/>
      <c r="AA101" s="65">
        <f>IF(Y101,Y101/Y$219*100,0)</f>
        <v>168.67530041745823</v>
      </c>
      <c r="AB101" s="60"/>
      <c r="AC101" s="69">
        <v>5058554</v>
      </c>
      <c r="AD101" s="60"/>
      <c r="AE101" s="65">
        <f>(AC101/$BL101)</f>
        <v>806.78692185007969</v>
      </c>
      <c r="AF101" s="60"/>
      <c r="AG101" s="65">
        <f>IF(AE101,AE101/AE$219*100,0)</f>
        <v>192.51838624999826</v>
      </c>
      <c r="AH101" s="99"/>
      <c r="AI101" s="60"/>
      <c r="AJ101" s="69">
        <v>9472601</v>
      </c>
      <c r="AK101" s="60"/>
      <c r="AL101" s="65">
        <f>(AJ101/$BL101)</f>
        <v>1510.7816586921849</v>
      </c>
      <c r="AM101" s="60"/>
      <c r="AN101" s="65">
        <f>IF(AL101,AL101/AL$219*100,0)</f>
        <v>70.593369171758809</v>
      </c>
      <c r="AO101" s="60"/>
      <c r="AP101" s="69">
        <v>356661</v>
      </c>
      <c r="AQ101" s="60"/>
      <c r="AR101" s="65">
        <f>(AP101/$BL101)</f>
        <v>56.883732057416267</v>
      </c>
      <c r="AS101" s="60"/>
      <c r="AT101" s="65">
        <f>IF(AR101,AR101/AR$219*100,0)</f>
        <v>63.355156983191272</v>
      </c>
      <c r="AU101" s="60"/>
      <c r="AV101" s="69">
        <v>1011144</v>
      </c>
      <c r="AW101" s="60"/>
      <c r="AX101" s="65">
        <f>(AV101/$BL101)</f>
        <v>161.266985645933</v>
      </c>
      <c r="AY101" s="60"/>
      <c r="AZ101" s="65">
        <f>IF(AX101,AX101/AX$219*100,0)</f>
        <v>93.588687846617177</v>
      </c>
      <c r="BA101" s="60"/>
      <c r="BB101" s="69">
        <v>0</v>
      </c>
      <c r="BC101" s="60"/>
      <c r="BD101" s="65">
        <f>(BB101/$BL101)</f>
        <v>0</v>
      </c>
      <c r="BE101" s="60"/>
      <c r="BF101" s="65">
        <f>IF(BD101,BD101/BD$219*100,0)</f>
        <v>0</v>
      </c>
      <c r="BG101" s="60"/>
      <c r="BH101" s="69">
        <f>(E101+K101+Q101+W101+AC101+AJ101+AP101+AV101+BB101)</f>
        <v>22052214</v>
      </c>
      <c r="BI101" s="60"/>
      <c r="BJ101" s="47">
        <v>11</v>
      </c>
      <c r="BK101" s="60"/>
      <c r="BL101" s="96">
        <v>6270</v>
      </c>
      <c r="BM101" s="60"/>
      <c r="BN101" s="96">
        <f>IF(E101,BL101,0)</f>
        <v>6270</v>
      </c>
      <c r="BO101" s="60"/>
      <c r="BP101" s="96">
        <f>IF(K101,BL101,0)</f>
        <v>6270</v>
      </c>
      <c r="BQ101" s="60"/>
      <c r="BR101" s="96">
        <f>IF(Q101,BL101,0)</f>
        <v>6270</v>
      </c>
      <c r="BS101" s="60"/>
      <c r="BT101" s="96">
        <f>IF(W101,BL101,0)</f>
        <v>6270</v>
      </c>
      <c r="BU101" s="60"/>
      <c r="BV101" s="96">
        <f>IF(AC101,BL101,0)</f>
        <v>6270</v>
      </c>
      <c r="BW101" s="60"/>
      <c r="BX101" s="96">
        <f>IF(AJ101,BL101,0)</f>
        <v>6270</v>
      </c>
      <c r="BY101" s="60"/>
      <c r="BZ101" s="96">
        <f>IF(AP101,BL101,0)</f>
        <v>6270</v>
      </c>
      <c r="CA101" s="60"/>
      <c r="CB101" s="96">
        <f>IF(AV101,BL101,0)</f>
        <v>6270</v>
      </c>
      <c r="CC101" s="60"/>
      <c r="CD101" s="96">
        <f>IF(BB101,$BL101,0)</f>
        <v>0</v>
      </c>
    </row>
    <row r="102" spans="1:82" ht="8.85" customHeight="1" x14ac:dyDescent="0.3">
      <c r="A102" s="47">
        <v>12</v>
      </c>
      <c r="B102" s="98"/>
      <c r="C102" s="47" t="s">
        <v>136</v>
      </c>
      <c r="D102" s="60"/>
      <c r="E102" s="69">
        <v>3990329</v>
      </c>
      <c r="F102" s="60"/>
      <c r="G102" s="65">
        <f>(E102/$BL102)</f>
        <v>118.77393142040719</v>
      </c>
      <c r="H102" s="60"/>
      <c r="I102" s="65">
        <f>IF(G102,G102/G$219*100,0)</f>
        <v>79.593370592373319</v>
      </c>
      <c r="J102" s="60"/>
      <c r="K102" s="69">
        <v>2774109</v>
      </c>
      <c r="L102" s="60"/>
      <c r="M102" s="65">
        <f>(K102/$BL102)</f>
        <v>82.572597928324797</v>
      </c>
      <c r="N102" s="60"/>
      <c r="O102" s="65">
        <f>IF(M102,M102/M$219*100,0)</f>
        <v>130.90351863865288</v>
      </c>
      <c r="P102" s="60"/>
      <c r="Q102" s="69">
        <v>17108572</v>
      </c>
      <c r="R102" s="60"/>
      <c r="S102" s="65">
        <f>(Q102/$BL102)</f>
        <v>509.2443147993809</v>
      </c>
      <c r="T102" s="60"/>
      <c r="U102" s="65">
        <f>IF(S102,S102/S$219*100,0)</f>
        <v>84.993417237597683</v>
      </c>
      <c r="V102" s="60"/>
      <c r="W102" s="69">
        <v>1944161</v>
      </c>
      <c r="X102" s="60"/>
      <c r="Y102" s="65">
        <f>(W102/$BL102)</f>
        <v>57.868823669484463</v>
      </c>
      <c r="Z102" s="60"/>
      <c r="AA102" s="65">
        <f>IF(Y102,Y102/Y$219*100,0)</f>
        <v>36.57430824947884</v>
      </c>
      <c r="AB102" s="60"/>
      <c r="AC102" s="69">
        <v>7366417</v>
      </c>
      <c r="AD102" s="60"/>
      <c r="AE102" s="65">
        <f>(AC102/$BL102)</f>
        <v>219.26470413144423</v>
      </c>
      <c r="AF102" s="60"/>
      <c r="AG102" s="65">
        <f>IF(AE102,AE102/AE$219*100,0)</f>
        <v>52.321729390666874</v>
      </c>
      <c r="AH102" s="99"/>
      <c r="AI102" s="60"/>
      <c r="AJ102" s="69">
        <v>58871476</v>
      </c>
      <c r="AK102" s="60"/>
      <c r="AL102" s="65">
        <f>(AJ102/$BL102)</f>
        <v>1752.3358733182522</v>
      </c>
      <c r="AM102" s="60"/>
      <c r="AN102" s="65">
        <f>IF(AL102,AL102/AL$219*100,0)</f>
        <v>81.880325000209552</v>
      </c>
      <c r="AO102" s="60"/>
      <c r="AP102" s="69">
        <v>2610100</v>
      </c>
      <c r="AQ102" s="60"/>
      <c r="AR102" s="65">
        <f>(AP102/$BL102)</f>
        <v>77.690796523395647</v>
      </c>
      <c r="AS102" s="60"/>
      <c r="AT102" s="65">
        <f>IF(AR102,AR102/AR$219*100,0)</f>
        <v>86.529354384144654</v>
      </c>
      <c r="AU102" s="60"/>
      <c r="AV102" s="69">
        <v>7928165</v>
      </c>
      <c r="AW102" s="60"/>
      <c r="AX102" s="65">
        <f>(AV102/$BL102)</f>
        <v>235.98538516490058</v>
      </c>
      <c r="AY102" s="60"/>
      <c r="AZ102" s="65">
        <f>IF(AX102,AX102/AX$219*100,0)</f>
        <v>136.95030300281786</v>
      </c>
      <c r="BA102" s="60"/>
      <c r="BB102" s="69">
        <v>0</v>
      </c>
      <c r="BC102" s="60"/>
      <c r="BD102" s="65">
        <f>(BB102/$BL102)</f>
        <v>0</v>
      </c>
      <c r="BE102" s="60"/>
      <c r="BF102" s="65">
        <f>IF(BD102,BD102/BD$219*100,0)</f>
        <v>0</v>
      </c>
      <c r="BG102" s="60"/>
      <c r="BH102" s="69">
        <f>(E102+K102+Q102+W102+AC102+AJ102+AP102+AV102+BB102)</f>
        <v>102593329</v>
      </c>
      <c r="BI102" s="60"/>
      <c r="BJ102" s="47">
        <v>12</v>
      </c>
      <c r="BK102" s="60"/>
      <c r="BL102" s="96">
        <v>33596</v>
      </c>
      <c r="BM102" s="60"/>
      <c r="BN102" s="96">
        <f>IF(E102,BL102,0)</f>
        <v>33596</v>
      </c>
      <c r="BO102" s="60"/>
      <c r="BP102" s="96">
        <f>IF(K102,BL102,0)</f>
        <v>33596</v>
      </c>
      <c r="BQ102" s="60"/>
      <c r="BR102" s="96">
        <f>IF(Q102,BL102,0)</f>
        <v>33596</v>
      </c>
      <c r="BS102" s="60"/>
      <c r="BT102" s="96">
        <f>IF(W102,BL102,0)</f>
        <v>33596</v>
      </c>
      <c r="BU102" s="60"/>
      <c r="BV102" s="96">
        <f>IF(AC102,BL102,0)</f>
        <v>33596</v>
      </c>
      <c r="BW102" s="60"/>
      <c r="BX102" s="96">
        <f>IF(AJ102,BL102,0)</f>
        <v>33596</v>
      </c>
      <c r="BY102" s="60"/>
      <c r="BZ102" s="96">
        <f>IF(AP102,BL102,0)</f>
        <v>33596</v>
      </c>
      <c r="CA102" s="60"/>
      <c r="CB102" s="96">
        <f>IF(AV102,BL102,0)</f>
        <v>33596</v>
      </c>
      <c r="CC102" s="60"/>
      <c r="CD102" s="96">
        <f>IF(BB102,$BL102,0)</f>
        <v>0</v>
      </c>
    </row>
    <row r="103" spans="1:82" ht="8.85" customHeight="1" x14ac:dyDescent="0.3">
      <c r="A103" s="47">
        <v>13</v>
      </c>
      <c r="B103" s="98"/>
      <c r="C103" s="47" t="s">
        <v>137</v>
      </c>
      <c r="D103" s="60"/>
      <c r="E103" s="69">
        <v>2308863</v>
      </c>
      <c r="F103" s="60"/>
      <c r="G103" s="65">
        <f>(E103/$BL103)</f>
        <v>145.67878099564641</v>
      </c>
      <c r="H103" s="60"/>
      <c r="I103" s="65">
        <f>IF(G103,G103/G$219*100,0)</f>
        <v>97.622980603296469</v>
      </c>
      <c r="J103" s="60"/>
      <c r="K103" s="69">
        <v>1908353</v>
      </c>
      <c r="L103" s="60"/>
      <c r="M103" s="65">
        <f>(K103/$BL103)</f>
        <v>120.40841693482238</v>
      </c>
      <c r="N103" s="60"/>
      <c r="O103" s="65">
        <f>IF(M103,M103/M$219*100,0)</f>
        <v>190.88518280798121</v>
      </c>
      <c r="P103" s="60"/>
      <c r="Q103" s="69">
        <v>12409043</v>
      </c>
      <c r="R103" s="60"/>
      <c r="S103" s="65">
        <f>(Q103/$BL103)</f>
        <v>782.95431888447217</v>
      </c>
      <c r="T103" s="60"/>
      <c r="U103" s="65">
        <f>IF(S103,S103/S$219*100,0)</f>
        <v>130.67590774998271</v>
      </c>
      <c r="V103" s="60"/>
      <c r="W103" s="69">
        <v>1841575</v>
      </c>
      <c r="X103" s="60"/>
      <c r="Y103" s="65">
        <f>(W103/$BL103)</f>
        <v>116.19502807748123</v>
      </c>
      <c r="Z103" s="60"/>
      <c r="AA103" s="65">
        <f>IF(Y103,Y103/Y$219*100,0)</f>
        <v>73.437690702595674</v>
      </c>
      <c r="AB103" s="60"/>
      <c r="AC103" s="69">
        <v>5492042</v>
      </c>
      <c r="AD103" s="60"/>
      <c r="AE103" s="65">
        <f>(AC103/$BL103)</f>
        <v>346.52293520095907</v>
      </c>
      <c r="AF103" s="60"/>
      <c r="AG103" s="65">
        <f>IF(AE103,AE103/AE$219*100,0)</f>
        <v>82.688544492665997</v>
      </c>
      <c r="AH103" s="99"/>
      <c r="AI103" s="60"/>
      <c r="AJ103" s="69">
        <v>22510667</v>
      </c>
      <c r="AK103" s="60"/>
      <c r="AL103" s="65">
        <f>(AJ103/$BL103)</f>
        <v>1420.3209666224998</v>
      </c>
      <c r="AM103" s="60"/>
      <c r="AN103" s="65">
        <f>IF(AL103,AL103/AL$219*100,0)</f>
        <v>66.366467822998672</v>
      </c>
      <c r="AO103" s="60"/>
      <c r="AP103" s="69">
        <v>448226</v>
      </c>
      <c r="AQ103" s="60"/>
      <c r="AR103" s="65">
        <f>(AP103/$BL103)</f>
        <v>28.281027194144741</v>
      </c>
      <c r="AS103" s="60"/>
      <c r="AT103" s="65">
        <f>IF(AR103,AR103/AR$219*100,0)</f>
        <v>31.498441693706358</v>
      </c>
      <c r="AU103" s="60"/>
      <c r="AV103" s="69">
        <v>822512</v>
      </c>
      <c r="AW103" s="60"/>
      <c r="AX103" s="65">
        <f>(AV103/$BL103)</f>
        <v>51.896775821818409</v>
      </c>
      <c r="AY103" s="60"/>
      <c r="AZ103" s="65">
        <f>IF(AX103,AX103/AX$219*100,0)</f>
        <v>30.117454810605992</v>
      </c>
      <c r="BA103" s="60"/>
      <c r="BB103" s="69">
        <v>0</v>
      </c>
      <c r="BC103" s="60"/>
      <c r="BD103" s="65">
        <f>(BB103/$BL103)</f>
        <v>0</v>
      </c>
      <c r="BE103" s="60"/>
      <c r="BF103" s="65">
        <f>IF(BD103,BD103/BD$219*100,0)</f>
        <v>0</v>
      </c>
      <c r="BG103" s="60"/>
      <c r="BH103" s="69">
        <f>(E103+K103+Q103+W103+AC103+AJ103+AP103+AV103+BB103)</f>
        <v>47741281</v>
      </c>
      <c r="BI103" s="60"/>
      <c r="BJ103" s="47">
        <v>13</v>
      </c>
      <c r="BK103" s="60"/>
      <c r="BL103" s="96">
        <v>15849</v>
      </c>
      <c r="BM103" s="60"/>
      <c r="BN103" s="96">
        <f>IF(E103,BL103,0)</f>
        <v>15849</v>
      </c>
      <c r="BO103" s="60"/>
      <c r="BP103" s="96">
        <f>IF(K103,BL103,0)</f>
        <v>15849</v>
      </c>
      <c r="BQ103" s="60"/>
      <c r="BR103" s="96">
        <f>IF(Q103,BL103,0)</f>
        <v>15849</v>
      </c>
      <c r="BS103" s="60"/>
      <c r="BT103" s="96">
        <f>IF(W103,BL103,0)</f>
        <v>15849</v>
      </c>
      <c r="BU103" s="60"/>
      <c r="BV103" s="96">
        <f>IF(AC103,BL103,0)</f>
        <v>15849</v>
      </c>
      <c r="BW103" s="60"/>
      <c r="BX103" s="96">
        <f>IF(AJ103,BL103,0)</f>
        <v>15849</v>
      </c>
      <c r="BY103" s="60"/>
      <c r="BZ103" s="96">
        <f>IF(AP103,BL103,0)</f>
        <v>15849</v>
      </c>
      <c r="CA103" s="60"/>
      <c r="CB103" s="96">
        <f>IF(AV103,BL103,0)</f>
        <v>15849</v>
      </c>
      <c r="CC103" s="60"/>
      <c r="CD103" s="96">
        <f>IF(BB103,$BL103,0)</f>
        <v>0</v>
      </c>
    </row>
    <row r="104" spans="1:82" ht="8.85" customHeight="1" x14ac:dyDescent="0.3">
      <c r="A104" s="47">
        <v>14</v>
      </c>
      <c r="B104" s="98"/>
      <c r="C104" s="47" t="s">
        <v>138</v>
      </c>
      <c r="D104" s="60"/>
      <c r="E104" s="69">
        <v>2268873</v>
      </c>
      <c r="F104" s="60"/>
      <c r="G104" s="65">
        <f>(E104/$BL104)</f>
        <v>111.46514369933678</v>
      </c>
      <c r="H104" s="60"/>
      <c r="I104" s="65">
        <f>IF(G104,G104/G$219*100,0)</f>
        <v>74.695569848495651</v>
      </c>
      <c r="J104" s="60"/>
      <c r="K104" s="69">
        <v>2504709</v>
      </c>
      <c r="L104" s="60"/>
      <c r="M104" s="65">
        <f>(K104/$BL104)</f>
        <v>123.05128960943257</v>
      </c>
      <c r="N104" s="60"/>
      <c r="O104" s="65">
        <f>IF(M104,M104/M$219*100,0)</f>
        <v>195.07496659946037</v>
      </c>
      <c r="P104" s="60"/>
      <c r="Q104" s="69">
        <v>8852534</v>
      </c>
      <c r="R104" s="60"/>
      <c r="S104" s="65">
        <f>(Q104/$BL104)</f>
        <v>434.90709899287646</v>
      </c>
      <c r="T104" s="60"/>
      <c r="U104" s="65">
        <f>IF(S104,S104/S$219*100,0)</f>
        <v>72.586456932478427</v>
      </c>
      <c r="V104" s="60"/>
      <c r="W104" s="69">
        <v>7382221</v>
      </c>
      <c r="X104" s="60"/>
      <c r="Y104" s="65">
        <f>(W104/$BL104)</f>
        <v>362.67359371161876</v>
      </c>
      <c r="Z104" s="60"/>
      <c r="AA104" s="65">
        <f>IF(Y104,Y104/Y$219*100,0)</f>
        <v>229.21730509185525</v>
      </c>
      <c r="AB104" s="60"/>
      <c r="AC104" s="69">
        <v>15041683</v>
      </c>
      <c r="AD104" s="60"/>
      <c r="AE104" s="65">
        <f>(AC104/$BL104)</f>
        <v>738.96747727830996</v>
      </c>
      <c r="AF104" s="60"/>
      <c r="AG104" s="65">
        <f>IF(AE104,AE104/AE$219*100,0)</f>
        <v>176.33506736898829</v>
      </c>
      <c r="AH104" s="99"/>
      <c r="AI104" s="60"/>
      <c r="AJ104" s="69">
        <v>33777882</v>
      </c>
      <c r="AK104" s="60"/>
      <c r="AL104" s="65">
        <f>(AJ104/$BL104)</f>
        <v>1659.439056742815</v>
      </c>
      <c r="AM104" s="60"/>
      <c r="AN104" s="65">
        <f>IF(AL104,AL104/AL$219*100,0)</f>
        <v>77.539592353860186</v>
      </c>
      <c r="AO104" s="60"/>
      <c r="AP104" s="69">
        <v>1147650</v>
      </c>
      <c r="AQ104" s="60"/>
      <c r="AR104" s="65">
        <f>(AP104/$BL104)</f>
        <v>56.381724392041271</v>
      </c>
      <c r="AS104" s="60"/>
      <c r="AT104" s="65">
        <f>IF(AR104,AR104/AR$219*100,0)</f>
        <v>62.79603799967424</v>
      </c>
      <c r="AU104" s="60"/>
      <c r="AV104" s="69">
        <v>6239430</v>
      </c>
      <c r="AW104" s="60"/>
      <c r="AX104" s="65">
        <f>(AV104/$BL104)</f>
        <v>306.53058216654387</v>
      </c>
      <c r="AY104" s="60"/>
      <c r="AZ104" s="65">
        <f>IF(AX104,AX104/AX$219*100,0)</f>
        <v>177.89006754805669</v>
      </c>
      <c r="BA104" s="60"/>
      <c r="BB104" s="69">
        <v>0</v>
      </c>
      <c r="BC104" s="60"/>
      <c r="BD104" s="65">
        <f>(BB104/$BL104)</f>
        <v>0</v>
      </c>
      <c r="BE104" s="60"/>
      <c r="BF104" s="65">
        <f>IF(BD104,BD104/BD$219*100,0)</f>
        <v>0</v>
      </c>
      <c r="BG104" s="60"/>
      <c r="BH104" s="69">
        <f>(E104+K104+Q104+W104+AC104+AJ104+AP104+AV104+BB104)</f>
        <v>77214982</v>
      </c>
      <c r="BI104" s="60"/>
      <c r="BJ104" s="47">
        <v>14</v>
      </c>
      <c r="BK104" s="60"/>
      <c r="BL104" s="96">
        <v>20355</v>
      </c>
      <c r="BM104" s="60"/>
      <c r="BN104" s="96">
        <f>IF(E104,BL104,0)</f>
        <v>20355</v>
      </c>
      <c r="BO104" s="60"/>
      <c r="BP104" s="96">
        <f>IF(K104,BL104,0)</f>
        <v>20355</v>
      </c>
      <c r="BQ104" s="60"/>
      <c r="BR104" s="96">
        <f>IF(Q104,BL104,0)</f>
        <v>20355</v>
      </c>
      <c r="BS104" s="60"/>
      <c r="BT104" s="96">
        <f>IF(W104,BL104,0)</f>
        <v>20355</v>
      </c>
      <c r="BU104" s="60"/>
      <c r="BV104" s="96">
        <f>IF(AC104,BL104,0)</f>
        <v>20355</v>
      </c>
      <c r="BW104" s="60"/>
      <c r="BX104" s="96">
        <f>IF(AJ104,BL104,0)</f>
        <v>20355</v>
      </c>
      <c r="BY104" s="60"/>
      <c r="BZ104" s="96">
        <f>IF(AP104,BL104,0)</f>
        <v>20355</v>
      </c>
      <c r="CA104" s="60"/>
      <c r="CB104" s="96">
        <f>IF(AV104,BL104,0)</f>
        <v>20355</v>
      </c>
      <c r="CC104" s="60"/>
      <c r="CD104" s="96">
        <f>IF(BB104,$BL104,0)</f>
        <v>0</v>
      </c>
    </row>
    <row r="105" spans="1:82" ht="8.85" customHeight="1" x14ac:dyDescent="0.3">
      <c r="A105" s="47">
        <v>15</v>
      </c>
      <c r="B105" s="98"/>
      <c r="C105" s="47" t="s">
        <v>139</v>
      </c>
      <c r="D105" s="60"/>
      <c r="E105" s="69">
        <v>2321334</v>
      </c>
      <c r="F105" s="60"/>
      <c r="G105" s="65">
        <f>(E105/$BL105)</f>
        <v>137.97753209700429</v>
      </c>
      <c r="H105" s="60"/>
      <c r="I105" s="65">
        <f>IF(G105,G105/G$219*100,0)</f>
        <v>92.462181846504535</v>
      </c>
      <c r="J105" s="60"/>
      <c r="K105" s="69">
        <v>1294520</v>
      </c>
      <c r="L105" s="60"/>
      <c r="M105" s="65">
        <f>(K105/$BL105)</f>
        <v>76.94484070375654</v>
      </c>
      <c r="N105" s="60"/>
      <c r="O105" s="65">
        <f>IF(M105,M105/M$219*100,0)</f>
        <v>121.98175474575037</v>
      </c>
      <c r="P105" s="60"/>
      <c r="Q105" s="69">
        <v>6594444</v>
      </c>
      <c r="R105" s="60"/>
      <c r="S105" s="65">
        <f>(Q105/$BL105)</f>
        <v>391.96647646219685</v>
      </c>
      <c r="T105" s="60"/>
      <c r="U105" s="65">
        <f>IF(S105,S105/S$219*100,0)</f>
        <v>65.419621405546636</v>
      </c>
      <c r="V105" s="60"/>
      <c r="W105" s="69">
        <v>2339175</v>
      </c>
      <c r="X105" s="60"/>
      <c r="Y105" s="65">
        <f>(W105/$BL105)</f>
        <v>139.0379814550642</v>
      </c>
      <c r="Z105" s="60"/>
      <c r="AA105" s="65">
        <f>IF(Y105,Y105/Y$219*100,0)</f>
        <v>87.874915535986446</v>
      </c>
      <c r="AB105" s="60"/>
      <c r="AC105" s="69">
        <v>6052139</v>
      </c>
      <c r="AD105" s="60"/>
      <c r="AE105" s="65">
        <f>(AC105/$BL105)</f>
        <v>359.73246552543986</v>
      </c>
      <c r="AF105" s="60"/>
      <c r="AG105" s="65">
        <f>IF(AE105,AE105/AE$219*100,0)</f>
        <v>85.840649952379962</v>
      </c>
      <c r="AH105" s="99"/>
      <c r="AI105" s="60"/>
      <c r="AJ105" s="69">
        <v>27300662</v>
      </c>
      <c r="AK105" s="60"/>
      <c r="AL105" s="65">
        <f>(AJ105/$BL105)</f>
        <v>1622.7212315739421</v>
      </c>
      <c r="AM105" s="60"/>
      <c r="AN105" s="65">
        <f>IF(AL105,AL105/AL$219*100,0)</f>
        <v>75.823901027838829</v>
      </c>
      <c r="AO105" s="60"/>
      <c r="AP105" s="69">
        <v>590927</v>
      </c>
      <c r="AQ105" s="60"/>
      <c r="AR105" s="65">
        <f>(AP105/$BL105)</f>
        <v>35.124048977650972</v>
      </c>
      <c r="AS105" s="60"/>
      <c r="AT105" s="65">
        <f>IF(AR105,AR105/AR$219*100,0)</f>
        <v>39.119965522273645</v>
      </c>
      <c r="AU105" s="60"/>
      <c r="AV105" s="69">
        <v>513005</v>
      </c>
      <c r="AW105" s="60"/>
      <c r="AX105" s="65">
        <f>(AV105/$BL105)</f>
        <v>30.492451260104612</v>
      </c>
      <c r="AY105" s="60"/>
      <c r="AZ105" s="65">
        <f>IF(AX105,AX105/AX$219*100,0)</f>
        <v>17.695801104174034</v>
      </c>
      <c r="BA105" s="60"/>
      <c r="BB105" s="69">
        <v>0</v>
      </c>
      <c r="BC105" s="60"/>
      <c r="BD105" s="65">
        <f>(BB105/$BL105)</f>
        <v>0</v>
      </c>
      <c r="BE105" s="60"/>
      <c r="BF105" s="65">
        <f>IF(BD105,BD105/BD$219*100,0)</f>
        <v>0</v>
      </c>
      <c r="BG105" s="60"/>
      <c r="BH105" s="69">
        <f>(E105+K105+Q105+W105+AC105+AJ105+AP105+AV105+BB105)</f>
        <v>47006206</v>
      </c>
      <c r="BI105" s="60"/>
      <c r="BJ105" s="47">
        <v>15</v>
      </c>
      <c r="BK105" s="60"/>
      <c r="BL105" s="96">
        <v>16824</v>
      </c>
      <c r="BM105" s="60"/>
      <c r="BN105" s="96">
        <f>IF(E105,BL105,0)</f>
        <v>16824</v>
      </c>
      <c r="BO105" s="60"/>
      <c r="BP105" s="96">
        <f>IF(K105,BL105,0)</f>
        <v>16824</v>
      </c>
      <c r="BQ105" s="60"/>
      <c r="BR105" s="96">
        <f>IF(Q105,BL105,0)</f>
        <v>16824</v>
      </c>
      <c r="BS105" s="60"/>
      <c r="BT105" s="96">
        <f>IF(W105,BL105,0)</f>
        <v>16824</v>
      </c>
      <c r="BU105" s="60"/>
      <c r="BV105" s="96">
        <f>IF(AC105,BL105,0)</f>
        <v>16824</v>
      </c>
      <c r="BW105" s="60"/>
      <c r="BX105" s="96">
        <f>IF(AJ105,BL105,0)</f>
        <v>16824</v>
      </c>
      <c r="BY105" s="60"/>
      <c r="BZ105" s="96">
        <f>IF(AP105,BL105,0)</f>
        <v>16824</v>
      </c>
      <c r="CA105" s="60"/>
      <c r="CB105" s="96">
        <f>IF(AV105,BL105,0)</f>
        <v>16824</v>
      </c>
      <c r="CC105" s="60"/>
      <c r="CD105" s="96">
        <f>IF(BB105,$BL105,0)</f>
        <v>0</v>
      </c>
    </row>
    <row r="106" spans="1:82" ht="8.85" customHeight="1" x14ac:dyDescent="0.3">
      <c r="A106" s="71"/>
      <c r="B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71"/>
      <c r="BK106" s="60"/>
      <c r="BL106" s="92"/>
      <c r="BM106" s="60"/>
      <c r="BN106" s="60"/>
      <c r="BO106" s="60"/>
      <c r="BP106" s="60"/>
      <c r="BQ106" s="60"/>
      <c r="BR106" s="60"/>
      <c r="BS106" s="60"/>
      <c r="BT106" s="60"/>
      <c r="BU106" s="60"/>
      <c r="BV106" s="60"/>
      <c r="BW106" s="60"/>
      <c r="BX106" s="60"/>
      <c r="BY106" s="60"/>
      <c r="BZ106" s="60"/>
      <c r="CA106" s="60"/>
      <c r="CB106" s="60"/>
      <c r="CC106" s="60"/>
      <c r="CD106" s="60"/>
    </row>
    <row r="107" spans="1:82" ht="8.85" customHeight="1" x14ac:dyDescent="0.3">
      <c r="A107" s="47">
        <v>16</v>
      </c>
      <c r="B107" s="98"/>
      <c r="C107" s="47" t="s">
        <v>140</v>
      </c>
      <c r="D107" s="60"/>
      <c r="E107" s="69">
        <v>6481867</v>
      </c>
      <c r="F107" s="60"/>
      <c r="G107" s="65">
        <f>(E107/$BL107)</f>
        <v>116.37939887963229</v>
      </c>
      <c r="H107" s="60"/>
      <c r="I107" s="65">
        <f>IF(G107,G107/G$219*100,0)</f>
        <v>77.988734679137508</v>
      </c>
      <c r="J107" s="60"/>
      <c r="K107" s="69">
        <v>2573966</v>
      </c>
      <c r="L107" s="60"/>
      <c r="M107" s="65">
        <f>(K107/$BL107)</f>
        <v>46.214557598391266</v>
      </c>
      <c r="N107" s="60"/>
      <c r="O107" s="65">
        <f>IF(M107,M107/M$219*100,0)</f>
        <v>73.264598108071681</v>
      </c>
      <c r="P107" s="60"/>
      <c r="Q107" s="69">
        <v>19754101</v>
      </c>
      <c r="R107" s="60"/>
      <c r="S107" s="65">
        <f>(Q107/$BL107)</f>
        <v>354.67719405343291</v>
      </c>
      <c r="T107" s="60"/>
      <c r="U107" s="65">
        <f>IF(S107,S107/S$219*100,0)</f>
        <v>59.196000549794391</v>
      </c>
      <c r="V107" s="60"/>
      <c r="W107" s="69">
        <v>7200822</v>
      </c>
      <c r="X107" s="60"/>
      <c r="Y107" s="65">
        <f>(W107/$BL107)</f>
        <v>129.28795604711289</v>
      </c>
      <c r="Z107" s="60"/>
      <c r="AA107" s="65">
        <f>IF(Y107,Y107/Y$219*100,0)</f>
        <v>81.712695326580231</v>
      </c>
      <c r="AB107" s="60"/>
      <c r="AC107" s="69">
        <v>20731941</v>
      </c>
      <c r="AD107" s="60"/>
      <c r="AE107" s="65">
        <f>(AC107/$BL107)</f>
        <v>372.23393062338408</v>
      </c>
      <c r="AF107" s="60"/>
      <c r="AG107" s="65">
        <f>IF(AE107,AE107/AE$219*100,0)</f>
        <v>88.8237943505289</v>
      </c>
      <c r="AH107" s="99"/>
      <c r="AI107" s="60"/>
      <c r="AJ107" s="69">
        <v>93571150</v>
      </c>
      <c r="AK107" s="60"/>
      <c r="AL107" s="65">
        <f>(AJ107/$BL107)</f>
        <v>1680.0335751220914</v>
      </c>
      <c r="AM107" s="60"/>
      <c r="AN107" s="65">
        <f>IF(AL107,AL107/AL$219*100,0)</f>
        <v>78.501899799478338</v>
      </c>
      <c r="AO107" s="60"/>
      <c r="AP107" s="69">
        <v>1620110</v>
      </c>
      <c r="AQ107" s="60"/>
      <c r="AR107" s="65">
        <f>(AP107/$BL107)</f>
        <v>29.088444412525135</v>
      </c>
      <c r="AS107" s="60"/>
      <c r="AT107" s="65">
        <f>IF(AR107,AR107/AR$219*100,0)</f>
        <v>32.397715401166138</v>
      </c>
      <c r="AU107" s="60"/>
      <c r="AV107" s="69">
        <v>1373394</v>
      </c>
      <c r="AW107" s="60"/>
      <c r="AX107" s="65">
        <f>(AV107/$BL107)</f>
        <v>24.658754668198792</v>
      </c>
      <c r="AY107" s="60"/>
      <c r="AZ107" s="65">
        <f>IF(AX107,AX107/AX$219*100,0)</f>
        <v>14.310309602953572</v>
      </c>
      <c r="BA107" s="60"/>
      <c r="BB107" s="69">
        <v>0</v>
      </c>
      <c r="BC107" s="60"/>
      <c r="BD107" s="65">
        <f>(BB107/$BL107)</f>
        <v>0</v>
      </c>
      <c r="BE107" s="60"/>
      <c r="BF107" s="65">
        <f>IF(BD107,BD107/BD$219*100,0)</f>
        <v>0</v>
      </c>
      <c r="BG107" s="60"/>
      <c r="BH107" s="69">
        <f>(E107+K107+Q107+W107+AC107+AJ107+AP107+AV107+BB107)</f>
        <v>153307351</v>
      </c>
      <c r="BI107" s="60"/>
      <c r="BJ107" s="47">
        <v>16</v>
      </c>
      <c r="BK107" s="60"/>
      <c r="BL107" s="96">
        <v>55696</v>
      </c>
      <c r="BM107" s="60"/>
      <c r="BN107" s="96">
        <f>IF(E107,BL107,0)</f>
        <v>55696</v>
      </c>
      <c r="BO107" s="60"/>
      <c r="BP107" s="96">
        <f>IF(K107,BL107,0)</f>
        <v>55696</v>
      </c>
      <c r="BQ107" s="60"/>
      <c r="BR107" s="96">
        <f>IF(Q107,BL107,0)</f>
        <v>55696</v>
      </c>
      <c r="BS107" s="60"/>
      <c r="BT107" s="96">
        <f>IF(W107,BL107,0)</f>
        <v>55696</v>
      </c>
      <c r="BU107" s="60"/>
      <c r="BV107" s="96">
        <f>IF(AC107,BL107,0)</f>
        <v>55696</v>
      </c>
      <c r="BW107" s="60"/>
      <c r="BX107" s="96">
        <f>IF(AJ107,BL107,0)</f>
        <v>55696</v>
      </c>
      <c r="BY107" s="60"/>
      <c r="BZ107" s="96">
        <f>IF(AP107,BL107,0)</f>
        <v>55696</v>
      </c>
      <c r="CA107" s="60"/>
      <c r="CB107" s="96">
        <f>IF(AV107,BL107,0)</f>
        <v>55696</v>
      </c>
      <c r="CC107" s="60"/>
      <c r="CD107" s="96">
        <f>IF(BB107,$BL107,0)</f>
        <v>0</v>
      </c>
    </row>
    <row r="108" spans="1:82" ht="8.85" customHeight="1" x14ac:dyDescent="0.3">
      <c r="A108" s="47">
        <v>17</v>
      </c>
      <c r="B108" s="98"/>
      <c r="C108" s="47" t="s">
        <v>141</v>
      </c>
      <c r="D108" s="60"/>
      <c r="E108" s="69">
        <v>4706689</v>
      </c>
      <c r="F108" s="60"/>
      <c r="G108" s="65">
        <f>(E108/$BL108)</f>
        <v>152.3841421957458</v>
      </c>
      <c r="H108" s="60"/>
      <c r="I108" s="65">
        <f>IF(G108,G108/G$219*100,0)</f>
        <v>102.11641020163285</v>
      </c>
      <c r="J108" s="60"/>
      <c r="K108" s="69">
        <v>2079252</v>
      </c>
      <c r="L108" s="60"/>
      <c r="M108" s="65">
        <f>(K108/$BL108)</f>
        <v>67.31803023925923</v>
      </c>
      <c r="N108" s="60"/>
      <c r="O108" s="65">
        <f>IF(M108,M108/M$219*100,0)</f>
        <v>106.72023464480871</v>
      </c>
      <c r="P108" s="60"/>
      <c r="Q108" s="69">
        <v>17553982</v>
      </c>
      <c r="R108" s="60"/>
      <c r="S108" s="65">
        <f>(Q108/$BL108)</f>
        <v>568.32913523488844</v>
      </c>
      <c r="T108" s="60"/>
      <c r="U108" s="65">
        <f>IF(S108,S108/S$219*100,0)</f>
        <v>94.854736548863826</v>
      </c>
      <c r="V108" s="60"/>
      <c r="W108" s="69">
        <v>7599657</v>
      </c>
      <c r="X108" s="60"/>
      <c r="Y108" s="65">
        <f>(W108/$BL108)</f>
        <v>246.04710719720271</v>
      </c>
      <c r="Z108" s="60"/>
      <c r="AA108" s="65">
        <f>IF(Y108,Y108/Y$219*100,0)</f>
        <v>155.50692362299446</v>
      </c>
      <c r="AB108" s="60"/>
      <c r="AC108" s="69">
        <v>9075767</v>
      </c>
      <c r="AD108" s="60"/>
      <c r="AE108" s="65">
        <f>(AC108/$BL108)</f>
        <v>293.83776346035546</v>
      </c>
      <c r="AF108" s="60"/>
      <c r="AG108" s="65">
        <f>IF(AE108,AE108/AE$219*100,0)</f>
        <v>70.116620025241616</v>
      </c>
      <c r="AH108" s="99"/>
      <c r="AI108" s="60"/>
      <c r="AJ108" s="69">
        <v>50018331</v>
      </c>
      <c r="AK108" s="60"/>
      <c r="AL108" s="65">
        <f>(AJ108/$BL108)</f>
        <v>1619.3975135170135</v>
      </c>
      <c r="AM108" s="60"/>
      <c r="AN108" s="65">
        <f>IF(AL108,AL108/AL$219*100,0)</f>
        <v>75.668595690058453</v>
      </c>
      <c r="AO108" s="60"/>
      <c r="AP108" s="69">
        <v>926271</v>
      </c>
      <c r="AQ108" s="60"/>
      <c r="AR108" s="65">
        <f>(AP108/$BL108)</f>
        <v>29.989024508692978</v>
      </c>
      <c r="AS108" s="60"/>
      <c r="AT108" s="65">
        <f>IF(AR108,AR108/AR$219*100,0)</f>
        <v>33.400750738423206</v>
      </c>
      <c r="AU108" s="60"/>
      <c r="AV108" s="69">
        <v>1731653</v>
      </c>
      <c r="AW108" s="60"/>
      <c r="AX108" s="65">
        <f>(AV108/$BL108)</f>
        <v>56.064137015572896</v>
      </c>
      <c r="AY108" s="60"/>
      <c r="AZ108" s="65">
        <f>IF(AX108,AX108/AX$219*100,0)</f>
        <v>32.535915503873312</v>
      </c>
      <c r="BA108" s="60"/>
      <c r="BB108" s="69">
        <v>0</v>
      </c>
      <c r="BC108" s="60"/>
      <c r="BD108" s="65">
        <f>(BB108/$BL108)</f>
        <v>0</v>
      </c>
      <c r="BE108" s="60"/>
      <c r="BF108" s="65">
        <f>IF(BD108,BD108/BD$219*100,0)</f>
        <v>0</v>
      </c>
      <c r="BG108" s="60"/>
      <c r="BH108" s="69">
        <f>(E108+K108+Q108+W108+AC108+AJ108+AP108+AV108+BB108)</f>
        <v>93691602</v>
      </c>
      <c r="BI108" s="60"/>
      <c r="BJ108" s="47">
        <v>17</v>
      </c>
      <c r="BK108" s="60"/>
      <c r="BL108" s="96">
        <v>30887</v>
      </c>
      <c r="BM108" s="60"/>
      <c r="BN108" s="96">
        <f>IF(E108,BL108,0)</f>
        <v>30887</v>
      </c>
      <c r="BO108" s="60"/>
      <c r="BP108" s="96">
        <f>IF(K108,BL108,0)</f>
        <v>30887</v>
      </c>
      <c r="BQ108" s="60"/>
      <c r="BR108" s="96">
        <f>IF(Q108,BL108,0)</f>
        <v>30887</v>
      </c>
      <c r="BS108" s="60"/>
      <c r="BT108" s="96">
        <f>IF(W108,BL108,0)</f>
        <v>30887</v>
      </c>
      <c r="BU108" s="60"/>
      <c r="BV108" s="96">
        <f>IF(AC108,BL108,0)</f>
        <v>30887</v>
      </c>
      <c r="BW108" s="60"/>
      <c r="BX108" s="96">
        <f>IF(AJ108,BL108,0)</f>
        <v>30887</v>
      </c>
      <c r="BY108" s="60"/>
      <c r="BZ108" s="96">
        <f>IF(AP108,BL108,0)</f>
        <v>30887</v>
      </c>
      <c r="CA108" s="60"/>
      <c r="CB108" s="96">
        <f>IF(AV108,BL108,0)</f>
        <v>30887</v>
      </c>
      <c r="CC108" s="60"/>
      <c r="CD108" s="96">
        <f>IF(BB108,$BL108,0)</f>
        <v>0</v>
      </c>
    </row>
    <row r="109" spans="1:82" ht="8.85" customHeight="1" x14ac:dyDescent="0.3">
      <c r="A109" s="47">
        <v>18</v>
      </c>
      <c r="B109" s="98"/>
      <c r="C109" s="47" t="s">
        <v>142</v>
      </c>
      <c r="D109" s="60"/>
      <c r="E109" s="69">
        <v>2495469</v>
      </c>
      <c r="F109" s="60"/>
      <c r="G109" s="65">
        <f>(E109/$BL109)</f>
        <v>85.59317441262219</v>
      </c>
      <c r="H109" s="60"/>
      <c r="I109" s="65">
        <f>IF(G109,G109/G$219*100,0)</f>
        <v>57.358118652212653</v>
      </c>
      <c r="J109" s="60"/>
      <c r="K109" s="69">
        <v>1560760</v>
      </c>
      <c r="L109" s="60"/>
      <c r="M109" s="65">
        <f>(K109/$BL109)</f>
        <v>53.533184702452409</v>
      </c>
      <c r="N109" s="60"/>
      <c r="O109" s="65">
        <f>IF(M109,M109/M$219*100,0)</f>
        <v>84.866922166682699</v>
      </c>
      <c r="P109" s="60"/>
      <c r="Q109" s="69">
        <v>12500141</v>
      </c>
      <c r="R109" s="60"/>
      <c r="S109" s="65">
        <f>(Q109/$BL109)</f>
        <v>428.74776196192761</v>
      </c>
      <c r="T109" s="60"/>
      <c r="U109" s="65">
        <f>IF(S109,S109/S$219*100,0)</f>
        <v>71.558457037409084</v>
      </c>
      <c r="V109" s="60"/>
      <c r="W109" s="69">
        <v>1603980</v>
      </c>
      <c r="X109" s="60"/>
      <c r="Y109" s="65">
        <f>(W109/$BL109)</f>
        <v>55.015606242497</v>
      </c>
      <c r="Z109" s="60"/>
      <c r="AA109" s="65">
        <f>IF(Y109,Y109/Y$219*100,0)</f>
        <v>34.771015093332437</v>
      </c>
      <c r="AB109" s="60"/>
      <c r="AC109" s="69">
        <v>20862997</v>
      </c>
      <c r="AD109" s="60"/>
      <c r="AE109" s="65">
        <f>(AC109/$BL109)</f>
        <v>715.58898988166698</v>
      </c>
      <c r="AF109" s="60"/>
      <c r="AG109" s="65">
        <f>IF(AE109,AE109/AE$219*100,0)</f>
        <v>170.75640893430932</v>
      </c>
      <c r="AH109" s="99"/>
      <c r="AI109" s="60"/>
      <c r="AJ109" s="69">
        <v>45901891</v>
      </c>
      <c r="AK109" s="60"/>
      <c r="AL109" s="65">
        <f>(AJ109/$BL109)</f>
        <v>1574.4088835534214</v>
      </c>
      <c r="AM109" s="60"/>
      <c r="AN109" s="65">
        <f>IF(AL109,AL109/AL$219*100,0)</f>
        <v>73.566439534482171</v>
      </c>
      <c r="AO109" s="60"/>
      <c r="AP109" s="69">
        <v>927241</v>
      </c>
      <c r="AQ109" s="60"/>
      <c r="AR109" s="65">
        <f>(AP109/$BL109)</f>
        <v>31.803841536614645</v>
      </c>
      <c r="AS109" s="60"/>
      <c r="AT109" s="65">
        <f>IF(AR109,AR109/AR$219*100,0)</f>
        <v>35.422031929743277</v>
      </c>
      <c r="AU109" s="60"/>
      <c r="AV109" s="69">
        <v>1539575</v>
      </c>
      <c r="AW109" s="60"/>
      <c r="AX109" s="65">
        <f>(AV109/$BL109)</f>
        <v>52.806551191905335</v>
      </c>
      <c r="AY109" s="60"/>
      <c r="AZ109" s="65">
        <f>IF(AX109,AX109/AX$219*100,0)</f>
        <v>30.64542823790465</v>
      </c>
      <c r="BA109" s="60"/>
      <c r="BB109" s="69">
        <v>0</v>
      </c>
      <c r="BC109" s="60"/>
      <c r="BD109" s="65">
        <f>(BB109/$BL109)</f>
        <v>0</v>
      </c>
      <c r="BE109" s="60"/>
      <c r="BF109" s="65">
        <f>IF(BD109,BD109/BD$219*100,0)</f>
        <v>0</v>
      </c>
      <c r="BG109" s="60"/>
      <c r="BH109" s="69">
        <f>(E109+K109+Q109+W109+AC109+AJ109+AP109+AV109+BB109)</f>
        <v>87392054</v>
      </c>
      <c r="BI109" s="60"/>
      <c r="BJ109" s="47">
        <v>18</v>
      </c>
      <c r="BK109" s="60"/>
      <c r="BL109" s="96">
        <v>29155</v>
      </c>
      <c r="BM109" s="60"/>
      <c r="BN109" s="96">
        <f>IF(E109,BL109,0)</f>
        <v>29155</v>
      </c>
      <c r="BO109" s="60"/>
      <c r="BP109" s="96">
        <f>IF(K109,BL109,0)</f>
        <v>29155</v>
      </c>
      <c r="BQ109" s="60"/>
      <c r="BR109" s="96">
        <f>IF(Q109,BL109,0)</f>
        <v>29155</v>
      </c>
      <c r="BS109" s="60"/>
      <c r="BT109" s="96">
        <f>IF(W109,BL109,0)</f>
        <v>29155</v>
      </c>
      <c r="BU109" s="60"/>
      <c r="BV109" s="96">
        <f>IF(AC109,BL109,0)</f>
        <v>29155</v>
      </c>
      <c r="BW109" s="60"/>
      <c r="BX109" s="96">
        <f>IF(AJ109,BL109,0)</f>
        <v>29155</v>
      </c>
      <c r="BY109" s="60"/>
      <c r="BZ109" s="96">
        <f>IF(AP109,BL109,0)</f>
        <v>29155</v>
      </c>
      <c r="CA109" s="60"/>
      <c r="CB109" s="96">
        <f>IF(AV109,BL109,0)</f>
        <v>29155</v>
      </c>
      <c r="CC109" s="60"/>
      <c r="CD109" s="96">
        <f>IF(BB109,$BL109,0)</f>
        <v>0</v>
      </c>
    </row>
    <row r="110" spans="1:82" ht="8.85" customHeight="1" x14ac:dyDescent="0.3">
      <c r="A110" s="47">
        <v>19</v>
      </c>
      <c r="B110" s="98"/>
      <c r="C110" s="47" t="s">
        <v>143</v>
      </c>
      <c r="D110" s="60"/>
      <c r="E110" s="69">
        <v>3208130</v>
      </c>
      <c r="F110" s="60"/>
      <c r="G110" s="65">
        <f>(E110/$BL110)</f>
        <v>473.66455042078843</v>
      </c>
      <c r="H110" s="60"/>
      <c r="I110" s="65">
        <f>IF(G110,G110/G$219*100,0)</f>
        <v>317.41441617073713</v>
      </c>
      <c r="J110" s="60"/>
      <c r="K110" s="69">
        <v>755934</v>
      </c>
      <c r="L110" s="60"/>
      <c r="M110" s="65">
        <f>(K110/$BL110)</f>
        <v>111.60992174811753</v>
      </c>
      <c r="N110" s="60"/>
      <c r="O110" s="65">
        <f>IF(M110,M110/M$219*100,0)</f>
        <v>176.93680274532809</v>
      </c>
      <c r="P110" s="60"/>
      <c r="Q110" s="69">
        <v>4092398</v>
      </c>
      <c r="R110" s="60"/>
      <c r="S110" s="65">
        <f>(Q110/$BL110)</f>
        <v>604.22235346227671</v>
      </c>
      <c r="T110" s="60"/>
      <c r="U110" s="65">
        <f>IF(S110,S110/S$219*100,0)</f>
        <v>100.84535280935638</v>
      </c>
      <c r="V110" s="60"/>
      <c r="W110" s="69">
        <v>1532763</v>
      </c>
      <c r="X110" s="60"/>
      <c r="Y110" s="65">
        <f>(W110/$BL110)</f>
        <v>226.30488705152811</v>
      </c>
      <c r="Z110" s="60"/>
      <c r="AA110" s="65">
        <f>IF(Y110,Y110/Y$219*100,0)</f>
        <v>143.0294271170869</v>
      </c>
      <c r="AB110" s="60"/>
      <c r="AC110" s="69">
        <v>2464260</v>
      </c>
      <c r="AD110" s="60"/>
      <c r="AE110" s="65">
        <f>(AC110/$BL110)</f>
        <v>363.83581869186474</v>
      </c>
      <c r="AF110" s="60"/>
      <c r="AG110" s="65">
        <f>IF(AE110,AE110/AE$219*100,0)</f>
        <v>86.819806788490311</v>
      </c>
      <c r="AH110" s="99"/>
      <c r="AI110" s="60"/>
      <c r="AJ110" s="69">
        <v>15365894</v>
      </c>
      <c r="AK110" s="60"/>
      <c r="AL110" s="65">
        <f>(AJ110/$BL110)</f>
        <v>2268.69836113982</v>
      </c>
      <c r="AM110" s="60"/>
      <c r="AN110" s="65">
        <f>IF(AL110,AL110/AL$219*100,0)</f>
        <v>106.00807868288953</v>
      </c>
      <c r="AO110" s="60"/>
      <c r="AP110" s="69">
        <v>577357</v>
      </c>
      <c r="AQ110" s="60"/>
      <c r="AR110" s="65">
        <f>(AP110/$BL110)</f>
        <v>85.243909641222501</v>
      </c>
      <c r="AS110" s="60"/>
      <c r="AT110" s="65">
        <f>IF(AR110,AR110/AR$219*100,0)</f>
        <v>94.941753676243025</v>
      </c>
      <c r="AU110" s="60"/>
      <c r="AV110" s="69">
        <v>360423</v>
      </c>
      <c r="AW110" s="60"/>
      <c r="AX110" s="65">
        <f>(AV110/$BL110)</f>
        <v>53.214675919090503</v>
      </c>
      <c r="AY110" s="60"/>
      <c r="AZ110" s="65">
        <f>IF(AX110,AX110/AX$219*100,0)</f>
        <v>30.882276824997845</v>
      </c>
      <c r="BA110" s="60"/>
      <c r="BB110" s="69">
        <v>0</v>
      </c>
      <c r="BC110" s="60"/>
      <c r="BD110" s="65">
        <f>(BB110/$BL110)</f>
        <v>0</v>
      </c>
      <c r="BE110" s="60"/>
      <c r="BF110" s="65">
        <f>IF(BD110,BD110/BD$219*100,0)</f>
        <v>0</v>
      </c>
      <c r="BG110" s="60"/>
      <c r="BH110" s="69">
        <f>(E110+K110+Q110+W110+AC110+AJ110+AP110+AV110+BB110)</f>
        <v>28357159</v>
      </c>
      <c r="BI110" s="60"/>
      <c r="BJ110" s="47">
        <v>19</v>
      </c>
      <c r="BK110" s="60"/>
      <c r="BL110" s="96">
        <v>6773</v>
      </c>
      <c r="BM110" s="60"/>
      <c r="BN110" s="96">
        <f>IF(E110,BL110,0)</f>
        <v>6773</v>
      </c>
      <c r="BO110" s="60"/>
      <c r="BP110" s="96">
        <f>IF(K110,BL110,0)</f>
        <v>6773</v>
      </c>
      <c r="BQ110" s="60"/>
      <c r="BR110" s="96">
        <f>IF(Q110,BL110,0)</f>
        <v>6773</v>
      </c>
      <c r="BS110" s="60"/>
      <c r="BT110" s="96">
        <f>IF(W110,BL110,0)</f>
        <v>6773</v>
      </c>
      <c r="BU110" s="60"/>
      <c r="BV110" s="96">
        <f>IF(AC110,BL110,0)</f>
        <v>6773</v>
      </c>
      <c r="BW110" s="60"/>
      <c r="BX110" s="96">
        <f>IF(AJ110,BL110,0)</f>
        <v>6773</v>
      </c>
      <c r="BY110" s="60"/>
      <c r="BZ110" s="96">
        <f>IF(AP110,BL110,0)</f>
        <v>6773</v>
      </c>
      <c r="CA110" s="60"/>
      <c r="CB110" s="96">
        <f>IF(AV110,BL110,0)</f>
        <v>6773</v>
      </c>
      <c r="CC110" s="60"/>
      <c r="CD110" s="96">
        <f>IF(BB110,$BL110,0)</f>
        <v>0</v>
      </c>
    </row>
    <row r="111" spans="1:82" ht="8.85" customHeight="1" x14ac:dyDescent="0.3">
      <c r="A111" s="47">
        <v>20</v>
      </c>
      <c r="B111" s="98"/>
      <c r="C111" s="47" t="s">
        <v>144</v>
      </c>
      <c r="D111" s="60"/>
      <c r="E111" s="69">
        <v>1997880</v>
      </c>
      <c r="F111" s="60"/>
      <c r="G111" s="65">
        <f>(E111/$BL111)</f>
        <v>173.29169919333853</v>
      </c>
      <c r="H111" s="60"/>
      <c r="I111" s="65">
        <f>IF(G111,G111/G$219*100,0)</f>
        <v>116.12708503902942</v>
      </c>
      <c r="J111" s="60"/>
      <c r="K111" s="69">
        <v>1029439</v>
      </c>
      <c r="L111" s="60"/>
      <c r="M111" s="65">
        <f>(K111/$BL111)</f>
        <v>89.291265504380263</v>
      </c>
      <c r="N111" s="60"/>
      <c r="O111" s="65">
        <f>IF(M111,M111/M$219*100,0)</f>
        <v>141.55471829004952</v>
      </c>
      <c r="P111" s="60"/>
      <c r="Q111" s="69">
        <v>4867904</v>
      </c>
      <c r="R111" s="60"/>
      <c r="S111" s="65">
        <f>(Q111/$BL111)</f>
        <v>422.23124295255445</v>
      </c>
      <c r="T111" s="60"/>
      <c r="U111" s="65">
        <f>IF(S111,S111/S$219*100,0)</f>
        <v>70.470843090616995</v>
      </c>
      <c r="V111" s="60"/>
      <c r="W111" s="69">
        <v>1400716</v>
      </c>
      <c r="X111" s="60"/>
      <c r="Y111" s="65">
        <f>(W111/$BL111)</f>
        <v>121.49501257697979</v>
      </c>
      <c r="Z111" s="60"/>
      <c r="AA111" s="65">
        <f>IF(Y111,Y111/Y$219*100,0)</f>
        <v>76.787391880370564</v>
      </c>
      <c r="AB111" s="60"/>
      <c r="AC111" s="69">
        <v>8522636</v>
      </c>
      <c r="AD111" s="60"/>
      <c r="AE111" s="65">
        <f>(AC111/$BL111)</f>
        <v>739.23462572642904</v>
      </c>
      <c r="AF111" s="60"/>
      <c r="AG111" s="65">
        <f>IF(AE111,AE111/AE$219*100,0)</f>
        <v>176.39881528895103</v>
      </c>
      <c r="AH111" s="99"/>
      <c r="AI111" s="60"/>
      <c r="AJ111" s="69">
        <v>21256403</v>
      </c>
      <c r="AK111" s="60"/>
      <c r="AL111" s="65">
        <f>(AJ111/$BL111)</f>
        <v>1843.7334547662417</v>
      </c>
      <c r="AM111" s="60"/>
      <c r="AN111" s="65">
        <f>IF(AL111,AL111/AL$219*100,0)</f>
        <v>86.151003805080052</v>
      </c>
      <c r="AO111" s="60"/>
      <c r="AP111" s="69">
        <v>424972</v>
      </c>
      <c r="AQ111" s="60"/>
      <c r="AR111" s="65">
        <f>(AP111/$BL111)</f>
        <v>36.861132795559023</v>
      </c>
      <c r="AS111" s="60"/>
      <c r="AT111" s="65">
        <f>IF(AR111,AR111/AR$219*100,0)</f>
        <v>41.054670120513478</v>
      </c>
      <c r="AU111" s="60"/>
      <c r="AV111" s="69">
        <v>507070</v>
      </c>
      <c r="AW111" s="60"/>
      <c r="AX111" s="65">
        <f>(AV111/$BL111)</f>
        <v>43.982132014918903</v>
      </c>
      <c r="AY111" s="60"/>
      <c r="AZ111" s="65">
        <f>IF(AX111,AX111/AX$219*100,0)</f>
        <v>25.524319236736225</v>
      </c>
      <c r="BA111" s="60"/>
      <c r="BB111" s="69">
        <v>0</v>
      </c>
      <c r="BC111" s="60"/>
      <c r="BD111" s="65">
        <f>(BB111/$BL111)</f>
        <v>0</v>
      </c>
      <c r="BE111" s="60"/>
      <c r="BF111" s="65">
        <f>IF(BD111,BD111/BD$219*100,0)</f>
        <v>0</v>
      </c>
      <c r="BG111" s="60"/>
      <c r="BH111" s="69">
        <f>(E111+K111+Q111+W111+AC111+AJ111+AP111+AV111+BB111)</f>
        <v>40007020</v>
      </c>
      <c r="BI111" s="60"/>
      <c r="BJ111" s="47">
        <v>20</v>
      </c>
      <c r="BK111" s="60"/>
      <c r="BL111" s="96">
        <v>11529</v>
      </c>
      <c r="BM111" s="60"/>
      <c r="BN111" s="96">
        <f>IF(E111,BL111,0)</f>
        <v>11529</v>
      </c>
      <c r="BO111" s="60"/>
      <c r="BP111" s="96">
        <f>IF(K111,BL111,0)</f>
        <v>11529</v>
      </c>
      <c r="BQ111" s="60"/>
      <c r="BR111" s="96">
        <f>IF(Q111,BL111,0)</f>
        <v>11529</v>
      </c>
      <c r="BS111" s="60"/>
      <c r="BT111" s="96">
        <f>IF(W111,BL111,0)</f>
        <v>11529</v>
      </c>
      <c r="BU111" s="60"/>
      <c r="BV111" s="96">
        <f>IF(AC111,BL111,0)</f>
        <v>11529</v>
      </c>
      <c r="BW111" s="60"/>
      <c r="BX111" s="96">
        <f>IF(AJ111,BL111,0)</f>
        <v>11529</v>
      </c>
      <c r="BY111" s="60"/>
      <c r="BZ111" s="96">
        <f>IF(AP111,BL111,0)</f>
        <v>11529</v>
      </c>
      <c r="CA111" s="60"/>
      <c r="CB111" s="96">
        <f>IF(AV111,BL111,0)</f>
        <v>11529</v>
      </c>
      <c r="CC111" s="60"/>
      <c r="CD111" s="96">
        <f>IF(BB111,$BL111,0)</f>
        <v>0</v>
      </c>
    </row>
    <row r="112" spans="1:82" ht="8.85" customHeight="1" x14ac:dyDescent="0.3">
      <c r="A112" s="71"/>
      <c r="B112" s="60"/>
      <c r="D112" s="60"/>
      <c r="E112" s="92"/>
      <c r="F112" s="60"/>
      <c r="G112" s="60"/>
      <c r="H112" s="60"/>
      <c r="I112" s="60"/>
      <c r="J112" s="60"/>
      <c r="K112" s="92"/>
      <c r="L112" s="60"/>
      <c r="M112" s="60"/>
      <c r="N112" s="60"/>
      <c r="O112" s="60"/>
      <c r="P112" s="60"/>
      <c r="Q112" s="92"/>
      <c r="R112" s="60"/>
      <c r="S112" s="60"/>
      <c r="T112" s="60"/>
      <c r="U112" s="60"/>
      <c r="V112" s="60"/>
      <c r="W112" s="92"/>
      <c r="X112" s="60"/>
      <c r="Y112" s="60"/>
      <c r="Z112" s="60"/>
      <c r="AA112" s="60"/>
      <c r="AB112" s="60"/>
      <c r="AC112" s="92"/>
      <c r="AD112" s="60"/>
      <c r="AE112" s="60"/>
      <c r="AF112" s="60"/>
      <c r="AG112" s="60"/>
      <c r="AH112" s="60"/>
      <c r="AI112" s="60"/>
      <c r="AJ112" s="92"/>
      <c r="AK112" s="60"/>
      <c r="AL112" s="60"/>
      <c r="AM112" s="60"/>
      <c r="AN112" s="60"/>
      <c r="AO112" s="60"/>
      <c r="AP112" s="92"/>
      <c r="AQ112" s="60"/>
      <c r="AR112" s="60"/>
      <c r="AS112" s="60"/>
      <c r="AT112" s="60"/>
      <c r="AU112" s="60"/>
      <c r="AV112" s="92"/>
      <c r="AW112" s="60"/>
      <c r="AX112" s="60"/>
      <c r="AY112" s="60"/>
      <c r="AZ112" s="60"/>
      <c r="BA112" s="60"/>
      <c r="BB112" s="60"/>
      <c r="BC112" s="60"/>
      <c r="BD112" s="60"/>
      <c r="BE112" s="60"/>
      <c r="BF112" s="60"/>
      <c r="BG112" s="60"/>
      <c r="BH112" s="92"/>
      <c r="BI112" s="60"/>
      <c r="BJ112" s="71"/>
      <c r="BK112" s="60"/>
      <c r="BL112" s="92"/>
      <c r="BM112" s="60"/>
      <c r="BN112" s="60"/>
      <c r="BO112" s="60"/>
      <c r="BP112" s="60"/>
      <c r="BQ112" s="60"/>
      <c r="BR112" s="60"/>
      <c r="BS112" s="60"/>
      <c r="BT112" s="60"/>
      <c r="BU112" s="60"/>
      <c r="BV112" s="60"/>
      <c r="BW112" s="60"/>
      <c r="BX112" s="60"/>
      <c r="BY112" s="60"/>
      <c r="BZ112" s="60"/>
      <c r="CA112" s="60"/>
      <c r="CB112" s="60"/>
      <c r="CC112" s="60"/>
      <c r="CD112" s="60"/>
    </row>
    <row r="113" spans="1:82" ht="8.85" customHeight="1" x14ac:dyDescent="0.3">
      <c r="A113" s="47">
        <v>21</v>
      </c>
      <c r="B113" s="98"/>
      <c r="C113" s="47" t="s">
        <v>145</v>
      </c>
      <c r="D113" s="60"/>
      <c r="E113" s="69">
        <v>37846357</v>
      </c>
      <c r="F113" s="60"/>
      <c r="G113" s="65">
        <f>(E113/$BL113)</f>
        <v>103.81721199951721</v>
      </c>
      <c r="H113" s="60"/>
      <c r="I113" s="65">
        <f>IF(G113,G113/G$219*100,0)</f>
        <v>69.570500274985619</v>
      </c>
      <c r="J113" s="60"/>
      <c r="K113" s="69">
        <v>23316456</v>
      </c>
      <c r="L113" s="60"/>
      <c r="M113" s="65">
        <f>(K113/$BL113)</f>
        <v>63.959906514368477</v>
      </c>
      <c r="N113" s="60"/>
      <c r="O113" s="65">
        <f>IF(M113,M113/M$219*100,0)</f>
        <v>101.39655314948124</v>
      </c>
      <c r="P113" s="60"/>
      <c r="Q113" s="69">
        <v>221889482</v>
      </c>
      <c r="R113" s="60"/>
      <c r="S113" s="65">
        <f>(Q113/$BL113)</f>
        <v>608.67013946037287</v>
      </c>
      <c r="T113" s="60"/>
      <c r="U113" s="65">
        <f>IF(S113,S113/S$219*100,0)</f>
        <v>101.58769301843394</v>
      </c>
      <c r="V113" s="60"/>
      <c r="W113" s="69">
        <v>26427097</v>
      </c>
      <c r="X113" s="60"/>
      <c r="Y113" s="65">
        <f>(W113/$BL113)</f>
        <v>72.492777357165579</v>
      </c>
      <c r="Z113" s="60"/>
      <c r="AA113" s="65">
        <f>IF(Y113,Y113/Y$219*100,0)</f>
        <v>45.816953184758496</v>
      </c>
      <c r="AB113" s="60"/>
      <c r="AC113" s="69">
        <v>95681283</v>
      </c>
      <c r="AD113" s="60"/>
      <c r="AE113" s="65">
        <f>(AC113/$BL113)</f>
        <v>262.46552717337636</v>
      </c>
      <c r="AF113" s="60"/>
      <c r="AG113" s="65">
        <f>IF(AE113,AE113/AE$219*100,0)</f>
        <v>62.630464586364553</v>
      </c>
      <c r="AH113" s="99"/>
      <c r="AI113" s="60"/>
      <c r="AJ113" s="69">
        <v>687229368</v>
      </c>
      <c r="AK113" s="60"/>
      <c r="AL113" s="65">
        <f>(AJ113/$BL113)</f>
        <v>1885.1546792191975</v>
      </c>
      <c r="AM113" s="60"/>
      <c r="AN113" s="65">
        <f>IF(AL113,AL113/AL$219*100,0)</f>
        <v>88.086467988491592</v>
      </c>
      <c r="AO113" s="60"/>
      <c r="AP113" s="69">
        <v>20266305</v>
      </c>
      <c r="AQ113" s="60"/>
      <c r="AR113" s="65">
        <f>(AP113/$BL113)</f>
        <v>55.592967181276542</v>
      </c>
      <c r="AS113" s="60"/>
      <c r="AT113" s="65">
        <f>IF(AR113,AR113/AR$219*100,0)</f>
        <v>61.917547171062928</v>
      </c>
      <c r="AU113" s="60"/>
      <c r="AV113" s="69">
        <v>35718084</v>
      </c>
      <c r="AW113" s="60"/>
      <c r="AX113" s="65">
        <f>(AV113/$BL113)</f>
        <v>97.979097402811149</v>
      </c>
      <c r="AY113" s="60"/>
      <c r="AZ113" s="65">
        <f>IF(AX113,AX113/AX$219*100,0)</f>
        <v>56.860585107341485</v>
      </c>
      <c r="BA113" s="60"/>
      <c r="BB113" s="69">
        <v>0</v>
      </c>
      <c r="BC113" s="60"/>
      <c r="BD113" s="65">
        <f>(BB113/$BL113)</f>
        <v>0</v>
      </c>
      <c r="BE113" s="60"/>
      <c r="BF113" s="65">
        <f>IF(BD113,BD113/BD$219*100,0)</f>
        <v>0</v>
      </c>
      <c r="BG113" s="60"/>
      <c r="BH113" s="69">
        <f>(E113+K113+Q113+W113+AC113+AJ113+AP113+AV113+BB113)</f>
        <v>1148374432</v>
      </c>
      <c r="BI113" s="60"/>
      <c r="BJ113" s="47">
        <v>21</v>
      </c>
      <c r="BK113" s="60"/>
      <c r="BL113" s="96">
        <v>364548</v>
      </c>
      <c r="BM113" s="60"/>
      <c r="BN113" s="96">
        <f>IF(E113,BL113,0)</f>
        <v>364548</v>
      </c>
      <c r="BO113" s="60"/>
      <c r="BP113" s="96">
        <f>IF(K113,BL113,0)</f>
        <v>364548</v>
      </c>
      <c r="BQ113" s="60"/>
      <c r="BR113" s="96">
        <f>IF(Q113,BL113,0)</f>
        <v>364548</v>
      </c>
      <c r="BS113" s="60"/>
      <c r="BT113" s="96">
        <f>IF(W113,BL113,0)</f>
        <v>364548</v>
      </c>
      <c r="BU113" s="60"/>
      <c r="BV113" s="96">
        <f>IF(AC113,BL113,0)</f>
        <v>364548</v>
      </c>
      <c r="BW113" s="60"/>
      <c r="BX113" s="96">
        <f>IF(AJ113,BL113,0)</f>
        <v>364548</v>
      </c>
      <c r="BY113" s="60"/>
      <c r="BZ113" s="96">
        <f>IF(AP113,BL113,0)</f>
        <v>364548</v>
      </c>
      <c r="CA113" s="60"/>
      <c r="CB113" s="96">
        <f>IF(AV113,BL113,0)</f>
        <v>364548</v>
      </c>
      <c r="CC113" s="60"/>
      <c r="CD113" s="96">
        <f>IF(BB113,$BL113,0)</f>
        <v>0</v>
      </c>
    </row>
    <row r="114" spans="1:82" ht="8.85" customHeight="1" x14ac:dyDescent="0.3">
      <c r="A114" s="47">
        <v>22</v>
      </c>
      <c r="B114" s="98"/>
      <c r="C114" s="47" t="s">
        <v>146</v>
      </c>
      <c r="D114" s="60"/>
      <c r="E114" s="69">
        <v>2790378</v>
      </c>
      <c r="F114" s="60"/>
      <c r="G114" s="65">
        <f>(E114/$BL114)</f>
        <v>188.75586822701752</v>
      </c>
      <c r="H114" s="60"/>
      <c r="I114" s="65">
        <f>IF(G114,G114/G$219*100,0)</f>
        <v>126.49000998460581</v>
      </c>
      <c r="J114" s="60"/>
      <c r="K114" s="69">
        <v>913707</v>
      </c>
      <c r="L114" s="60"/>
      <c r="M114" s="65">
        <f>(K114/$BL114)</f>
        <v>61.807955083541906</v>
      </c>
      <c r="N114" s="60"/>
      <c r="O114" s="65">
        <f>IF(M114,M114/M$219*100,0)</f>
        <v>97.985033816164361</v>
      </c>
      <c r="P114" s="60"/>
      <c r="Q114" s="69">
        <v>6689687</v>
      </c>
      <c r="R114" s="60"/>
      <c r="S114" s="65">
        <f>(Q114/$BL114)</f>
        <v>452.52567137928702</v>
      </c>
      <c r="T114" s="60"/>
      <c r="U114" s="65">
        <f>IF(S114,S114/S$219*100,0)</f>
        <v>75.527015384385621</v>
      </c>
      <c r="V114" s="60"/>
      <c r="W114" s="69">
        <v>1107507</v>
      </c>
      <c r="X114" s="60"/>
      <c r="Y114" s="65">
        <f>(W114/$BL114)</f>
        <v>74.917608063315967</v>
      </c>
      <c r="Z114" s="60"/>
      <c r="AA114" s="65">
        <f>IF(Y114,Y114/Y$219*100,0)</f>
        <v>47.349496963530903</v>
      </c>
      <c r="AB114" s="60"/>
      <c r="AC114" s="69">
        <v>3536492</v>
      </c>
      <c r="AD114" s="60"/>
      <c r="AE114" s="65">
        <f>(AC114/$BL114)</f>
        <v>239.22694987485625</v>
      </c>
      <c r="AF114" s="60"/>
      <c r="AG114" s="65">
        <f>IF(AE114,AE114/AE$219*100,0)</f>
        <v>57.085192000639275</v>
      </c>
      <c r="AH114" s="99"/>
      <c r="AI114" s="60"/>
      <c r="AJ114" s="69">
        <v>24353815</v>
      </c>
      <c r="AK114" s="60"/>
      <c r="AL114" s="65">
        <f>(AJ114/$BL114)</f>
        <v>1647.4203476966786</v>
      </c>
      <c r="AM114" s="60"/>
      <c r="AN114" s="65">
        <f>IF(AL114,AL114/AL$219*100,0)</f>
        <v>76.978001498040356</v>
      </c>
      <c r="AO114" s="60"/>
      <c r="AP114" s="69">
        <v>1168962</v>
      </c>
      <c r="AQ114" s="60"/>
      <c r="AR114" s="65">
        <f>(AP114/$BL114)</f>
        <v>79.07474802137591</v>
      </c>
      <c r="AS114" s="60"/>
      <c r="AT114" s="65">
        <f>IF(AR114,AR114/AR$219*100,0)</f>
        <v>88.07075227138526</v>
      </c>
      <c r="AU114" s="60"/>
      <c r="AV114" s="69">
        <v>1216922</v>
      </c>
      <c r="AW114" s="60"/>
      <c r="AX114" s="65">
        <f>(AV114/$BL114)</f>
        <v>82.319015084894815</v>
      </c>
      <c r="AY114" s="60"/>
      <c r="AZ114" s="65">
        <f>IF(AX114,AX114/AX$219*100,0)</f>
        <v>47.772509517452384</v>
      </c>
      <c r="BA114" s="60"/>
      <c r="BB114" s="69">
        <v>0</v>
      </c>
      <c r="BC114" s="60"/>
      <c r="BD114" s="65">
        <v>0</v>
      </c>
      <c r="BE114" s="60"/>
      <c r="BF114" s="65">
        <f>IF(BD114,BD114/BD$219*100,0)</f>
        <v>0</v>
      </c>
      <c r="BG114" s="60"/>
      <c r="BH114" s="69">
        <f>(E114+K114+Q114+W114+AC114+AJ114+AP114+AV114+BB114)</f>
        <v>41777470</v>
      </c>
      <c r="BI114" s="60"/>
      <c r="BJ114" s="47">
        <v>22</v>
      </c>
      <c r="BK114" s="60"/>
      <c r="BL114" s="96">
        <v>14783</v>
      </c>
      <c r="BM114" s="60"/>
      <c r="BN114" s="96">
        <f>IF(E114,BL114,0)</f>
        <v>14783</v>
      </c>
      <c r="BO114" s="60"/>
      <c r="BP114" s="96">
        <f>IF(K114,BL114,0)</f>
        <v>14783</v>
      </c>
      <c r="BQ114" s="60"/>
      <c r="BR114" s="96">
        <f>IF(Q114,BL114,0)</f>
        <v>14783</v>
      </c>
      <c r="BS114" s="60"/>
      <c r="BT114" s="96">
        <f>IF(W114,BL114,0)</f>
        <v>14783</v>
      </c>
      <c r="BU114" s="60"/>
      <c r="BV114" s="96">
        <f>IF(AC114,BL114,0)</f>
        <v>14783</v>
      </c>
      <c r="BW114" s="60"/>
      <c r="BX114" s="96">
        <f>IF(AJ114,BL114,0)</f>
        <v>14783</v>
      </c>
      <c r="BY114" s="60"/>
      <c r="BZ114" s="96">
        <f>IF(AP114,BL114,0)</f>
        <v>14783</v>
      </c>
      <c r="CA114" s="60"/>
      <c r="CB114" s="96">
        <f>IF(AV114,BL114,0)</f>
        <v>14783</v>
      </c>
      <c r="CC114" s="60"/>
      <c r="CD114" s="96">
        <f>IF(BB114,$BL114,0)</f>
        <v>0</v>
      </c>
    </row>
    <row r="115" spans="1:82" ht="8.85" customHeight="1" x14ac:dyDescent="0.3">
      <c r="A115" s="47">
        <v>23</v>
      </c>
      <c r="B115" s="98"/>
      <c r="C115" s="47" t="s">
        <v>147</v>
      </c>
      <c r="D115" s="60"/>
      <c r="E115" s="69">
        <v>987132</v>
      </c>
      <c r="F115" s="60"/>
      <c r="G115" s="65">
        <f>(E115/$BL115)</f>
        <v>201.78495502861816</v>
      </c>
      <c r="H115" s="60"/>
      <c r="I115" s="65">
        <f>IF(G115,G115/G$219*100,0)</f>
        <v>135.2211256585442</v>
      </c>
      <c r="J115" s="60"/>
      <c r="K115" s="69">
        <v>606185</v>
      </c>
      <c r="L115" s="60"/>
      <c r="M115" s="65">
        <f>(K115/$BL115)</f>
        <v>123.91353229762878</v>
      </c>
      <c r="N115" s="60"/>
      <c r="O115" s="65">
        <f>IF(M115,M115/M$219*100,0)</f>
        <v>196.44189224594794</v>
      </c>
      <c r="P115" s="60"/>
      <c r="Q115" s="69">
        <v>1965669</v>
      </c>
      <c r="R115" s="60"/>
      <c r="S115" s="65">
        <f>(Q115/$BL115)</f>
        <v>401.81295993458707</v>
      </c>
      <c r="T115" s="60"/>
      <c r="U115" s="65">
        <f>IF(S115,S115/S$219*100,0)</f>
        <v>67.06300995947025</v>
      </c>
      <c r="V115" s="60"/>
      <c r="W115" s="69">
        <v>589859</v>
      </c>
      <c r="X115" s="60"/>
      <c r="Y115" s="65">
        <f>(W115/$BL115)</f>
        <v>120.57624693376943</v>
      </c>
      <c r="Z115" s="60"/>
      <c r="AA115" s="65">
        <f>IF(Y115,Y115/Y$219*100,0)</f>
        <v>76.206712756223695</v>
      </c>
      <c r="AB115" s="60"/>
      <c r="AC115" s="69">
        <v>2054672</v>
      </c>
      <c r="AD115" s="60"/>
      <c r="AE115" s="65">
        <f>(AC115/$BL115)</f>
        <v>420.00654129190514</v>
      </c>
      <c r="AF115" s="60"/>
      <c r="AG115" s="65">
        <f>IF(AE115,AE115/AE$219*100,0)</f>
        <v>100.22346589176165</v>
      </c>
      <c r="AH115" s="99"/>
      <c r="AI115" s="60"/>
      <c r="AJ115" s="69">
        <v>7379883</v>
      </c>
      <c r="AK115" s="60"/>
      <c r="AL115" s="65">
        <f>(AJ115/$BL115)</f>
        <v>1508.5615290269827</v>
      </c>
      <c r="AM115" s="60"/>
      <c r="AN115" s="65">
        <f>IF(AL115,AL115/AL$219*100,0)</f>
        <v>70.489630532781376</v>
      </c>
      <c r="AO115" s="60"/>
      <c r="AP115" s="69">
        <v>39749</v>
      </c>
      <c r="AQ115" s="60"/>
      <c r="AR115" s="65">
        <f>(AP115/$BL115)</f>
        <v>8.1253066230580533</v>
      </c>
      <c r="AS115" s="60"/>
      <c r="AT115" s="65">
        <f>IF(AR115,AR115/AR$219*100,0)</f>
        <v>9.0496888657166057</v>
      </c>
      <c r="AU115" s="60"/>
      <c r="AV115" s="69">
        <v>185455</v>
      </c>
      <c r="AW115" s="60"/>
      <c r="AX115" s="65">
        <f>(AV115/$BL115)</f>
        <v>37.909852820932137</v>
      </c>
      <c r="AY115" s="60"/>
      <c r="AZ115" s="65">
        <f>IF(AX115,AX115/AX$219*100,0)</f>
        <v>22.000370179666049</v>
      </c>
      <c r="BA115" s="60"/>
      <c r="BB115" s="69">
        <v>0</v>
      </c>
      <c r="BC115" s="60"/>
      <c r="BD115" s="65">
        <f>(BB115/$BL115)</f>
        <v>0</v>
      </c>
      <c r="BE115" s="60"/>
      <c r="BF115" s="65">
        <f>IF(BD115,BD115/BD$219*100,0)</f>
        <v>0</v>
      </c>
      <c r="BG115" s="60"/>
      <c r="BH115" s="69">
        <f>(E115+K115+Q115+W115+AC115+AJ115+AP115+AV115+BB115)</f>
        <v>13808604</v>
      </c>
      <c r="BI115" s="60"/>
      <c r="BJ115" s="47">
        <v>23</v>
      </c>
      <c r="BK115" s="60"/>
      <c r="BL115" s="96">
        <v>4892</v>
      </c>
      <c r="BM115" s="60"/>
      <c r="BN115" s="96">
        <f>IF(E115,BL115,0)</f>
        <v>4892</v>
      </c>
      <c r="BO115" s="60"/>
      <c r="BP115" s="96">
        <f>IF(K115,BL115,0)</f>
        <v>4892</v>
      </c>
      <c r="BQ115" s="60"/>
      <c r="BR115" s="96">
        <f>IF(Q115,BL115,0)</f>
        <v>4892</v>
      </c>
      <c r="BS115" s="60"/>
      <c r="BT115" s="96">
        <f>IF(W115,BL115,0)</f>
        <v>4892</v>
      </c>
      <c r="BU115" s="60"/>
      <c r="BV115" s="96">
        <f>IF(AC115,BL115,0)</f>
        <v>4892</v>
      </c>
      <c r="BW115" s="60"/>
      <c r="BX115" s="96">
        <f>IF(AJ115,BL115,0)</f>
        <v>4892</v>
      </c>
      <c r="BY115" s="60"/>
      <c r="BZ115" s="96">
        <f>IF(AP115,BL115,0)</f>
        <v>4892</v>
      </c>
      <c r="CA115" s="60"/>
      <c r="CB115" s="96">
        <f>IF(AV115,BL115,0)</f>
        <v>4892</v>
      </c>
      <c r="CC115" s="60"/>
      <c r="CD115" s="96">
        <f>IF(BB115,$BL115,0)</f>
        <v>0</v>
      </c>
    </row>
    <row r="116" spans="1:82" ht="8.85" customHeight="1" x14ac:dyDescent="0.3">
      <c r="A116" s="47">
        <v>24</v>
      </c>
      <c r="B116" s="98"/>
      <c r="C116" s="47" t="s">
        <v>148</v>
      </c>
      <c r="D116" s="60"/>
      <c r="E116" s="69">
        <v>6244383</v>
      </c>
      <c r="F116" s="60"/>
      <c r="G116" s="65">
        <f>(E116/$BL116)</f>
        <v>118.82293728116913</v>
      </c>
      <c r="H116" s="60"/>
      <c r="I116" s="65">
        <f>IF(G116,G116/G$219*100,0)</f>
        <v>79.626210640607624</v>
      </c>
      <c r="J116" s="60"/>
      <c r="K116" s="69">
        <v>4461154</v>
      </c>
      <c r="L116" s="60"/>
      <c r="M116" s="65">
        <f>(K116/$BL116)</f>
        <v>84.890280103516517</v>
      </c>
      <c r="N116" s="60"/>
      <c r="O116" s="65">
        <f>IF(M116,M116/M$219*100,0)</f>
        <v>134.57777328765928</v>
      </c>
      <c r="P116" s="60"/>
      <c r="Q116" s="69">
        <v>22668810</v>
      </c>
      <c r="R116" s="60"/>
      <c r="S116" s="65">
        <f>(Q116/$BL116)</f>
        <v>431.35960572385449</v>
      </c>
      <c r="T116" s="60"/>
      <c r="U116" s="65">
        <f>IF(S116,S116/S$219*100,0)</f>
        <v>71.99437653648944</v>
      </c>
      <c r="V116" s="60"/>
      <c r="W116" s="69">
        <v>4245450</v>
      </c>
      <c r="X116" s="60"/>
      <c r="Y116" s="65">
        <f>(W116/$BL116)</f>
        <v>80.785697975338707</v>
      </c>
      <c r="Z116" s="60"/>
      <c r="AA116" s="65">
        <f>IF(Y116,Y116/Y$219*100,0)</f>
        <v>51.058252657335537</v>
      </c>
      <c r="AB116" s="60"/>
      <c r="AC116" s="69">
        <v>23818226</v>
      </c>
      <c r="AD116" s="60"/>
      <c r="AE116" s="65">
        <f>(AC116/$BL116)</f>
        <v>453.23158014918556</v>
      </c>
      <c r="AF116" s="60"/>
      <c r="AG116" s="65">
        <f>IF(AE116,AE116/AE$219*100,0)</f>
        <v>108.15174371910817</v>
      </c>
      <c r="AH116" s="99"/>
      <c r="AI116" s="60"/>
      <c r="AJ116" s="69">
        <v>90648819</v>
      </c>
      <c r="AK116" s="60"/>
      <c r="AL116" s="65">
        <f>(AJ116/$BL116)</f>
        <v>1724.9356637235501</v>
      </c>
      <c r="AM116" s="60"/>
      <c r="AN116" s="65">
        <f>IF(AL116,AL116/AL$219*100,0)</f>
        <v>80.600012189835084</v>
      </c>
      <c r="AO116" s="60"/>
      <c r="AP116" s="69">
        <v>2255940</v>
      </c>
      <c r="AQ116" s="60"/>
      <c r="AR116" s="65">
        <f>(AP116/$BL116)</f>
        <v>42.927766783376462</v>
      </c>
      <c r="AS116" s="60"/>
      <c r="AT116" s="65">
        <f>IF(AR116,AR116/AR$219*100,0)</f>
        <v>47.811479752303931</v>
      </c>
      <c r="AU116" s="60"/>
      <c r="AV116" s="69">
        <v>6629498</v>
      </c>
      <c r="AW116" s="60"/>
      <c r="AX116" s="65">
        <f>(AV116/$BL116)</f>
        <v>126.15120261835897</v>
      </c>
      <c r="AY116" s="60"/>
      <c r="AZ116" s="65">
        <f>IF(AX116,AX116/AX$219*100,0)</f>
        <v>73.209810898593531</v>
      </c>
      <c r="BA116" s="60"/>
      <c r="BB116" s="69">
        <v>0</v>
      </c>
      <c r="BC116" s="60"/>
      <c r="BD116" s="65">
        <f>(BB116/$BL116)</f>
        <v>0</v>
      </c>
      <c r="BE116" s="60"/>
      <c r="BF116" s="65">
        <f>IF(BD116,BD116/BD$219*100,0)</f>
        <v>0</v>
      </c>
      <c r="BG116" s="60"/>
      <c r="BH116" s="69">
        <f>(E116+K116+Q116+W116+AC116+AJ116+AP116+AV116+BB116)</f>
        <v>160972280</v>
      </c>
      <c r="BI116" s="60"/>
      <c r="BJ116" s="47">
        <v>24</v>
      </c>
      <c r="BK116" s="60"/>
      <c r="BL116" s="96">
        <v>52552</v>
      </c>
      <c r="BM116" s="60"/>
      <c r="BN116" s="96">
        <f>IF(E116,BL116,0)</f>
        <v>52552</v>
      </c>
      <c r="BO116" s="60"/>
      <c r="BP116" s="96">
        <f>IF(K116,BL116,0)</f>
        <v>52552</v>
      </c>
      <c r="BQ116" s="60"/>
      <c r="BR116" s="96">
        <f>IF(Q116,BL116,0)</f>
        <v>52552</v>
      </c>
      <c r="BS116" s="60"/>
      <c r="BT116" s="96">
        <f>IF(W116,BL116,0)</f>
        <v>52552</v>
      </c>
      <c r="BU116" s="60"/>
      <c r="BV116" s="96">
        <f>IF(AC116,BL116,0)</f>
        <v>52552</v>
      </c>
      <c r="BW116" s="60"/>
      <c r="BX116" s="96">
        <f>IF(AJ116,BL116,0)</f>
        <v>52552</v>
      </c>
      <c r="BY116" s="60"/>
      <c r="BZ116" s="96">
        <f>IF(AP116,BL116,0)</f>
        <v>52552</v>
      </c>
      <c r="CA116" s="60"/>
      <c r="CB116" s="96">
        <f>IF(AV116,BL116,0)</f>
        <v>52552</v>
      </c>
      <c r="CC116" s="60"/>
      <c r="CD116" s="96">
        <f>IF(BB116,$BL116,0)</f>
        <v>0</v>
      </c>
    </row>
    <row r="117" spans="1:82" ht="8.85" customHeight="1" x14ac:dyDescent="0.3">
      <c r="A117" s="47">
        <v>25</v>
      </c>
      <c r="B117" s="98"/>
      <c r="C117" s="47" t="s">
        <v>149</v>
      </c>
      <c r="D117" s="60"/>
      <c r="E117" s="69">
        <v>1703250</v>
      </c>
      <c r="F117" s="60"/>
      <c r="G117" s="65">
        <f>(E117/$BL117)</f>
        <v>176.04651162790697</v>
      </c>
      <c r="H117" s="60"/>
      <c r="I117" s="65">
        <f>IF(G117,G117/G$219*100,0)</f>
        <v>117.97315348515154</v>
      </c>
      <c r="J117" s="60"/>
      <c r="K117" s="69">
        <v>822060</v>
      </c>
      <c r="L117" s="60"/>
      <c r="M117" s="65">
        <f>(K117/$BL117)</f>
        <v>84.967441860465115</v>
      </c>
      <c r="N117" s="60"/>
      <c r="O117" s="65">
        <f>IF(M117,M117/M$219*100,0)</f>
        <v>134.70009892282556</v>
      </c>
      <c r="P117" s="60"/>
      <c r="Q117" s="69">
        <v>4924041</v>
      </c>
      <c r="R117" s="60"/>
      <c r="S117" s="65">
        <f>(Q117/$BL117)</f>
        <v>508.94480620155036</v>
      </c>
      <c r="T117" s="60"/>
      <c r="U117" s="65">
        <f>IF(S117,S117/S$219*100,0)</f>
        <v>84.943428934376882</v>
      </c>
      <c r="V117" s="60"/>
      <c r="W117" s="69">
        <v>1790958</v>
      </c>
      <c r="X117" s="60"/>
      <c r="Y117" s="65">
        <f>(W117/$BL117)</f>
        <v>185.11193798449614</v>
      </c>
      <c r="Z117" s="60"/>
      <c r="AA117" s="65">
        <f>IF(Y117,Y117/Y$219*100,0)</f>
        <v>116.99462078531116</v>
      </c>
      <c r="AB117" s="60"/>
      <c r="AC117" s="69">
        <v>3991352</v>
      </c>
      <c r="AD117" s="60"/>
      <c r="AE117" s="65">
        <f>(AC117/$BL117)</f>
        <v>412.54284237726097</v>
      </c>
      <c r="AF117" s="60"/>
      <c r="AG117" s="65">
        <f>IF(AE117,AE117/AE$219*100,0)</f>
        <v>98.442451312090313</v>
      </c>
      <c r="AH117" s="99"/>
      <c r="AI117" s="60"/>
      <c r="AJ117" s="69">
        <v>17534789</v>
      </c>
      <c r="AK117" s="60"/>
      <c r="AL117" s="65">
        <f>(AJ117/$BL117)</f>
        <v>1812.3812919896641</v>
      </c>
      <c r="AM117" s="60"/>
      <c r="AN117" s="65">
        <f>IF(AL117,AL117/AL$219*100,0)</f>
        <v>84.686030499052549</v>
      </c>
      <c r="AO117" s="60"/>
      <c r="AP117" s="69">
        <v>159684</v>
      </c>
      <c r="AQ117" s="60"/>
      <c r="AR117" s="65">
        <f>(AP117/$BL117)</f>
        <v>16.504806201550387</v>
      </c>
      <c r="AS117" s="60"/>
      <c r="AT117" s="65">
        <f>IF(AR117,AR117/AR$219*100,0)</f>
        <v>18.382489159131115</v>
      </c>
      <c r="AU117" s="60"/>
      <c r="AV117" s="69">
        <v>565509</v>
      </c>
      <c r="AW117" s="60"/>
      <c r="AX117" s="65">
        <f>(AV117/$BL117)</f>
        <v>58.450542635658913</v>
      </c>
      <c r="AY117" s="60"/>
      <c r="AZ117" s="65">
        <f>IF(AX117,AX117/AX$219*100,0)</f>
        <v>33.920827423440009</v>
      </c>
      <c r="BA117" s="60"/>
      <c r="BB117" s="69">
        <v>0</v>
      </c>
      <c r="BC117" s="60"/>
      <c r="BD117" s="65">
        <f>(BB117/$BL117)</f>
        <v>0</v>
      </c>
      <c r="BE117" s="60"/>
      <c r="BF117" s="65">
        <f>IF(BD117,BD117/BD$219*100,0)</f>
        <v>0</v>
      </c>
      <c r="BG117" s="60"/>
      <c r="BH117" s="69">
        <f>(E117+K117+Q117+W117+AC117+AJ117+AP117+AV117+BB117)</f>
        <v>31491643</v>
      </c>
      <c r="BI117" s="60"/>
      <c r="BJ117" s="47">
        <v>25</v>
      </c>
      <c r="BK117" s="60"/>
      <c r="BL117" s="96">
        <v>9675</v>
      </c>
      <c r="BM117" s="60"/>
      <c r="BN117" s="96">
        <f>IF(E117,BL117,0)</f>
        <v>9675</v>
      </c>
      <c r="BO117" s="60"/>
      <c r="BP117" s="96">
        <f>IF(K117,BL117,0)</f>
        <v>9675</v>
      </c>
      <c r="BQ117" s="60"/>
      <c r="BR117" s="96">
        <f>IF(Q117,BL117,0)</f>
        <v>9675</v>
      </c>
      <c r="BS117" s="60"/>
      <c r="BT117" s="96">
        <f>IF(W117,BL117,0)</f>
        <v>9675</v>
      </c>
      <c r="BU117" s="60"/>
      <c r="BV117" s="96">
        <f>IF(AC117,BL117,0)</f>
        <v>9675</v>
      </c>
      <c r="BW117" s="60"/>
      <c r="BX117" s="96">
        <f>IF(AJ117,BL117,0)</f>
        <v>9675</v>
      </c>
      <c r="BY117" s="60"/>
      <c r="BZ117" s="96">
        <f>IF(AP117,BL117,0)</f>
        <v>9675</v>
      </c>
      <c r="CA117" s="60"/>
      <c r="CB117" s="96">
        <f>IF(AV117,BL117,0)</f>
        <v>9675</v>
      </c>
      <c r="CC117" s="60"/>
      <c r="CD117" s="96">
        <f>IF(BB117,$BL117,0)</f>
        <v>0</v>
      </c>
    </row>
    <row r="118" spans="1:82" ht="8.85" customHeight="1" x14ac:dyDescent="0.3">
      <c r="A118" s="71"/>
      <c r="B118" s="60"/>
      <c r="D118" s="60"/>
      <c r="E118" s="92"/>
      <c r="F118" s="60"/>
      <c r="G118" s="60"/>
      <c r="H118" s="60"/>
      <c r="I118" s="60"/>
      <c r="J118" s="60"/>
      <c r="K118" s="92"/>
      <c r="L118" s="60"/>
      <c r="M118" s="60"/>
      <c r="N118" s="60"/>
      <c r="O118" s="60"/>
      <c r="P118" s="60"/>
      <c r="Q118" s="92"/>
      <c r="R118" s="60"/>
      <c r="S118" s="60"/>
      <c r="T118" s="60"/>
      <c r="U118" s="60"/>
      <c r="V118" s="60"/>
      <c r="W118" s="92"/>
      <c r="X118" s="60"/>
      <c r="Y118" s="60"/>
      <c r="Z118" s="60"/>
      <c r="AA118" s="60"/>
      <c r="AB118" s="60"/>
      <c r="AC118" s="92"/>
      <c r="AD118" s="60"/>
      <c r="AE118" s="60"/>
      <c r="AF118" s="60"/>
      <c r="AG118" s="60"/>
      <c r="AH118" s="60"/>
      <c r="AI118" s="60"/>
      <c r="AJ118" s="92"/>
      <c r="AK118" s="60"/>
      <c r="AL118" s="60"/>
      <c r="AM118" s="60"/>
      <c r="AN118" s="60"/>
      <c r="AO118" s="60"/>
      <c r="AP118" s="92"/>
      <c r="AQ118" s="60"/>
      <c r="AR118" s="60"/>
      <c r="AS118" s="60"/>
      <c r="AT118" s="60"/>
      <c r="AU118" s="60"/>
      <c r="AV118" s="92"/>
      <c r="AW118" s="60"/>
      <c r="AX118" s="60"/>
      <c r="AY118" s="60"/>
      <c r="AZ118" s="60"/>
      <c r="BA118" s="60"/>
      <c r="BB118" s="60"/>
      <c r="BC118" s="60"/>
      <c r="BD118" s="60"/>
      <c r="BE118" s="60"/>
      <c r="BF118" s="60"/>
      <c r="BG118" s="60"/>
      <c r="BH118" s="92"/>
      <c r="BI118" s="60"/>
      <c r="BJ118" s="71"/>
      <c r="BK118" s="60"/>
      <c r="BL118" s="92"/>
      <c r="BM118" s="60"/>
      <c r="BN118" s="60"/>
      <c r="BO118" s="60"/>
      <c r="BP118" s="60"/>
      <c r="BQ118" s="60"/>
      <c r="BR118" s="60"/>
      <c r="BS118" s="60"/>
      <c r="BT118" s="60"/>
      <c r="BU118" s="60"/>
      <c r="BV118" s="60"/>
      <c r="BW118" s="60"/>
      <c r="BX118" s="60"/>
      <c r="BY118" s="60"/>
      <c r="BZ118" s="60"/>
      <c r="CA118" s="60"/>
      <c r="CB118" s="60"/>
      <c r="CC118" s="60"/>
      <c r="CD118" s="60"/>
    </row>
    <row r="119" spans="1:82" ht="8.85" customHeight="1" x14ac:dyDescent="0.3">
      <c r="A119" s="47">
        <v>26</v>
      </c>
      <c r="B119" s="98"/>
      <c r="C119" s="47" t="s">
        <v>150</v>
      </c>
      <c r="D119" s="60"/>
      <c r="E119" s="69">
        <v>2284805</v>
      </c>
      <c r="F119" s="60"/>
      <c r="G119" s="65">
        <f>(E119/$BL119)</f>
        <v>161.7675587652223</v>
      </c>
      <c r="H119" s="60"/>
      <c r="I119" s="65">
        <f>IF(G119,G119/G$219*100,0)</f>
        <v>108.40447142437215</v>
      </c>
      <c r="J119" s="60"/>
      <c r="K119" s="69">
        <v>1987667</v>
      </c>
      <c r="L119" s="60"/>
      <c r="M119" s="65">
        <f>(K119/$BL119)</f>
        <v>140.7297507788162</v>
      </c>
      <c r="N119" s="60"/>
      <c r="O119" s="65">
        <f>IF(M119,M119/M$219*100,0)</f>
        <v>223.10088354103308</v>
      </c>
      <c r="P119" s="60"/>
      <c r="Q119" s="69">
        <v>5822324</v>
      </c>
      <c r="R119" s="60"/>
      <c r="S119" s="65">
        <f>(Q119/$BL119)</f>
        <v>412.22911356556216</v>
      </c>
      <c r="T119" s="60"/>
      <c r="U119" s="65">
        <f>IF(S119,S119/S$219*100,0)</f>
        <v>68.801477068164729</v>
      </c>
      <c r="V119" s="60"/>
      <c r="W119" s="69">
        <v>3707961</v>
      </c>
      <c r="X119" s="60"/>
      <c r="Y119" s="65">
        <f>(W119/$BL119)</f>
        <v>262.52909940526763</v>
      </c>
      <c r="Z119" s="60"/>
      <c r="AA119" s="65">
        <f>IF(Y119,Y119/Y$219*100,0)</f>
        <v>165.92388780782471</v>
      </c>
      <c r="AB119" s="60"/>
      <c r="AC119" s="69">
        <v>7164247</v>
      </c>
      <c r="AD119" s="60"/>
      <c r="AE119" s="65">
        <f>(AC119/$BL119)</f>
        <v>507.23923817615406</v>
      </c>
      <c r="AF119" s="60"/>
      <c r="AG119" s="65">
        <f>IF(AE119,AE119/AE$219*100,0)</f>
        <v>121.03924460304766</v>
      </c>
      <c r="AH119" s="99"/>
      <c r="AI119" s="60"/>
      <c r="AJ119" s="69">
        <v>26765787</v>
      </c>
      <c r="AK119" s="60"/>
      <c r="AL119" s="65">
        <f>(AJ119/$BL119)</f>
        <v>1895.0571367884452</v>
      </c>
      <c r="AM119" s="60"/>
      <c r="AN119" s="65">
        <f>IF(AL119,AL119/AL$219*100,0)</f>
        <v>88.549174057811157</v>
      </c>
      <c r="AO119" s="60"/>
      <c r="AP119" s="69">
        <v>635157</v>
      </c>
      <c r="AQ119" s="60"/>
      <c r="AR119" s="65">
        <f>(AP119/$BL119)</f>
        <v>44.970050977060325</v>
      </c>
      <c r="AS119" s="60"/>
      <c r="AT119" s="65">
        <f>IF(AR119,AR119/AR$219*100,0)</f>
        <v>50.086106100036012</v>
      </c>
      <c r="AU119" s="60"/>
      <c r="AV119" s="69">
        <v>4719408</v>
      </c>
      <c r="AW119" s="60"/>
      <c r="AX119" s="65">
        <f>(AV119/$BL119)</f>
        <v>334.14103653355988</v>
      </c>
      <c r="AY119" s="60"/>
      <c r="AZ119" s="65">
        <f>IF(AX119,AX119/AX$219*100,0)</f>
        <v>193.91334834981512</v>
      </c>
      <c r="BA119" s="60"/>
      <c r="BB119" s="69">
        <v>0</v>
      </c>
      <c r="BC119" s="60"/>
      <c r="BD119" s="65">
        <f>(BB119/$BL119)</f>
        <v>0</v>
      </c>
      <c r="BE119" s="60"/>
      <c r="BF119" s="65">
        <f>IF(BD119,BD119/BD$219*100,0)</f>
        <v>0</v>
      </c>
      <c r="BG119" s="60"/>
      <c r="BH119" s="69">
        <f>(E119+K119+Q119+W119+AC119+AJ119+AP119+AV119+BB119)</f>
        <v>53087356</v>
      </c>
      <c r="BI119" s="60"/>
      <c r="BJ119" s="47">
        <v>26</v>
      </c>
      <c r="BK119" s="60"/>
      <c r="BL119" s="96">
        <v>14124</v>
      </c>
      <c r="BM119" s="60"/>
      <c r="BN119" s="96">
        <f>IF(E119,BL119,0)</f>
        <v>14124</v>
      </c>
      <c r="BO119" s="60"/>
      <c r="BP119" s="96">
        <f>IF(K119,BL119,0)</f>
        <v>14124</v>
      </c>
      <c r="BQ119" s="60"/>
      <c r="BR119" s="96">
        <f>IF(Q119,BL119,0)</f>
        <v>14124</v>
      </c>
      <c r="BS119" s="60"/>
      <c r="BT119" s="96">
        <f>IF(W119,BL119,0)</f>
        <v>14124</v>
      </c>
      <c r="BU119" s="60"/>
      <c r="BV119" s="96">
        <f>IF(AC119,BL119,0)</f>
        <v>14124</v>
      </c>
      <c r="BW119" s="60"/>
      <c r="BX119" s="96">
        <f>IF(AJ119,BL119,0)</f>
        <v>14124</v>
      </c>
      <c r="BY119" s="60"/>
      <c r="BZ119" s="96">
        <f>IF(AP119,BL119,0)</f>
        <v>14124</v>
      </c>
      <c r="CA119" s="60"/>
      <c r="CB119" s="96">
        <f>IF(AV119,BL119,0)</f>
        <v>14124</v>
      </c>
      <c r="CC119" s="60"/>
      <c r="CD119" s="96">
        <f>IF(BB119,$BL119,0)</f>
        <v>0</v>
      </c>
    </row>
    <row r="120" spans="1:82" ht="8.85" customHeight="1" x14ac:dyDescent="0.3">
      <c r="A120" s="47">
        <v>27</v>
      </c>
      <c r="B120" s="98"/>
      <c r="C120" s="47" t="s">
        <v>151</v>
      </c>
      <c r="D120" s="60"/>
      <c r="E120" s="69">
        <v>3253279</v>
      </c>
      <c r="F120" s="60"/>
      <c r="G120" s="65">
        <f>(E120/$BL120)</f>
        <v>116.40888109636097</v>
      </c>
      <c r="H120" s="60"/>
      <c r="I120" s="65">
        <f>IF(G120,G120/G$219*100,0)</f>
        <v>78.008491447090776</v>
      </c>
      <c r="J120" s="60"/>
      <c r="K120" s="69">
        <v>1553686</v>
      </c>
      <c r="L120" s="60"/>
      <c r="M120" s="65">
        <f>(K120/$BL120)</f>
        <v>55.594017246931692</v>
      </c>
      <c r="N120" s="60"/>
      <c r="O120" s="65">
        <f>IF(M120,M120/M$219*100,0)</f>
        <v>88.133989428288714</v>
      </c>
      <c r="P120" s="60"/>
      <c r="Q120" s="69">
        <v>19807941</v>
      </c>
      <c r="R120" s="60"/>
      <c r="S120" s="65">
        <f>(Q120/$BL120)</f>
        <v>708.76806097255519</v>
      </c>
      <c r="T120" s="60"/>
      <c r="U120" s="65">
        <f>IF(S120,S120/S$219*100,0)</f>
        <v>118.29414247787042</v>
      </c>
      <c r="V120" s="60"/>
      <c r="W120" s="69">
        <v>4997709</v>
      </c>
      <c r="X120" s="60"/>
      <c r="Y120" s="65">
        <f>(W120/$BL120)</f>
        <v>178.82810319533402</v>
      </c>
      <c r="Z120" s="60"/>
      <c r="AA120" s="65">
        <f>IF(Y120,Y120/Y$219*100,0)</f>
        <v>113.02310562405158</v>
      </c>
      <c r="AB120" s="60"/>
      <c r="AC120" s="69">
        <v>8321804</v>
      </c>
      <c r="AD120" s="60"/>
      <c r="AE120" s="65">
        <f>(AC120/$BL120)</f>
        <v>297.77092353383188</v>
      </c>
      <c r="AF120" s="60"/>
      <c r="AG120" s="65">
        <f>IF(AE120,AE120/AE$219*100,0)</f>
        <v>71.055164775660003</v>
      </c>
      <c r="AH120" s="99"/>
      <c r="AI120" s="60"/>
      <c r="AJ120" s="69">
        <v>52735052</v>
      </c>
      <c r="AK120" s="60"/>
      <c r="AL120" s="65">
        <f>(AJ120/$BL120)</f>
        <v>1886.9664722510465</v>
      </c>
      <c r="AM120" s="60"/>
      <c r="AN120" s="65">
        <f>IF(AL120,AL120/AL$219*100,0)</f>
        <v>88.171126531719366</v>
      </c>
      <c r="AO120" s="60"/>
      <c r="AP120" s="69">
        <v>1127033</v>
      </c>
      <c r="AQ120" s="60"/>
      <c r="AR120" s="65">
        <f>(AP120/$BL120)</f>
        <v>40.327512792070706</v>
      </c>
      <c r="AS120" s="60"/>
      <c r="AT120" s="65">
        <f>IF(AR120,AR120/AR$219*100,0)</f>
        <v>44.915405710448447</v>
      </c>
      <c r="AU120" s="60"/>
      <c r="AV120" s="69">
        <v>1275924</v>
      </c>
      <c r="AW120" s="60"/>
      <c r="AX120" s="65">
        <f>(AV120/$BL120)</f>
        <v>45.655132930189289</v>
      </c>
      <c r="AY120" s="60"/>
      <c r="AZ120" s="65">
        <f>IF(AX120,AX120/AX$219*100,0)</f>
        <v>26.495218269785113</v>
      </c>
      <c r="BA120" s="60"/>
      <c r="BB120" s="69">
        <v>0</v>
      </c>
      <c r="BC120" s="60"/>
      <c r="BD120" s="65">
        <f>(BB120/$BL120)</f>
        <v>0</v>
      </c>
      <c r="BE120" s="60"/>
      <c r="BF120" s="65">
        <f>IF(BD120,BD120/BD$219*100,0)</f>
        <v>0</v>
      </c>
      <c r="BG120" s="60"/>
      <c r="BH120" s="69">
        <f>(E120+K120+Q120+W120+AC120+AJ120+AP120+AV120+BB120)</f>
        <v>93072428</v>
      </c>
      <c r="BI120" s="60"/>
      <c r="BJ120" s="47">
        <v>27</v>
      </c>
      <c r="BK120" s="60"/>
      <c r="BL120" s="96">
        <v>27947</v>
      </c>
      <c r="BM120" s="60"/>
      <c r="BN120" s="96">
        <f>IF(E120,BL120,0)</f>
        <v>27947</v>
      </c>
      <c r="BO120" s="60"/>
      <c r="BP120" s="96">
        <f>IF(K120,BL120,0)</f>
        <v>27947</v>
      </c>
      <c r="BQ120" s="60"/>
      <c r="BR120" s="96">
        <f>IF(Q120,BL120,0)</f>
        <v>27947</v>
      </c>
      <c r="BS120" s="60"/>
      <c r="BT120" s="96">
        <f>IF(W120,BL120,0)</f>
        <v>27947</v>
      </c>
      <c r="BU120" s="60"/>
      <c r="BV120" s="96">
        <f>IF(AC120,BL120,0)</f>
        <v>27947</v>
      </c>
      <c r="BW120" s="60"/>
      <c r="BX120" s="96">
        <f>IF(AJ120,BL120,0)</f>
        <v>27947</v>
      </c>
      <c r="BY120" s="60"/>
      <c r="BZ120" s="96">
        <f>IF(AP120,BL120,0)</f>
        <v>27947</v>
      </c>
      <c r="CA120" s="60"/>
      <c r="CB120" s="96">
        <f>IF(AV120,BL120,0)</f>
        <v>27947</v>
      </c>
      <c r="CC120" s="60"/>
      <c r="CD120" s="96">
        <f>IF(BB120,$BL120,0)</f>
        <v>0</v>
      </c>
    </row>
    <row r="121" spans="1:82" ht="8.85" customHeight="1" x14ac:dyDescent="0.3">
      <c r="A121" s="47">
        <v>28</v>
      </c>
      <c r="B121" s="98"/>
      <c r="C121" s="47" t="s">
        <v>152</v>
      </c>
      <c r="D121" s="60"/>
      <c r="E121" s="69">
        <v>3269130</v>
      </c>
      <c r="F121" s="60"/>
      <c r="G121" s="65">
        <f>(E121/$BL121)</f>
        <v>308.43758845174074</v>
      </c>
      <c r="H121" s="60"/>
      <c r="I121" s="65">
        <f>IF(G121,G121/G$219*100,0)</f>
        <v>206.69171247150732</v>
      </c>
      <c r="J121" s="60"/>
      <c r="K121" s="69">
        <v>759646</v>
      </c>
      <c r="L121" s="60"/>
      <c r="M121" s="65">
        <f>(K121/$BL121)</f>
        <v>71.671478441362396</v>
      </c>
      <c r="N121" s="60"/>
      <c r="O121" s="65">
        <f>IF(M121,M121/M$219*100,0)</f>
        <v>113.62181824716909</v>
      </c>
      <c r="P121" s="60"/>
      <c r="Q121" s="69">
        <v>5199580</v>
      </c>
      <c r="R121" s="60"/>
      <c r="S121" s="65">
        <f>(Q121/$BL121)</f>
        <v>490.57269553731481</v>
      </c>
      <c r="T121" s="60"/>
      <c r="U121" s="65">
        <f>IF(S121,S121/S$219*100,0)</f>
        <v>81.877104143228536</v>
      </c>
      <c r="V121" s="60"/>
      <c r="W121" s="69">
        <v>2122109</v>
      </c>
      <c r="X121" s="60"/>
      <c r="Y121" s="65">
        <f>(W121/$BL121)</f>
        <v>200.2178507406359</v>
      </c>
      <c r="Z121" s="60"/>
      <c r="AA121" s="65">
        <f>IF(Y121,Y121/Y$219*100,0)</f>
        <v>126.54187394338993</v>
      </c>
      <c r="AB121" s="60"/>
      <c r="AC121" s="69">
        <v>5390427</v>
      </c>
      <c r="AD121" s="60"/>
      <c r="AE121" s="65">
        <f>(AC121/$BL121)</f>
        <v>508.5788281913388</v>
      </c>
      <c r="AF121" s="60"/>
      <c r="AG121" s="65">
        <f>IF(AE121,AE121/AE$219*100,0)</f>
        <v>121.35890237262154</v>
      </c>
      <c r="AH121" s="99"/>
      <c r="AI121" s="60"/>
      <c r="AJ121" s="69">
        <v>17830949</v>
      </c>
      <c r="AK121" s="60"/>
      <c r="AL121" s="65">
        <f>(AJ121/$BL121)</f>
        <v>1682.3237097839419</v>
      </c>
      <c r="AM121" s="60"/>
      <c r="AN121" s="65">
        <f>IF(AL121,AL121/AL$219*100,0)</f>
        <v>78.608909519054237</v>
      </c>
      <c r="AO121" s="60"/>
      <c r="AP121" s="69">
        <v>392687</v>
      </c>
      <c r="AQ121" s="60"/>
      <c r="AR121" s="65">
        <f>(AP121/$BL121)</f>
        <v>37.0494386262855</v>
      </c>
      <c r="AS121" s="60"/>
      <c r="AT121" s="65">
        <f>IF(AR121,AR121/AR$219*100,0)</f>
        <v>41.264398720150439</v>
      </c>
      <c r="AU121" s="60"/>
      <c r="AV121" s="69">
        <v>117710</v>
      </c>
      <c r="AW121" s="60"/>
      <c r="AX121" s="65">
        <f>(AV121/$BL121)</f>
        <v>11.105764694782527</v>
      </c>
      <c r="AY121" s="60"/>
      <c r="AZ121" s="65">
        <f>IF(AX121,AX121/AX$219*100,0)</f>
        <v>6.4450509889231968</v>
      </c>
      <c r="BA121" s="60"/>
      <c r="BB121" s="69">
        <v>0</v>
      </c>
      <c r="BC121" s="60"/>
      <c r="BD121" s="65">
        <f>(BB121/$BL121)</f>
        <v>0</v>
      </c>
      <c r="BE121" s="60"/>
      <c r="BF121" s="65">
        <f>IF(BD121,BD121/BD$219*100,0)</f>
        <v>0</v>
      </c>
      <c r="BG121" s="60"/>
      <c r="BH121" s="69">
        <f>(E121+K121+Q121+W121+AC121+AJ121+AP121+AV121+BB121)</f>
        <v>35082238</v>
      </c>
      <c r="BI121" s="60"/>
      <c r="BJ121" s="47">
        <v>28</v>
      </c>
      <c r="BK121" s="60"/>
      <c r="BL121" s="96">
        <v>10599</v>
      </c>
      <c r="BM121" s="60"/>
      <c r="BN121" s="96">
        <f>IF(E121,BL121,0)</f>
        <v>10599</v>
      </c>
      <c r="BO121" s="60"/>
      <c r="BP121" s="96">
        <f>IF(K121,BL121,0)</f>
        <v>10599</v>
      </c>
      <c r="BQ121" s="60"/>
      <c r="BR121" s="96">
        <f>IF(Q121,BL121,0)</f>
        <v>10599</v>
      </c>
      <c r="BS121" s="60"/>
      <c r="BT121" s="96">
        <f>IF(W121,BL121,0)</f>
        <v>10599</v>
      </c>
      <c r="BU121" s="60"/>
      <c r="BV121" s="96">
        <f>IF(AC121,BL121,0)</f>
        <v>10599</v>
      </c>
      <c r="BW121" s="60"/>
      <c r="BX121" s="96">
        <f>IF(AJ121,BL121,0)</f>
        <v>10599</v>
      </c>
      <c r="BY121" s="60"/>
      <c r="BZ121" s="96">
        <f>IF(AP121,BL121,0)</f>
        <v>10599</v>
      </c>
      <c r="CA121" s="60"/>
      <c r="CB121" s="96">
        <f>IF(AV121,BL121,0)</f>
        <v>10599</v>
      </c>
      <c r="CC121" s="60"/>
      <c r="CD121" s="96">
        <f>IF(BB121,$BL121,0)</f>
        <v>0</v>
      </c>
    </row>
    <row r="122" spans="1:82" ht="8.85" customHeight="1" x14ac:dyDescent="0.3">
      <c r="A122" s="47">
        <v>29</v>
      </c>
      <c r="B122" s="98"/>
      <c r="C122" s="47" t="s">
        <v>94</v>
      </c>
      <c r="D122" s="60"/>
      <c r="E122" s="69">
        <v>219972081</v>
      </c>
      <c r="F122" s="60"/>
      <c r="G122" s="65">
        <f>(E122/$BL122)</f>
        <v>191.22868811771446</v>
      </c>
      <c r="H122" s="60"/>
      <c r="I122" s="65">
        <f>IF(G122,G122/G$219*100,0)</f>
        <v>128.14710820148454</v>
      </c>
      <c r="J122" s="60"/>
      <c r="K122" s="69">
        <v>62349850</v>
      </c>
      <c r="L122" s="60"/>
      <c r="M122" s="65">
        <f>(K122/$BL122)</f>
        <v>54.202696840588054</v>
      </c>
      <c r="N122" s="60"/>
      <c r="O122" s="65">
        <f>IF(M122,M122/M$219*100,0)</f>
        <v>85.928309319952589</v>
      </c>
      <c r="P122" s="60"/>
      <c r="Q122" s="69">
        <v>806394867</v>
      </c>
      <c r="R122" s="60"/>
      <c r="S122" s="65">
        <f>(Q122/$BL122)</f>
        <v>701.02456557325036</v>
      </c>
      <c r="T122" s="60"/>
      <c r="U122" s="65">
        <f>IF(S122,S122/S$219*100,0)</f>
        <v>117.00174486787486</v>
      </c>
      <c r="V122" s="60"/>
      <c r="W122" s="69">
        <v>252727112</v>
      </c>
      <c r="X122" s="60"/>
      <c r="Y122" s="65">
        <f>(W122/$BL122)</f>
        <v>219.7036726653447</v>
      </c>
      <c r="Z122" s="60"/>
      <c r="AA122" s="65">
        <f>IF(Y122,Y122/Y$219*100,0)</f>
        <v>138.85732140503526</v>
      </c>
      <c r="AB122" s="60"/>
      <c r="AC122" s="69">
        <v>723389199</v>
      </c>
      <c r="AD122" s="60"/>
      <c r="AE122" s="65">
        <f>(AC122/$BL122)</f>
        <v>628.86511276535259</v>
      </c>
      <c r="AF122" s="60"/>
      <c r="AG122" s="65">
        <f>IF(AE122,AE122/AE$219*100,0)</f>
        <v>150.06204661930082</v>
      </c>
      <c r="AH122" s="99"/>
      <c r="AI122" s="60"/>
      <c r="AJ122" s="69">
        <v>3038368463</v>
      </c>
      <c r="AK122" s="60"/>
      <c r="AL122" s="65">
        <f>(AJ122/$BL122)</f>
        <v>2641.3498138326308</v>
      </c>
      <c r="AM122" s="60"/>
      <c r="AN122" s="65">
        <f>IF(AL122,AL122/AL$219*100,0)</f>
        <v>123.42073485393965</v>
      </c>
      <c r="AO122" s="60"/>
      <c r="AP122" s="69">
        <v>128124884</v>
      </c>
      <c r="AQ122" s="60"/>
      <c r="AR122" s="65">
        <f>(AP122/$BL122)</f>
        <v>111.38301447697967</v>
      </c>
      <c r="AS122" s="60"/>
      <c r="AT122" s="65">
        <f>IF(AR122,AR122/AR$219*100,0)</f>
        <v>124.05459543912065</v>
      </c>
      <c r="AU122" s="60"/>
      <c r="AV122" s="69">
        <v>420960863</v>
      </c>
      <c r="AW122" s="60"/>
      <c r="AX122" s="65">
        <f>(AV122/$BL122)</f>
        <v>365.95459393954144</v>
      </c>
      <c r="AY122" s="60"/>
      <c r="AZ122" s="65">
        <f>IF(AX122,AX122/AX$219*100,0)</f>
        <v>212.37583204685527</v>
      </c>
      <c r="BA122" s="60"/>
      <c r="BB122" s="69">
        <v>0</v>
      </c>
      <c r="BC122" s="60"/>
      <c r="BD122" s="65">
        <f>(BB122/$BL122)</f>
        <v>0</v>
      </c>
      <c r="BE122" s="60"/>
      <c r="BF122" s="65">
        <f>IF(BD122,BD122/BD$219*100,0)</f>
        <v>0</v>
      </c>
      <c r="BG122" s="60"/>
      <c r="BH122" s="69">
        <f>(E122+K122+Q122+W122+AC122+AJ122+AP122+AV122+BB122)</f>
        <v>5652287319</v>
      </c>
      <c r="BI122" s="60"/>
      <c r="BJ122" s="47">
        <v>29</v>
      </c>
      <c r="BK122" s="60"/>
      <c r="BL122" s="96">
        <v>1150309</v>
      </c>
      <c r="BM122" s="60"/>
      <c r="BN122" s="96">
        <f>IF(E122,BL122,0)</f>
        <v>1150309</v>
      </c>
      <c r="BO122" s="60"/>
      <c r="BP122" s="96">
        <f>IF(K122,BL122,0)</f>
        <v>1150309</v>
      </c>
      <c r="BQ122" s="60"/>
      <c r="BR122" s="96">
        <f>IF(Q122,BL122,0)</f>
        <v>1150309</v>
      </c>
      <c r="BS122" s="60"/>
      <c r="BT122" s="96">
        <f>IF(W122,BL122,0)</f>
        <v>1150309</v>
      </c>
      <c r="BU122" s="60"/>
      <c r="BV122" s="96">
        <f>IF(AC122,BL122,0)</f>
        <v>1150309</v>
      </c>
      <c r="BW122" s="60"/>
      <c r="BX122" s="96">
        <f>IF(AJ122,BL122,0)</f>
        <v>1150309</v>
      </c>
      <c r="BY122" s="60"/>
      <c r="BZ122" s="96">
        <f>IF(AP122,BL122,0)</f>
        <v>1150309</v>
      </c>
      <c r="CA122" s="60"/>
      <c r="CB122" s="96">
        <f>IF(AV122,BL122,0)</f>
        <v>1150309</v>
      </c>
      <c r="CC122" s="60"/>
      <c r="CD122" s="96">
        <f>IF(BB122,$BL122,0)</f>
        <v>0</v>
      </c>
    </row>
    <row r="123" spans="1:82" ht="8.85" customHeight="1" x14ac:dyDescent="0.3">
      <c r="A123" s="47">
        <v>30</v>
      </c>
      <c r="B123" s="98"/>
      <c r="C123" s="47" t="s">
        <v>153</v>
      </c>
      <c r="D123" s="60"/>
      <c r="E123" s="69">
        <v>17137233</v>
      </c>
      <c r="F123" s="60"/>
      <c r="G123" s="65">
        <f>(E123/$BL123)</f>
        <v>234.84669462259498</v>
      </c>
      <c r="H123" s="60"/>
      <c r="I123" s="65">
        <f>IF(G123,G123/G$219*100,0)</f>
        <v>157.37662106449829</v>
      </c>
      <c r="J123" s="60"/>
      <c r="K123" s="69">
        <v>7125059</v>
      </c>
      <c r="L123" s="60"/>
      <c r="M123" s="65">
        <f>(K123/$BL123)</f>
        <v>97.640999287397904</v>
      </c>
      <c r="N123" s="60"/>
      <c r="O123" s="65">
        <f>IF(M123,M123/M$219*100,0)</f>
        <v>154.79167049109085</v>
      </c>
      <c r="P123" s="60"/>
      <c r="Q123" s="69">
        <v>46217127</v>
      </c>
      <c r="R123" s="60"/>
      <c r="S123" s="65">
        <f>(Q123/$BL123)</f>
        <v>633.35425916790007</v>
      </c>
      <c r="T123" s="60"/>
      <c r="U123" s="65">
        <f>IF(S123,S123/S$219*100,0)</f>
        <v>105.7074988257333</v>
      </c>
      <c r="V123" s="60"/>
      <c r="W123" s="69">
        <v>15411366</v>
      </c>
      <c r="X123" s="60"/>
      <c r="Y123" s="65">
        <f>(W123/$BL123)</f>
        <v>211.19560927479034</v>
      </c>
      <c r="Z123" s="60"/>
      <c r="AA123" s="65">
        <f>IF(Y123,Y123/Y$219*100,0)</f>
        <v>133.48004719553145</v>
      </c>
      <c r="AB123" s="60"/>
      <c r="AC123" s="69">
        <v>25236103</v>
      </c>
      <c r="AD123" s="60"/>
      <c r="AE123" s="65">
        <f>(AC123/$BL123)</f>
        <v>345.83268925067148</v>
      </c>
      <c r="AF123" s="60"/>
      <c r="AG123" s="65">
        <f>IF(AE123,AE123/AE$219*100,0)</f>
        <v>82.523835530651297</v>
      </c>
      <c r="AH123" s="99"/>
      <c r="AI123" s="60"/>
      <c r="AJ123" s="69">
        <v>159092042</v>
      </c>
      <c r="AK123" s="60"/>
      <c r="AL123" s="65">
        <f>(AJ123/$BL123)</f>
        <v>2180.1792742421749</v>
      </c>
      <c r="AM123" s="60"/>
      <c r="AN123" s="65">
        <f>IF(AL123,AL123/AL$219*100,0)</f>
        <v>101.8719015297185</v>
      </c>
      <c r="AO123" s="60"/>
      <c r="AP123" s="69">
        <v>6567756</v>
      </c>
      <c r="AQ123" s="60"/>
      <c r="AR123" s="65">
        <f>(AP123/$BL123)</f>
        <v>90.003782272652529</v>
      </c>
      <c r="AS123" s="60"/>
      <c r="AT123" s="65">
        <f>IF(AR123,AR123/AR$219*100,0)</f>
        <v>100.24313716282332</v>
      </c>
      <c r="AU123" s="60"/>
      <c r="AV123" s="69">
        <v>9476624</v>
      </c>
      <c r="AW123" s="60"/>
      <c r="AX123" s="65">
        <f>(AV123/$BL123)</f>
        <v>129.86657896179358</v>
      </c>
      <c r="AY123" s="60"/>
      <c r="AZ123" s="65">
        <f>IF(AX123,AX123/AX$219*100,0)</f>
        <v>75.365969491411974</v>
      </c>
      <c r="BA123" s="60"/>
      <c r="BB123" s="69">
        <v>0</v>
      </c>
      <c r="BC123" s="60"/>
      <c r="BD123" s="65">
        <f>(BB123/$BL123)</f>
        <v>0</v>
      </c>
      <c r="BE123" s="60"/>
      <c r="BF123" s="65">
        <f>IF(BD123,BD123/BD$219*100,0)</f>
        <v>0</v>
      </c>
      <c r="BG123" s="60"/>
      <c r="BH123" s="69">
        <f>(E123+K123+Q123+W123+AC123+AJ123+AP123+AV123+BB123)</f>
        <v>286263310</v>
      </c>
      <c r="BI123" s="60"/>
      <c r="BJ123" s="47">
        <v>30</v>
      </c>
      <c r="BK123" s="60"/>
      <c r="BL123" s="96">
        <v>72972</v>
      </c>
      <c r="BM123" s="60"/>
      <c r="BN123" s="96">
        <f>IF(E123,BL123,0)</f>
        <v>72972</v>
      </c>
      <c r="BO123" s="60"/>
      <c r="BP123" s="96">
        <f>IF(K123,BL123,0)</f>
        <v>72972</v>
      </c>
      <c r="BQ123" s="60"/>
      <c r="BR123" s="96">
        <f>IF(Q123,BL123,0)</f>
        <v>72972</v>
      </c>
      <c r="BS123" s="60"/>
      <c r="BT123" s="96">
        <f>IF(W123,BL123,0)</f>
        <v>72972</v>
      </c>
      <c r="BU123" s="60"/>
      <c r="BV123" s="96">
        <f>IF(AC123,BL123,0)</f>
        <v>72972</v>
      </c>
      <c r="BW123" s="60"/>
      <c r="BX123" s="96">
        <f>IF(AJ123,BL123,0)</f>
        <v>72972</v>
      </c>
      <c r="BY123" s="60"/>
      <c r="BZ123" s="96">
        <f>IF(AP123,BL123,0)</f>
        <v>72972</v>
      </c>
      <c r="CA123" s="60"/>
      <c r="CB123" s="96">
        <f>IF(AV123,BL123,0)</f>
        <v>72972</v>
      </c>
      <c r="CC123" s="60"/>
      <c r="CD123" s="96">
        <f>IF(BB123,$BL123,0)</f>
        <v>0</v>
      </c>
    </row>
    <row r="124" spans="1:82" ht="8.85" customHeight="1" x14ac:dyDescent="0.3">
      <c r="A124" s="71"/>
      <c r="B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71"/>
      <c r="BK124" s="60"/>
      <c r="BL124" s="92"/>
      <c r="BM124" s="60"/>
      <c r="BN124" s="60"/>
      <c r="BO124" s="60"/>
      <c r="BP124" s="60"/>
      <c r="BQ124" s="60"/>
      <c r="BR124" s="60"/>
      <c r="BS124" s="60"/>
      <c r="BT124" s="60"/>
      <c r="BU124" s="60"/>
      <c r="BV124" s="60"/>
      <c r="BW124" s="60"/>
      <c r="BX124" s="60"/>
      <c r="BY124" s="60"/>
      <c r="BZ124" s="60"/>
      <c r="CA124" s="60"/>
      <c r="CB124" s="60"/>
      <c r="CC124" s="60"/>
      <c r="CD124" s="60"/>
    </row>
    <row r="125" spans="1:82" ht="8.85" customHeight="1" x14ac:dyDescent="0.3">
      <c r="A125" s="47">
        <v>31</v>
      </c>
      <c r="B125" s="98"/>
      <c r="C125" s="47" t="s">
        <v>154</v>
      </c>
      <c r="D125" s="60"/>
      <c r="E125" s="69">
        <v>1636108</v>
      </c>
      <c r="F125" s="60"/>
      <c r="G125" s="65">
        <f>(E125/$BL125)</f>
        <v>105.71904884983199</v>
      </c>
      <c r="H125" s="60"/>
      <c r="I125" s="65">
        <f>IF(G125,G125/G$219*100,0)</f>
        <v>70.844968530966298</v>
      </c>
      <c r="J125" s="60"/>
      <c r="K125" s="69">
        <v>1074125</v>
      </c>
      <c r="L125" s="60"/>
      <c r="M125" s="65">
        <f>(K125/$BL125)</f>
        <v>69.405854225898167</v>
      </c>
      <c r="N125" s="60"/>
      <c r="O125" s="65">
        <f>IF(M125,M125/M$219*100,0)</f>
        <v>110.03009182511025</v>
      </c>
      <c r="P125" s="60"/>
      <c r="Q125" s="69">
        <v>7013716</v>
      </c>
      <c r="R125" s="60"/>
      <c r="S125" s="65">
        <f>(Q125/$BL125)</f>
        <v>453.1995347635048</v>
      </c>
      <c r="T125" s="60"/>
      <c r="U125" s="65">
        <f>IF(S125,S125/S$219*100,0)</f>
        <v>75.639483899225155</v>
      </c>
      <c r="V125" s="60"/>
      <c r="W125" s="69">
        <v>2197621</v>
      </c>
      <c r="X125" s="60"/>
      <c r="Y125" s="65">
        <f>(W125/$BL125)</f>
        <v>142.00187386921687</v>
      </c>
      <c r="Z125" s="60"/>
      <c r="AA125" s="65">
        <f>IF(Y125,Y125/Y$219*100,0)</f>
        <v>89.748157601397125</v>
      </c>
      <c r="AB125" s="60"/>
      <c r="AC125" s="69">
        <v>6555870</v>
      </c>
      <c r="AD125" s="60"/>
      <c r="AE125" s="65">
        <f>(AC125/$BL125)</f>
        <v>423.61527526492631</v>
      </c>
      <c r="AF125" s="60"/>
      <c r="AG125" s="65">
        <f>IF(AE125,AE125/AE$219*100,0)</f>
        <v>101.08459492357396</v>
      </c>
      <c r="AH125" s="99"/>
      <c r="AI125" s="60"/>
      <c r="AJ125" s="69">
        <v>22955852</v>
      </c>
      <c r="AK125" s="60"/>
      <c r="AL125" s="65">
        <f>(AJ125/$BL125)</f>
        <v>1483.3194623933832</v>
      </c>
      <c r="AM125" s="60"/>
      <c r="AN125" s="65">
        <f>IF(AL125,AL125/AL$219*100,0)</f>
        <v>69.310159946630407</v>
      </c>
      <c r="AO125" s="60"/>
      <c r="AP125" s="69">
        <v>443412</v>
      </c>
      <c r="AQ125" s="60"/>
      <c r="AR125" s="65">
        <f>(AP125/$BL125)</f>
        <v>28.651589558025329</v>
      </c>
      <c r="AS125" s="60"/>
      <c r="AT125" s="65">
        <f>IF(AR125,AR125/AR$219*100,0)</f>
        <v>31.911161392055622</v>
      </c>
      <c r="AU125" s="60"/>
      <c r="AV125" s="69">
        <v>1855813</v>
      </c>
      <c r="AW125" s="60"/>
      <c r="AX125" s="65">
        <f>(AV125/$BL125)</f>
        <v>119.91554665288189</v>
      </c>
      <c r="AY125" s="60"/>
      <c r="AZ125" s="65">
        <f>IF(AX125,AX125/AX$219*100,0)</f>
        <v>69.591048773571757</v>
      </c>
      <c r="BA125" s="60"/>
      <c r="BB125" s="69">
        <v>0</v>
      </c>
      <c r="BC125" s="60"/>
      <c r="BD125" s="65">
        <f>(BB125/$BL125)</f>
        <v>0</v>
      </c>
      <c r="BE125" s="60"/>
      <c r="BF125" s="65">
        <f>IF(BD125,BD125/BD$219*100,0)</f>
        <v>0</v>
      </c>
      <c r="BG125" s="60"/>
      <c r="BH125" s="69">
        <f>(E125+K125+Q125+W125+AC125+AJ125+AP125+AV125+BB125)</f>
        <v>43732517</v>
      </c>
      <c r="BI125" s="60"/>
      <c r="BJ125" s="47">
        <v>31</v>
      </c>
      <c r="BK125" s="60"/>
      <c r="BL125" s="96">
        <v>15476</v>
      </c>
      <c r="BM125" s="60"/>
      <c r="BN125" s="96">
        <f>IF(E125,BL125,0)</f>
        <v>15476</v>
      </c>
      <c r="BO125" s="60"/>
      <c r="BP125" s="96">
        <f>IF(K125,BL125,0)</f>
        <v>15476</v>
      </c>
      <c r="BQ125" s="60"/>
      <c r="BR125" s="96">
        <f>IF(Q125,BL125,0)</f>
        <v>15476</v>
      </c>
      <c r="BS125" s="60"/>
      <c r="BT125" s="96">
        <f>IF(W125,BL125,0)</f>
        <v>15476</v>
      </c>
      <c r="BU125" s="60"/>
      <c r="BV125" s="96">
        <f>IF(AC125,BL125,0)</f>
        <v>15476</v>
      </c>
      <c r="BW125" s="60"/>
      <c r="BX125" s="96">
        <f>IF(AJ125,BL125,0)</f>
        <v>15476</v>
      </c>
      <c r="BY125" s="60"/>
      <c r="BZ125" s="96">
        <f>IF(AP125,BL125,0)</f>
        <v>15476</v>
      </c>
      <c r="CA125" s="60"/>
      <c r="CB125" s="96">
        <f>IF(AV125,BL125,0)</f>
        <v>15476</v>
      </c>
      <c r="CC125" s="60"/>
      <c r="CD125" s="96">
        <f>IF(BB125,$BL125,0)</f>
        <v>0</v>
      </c>
    </row>
    <row r="126" spans="1:82" ht="8.85" customHeight="1" x14ac:dyDescent="0.3">
      <c r="A126" s="47">
        <v>32</v>
      </c>
      <c r="B126" s="98"/>
      <c r="C126" s="47" t="s">
        <v>155</v>
      </c>
      <c r="D126" s="60"/>
      <c r="E126" s="69">
        <v>2793273</v>
      </c>
      <c r="F126" s="60"/>
      <c r="G126" s="65">
        <f>(E126/$BL126)</f>
        <v>102.50919299790819</v>
      </c>
      <c r="H126" s="60"/>
      <c r="I126" s="65">
        <f>IF(G126,G126/G$219*100,0)</f>
        <v>68.693964153869686</v>
      </c>
      <c r="J126" s="60"/>
      <c r="K126" s="69">
        <v>2245628</v>
      </c>
      <c r="L126" s="60"/>
      <c r="M126" s="65">
        <f>(K126/$BL126)</f>
        <v>82.411391243715372</v>
      </c>
      <c r="N126" s="60"/>
      <c r="O126" s="65">
        <f>IF(M126,M126/M$219*100,0)</f>
        <v>130.64795537949803</v>
      </c>
      <c r="P126" s="60"/>
      <c r="Q126" s="69">
        <v>11657837</v>
      </c>
      <c r="R126" s="60"/>
      <c r="S126" s="65">
        <f>(Q126/$BL126)</f>
        <v>427.82623215530845</v>
      </c>
      <c r="T126" s="60"/>
      <c r="U126" s="65">
        <f>IF(S126,S126/S$219*100,0)</f>
        <v>71.404652733512791</v>
      </c>
      <c r="V126" s="60"/>
      <c r="W126" s="69">
        <v>2483629</v>
      </c>
      <c r="X126" s="60"/>
      <c r="Y126" s="65">
        <f>(W126/$BL126)</f>
        <v>91.14569341994202</v>
      </c>
      <c r="Z126" s="60"/>
      <c r="AA126" s="65">
        <f>IF(Y126,Y126/Y$219*100,0)</f>
        <v>57.605986701805591</v>
      </c>
      <c r="AB126" s="60"/>
      <c r="AC126" s="69">
        <v>9167758</v>
      </c>
      <c r="AD126" s="60"/>
      <c r="AE126" s="65">
        <f>(AC126/$BL126)</f>
        <v>336.44383280120371</v>
      </c>
      <c r="AF126" s="60"/>
      <c r="AG126" s="65">
        <f>IF(AE126,AE126/AE$219*100,0)</f>
        <v>80.283432961606792</v>
      </c>
      <c r="AH126" s="99"/>
      <c r="AI126" s="60"/>
      <c r="AJ126" s="69">
        <v>44852032</v>
      </c>
      <c r="AK126" s="60"/>
      <c r="AL126" s="65">
        <f>(AJ126/$BL126)</f>
        <v>1646.0065323498111</v>
      </c>
      <c r="AM126" s="60"/>
      <c r="AN126" s="65">
        <f>IF(AL126,AL126/AL$219*100,0)</f>
        <v>76.911939014326776</v>
      </c>
      <c r="AO126" s="60"/>
      <c r="AP126" s="69">
        <v>859219</v>
      </c>
      <c r="AQ126" s="60"/>
      <c r="AR126" s="65">
        <f>(AP126/$BL126)</f>
        <v>31.532129619435576</v>
      </c>
      <c r="AS126" s="60"/>
      <c r="AT126" s="65">
        <f>IF(AR126,AR126/AR$219*100,0)</f>
        <v>35.119408481097039</v>
      </c>
      <c r="AU126" s="60"/>
      <c r="AV126" s="69">
        <v>2322457</v>
      </c>
      <c r="AW126" s="60"/>
      <c r="AX126" s="65">
        <f>(AV126/$BL126)</f>
        <v>85.230907556240595</v>
      </c>
      <c r="AY126" s="60"/>
      <c r="AZ126" s="65">
        <f>IF(AX126,AX126/AX$219*100,0)</f>
        <v>49.462379235374819</v>
      </c>
      <c r="BA126" s="60"/>
      <c r="BB126" s="69">
        <v>0</v>
      </c>
      <c r="BC126" s="60"/>
      <c r="BD126" s="65">
        <f>(BB126/$BL126)</f>
        <v>0</v>
      </c>
      <c r="BE126" s="60"/>
      <c r="BF126" s="65">
        <f>IF(BD126,BD126/BD$219*100,0)</f>
        <v>0</v>
      </c>
      <c r="BG126" s="60"/>
      <c r="BH126" s="69">
        <f>(E126+K126+Q126+W126+AC126+AJ126+AP126+AV126+BB126)</f>
        <v>76381833</v>
      </c>
      <c r="BI126" s="60"/>
      <c r="BJ126" s="47">
        <v>32</v>
      </c>
      <c r="BK126" s="60"/>
      <c r="BL126" s="96">
        <v>27249</v>
      </c>
      <c r="BM126" s="60"/>
      <c r="BN126" s="96">
        <f>IF(E126,BL126,0)</f>
        <v>27249</v>
      </c>
      <c r="BO126" s="60"/>
      <c r="BP126" s="96">
        <f>IF(K126,BL126,0)</f>
        <v>27249</v>
      </c>
      <c r="BQ126" s="60"/>
      <c r="BR126" s="96">
        <f>IF(Q126,BL126,0)</f>
        <v>27249</v>
      </c>
      <c r="BS126" s="60"/>
      <c r="BT126" s="96">
        <f>IF(W126,BL126,0)</f>
        <v>27249</v>
      </c>
      <c r="BU126" s="60"/>
      <c r="BV126" s="96">
        <f>IF(AC126,BL126,0)</f>
        <v>27249</v>
      </c>
      <c r="BW126" s="60"/>
      <c r="BX126" s="96">
        <f>IF(AJ126,BL126,0)</f>
        <v>27249</v>
      </c>
      <c r="BY126" s="60"/>
      <c r="BZ126" s="96">
        <f>IF(AP126,BL126,0)</f>
        <v>27249</v>
      </c>
      <c r="CA126" s="60"/>
      <c r="CB126" s="96">
        <f>IF(AV126,BL126,0)</f>
        <v>27249</v>
      </c>
      <c r="CC126" s="60"/>
      <c r="CD126" s="96">
        <f>IF(BB126,$BL126,0)</f>
        <v>0</v>
      </c>
    </row>
    <row r="127" spans="1:82" ht="8.85" customHeight="1" x14ac:dyDescent="0.3">
      <c r="A127" s="47">
        <v>33</v>
      </c>
      <c r="B127" s="98"/>
      <c r="C127" s="47" t="s">
        <v>96</v>
      </c>
      <c r="D127" s="60"/>
      <c r="E127" s="69">
        <v>5074546</v>
      </c>
      <c r="F127" s="60"/>
      <c r="G127" s="65">
        <f>(E127/$BL127)</f>
        <v>93.150246893184274</v>
      </c>
      <c r="H127" s="60"/>
      <c r="I127" s="65">
        <f>IF(G127,G127/G$219*100,0)</f>
        <v>62.422301199221096</v>
      </c>
      <c r="J127" s="60"/>
      <c r="K127" s="69">
        <v>2777655</v>
      </c>
      <c r="L127" s="60"/>
      <c r="M127" s="65">
        <f>(K127/$BL127)</f>
        <v>50.987664518971307</v>
      </c>
      <c r="N127" s="60"/>
      <c r="O127" s="65">
        <f>IF(M127,M127/M$219*100,0)</f>
        <v>80.831472669591335</v>
      </c>
      <c r="P127" s="60"/>
      <c r="Q127" s="69">
        <v>29442221</v>
      </c>
      <c r="R127" s="60"/>
      <c r="S127" s="65">
        <f>(Q127/$BL127)</f>
        <v>540.45231932742263</v>
      </c>
      <c r="T127" s="60"/>
      <c r="U127" s="65">
        <f>IF(S127,S127/S$219*100,0)</f>
        <v>90.202066353395168</v>
      </c>
      <c r="V127" s="60"/>
      <c r="W127" s="69">
        <v>7953014</v>
      </c>
      <c r="X127" s="60"/>
      <c r="Y127" s="65">
        <f>(W127/$BL127)</f>
        <v>145.98847219927677</v>
      </c>
      <c r="Z127" s="60"/>
      <c r="AA127" s="65">
        <f>IF(Y127,Y127/Y$219*100,0)</f>
        <v>92.267771219659693</v>
      </c>
      <c r="AB127" s="60"/>
      <c r="AC127" s="69">
        <v>19717316</v>
      </c>
      <c r="AD127" s="60"/>
      <c r="AE127" s="65">
        <f>(AC127/$BL127)</f>
        <v>361.93835930759769</v>
      </c>
      <c r="AF127" s="60"/>
      <c r="AG127" s="65">
        <f>IF(AE127,AE127/AE$219*100,0)</f>
        <v>86.367028231053695</v>
      </c>
      <c r="AH127" s="99"/>
      <c r="AI127" s="60"/>
      <c r="AJ127" s="69">
        <v>85371534</v>
      </c>
      <c r="AK127" s="60"/>
      <c r="AL127" s="65">
        <f>(AJ127/$BL127)</f>
        <v>1567.1115149512639</v>
      </c>
      <c r="AM127" s="60"/>
      <c r="AN127" s="65">
        <f>IF(AL127,AL127/AL$219*100,0)</f>
        <v>73.225459861641525</v>
      </c>
      <c r="AO127" s="60"/>
      <c r="AP127" s="69">
        <v>2318397</v>
      </c>
      <c r="AQ127" s="60"/>
      <c r="AR127" s="65">
        <f>(AP127/$BL127)</f>
        <v>42.557354479872238</v>
      </c>
      <c r="AS127" s="60"/>
      <c r="AT127" s="65">
        <f>IF(AR127,AR127/AR$219*100,0)</f>
        <v>47.398927186074125</v>
      </c>
      <c r="AU127" s="60"/>
      <c r="AV127" s="69">
        <v>4182091</v>
      </c>
      <c r="AW127" s="60"/>
      <c r="AX127" s="65">
        <f>(AV127/$BL127)</f>
        <v>76.768012188630067</v>
      </c>
      <c r="AY127" s="60"/>
      <c r="AZ127" s="65">
        <f>IF(AX127,AX127/AX$219*100,0)</f>
        <v>44.551074732066162</v>
      </c>
      <c r="BA127" s="60"/>
      <c r="BB127" s="69">
        <v>0</v>
      </c>
      <c r="BC127" s="60"/>
      <c r="BD127" s="65">
        <f>(BB127/$BL127)</f>
        <v>0</v>
      </c>
      <c r="BE127" s="60"/>
      <c r="BF127" s="65">
        <f>IF(BD127,BD127/BD$219*100,0)</f>
        <v>0</v>
      </c>
      <c r="BG127" s="60"/>
      <c r="BH127" s="69">
        <f>(E127+K127+Q127+W127+AC127+AJ127+AP127+AV127+BB127)</f>
        <v>156836774</v>
      </c>
      <c r="BI127" s="60"/>
      <c r="BJ127" s="47">
        <v>33</v>
      </c>
      <c r="BK127" s="60"/>
      <c r="BL127" s="96">
        <v>54477</v>
      </c>
      <c r="BM127" s="60"/>
      <c r="BN127" s="96">
        <f>IF(E127,BL127,0)</f>
        <v>54477</v>
      </c>
      <c r="BO127" s="60"/>
      <c r="BP127" s="96">
        <f>IF(K127,BL127,0)</f>
        <v>54477</v>
      </c>
      <c r="BQ127" s="60"/>
      <c r="BR127" s="96">
        <f>IF(Q127,BL127,0)</f>
        <v>54477</v>
      </c>
      <c r="BS127" s="60"/>
      <c r="BT127" s="96">
        <f>IF(W127,BL127,0)</f>
        <v>54477</v>
      </c>
      <c r="BU127" s="60"/>
      <c r="BV127" s="96">
        <f>IF(AC127,BL127,0)</f>
        <v>54477</v>
      </c>
      <c r="BW127" s="60"/>
      <c r="BX127" s="96">
        <f>IF(AJ127,BL127,0)</f>
        <v>54477</v>
      </c>
      <c r="BY127" s="60"/>
      <c r="BZ127" s="96">
        <f>IF(AP127,BL127,0)</f>
        <v>54477</v>
      </c>
      <c r="CA127" s="60"/>
      <c r="CB127" s="96">
        <f>IF(AV127,BL127,0)</f>
        <v>54477</v>
      </c>
      <c r="CC127" s="60"/>
      <c r="CD127" s="96">
        <f>IF(BB127,$BL127,0)</f>
        <v>0</v>
      </c>
    </row>
    <row r="128" spans="1:82" ht="8.85" customHeight="1" x14ac:dyDescent="0.3">
      <c r="A128" s="47">
        <v>34</v>
      </c>
      <c r="B128" s="98"/>
      <c r="C128" s="47" t="s">
        <v>156</v>
      </c>
      <c r="D128" s="60"/>
      <c r="E128" s="69">
        <v>8027463</v>
      </c>
      <c r="F128" s="60"/>
      <c r="G128" s="65">
        <f>(E128/$BL128)</f>
        <v>87.809569126767954</v>
      </c>
      <c r="H128" s="60"/>
      <c r="I128" s="65">
        <f>IF(G128,G128/G$219*100,0)</f>
        <v>58.843379969677734</v>
      </c>
      <c r="J128" s="60"/>
      <c r="K128" s="69">
        <v>4191971</v>
      </c>
      <c r="L128" s="60"/>
      <c r="M128" s="65">
        <f>(K128/$BL128)</f>
        <v>45.854483203710387</v>
      </c>
      <c r="N128" s="60"/>
      <c r="O128" s="65">
        <f>IF(M128,M128/M$219*100,0)</f>
        <v>72.693767028294758</v>
      </c>
      <c r="P128" s="60"/>
      <c r="Q128" s="69">
        <v>49497348</v>
      </c>
      <c r="R128" s="60"/>
      <c r="S128" s="65">
        <f>(Q128/$BL128)</f>
        <v>541.43392511403533</v>
      </c>
      <c r="T128" s="60"/>
      <c r="U128" s="65">
        <f>IF(S128,S128/S$219*100,0)</f>
        <v>90.365897402186107</v>
      </c>
      <c r="V128" s="60"/>
      <c r="W128" s="69">
        <v>13244164</v>
      </c>
      <c r="X128" s="60"/>
      <c r="Y128" s="65">
        <f>(W128/$BL128)</f>
        <v>144.87321016418906</v>
      </c>
      <c r="Z128" s="60"/>
      <c r="AA128" s="65">
        <f>IF(Y128,Y128/Y$219*100,0)</f>
        <v>91.562902261493051</v>
      </c>
      <c r="AB128" s="60"/>
      <c r="AC128" s="69">
        <v>19490341</v>
      </c>
      <c r="AD128" s="60"/>
      <c r="AE128" s="65">
        <f>(AC128/$BL128)</f>
        <v>213.19792384515253</v>
      </c>
      <c r="AF128" s="60"/>
      <c r="AG128" s="65">
        <f>IF(AE128,AE128/AE$219*100,0)</f>
        <v>50.874052539669009</v>
      </c>
      <c r="AH128" s="99"/>
      <c r="AI128" s="60"/>
      <c r="AJ128" s="69">
        <v>190043821</v>
      </c>
      <c r="AK128" s="60"/>
      <c r="AL128" s="65">
        <f>(AJ128/$BL128)</f>
        <v>2078.8219188571302</v>
      </c>
      <c r="AM128" s="60"/>
      <c r="AN128" s="65">
        <f>IF(AL128,AL128/AL$219*100,0)</f>
        <v>97.135838468717679</v>
      </c>
      <c r="AO128" s="60"/>
      <c r="AP128" s="69">
        <v>6244228</v>
      </c>
      <c r="AQ128" s="60"/>
      <c r="AR128" s="65">
        <f>(AP128/$BL128)</f>
        <v>68.30339426158676</v>
      </c>
      <c r="AS128" s="60"/>
      <c r="AT128" s="65">
        <f>IF(AR128,AR128/AR$219*100,0)</f>
        <v>76.073986523242738</v>
      </c>
      <c r="AU128" s="60"/>
      <c r="AV128" s="69">
        <v>4387133</v>
      </c>
      <c r="AW128" s="60"/>
      <c r="AX128" s="65">
        <f>(AV128/$BL128)</f>
        <v>47.989291066408512</v>
      </c>
      <c r="AY128" s="60"/>
      <c r="AZ128" s="65">
        <f>IF(AX128,AX128/AX$219*100,0)</f>
        <v>27.84980920679735</v>
      </c>
      <c r="BA128" s="60"/>
      <c r="BB128" s="69">
        <v>0</v>
      </c>
      <c r="BC128" s="60"/>
      <c r="BD128" s="65">
        <f>(BB128/$BL128)</f>
        <v>0</v>
      </c>
      <c r="BE128" s="60"/>
      <c r="BF128" s="65">
        <f>IF(BD128,BD128/BD$219*100,0)</f>
        <v>0</v>
      </c>
      <c r="BG128" s="60"/>
      <c r="BH128" s="69">
        <f>(E128+K128+Q128+W128+AC128+AJ128+AP128+AV128+BB128)</f>
        <v>295126469</v>
      </c>
      <c r="BI128" s="60"/>
      <c r="BJ128" s="47">
        <v>34</v>
      </c>
      <c r="BK128" s="60"/>
      <c r="BL128" s="96">
        <v>91419</v>
      </c>
      <c r="BM128" s="60"/>
      <c r="BN128" s="96">
        <f>IF(E128,BL128,0)</f>
        <v>91419</v>
      </c>
      <c r="BO128" s="60"/>
      <c r="BP128" s="96">
        <f>IF(K128,BL128,0)</f>
        <v>91419</v>
      </c>
      <c r="BQ128" s="60"/>
      <c r="BR128" s="96">
        <f>IF(Q128,BL128,0)</f>
        <v>91419</v>
      </c>
      <c r="BS128" s="60"/>
      <c r="BT128" s="96">
        <f>IF(W128,BL128,0)</f>
        <v>91419</v>
      </c>
      <c r="BU128" s="60"/>
      <c r="BV128" s="96">
        <f>IF(AC128,BL128,0)</f>
        <v>91419</v>
      </c>
      <c r="BW128" s="60"/>
      <c r="BX128" s="96">
        <f>IF(AJ128,BL128,0)</f>
        <v>91419</v>
      </c>
      <c r="BY128" s="60"/>
      <c r="BZ128" s="96">
        <f>IF(AP128,BL128,0)</f>
        <v>91419</v>
      </c>
      <c r="CA128" s="60"/>
      <c r="CB128" s="96">
        <f>IF(AV128,BL128,0)</f>
        <v>91419</v>
      </c>
      <c r="CC128" s="60"/>
      <c r="CD128" s="96">
        <f>IF(BB128,$BL128,0)</f>
        <v>0</v>
      </c>
    </row>
    <row r="129" spans="1:82" ht="8.85" customHeight="1" x14ac:dyDescent="0.3">
      <c r="A129" s="47">
        <v>35</v>
      </c>
      <c r="B129" s="98"/>
      <c r="C129" s="47" t="s">
        <v>157</v>
      </c>
      <c r="D129" s="60"/>
      <c r="E129" s="69">
        <v>1870141</v>
      </c>
      <c r="F129" s="60"/>
      <c r="G129" s="65">
        <f>(E129/$BL129)</f>
        <v>111.40412223744565</v>
      </c>
      <c r="H129" s="60"/>
      <c r="I129" s="65">
        <f>IF(G129,G129/G$219*100,0)</f>
        <v>74.654677846586608</v>
      </c>
      <c r="J129" s="60"/>
      <c r="K129" s="69">
        <v>1514314</v>
      </c>
      <c r="L129" s="60"/>
      <c r="M129" s="65">
        <f>(K129/$BL129)</f>
        <v>90.207541550008941</v>
      </c>
      <c r="N129" s="60"/>
      <c r="O129" s="65">
        <f>IF(M129,M129/M$219*100,0)</f>
        <v>143.00730378967521</v>
      </c>
      <c r="P129" s="60"/>
      <c r="Q129" s="69">
        <v>5598014</v>
      </c>
      <c r="R129" s="60"/>
      <c r="S129" s="65">
        <f>(Q129/$BL129)</f>
        <v>333.47316375766962</v>
      </c>
      <c r="T129" s="60"/>
      <c r="U129" s="65">
        <f>IF(S129,S129/S$219*100,0)</f>
        <v>55.657025363087683</v>
      </c>
      <c r="V129" s="60"/>
      <c r="W129" s="69">
        <v>2387860</v>
      </c>
      <c r="X129" s="60"/>
      <c r="Y129" s="65">
        <f>(W129/$BL129)</f>
        <v>142.24459403109549</v>
      </c>
      <c r="Z129" s="60"/>
      <c r="AA129" s="65">
        <f>IF(Y129,Y129/Y$219*100,0)</f>
        <v>89.901561825917312</v>
      </c>
      <c r="AB129" s="60"/>
      <c r="AC129" s="69">
        <v>11852490</v>
      </c>
      <c r="AD129" s="60"/>
      <c r="AE129" s="65">
        <f>(AC129/$BL129)</f>
        <v>706.05170667778634</v>
      </c>
      <c r="AF129" s="60"/>
      <c r="AG129" s="65">
        <f>IF(AE129,AE129/AE$219*100,0)</f>
        <v>168.48058824126952</v>
      </c>
      <c r="AH129" s="99"/>
      <c r="AI129" s="60"/>
      <c r="AJ129" s="69">
        <v>29737045</v>
      </c>
      <c r="AK129" s="60"/>
      <c r="AL129" s="65">
        <f>(AJ129/$BL129)</f>
        <v>1771.432954071603</v>
      </c>
      <c r="AM129" s="60"/>
      <c r="AN129" s="65">
        <f>IF(AL129,AL129/AL$219*100,0)</f>
        <v>82.772662595101451</v>
      </c>
      <c r="AO129" s="60"/>
      <c r="AP129" s="69">
        <v>721145</v>
      </c>
      <c r="AQ129" s="60"/>
      <c r="AR129" s="65">
        <f>(AP129/$BL129)</f>
        <v>42.958539345922439</v>
      </c>
      <c r="AS129" s="60"/>
      <c r="AT129" s="65">
        <f>IF(AR129,AR129/AR$219*100,0)</f>
        <v>47.845753180933883</v>
      </c>
      <c r="AU129" s="60"/>
      <c r="AV129" s="69">
        <v>2158447</v>
      </c>
      <c r="AW129" s="60"/>
      <c r="AX129" s="65">
        <f>(AV129/$BL129)</f>
        <v>128.57848335021149</v>
      </c>
      <c r="AY129" s="60"/>
      <c r="AZ129" s="65">
        <f>IF(AX129,AX129/AX$219*100,0)</f>
        <v>74.618444028428328</v>
      </c>
      <c r="BA129" s="60"/>
      <c r="BB129" s="69">
        <v>0</v>
      </c>
      <c r="BC129" s="60"/>
      <c r="BD129" s="65">
        <f>(BB129/$BL129)</f>
        <v>0</v>
      </c>
      <c r="BE129" s="60"/>
      <c r="BF129" s="65">
        <f>IF(BD129,BD129/BD$219*100,0)</f>
        <v>0</v>
      </c>
      <c r="BG129" s="60"/>
      <c r="BH129" s="69">
        <f>(E129+K129+Q129+W129+AC129+AJ129+AP129+AV129+BB129)</f>
        <v>55839456</v>
      </c>
      <c r="BI129" s="60"/>
      <c r="BJ129" s="47">
        <v>35</v>
      </c>
      <c r="BK129" s="60"/>
      <c r="BL129" s="96">
        <v>16787</v>
      </c>
      <c r="BM129" s="60"/>
      <c r="BN129" s="96">
        <f>IF(E129,BL129,0)</f>
        <v>16787</v>
      </c>
      <c r="BO129" s="60"/>
      <c r="BP129" s="96">
        <f>IF(K129,BL129,0)</f>
        <v>16787</v>
      </c>
      <c r="BQ129" s="60"/>
      <c r="BR129" s="96">
        <f>IF(Q129,BL129,0)</f>
        <v>16787</v>
      </c>
      <c r="BS129" s="60"/>
      <c r="BT129" s="96">
        <f>IF(W129,BL129,0)</f>
        <v>16787</v>
      </c>
      <c r="BU129" s="60"/>
      <c r="BV129" s="96">
        <f>IF(AC129,BL129,0)</f>
        <v>16787</v>
      </c>
      <c r="BW129" s="60"/>
      <c r="BX129" s="96">
        <f>IF(AJ129,BL129,0)</f>
        <v>16787</v>
      </c>
      <c r="BY129" s="60"/>
      <c r="BZ129" s="96">
        <f>IF(AP129,BL129,0)</f>
        <v>16787</v>
      </c>
      <c r="CA129" s="60"/>
      <c r="CB129" s="96">
        <f>IF(AV129,BL129,0)</f>
        <v>16787</v>
      </c>
      <c r="CC129" s="60"/>
      <c r="CD129" s="96">
        <f>IF(BB129,$BL129,0)</f>
        <v>0</v>
      </c>
    </row>
    <row r="130" spans="1:82" ht="8.85" customHeight="1" x14ac:dyDescent="0.3">
      <c r="A130" s="60"/>
      <c r="B130" s="60"/>
      <c r="D130" s="60"/>
      <c r="E130" s="92"/>
      <c r="F130" s="60"/>
      <c r="G130" s="60"/>
      <c r="H130" s="60"/>
      <c r="I130" s="60"/>
      <c r="J130" s="60"/>
      <c r="K130" s="92"/>
      <c r="L130" s="60"/>
      <c r="M130" s="60"/>
      <c r="N130" s="60"/>
      <c r="O130" s="60"/>
      <c r="P130" s="60"/>
      <c r="Q130" s="92"/>
      <c r="R130" s="60"/>
      <c r="S130" s="60"/>
      <c r="T130" s="60"/>
      <c r="U130" s="60"/>
      <c r="V130" s="60"/>
      <c r="W130" s="92"/>
      <c r="X130" s="60"/>
      <c r="Y130" s="60"/>
      <c r="Z130" s="60"/>
      <c r="AA130" s="60"/>
      <c r="AB130" s="60"/>
      <c r="AC130" s="92"/>
      <c r="AD130" s="60"/>
      <c r="AE130" s="60"/>
      <c r="AF130" s="60"/>
      <c r="AG130" s="60"/>
      <c r="AH130" s="60"/>
      <c r="AI130" s="60"/>
      <c r="AJ130" s="92"/>
      <c r="AK130" s="60"/>
      <c r="AL130" s="60"/>
      <c r="AM130" s="60"/>
      <c r="AN130" s="60"/>
      <c r="AO130" s="60"/>
      <c r="AP130" s="92"/>
      <c r="AQ130" s="60"/>
      <c r="AR130" s="60"/>
      <c r="AS130" s="60"/>
      <c r="AT130" s="60"/>
      <c r="AU130" s="60"/>
      <c r="AV130" s="92"/>
      <c r="AW130" s="60"/>
      <c r="AX130" s="60"/>
      <c r="AY130" s="60"/>
      <c r="AZ130" s="60"/>
      <c r="BA130" s="60"/>
      <c r="BB130" s="60"/>
      <c r="BC130" s="60"/>
      <c r="BD130" s="60"/>
      <c r="BE130" s="60"/>
      <c r="BF130" s="60"/>
      <c r="BG130" s="60"/>
      <c r="BH130" s="92"/>
      <c r="BI130" s="60"/>
      <c r="BJ130" s="60"/>
      <c r="BK130" s="60"/>
      <c r="BL130" s="60"/>
      <c r="BM130" s="60"/>
      <c r="BN130" s="60"/>
      <c r="BO130" s="60"/>
      <c r="BP130" s="60"/>
      <c r="BQ130" s="60"/>
      <c r="BR130" s="60"/>
      <c r="BS130" s="60"/>
      <c r="BT130" s="60"/>
      <c r="BU130" s="60"/>
      <c r="BV130" s="60"/>
      <c r="BW130" s="60"/>
      <c r="BX130" s="60"/>
      <c r="BY130" s="60"/>
      <c r="BZ130" s="60"/>
      <c r="CA130" s="60"/>
      <c r="CB130" s="60"/>
      <c r="CC130" s="60"/>
      <c r="CD130" s="92"/>
    </row>
    <row r="131" spans="1:82" ht="8.85" customHeight="1" x14ac:dyDescent="0.3">
      <c r="A131" s="47">
        <v>36</v>
      </c>
      <c r="B131" s="98"/>
      <c r="C131" s="47" t="s">
        <v>158</v>
      </c>
      <c r="D131" s="60"/>
      <c r="E131" s="69">
        <v>6569705</v>
      </c>
      <c r="F131" s="60"/>
      <c r="G131" s="65">
        <f>(E131/$BL131)</f>
        <v>169.71158068765985</v>
      </c>
      <c r="H131" s="60"/>
      <c r="I131" s="65">
        <f>IF(G131,G131/G$219*100,0)</f>
        <v>113.72795843288479</v>
      </c>
      <c r="J131" s="60"/>
      <c r="K131" s="69">
        <v>2754093</v>
      </c>
      <c r="L131" s="60"/>
      <c r="M131" s="65">
        <f>(K131/$BL131)</f>
        <v>71.144971713466461</v>
      </c>
      <c r="N131" s="60"/>
      <c r="O131" s="65">
        <f>IF(M131,M131/M$219*100,0)</f>
        <v>112.78713961288017</v>
      </c>
      <c r="P131" s="60"/>
      <c r="Q131" s="69">
        <v>17043947</v>
      </c>
      <c r="R131" s="60"/>
      <c r="S131" s="65">
        <f>(Q131/$BL131)</f>
        <v>440.28692103019813</v>
      </c>
      <c r="T131" s="60"/>
      <c r="U131" s="65">
        <f>IF(S131,S131/S$219*100,0)</f>
        <v>73.484354946837684</v>
      </c>
      <c r="V131" s="60"/>
      <c r="W131" s="69">
        <v>2525781</v>
      </c>
      <c r="X131" s="60"/>
      <c r="Y131" s="65">
        <f>(W131/$BL131)</f>
        <v>65.24711322363153</v>
      </c>
      <c r="Z131" s="60"/>
      <c r="AA131" s="65">
        <f>IF(Y131,Y131/Y$219*100,0)</f>
        <v>41.23754173852565</v>
      </c>
      <c r="AB131" s="60"/>
      <c r="AC131" s="69">
        <v>12775867</v>
      </c>
      <c r="AD131" s="60"/>
      <c r="AE131" s="65">
        <f>(AC131/$BL131)</f>
        <v>330.03195474154631</v>
      </c>
      <c r="AF131" s="60"/>
      <c r="AG131" s="65">
        <f>IF(AE131,AE131/AE$219*100,0)</f>
        <v>78.753407643340182</v>
      </c>
      <c r="AH131" s="99"/>
      <c r="AI131" s="60"/>
      <c r="AJ131" s="69">
        <v>67404870</v>
      </c>
      <c r="AK131" s="60"/>
      <c r="AL131" s="65">
        <f>(AJ131/$BL131)</f>
        <v>1741.2329828730851</v>
      </c>
      <c r="AM131" s="60"/>
      <c r="AN131" s="65">
        <f>IF(AL131,AL131/AL$219*100,0)</f>
        <v>81.361527039193945</v>
      </c>
      <c r="AO131" s="60"/>
      <c r="AP131" s="69">
        <v>2267645</v>
      </c>
      <c r="AQ131" s="60"/>
      <c r="AR131" s="65">
        <f>(AP131/$BL131)</f>
        <v>58.578827723386119</v>
      </c>
      <c r="AS131" s="60"/>
      <c r="AT131" s="65">
        <f>IF(AR131,AR131/AR$219*100,0)</f>
        <v>65.243096612585646</v>
      </c>
      <c r="AU131" s="60"/>
      <c r="AV131" s="69">
        <v>6646993</v>
      </c>
      <c r="AW131" s="60"/>
      <c r="AX131" s="65">
        <f>(AV131/$BL131)</f>
        <v>171.70811913926275</v>
      </c>
      <c r="AY131" s="60"/>
      <c r="AZ131" s="65">
        <f>IF(AX131,AX131/AX$219*100,0)</f>
        <v>99.648030863156905</v>
      </c>
      <c r="BA131" s="60"/>
      <c r="BB131" s="69">
        <v>0</v>
      </c>
      <c r="BC131" s="60"/>
      <c r="BD131" s="65">
        <f>(BB131/$BL131)</f>
        <v>0</v>
      </c>
      <c r="BE131" s="60"/>
      <c r="BF131" s="65">
        <f>IF(BD131,BD131/BD$219*100,0)</f>
        <v>0</v>
      </c>
      <c r="BG131" s="60"/>
      <c r="BH131" s="69">
        <f>(E131+K131+Q131+W131+AC131+AJ131+AP131+AV131+BB131)</f>
        <v>117988901</v>
      </c>
      <c r="BI131" s="60"/>
      <c r="BJ131" s="47">
        <v>36</v>
      </c>
      <c r="BK131" s="60"/>
      <c r="BL131" s="96">
        <v>38711</v>
      </c>
      <c r="BM131" s="60"/>
      <c r="BN131" s="96">
        <f>IF(E131,BL131,0)</f>
        <v>38711</v>
      </c>
      <c r="BO131" s="60"/>
      <c r="BP131" s="96">
        <f>IF(K131,BL131,0)</f>
        <v>38711</v>
      </c>
      <c r="BQ131" s="60"/>
      <c r="BR131" s="96">
        <f>IF(Q131,BL131,0)</f>
        <v>38711</v>
      </c>
      <c r="BS131" s="60"/>
      <c r="BT131" s="96">
        <f>IF(W131,BL131,0)</f>
        <v>38711</v>
      </c>
      <c r="BU131" s="60"/>
      <c r="BV131" s="96">
        <f>IF(AC131,BL131,0)</f>
        <v>38711</v>
      </c>
      <c r="BW131" s="60"/>
      <c r="BX131" s="96">
        <f>IF(AJ131,BL131,0)</f>
        <v>38711</v>
      </c>
      <c r="BY131" s="60"/>
      <c r="BZ131" s="96">
        <f>IF(AP131,BL131,0)</f>
        <v>38711</v>
      </c>
      <c r="CA131" s="60"/>
      <c r="CB131" s="96">
        <f>IF(AV131,BL131,0)</f>
        <v>38711</v>
      </c>
      <c r="CC131" s="60"/>
      <c r="CD131" s="96">
        <f>IF(BB131,$BL131,0)</f>
        <v>0</v>
      </c>
    </row>
    <row r="132" spans="1:82" ht="8.85" customHeight="1" x14ac:dyDescent="0.3">
      <c r="A132" s="47">
        <v>37</v>
      </c>
      <c r="B132" s="98"/>
      <c r="C132" s="47" t="s">
        <v>159</v>
      </c>
      <c r="D132" s="60"/>
      <c r="E132" s="69">
        <v>5665659</v>
      </c>
      <c r="F132" s="60"/>
      <c r="G132" s="65">
        <f>(E132/$BL132)</f>
        <v>229.12844259311683</v>
      </c>
      <c r="H132" s="60"/>
      <c r="I132" s="65">
        <f>IF(G132,G132/G$219*100,0)</f>
        <v>153.54467791434806</v>
      </c>
      <c r="J132" s="60"/>
      <c r="K132" s="69">
        <v>1907380</v>
      </c>
      <c r="L132" s="60"/>
      <c r="M132" s="65">
        <f>(K132/$BL132)</f>
        <v>77.137541958183363</v>
      </c>
      <c r="N132" s="60"/>
      <c r="O132" s="65">
        <f>IF(M132,M132/M$219*100,0)</f>
        <v>122.28724679618155</v>
      </c>
      <c r="P132" s="60"/>
      <c r="Q132" s="69">
        <v>15557670</v>
      </c>
      <c r="R132" s="60"/>
      <c r="S132" s="65">
        <f>(Q132/$BL132)</f>
        <v>629.17741739798601</v>
      </c>
      <c r="T132" s="60"/>
      <c r="U132" s="65">
        <f>IF(S132,S132/S$219*100,0)</f>
        <v>105.01037949623114</v>
      </c>
      <c r="V132" s="60"/>
      <c r="W132" s="69">
        <v>3493521</v>
      </c>
      <c r="X132" s="60"/>
      <c r="Y132" s="65">
        <f>(W132/$BL132)</f>
        <v>141.28365754034053</v>
      </c>
      <c r="Z132" s="60"/>
      <c r="AA132" s="65">
        <f>IF(Y132,Y132/Y$219*100,0)</f>
        <v>89.294229843125038</v>
      </c>
      <c r="AB132" s="60"/>
      <c r="AC132" s="69">
        <v>7314651</v>
      </c>
      <c r="AD132" s="60"/>
      <c r="AE132" s="65">
        <f>(AC132/$BL132)</f>
        <v>295.81635459214624</v>
      </c>
      <c r="AF132" s="60"/>
      <c r="AG132" s="65">
        <f>IF(AE132,AE132/AE$219*100,0)</f>
        <v>70.588758530991598</v>
      </c>
      <c r="AH132" s="99"/>
      <c r="AI132" s="60"/>
      <c r="AJ132" s="69">
        <v>35501682</v>
      </c>
      <c r="AK132" s="60"/>
      <c r="AL132" s="65">
        <f>(AJ132/$BL132)</f>
        <v>1435.7456221943623</v>
      </c>
      <c r="AM132" s="60"/>
      <c r="AN132" s="65">
        <f>IF(AL132,AL132/AL$219*100,0)</f>
        <v>67.087206255893278</v>
      </c>
      <c r="AO132" s="60"/>
      <c r="AP132" s="69">
        <v>1823701</v>
      </c>
      <c r="AQ132" s="60"/>
      <c r="AR132" s="65">
        <f>(AP132/$BL132)</f>
        <v>73.753427427508385</v>
      </c>
      <c r="AS132" s="60"/>
      <c r="AT132" s="65">
        <f>IF(AR132,AR132/AR$219*100,0)</f>
        <v>82.144047229562815</v>
      </c>
      <c r="AU132" s="60"/>
      <c r="AV132" s="69">
        <v>2362666</v>
      </c>
      <c r="AW132" s="60"/>
      <c r="AX132" s="65">
        <f>(AV132/$BL132)</f>
        <v>95.5500465078659</v>
      </c>
      <c r="AY132" s="60"/>
      <c r="AZ132" s="65">
        <f>IF(AX132,AX132/AX$219*100,0)</f>
        <v>55.450924691974826</v>
      </c>
      <c r="BA132" s="60"/>
      <c r="BB132" s="69">
        <v>0</v>
      </c>
      <c r="BC132" s="60"/>
      <c r="BD132" s="65">
        <f>(BB132/$BL132)</f>
        <v>0</v>
      </c>
      <c r="BE132" s="60"/>
      <c r="BF132" s="65">
        <f>IF(BD132,BD132/BD$219*100,0)</f>
        <v>0</v>
      </c>
      <c r="BG132" s="60"/>
      <c r="BH132" s="69">
        <f>(E132+K132+Q132+W132+AC132+AJ132+AP132+AV132+BB132)</f>
        <v>73626930</v>
      </c>
      <c r="BI132" s="60"/>
      <c r="BJ132" s="47">
        <v>37</v>
      </c>
      <c r="BK132" s="60"/>
      <c r="BL132" s="96">
        <v>24727</v>
      </c>
      <c r="BM132" s="60"/>
      <c r="BN132" s="96">
        <f>IF(E132,BL132,0)</f>
        <v>24727</v>
      </c>
      <c r="BO132" s="60"/>
      <c r="BP132" s="96">
        <f>IF(K132,BL132,0)</f>
        <v>24727</v>
      </c>
      <c r="BQ132" s="60"/>
      <c r="BR132" s="96">
        <f>IF(Q132,BL132,0)</f>
        <v>24727</v>
      </c>
      <c r="BS132" s="60"/>
      <c r="BT132" s="96">
        <f>IF(W132,BL132,0)</f>
        <v>24727</v>
      </c>
      <c r="BU132" s="60"/>
      <c r="BV132" s="96">
        <f>IF(AC132,BL132,0)</f>
        <v>24727</v>
      </c>
      <c r="BW132" s="60"/>
      <c r="BX132" s="96">
        <f>IF(AJ132,BL132,0)</f>
        <v>24727</v>
      </c>
      <c r="BY132" s="60"/>
      <c r="BZ132" s="96">
        <f>IF(AP132,BL132,0)</f>
        <v>24727</v>
      </c>
      <c r="CA132" s="60"/>
      <c r="CB132" s="96">
        <f>IF(AV132,BL132,0)</f>
        <v>24727</v>
      </c>
      <c r="CC132" s="60"/>
      <c r="CD132" s="96">
        <f>IF(BB132,$BL132,0)</f>
        <v>0</v>
      </c>
    </row>
    <row r="133" spans="1:82" ht="8.85" customHeight="1" x14ac:dyDescent="0.3">
      <c r="A133" s="47">
        <v>38</v>
      </c>
      <c r="B133" s="98"/>
      <c r="C133" s="47" t="s">
        <v>160</v>
      </c>
      <c r="D133" s="60"/>
      <c r="E133" s="69">
        <v>1835859</v>
      </c>
      <c r="F133" s="60"/>
      <c r="G133" s="65">
        <f>(E133/$BL133)</f>
        <v>119.73253766386226</v>
      </c>
      <c r="H133" s="60"/>
      <c r="I133" s="65">
        <f>IF(G133,G133/G$219*100,0)</f>
        <v>80.23575651894015</v>
      </c>
      <c r="J133" s="60"/>
      <c r="K133" s="69">
        <v>1681504</v>
      </c>
      <c r="L133" s="60"/>
      <c r="M133" s="65">
        <f>(K133/$BL133)</f>
        <v>109.6656883845301</v>
      </c>
      <c r="N133" s="60"/>
      <c r="O133" s="65">
        <f>IF(M133,M133/M$219*100,0)</f>
        <v>173.85458183023496</v>
      </c>
      <c r="P133" s="60"/>
      <c r="Q133" s="69">
        <v>5212145</v>
      </c>
      <c r="R133" s="60"/>
      <c r="S133" s="65">
        <f>(Q133/$BL133)</f>
        <v>339.92988978021259</v>
      </c>
      <c r="T133" s="60"/>
      <c r="U133" s="65">
        <f>IF(S133,S133/S$219*100,0)</f>
        <v>56.734659796844781</v>
      </c>
      <c r="V133" s="60"/>
      <c r="W133" s="69">
        <v>3064041</v>
      </c>
      <c r="X133" s="60"/>
      <c r="Y133" s="65">
        <f>(W133/$BL133)</f>
        <v>199.83310506750146</v>
      </c>
      <c r="Z133" s="60"/>
      <c r="AA133" s="65">
        <f>IF(Y133,Y133/Y$219*100,0)</f>
        <v>126.29870662194512</v>
      </c>
      <c r="AB133" s="60"/>
      <c r="AC133" s="69">
        <v>8244308</v>
      </c>
      <c r="AD133" s="60"/>
      <c r="AE133" s="65">
        <f>(AC133/$BL133)</f>
        <v>537.68394965107939</v>
      </c>
      <c r="AF133" s="60"/>
      <c r="AG133" s="65">
        <f>IF(AE133,AE133/AE$219*100,0)</f>
        <v>128.30407074767444</v>
      </c>
      <c r="AH133" s="99"/>
      <c r="AI133" s="60"/>
      <c r="AJ133" s="69">
        <v>22938383</v>
      </c>
      <c r="AK133" s="60"/>
      <c r="AL133" s="65">
        <f>(AJ133/$BL133)</f>
        <v>1496.0140220439575</v>
      </c>
      <c r="AM133" s="60"/>
      <c r="AN133" s="65">
        <f>IF(AL133,AL133/AL$219*100,0)</f>
        <v>69.903330859667335</v>
      </c>
      <c r="AO133" s="60"/>
      <c r="AP133" s="69">
        <v>684440</v>
      </c>
      <c r="AQ133" s="60"/>
      <c r="AR133" s="65">
        <f>(AP133/$BL133)</f>
        <v>44.638361703515294</v>
      </c>
      <c r="AS133" s="60"/>
      <c r="AT133" s="65">
        <f>IF(AR133,AR133/AR$219*100,0)</f>
        <v>49.716681921364419</v>
      </c>
      <c r="AU133" s="60"/>
      <c r="AV133" s="69">
        <v>1625091</v>
      </c>
      <c r="AW133" s="60"/>
      <c r="AX133" s="65">
        <f>(AV133/$BL133)</f>
        <v>105.98649970651536</v>
      </c>
      <c r="AY133" s="60"/>
      <c r="AZ133" s="65">
        <f>IF(AX133,AX133/AX$219*100,0)</f>
        <v>61.507551575165188</v>
      </c>
      <c r="BA133" s="60"/>
      <c r="BB133" s="69">
        <v>0</v>
      </c>
      <c r="BC133" s="60"/>
      <c r="BD133" s="65">
        <f>(BB133/$BL133)</f>
        <v>0</v>
      </c>
      <c r="BE133" s="60"/>
      <c r="BF133" s="65">
        <f>IF(BD133,BD133/BD$219*100,0)</f>
        <v>0</v>
      </c>
      <c r="BG133" s="60"/>
      <c r="BH133" s="69">
        <f>(E133+K133+Q133+W133+AC133+AJ133+AP133+AV133+BB133)</f>
        <v>45285771</v>
      </c>
      <c r="BI133" s="60"/>
      <c r="BJ133" s="47">
        <v>38</v>
      </c>
      <c r="BK133" s="60"/>
      <c r="BL133" s="96">
        <v>15333</v>
      </c>
      <c r="BM133" s="60"/>
      <c r="BN133" s="96">
        <f>IF(E133,BL133,0)</f>
        <v>15333</v>
      </c>
      <c r="BO133" s="60"/>
      <c r="BP133" s="96">
        <f>IF(K133,BL133,0)</f>
        <v>15333</v>
      </c>
      <c r="BQ133" s="60"/>
      <c r="BR133" s="96">
        <f>IF(Q133,BL133,0)</f>
        <v>15333</v>
      </c>
      <c r="BS133" s="60"/>
      <c r="BT133" s="96">
        <f>IF(W133,BL133,0)</f>
        <v>15333</v>
      </c>
      <c r="BU133" s="60"/>
      <c r="BV133" s="96">
        <f>IF(AC133,BL133,0)</f>
        <v>15333</v>
      </c>
      <c r="BW133" s="60"/>
      <c r="BX133" s="96">
        <f>IF(AJ133,BL133,0)</f>
        <v>15333</v>
      </c>
      <c r="BY133" s="60"/>
      <c r="BZ133" s="96">
        <f>IF(AP133,BL133,0)</f>
        <v>15333</v>
      </c>
      <c r="CA133" s="60"/>
      <c r="CB133" s="96">
        <f>IF(AV133,BL133,0)</f>
        <v>15333</v>
      </c>
      <c r="CC133" s="60"/>
      <c r="CD133" s="96">
        <f>IF(BB133,$BL133,0)</f>
        <v>0</v>
      </c>
    </row>
    <row r="134" spans="1:82" ht="8.85" customHeight="1" x14ac:dyDescent="0.3">
      <c r="A134" s="47">
        <v>39</v>
      </c>
      <c r="B134" s="98"/>
      <c r="C134" s="47" t="s">
        <v>161</v>
      </c>
      <c r="D134" s="60"/>
      <c r="E134" s="69">
        <v>2234770</v>
      </c>
      <c r="F134" s="60"/>
      <c r="G134" s="65">
        <f>(E134/$BL134)</f>
        <v>108.73734916309849</v>
      </c>
      <c r="H134" s="60"/>
      <c r="I134" s="65">
        <f>IF(G134,G134/G$219*100,0)</f>
        <v>72.867606769171658</v>
      </c>
      <c r="J134" s="60"/>
      <c r="K134" s="69">
        <v>2369350</v>
      </c>
      <c r="L134" s="60"/>
      <c r="M134" s="65">
        <f>(K134/$BL134)</f>
        <v>115.28561697158428</v>
      </c>
      <c r="N134" s="60"/>
      <c r="O134" s="65">
        <f>IF(M134,M134/M$219*100,0)</f>
        <v>182.76393487229288</v>
      </c>
      <c r="P134" s="60"/>
      <c r="Q134" s="69">
        <v>14279752</v>
      </c>
      <c r="R134" s="60"/>
      <c r="S134" s="65">
        <f>(Q134/$BL134)</f>
        <v>694.81082133125733</v>
      </c>
      <c r="T134" s="60"/>
      <c r="U134" s="65">
        <f>IF(S134,S134/S$219*100,0)</f>
        <v>115.96466435147188</v>
      </c>
      <c r="V134" s="60"/>
      <c r="W134" s="69">
        <v>3203718</v>
      </c>
      <c r="X134" s="60"/>
      <c r="Y134" s="65">
        <f>(W134/$BL134)</f>
        <v>155.88351498637601</v>
      </c>
      <c r="Z134" s="60"/>
      <c r="AA134" s="65">
        <f>IF(Y134,Y134/Y$219*100,0)</f>
        <v>98.521645449143833</v>
      </c>
      <c r="AB134" s="60"/>
      <c r="AC134" s="69">
        <v>6166173</v>
      </c>
      <c r="AD134" s="60"/>
      <c r="AE134" s="65">
        <f>(AC134/$BL134)</f>
        <v>300.02788049824835</v>
      </c>
      <c r="AF134" s="60"/>
      <c r="AG134" s="65">
        <f>IF(AE134,AE134/AE$219*100,0)</f>
        <v>71.593727933858915</v>
      </c>
      <c r="AH134" s="99"/>
      <c r="AI134" s="60"/>
      <c r="AJ134" s="69">
        <v>36144876</v>
      </c>
      <c r="AK134" s="60"/>
      <c r="AL134" s="65">
        <f>(AJ134/$BL134)</f>
        <v>1758.7035811599844</v>
      </c>
      <c r="AM134" s="60"/>
      <c r="AN134" s="65">
        <f>IF(AL134,AL134/AL$219*100,0)</f>
        <v>82.177864984139745</v>
      </c>
      <c r="AO134" s="60"/>
      <c r="AP134" s="69">
        <v>640216</v>
      </c>
      <c r="AQ134" s="60"/>
      <c r="AR134" s="65">
        <f>(AP134/$BL134)</f>
        <v>31.151031529778123</v>
      </c>
      <c r="AS134" s="60"/>
      <c r="AT134" s="65">
        <f>IF(AR134,AR134/AR$219*100,0)</f>
        <v>34.69495445139534</v>
      </c>
      <c r="AU134" s="60"/>
      <c r="AV134" s="69">
        <v>1923726</v>
      </c>
      <c r="AW134" s="60"/>
      <c r="AX134" s="65">
        <f>(AV134/$BL134)</f>
        <v>93.60286103542235</v>
      </c>
      <c r="AY134" s="60"/>
      <c r="AZ134" s="65">
        <f>IF(AX134,AX134/AX$219*100,0)</f>
        <v>54.320907084030637</v>
      </c>
      <c r="BA134" s="60"/>
      <c r="BB134" s="69">
        <v>0</v>
      </c>
      <c r="BC134" s="60"/>
      <c r="BD134" s="65">
        <f>(BB134/$BL134)</f>
        <v>0</v>
      </c>
      <c r="BE134" s="60"/>
      <c r="BF134" s="65">
        <f>IF(BD134,BD134/BD$219*100,0)</f>
        <v>0</v>
      </c>
      <c r="BG134" s="60"/>
      <c r="BH134" s="69">
        <f>(E134+K134+Q134+W134+AC134+AJ134+AP134+AV134+BB134)</f>
        <v>66962581</v>
      </c>
      <c r="BI134" s="60"/>
      <c r="BJ134" s="47">
        <v>39</v>
      </c>
      <c r="BK134" s="60"/>
      <c r="BL134" s="96">
        <v>20552</v>
      </c>
      <c r="BM134" s="60"/>
      <c r="BN134" s="96">
        <f>IF(E134,BL134,0)</f>
        <v>20552</v>
      </c>
      <c r="BO134" s="60"/>
      <c r="BP134" s="96">
        <f>IF(K134,BL134,0)</f>
        <v>20552</v>
      </c>
      <c r="BQ134" s="60"/>
      <c r="BR134" s="96">
        <f>IF(Q134,BL134,0)</f>
        <v>20552</v>
      </c>
      <c r="BS134" s="60"/>
      <c r="BT134" s="96">
        <f>IF(W134,BL134,0)</f>
        <v>20552</v>
      </c>
      <c r="BU134" s="60"/>
      <c r="BV134" s="96">
        <f>IF(AC134,BL134,0)</f>
        <v>20552</v>
      </c>
      <c r="BW134" s="60"/>
      <c r="BX134" s="96">
        <f>IF(AJ134,BL134,0)</f>
        <v>20552</v>
      </c>
      <c r="BY134" s="60"/>
      <c r="BZ134" s="96">
        <f>IF(AP134,BL134,0)</f>
        <v>20552</v>
      </c>
      <c r="CA134" s="60"/>
      <c r="CB134" s="96">
        <f>IF(AV134,BL134,0)</f>
        <v>20552</v>
      </c>
      <c r="CC134" s="60"/>
      <c r="CD134" s="96">
        <f>IF(BB134,$BL134,0)</f>
        <v>0</v>
      </c>
    </row>
    <row r="135" spans="1:82" ht="8.85" customHeight="1" x14ac:dyDescent="0.3">
      <c r="A135" s="47">
        <v>40</v>
      </c>
      <c r="B135" s="98"/>
      <c r="C135" s="47" t="s">
        <v>162</v>
      </c>
      <c r="D135" s="60"/>
      <c r="E135" s="69">
        <v>2331754</v>
      </c>
      <c r="F135" s="60"/>
      <c r="G135" s="65">
        <f>(E135/$BL135)</f>
        <v>204.70143095426215</v>
      </c>
      <c r="H135" s="60"/>
      <c r="I135" s="65">
        <f>IF(G135,G135/G$219*100,0)</f>
        <v>137.17552883773908</v>
      </c>
      <c r="J135" s="60"/>
      <c r="K135" s="69">
        <v>1622694</v>
      </c>
      <c r="L135" s="60"/>
      <c r="M135" s="65">
        <f>(K135/$BL135)</f>
        <v>142.45404266526205</v>
      </c>
      <c r="N135" s="60"/>
      <c r="O135" s="65">
        <f>IF(M135,M135/M$219*100,0)</f>
        <v>225.8344280916329</v>
      </c>
      <c r="P135" s="60"/>
      <c r="Q135" s="69">
        <v>7019222</v>
      </c>
      <c r="R135" s="60"/>
      <c r="S135" s="65">
        <f>(Q135/$BL135)</f>
        <v>616.20770783952241</v>
      </c>
      <c r="T135" s="60"/>
      <c r="U135" s="65">
        <f>IF(S135,S135/S$219*100,0)</f>
        <v>102.84572118995779</v>
      </c>
      <c r="V135" s="60"/>
      <c r="W135" s="69">
        <v>3158955</v>
      </c>
      <c r="X135" s="60"/>
      <c r="Y135" s="65">
        <f>(W135/$BL135)</f>
        <v>277.32025283118253</v>
      </c>
      <c r="Z135" s="60"/>
      <c r="AA135" s="65">
        <f>IF(Y135,Y135/Y$219*100,0)</f>
        <v>175.27220647859139</v>
      </c>
      <c r="AB135" s="60"/>
      <c r="AC135" s="69">
        <v>4297934</v>
      </c>
      <c r="AD135" s="60"/>
      <c r="AE135" s="65">
        <f>(AC135/$BL135)</f>
        <v>377.30963040997278</v>
      </c>
      <c r="AF135" s="60"/>
      <c r="AG135" s="65">
        <f>IF(AE135,AE135/AE$219*100,0)</f>
        <v>90.034976021350673</v>
      </c>
      <c r="AH135" s="99"/>
      <c r="AI135" s="60"/>
      <c r="AJ135" s="69">
        <v>18746648</v>
      </c>
      <c r="AK135" s="60"/>
      <c r="AL135" s="65">
        <f>(AJ135/$BL135)</f>
        <v>1645.7420770783951</v>
      </c>
      <c r="AM135" s="60"/>
      <c r="AN135" s="65">
        <f>IF(AL135,AL135/AL$219*100,0)</f>
        <v>76.899581974845205</v>
      </c>
      <c r="AO135" s="60"/>
      <c r="AP135" s="69">
        <v>434405</v>
      </c>
      <c r="AQ135" s="60"/>
      <c r="AR135" s="65">
        <f>(AP135/$BL135)</f>
        <v>38.135808971995438</v>
      </c>
      <c r="AS135" s="60"/>
      <c r="AT135" s="65">
        <f>IF(AR135,AR135/AR$219*100,0)</f>
        <v>42.474360888681602</v>
      </c>
      <c r="AU135" s="60"/>
      <c r="AV135" s="69">
        <v>3044524</v>
      </c>
      <c r="AW135" s="60"/>
      <c r="AX135" s="65">
        <f>(AV135/$BL135)</f>
        <v>267.27451496795715</v>
      </c>
      <c r="AY135" s="60"/>
      <c r="AZ135" s="65">
        <f>IF(AX135,AX135/AX$219*100,0)</f>
        <v>155.10844361914801</v>
      </c>
      <c r="BA135" s="60"/>
      <c r="BB135" s="69">
        <v>0</v>
      </c>
      <c r="BC135" s="60"/>
      <c r="BD135" s="65">
        <f>(BB135/$BL135)</f>
        <v>0</v>
      </c>
      <c r="BE135" s="60"/>
      <c r="BF135" s="65">
        <f>IF(BD135,BD135/BD$219*100,0)</f>
        <v>0</v>
      </c>
      <c r="BG135" s="60"/>
      <c r="BH135" s="69">
        <f>(E135+K135+Q135+W135+AC135+AJ135+AP135+AV135+BB135)</f>
        <v>40656136</v>
      </c>
      <c r="BI135" s="60"/>
      <c r="BJ135" s="47">
        <v>40</v>
      </c>
      <c r="BK135" s="60"/>
      <c r="BL135" s="96">
        <v>11391</v>
      </c>
      <c r="BM135" s="60"/>
      <c r="BN135" s="96">
        <f>IF(E135,BL135,0)</f>
        <v>11391</v>
      </c>
      <c r="BO135" s="60"/>
      <c r="BP135" s="96">
        <f>IF(K135,BL135,0)</f>
        <v>11391</v>
      </c>
      <c r="BQ135" s="60"/>
      <c r="BR135" s="96">
        <f>IF(Q135,BL135,0)</f>
        <v>11391</v>
      </c>
      <c r="BS135" s="60"/>
      <c r="BT135" s="96">
        <f>IF(W135,BL135,0)</f>
        <v>11391</v>
      </c>
      <c r="BU135" s="60"/>
      <c r="BV135" s="96">
        <f>IF(AC135,BL135,0)</f>
        <v>11391</v>
      </c>
      <c r="BW135" s="60"/>
      <c r="BX135" s="96">
        <f>IF(AJ135,BL135,0)</f>
        <v>11391</v>
      </c>
      <c r="BY135" s="60"/>
      <c r="BZ135" s="96">
        <f>IF(AP135,BL135,0)</f>
        <v>11391</v>
      </c>
      <c r="CA135" s="60"/>
      <c r="CB135" s="96">
        <f>IF(AV135,BL135,0)</f>
        <v>11391</v>
      </c>
      <c r="CC135" s="60"/>
      <c r="CD135" s="96">
        <f>IF(BB135,$BL135,0)</f>
        <v>0</v>
      </c>
    </row>
    <row r="136" spans="1:82" ht="8.85" customHeight="1" x14ac:dyDescent="0.3">
      <c r="A136" s="71"/>
      <c r="B136" s="60"/>
      <c r="D136" s="60"/>
      <c r="E136" s="92"/>
      <c r="F136" s="60"/>
      <c r="G136" s="60"/>
      <c r="H136" s="60"/>
      <c r="I136" s="60"/>
      <c r="J136" s="60"/>
      <c r="K136" s="92"/>
      <c r="L136" s="60"/>
      <c r="M136" s="60"/>
      <c r="N136" s="60"/>
      <c r="O136" s="60"/>
      <c r="P136" s="60"/>
      <c r="Q136" s="92"/>
      <c r="R136" s="60"/>
      <c r="S136" s="60"/>
      <c r="T136" s="60"/>
      <c r="U136" s="60"/>
      <c r="V136" s="60"/>
      <c r="W136" s="92"/>
      <c r="X136" s="60"/>
      <c r="Y136" s="60"/>
      <c r="Z136" s="60"/>
      <c r="AA136" s="60"/>
      <c r="AB136" s="60"/>
      <c r="AC136" s="92"/>
      <c r="AD136" s="60"/>
      <c r="AE136" s="60"/>
      <c r="AF136" s="60"/>
      <c r="AG136" s="60"/>
      <c r="AH136" s="60"/>
      <c r="AI136" s="60"/>
      <c r="AJ136" s="92"/>
      <c r="AK136" s="60"/>
      <c r="AL136" s="60"/>
      <c r="AM136" s="60"/>
      <c r="AN136" s="60"/>
      <c r="AO136" s="60"/>
      <c r="AP136" s="92"/>
      <c r="AQ136" s="60"/>
      <c r="AR136" s="60"/>
      <c r="AS136" s="60"/>
      <c r="AT136" s="60"/>
      <c r="AU136" s="60"/>
      <c r="AV136" s="92"/>
      <c r="AW136" s="60"/>
      <c r="AX136" s="60"/>
      <c r="AY136" s="60"/>
      <c r="AZ136" s="60"/>
      <c r="BA136" s="60"/>
      <c r="BB136" s="92"/>
      <c r="BC136" s="60"/>
      <c r="BD136" s="60"/>
      <c r="BE136" s="60"/>
      <c r="BF136" s="60"/>
      <c r="BG136" s="60"/>
      <c r="BH136" s="92"/>
      <c r="BI136" s="60"/>
      <c r="BJ136" s="71"/>
      <c r="BK136" s="60"/>
      <c r="BL136" s="92"/>
      <c r="BM136" s="60"/>
      <c r="BN136" s="60"/>
      <c r="BO136" s="60"/>
      <c r="BP136" s="60"/>
      <c r="BQ136" s="60"/>
      <c r="BR136" s="60"/>
      <c r="BS136" s="60"/>
      <c r="BT136" s="60"/>
      <c r="BU136" s="60"/>
      <c r="BV136" s="60"/>
      <c r="BW136" s="60"/>
      <c r="BX136" s="60"/>
      <c r="BY136" s="60"/>
      <c r="BZ136" s="60"/>
      <c r="CA136" s="60"/>
      <c r="CB136" s="60"/>
      <c r="CC136" s="60"/>
      <c r="CD136" s="60"/>
    </row>
    <row r="137" spans="1:82" ht="8.85" customHeight="1" x14ac:dyDescent="0.3">
      <c r="A137" s="47">
        <v>41</v>
      </c>
      <c r="B137" s="98"/>
      <c r="C137" s="47" t="s">
        <v>163</v>
      </c>
      <c r="D137" s="60"/>
      <c r="E137" s="69">
        <v>4504750</v>
      </c>
      <c r="F137" s="60"/>
      <c r="G137" s="65">
        <f>(E137/$BL137)</f>
        <v>132.40697195932043</v>
      </c>
      <c r="H137" s="60"/>
      <c r="I137" s="65">
        <f>IF(G137,G137/G$219*100,0)</f>
        <v>88.729210712658627</v>
      </c>
      <c r="J137" s="60"/>
      <c r="K137" s="69">
        <v>2528055</v>
      </c>
      <c r="L137" s="60"/>
      <c r="M137" s="65">
        <f>(K137/$BL137)</f>
        <v>74.306478161189816</v>
      </c>
      <c r="N137" s="60"/>
      <c r="O137" s="65">
        <f>IF(M137,M137/M$219*100,0)</f>
        <v>117.79912093100474</v>
      </c>
      <c r="P137" s="60"/>
      <c r="Q137" s="69">
        <v>14050947</v>
      </c>
      <c r="R137" s="60"/>
      <c r="S137" s="65">
        <f>(Q137/$BL137)</f>
        <v>412.99591440832404</v>
      </c>
      <c r="T137" s="60"/>
      <c r="U137" s="65">
        <f>IF(S137,S137/S$219*100,0)</f>
        <v>68.929456943585961</v>
      </c>
      <c r="V137" s="60"/>
      <c r="W137" s="69">
        <v>3546614</v>
      </c>
      <c r="X137" s="60"/>
      <c r="Y137" s="65">
        <f>(W137/$BL137)</f>
        <v>104.24472400211627</v>
      </c>
      <c r="Z137" s="60"/>
      <c r="AA137" s="65">
        <f>IF(Y137,Y137/Y$219*100,0)</f>
        <v>65.884848304697059</v>
      </c>
      <c r="AB137" s="60"/>
      <c r="AC137" s="69">
        <v>15513519</v>
      </c>
      <c r="AD137" s="60"/>
      <c r="AE137" s="65">
        <f>(AC137/$BL137)</f>
        <v>455.98492152136851</v>
      </c>
      <c r="AF137" s="60"/>
      <c r="AG137" s="65">
        <f>IF(AE137,AE137/AE$219*100,0)</f>
        <v>108.80875590338167</v>
      </c>
      <c r="AH137" s="99"/>
      <c r="AI137" s="60"/>
      <c r="AJ137" s="69">
        <v>59759564</v>
      </c>
      <c r="AK137" s="60"/>
      <c r="AL137" s="65">
        <f>(AJ137/$BL137)</f>
        <v>1756.4976779730762</v>
      </c>
      <c r="AM137" s="60"/>
      <c r="AN137" s="65">
        <f>IF(AL137,AL137/AL$219*100,0)</f>
        <v>82.07479109709945</v>
      </c>
      <c r="AO137" s="60"/>
      <c r="AP137" s="69">
        <v>527303</v>
      </c>
      <c r="AQ137" s="60"/>
      <c r="AR137" s="65">
        <f>(AP137/$BL137)</f>
        <v>15.498883075656927</v>
      </c>
      <c r="AS137" s="60"/>
      <c r="AT137" s="65">
        <f>IF(AR137,AR137/AR$219*100,0)</f>
        <v>17.262126355057791</v>
      </c>
      <c r="AU137" s="60"/>
      <c r="AV137" s="69">
        <v>5699504</v>
      </c>
      <c r="AW137" s="60"/>
      <c r="AX137" s="65">
        <f>(AV137/$BL137)</f>
        <v>167.52407265886779</v>
      </c>
      <c r="AY137" s="60"/>
      <c r="AZ137" s="65">
        <f>IF(AX137,AX137/AX$219*100,0)</f>
        <v>97.219887133546024</v>
      </c>
      <c r="BA137" s="60"/>
      <c r="BB137" s="69">
        <v>0</v>
      </c>
      <c r="BC137" s="60"/>
      <c r="BD137" s="65">
        <f>(BB137/$BL137)</f>
        <v>0</v>
      </c>
      <c r="BE137" s="60"/>
      <c r="BF137" s="65">
        <f>IF(BD137,BD137/BD$219*100,0)</f>
        <v>0</v>
      </c>
      <c r="BG137" s="60"/>
      <c r="BH137" s="69">
        <f>(E137+K137+Q137+W137+AC137+AJ137+AP137+AV137+BB137)</f>
        <v>106130256</v>
      </c>
      <c r="BI137" s="60"/>
      <c r="BJ137" s="47">
        <v>41</v>
      </c>
      <c r="BK137" s="60"/>
      <c r="BL137" s="96">
        <v>34022</v>
      </c>
      <c r="BM137" s="60"/>
      <c r="BN137" s="96">
        <f>IF(E137,BL137,0)</f>
        <v>34022</v>
      </c>
      <c r="BO137" s="60"/>
      <c r="BP137" s="96">
        <f>IF(K137,BL137,0)</f>
        <v>34022</v>
      </c>
      <c r="BQ137" s="60"/>
      <c r="BR137" s="96">
        <f>IF(Q137,BL137,0)</f>
        <v>34022</v>
      </c>
      <c r="BS137" s="60"/>
      <c r="BT137" s="96">
        <f>IF(W137,BL137,0)</f>
        <v>34022</v>
      </c>
      <c r="BU137" s="60"/>
      <c r="BV137" s="96">
        <f>IF(AC137,BL137,0)</f>
        <v>34022</v>
      </c>
      <c r="BW137" s="60"/>
      <c r="BX137" s="96">
        <f>IF(AJ137,BL137,0)</f>
        <v>34022</v>
      </c>
      <c r="BY137" s="60"/>
      <c r="BZ137" s="96">
        <f>IF(AP137,BL137,0)</f>
        <v>34022</v>
      </c>
      <c r="CA137" s="60"/>
      <c r="CB137" s="96">
        <f>IF(AV137,BL137,0)</f>
        <v>34022</v>
      </c>
      <c r="CC137" s="60"/>
      <c r="CD137" s="96">
        <f>IF(BB137,$BL137,0)</f>
        <v>0</v>
      </c>
    </row>
    <row r="138" spans="1:82" ht="8.85" customHeight="1" x14ac:dyDescent="0.3">
      <c r="A138" s="47">
        <v>42</v>
      </c>
      <c r="B138" s="98"/>
      <c r="C138" s="47" t="s">
        <v>164</v>
      </c>
      <c r="D138" s="60"/>
      <c r="E138" s="69">
        <v>11507241</v>
      </c>
      <c r="F138" s="60"/>
      <c r="G138" s="65">
        <f>(E138/$BL138)</f>
        <v>104.63125687631275</v>
      </c>
      <c r="H138" s="60"/>
      <c r="I138" s="65">
        <f>IF(G138,G138/G$219*100,0)</f>
        <v>70.11601202813516</v>
      </c>
      <c r="J138" s="60"/>
      <c r="K138" s="69">
        <v>7702564</v>
      </c>
      <c r="L138" s="60"/>
      <c r="M138" s="65">
        <f>(K138/$BL138)</f>
        <v>70.03667972976659</v>
      </c>
      <c r="N138" s="60"/>
      <c r="O138" s="65">
        <f>IF(M138,M138/M$219*100,0)</f>
        <v>111.03014850462827</v>
      </c>
      <c r="P138" s="60"/>
      <c r="Q138" s="69">
        <v>83149056</v>
      </c>
      <c r="R138" s="60"/>
      <c r="S138" s="65">
        <f>(Q138/$BL138)</f>
        <v>756.04484492494021</v>
      </c>
      <c r="T138" s="60"/>
      <c r="U138" s="65">
        <f>IF(S138,S138/S$219*100,0)</f>
        <v>126.18468795347344</v>
      </c>
      <c r="V138" s="60"/>
      <c r="W138" s="69">
        <v>15442234</v>
      </c>
      <c r="X138" s="60"/>
      <c r="Y138" s="65">
        <f>(W138/$BL138)</f>
        <v>140.41075114340009</v>
      </c>
      <c r="Z138" s="60"/>
      <c r="AA138" s="65">
        <f>IF(Y138,Y138/Y$219*100,0)</f>
        <v>88.742534722847751</v>
      </c>
      <c r="AB138" s="60"/>
      <c r="AC138" s="69">
        <v>28626512</v>
      </c>
      <c r="AD138" s="60"/>
      <c r="AE138" s="65">
        <f>(AC138/$BL138)</f>
        <v>260.29071004464487</v>
      </c>
      <c r="AF138" s="60"/>
      <c r="AG138" s="65">
        <f>IF(AE138,AE138/AE$219*100,0)</f>
        <v>62.11150193008833</v>
      </c>
      <c r="AH138" s="99"/>
      <c r="AI138" s="60"/>
      <c r="AJ138" s="69">
        <v>210559683</v>
      </c>
      <c r="AK138" s="60"/>
      <c r="AL138" s="65">
        <f>(AJ138/$BL138)</f>
        <v>1914.5444403022395</v>
      </c>
      <c r="AM138" s="60"/>
      <c r="AN138" s="65">
        <f>IF(AL138,AL138/AL$219*100,0)</f>
        <v>89.459745352608493</v>
      </c>
      <c r="AO138" s="60"/>
      <c r="AP138" s="69">
        <v>6971959</v>
      </c>
      <c r="AQ138" s="60"/>
      <c r="AR138" s="65">
        <f>(AP138/$BL138)</f>
        <v>63.393547859136746</v>
      </c>
      <c r="AS138" s="60"/>
      <c r="AT138" s="65">
        <f>IF(AR138,AR138/AR$219*100,0)</f>
        <v>70.605567375276109</v>
      </c>
      <c r="AU138" s="60"/>
      <c r="AV138" s="69">
        <v>5980040</v>
      </c>
      <c r="AW138" s="60"/>
      <c r="AX138" s="65">
        <f>(AV138/$BL138)</f>
        <v>54.374380563562134</v>
      </c>
      <c r="AY138" s="60"/>
      <c r="AZ138" s="65">
        <f>IF(AX138,AX138/AX$219*100,0)</f>
        <v>31.555292665971152</v>
      </c>
      <c r="BA138" s="60"/>
      <c r="BB138" s="69">
        <v>0</v>
      </c>
      <c r="BC138" s="60"/>
      <c r="BD138" s="65">
        <f>(BB138/$BL138)</f>
        <v>0</v>
      </c>
      <c r="BE138" s="60"/>
      <c r="BF138" s="65">
        <f>IF(BD138,BD138/BD$219*100,0)</f>
        <v>0</v>
      </c>
      <c r="BG138" s="60"/>
      <c r="BH138" s="69">
        <f>(E138+K138+Q138+W138+AC138+AJ138+AP138+AV138+BB138)</f>
        <v>369939289</v>
      </c>
      <c r="BI138" s="60"/>
      <c r="BJ138" s="47">
        <v>42</v>
      </c>
      <c r="BK138" s="60"/>
      <c r="BL138" s="96">
        <v>109979</v>
      </c>
      <c r="BM138" s="60"/>
      <c r="BN138" s="96">
        <f>IF(E138,BL138,0)</f>
        <v>109979</v>
      </c>
      <c r="BO138" s="60"/>
      <c r="BP138" s="96">
        <f>IF(K138,BL138,0)</f>
        <v>109979</v>
      </c>
      <c r="BQ138" s="60"/>
      <c r="BR138" s="96">
        <f>IF(Q138,BL138,0)</f>
        <v>109979</v>
      </c>
      <c r="BS138" s="60"/>
      <c r="BT138" s="96">
        <f>IF(W138,BL138,0)</f>
        <v>109979</v>
      </c>
      <c r="BU138" s="60"/>
      <c r="BV138" s="96">
        <f>IF(AC138,BL138,0)</f>
        <v>109979</v>
      </c>
      <c r="BW138" s="60"/>
      <c r="BX138" s="96">
        <f>IF(AJ138,BL138,0)</f>
        <v>109979</v>
      </c>
      <c r="BY138" s="60"/>
      <c r="BZ138" s="96">
        <f>IF(AP138,BL138,0)</f>
        <v>109979</v>
      </c>
      <c r="CA138" s="60"/>
      <c r="CB138" s="96">
        <f>IF(AV138,BL138,0)</f>
        <v>109979</v>
      </c>
      <c r="CC138" s="60"/>
      <c r="CD138" s="96">
        <f>IF(BB138,$BL138,0)</f>
        <v>0</v>
      </c>
    </row>
    <row r="139" spans="1:82" ht="8.85" customHeight="1" x14ac:dyDescent="0.3">
      <c r="A139" s="47">
        <v>43</v>
      </c>
      <c r="B139" s="98"/>
      <c r="C139" s="47" t="s">
        <v>165</v>
      </c>
      <c r="D139" s="60"/>
      <c r="E139" s="69">
        <v>53396643</v>
      </c>
      <c r="F139" s="60"/>
      <c r="G139" s="65">
        <f>(E139/$BL139)</f>
        <v>159.68420910974942</v>
      </c>
      <c r="H139" s="60"/>
      <c r="I139" s="65">
        <f>IF(G139,G139/G$219*100,0)</f>
        <v>107.00836691542386</v>
      </c>
      <c r="J139" s="60"/>
      <c r="K139" s="69">
        <v>17460595</v>
      </c>
      <c r="L139" s="60"/>
      <c r="M139" s="65">
        <f>(K139/$BL139)</f>
        <v>52.216415611757562</v>
      </c>
      <c r="N139" s="60"/>
      <c r="O139" s="65">
        <f>IF(M139,M139/M$219*100,0)</f>
        <v>82.779429323642987</v>
      </c>
      <c r="P139" s="60"/>
      <c r="Q139" s="69">
        <v>214860588</v>
      </c>
      <c r="R139" s="60"/>
      <c r="S139" s="65">
        <f>(Q139/$BL139)</f>
        <v>642.54681822667612</v>
      </c>
      <c r="T139" s="60"/>
      <c r="U139" s="65">
        <f>IF(S139,S139/S$219*100,0)</f>
        <v>107.24174670019725</v>
      </c>
      <c r="V139" s="60"/>
      <c r="W139" s="69">
        <v>71959041</v>
      </c>
      <c r="X139" s="60"/>
      <c r="Y139" s="65">
        <f>(W139/$BL139)</f>
        <v>215.19559853942565</v>
      </c>
      <c r="Z139" s="60"/>
      <c r="AA139" s="65">
        <f>IF(Y139,Y139/Y$219*100,0)</f>
        <v>136.00812416483271</v>
      </c>
      <c r="AB139" s="60"/>
      <c r="AC139" s="69">
        <v>77995347</v>
      </c>
      <c r="AD139" s="60"/>
      <c r="AE139" s="65">
        <f>(AC139/$BL139)</f>
        <v>233.24734665314946</v>
      </c>
      <c r="AF139" s="60"/>
      <c r="AG139" s="65">
        <f>IF(AE139,AE139/AE$219*100,0)</f>
        <v>55.65831765317408</v>
      </c>
      <c r="AH139" s="99"/>
      <c r="AI139" s="60"/>
      <c r="AJ139" s="69">
        <v>585618013</v>
      </c>
      <c r="AK139" s="60"/>
      <c r="AL139" s="65">
        <f>(AJ139/$BL139)</f>
        <v>1751.307647679798</v>
      </c>
      <c r="AM139" s="60"/>
      <c r="AN139" s="65">
        <f>IF(AL139,AL139/AL$219*100,0)</f>
        <v>81.832279730617046</v>
      </c>
      <c r="AO139" s="60"/>
      <c r="AP139" s="69">
        <v>36175641</v>
      </c>
      <c r="AQ139" s="60"/>
      <c r="AR139" s="65">
        <f>(AP139/$BL139)</f>
        <v>108.18430331141276</v>
      </c>
      <c r="AS139" s="60"/>
      <c r="AT139" s="65">
        <f>IF(AR139,AR139/AR$219*100,0)</f>
        <v>120.49198024654106</v>
      </c>
      <c r="AU139" s="60"/>
      <c r="AV139" s="69">
        <v>31540049</v>
      </c>
      <c r="AW139" s="60"/>
      <c r="AX139" s="65">
        <f>(AV139/$BL139)</f>
        <v>94.321431027934537</v>
      </c>
      <c r="AY139" s="60"/>
      <c r="AZ139" s="65">
        <f>IF(AX139,AX139/AX$219*100,0)</f>
        <v>54.73791756175369</v>
      </c>
      <c r="BA139" s="60"/>
      <c r="BB139" s="69">
        <v>0</v>
      </c>
      <c r="BC139" s="60"/>
      <c r="BD139" s="65">
        <f>(BB139/$BL139)</f>
        <v>0</v>
      </c>
      <c r="BE139" s="60"/>
      <c r="BF139" s="65">
        <f>IF(BD139,BD139/BD$219*100,0)</f>
        <v>0</v>
      </c>
      <c r="BG139" s="60"/>
      <c r="BH139" s="69">
        <f>(E139+K139+Q139+W139+AC139+AJ139+AP139+AV139+BB139)</f>
        <v>1089005917</v>
      </c>
      <c r="BI139" s="60"/>
      <c r="BJ139" s="47">
        <v>43</v>
      </c>
      <c r="BK139" s="60"/>
      <c r="BL139" s="96">
        <v>334389</v>
      </c>
      <c r="BM139" s="60"/>
      <c r="BN139" s="96">
        <f>IF(E139,BL139,0)</f>
        <v>334389</v>
      </c>
      <c r="BO139" s="60"/>
      <c r="BP139" s="96">
        <f>IF(K139,BL139,0)</f>
        <v>334389</v>
      </c>
      <c r="BQ139" s="60"/>
      <c r="BR139" s="96">
        <f>IF(Q139,BL139,0)</f>
        <v>334389</v>
      </c>
      <c r="BS139" s="60"/>
      <c r="BT139" s="96">
        <f>IF(W139,BL139,0)</f>
        <v>334389</v>
      </c>
      <c r="BU139" s="60"/>
      <c r="BV139" s="96">
        <f>IF(AC139,BL139,0)</f>
        <v>334389</v>
      </c>
      <c r="BW139" s="60"/>
      <c r="BX139" s="96">
        <f>IF(AJ139,BL139,0)</f>
        <v>334389</v>
      </c>
      <c r="BY139" s="60"/>
      <c r="BZ139" s="96">
        <f>IF(AP139,BL139,0)</f>
        <v>334389</v>
      </c>
      <c r="CA139" s="60"/>
      <c r="CB139" s="96">
        <f>IF(AV139,BL139,0)</f>
        <v>334389</v>
      </c>
      <c r="CC139" s="60"/>
      <c r="CD139" s="96">
        <f>IF(BB139,$BL139,0)</f>
        <v>0</v>
      </c>
    </row>
    <row r="140" spans="1:82" ht="8.85" customHeight="1" x14ac:dyDescent="0.3">
      <c r="A140" s="47">
        <v>44</v>
      </c>
      <c r="B140" s="98"/>
      <c r="C140" s="47" t="s">
        <v>166</v>
      </c>
      <c r="D140" s="60"/>
      <c r="E140" s="69">
        <v>3068285</v>
      </c>
      <c r="F140" s="60"/>
      <c r="G140" s="65">
        <f>(E140/$BL140)</f>
        <v>60.223855696003767</v>
      </c>
      <c r="H140" s="60"/>
      <c r="I140" s="65">
        <f>IF(G140,G140/G$219*100,0)</f>
        <v>40.357506126045919</v>
      </c>
      <c r="J140" s="60"/>
      <c r="K140" s="69">
        <v>3245464</v>
      </c>
      <c r="L140" s="60"/>
      <c r="M140" s="65">
        <f>(K140/$BL140)</f>
        <v>63.701499568187174</v>
      </c>
      <c r="N140" s="60"/>
      <c r="O140" s="65">
        <f>IF(M140,M140/M$219*100,0)</f>
        <v>100.98689692762947</v>
      </c>
      <c r="P140" s="60"/>
      <c r="Q140" s="69">
        <v>18175248</v>
      </c>
      <c r="R140" s="60"/>
      <c r="S140" s="65">
        <f>(Q140/$BL140)</f>
        <v>356.74114783701026</v>
      </c>
      <c r="T140" s="60"/>
      <c r="U140" s="65">
        <f>IF(S140,S140/S$219*100,0)</f>
        <v>59.540476629327685</v>
      </c>
      <c r="V140" s="60"/>
      <c r="W140" s="69">
        <v>4039665</v>
      </c>
      <c r="X140" s="60"/>
      <c r="Y140" s="65">
        <f>(W140/$BL140)</f>
        <v>79.289962314516757</v>
      </c>
      <c r="Z140" s="60"/>
      <c r="AA140" s="65">
        <f>IF(Y140,Y140/Y$219*100,0)</f>
        <v>50.112916401131535</v>
      </c>
      <c r="AB140" s="60"/>
      <c r="AC140" s="69">
        <v>21606692</v>
      </c>
      <c r="AD140" s="60"/>
      <c r="AE140" s="65">
        <f>(AC140/$BL140)</f>
        <v>424.09303603674334</v>
      </c>
      <c r="AF140" s="60"/>
      <c r="AG140" s="65">
        <f>IF(AE140,AE140/AE$219*100,0)</f>
        <v>101.19859991090425</v>
      </c>
      <c r="AH140" s="99"/>
      <c r="AI140" s="60"/>
      <c r="AJ140" s="69">
        <v>86972873</v>
      </c>
      <c r="AK140" s="60"/>
      <c r="AL140" s="65">
        <f>(AJ140/$BL140)</f>
        <v>1707.0910143675906</v>
      </c>
      <c r="AM140" s="60"/>
      <c r="AN140" s="65">
        <f>IF(AL140,AL140/AL$219*100,0)</f>
        <v>79.766196189701546</v>
      </c>
      <c r="AO140" s="60"/>
      <c r="AP140" s="69">
        <v>2519885</v>
      </c>
      <c r="AQ140" s="60"/>
      <c r="AR140" s="65">
        <f>(AP140/$BL140)</f>
        <v>49.459939546203969</v>
      </c>
      <c r="AS140" s="60"/>
      <c r="AT140" s="65">
        <f>IF(AR140,AR140/AR$219*100,0)</f>
        <v>55.086790563706764</v>
      </c>
      <c r="AU140" s="60"/>
      <c r="AV140" s="69">
        <v>10855368</v>
      </c>
      <c r="AW140" s="60"/>
      <c r="AX140" s="65">
        <f>(AV140/$BL140)</f>
        <v>213.06759833555782</v>
      </c>
      <c r="AY140" s="60"/>
      <c r="AZ140" s="65">
        <f>IF(AX140,AX140/AX$219*100,0)</f>
        <v>123.6503359381655</v>
      </c>
      <c r="BA140" s="60"/>
      <c r="BB140" s="69">
        <v>0</v>
      </c>
      <c r="BC140" s="60"/>
      <c r="BD140" s="65">
        <f>(BB140/$BL140)</f>
        <v>0</v>
      </c>
      <c r="BE140" s="60"/>
      <c r="BF140" s="65">
        <f>IF(BD140,BD140/BD$219*100,0)</f>
        <v>0</v>
      </c>
      <c r="BG140" s="60"/>
      <c r="BH140" s="69">
        <f>(E140+K140+Q140+W140+AC140+AJ140+AP140+AV140+BB140)</f>
        <v>150483480</v>
      </c>
      <c r="BI140" s="60"/>
      <c r="BJ140" s="47">
        <v>44</v>
      </c>
      <c r="BK140" s="60"/>
      <c r="BL140" s="96">
        <v>50948</v>
      </c>
      <c r="BM140" s="60"/>
      <c r="BN140" s="96">
        <f>IF(E140,BL140,0)</f>
        <v>50948</v>
      </c>
      <c r="BO140" s="60"/>
      <c r="BP140" s="96">
        <f>IF(K140,BL140,0)</f>
        <v>50948</v>
      </c>
      <c r="BQ140" s="60"/>
      <c r="BR140" s="96">
        <f>IF(Q140,BL140,0)</f>
        <v>50948</v>
      </c>
      <c r="BS140" s="60"/>
      <c r="BT140" s="96">
        <f>IF(W140,BL140,0)</f>
        <v>50948</v>
      </c>
      <c r="BU140" s="60"/>
      <c r="BV140" s="96">
        <f>IF(AC140,BL140,0)</f>
        <v>50948</v>
      </c>
      <c r="BW140" s="60"/>
      <c r="BX140" s="96">
        <f>IF(AJ140,BL140,0)</f>
        <v>50948</v>
      </c>
      <c r="BY140" s="60"/>
      <c r="BZ140" s="96">
        <f>IF(AP140,BL140,0)</f>
        <v>50948</v>
      </c>
      <c r="CA140" s="60"/>
      <c r="CB140" s="96">
        <f>IF(AV140,BL140,0)</f>
        <v>50948</v>
      </c>
      <c r="CC140" s="60"/>
      <c r="CD140" s="96">
        <f>IF(BB140,$BL140,0)</f>
        <v>0</v>
      </c>
    </row>
    <row r="141" spans="1:82" ht="8.85" customHeight="1" x14ac:dyDescent="0.3">
      <c r="A141" s="47">
        <v>45</v>
      </c>
      <c r="B141" s="98"/>
      <c r="C141" s="47" t="s">
        <v>167</v>
      </c>
      <c r="D141" s="60"/>
      <c r="E141" s="69">
        <v>987147</v>
      </c>
      <c r="F141" s="60"/>
      <c r="G141" s="65">
        <f>(E141/$BL141)</f>
        <v>442.27016129032256</v>
      </c>
      <c r="H141" s="60"/>
      <c r="I141" s="65">
        <f>IF(G141,G141/G$219*100,0)</f>
        <v>296.37625385094532</v>
      </c>
      <c r="J141" s="60"/>
      <c r="K141" s="69">
        <v>461173</v>
      </c>
      <c r="L141" s="60"/>
      <c r="M141" s="65">
        <f>(K141/$BL141)</f>
        <v>206.6187275985663</v>
      </c>
      <c r="N141" s="60"/>
      <c r="O141" s="65">
        <f>IF(M141,M141/M$219*100,0)</f>
        <v>327.55561939290419</v>
      </c>
      <c r="P141" s="60"/>
      <c r="Q141" s="69">
        <v>1916622</v>
      </c>
      <c r="R141" s="60"/>
      <c r="S141" s="65">
        <f>(Q141/$BL141)</f>
        <v>858.70161290322585</v>
      </c>
      <c r="T141" s="60"/>
      <c r="U141" s="65">
        <f>IF(S141,S141/S$219*100,0)</f>
        <v>143.31821160700505</v>
      </c>
      <c r="V141" s="60"/>
      <c r="W141" s="69">
        <v>419794</v>
      </c>
      <c r="X141" s="60"/>
      <c r="Y141" s="65">
        <f>(W141/$BL141)</f>
        <v>188.07974910394265</v>
      </c>
      <c r="Z141" s="60"/>
      <c r="AA141" s="65">
        <f>IF(Y141,Y141/Y$219*100,0)</f>
        <v>118.87033955451962</v>
      </c>
      <c r="AB141" s="60"/>
      <c r="AC141" s="69">
        <v>1042979</v>
      </c>
      <c r="AD141" s="60"/>
      <c r="AE141" s="65">
        <f>(AC141/$BL141)</f>
        <v>467.28449820788529</v>
      </c>
      <c r="AF141" s="60"/>
      <c r="AG141" s="65">
        <f>IF(AE141,AE141/AE$219*100,0)</f>
        <v>111.50510138207119</v>
      </c>
      <c r="AH141" s="99"/>
      <c r="AI141" s="60"/>
      <c r="AJ141" s="69">
        <v>4774727</v>
      </c>
      <c r="AK141" s="60"/>
      <c r="AL141" s="65">
        <f>(AJ141/$BL141)</f>
        <v>2139.2146057347672</v>
      </c>
      <c r="AM141" s="60"/>
      <c r="AN141" s="65">
        <f>IF(AL141,AL141/AL$219*100,0)</f>
        <v>99.957770556321933</v>
      </c>
      <c r="AO141" s="60"/>
      <c r="AP141" s="69">
        <v>155904</v>
      </c>
      <c r="AQ141" s="60"/>
      <c r="AR141" s="65">
        <f>(AP141/$BL141)</f>
        <v>69.849462365591393</v>
      </c>
      <c r="AS141" s="60"/>
      <c r="AT141" s="65">
        <f>IF(AR141,AR141/AR$219*100,0)</f>
        <v>77.795944346562933</v>
      </c>
      <c r="AU141" s="60"/>
      <c r="AV141" s="69">
        <v>446007</v>
      </c>
      <c r="AW141" s="60"/>
      <c r="AX141" s="65">
        <f>(AV141/$BL141)</f>
        <v>199.82392473118279</v>
      </c>
      <c r="AY141" s="60"/>
      <c r="AZ141" s="65">
        <f>IF(AX141,AX141/AX$219*100,0)</f>
        <v>115.9645840780569</v>
      </c>
      <c r="BA141" s="60"/>
      <c r="BB141" s="69">
        <v>0</v>
      </c>
      <c r="BC141" s="60"/>
      <c r="BD141" s="65">
        <f>(BB141/$BL141)</f>
        <v>0</v>
      </c>
      <c r="BE141" s="60"/>
      <c r="BF141" s="65">
        <f>IF(BD141,BD141/BD$219*100,0)</f>
        <v>0</v>
      </c>
      <c r="BG141" s="60"/>
      <c r="BH141" s="69">
        <f>(E141+K141+Q141+W141+AC141+AJ141+AP141+AV141+BB141)</f>
        <v>10204353</v>
      </c>
      <c r="BI141" s="60"/>
      <c r="BJ141" s="47">
        <v>45</v>
      </c>
      <c r="BK141" s="60"/>
      <c r="BL141" s="96">
        <v>2232</v>
      </c>
      <c r="BM141" s="60"/>
      <c r="BN141" s="96">
        <f>IF(E141,BL141,0)</f>
        <v>2232</v>
      </c>
      <c r="BO141" s="60"/>
      <c r="BP141" s="96">
        <f>IF(K141,BL141,0)</f>
        <v>2232</v>
      </c>
      <c r="BQ141" s="60"/>
      <c r="BR141" s="96">
        <f>IF(Q141,BL141,0)</f>
        <v>2232</v>
      </c>
      <c r="BS141" s="60"/>
      <c r="BT141" s="96">
        <f>IF(W141,BL141,0)</f>
        <v>2232</v>
      </c>
      <c r="BU141" s="60"/>
      <c r="BV141" s="96">
        <f>IF(AC141,BL141,0)</f>
        <v>2232</v>
      </c>
      <c r="BW141" s="60"/>
      <c r="BX141" s="96">
        <f>IF(AJ141,BL141,0)</f>
        <v>2232</v>
      </c>
      <c r="BY141" s="60"/>
      <c r="BZ141" s="96">
        <f>IF(AP141,BL141,0)</f>
        <v>2232</v>
      </c>
      <c r="CA141" s="60"/>
      <c r="CB141" s="96">
        <f>IF(AV141,BL141,0)</f>
        <v>2232</v>
      </c>
      <c r="CC141" s="60"/>
      <c r="CD141" s="96">
        <f>IF(BB141,$BL141,0)</f>
        <v>0</v>
      </c>
    </row>
    <row r="142" spans="1:82" ht="8.85" customHeight="1" x14ac:dyDescent="0.3">
      <c r="A142" s="71"/>
      <c r="B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71"/>
      <c r="BK142" s="60"/>
      <c r="BL142" s="92"/>
      <c r="BM142" s="60"/>
      <c r="BN142" s="60"/>
      <c r="BO142" s="60"/>
      <c r="BP142" s="60"/>
      <c r="BQ142" s="60"/>
      <c r="BR142" s="60"/>
      <c r="BS142" s="60"/>
      <c r="BT142" s="60"/>
      <c r="BU142" s="60"/>
      <c r="BV142" s="60"/>
      <c r="BW142" s="60"/>
      <c r="BX142" s="60"/>
      <c r="BY142" s="60"/>
      <c r="BZ142" s="60"/>
      <c r="CA142" s="60"/>
      <c r="CB142" s="60"/>
      <c r="CC142" s="60"/>
      <c r="CD142" s="60"/>
    </row>
    <row r="143" spans="1:82" ht="8.85" customHeight="1" x14ac:dyDescent="0.3">
      <c r="A143" s="47">
        <v>46</v>
      </c>
      <c r="B143" s="98"/>
      <c r="C143" s="47" t="s">
        <v>168</v>
      </c>
      <c r="D143" s="60"/>
      <c r="E143" s="69">
        <v>4680597</v>
      </c>
      <c r="F143" s="60"/>
      <c r="G143" s="65">
        <f>(E143/$BL143)</f>
        <v>121.24014401906439</v>
      </c>
      <c r="H143" s="60"/>
      <c r="I143" s="65">
        <f>IF(G143,G143/G$219*100,0)</f>
        <v>81.246041098241378</v>
      </c>
      <c r="J143" s="60"/>
      <c r="K143" s="69">
        <v>2532266</v>
      </c>
      <c r="L143" s="60"/>
      <c r="M143" s="65">
        <f>(K143/$BL143)</f>
        <v>65.592550380769822</v>
      </c>
      <c r="N143" s="60"/>
      <c r="O143" s="65">
        <f>IF(M143,M143/M$219*100,0)</f>
        <v>103.98480678516391</v>
      </c>
      <c r="P143" s="60"/>
      <c r="Q143" s="69">
        <v>19678372</v>
      </c>
      <c r="R143" s="60"/>
      <c r="S143" s="65">
        <f>(Q143/$BL143)</f>
        <v>509.72315184168264</v>
      </c>
      <c r="T143" s="60"/>
      <c r="U143" s="65">
        <f>IF(S143,S143/S$219*100,0)</f>
        <v>85.073335648746166</v>
      </c>
      <c r="V143" s="60"/>
      <c r="W143" s="69">
        <v>6667252</v>
      </c>
      <c r="X143" s="60"/>
      <c r="Y143" s="65">
        <f>(W143/$BL143)</f>
        <v>172.69989120862041</v>
      </c>
      <c r="Z143" s="60"/>
      <c r="AA143" s="65">
        <f>IF(Y143,Y143/Y$219*100,0)</f>
        <v>109.14994733245828</v>
      </c>
      <c r="AB143" s="60"/>
      <c r="AC143" s="69">
        <v>17661717</v>
      </c>
      <c r="AD143" s="60"/>
      <c r="AE143" s="65">
        <f>(AC143/$BL143)</f>
        <v>457.48632336942444</v>
      </c>
      <c r="AF143" s="60"/>
      <c r="AG143" s="65">
        <f>IF(AE143,AE143/AE$219*100,0)</f>
        <v>109.16702579233531</v>
      </c>
      <c r="AH143" s="99"/>
      <c r="AI143" s="60"/>
      <c r="AJ143" s="69">
        <v>67536019</v>
      </c>
      <c r="AK143" s="60"/>
      <c r="AL143" s="65">
        <f>(AJ143/$BL143)</f>
        <v>1749.3658757706055</v>
      </c>
      <c r="AM143" s="60"/>
      <c r="AN143" s="65">
        <f>IF(AL143,AL143/AL$219*100,0)</f>
        <v>81.741547744003157</v>
      </c>
      <c r="AO143" s="60"/>
      <c r="AP143" s="69">
        <v>3273304</v>
      </c>
      <c r="AQ143" s="60"/>
      <c r="AR143" s="65">
        <f>(AP143/$BL143)</f>
        <v>84.787442366471538</v>
      </c>
      <c r="AS143" s="60"/>
      <c r="AT143" s="65">
        <f>IF(AR143,AR143/AR$219*100,0)</f>
        <v>94.433356023635653</v>
      </c>
      <c r="AU143" s="60"/>
      <c r="AV143" s="69">
        <v>4536630</v>
      </c>
      <c r="AW143" s="60"/>
      <c r="AX143" s="65">
        <f>(AV143/$BL143)</f>
        <v>117.51100865150495</v>
      </c>
      <c r="AY143" s="60"/>
      <c r="AZ143" s="65">
        <f>IF(AX143,AX143/AX$219*100,0)</f>
        <v>68.195614019676924</v>
      </c>
      <c r="BA143" s="60"/>
      <c r="BB143" s="69">
        <v>0</v>
      </c>
      <c r="BC143" s="60"/>
      <c r="BD143" s="65">
        <f>(BB143/$BL143)</f>
        <v>0</v>
      </c>
      <c r="BE143" s="60"/>
      <c r="BF143" s="65">
        <f>IF(BD143,BD143/BD$219*100,0)</f>
        <v>0</v>
      </c>
      <c r="BG143" s="60"/>
      <c r="BH143" s="69">
        <f>(E143+K143+Q143+W143+AC143+AJ143+AP143+AV143+BB143)</f>
        <v>126566157</v>
      </c>
      <c r="BI143" s="60"/>
      <c r="BJ143" s="47">
        <v>46</v>
      </c>
      <c r="BK143" s="60"/>
      <c r="BL143" s="96">
        <v>38606</v>
      </c>
      <c r="BM143" s="60"/>
      <c r="BN143" s="96">
        <f>IF(E143,BL143,0)</f>
        <v>38606</v>
      </c>
      <c r="BO143" s="60"/>
      <c r="BP143" s="96">
        <f>IF(K143,BL143,0)</f>
        <v>38606</v>
      </c>
      <c r="BQ143" s="60"/>
      <c r="BR143" s="96">
        <f>IF(Q143,BL143,0)</f>
        <v>38606</v>
      </c>
      <c r="BS143" s="60"/>
      <c r="BT143" s="96">
        <f>IF(W143,BL143,0)</f>
        <v>38606</v>
      </c>
      <c r="BU143" s="60"/>
      <c r="BV143" s="96">
        <f>IF(AC143,BL143,0)</f>
        <v>38606</v>
      </c>
      <c r="BW143" s="60"/>
      <c r="BX143" s="96">
        <f>IF(AJ143,BL143,0)</f>
        <v>38606</v>
      </c>
      <c r="BY143" s="60"/>
      <c r="BZ143" s="96">
        <f>IF(AP143,BL143,0)</f>
        <v>38606</v>
      </c>
      <c r="CA143" s="60"/>
      <c r="CB143" s="96">
        <f>IF(AV143,BL143,0)</f>
        <v>38606</v>
      </c>
      <c r="CC143" s="60"/>
      <c r="CD143" s="96">
        <f>IF(BB143,$BL143,0)</f>
        <v>0</v>
      </c>
    </row>
    <row r="144" spans="1:82" ht="8.85" customHeight="1" x14ac:dyDescent="0.3">
      <c r="A144" s="47">
        <v>47</v>
      </c>
      <c r="B144" s="98"/>
      <c r="C144" s="47" t="s">
        <v>169</v>
      </c>
      <c r="D144" s="60"/>
      <c r="E144" s="69">
        <v>10954331</v>
      </c>
      <c r="F144" s="60"/>
      <c r="G144" s="65">
        <f>(E144/$BL144)</f>
        <v>139.98429473253762</v>
      </c>
      <c r="H144" s="60"/>
      <c r="I144" s="65">
        <f>IF(G144,G144/G$219*100,0)</f>
        <v>93.806963485293409</v>
      </c>
      <c r="J144" s="60"/>
      <c r="K144" s="69">
        <v>7247932</v>
      </c>
      <c r="L144" s="60"/>
      <c r="M144" s="65">
        <f>(K144/$BL144)</f>
        <v>92.620594474403859</v>
      </c>
      <c r="N144" s="60"/>
      <c r="O144" s="65">
        <f>IF(M144,M144/M$219*100,0)</f>
        <v>146.83275104929484</v>
      </c>
      <c r="P144" s="60"/>
      <c r="Q144" s="69">
        <v>36451169</v>
      </c>
      <c r="R144" s="60"/>
      <c r="S144" s="65">
        <f>(Q144/$BL144)</f>
        <v>465.80582462238351</v>
      </c>
      <c r="T144" s="60"/>
      <c r="U144" s="65">
        <f>IF(S144,S144/S$219*100,0)</f>
        <v>77.743487071486157</v>
      </c>
      <c r="V144" s="60"/>
      <c r="W144" s="69">
        <v>9599034</v>
      </c>
      <c r="X144" s="60"/>
      <c r="Y144" s="65">
        <f>(W144/$BL144)</f>
        <v>122.66509060239733</v>
      </c>
      <c r="Z144" s="60"/>
      <c r="AA144" s="65">
        <f>IF(Y144,Y144/Y$219*100,0)</f>
        <v>77.526905692194077</v>
      </c>
      <c r="AB144" s="60"/>
      <c r="AC144" s="69">
        <v>19518259</v>
      </c>
      <c r="AD144" s="60"/>
      <c r="AE144" s="65">
        <f>(AC144/$BL144)</f>
        <v>249.4218698085721</v>
      </c>
      <c r="AF144" s="60"/>
      <c r="AG144" s="65">
        <f>IF(AE144,AE144/AE$219*100,0)</f>
        <v>59.517940326660892</v>
      </c>
      <c r="AH144" s="99"/>
      <c r="AI144" s="60"/>
      <c r="AJ144" s="69">
        <v>139820128</v>
      </c>
      <c r="AK144" s="60"/>
      <c r="AL144" s="65">
        <f>(AJ144/$BL144)</f>
        <v>1786.747361157257</v>
      </c>
      <c r="AM144" s="60"/>
      <c r="AN144" s="65">
        <f>IF(AL144,AL144/AL$219*100,0)</f>
        <v>83.488249514511125</v>
      </c>
      <c r="AO144" s="60"/>
      <c r="AP144" s="69">
        <v>12057421</v>
      </c>
      <c r="AQ144" s="60"/>
      <c r="AR144" s="65">
        <f>(AP144/$BL144)</f>
        <v>154.08057096122883</v>
      </c>
      <c r="AS144" s="60"/>
      <c r="AT144" s="65">
        <f>IF(AR144,AR144/AR$219*100,0)</f>
        <v>171.60967482680653</v>
      </c>
      <c r="AU144" s="60"/>
      <c r="AV144" s="69">
        <v>9768908</v>
      </c>
      <c r="AW144" s="60"/>
      <c r="AX144" s="65">
        <f>(AV144/$BL144)</f>
        <v>124.83589337286273</v>
      </c>
      <c r="AY144" s="60"/>
      <c r="AZ144" s="65">
        <f>IF(AX144,AX144/AX$219*100,0)</f>
        <v>72.446492443142375</v>
      </c>
      <c r="BA144" s="60"/>
      <c r="BB144" s="69">
        <v>0</v>
      </c>
      <c r="BC144" s="60"/>
      <c r="BD144" s="65">
        <f>(BB144/$BL144)</f>
        <v>0</v>
      </c>
      <c r="BE144" s="60"/>
      <c r="BF144" s="65">
        <f>IF(BD144,BD144/BD$219*100,0)</f>
        <v>0</v>
      </c>
      <c r="BG144" s="60"/>
      <c r="BH144" s="69">
        <f>(E144+K144+Q144+W144+AC144+AJ144+AP144+AV144+BB144)</f>
        <v>245417182</v>
      </c>
      <c r="BI144" s="60"/>
      <c r="BJ144" s="47">
        <v>47</v>
      </c>
      <c r="BK144" s="60"/>
      <c r="BL144" s="96">
        <v>78254</v>
      </c>
      <c r="BM144" s="60"/>
      <c r="BN144" s="96">
        <f>IF(E144,BL144,0)</f>
        <v>78254</v>
      </c>
      <c r="BO144" s="60"/>
      <c r="BP144" s="96">
        <f>IF(K144,BL144,0)</f>
        <v>78254</v>
      </c>
      <c r="BQ144" s="60"/>
      <c r="BR144" s="96">
        <f>IF(Q144,BL144,0)</f>
        <v>78254</v>
      </c>
      <c r="BS144" s="60"/>
      <c r="BT144" s="96">
        <f>IF(W144,BL144,0)</f>
        <v>78254</v>
      </c>
      <c r="BU144" s="60"/>
      <c r="BV144" s="96">
        <f>IF(AC144,BL144,0)</f>
        <v>78254</v>
      </c>
      <c r="BW144" s="60"/>
      <c r="BX144" s="96">
        <f>IF(AJ144,BL144,0)</f>
        <v>78254</v>
      </c>
      <c r="BY144" s="60"/>
      <c r="BZ144" s="96">
        <f>IF(AP144,BL144,0)</f>
        <v>78254</v>
      </c>
      <c r="CA144" s="60"/>
      <c r="CB144" s="96">
        <f>IF(AV144,BL144,0)</f>
        <v>78254</v>
      </c>
      <c r="CC144" s="60"/>
      <c r="CD144" s="96">
        <f>IF(BB144,$BL144,0)</f>
        <v>0</v>
      </c>
    </row>
    <row r="145" spans="1:82" ht="8.85" customHeight="1" x14ac:dyDescent="0.3">
      <c r="A145" s="47">
        <v>48</v>
      </c>
      <c r="B145" s="98"/>
      <c r="C145" s="47" t="s">
        <v>170</v>
      </c>
      <c r="D145" s="60"/>
      <c r="E145" s="69">
        <v>1557480</v>
      </c>
      <c r="F145" s="60"/>
      <c r="G145" s="65">
        <f>(E145/$BL145)</f>
        <v>235.69612590799031</v>
      </c>
      <c r="H145" s="60"/>
      <c r="I145" s="65">
        <f>IF(G145,G145/G$219*100,0)</f>
        <v>157.94584613167166</v>
      </c>
      <c r="J145" s="60"/>
      <c r="K145" s="69">
        <v>833525</v>
      </c>
      <c r="L145" s="60"/>
      <c r="M145" s="65">
        <f>(K145/$BL145)</f>
        <v>126.13877118644068</v>
      </c>
      <c r="N145" s="60"/>
      <c r="O145" s="65">
        <f>IF(M145,M145/M$219*100,0)</f>
        <v>199.96959523295936</v>
      </c>
      <c r="P145" s="60"/>
      <c r="Q145" s="69">
        <v>5124153</v>
      </c>
      <c r="R145" s="60"/>
      <c r="S145" s="65">
        <f>(Q145/$BL145)</f>
        <v>775.44688256658594</v>
      </c>
      <c r="T145" s="60"/>
      <c r="U145" s="65">
        <f>IF(S145,S145/S$219*100,0)</f>
        <v>129.42290865150053</v>
      </c>
      <c r="V145" s="60"/>
      <c r="W145" s="69">
        <v>993623</v>
      </c>
      <c r="X145" s="60"/>
      <c r="Y145" s="65">
        <f>(W145/$BL145)</f>
        <v>150.36667675544794</v>
      </c>
      <c r="Z145" s="60"/>
      <c r="AA145" s="65">
        <f>IF(Y145,Y145/Y$219*100,0)</f>
        <v>95.034888172498626</v>
      </c>
      <c r="AB145" s="60"/>
      <c r="AC145" s="69">
        <v>3002934</v>
      </c>
      <c r="AD145" s="60"/>
      <c r="AE145" s="65">
        <f>(AC145/$BL145)</f>
        <v>454.43916464891043</v>
      </c>
      <c r="AF145" s="60"/>
      <c r="AG145" s="65">
        <f>IF(AE145,AE145/AE$219*100,0)</f>
        <v>108.43990185956787</v>
      </c>
      <c r="AH145" s="99"/>
      <c r="AI145" s="60"/>
      <c r="AJ145" s="69">
        <v>12029521</v>
      </c>
      <c r="AK145" s="60"/>
      <c r="AL145" s="65">
        <f>(AJ145/$BL145)</f>
        <v>1820.4480932203389</v>
      </c>
      <c r="AM145" s="60"/>
      <c r="AN145" s="65">
        <f>IF(AL145,AL145/AL$219*100,0)</f>
        <v>85.062962979027972</v>
      </c>
      <c r="AO145" s="60"/>
      <c r="AP145" s="69">
        <v>249556</v>
      </c>
      <c r="AQ145" s="60"/>
      <c r="AR145" s="65">
        <f>(AP145/$BL145)</f>
        <v>37.765738498789347</v>
      </c>
      <c r="AS145" s="60"/>
      <c r="AT145" s="65">
        <f>IF(AR145,AR145/AR$219*100,0)</f>
        <v>42.062189041357122</v>
      </c>
      <c r="AU145" s="60"/>
      <c r="AV145" s="69">
        <v>1999852</v>
      </c>
      <c r="AW145" s="60"/>
      <c r="AX145" s="65">
        <f>(AV145/$BL145)</f>
        <v>302.64104116222762</v>
      </c>
      <c r="AY145" s="60"/>
      <c r="AZ145" s="65">
        <f>IF(AX145,AX145/AX$219*100,0)</f>
        <v>175.63283531009088</v>
      </c>
      <c r="BA145" s="60"/>
      <c r="BB145" s="69">
        <v>0</v>
      </c>
      <c r="BC145" s="60"/>
      <c r="BD145" s="65">
        <f>(BB145/$BL145)</f>
        <v>0</v>
      </c>
      <c r="BE145" s="60"/>
      <c r="BF145" s="65">
        <f>IF(BD145,BD145/BD$219*100,0)</f>
        <v>0</v>
      </c>
      <c r="BG145" s="60"/>
      <c r="BH145" s="69">
        <f>(E145+K145+Q145+W145+AC145+AJ145+AP145+AV145+BB145)</f>
        <v>25790644</v>
      </c>
      <c r="BI145" s="60"/>
      <c r="BJ145" s="47">
        <v>48</v>
      </c>
      <c r="BK145" s="60"/>
      <c r="BL145" s="96">
        <v>6608</v>
      </c>
      <c r="BM145" s="60"/>
      <c r="BN145" s="96">
        <f>IF(E145,BL145,0)</f>
        <v>6608</v>
      </c>
      <c r="BO145" s="60"/>
      <c r="BP145" s="96">
        <f>IF(K145,BL145,0)</f>
        <v>6608</v>
      </c>
      <c r="BQ145" s="60"/>
      <c r="BR145" s="96">
        <f>IF(Q145,BL145,0)</f>
        <v>6608</v>
      </c>
      <c r="BS145" s="60"/>
      <c r="BT145" s="96">
        <f>IF(W145,BL145,0)</f>
        <v>6608</v>
      </c>
      <c r="BU145" s="60"/>
      <c r="BV145" s="96">
        <f>IF(AC145,BL145,0)</f>
        <v>6608</v>
      </c>
      <c r="BW145" s="60"/>
      <c r="BX145" s="96">
        <f>IF(AJ145,BL145,0)</f>
        <v>6608</v>
      </c>
      <c r="BY145" s="60"/>
      <c r="BZ145" s="96">
        <f>IF(AP145,BL145,0)</f>
        <v>6608</v>
      </c>
      <c r="CA145" s="60"/>
      <c r="CB145" s="96">
        <f>IF(AV145,BL145,0)</f>
        <v>6608</v>
      </c>
      <c r="CC145" s="60"/>
      <c r="CD145" s="96">
        <f>IF(BB145,$BL145,0)</f>
        <v>0</v>
      </c>
    </row>
    <row r="146" spans="1:82" ht="8.85" customHeight="1" x14ac:dyDescent="0.3">
      <c r="A146" s="47">
        <v>49</v>
      </c>
      <c r="B146" s="98"/>
      <c r="C146" s="47" t="s">
        <v>171</v>
      </c>
      <c r="D146" s="60"/>
      <c r="E146" s="69">
        <v>5087076</v>
      </c>
      <c r="F146" s="60"/>
      <c r="G146" s="65">
        <f>(E146/$BL146)</f>
        <v>190.36320772368373</v>
      </c>
      <c r="H146" s="60"/>
      <c r="I146" s="65">
        <f>IF(G146,G146/G$219*100,0)</f>
        <v>127.56712822676523</v>
      </c>
      <c r="J146" s="60"/>
      <c r="K146" s="69">
        <v>2318002</v>
      </c>
      <c r="L146" s="60"/>
      <c r="M146" s="65">
        <f>(K146/$BL146)</f>
        <v>86.74183287804513</v>
      </c>
      <c r="N146" s="60"/>
      <c r="O146" s="65">
        <f>IF(M146,M146/M$219*100,0)</f>
        <v>137.51306634143171</v>
      </c>
      <c r="P146" s="60"/>
      <c r="Q146" s="69">
        <v>14232001</v>
      </c>
      <c r="R146" s="60"/>
      <c r="S146" s="65">
        <f>(Q146/$BL146)</f>
        <v>532.57497286981254</v>
      </c>
      <c r="T146" s="60"/>
      <c r="U146" s="65">
        <f>IF(S146,S146/S$219*100,0)</f>
        <v>88.887328859545022</v>
      </c>
      <c r="V146" s="60"/>
      <c r="W146" s="69">
        <v>3438738</v>
      </c>
      <c r="X146" s="60"/>
      <c r="Y146" s="65">
        <f>(W146/$BL146)</f>
        <v>128.68083673240281</v>
      </c>
      <c r="Z146" s="60"/>
      <c r="AA146" s="65">
        <f>IF(Y146,Y146/Y$219*100,0)</f>
        <v>81.328983207473726</v>
      </c>
      <c r="AB146" s="60"/>
      <c r="AC146" s="69">
        <v>9683063</v>
      </c>
      <c r="AD146" s="60"/>
      <c r="AE146" s="65">
        <f>(AC146/$BL146)</f>
        <v>362.34939939378063</v>
      </c>
      <c r="AF146" s="60"/>
      <c r="AG146" s="65">
        <f>IF(AE146,AE146/AE$219*100,0)</f>
        <v>86.465112089297875</v>
      </c>
      <c r="AH146" s="99"/>
      <c r="AI146" s="60"/>
      <c r="AJ146" s="69">
        <v>50874563</v>
      </c>
      <c r="AK146" s="60"/>
      <c r="AL146" s="65">
        <f>(AJ146/$BL146)</f>
        <v>1903.7743891030198</v>
      </c>
      <c r="AM146" s="60"/>
      <c r="AN146" s="65">
        <f>IF(AL146,AL146/AL$219*100,0)</f>
        <v>88.956499767165383</v>
      </c>
      <c r="AO146" s="60"/>
      <c r="AP146" s="69">
        <v>1258138</v>
      </c>
      <c r="AQ146" s="60"/>
      <c r="AR146" s="65">
        <f>(AP146/$BL146)</f>
        <v>47.080716985368412</v>
      </c>
      <c r="AS146" s="60"/>
      <c r="AT146" s="65">
        <f>IF(AR146,AR146/AR$219*100,0)</f>
        <v>52.436893776211534</v>
      </c>
      <c r="AU146" s="60"/>
      <c r="AV146" s="69">
        <v>2049026</v>
      </c>
      <c r="AW146" s="60"/>
      <c r="AX146" s="65">
        <f>(AV146/$BL146)</f>
        <v>76.676495902406174</v>
      </c>
      <c r="AY146" s="60"/>
      <c r="AZ146" s="65">
        <f>IF(AX146,AX146/AX$219*100,0)</f>
        <v>44.497964734939444</v>
      </c>
      <c r="BA146" s="60"/>
      <c r="BB146" s="69">
        <v>0</v>
      </c>
      <c r="BC146" s="60"/>
      <c r="BD146" s="65">
        <f>(BB146/$BL146)</f>
        <v>0</v>
      </c>
      <c r="BE146" s="60"/>
      <c r="BF146" s="65">
        <f>IF(BD146,BD146/BD$219*100,0)</f>
        <v>0</v>
      </c>
      <c r="BG146" s="60"/>
      <c r="BH146" s="69">
        <f>(E146+K146+Q146+W146+AC146+AJ146+AP146+AV146+BB146)</f>
        <v>88940607</v>
      </c>
      <c r="BI146" s="60"/>
      <c r="BJ146" s="47">
        <v>49</v>
      </c>
      <c r="BK146" s="60"/>
      <c r="BL146" s="96">
        <v>26723</v>
      </c>
      <c r="BM146" s="60"/>
      <c r="BN146" s="96">
        <f>IF(E146,BL146,0)</f>
        <v>26723</v>
      </c>
      <c r="BO146" s="60"/>
      <c r="BP146" s="96">
        <f>IF(K146,BL146,0)</f>
        <v>26723</v>
      </c>
      <c r="BQ146" s="60"/>
      <c r="BR146" s="96">
        <f>IF(Q146,BL146,0)</f>
        <v>26723</v>
      </c>
      <c r="BS146" s="60"/>
      <c r="BT146" s="96">
        <f>IF(W146,BL146,0)</f>
        <v>26723</v>
      </c>
      <c r="BU146" s="60"/>
      <c r="BV146" s="96">
        <f>IF(AC146,BL146,0)</f>
        <v>26723</v>
      </c>
      <c r="BW146" s="60"/>
      <c r="BX146" s="96">
        <f>IF(AJ146,BL146,0)</f>
        <v>26723</v>
      </c>
      <c r="BY146" s="60"/>
      <c r="BZ146" s="96">
        <f>IF(AP146,BL146,0)</f>
        <v>26723</v>
      </c>
      <c r="CA146" s="60"/>
      <c r="CB146" s="96">
        <f>IF(AV146,BL146,0)</f>
        <v>26723</v>
      </c>
      <c r="CC146" s="60"/>
      <c r="CD146" s="96">
        <f>IF(BB146,$BL146,0)</f>
        <v>0</v>
      </c>
    </row>
    <row r="147" spans="1:82" ht="8.85" customHeight="1" x14ac:dyDescent="0.3">
      <c r="A147" s="47">
        <v>50</v>
      </c>
      <c r="B147" s="98"/>
      <c r="C147" s="47" t="s">
        <v>172</v>
      </c>
      <c r="D147" s="60"/>
      <c r="E147" s="69">
        <v>0</v>
      </c>
      <c r="F147" s="60"/>
      <c r="G147" s="65">
        <v>0</v>
      </c>
      <c r="H147" s="60"/>
      <c r="I147" s="65">
        <f>IF(G147,G147/G$219*100,0)</f>
        <v>0</v>
      </c>
      <c r="J147" s="60"/>
      <c r="K147" s="69">
        <v>0</v>
      </c>
      <c r="L147" s="60"/>
      <c r="M147" s="65">
        <v>0</v>
      </c>
      <c r="N147" s="60"/>
      <c r="O147" s="65">
        <f>IF(M147,M147/M$219*100,0)</f>
        <v>0</v>
      </c>
      <c r="P147" s="60"/>
      <c r="Q147" s="69">
        <v>0</v>
      </c>
      <c r="R147" s="60"/>
      <c r="S147" s="65">
        <v>0</v>
      </c>
      <c r="T147" s="60"/>
      <c r="U147" s="65">
        <f>IF(S147,S147/S$219*100,0)</f>
        <v>0</v>
      </c>
      <c r="V147" s="60"/>
      <c r="W147" s="69">
        <v>0</v>
      </c>
      <c r="X147" s="60"/>
      <c r="Y147" s="65">
        <v>0</v>
      </c>
      <c r="Z147" s="60"/>
      <c r="AA147" s="65">
        <f>IF(Y147,Y147/Y$219*100,0)</f>
        <v>0</v>
      </c>
      <c r="AB147" s="60"/>
      <c r="AC147" s="69">
        <v>0</v>
      </c>
      <c r="AD147" s="60"/>
      <c r="AE147" s="65">
        <v>0</v>
      </c>
      <c r="AF147" s="60"/>
      <c r="AG147" s="65">
        <f>IF(AE147,AE147/AE$219*100,0)</f>
        <v>0</v>
      </c>
      <c r="AH147" s="99"/>
      <c r="AI147" s="60"/>
      <c r="AJ147" s="69">
        <v>0</v>
      </c>
      <c r="AK147" s="60"/>
      <c r="AL147" s="65">
        <v>0</v>
      </c>
      <c r="AM147" s="60"/>
      <c r="AN147" s="65">
        <f>IF(AL147,AL147/AL$219*100,0)</f>
        <v>0</v>
      </c>
      <c r="AO147" s="60"/>
      <c r="AP147" s="69">
        <v>0</v>
      </c>
      <c r="AQ147" s="60"/>
      <c r="AR147" s="65">
        <v>0</v>
      </c>
      <c r="AS147" s="60"/>
      <c r="AT147" s="65">
        <f>IF(AR147,AR147/AR$219*100,0)</f>
        <v>0</v>
      </c>
      <c r="AU147" s="60"/>
      <c r="AV147" s="69">
        <v>0</v>
      </c>
      <c r="AW147" s="60"/>
      <c r="AX147" s="65">
        <v>0</v>
      </c>
      <c r="AY147" s="60"/>
      <c r="AZ147" s="65">
        <f>IF(AX147,AX147/AX$219*100,0)</f>
        <v>0</v>
      </c>
      <c r="BA147" s="60"/>
      <c r="BB147" s="69">
        <v>0</v>
      </c>
      <c r="BC147" s="60"/>
      <c r="BD147" s="65">
        <v>0</v>
      </c>
      <c r="BE147" s="60"/>
      <c r="BF147" s="65">
        <f>IF(BD147,BD147/BD$219*100,0)</f>
        <v>0</v>
      </c>
      <c r="BG147" s="60"/>
      <c r="BH147" s="69">
        <f>(E147+K147+Q147+W147+AC147+AJ147+AP147+AV147+BB147)</f>
        <v>0</v>
      </c>
      <c r="BI147" s="60"/>
      <c r="BJ147" s="47">
        <v>50</v>
      </c>
      <c r="BK147" s="60"/>
      <c r="BL147" s="96">
        <v>0</v>
      </c>
      <c r="BM147" s="60"/>
      <c r="BN147" s="96">
        <f>IF(E147,BL147,0)</f>
        <v>0</v>
      </c>
      <c r="BO147" s="60"/>
      <c r="BP147" s="96">
        <f>IF(K147,BL147,0)</f>
        <v>0</v>
      </c>
      <c r="BQ147" s="60"/>
      <c r="BR147" s="96">
        <f>IF(Q147,BL147,0)</f>
        <v>0</v>
      </c>
      <c r="BS147" s="60"/>
      <c r="BT147" s="96">
        <f>IF(W147,BL147,0)</f>
        <v>0</v>
      </c>
      <c r="BU147" s="60"/>
      <c r="BV147" s="96">
        <f>IF(AC147,BL147,0)</f>
        <v>0</v>
      </c>
      <c r="BW147" s="60"/>
      <c r="BX147" s="96">
        <f>IF(AJ147,BL147,0)</f>
        <v>0</v>
      </c>
      <c r="BY147" s="60"/>
      <c r="BZ147" s="96">
        <f>IF(AP147,BL147,0)</f>
        <v>0</v>
      </c>
      <c r="CA147" s="60"/>
      <c r="CB147" s="96">
        <f>IF(AV147,BL147,0)</f>
        <v>0</v>
      </c>
      <c r="CC147" s="60"/>
      <c r="CD147" s="96">
        <f>IF(BB147,$BL147,0)</f>
        <v>0</v>
      </c>
    </row>
    <row r="148" spans="1:82" ht="8.85" customHeight="1" x14ac:dyDescent="0.3">
      <c r="A148" s="60"/>
      <c r="B148" s="98"/>
      <c r="D148" s="60"/>
      <c r="E148" s="69"/>
      <c r="F148" s="60"/>
      <c r="G148" s="70"/>
      <c r="H148" s="60"/>
      <c r="I148" s="70"/>
      <c r="J148" s="60"/>
      <c r="K148" s="69"/>
      <c r="L148" s="60"/>
      <c r="M148" s="70"/>
      <c r="N148" s="60"/>
      <c r="O148" s="70"/>
      <c r="P148" s="60"/>
      <c r="Q148" s="69"/>
      <c r="R148" s="60"/>
      <c r="S148" s="70"/>
      <c r="T148" s="60"/>
      <c r="U148" s="70"/>
      <c r="V148" s="60"/>
      <c r="W148" s="69"/>
      <c r="X148" s="60"/>
      <c r="Y148" s="70"/>
      <c r="Z148" s="60"/>
      <c r="AA148" s="70"/>
      <c r="AB148" s="60"/>
      <c r="AC148" s="69"/>
      <c r="AD148" s="60"/>
      <c r="AE148" s="70"/>
      <c r="AF148" s="60"/>
      <c r="AG148" s="70"/>
      <c r="AH148" s="99"/>
      <c r="AI148" s="60"/>
      <c r="AJ148" s="69"/>
      <c r="AK148" s="60"/>
      <c r="AL148" s="70"/>
      <c r="AM148" s="60"/>
      <c r="AN148" s="70"/>
      <c r="AO148" s="60"/>
      <c r="AP148" s="69"/>
      <c r="AQ148" s="60"/>
      <c r="AR148" s="70"/>
      <c r="AS148" s="60"/>
      <c r="AT148" s="70"/>
      <c r="AU148" s="60"/>
      <c r="AV148" s="69"/>
      <c r="AW148" s="60"/>
      <c r="AX148" s="70"/>
      <c r="AY148" s="60"/>
      <c r="AZ148" s="70"/>
      <c r="BA148" s="60"/>
      <c r="BB148" s="69"/>
      <c r="BC148" s="60"/>
      <c r="BD148" s="70"/>
      <c r="BE148" s="60"/>
      <c r="BF148" s="70"/>
      <c r="BG148" s="60"/>
      <c r="BH148" s="69"/>
      <c r="BI148" s="60"/>
      <c r="BJ148" s="60"/>
      <c r="BK148" s="60"/>
      <c r="BL148" s="96"/>
      <c r="BM148" s="60"/>
      <c r="BN148" s="96"/>
      <c r="BO148" s="60"/>
      <c r="BP148" s="96"/>
      <c r="BQ148" s="60"/>
      <c r="BR148" s="96"/>
      <c r="BS148" s="60"/>
      <c r="BT148" s="96"/>
      <c r="BU148" s="60"/>
      <c r="BV148" s="96"/>
      <c r="BW148" s="60"/>
      <c r="BX148" s="96"/>
      <c r="BY148" s="60"/>
      <c r="BZ148" s="96"/>
      <c r="CA148" s="60"/>
      <c r="CB148" s="96"/>
      <c r="CC148" s="60"/>
      <c r="CD148" s="96"/>
    </row>
    <row r="149" spans="1:82" ht="8.4" customHeight="1" x14ac:dyDescent="0.3">
      <c r="A149" s="60"/>
      <c r="B149" s="98"/>
      <c r="D149" s="60"/>
      <c r="E149" s="69"/>
      <c r="F149" s="60"/>
      <c r="G149" s="70"/>
      <c r="H149" s="60"/>
      <c r="I149" s="70"/>
      <c r="J149" s="60"/>
      <c r="K149" s="69"/>
      <c r="L149" s="60"/>
      <c r="M149" s="70"/>
      <c r="N149" s="60"/>
      <c r="O149" s="70"/>
      <c r="P149" s="60"/>
      <c r="Q149" s="69"/>
      <c r="R149" s="60"/>
      <c r="S149" s="70"/>
      <c r="T149" s="60"/>
      <c r="U149" s="70"/>
      <c r="V149" s="60"/>
      <c r="W149" s="69"/>
      <c r="X149" s="60"/>
      <c r="Y149" s="70"/>
      <c r="Z149" s="60"/>
      <c r="AA149" s="70"/>
      <c r="AB149" s="60"/>
      <c r="AC149" s="69"/>
      <c r="AD149" s="60"/>
      <c r="AE149" s="70"/>
      <c r="AF149" s="60"/>
      <c r="AG149" s="70"/>
      <c r="AH149" s="99"/>
      <c r="AI149" s="60"/>
      <c r="AJ149" s="69"/>
      <c r="AK149" s="60"/>
      <c r="AL149" s="70"/>
      <c r="AM149" s="60"/>
      <c r="AN149" s="70"/>
      <c r="AO149" s="60"/>
      <c r="AP149" s="69"/>
      <c r="AQ149" s="60"/>
      <c r="AR149" s="70"/>
      <c r="AS149" s="60"/>
      <c r="AT149" s="70"/>
      <c r="AU149" s="60"/>
      <c r="AV149" s="69"/>
      <c r="AW149" s="60"/>
      <c r="AX149" s="70"/>
      <c r="AY149" s="60"/>
      <c r="AZ149" s="70"/>
      <c r="BA149" s="60"/>
      <c r="BB149" s="69"/>
      <c r="BC149" s="60"/>
      <c r="BD149" s="70"/>
      <c r="BE149" s="60"/>
      <c r="BF149" s="70"/>
      <c r="BG149" s="60"/>
      <c r="BH149" s="69"/>
      <c r="BI149" s="60"/>
      <c r="BJ149" s="60"/>
      <c r="BK149" s="60"/>
      <c r="BL149" s="96"/>
      <c r="BM149" s="60"/>
      <c r="BN149" s="96"/>
      <c r="BO149" s="60"/>
      <c r="BP149" s="96"/>
      <c r="BQ149" s="60"/>
      <c r="BR149" s="96"/>
      <c r="BS149" s="60"/>
      <c r="BT149" s="96"/>
      <c r="BU149" s="60"/>
      <c r="BV149" s="96"/>
      <c r="BW149" s="60"/>
      <c r="BX149" s="96"/>
      <c r="BY149" s="60"/>
      <c r="BZ149" s="96"/>
      <c r="CA149" s="60"/>
      <c r="CB149" s="96"/>
      <c r="CC149" s="60"/>
      <c r="CD149" s="96"/>
    </row>
    <row r="150" spans="1:82" ht="8.85" hidden="1" customHeight="1" x14ac:dyDescent="0.3">
      <c r="A150" s="60"/>
      <c r="B150" s="98"/>
      <c r="D150" s="60"/>
      <c r="E150" s="69"/>
      <c r="F150" s="60"/>
      <c r="G150" s="70"/>
      <c r="H150" s="60"/>
      <c r="I150" s="70"/>
      <c r="J150" s="60"/>
      <c r="K150" s="69"/>
      <c r="L150" s="60"/>
      <c r="M150" s="70"/>
      <c r="N150" s="60"/>
      <c r="O150" s="70"/>
      <c r="P150" s="60"/>
      <c r="Q150" s="69"/>
      <c r="R150" s="60"/>
      <c r="S150" s="70"/>
      <c r="T150" s="60"/>
      <c r="U150" s="70"/>
      <c r="V150" s="60"/>
      <c r="W150" s="69"/>
      <c r="X150" s="60"/>
      <c r="Y150" s="70"/>
      <c r="Z150" s="60"/>
      <c r="AA150" s="70"/>
      <c r="AB150" s="60"/>
      <c r="AC150" s="69"/>
      <c r="AD150" s="60"/>
      <c r="AE150" s="70"/>
      <c r="AF150" s="60"/>
      <c r="AG150" s="70"/>
      <c r="AH150" s="99"/>
      <c r="AI150" s="60"/>
      <c r="AJ150" s="69"/>
      <c r="AK150" s="60"/>
      <c r="AL150" s="70"/>
      <c r="AM150" s="60"/>
      <c r="AN150" s="70"/>
      <c r="AO150" s="60"/>
      <c r="AP150" s="69"/>
      <c r="AQ150" s="60"/>
      <c r="AR150" s="70"/>
      <c r="AS150" s="60"/>
      <c r="AT150" s="70"/>
      <c r="AU150" s="60"/>
      <c r="AV150" s="69"/>
      <c r="AW150" s="60"/>
      <c r="AX150" s="70"/>
      <c r="AY150" s="60"/>
      <c r="AZ150" s="70"/>
      <c r="BA150" s="60"/>
      <c r="BB150" s="69"/>
      <c r="BC150" s="60"/>
      <c r="BD150" s="70"/>
      <c r="BE150" s="60"/>
      <c r="BF150" s="70"/>
      <c r="BG150" s="60"/>
      <c r="BH150" s="69"/>
      <c r="BI150" s="60"/>
      <c r="BJ150" s="60"/>
      <c r="BK150" s="60"/>
      <c r="BL150" s="96"/>
      <c r="BM150" s="60"/>
      <c r="BN150" s="96"/>
      <c r="BO150" s="60"/>
      <c r="BP150" s="96"/>
      <c r="BQ150" s="60"/>
      <c r="BR150" s="96"/>
      <c r="BS150" s="60"/>
      <c r="BT150" s="96"/>
      <c r="BU150" s="60"/>
      <c r="BV150" s="96"/>
      <c r="BW150" s="60"/>
      <c r="BX150" s="96"/>
      <c r="BY150" s="60"/>
      <c r="BZ150" s="96"/>
      <c r="CA150" s="60"/>
      <c r="CB150" s="96"/>
      <c r="CC150" s="60"/>
      <c r="CD150" s="96"/>
    </row>
    <row r="151" spans="1:82" s="46" customFormat="1" ht="10.5" customHeight="1" x14ac:dyDescent="0.3">
      <c r="A151" s="80" t="s">
        <v>383</v>
      </c>
      <c r="BK151" s="81" t="s">
        <v>384</v>
      </c>
    </row>
    <row r="152" spans="1:82" s="46" customFormat="1" ht="10.5" customHeight="1" x14ac:dyDescent="0.3">
      <c r="A152" s="50"/>
      <c r="AG152" s="49" t="s">
        <v>42</v>
      </c>
      <c r="AJ152" s="50" t="s">
        <v>43</v>
      </c>
      <c r="BJ152" s="49" t="s">
        <v>350</v>
      </c>
      <c r="BN152" s="108"/>
      <c r="BP152" s="108"/>
      <c r="BR152" s="108"/>
      <c r="BT152" s="108"/>
      <c r="BV152" s="108"/>
      <c r="BX152" s="108"/>
      <c r="BZ152" s="108"/>
      <c r="CB152" s="108"/>
      <c r="CD152" s="108"/>
    </row>
    <row r="153" spans="1:82" s="46" customFormat="1" ht="10.5" customHeight="1" x14ac:dyDescent="0.3">
      <c r="A153" s="51"/>
      <c r="AG153" s="49" t="s">
        <v>351</v>
      </c>
      <c r="AJ153" s="50" t="s">
        <v>352</v>
      </c>
      <c r="BJ153" s="81" t="s">
        <v>173</v>
      </c>
    </row>
    <row r="154" spans="1:82" s="46" customFormat="1" ht="10.5" customHeight="1" x14ac:dyDescent="0.3">
      <c r="A154" s="52"/>
      <c r="AG154" s="49" t="s">
        <v>48</v>
      </c>
      <c r="AJ154" s="53" t="s">
        <v>49</v>
      </c>
      <c r="BJ154" s="52"/>
    </row>
    <row r="155" spans="1:82" ht="9.6" customHeight="1" x14ac:dyDescent="0.3"/>
    <row r="156" spans="1:82" ht="9.6" customHeight="1" x14ac:dyDescent="0.3">
      <c r="AG156" s="62" t="s">
        <v>353</v>
      </c>
      <c r="AJ156" s="102" t="s">
        <v>354</v>
      </c>
    </row>
    <row r="157" spans="1:82" ht="9.6" customHeight="1" x14ac:dyDescent="0.3">
      <c r="E157" s="54" t="s">
        <v>4</v>
      </c>
      <c r="F157" s="54"/>
      <c r="G157" s="54"/>
      <c r="H157" s="54"/>
      <c r="I157" s="54"/>
    </row>
    <row r="158" spans="1:82" ht="9.6" customHeight="1" x14ac:dyDescent="0.3">
      <c r="E158" s="103" t="s">
        <v>355</v>
      </c>
      <c r="F158" s="57"/>
      <c r="G158" s="57"/>
      <c r="H158" s="57"/>
      <c r="I158" s="57"/>
      <c r="K158" s="103" t="s">
        <v>356</v>
      </c>
      <c r="L158" s="57"/>
      <c r="M158" s="57"/>
      <c r="N158" s="57"/>
      <c r="O158" s="57"/>
      <c r="Q158" s="103" t="s">
        <v>357</v>
      </c>
      <c r="R158" s="57"/>
      <c r="S158" s="57"/>
      <c r="T158" s="57"/>
      <c r="U158" s="57"/>
      <c r="W158" s="103" t="s">
        <v>358</v>
      </c>
      <c r="X158" s="57"/>
      <c r="Y158" s="57"/>
      <c r="Z158" s="57"/>
      <c r="AA158" s="57"/>
      <c r="AC158" s="103" t="s">
        <v>359</v>
      </c>
      <c r="AD158" s="57"/>
      <c r="AE158" s="57"/>
      <c r="AF158" s="57"/>
      <c r="AG158" s="57"/>
      <c r="AH158" s="54"/>
      <c r="AJ158" s="103" t="s">
        <v>360</v>
      </c>
      <c r="AK158" s="57"/>
      <c r="AL158" s="57"/>
      <c r="AM158" s="57"/>
      <c r="AN158" s="57"/>
      <c r="AP158" s="103" t="s">
        <v>361</v>
      </c>
      <c r="AQ158" s="57"/>
      <c r="AR158" s="57"/>
      <c r="AS158" s="57"/>
      <c r="AT158" s="57"/>
      <c r="AV158" s="103" t="s">
        <v>362</v>
      </c>
      <c r="AW158" s="57"/>
      <c r="AX158" s="57"/>
      <c r="AY158" s="57"/>
      <c r="AZ158" s="57"/>
      <c r="BB158" s="57" t="s">
        <v>363</v>
      </c>
      <c r="BC158" s="57"/>
      <c r="BD158" s="57"/>
      <c r="BE158" s="57"/>
      <c r="BF158" s="57"/>
    </row>
    <row r="159" spans="1:82" ht="9.6" customHeight="1" x14ac:dyDescent="0.3"/>
    <row r="160" spans="1:82" ht="9.6" customHeight="1" x14ac:dyDescent="0.3">
      <c r="I160" s="58" t="s">
        <v>64</v>
      </c>
      <c r="O160" s="58" t="s">
        <v>64</v>
      </c>
      <c r="U160" s="58" t="s">
        <v>64</v>
      </c>
      <c r="AA160" s="58" t="s">
        <v>64</v>
      </c>
      <c r="AG160" s="58" t="s">
        <v>64</v>
      </c>
      <c r="AH160" s="58"/>
      <c r="AN160" s="58" t="s">
        <v>64</v>
      </c>
      <c r="AT160" s="58" t="s">
        <v>64</v>
      </c>
      <c r="AZ160" s="58" t="s">
        <v>64</v>
      </c>
      <c r="BF160" s="58" t="s">
        <v>64</v>
      </c>
      <c r="BN160" s="58" t="s">
        <v>61</v>
      </c>
      <c r="BV160" s="58" t="s">
        <v>364</v>
      </c>
      <c r="BZ160" s="58" t="s">
        <v>365</v>
      </c>
    </row>
    <row r="161" spans="1:82" ht="9.6" customHeight="1" x14ac:dyDescent="0.3">
      <c r="G161" s="58" t="s">
        <v>63</v>
      </c>
      <c r="I161" s="58" t="s">
        <v>366</v>
      </c>
      <c r="M161" s="58" t="s">
        <v>63</v>
      </c>
      <c r="O161" s="58" t="s">
        <v>366</v>
      </c>
      <c r="S161" s="58" t="s">
        <v>63</v>
      </c>
      <c r="U161" s="58" t="s">
        <v>366</v>
      </c>
      <c r="Y161" s="58" t="s">
        <v>63</v>
      </c>
      <c r="AA161" s="58" t="s">
        <v>366</v>
      </c>
      <c r="AE161" s="58" t="s">
        <v>63</v>
      </c>
      <c r="AG161" s="58" t="s">
        <v>366</v>
      </c>
      <c r="AH161" s="58"/>
      <c r="AL161" s="58" t="s">
        <v>63</v>
      </c>
      <c r="AN161" s="58" t="s">
        <v>366</v>
      </c>
      <c r="AR161" s="58" t="s">
        <v>63</v>
      </c>
      <c r="AT161" s="58" t="s">
        <v>366</v>
      </c>
      <c r="AX161" s="58" t="s">
        <v>63</v>
      </c>
      <c r="AZ161" s="58" t="s">
        <v>366</v>
      </c>
      <c r="BD161" s="58" t="s">
        <v>63</v>
      </c>
      <c r="BF161" s="58" t="s">
        <v>366</v>
      </c>
      <c r="BH161" s="58" t="s">
        <v>65</v>
      </c>
      <c r="BN161" s="58" t="s">
        <v>367</v>
      </c>
      <c r="BP161" s="58" t="s">
        <v>368</v>
      </c>
      <c r="BR161" s="58" t="s">
        <v>263</v>
      </c>
      <c r="BT161" s="58" t="s">
        <v>263</v>
      </c>
      <c r="BV161" s="58" t="s">
        <v>269</v>
      </c>
      <c r="BZ161" s="58" t="s">
        <v>369</v>
      </c>
      <c r="CB161" s="58" t="s">
        <v>370</v>
      </c>
    </row>
    <row r="162" spans="1:82" ht="9.6" customHeight="1" x14ac:dyDescent="0.3">
      <c r="A162" s="93" t="s">
        <v>71</v>
      </c>
      <c r="C162" s="93" t="s">
        <v>73</v>
      </c>
      <c r="E162" s="93" t="s">
        <v>74</v>
      </c>
      <c r="G162" s="93" t="s">
        <v>75</v>
      </c>
      <c r="I162" s="93" t="s">
        <v>371</v>
      </c>
      <c r="K162" s="93" t="s">
        <v>74</v>
      </c>
      <c r="M162" s="93" t="s">
        <v>75</v>
      </c>
      <c r="O162" s="93" t="s">
        <v>371</v>
      </c>
      <c r="Q162" s="93" t="s">
        <v>74</v>
      </c>
      <c r="S162" s="93" t="s">
        <v>75</v>
      </c>
      <c r="U162" s="93" t="s">
        <v>371</v>
      </c>
      <c r="W162" s="93" t="s">
        <v>74</v>
      </c>
      <c r="Y162" s="93" t="s">
        <v>75</v>
      </c>
      <c r="AA162" s="93" t="s">
        <v>371</v>
      </c>
      <c r="AC162" s="93" t="s">
        <v>74</v>
      </c>
      <c r="AE162" s="93" t="s">
        <v>75</v>
      </c>
      <c r="AG162" s="93" t="s">
        <v>371</v>
      </c>
      <c r="AH162" s="58"/>
      <c r="AJ162" s="93" t="s">
        <v>74</v>
      </c>
      <c r="AL162" s="93" t="s">
        <v>75</v>
      </c>
      <c r="AN162" s="93" t="s">
        <v>371</v>
      </c>
      <c r="AP162" s="93" t="s">
        <v>74</v>
      </c>
      <c r="AR162" s="93" t="s">
        <v>75</v>
      </c>
      <c r="AT162" s="93" t="s">
        <v>371</v>
      </c>
      <c r="AV162" s="93" t="s">
        <v>74</v>
      </c>
      <c r="AX162" s="93" t="s">
        <v>75</v>
      </c>
      <c r="AZ162" s="93" t="s">
        <v>371</v>
      </c>
      <c r="BB162" s="93" t="s">
        <v>74</v>
      </c>
      <c r="BD162" s="93" t="s">
        <v>75</v>
      </c>
      <c r="BF162" s="93" t="s">
        <v>371</v>
      </c>
      <c r="BH162" s="93" t="s">
        <v>372</v>
      </c>
      <c r="BJ162" s="93" t="s">
        <v>71</v>
      </c>
      <c r="BN162" s="104" t="s">
        <v>373</v>
      </c>
      <c r="BP162" s="104" t="s">
        <v>373</v>
      </c>
      <c r="BR162" s="104" t="s">
        <v>374</v>
      </c>
      <c r="BT162" s="104" t="s">
        <v>375</v>
      </c>
      <c r="BV162" s="104" t="s">
        <v>376</v>
      </c>
      <c r="BX162" s="104" t="s">
        <v>377</v>
      </c>
      <c r="BZ162" s="104" t="s">
        <v>378</v>
      </c>
      <c r="CB162" s="104" t="s">
        <v>379</v>
      </c>
      <c r="CD162" s="104" t="s">
        <v>363</v>
      </c>
    </row>
    <row r="163" spans="1:82" ht="8.85" customHeight="1" x14ac:dyDescent="0.3">
      <c r="E163" s="66"/>
      <c r="K163" s="66"/>
      <c r="Q163" s="66"/>
      <c r="X163" s="66"/>
      <c r="AD163" s="66"/>
      <c r="AJ163" s="66"/>
      <c r="AP163" s="66"/>
      <c r="BN163" s="58"/>
      <c r="BV163" s="58"/>
      <c r="BZ163" s="58"/>
    </row>
    <row r="164" spans="1:82" ht="8.85" customHeight="1" x14ac:dyDescent="0.3">
      <c r="B164" s="47" t="s">
        <v>284</v>
      </c>
    </row>
    <row r="165" spans="1:82" ht="8.85" customHeight="1" x14ac:dyDescent="0.3">
      <c r="A165" s="47">
        <v>51</v>
      </c>
      <c r="B165" s="98"/>
      <c r="C165" s="47" t="s">
        <v>174</v>
      </c>
      <c r="D165" s="60"/>
      <c r="E165" s="63">
        <v>1610655</v>
      </c>
      <c r="F165" s="60"/>
      <c r="G165" s="64">
        <f>(E165/$BL165)</f>
        <v>147.5093873065299</v>
      </c>
      <c r="H165" s="60"/>
      <c r="I165" s="65">
        <f>IF(G165,G165/G$219*100,0)</f>
        <v>98.849715500158311</v>
      </c>
      <c r="J165" s="60"/>
      <c r="K165" s="63">
        <v>965387</v>
      </c>
      <c r="L165" s="60"/>
      <c r="M165" s="64">
        <f>(K165/$BL165)</f>
        <v>88.413499404707395</v>
      </c>
      <c r="N165" s="60"/>
      <c r="O165" s="65">
        <f>IF(M165,M165/M$219*100,0)</f>
        <v>140.16318315767253</v>
      </c>
      <c r="P165" s="60"/>
      <c r="Q165" s="63">
        <v>6253681</v>
      </c>
      <c r="R165" s="60"/>
      <c r="S165" s="64">
        <f>(Q165/$BL165)</f>
        <v>572.73385841194249</v>
      </c>
      <c r="T165" s="60"/>
      <c r="U165" s="65">
        <f>IF(S165,S165/S$219*100,0)</f>
        <v>95.589889527353051</v>
      </c>
      <c r="V165" s="60"/>
      <c r="W165" s="63">
        <v>1650972</v>
      </c>
      <c r="X165" s="60"/>
      <c r="Y165" s="64">
        <f>(W165/$BL165)</f>
        <v>151.20175840278415</v>
      </c>
      <c r="Z165" s="60"/>
      <c r="AA165" s="65">
        <f>IF(Y165,Y165/Y$219*100,0)</f>
        <v>95.562677259029911</v>
      </c>
      <c r="AB165" s="60"/>
      <c r="AC165" s="63">
        <v>4668652</v>
      </c>
      <c r="AD165" s="60"/>
      <c r="AE165" s="64">
        <f>(AC165/$BL165)</f>
        <v>427.57138932136644</v>
      </c>
      <c r="AF165" s="60"/>
      <c r="AG165" s="65">
        <f>IF(AE165,AE165/AE$219*100,0)</f>
        <v>102.02861703565812</v>
      </c>
      <c r="AH165" s="99"/>
      <c r="AI165" s="60"/>
      <c r="AJ165" s="63">
        <v>16867790</v>
      </c>
      <c r="AK165" s="60"/>
      <c r="AL165" s="64">
        <f>(AJ165/$BL165)</f>
        <v>1544.8108801172268</v>
      </c>
      <c r="AM165" s="60"/>
      <c r="AN165" s="65">
        <f>IF(AL165,AL165/AL$219*100,0)</f>
        <v>72.18343175748349</v>
      </c>
      <c r="AO165" s="60"/>
      <c r="AP165" s="63">
        <v>188003</v>
      </c>
      <c r="AQ165" s="60"/>
      <c r="AR165" s="64">
        <f>(AP165/$BL165)</f>
        <v>17.217968678450408</v>
      </c>
      <c r="AS165" s="60"/>
      <c r="AT165" s="65">
        <f>IF(AR165,AR165/AR$219*100,0)</f>
        <v>19.176785156322666</v>
      </c>
      <c r="AU165" s="60"/>
      <c r="AV165" s="63">
        <v>1771291</v>
      </c>
      <c r="AW165" s="60"/>
      <c r="AX165" s="64">
        <f>(AV165/$BL165)</f>
        <v>162.22099093323564</v>
      </c>
      <c r="AY165" s="60"/>
      <c r="AZ165" s="65">
        <f>IF(AX165,AX165/AX$219*100,0)</f>
        <v>94.142329391287788</v>
      </c>
      <c r="BA165" s="60"/>
      <c r="BB165" s="63">
        <v>0</v>
      </c>
      <c r="BC165" s="60"/>
      <c r="BD165" s="64">
        <f>(BB165/$BL165)</f>
        <v>0</v>
      </c>
      <c r="BE165" s="60"/>
      <c r="BF165" s="65">
        <f>IF(BD165,BD165/BD$219*100,0)</f>
        <v>0</v>
      </c>
      <c r="BG165" s="60"/>
      <c r="BH165" s="63">
        <f>(E165+K165+Q165+W165+AC165+AJ165+AP165+AV165+BB165)</f>
        <v>33976431</v>
      </c>
      <c r="BI165" s="60"/>
      <c r="BJ165" s="47">
        <v>51</v>
      </c>
      <c r="BK165" s="60"/>
      <c r="BL165" s="96">
        <v>10919</v>
      </c>
      <c r="BM165" s="60"/>
      <c r="BN165" s="96">
        <f>IF(E165,BL165,0)</f>
        <v>10919</v>
      </c>
      <c r="BO165" s="60"/>
      <c r="BP165" s="96">
        <f>IF(K165,BL165,0)</f>
        <v>10919</v>
      </c>
      <c r="BQ165" s="60"/>
      <c r="BR165" s="96">
        <f>IF(Q165,BL165,0)</f>
        <v>10919</v>
      </c>
      <c r="BS165" s="60"/>
      <c r="BT165" s="96">
        <f>IF(W165,BL165,0)</f>
        <v>10919</v>
      </c>
      <c r="BU165" s="60"/>
      <c r="BV165" s="96">
        <f>IF(AC165,BL165,0)</f>
        <v>10919</v>
      </c>
      <c r="BW165" s="60"/>
      <c r="BX165" s="96">
        <f>IF(AJ165,BL165,0)</f>
        <v>10919</v>
      </c>
      <c r="BY165" s="60"/>
      <c r="BZ165" s="96">
        <f>IF(AP165,BL165,0)</f>
        <v>10919</v>
      </c>
      <c r="CA165" s="60"/>
      <c r="CB165" s="96">
        <f>IF(AV165,BL165,0)</f>
        <v>10919</v>
      </c>
      <c r="CC165" s="60"/>
      <c r="CD165" s="96">
        <f>IF(BB165,$BL165,0)</f>
        <v>0</v>
      </c>
    </row>
    <row r="166" spans="1:82" ht="8.85" customHeight="1" x14ac:dyDescent="0.3">
      <c r="A166" s="47">
        <v>52</v>
      </c>
      <c r="B166" s="98"/>
      <c r="C166" s="47" t="s">
        <v>175</v>
      </c>
      <c r="D166" s="60"/>
      <c r="E166" s="69">
        <v>1631977</v>
      </c>
      <c r="F166" s="60"/>
      <c r="G166" s="65">
        <f>(E166/$BL166)</f>
        <v>73.601993415415151</v>
      </c>
      <c r="H166" s="60"/>
      <c r="I166" s="65">
        <f>IF(G166,G166/G$219*100,0)</f>
        <v>49.322529516304499</v>
      </c>
      <c r="J166" s="60"/>
      <c r="K166" s="69">
        <v>1954796</v>
      </c>
      <c r="L166" s="60"/>
      <c r="M166" s="65">
        <f>(K166/$BL166)</f>
        <v>88.161096829477287</v>
      </c>
      <c r="N166" s="60"/>
      <c r="O166" s="65">
        <f>IF(M166,M166/M$219*100,0)</f>
        <v>139.76304575083259</v>
      </c>
      <c r="P166" s="60"/>
      <c r="Q166" s="69">
        <v>8761316</v>
      </c>
      <c r="R166" s="60"/>
      <c r="S166" s="65">
        <f>(Q166/$BL166)</f>
        <v>395.13444279078158</v>
      </c>
      <c r="T166" s="60"/>
      <c r="U166" s="65">
        <f>IF(S166,S166/S$219*100,0)</f>
        <v>65.948358351910258</v>
      </c>
      <c r="V166" s="60"/>
      <c r="W166" s="69">
        <v>1883495</v>
      </c>
      <c r="X166" s="60"/>
      <c r="Y166" s="65">
        <f>(W166/$BL166)</f>
        <v>84.945429125513016</v>
      </c>
      <c r="Z166" s="60"/>
      <c r="AA166" s="65">
        <f>IF(Y166,Y166/Y$219*100,0)</f>
        <v>53.687289843063937</v>
      </c>
      <c r="AB166" s="60"/>
      <c r="AC166" s="69">
        <v>13451163</v>
      </c>
      <c r="AD166" s="60"/>
      <c r="AE166" s="65">
        <f>(AC166/$BL166)</f>
        <v>606.64605601407118</v>
      </c>
      <c r="AF166" s="60"/>
      <c r="AG166" s="65">
        <f>IF(AE166,AE166/AE$219*100,0)</f>
        <v>144.7600556798038</v>
      </c>
      <c r="AH166" s="99"/>
      <c r="AI166" s="60"/>
      <c r="AJ166" s="69">
        <v>42092263</v>
      </c>
      <c r="AK166" s="60"/>
      <c r="AL166" s="65">
        <f>(AJ166/$BL166)</f>
        <v>1898.3566950796014</v>
      </c>
      <c r="AM166" s="60"/>
      <c r="AN166" s="65">
        <f>IF(AL166,AL166/AL$219*100,0)</f>
        <v>88.70335049701481</v>
      </c>
      <c r="AO166" s="60"/>
      <c r="AP166" s="69">
        <v>394702</v>
      </c>
      <c r="AQ166" s="60"/>
      <c r="AR166" s="65">
        <f>(AP166/$BL166)</f>
        <v>17.801019257655707</v>
      </c>
      <c r="AS166" s="60"/>
      <c r="AT166" s="65">
        <f>IF(AR166,AR166/AR$219*100,0)</f>
        <v>19.82616696793459</v>
      </c>
      <c r="AU166" s="60"/>
      <c r="AV166" s="69">
        <v>3041214</v>
      </c>
      <c r="AW166" s="60"/>
      <c r="AX166" s="65">
        <f>(AV166/$BL166)</f>
        <v>137.15843593559734</v>
      </c>
      <c r="AY166" s="60"/>
      <c r="AZ166" s="65">
        <f>IF(AX166,AX166/AX$219*100,0)</f>
        <v>79.597680795558318</v>
      </c>
      <c r="BA166" s="60"/>
      <c r="BB166" s="69">
        <v>0</v>
      </c>
      <c r="BC166" s="60"/>
      <c r="BD166" s="65">
        <f>(BB166/$BL166)</f>
        <v>0</v>
      </c>
      <c r="BE166" s="60"/>
      <c r="BF166" s="65">
        <f>IF(BD166,BD166/BD$219*100,0)</f>
        <v>0</v>
      </c>
      <c r="BG166" s="60"/>
      <c r="BH166" s="69">
        <f>(E166+K166+Q166+W166+AC166+AJ166+AP166+AV166+BB166)</f>
        <v>73210926</v>
      </c>
      <c r="BI166" s="60"/>
      <c r="BJ166" s="47">
        <v>52</v>
      </c>
      <c r="BK166" s="60"/>
      <c r="BL166" s="96">
        <v>22173</v>
      </c>
      <c r="BM166" s="60"/>
      <c r="BN166" s="96">
        <f>IF(E166,BL166,0)</f>
        <v>22173</v>
      </c>
      <c r="BO166" s="60"/>
      <c r="BP166" s="96">
        <f>IF(K166,BL166,0)</f>
        <v>22173</v>
      </c>
      <c r="BQ166" s="60"/>
      <c r="BR166" s="96">
        <f>IF(Q166,BL166,0)</f>
        <v>22173</v>
      </c>
      <c r="BS166" s="60"/>
      <c r="BT166" s="96">
        <f>IF(W166,BL166,0)</f>
        <v>22173</v>
      </c>
      <c r="BU166" s="60"/>
      <c r="BV166" s="96">
        <f>IF(AC166,BL166,0)</f>
        <v>22173</v>
      </c>
      <c r="BW166" s="60"/>
      <c r="BX166" s="96">
        <f>IF(AJ166,BL166,0)</f>
        <v>22173</v>
      </c>
      <c r="BY166" s="60"/>
      <c r="BZ166" s="96">
        <f>IF(AP166,BL166,0)</f>
        <v>22173</v>
      </c>
      <c r="CA166" s="60"/>
      <c r="CB166" s="96">
        <f>IF(AV166,BL166,0)</f>
        <v>22173</v>
      </c>
      <c r="CC166" s="60"/>
      <c r="CD166" s="96">
        <f>IF(BB166,$BL166,0)</f>
        <v>0</v>
      </c>
    </row>
    <row r="167" spans="1:82" ht="8.85" customHeight="1" x14ac:dyDescent="0.3">
      <c r="A167" s="47">
        <v>53</v>
      </c>
      <c r="B167" s="98"/>
      <c r="C167" s="47" t="s">
        <v>176</v>
      </c>
      <c r="D167" s="60"/>
      <c r="E167" s="69">
        <v>81231570</v>
      </c>
      <c r="F167" s="60"/>
      <c r="G167" s="65">
        <f>(E167/$BL167)</f>
        <v>192.9678899845353</v>
      </c>
      <c r="H167" s="60"/>
      <c r="I167" s="65">
        <f>IF(G167,G167/G$219*100,0)</f>
        <v>129.31259070311901</v>
      </c>
      <c r="J167" s="60"/>
      <c r="K167" s="69">
        <v>19213606</v>
      </c>
      <c r="L167" s="60"/>
      <c r="M167" s="65">
        <f>(K167/$BL167)</f>
        <v>45.642463992930431</v>
      </c>
      <c r="N167" s="60"/>
      <c r="O167" s="65">
        <f>IF(M167,M167/M$219*100,0)</f>
        <v>72.357649945795103</v>
      </c>
      <c r="P167" s="60"/>
      <c r="Q167" s="69">
        <v>247954053</v>
      </c>
      <c r="R167" s="60"/>
      <c r="S167" s="65">
        <f>(Q167/$BL167)</f>
        <v>589.021859611031</v>
      </c>
      <c r="T167" s="60"/>
      <c r="U167" s="65">
        <f>IF(S167,S167/S$219*100,0)</f>
        <v>98.308374234297702</v>
      </c>
      <c r="V167" s="60"/>
      <c r="W167" s="69">
        <v>43862351</v>
      </c>
      <c r="X167" s="60"/>
      <c r="Y167" s="65">
        <f>(W167/$BL167)</f>
        <v>104.19625426704263</v>
      </c>
      <c r="Z167" s="60"/>
      <c r="AA167" s="65">
        <f>IF(Y167,Y167/Y$219*100,0)</f>
        <v>65.854214417243611</v>
      </c>
      <c r="AB167" s="60"/>
      <c r="AC167" s="69">
        <v>126914217</v>
      </c>
      <c r="AD167" s="60"/>
      <c r="AE167" s="65">
        <f>(AC167/$BL167)</f>
        <v>301.48830883767778</v>
      </c>
      <c r="AF167" s="60"/>
      <c r="AG167" s="65">
        <f>IF(AE167,AE167/AE$219*100,0)</f>
        <v>71.942220577363813</v>
      </c>
      <c r="AH167" s="99"/>
      <c r="AI167" s="60"/>
      <c r="AJ167" s="69">
        <v>1416774492</v>
      </c>
      <c r="AK167" s="60"/>
      <c r="AL167" s="65">
        <f>(AJ167/$BL167)</f>
        <v>3365.5878410961636</v>
      </c>
      <c r="AM167" s="60"/>
      <c r="AN167" s="65">
        <f>IF(AL167,AL167/AL$219*100,0)</f>
        <v>157.26176153882722</v>
      </c>
      <c r="AO167" s="60"/>
      <c r="AP167" s="69">
        <v>73285652</v>
      </c>
      <c r="AQ167" s="60"/>
      <c r="AR167" s="65">
        <f>(AP167/$BL167)</f>
        <v>174.09213723901851</v>
      </c>
      <c r="AS167" s="60"/>
      <c r="AT167" s="65">
        <f>IF(AR167,AR167/AR$219*100,0)</f>
        <v>193.89787352883957</v>
      </c>
      <c r="AU167" s="60"/>
      <c r="AV167" s="69">
        <v>45779222</v>
      </c>
      <c r="AW167" s="60"/>
      <c r="AX167" s="65">
        <f>(AV167/$BL167)</f>
        <v>108.74983549466813</v>
      </c>
      <c r="AY167" s="60"/>
      <c r="AZ167" s="65">
        <f>IF(AX167,AX167/AX$219*100,0)</f>
        <v>63.111208823776622</v>
      </c>
      <c r="BA167" s="60"/>
      <c r="BB167" s="69">
        <v>0</v>
      </c>
      <c r="BC167" s="60"/>
      <c r="BD167" s="65">
        <f>(BB167/$BL167)</f>
        <v>0</v>
      </c>
      <c r="BE167" s="60"/>
      <c r="BF167" s="65">
        <f>IF(BD167,BD167/BD$219*100,0)</f>
        <v>0</v>
      </c>
      <c r="BG167" s="60"/>
      <c r="BH167" s="69">
        <f>(E167+K167+Q167+W167+AC167+AJ167+AP167+AV167+BB167)</f>
        <v>2055015163</v>
      </c>
      <c r="BI167" s="60"/>
      <c r="BJ167" s="47">
        <v>53</v>
      </c>
      <c r="BK167" s="60"/>
      <c r="BL167" s="96">
        <v>420959</v>
      </c>
      <c r="BM167" s="60"/>
      <c r="BN167" s="96">
        <f>IF(E167,BL167,0)</f>
        <v>420959</v>
      </c>
      <c r="BO167" s="60"/>
      <c r="BP167" s="96">
        <f>IF(K167,BL167,0)</f>
        <v>420959</v>
      </c>
      <c r="BQ167" s="60"/>
      <c r="BR167" s="96">
        <f>IF(Q167,BL167,0)</f>
        <v>420959</v>
      </c>
      <c r="BS167" s="60"/>
      <c r="BT167" s="96">
        <f>IF(W167,BL167,0)</f>
        <v>420959</v>
      </c>
      <c r="BU167" s="60"/>
      <c r="BV167" s="96">
        <f>IF(AC167,BL167,0)</f>
        <v>420959</v>
      </c>
      <c r="BW167" s="60"/>
      <c r="BX167" s="96">
        <f>IF(AJ167,BL167,0)</f>
        <v>420959</v>
      </c>
      <c r="BY167" s="60"/>
      <c r="BZ167" s="96">
        <f>IF(AP167,BL167,0)</f>
        <v>420959</v>
      </c>
      <c r="CA167" s="60"/>
      <c r="CB167" s="96">
        <f>IF(AV167,BL167,0)</f>
        <v>420959</v>
      </c>
      <c r="CC167" s="60"/>
      <c r="CD167" s="96">
        <f>IF(BB167,$BL167,0)</f>
        <v>0</v>
      </c>
    </row>
    <row r="168" spans="1:82" ht="8.85" customHeight="1" x14ac:dyDescent="0.3">
      <c r="A168" s="47">
        <v>54</v>
      </c>
      <c r="B168" s="98"/>
      <c r="C168" s="47" t="s">
        <v>177</v>
      </c>
      <c r="D168" s="60"/>
      <c r="E168" s="69">
        <v>3826720</v>
      </c>
      <c r="F168" s="60"/>
      <c r="G168" s="65">
        <f>(E168/$BL168)</f>
        <v>101.78529630811788</v>
      </c>
      <c r="H168" s="60"/>
      <c r="I168" s="65">
        <f>IF(G168,G168/G$219*100,0)</f>
        <v>68.208862946794767</v>
      </c>
      <c r="J168" s="60"/>
      <c r="K168" s="69">
        <v>2210237</v>
      </c>
      <c r="L168" s="60"/>
      <c r="M168" s="65">
        <f>(K168/$BL168)</f>
        <v>58.789153101393765</v>
      </c>
      <c r="N168" s="60"/>
      <c r="O168" s="65">
        <f>IF(M168,M168/M$219*100,0)</f>
        <v>93.199283925146631</v>
      </c>
      <c r="P168" s="60"/>
      <c r="Q168" s="69">
        <v>23713655</v>
      </c>
      <c r="R168" s="60"/>
      <c r="S168" s="65">
        <f>(Q168/$BL168)</f>
        <v>630.74941483136502</v>
      </c>
      <c r="T168" s="60"/>
      <c r="U168" s="65">
        <f>IF(S168,S168/S$219*100,0)</f>
        <v>105.27274753818804</v>
      </c>
      <c r="V168" s="60"/>
      <c r="W168" s="69">
        <v>4364828</v>
      </c>
      <c r="X168" s="60"/>
      <c r="Y168" s="65">
        <f>(W168/$BL168)</f>
        <v>116.09820193637621</v>
      </c>
      <c r="Z168" s="60"/>
      <c r="AA168" s="65">
        <f>IF(Y168,Y168/Y$219*100,0)</f>
        <v>73.376494554016446</v>
      </c>
      <c r="AB168" s="60"/>
      <c r="AC168" s="69">
        <v>13700564</v>
      </c>
      <c r="AD168" s="60"/>
      <c r="AE168" s="65">
        <f>(AC168/$BL168)</f>
        <v>364.41546973082245</v>
      </c>
      <c r="AF168" s="60"/>
      <c r="AG168" s="65">
        <f>IF(AE168,AE168/AE$219*100,0)</f>
        <v>86.958125196468941</v>
      </c>
      <c r="AH168" s="99"/>
      <c r="AI168" s="60"/>
      <c r="AJ168" s="69">
        <v>70942492</v>
      </c>
      <c r="AK168" s="60"/>
      <c r="AL168" s="65">
        <f>(AJ168/$BL168)</f>
        <v>1886.969145653793</v>
      </c>
      <c r="AM168" s="60"/>
      <c r="AN168" s="65">
        <f>IF(AL168,AL168/AL$219*100,0)</f>
        <v>88.17125145017198</v>
      </c>
      <c r="AO168" s="60"/>
      <c r="AP168" s="69">
        <v>1328762</v>
      </c>
      <c r="AQ168" s="60"/>
      <c r="AR168" s="65">
        <f>(AP168/$BL168)</f>
        <v>35.343174805830408</v>
      </c>
      <c r="AS168" s="60"/>
      <c r="AT168" s="65">
        <f>IF(AR168,AR168/AR$219*100,0)</f>
        <v>39.364020381919055</v>
      </c>
      <c r="AU168" s="60"/>
      <c r="AV168" s="69">
        <v>2030902</v>
      </c>
      <c r="AW168" s="60"/>
      <c r="AX168" s="65">
        <f>(AV168/$BL168)</f>
        <v>54.019097776359189</v>
      </c>
      <c r="AY168" s="60"/>
      <c r="AZ168" s="65">
        <f>IF(AX168,AX168/AX$219*100,0)</f>
        <v>31.349110044428169</v>
      </c>
      <c r="BA168" s="60"/>
      <c r="BB168" s="69">
        <v>0</v>
      </c>
      <c r="BC168" s="60"/>
      <c r="BD168" s="65">
        <f>(BB168/$BL168)</f>
        <v>0</v>
      </c>
      <c r="BE168" s="60"/>
      <c r="BF168" s="65">
        <f>IF(BD168,BD168/BD$219*100,0)</f>
        <v>0</v>
      </c>
      <c r="BG168" s="60"/>
      <c r="BH168" s="69">
        <f>(E168+K168+Q168+W168+AC168+AJ168+AP168+AV168+BB168)</f>
        <v>122118160</v>
      </c>
      <c r="BI168" s="60"/>
      <c r="BJ168" s="47">
        <v>54</v>
      </c>
      <c r="BK168" s="60"/>
      <c r="BL168" s="96">
        <v>37596</v>
      </c>
      <c r="BM168" s="60"/>
      <c r="BN168" s="96">
        <f>IF(E168,BL168,0)</f>
        <v>37596</v>
      </c>
      <c r="BO168" s="60"/>
      <c r="BP168" s="96">
        <f>IF(K168,BL168,0)</f>
        <v>37596</v>
      </c>
      <c r="BQ168" s="60"/>
      <c r="BR168" s="96">
        <f>IF(Q168,BL168,0)</f>
        <v>37596</v>
      </c>
      <c r="BS168" s="60"/>
      <c r="BT168" s="96">
        <f>IF(W168,BL168,0)</f>
        <v>37596</v>
      </c>
      <c r="BU168" s="60"/>
      <c r="BV168" s="96">
        <f>IF(AC168,BL168,0)</f>
        <v>37596</v>
      </c>
      <c r="BW168" s="60"/>
      <c r="BX168" s="96">
        <f>IF(AJ168,BL168,0)</f>
        <v>37596</v>
      </c>
      <c r="BY168" s="60"/>
      <c r="BZ168" s="96">
        <f>IF(AP168,BL168,0)</f>
        <v>37596</v>
      </c>
      <c r="CA168" s="60"/>
      <c r="CB168" s="96">
        <f>IF(AV168,BL168,0)</f>
        <v>37596</v>
      </c>
      <c r="CC168" s="60"/>
      <c r="CD168" s="96">
        <f>IF(BB168,$BL168,0)</f>
        <v>0</v>
      </c>
    </row>
    <row r="169" spans="1:82" ht="8.85" customHeight="1" x14ac:dyDescent="0.3">
      <c r="A169" s="47">
        <v>55</v>
      </c>
      <c r="B169" s="98"/>
      <c r="C169" s="47" t="s">
        <v>178</v>
      </c>
      <c r="D169" s="60"/>
      <c r="E169" s="69">
        <v>1453571</v>
      </c>
      <c r="F169" s="60"/>
      <c r="G169" s="65">
        <f>(E169/$BL169)</f>
        <v>121.78041219839142</v>
      </c>
      <c r="H169" s="60"/>
      <c r="I169" s="65">
        <f>IF(G169,G169/G$219*100,0)</f>
        <v>81.608088265512762</v>
      </c>
      <c r="J169" s="60"/>
      <c r="K169" s="69">
        <v>1056952</v>
      </c>
      <c r="L169" s="60"/>
      <c r="M169" s="65">
        <f>(K169/$BL169)</f>
        <v>88.551608579088466</v>
      </c>
      <c r="N169" s="60"/>
      <c r="O169" s="65">
        <f>IF(M169,M169/M$219*100,0)</f>
        <v>140.38212960402819</v>
      </c>
      <c r="P169" s="60"/>
      <c r="Q169" s="69">
        <v>3880073</v>
      </c>
      <c r="R169" s="60"/>
      <c r="S169" s="65">
        <f>(Q169/$BL169)</f>
        <v>325.07314008042897</v>
      </c>
      <c r="T169" s="60"/>
      <c r="U169" s="65">
        <f>IF(S169,S169/S$219*100,0)</f>
        <v>54.255052485910497</v>
      </c>
      <c r="V169" s="60"/>
      <c r="W169" s="69">
        <v>468282</v>
      </c>
      <c r="X169" s="60"/>
      <c r="Y169" s="65">
        <f>(W169/$BL169)</f>
        <v>39.232741286863273</v>
      </c>
      <c r="Z169" s="60"/>
      <c r="AA169" s="65">
        <f>IF(Y169,Y169/Y$219*100,0)</f>
        <v>24.795913970763035</v>
      </c>
      <c r="AB169" s="60"/>
      <c r="AC169" s="69">
        <v>5969092</v>
      </c>
      <c r="AD169" s="60"/>
      <c r="AE169" s="65">
        <f>(AC169/$BL169)</f>
        <v>500.09148793565686</v>
      </c>
      <c r="AF169" s="60"/>
      <c r="AG169" s="65">
        <f>IF(AE169,AE169/AE$219*100,0)</f>
        <v>119.3336228281396</v>
      </c>
      <c r="AH169" s="99"/>
      <c r="AI169" s="60"/>
      <c r="AJ169" s="69">
        <v>20511541</v>
      </c>
      <c r="AK169" s="60"/>
      <c r="AL169" s="65">
        <f>(AJ169/$BL169)</f>
        <v>1718.4602044235926</v>
      </c>
      <c r="AM169" s="60"/>
      <c r="AN169" s="65">
        <f>IF(AL169,AL169/AL$219*100,0)</f>
        <v>80.297437369517027</v>
      </c>
      <c r="AO169" s="60"/>
      <c r="AP169" s="69">
        <v>0</v>
      </c>
      <c r="AQ169" s="60"/>
      <c r="AR169" s="65">
        <f>(AP169/$BL169)</f>
        <v>0</v>
      </c>
      <c r="AS169" s="60"/>
      <c r="AT169" s="65">
        <f>IF(AR169,AR169/AR$219*100,0)</f>
        <v>0</v>
      </c>
      <c r="AU169" s="60"/>
      <c r="AV169" s="69">
        <v>1486615</v>
      </c>
      <c r="AW169" s="60"/>
      <c r="AX169" s="65">
        <f>(AV169/$BL169)</f>
        <v>124.54884383378015</v>
      </c>
      <c r="AY169" s="60"/>
      <c r="AZ169" s="65">
        <f>IF(AX169,AX169/AX$219*100,0)</f>
        <v>72.279907883989665</v>
      </c>
      <c r="BA169" s="60"/>
      <c r="BB169" s="69">
        <v>0</v>
      </c>
      <c r="BC169" s="60"/>
      <c r="BD169" s="65">
        <f>(BB169/$BL169)</f>
        <v>0</v>
      </c>
      <c r="BE169" s="60"/>
      <c r="BF169" s="65">
        <f>IF(BD169,BD169/BD$219*100,0)</f>
        <v>0</v>
      </c>
      <c r="BG169" s="60"/>
      <c r="BH169" s="69">
        <f>(E169+K169+Q169+W169+AC169+AJ169+AP169+AV169+BB169)</f>
        <v>34826126</v>
      </c>
      <c r="BI169" s="60"/>
      <c r="BJ169" s="47">
        <v>55</v>
      </c>
      <c r="BK169" s="60"/>
      <c r="BL169" s="96">
        <v>11936</v>
      </c>
      <c r="BM169" s="60"/>
      <c r="BN169" s="96">
        <f>IF(E169,BL169,0)</f>
        <v>11936</v>
      </c>
      <c r="BO169" s="60"/>
      <c r="BP169" s="96">
        <f>IF(K169,BL169,0)</f>
        <v>11936</v>
      </c>
      <c r="BQ169" s="60"/>
      <c r="BR169" s="96">
        <f>IF(Q169,BL169,0)</f>
        <v>11936</v>
      </c>
      <c r="BS169" s="60"/>
      <c r="BT169" s="96">
        <f>IF(W169,BL169,0)</f>
        <v>11936</v>
      </c>
      <c r="BU169" s="60"/>
      <c r="BV169" s="96">
        <f>IF(AC169,BL169,0)</f>
        <v>11936</v>
      </c>
      <c r="BW169" s="60"/>
      <c r="BX169" s="96">
        <f>IF(AJ169,BL169,0)</f>
        <v>11936</v>
      </c>
      <c r="BY169" s="60"/>
      <c r="BZ169" s="96">
        <f>IF(AP169,BL169,0)</f>
        <v>0</v>
      </c>
      <c r="CA169" s="60"/>
      <c r="CB169" s="96">
        <f>IF(AV169,BL169,0)</f>
        <v>11936</v>
      </c>
      <c r="CC169" s="60"/>
      <c r="CD169" s="96">
        <f>IF(BB169,$BL169,0)</f>
        <v>0</v>
      </c>
    </row>
    <row r="170" spans="1:82" ht="8.85" customHeight="1" x14ac:dyDescent="0.3">
      <c r="A170" s="71"/>
      <c r="B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71"/>
      <c r="BK170" s="60"/>
      <c r="BL170" s="92"/>
      <c r="BM170" s="60"/>
      <c r="BN170" s="60"/>
      <c r="BO170" s="60"/>
      <c r="BP170" s="60"/>
      <c r="BQ170" s="60"/>
      <c r="BR170" s="60"/>
      <c r="BS170" s="60"/>
      <c r="BT170" s="60"/>
      <c r="BU170" s="60"/>
      <c r="BV170" s="60"/>
      <c r="BW170" s="60"/>
      <c r="BX170" s="60"/>
      <c r="BY170" s="60"/>
      <c r="BZ170" s="60"/>
      <c r="CA170" s="60"/>
      <c r="CB170" s="60"/>
      <c r="CC170" s="60"/>
      <c r="CD170" s="60"/>
    </row>
    <row r="171" spans="1:82" ht="8.85" customHeight="1" x14ac:dyDescent="0.3">
      <c r="A171" s="47">
        <v>56</v>
      </c>
      <c r="B171" s="98"/>
      <c r="C171" s="47" t="s">
        <v>179</v>
      </c>
      <c r="D171" s="60"/>
      <c r="E171" s="69">
        <v>2232808</v>
      </c>
      <c r="F171" s="60"/>
      <c r="G171" s="65">
        <f>(E171/$BL171)</f>
        <v>161.36503577365036</v>
      </c>
      <c r="H171" s="60"/>
      <c r="I171" s="65">
        <f>IF(G171,G171/G$219*100,0)</f>
        <v>108.13473073921512</v>
      </c>
      <c r="J171" s="60"/>
      <c r="K171" s="69">
        <v>2113559</v>
      </c>
      <c r="L171" s="60"/>
      <c r="M171" s="65">
        <f>(K171/$BL171)</f>
        <v>152.74691045746911</v>
      </c>
      <c r="N171" s="60"/>
      <c r="O171" s="65">
        <f>IF(M171,M171/M$219*100,0)</f>
        <v>242.15185838554132</v>
      </c>
      <c r="P171" s="60"/>
      <c r="Q171" s="69">
        <v>8559687</v>
      </c>
      <c r="R171" s="60"/>
      <c r="S171" s="65">
        <f>(Q171/$BL171)</f>
        <v>618.60858567608591</v>
      </c>
      <c r="T171" s="60"/>
      <c r="U171" s="65">
        <f>IF(S171,S171/S$219*100,0)</f>
        <v>103.24643025193313</v>
      </c>
      <c r="V171" s="60"/>
      <c r="W171" s="69">
        <v>1143992</v>
      </c>
      <c r="X171" s="60"/>
      <c r="Y171" s="65">
        <f>(W171/$BL171)</f>
        <v>82.676302666763021</v>
      </c>
      <c r="Z171" s="60"/>
      <c r="AA171" s="65">
        <f>IF(Y171,Y171/Y$219*100,0)</f>
        <v>52.253154408872724</v>
      </c>
      <c r="AB171" s="60"/>
      <c r="AC171" s="69">
        <v>6239149</v>
      </c>
      <c r="AD171" s="60"/>
      <c r="AE171" s="65">
        <f>(AC171/$BL171)</f>
        <v>450.90330273903305</v>
      </c>
      <c r="AF171" s="60"/>
      <c r="AG171" s="65">
        <f>IF(AE171,AE171/AE$219*100,0)</f>
        <v>107.59616182058529</v>
      </c>
      <c r="AH171" s="99"/>
      <c r="AI171" s="60"/>
      <c r="AJ171" s="69">
        <v>21666022</v>
      </c>
      <c r="AK171" s="60"/>
      <c r="AL171" s="65">
        <f>(AJ171/$BL171)</f>
        <v>1565.8034255980342</v>
      </c>
      <c r="AM171" s="60"/>
      <c r="AN171" s="65">
        <f>IF(AL171,AL171/AL$219*100,0)</f>
        <v>73.164337571672689</v>
      </c>
      <c r="AO171" s="60"/>
      <c r="AP171" s="69">
        <v>830604</v>
      </c>
      <c r="AQ171" s="60"/>
      <c r="AR171" s="65">
        <f>(AP171/$BL171)</f>
        <v>60.027751680277518</v>
      </c>
      <c r="AS171" s="60"/>
      <c r="AT171" s="65">
        <f>IF(AR171,AR171/AR$219*100,0)</f>
        <v>66.856858604378047</v>
      </c>
      <c r="AU171" s="60"/>
      <c r="AV171" s="69">
        <v>759866</v>
      </c>
      <c r="AW171" s="60"/>
      <c r="AX171" s="65">
        <f>(AV171/$BL171)</f>
        <v>54.915516369155164</v>
      </c>
      <c r="AY171" s="60"/>
      <c r="AZ171" s="65">
        <f>IF(AX171,AX171/AX$219*100,0)</f>
        <v>31.869332081970807</v>
      </c>
      <c r="BA171" s="60"/>
      <c r="BB171" s="69">
        <v>0</v>
      </c>
      <c r="BC171" s="60"/>
      <c r="BD171" s="65">
        <f>(BB171/$BL171)</f>
        <v>0</v>
      </c>
      <c r="BE171" s="60"/>
      <c r="BF171" s="65">
        <f>IF(BD171,BD171/BD$219*100,0)</f>
        <v>0</v>
      </c>
      <c r="BG171" s="60"/>
      <c r="BH171" s="69">
        <f>(E171+K171+Q171+W171+AC171+AJ171+AP171+AV171+BB171)</f>
        <v>43545687</v>
      </c>
      <c r="BI171" s="60"/>
      <c r="BJ171" s="47">
        <v>56</v>
      </c>
      <c r="BK171" s="60"/>
      <c r="BL171" s="96">
        <v>13837</v>
      </c>
      <c r="BM171" s="60"/>
      <c r="BN171" s="96">
        <f>IF(E171,BL171,0)</f>
        <v>13837</v>
      </c>
      <c r="BO171" s="60"/>
      <c r="BP171" s="96">
        <f>IF(K171,BL171,0)</f>
        <v>13837</v>
      </c>
      <c r="BQ171" s="60"/>
      <c r="BR171" s="96">
        <f>IF(Q171,BL171,0)</f>
        <v>13837</v>
      </c>
      <c r="BS171" s="60"/>
      <c r="BT171" s="96">
        <f>IF(W171,BL171,0)</f>
        <v>13837</v>
      </c>
      <c r="BU171" s="60"/>
      <c r="BV171" s="96">
        <f>IF(AC171,BL171,0)</f>
        <v>13837</v>
      </c>
      <c r="BW171" s="60"/>
      <c r="BX171" s="96">
        <f>IF(AJ171,BL171,0)</f>
        <v>13837</v>
      </c>
      <c r="BY171" s="60"/>
      <c r="BZ171" s="96">
        <f>IF(AP171,BL171,0)</f>
        <v>13837</v>
      </c>
      <c r="CA171" s="60"/>
      <c r="CB171" s="96">
        <f>IF(AV171,BL171,0)</f>
        <v>13837</v>
      </c>
      <c r="CC171" s="60"/>
      <c r="CD171" s="96">
        <f>IF(BB171,$BL171,0)</f>
        <v>0</v>
      </c>
    </row>
    <row r="172" spans="1:82" ht="8.85" customHeight="1" x14ac:dyDescent="0.3">
      <c r="A172" s="47">
        <v>57</v>
      </c>
      <c r="B172" s="98"/>
      <c r="C172" s="47" t="s">
        <v>180</v>
      </c>
      <c r="D172" s="60"/>
      <c r="E172" s="69">
        <v>2149315</v>
      </c>
      <c r="F172" s="60"/>
      <c r="G172" s="65">
        <f>(E172/$BL172)</f>
        <v>251.88269073010665</v>
      </c>
      <c r="H172" s="60"/>
      <c r="I172" s="65">
        <f>IF(G172,G172/G$219*100,0)</f>
        <v>168.79286649293272</v>
      </c>
      <c r="J172" s="60"/>
      <c r="K172" s="69">
        <v>940785</v>
      </c>
      <c r="L172" s="60"/>
      <c r="M172" s="65">
        <f>(K172/$BL172)</f>
        <v>110.25254892769249</v>
      </c>
      <c r="N172" s="60"/>
      <c r="O172" s="65">
        <f>IF(M172,M172/M$219*100,0)</f>
        <v>174.78494022972279</v>
      </c>
      <c r="P172" s="60"/>
      <c r="Q172" s="69">
        <v>3278616</v>
      </c>
      <c r="R172" s="60"/>
      <c r="S172" s="65">
        <f>(Q172/$BL172)</f>
        <v>384.22782139927341</v>
      </c>
      <c r="T172" s="60"/>
      <c r="U172" s="65">
        <f>IF(S172,S172/S$219*100,0)</f>
        <v>64.128031652836242</v>
      </c>
      <c r="V172" s="60"/>
      <c r="W172" s="69">
        <v>2188301</v>
      </c>
      <c r="X172" s="60"/>
      <c r="Y172" s="65">
        <f>(W172/$BL172)</f>
        <v>256.45154107582329</v>
      </c>
      <c r="Z172" s="60"/>
      <c r="AA172" s="65">
        <f>IF(Y172,Y172/Y$219*100,0)</f>
        <v>162.08274368824067</v>
      </c>
      <c r="AB172" s="60"/>
      <c r="AC172" s="69">
        <v>3537231</v>
      </c>
      <c r="AD172" s="60"/>
      <c r="AE172" s="65">
        <f>(AC172/$BL172)</f>
        <v>414.53545060353918</v>
      </c>
      <c r="AF172" s="60"/>
      <c r="AG172" s="65">
        <f>IF(AE172,AE172/AE$219*100,0)</f>
        <v>98.917934627154295</v>
      </c>
      <c r="AH172" s="99"/>
      <c r="AI172" s="60"/>
      <c r="AJ172" s="69">
        <v>16400279</v>
      </c>
      <c r="AK172" s="60"/>
      <c r="AL172" s="65">
        <f>(AJ172/$BL172)</f>
        <v>1921.9827727645611</v>
      </c>
      <c r="AM172" s="60"/>
      <c r="AN172" s="65">
        <f>IF(AL172,AL172/AL$219*100,0)</f>
        <v>89.807311757398907</v>
      </c>
      <c r="AO172" s="60"/>
      <c r="AP172" s="69">
        <v>523066</v>
      </c>
      <c r="AQ172" s="60"/>
      <c r="AR172" s="65">
        <f>(AP172/$BL172)</f>
        <v>61.299191374663074</v>
      </c>
      <c r="AS172" s="60"/>
      <c r="AT172" s="65">
        <f>IF(AR172,AR172/AR$219*100,0)</f>
        <v>68.272944689432222</v>
      </c>
      <c r="AU172" s="60"/>
      <c r="AV172" s="69">
        <v>1014017</v>
      </c>
      <c r="AW172" s="60"/>
      <c r="AX172" s="65">
        <f>(AV172/$BL172)</f>
        <v>118.83475917028009</v>
      </c>
      <c r="AY172" s="60"/>
      <c r="AZ172" s="65">
        <f>IF(AX172,AX172/AX$219*100,0)</f>
        <v>68.963831231601787</v>
      </c>
      <c r="BA172" s="60"/>
      <c r="BB172" s="69">
        <v>0</v>
      </c>
      <c r="BC172" s="60"/>
      <c r="BD172" s="65">
        <f>(BB172/$BL172)</f>
        <v>0</v>
      </c>
      <c r="BE172" s="60"/>
      <c r="BF172" s="65">
        <f>IF(BD172,BD172/BD$219*100,0)</f>
        <v>0</v>
      </c>
      <c r="BG172" s="60"/>
      <c r="BH172" s="69">
        <f>(E172+K172+Q172+W172+AC172+AJ172+AP172+AV172+BB172)</f>
        <v>30031610</v>
      </c>
      <c r="BI172" s="60"/>
      <c r="BJ172" s="47">
        <v>57</v>
      </c>
      <c r="BK172" s="60"/>
      <c r="BL172" s="96">
        <v>8533</v>
      </c>
      <c r="BM172" s="60"/>
      <c r="BN172" s="96">
        <f>IF(E172,BL172,0)</f>
        <v>8533</v>
      </c>
      <c r="BO172" s="60"/>
      <c r="BP172" s="96">
        <f>IF(K172,BL172,0)</f>
        <v>8533</v>
      </c>
      <c r="BQ172" s="60"/>
      <c r="BR172" s="96">
        <f>IF(Q172,BL172,0)</f>
        <v>8533</v>
      </c>
      <c r="BS172" s="60"/>
      <c r="BT172" s="96">
        <f>IF(W172,BL172,0)</f>
        <v>8533</v>
      </c>
      <c r="BU172" s="60"/>
      <c r="BV172" s="96">
        <f>IF(AC172,BL172,0)</f>
        <v>8533</v>
      </c>
      <c r="BW172" s="60"/>
      <c r="BX172" s="96">
        <f>IF(AJ172,BL172,0)</f>
        <v>8533</v>
      </c>
      <c r="BY172" s="60"/>
      <c r="BZ172" s="96">
        <f>IF(AP172,BL172,0)</f>
        <v>8533</v>
      </c>
      <c r="CA172" s="60"/>
      <c r="CB172" s="96">
        <f>IF(AV172,BL172,0)</f>
        <v>8533</v>
      </c>
      <c r="CC172" s="60"/>
      <c r="CD172" s="96">
        <f>IF(BB172,$BL172,0)</f>
        <v>0</v>
      </c>
    </row>
    <row r="173" spans="1:82" ht="8.85" customHeight="1" x14ac:dyDescent="0.3">
      <c r="A173" s="47">
        <v>58</v>
      </c>
      <c r="B173" s="98"/>
      <c r="C173" s="47" t="s">
        <v>181</v>
      </c>
      <c r="D173" s="60"/>
      <c r="E173" s="69">
        <v>3676815</v>
      </c>
      <c r="F173" s="60"/>
      <c r="G173" s="65">
        <f>(E173/$BL173)</f>
        <v>121.27098519080445</v>
      </c>
      <c r="H173" s="60"/>
      <c r="I173" s="65">
        <f>IF(G173,G173/G$219*100,0)</f>
        <v>81.266708535804938</v>
      </c>
      <c r="J173" s="60"/>
      <c r="K173" s="69">
        <v>2331895</v>
      </c>
      <c r="L173" s="60"/>
      <c r="M173" s="65">
        <f>(K173/$BL173)</f>
        <v>76.912002374748511</v>
      </c>
      <c r="N173" s="60"/>
      <c r="O173" s="65">
        <f>IF(M173,M173/M$219*100,0)</f>
        <v>121.92969567384016</v>
      </c>
      <c r="P173" s="60"/>
      <c r="Q173" s="69">
        <v>23373130</v>
      </c>
      <c r="R173" s="60"/>
      <c r="S173" s="65">
        <f>(Q173/$BL173)</f>
        <v>770.90702199940631</v>
      </c>
      <c r="T173" s="60"/>
      <c r="U173" s="65">
        <f>IF(S173,S173/S$219*100,0)</f>
        <v>128.6652010990091</v>
      </c>
      <c r="V173" s="60"/>
      <c r="W173" s="69">
        <v>4057307</v>
      </c>
      <c r="X173" s="60"/>
      <c r="Y173" s="65">
        <f>(W173/$BL173)</f>
        <v>133.82060753982651</v>
      </c>
      <c r="Z173" s="60"/>
      <c r="AA173" s="65">
        <f>IF(Y173,Y173/Y$219*100,0)</f>
        <v>84.577425977211846</v>
      </c>
      <c r="AB173" s="60"/>
      <c r="AC173" s="69">
        <v>11585725</v>
      </c>
      <c r="AD173" s="60"/>
      <c r="AE173" s="65">
        <f>(AC173/$BL173)</f>
        <v>382.1275437844256</v>
      </c>
      <c r="AF173" s="60"/>
      <c r="AG173" s="65">
        <f>IF(AE173,AE173/AE$219*100,0)</f>
        <v>91.184643774782955</v>
      </c>
      <c r="AH173" s="99"/>
      <c r="AI173" s="60"/>
      <c r="AJ173" s="69">
        <v>50497610</v>
      </c>
      <c r="AK173" s="60"/>
      <c r="AL173" s="65">
        <f>(AJ173/$BL173)</f>
        <v>1665.5433886341898</v>
      </c>
      <c r="AM173" s="60"/>
      <c r="AN173" s="65">
        <f>IF(AL173,AL173/AL$219*100,0)</f>
        <v>77.824825731082797</v>
      </c>
      <c r="AO173" s="60"/>
      <c r="AP173" s="69">
        <v>779666</v>
      </c>
      <c r="AQ173" s="60"/>
      <c r="AR173" s="65">
        <f>(AP173/$BL173)</f>
        <v>25.71542597051354</v>
      </c>
      <c r="AS173" s="60"/>
      <c r="AT173" s="65">
        <f>IF(AR173,AR173/AR$219*100,0)</f>
        <v>28.640962720361983</v>
      </c>
      <c r="AU173" s="60"/>
      <c r="AV173" s="69">
        <v>43177841</v>
      </c>
      <c r="AW173" s="60"/>
      <c r="AX173" s="65">
        <f>(AV173/$BL173)</f>
        <v>1424.1182426861044</v>
      </c>
      <c r="AY173" s="60"/>
      <c r="AZ173" s="65">
        <f>IF(AX173,AX173/AX$219*100,0)</f>
        <v>826.46399780824606</v>
      </c>
      <c r="BA173" s="60"/>
      <c r="BB173" s="69">
        <v>0</v>
      </c>
      <c r="BC173" s="60"/>
      <c r="BD173" s="65">
        <f>(BB173/$BL173)</f>
        <v>0</v>
      </c>
      <c r="BE173" s="60"/>
      <c r="BF173" s="65">
        <f>IF(BD173,BD173/BD$219*100,0)</f>
        <v>0</v>
      </c>
      <c r="BG173" s="60"/>
      <c r="BH173" s="69">
        <f>(E173+K173+Q173+W173+AC173+AJ173+AP173+AV173+BB173)</f>
        <v>139479989</v>
      </c>
      <c r="BI173" s="60"/>
      <c r="BJ173" s="47">
        <v>58</v>
      </c>
      <c r="BK173" s="60"/>
      <c r="BL173" s="96">
        <v>30319</v>
      </c>
      <c r="BM173" s="60"/>
      <c r="BN173" s="96">
        <f>IF(E173,BL173,0)</f>
        <v>30319</v>
      </c>
      <c r="BO173" s="60"/>
      <c r="BP173" s="96">
        <f>IF(K173,BL173,0)</f>
        <v>30319</v>
      </c>
      <c r="BQ173" s="60"/>
      <c r="BR173" s="96">
        <f>IF(Q173,BL173,0)</f>
        <v>30319</v>
      </c>
      <c r="BS173" s="60"/>
      <c r="BT173" s="96">
        <f>IF(W173,BL173,0)</f>
        <v>30319</v>
      </c>
      <c r="BU173" s="60"/>
      <c r="BV173" s="96">
        <f>IF(AC173,BL173,0)</f>
        <v>30319</v>
      </c>
      <c r="BW173" s="60"/>
      <c r="BX173" s="96">
        <f>IF(AJ173,BL173,0)</f>
        <v>30319</v>
      </c>
      <c r="BY173" s="60"/>
      <c r="BZ173" s="96">
        <f>IF(AP173,BL173,0)</f>
        <v>30319</v>
      </c>
      <c r="CA173" s="60"/>
      <c r="CB173" s="96">
        <f>IF(AV173,BL173,0)</f>
        <v>30319</v>
      </c>
      <c r="CC173" s="60"/>
      <c r="CD173" s="96">
        <f>IF(BB173,$BL173,0)</f>
        <v>0</v>
      </c>
    </row>
    <row r="174" spans="1:82" ht="8.85" customHeight="1" x14ac:dyDescent="0.3">
      <c r="A174" s="47">
        <v>59</v>
      </c>
      <c r="B174" s="98"/>
      <c r="C174" s="47" t="s">
        <v>182</v>
      </c>
      <c r="D174" s="60"/>
      <c r="E174" s="69">
        <v>2593780</v>
      </c>
      <c r="F174" s="60"/>
      <c r="G174" s="65">
        <f>(E174/$BL174)</f>
        <v>244.12047058823529</v>
      </c>
      <c r="H174" s="60"/>
      <c r="I174" s="65">
        <f>IF(G174,G174/G$219*100,0)</f>
        <v>163.59120938700821</v>
      </c>
      <c r="J174" s="60"/>
      <c r="K174" s="69">
        <v>792438</v>
      </c>
      <c r="L174" s="60"/>
      <c r="M174" s="65">
        <f>(K174/$BL174)</f>
        <v>74.582400000000007</v>
      </c>
      <c r="N174" s="60"/>
      <c r="O174" s="65">
        <f>IF(M174,M174/M$219*100,0)</f>
        <v>118.23654376225505</v>
      </c>
      <c r="P174" s="60"/>
      <c r="Q174" s="69">
        <v>5005949</v>
      </c>
      <c r="R174" s="60"/>
      <c r="S174" s="65">
        <f>(Q174/$BL174)</f>
        <v>471.14814117647057</v>
      </c>
      <c r="T174" s="60"/>
      <c r="U174" s="65">
        <f>IF(S174,S174/S$219*100,0)</f>
        <v>78.635125380842098</v>
      </c>
      <c r="V174" s="60"/>
      <c r="W174" s="69">
        <v>2003812</v>
      </c>
      <c r="X174" s="60"/>
      <c r="Y174" s="65">
        <f>(W174/$BL174)</f>
        <v>188.5940705882353</v>
      </c>
      <c r="Z174" s="60"/>
      <c r="AA174" s="65">
        <f>IF(Y174,Y174/Y$219*100,0)</f>
        <v>119.19540150174852</v>
      </c>
      <c r="AB174" s="60"/>
      <c r="AC174" s="69">
        <v>4321371</v>
      </c>
      <c r="AD174" s="60"/>
      <c r="AE174" s="65">
        <f>(AC174/$BL174)</f>
        <v>406.71727058823529</v>
      </c>
      <c r="AF174" s="60"/>
      <c r="AG174" s="65">
        <f>IF(AE174,AE174/AE$219*100,0)</f>
        <v>97.05233249703204</v>
      </c>
      <c r="AH174" s="99"/>
      <c r="AI174" s="60"/>
      <c r="AJ174" s="69">
        <v>18349754</v>
      </c>
      <c r="AK174" s="60"/>
      <c r="AL174" s="65">
        <f>(AJ174/$BL174)</f>
        <v>1727.0356705882352</v>
      </c>
      <c r="AM174" s="60"/>
      <c r="AN174" s="65">
        <f>IF(AL174,AL174/AL$219*100,0)</f>
        <v>80.698137924291174</v>
      </c>
      <c r="AO174" s="60"/>
      <c r="AP174" s="69">
        <v>244972</v>
      </c>
      <c r="AQ174" s="60"/>
      <c r="AR174" s="65">
        <f>(AP174/$BL174)</f>
        <v>23.056188235294119</v>
      </c>
      <c r="AS174" s="60"/>
      <c r="AT174" s="65">
        <f>IF(AR174,AR174/AR$219*100,0)</f>
        <v>25.679194600077633</v>
      </c>
      <c r="AU174" s="60"/>
      <c r="AV174" s="69">
        <v>870936</v>
      </c>
      <c r="AW174" s="60"/>
      <c r="AX174" s="65">
        <f>(AV174/$BL174)</f>
        <v>81.970447058823524</v>
      </c>
      <c r="AY174" s="60"/>
      <c r="AZ174" s="65">
        <f>IF(AX174,AX174/AX$219*100,0)</f>
        <v>47.570223698971716</v>
      </c>
      <c r="BA174" s="60"/>
      <c r="BB174" s="69">
        <v>0</v>
      </c>
      <c r="BC174" s="60"/>
      <c r="BD174" s="65">
        <f>(BB174/$BL174)</f>
        <v>0</v>
      </c>
      <c r="BE174" s="60"/>
      <c r="BF174" s="65">
        <f>IF(BD174,BD174/BD$219*100,0)</f>
        <v>0</v>
      </c>
      <c r="BG174" s="60"/>
      <c r="BH174" s="69">
        <f>(E174+K174+Q174+W174+AC174+AJ174+AP174+AV174+BB174)</f>
        <v>34183012</v>
      </c>
      <c r="BI174" s="60"/>
      <c r="BJ174" s="47">
        <v>59</v>
      </c>
      <c r="BK174" s="60"/>
      <c r="BL174" s="96">
        <v>10625</v>
      </c>
      <c r="BM174" s="60"/>
      <c r="BN174" s="96">
        <f>IF(E174,BL174,0)</f>
        <v>10625</v>
      </c>
      <c r="BO174" s="60"/>
      <c r="BP174" s="96">
        <f>IF(K174,BL174,0)</f>
        <v>10625</v>
      </c>
      <c r="BQ174" s="60"/>
      <c r="BR174" s="96">
        <f>IF(Q174,BL174,0)</f>
        <v>10625</v>
      </c>
      <c r="BS174" s="60"/>
      <c r="BT174" s="96">
        <f>IF(W174,BL174,0)</f>
        <v>10625</v>
      </c>
      <c r="BU174" s="60"/>
      <c r="BV174" s="96">
        <f>IF(AC174,BL174,0)</f>
        <v>10625</v>
      </c>
      <c r="BW174" s="60"/>
      <c r="BX174" s="96">
        <f>IF(AJ174,BL174,0)</f>
        <v>10625</v>
      </c>
      <c r="BY174" s="60"/>
      <c r="BZ174" s="96">
        <f>IF(AP174,BL174,0)</f>
        <v>10625</v>
      </c>
      <c r="CA174" s="60"/>
      <c r="CB174" s="96">
        <f>IF(AV174,BL174,0)</f>
        <v>10625</v>
      </c>
      <c r="CC174" s="60"/>
      <c r="CD174" s="96">
        <f>IF(BB174,$BL174,0)</f>
        <v>0</v>
      </c>
    </row>
    <row r="175" spans="1:82" ht="8.85" customHeight="1" x14ac:dyDescent="0.3">
      <c r="A175" s="47">
        <v>60</v>
      </c>
      <c r="B175" s="98"/>
      <c r="C175" s="47" t="s">
        <v>183</v>
      </c>
      <c r="D175" s="60"/>
      <c r="E175" s="69">
        <v>9695698</v>
      </c>
      <c r="F175" s="60"/>
      <c r="G175" s="65">
        <f>(E175/$BL175)</f>
        <v>95.690988225773026</v>
      </c>
      <c r="H175" s="60"/>
      <c r="I175" s="65">
        <f>IF(G175,G175/G$219*100,0)</f>
        <v>64.12491526651425</v>
      </c>
      <c r="J175" s="60"/>
      <c r="K175" s="69">
        <v>3975142</v>
      </c>
      <c r="L175" s="60"/>
      <c r="M175" s="65">
        <f>(K175/$BL175)</f>
        <v>39.232375669887389</v>
      </c>
      <c r="N175" s="60"/>
      <c r="O175" s="65">
        <f>IF(M175,M175/M$219*100,0)</f>
        <v>62.19564539073388</v>
      </c>
      <c r="P175" s="60"/>
      <c r="Q175" s="69">
        <v>24040601</v>
      </c>
      <c r="R175" s="60"/>
      <c r="S175" s="65">
        <f>(Q175/$BL175)</f>
        <v>237.26696801318556</v>
      </c>
      <c r="T175" s="60"/>
      <c r="U175" s="65">
        <f>IF(S175,S175/S$219*100,0)</f>
        <v>39.600109069433522</v>
      </c>
      <c r="V175" s="60"/>
      <c r="W175" s="69">
        <v>8230449</v>
      </c>
      <c r="X175" s="60"/>
      <c r="Y175" s="65">
        <f>(W175/$BL175)</f>
        <v>81.229819488171486</v>
      </c>
      <c r="Z175" s="60"/>
      <c r="AA175" s="65">
        <f>IF(Y175,Y175/Y$219*100,0)</f>
        <v>51.338946752714854</v>
      </c>
      <c r="AB175" s="60"/>
      <c r="AC175" s="69">
        <v>46218228</v>
      </c>
      <c r="AD175" s="60"/>
      <c r="AE175" s="65">
        <f>(AC175/$BL175)</f>
        <v>456.14744924646919</v>
      </c>
      <c r="AF175" s="60"/>
      <c r="AG175" s="65">
        <f>IF(AE175,AE175/AE$219*100,0)</f>
        <v>108.84753885153049</v>
      </c>
      <c r="AH175" s="99"/>
      <c r="AI175" s="60"/>
      <c r="AJ175" s="69">
        <v>131170055</v>
      </c>
      <c r="AK175" s="60"/>
      <c r="AL175" s="65">
        <f>(AJ175/$BL175)</f>
        <v>1294.5733446502768</v>
      </c>
      <c r="AM175" s="60"/>
      <c r="AN175" s="65">
        <f>IF(AL175,AL175/AL$219*100,0)</f>
        <v>60.490735714865792</v>
      </c>
      <c r="AO175" s="60"/>
      <c r="AP175" s="69">
        <v>4053889</v>
      </c>
      <c r="AQ175" s="60"/>
      <c r="AR175" s="65">
        <f>(AP175/$BL175)</f>
        <v>40.009563475222805</v>
      </c>
      <c r="AS175" s="60"/>
      <c r="AT175" s="65">
        <f>IF(AR175,AR175/AR$219*100,0)</f>
        <v>44.561284626036034</v>
      </c>
      <c r="AU175" s="60"/>
      <c r="AV175" s="69">
        <v>7622512</v>
      </c>
      <c r="AW175" s="60"/>
      <c r="AX175" s="65">
        <f>(AV175/$BL175)</f>
        <v>75.229829357598959</v>
      </c>
      <c r="AY175" s="60"/>
      <c r="AZ175" s="65">
        <f>IF(AX175,AX175/AX$219*100,0)</f>
        <v>43.658415194543352</v>
      </c>
      <c r="BA175" s="60"/>
      <c r="BB175" s="69">
        <v>0</v>
      </c>
      <c r="BC175" s="60"/>
      <c r="BD175" s="65">
        <f>(BB175/$BL175)</f>
        <v>0</v>
      </c>
      <c r="BE175" s="60"/>
      <c r="BF175" s="65">
        <f>IF(BD175,BD175/BD$219*100,0)</f>
        <v>0</v>
      </c>
      <c r="BG175" s="60"/>
      <c r="BH175" s="69">
        <f>(E175+K175+Q175+W175+AC175+AJ175+AP175+AV175+BB175)</f>
        <v>235006574</v>
      </c>
      <c r="BI175" s="60"/>
      <c r="BJ175" s="47">
        <v>60</v>
      </c>
      <c r="BK175" s="60"/>
      <c r="BL175" s="96">
        <v>101323</v>
      </c>
      <c r="BM175" s="60"/>
      <c r="BN175" s="96">
        <f>IF(E175,BL175,0)</f>
        <v>101323</v>
      </c>
      <c r="BO175" s="60"/>
      <c r="BP175" s="96">
        <f>IF(K175,BL175,0)</f>
        <v>101323</v>
      </c>
      <c r="BQ175" s="60"/>
      <c r="BR175" s="96">
        <f>IF(Q175,BL175,0)</f>
        <v>101323</v>
      </c>
      <c r="BS175" s="60"/>
      <c r="BT175" s="96">
        <f>IF(W175,BL175,0)</f>
        <v>101323</v>
      </c>
      <c r="BU175" s="60"/>
      <c r="BV175" s="96">
        <f>IF(AC175,BL175,0)</f>
        <v>101323</v>
      </c>
      <c r="BW175" s="60"/>
      <c r="BX175" s="96">
        <f>IF(AJ175,BL175,0)</f>
        <v>101323</v>
      </c>
      <c r="BY175" s="60"/>
      <c r="BZ175" s="96">
        <f>IF(AP175,BL175,0)</f>
        <v>101323</v>
      </c>
      <c r="CA175" s="60"/>
      <c r="CB175" s="96">
        <f>IF(AV175,BL175,0)</f>
        <v>101323</v>
      </c>
      <c r="CC175" s="60"/>
      <c r="CD175" s="96">
        <f>IF(BB175,$BL175,0)</f>
        <v>0</v>
      </c>
    </row>
    <row r="176" spans="1:82" ht="8.85" customHeight="1" x14ac:dyDescent="0.3">
      <c r="A176" s="71"/>
      <c r="B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71"/>
      <c r="BK176" s="60"/>
      <c r="BL176" s="92"/>
      <c r="BM176" s="60"/>
      <c r="BN176" s="60"/>
      <c r="BO176" s="60"/>
      <c r="BP176" s="60"/>
      <c r="BQ176" s="60"/>
      <c r="BR176" s="60"/>
      <c r="BS176" s="60"/>
      <c r="BT176" s="60"/>
      <c r="BU176" s="60"/>
      <c r="BV176" s="60"/>
      <c r="BW176" s="60"/>
      <c r="BX176" s="60"/>
      <c r="BY176" s="60"/>
      <c r="BZ176" s="60"/>
      <c r="CA176" s="60"/>
      <c r="CB176" s="60"/>
      <c r="CC176" s="60"/>
      <c r="CD176" s="60"/>
    </row>
    <row r="177" spans="1:82" ht="8.85" customHeight="1" x14ac:dyDescent="0.3">
      <c r="A177" s="47">
        <v>61</v>
      </c>
      <c r="B177" s="98"/>
      <c r="C177" s="47" t="s">
        <v>184</v>
      </c>
      <c r="D177" s="60"/>
      <c r="E177" s="69">
        <v>2323042</v>
      </c>
      <c r="F177" s="60"/>
      <c r="G177" s="65">
        <f>(E177/$BL177)</f>
        <v>157.22788494077835</v>
      </c>
      <c r="H177" s="60"/>
      <c r="I177" s="65">
        <f>IF(G177,G177/G$219*100,0)</f>
        <v>105.36232289264996</v>
      </c>
      <c r="J177" s="60"/>
      <c r="K177" s="69">
        <v>1348330</v>
      </c>
      <c r="L177" s="60"/>
      <c r="M177" s="65">
        <f>(K177/$BL177)</f>
        <v>91.25752961082911</v>
      </c>
      <c r="N177" s="60"/>
      <c r="O177" s="65">
        <f>IF(M177,M177/M$219*100,0)</f>
        <v>144.67186485640153</v>
      </c>
      <c r="P177" s="60"/>
      <c r="Q177" s="69">
        <v>8407682</v>
      </c>
      <c r="R177" s="60"/>
      <c r="S177" s="65">
        <f>(Q177/$BL177)</f>
        <v>569.04785109983084</v>
      </c>
      <c r="T177" s="60"/>
      <c r="U177" s="65">
        <f>IF(S177,S177/S$219*100,0)</f>
        <v>94.974690990394308</v>
      </c>
      <c r="V177" s="60"/>
      <c r="W177" s="69">
        <v>2896745</v>
      </c>
      <c r="X177" s="60"/>
      <c r="Y177" s="65">
        <f>(W177/$BL177)</f>
        <v>196.05719120135365</v>
      </c>
      <c r="Z177" s="60"/>
      <c r="AA177" s="65">
        <f>IF(Y177,Y177/Y$219*100,0)</f>
        <v>123.91224999630619</v>
      </c>
      <c r="AB177" s="60"/>
      <c r="AC177" s="69">
        <v>6088870</v>
      </c>
      <c r="AD177" s="60"/>
      <c r="AE177" s="65">
        <f>(AC177/$BL177)</f>
        <v>412.10626057529612</v>
      </c>
      <c r="AF177" s="60"/>
      <c r="AG177" s="65">
        <f>IF(AE177,AE177/AE$219*100,0)</f>
        <v>98.338272598102677</v>
      </c>
      <c r="AH177" s="99"/>
      <c r="AI177" s="60"/>
      <c r="AJ177" s="69">
        <v>26529678</v>
      </c>
      <c r="AK177" s="60"/>
      <c r="AL177" s="65">
        <f>(AJ177/$BL177)</f>
        <v>1795.578883248731</v>
      </c>
      <c r="AM177" s="60"/>
      <c r="AN177" s="65">
        <f>IF(AL177,AL177/AL$219*100,0)</f>
        <v>83.90091463773723</v>
      </c>
      <c r="AO177" s="60"/>
      <c r="AP177" s="69">
        <v>561100</v>
      </c>
      <c r="AQ177" s="60"/>
      <c r="AR177" s="65">
        <f>(AP177/$BL177)</f>
        <v>37.97631133671743</v>
      </c>
      <c r="AS177" s="60"/>
      <c r="AT177" s="65">
        <f>IF(AR177,AR177/AR$219*100,0)</f>
        <v>42.296717872726063</v>
      </c>
      <c r="AU177" s="60"/>
      <c r="AV177" s="69">
        <v>729057</v>
      </c>
      <c r="AW177" s="60"/>
      <c r="AX177" s="65">
        <f>(AV177/$BL177)</f>
        <v>49.343959390862942</v>
      </c>
      <c r="AY177" s="60"/>
      <c r="AZ177" s="65">
        <f>IF(AX177,AX177/AX$219*100,0)</f>
        <v>28.635969067386657</v>
      </c>
      <c r="BA177" s="60"/>
      <c r="BB177" s="69">
        <v>0</v>
      </c>
      <c r="BC177" s="60"/>
      <c r="BD177" s="65">
        <f>(BB177/$BL177)</f>
        <v>0</v>
      </c>
      <c r="BE177" s="60"/>
      <c r="BF177" s="65">
        <f>IF(BD177,BD177/BD$219*100,0)</f>
        <v>0</v>
      </c>
      <c r="BG177" s="60"/>
      <c r="BH177" s="69">
        <f>(E177+K177+Q177+W177+AC177+AJ177+AP177+AV177+BB177)</f>
        <v>48884504</v>
      </c>
      <c r="BI177" s="60"/>
      <c r="BJ177" s="47">
        <v>61</v>
      </c>
      <c r="BK177" s="60"/>
      <c r="BL177" s="96">
        <v>14775</v>
      </c>
      <c r="BM177" s="60"/>
      <c r="BN177" s="96">
        <f>IF(E177,BL177,0)</f>
        <v>14775</v>
      </c>
      <c r="BO177" s="60"/>
      <c r="BP177" s="96">
        <f>IF(K177,BL177,0)</f>
        <v>14775</v>
      </c>
      <c r="BQ177" s="60"/>
      <c r="BR177" s="96">
        <f>IF(Q177,BL177,0)</f>
        <v>14775</v>
      </c>
      <c r="BS177" s="60"/>
      <c r="BT177" s="96">
        <f>IF(W177,BL177,0)</f>
        <v>14775</v>
      </c>
      <c r="BU177" s="60"/>
      <c r="BV177" s="96">
        <f>IF(AC177,BL177,0)</f>
        <v>14775</v>
      </c>
      <c r="BW177" s="60"/>
      <c r="BX177" s="96">
        <f>IF(AJ177,BL177,0)</f>
        <v>14775</v>
      </c>
      <c r="BY177" s="60"/>
      <c r="BZ177" s="96">
        <f>IF(AP177,BL177,0)</f>
        <v>14775</v>
      </c>
      <c r="CA177" s="60"/>
      <c r="CB177" s="96">
        <f>IF(AV177,BL177,0)</f>
        <v>14775</v>
      </c>
      <c r="CC177" s="60"/>
      <c r="CD177" s="96">
        <f>IF(BB177,$BL177,0)</f>
        <v>0</v>
      </c>
    </row>
    <row r="178" spans="1:82" ht="8.85" customHeight="1" x14ac:dyDescent="0.3">
      <c r="A178" s="47">
        <v>62</v>
      </c>
      <c r="B178" s="98"/>
      <c r="C178" s="47" t="s">
        <v>185</v>
      </c>
      <c r="D178" s="60"/>
      <c r="E178" s="69">
        <v>4700222</v>
      </c>
      <c r="F178" s="60"/>
      <c r="G178" s="65">
        <f>(E178/$BL178)</f>
        <v>204.84733057310962</v>
      </c>
      <c r="H178" s="60"/>
      <c r="I178" s="65">
        <f>IF(G178,G178/G$219*100,0)</f>
        <v>137.27329980728885</v>
      </c>
      <c r="J178" s="60"/>
      <c r="K178" s="69">
        <v>1872500</v>
      </c>
      <c r="L178" s="60"/>
      <c r="M178" s="65">
        <f>(K178/$BL178)</f>
        <v>81.608193506210498</v>
      </c>
      <c r="N178" s="60"/>
      <c r="O178" s="65">
        <f>IF(M178,M178/M$219*100,0)</f>
        <v>129.37463453650776</v>
      </c>
      <c r="P178" s="60"/>
      <c r="Q178" s="69">
        <v>14211723</v>
      </c>
      <c r="R178" s="60"/>
      <c r="S178" s="65">
        <f>(Q178/$BL178)</f>
        <v>619.38213118326428</v>
      </c>
      <c r="T178" s="60"/>
      <c r="U178" s="65">
        <f>IF(S178,S178/S$219*100,0)</f>
        <v>103.37553581901204</v>
      </c>
      <c r="V178" s="60"/>
      <c r="W178" s="69">
        <v>1888875</v>
      </c>
      <c r="X178" s="60"/>
      <c r="Y178" s="65">
        <f>(W178/$BL178)</f>
        <v>82.321856613641316</v>
      </c>
      <c r="Z178" s="60"/>
      <c r="AA178" s="65">
        <f>IF(Y178,Y178/Y$219*100,0)</f>
        <v>52.029137081706622</v>
      </c>
      <c r="AB178" s="60"/>
      <c r="AC178" s="69">
        <v>3203447</v>
      </c>
      <c r="AD178" s="60"/>
      <c r="AE178" s="65">
        <f>(AC178/$BL178)</f>
        <v>139.614164305949</v>
      </c>
      <c r="AF178" s="60"/>
      <c r="AG178" s="65">
        <f>IF(AE178,AE178/AE$219*100,0)</f>
        <v>33.315232165870484</v>
      </c>
      <c r="AH178" s="99"/>
      <c r="AI178" s="60"/>
      <c r="AJ178" s="69">
        <v>37794034</v>
      </c>
      <c r="AK178" s="60"/>
      <c r="AL178" s="65">
        <f>(AJ178/$BL178)</f>
        <v>1647.1577249945522</v>
      </c>
      <c r="AM178" s="60"/>
      <c r="AN178" s="65">
        <f>IF(AL178,AL178/AL$219*100,0)</f>
        <v>76.965730087901477</v>
      </c>
      <c r="AO178" s="60"/>
      <c r="AP178" s="69">
        <v>746874</v>
      </c>
      <c r="AQ178" s="60"/>
      <c r="AR178" s="65">
        <f>(AP178/$BL178)</f>
        <v>32.550621050337767</v>
      </c>
      <c r="AS178" s="60"/>
      <c r="AT178" s="65">
        <f>IF(AR178,AR178/AR$219*100,0)</f>
        <v>36.253769433815691</v>
      </c>
      <c r="AU178" s="60"/>
      <c r="AV178" s="69">
        <v>1390334</v>
      </c>
      <c r="AW178" s="60"/>
      <c r="AX178" s="65">
        <f>(AV178/$BL178)</f>
        <v>60.59420353018087</v>
      </c>
      <c r="AY178" s="60"/>
      <c r="AZ178" s="65">
        <f>IF(AX178,AX178/AX$219*100,0)</f>
        <v>35.164866366084404</v>
      </c>
      <c r="BA178" s="60"/>
      <c r="BB178" s="69">
        <v>0</v>
      </c>
      <c r="BC178" s="60"/>
      <c r="BD178" s="65">
        <f>(BB178/$BL178)</f>
        <v>0</v>
      </c>
      <c r="BE178" s="60"/>
      <c r="BF178" s="65">
        <f>IF(BD178,BD178/BD$219*100,0)</f>
        <v>0</v>
      </c>
      <c r="BG178" s="60"/>
      <c r="BH178" s="69">
        <f>(E178+K178+Q178+W178+AC178+AJ178+AP178+AV178+BB178)</f>
        <v>65808009</v>
      </c>
      <c r="BI178" s="60"/>
      <c r="BJ178" s="47">
        <v>62</v>
      </c>
      <c r="BK178" s="60"/>
      <c r="BL178" s="96">
        <v>22945</v>
      </c>
      <c r="BM178" s="60"/>
      <c r="BN178" s="96">
        <f>IF(E178,BL178,0)</f>
        <v>22945</v>
      </c>
      <c r="BO178" s="60"/>
      <c r="BP178" s="96">
        <f>IF(K178,BL178,0)</f>
        <v>22945</v>
      </c>
      <c r="BQ178" s="60"/>
      <c r="BR178" s="96">
        <f>IF(Q178,BL178,0)</f>
        <v>22945</v>
      </c>
      <c r="BS178" s="60"/>
      <c r="BT178" s="96">
        <f>IF(W178,BL178,0)</f>
        <v>22945</v>
      </c>
      <c r="BU178" s="60"/>
      <c r="BV178" s="96">
        <f>IF(AC178,BL178,0)</f>
        <v>22945</v>
      </c>
      <c r="BW178" s="60"/>
      <c r="BX178" s="96">
        <f>IF(AJ178,BL178,0)</f>
        <v>22945</v>
      </c>
      <c r="BY178" s="60"/>
      <c r="BZ178" s="96">
        <f>IF(AP178,BL178,0)</f>
        <v>22945</v>
      </c>
      <c r="CA178" s="60"/>
      <c r="CB178" s="96">
        <f>IF(AV178,BL178,0)</f>
        <v>22945</v>
      </c>
      <c r="CC178" s="60"/>
      <c r="CD178" s="96">
        <f>IF(BB178,$BL178,0)</f>
        <v>0</v>
      </c>
    </row>
    <row r="179" spans="1:82" ht="8.85" customHeight="1" x14ac:dyDescent="0.3">
      <c r="A179" s="47">
        <v>63</v>
      </c>
      <c r="B179" s="98"/>
      <c r="C179" s="47" t="s">
        <v>186</v>
      </c>
      <c r="D179" s="60"/>
      <c r="E179" s="69">
        <v>2378523</v>
      </c>
      <c r="F179" s="60"/>
      <c r="G179" s="65">
        <f>(E179/$BL179)</f>
        <v>193.65925744992671</v>
      </c>
      <c r="H179" s="60"/>
      <c r="I179" s="65">
        <f>IF(G179,G179/G$219*100,0)</f>
        <v>129.77589326648734</v>
      </c>
      <c r="J179" s="60"/>
      <c r="K179" s="69">
        <v>1371736</v>
      </c>
      <c r="L179" s="60"/>
      <c r="M179" s="65">
        <f>(K179/$BL179)</f>
        <v>111.68669597785377</v>
      </c>
      <c r="N179" s="60"/>
      <c r="O179" s="65">
        <f>IF(M179,M179/M$219*100,0)</f>
        <v>177.0585140280707</v>
      </c>
      <c r="P179" s="60"/>
      <c r="Q179" s="69">
        <v>10549729</v>
      </c>
      <c r="R179" s="60"/>
      <c r="S179" s="65">
        <f>(Q179/$BL179)</f>
        <v>858.95855723823479</v>
      </c>
      <c r="T179" s="60"/>
      <c r="U179" s="65">
        <f>IF(S179,S179/S$219*100,0)</f>
        <v>143.36109588953428</v>
      </c>
      <c r="V179" s="60"/>
      <c r="W179" s="69">
        <v>3033477</v>
      </c>
      <c r="X179" s="60"/>
      <c r="Y179" s="65">
        <f>(W179/$BL179)</f>
        <v>246.98558866634099</v>
      </c>
      <c r="Z179" s="60"/>
      <c r="AA179" s="65">
        <f>IF(Y179,Y179/Y$219*100,0)</f>
        <v>156.10006356194899</v>
      </c>
      <c r="AB179" s="60"/>
      <c r="AC179" s="69">
        <v>6105454</v>
      </c>
      <c r="AD179" s="60"/>
      <c r="AE179" s="65">
        <f>(AC179/$BL179)</f>
        <v>497.10584595342777</v>
      </c>
      <c r="AF179" s="60"/>
      <c r="AG179" s="65">
        <f>IF(AE179,AE179/AE$219*100,0)</f>
        <v>118.6211782398945</v>
      </c>
      <c r="AH179" s="99"/>
      <c r="AI179" s="60"/>
      <c r="AJ179" s="69">
        <v>20771402</v>
      </c>
      <c r="AK179" s="60"/>
      <c r="AL179" s="65">
        <f>(AJ179/$BL179)</f>
        <v>1691.2068067090051</v>
      </c>
      <c r="AM179" s="60"/>
      <c r="AN179" s="65">
        <f>IF(AL179,AL179/AL$219*100,0)</f>
        <v>79.023984547938525</v>
      </c>
      <c r="AO179" s="60"/>
      <c r="AP179" s="69">
        <v>694028</v>
      </c>
      <c r="AQ179" s="60"/>
      <c r="AR179" s="65">
        <f>(AP179/$BL179)</f>
        <v>56.507734896596645</v>
      </c>
      <c r="AS179" s="60"/>
      <c r="AT179" s="65">
        <f>IF(AR179,AR179/AR$219*100,0)</f>
        <v>62.936384193724557</v>
      </c>
      <c r="AU179" s="60"/>
      <c r="AV179" s="69">
        <v>2216355</v>
      </c>
      <c r="AW179" s="60"/>
      <c r="AX179" s="65">
        <f>(AV179/$BL179)</f>
        <v>180.45554469956033</v>
      </c>
      <c r="AY179" s="60"/>
      <c r="AZ179" s="65">
        <f>IF(AX179,AX179/AX$219*100,0)</f>
        <v>104.724457863669</v>
      </c>
      <c r="BA179" s="60"/>
      <c r="BB179" s="69">
        <v>0</v>
      </c>
      <c r="BC179" s="60"/>
      <c r="BD179" s="65">
        <f>(BB179/$BL179)</f>
        <v>0</v>
      </c>
      <c r="BE179" s="60"/>
      <c r="BF179" s="65">
        <f>IF(BD179,BD179/BD$219*100,0)</f>
        <v>0</v>
      </c>
      <c r="BG179" s="60"/>
      <c r="BH179" s="69">
        <f>(E179+K179+Q179+W179+AC179+AJ179+AP179+AV179+BB179)</f>
        <v>47120704</v>
      </c>
      <c r="BI179" s="60"/>
      <c r="BJ179" s="47">
        <v>63</v>
      </c>
      <c r="BK179" s="60"/>
      <c r="BL179" s="96">
        <v>12282</v>
      </c>
      <c r="BM179" s="60"/>
      <c r="BN179" s="96">
        <f>IF(E179,BL179,0)</f>
        <v>12282</v>
      </c>
      <c r="BO179" s="60"/>
      <c r="BP179" s="96">
        <f>IF(K179,BL179,0)</f>
        <v>12282</v>
      </c>
      <c r="BQ179" s="60"/>
      <c r="BR179" s="96">
        <f>IF(Q179,BL179,0)</f>
        <v>12282</v>
      </c>
      <c r="BS179" s="60"/>
      <c r="BT179" s="96">
        <f>IF(W179,BL179,0)</f>
        <v>12282</v>
      </c>
      <c r="BU179" s="60"/>
      <c r="BV179" s="96">
        <f>IF(AC179,BL179,0)</f>
        <v>12282</v>
      </c>
      <c r="BW179" s="60"/>
      <c r="BX179" s="96">
        <f>IF(AJ179,BL179,0)</f>
        <v>12282</v>
      </c>
      <c r="BY179" s="60"/>
      <c r="BZ179" s="96">
        <f>IF(AP179,BL179,0)</f>
        <v>12282</v>
      </c>
      <c r="CA179" s="60"/>
      <c r="CB179" s="96">
        <f>IF(AV179,BL179,0)</f>
        <v>12282</v>
      </c>
      <c r="CC179" s="60"/>
      <c r="CD179" s="96">
        <f>IF(BB179,$BL179,0)</f>
        <v>0</v>
      </c>
    </row>
    <row r="180" spans="1:82" ht="8.85" customHeight="1" x14ac:dyDescent="0.3">
      <c r="A180" s="47">
        <v>64</v>
      </c>
      <c r="B180" s="98"/>
      <c r="C180" s="47" t="s">
        <v>187</v>
      </c>
      <c r="D180" s="60"/>
      <c r="E180" s="69">
        <v>1932803</v>
      </c>
      <c r="F180" s="60"/>
      <c r="G180" s="65">
        <f>(E180/$BL180)</f>
        <v>163.25728524368611</v>
      </c>
      <c r="H180" s="60"/>
      <c r="I180" s="65">
        <f>IF(G180,G180/G$219*100,0)</f>
        <v>109.40277425280971</v>
      </c>
      <c r="J180" s="60"/>
      <c r="K180" s="69">
        <v>1424764</v>
      </c>
      <c r="L180" s="60"/>
      <c r="M180" s="65">
        <f>(K180/$BL180)</f>
        <v>120.34496156769997</v>
      </c>
      <c r="N180" s="60"/>
      <c r="O180" s="65">
        <f>IF(M180,M180/M$219*100,0)</f>
        <v>190.78458610833465</v>
      </c>
      <c r="P180" s="60"/>
      <c r="Q180" s="69">
        <v>6417874</v>
      </c>
      <c r="R180" s="60"/>
      <c r="S180" s="65">
        <f>(Q180/$BL180)</f>
        <v>542.09595405017319</v>
      </c>
      <c r="T180" s="60"/>
      <c r="U180" s="65">
        <f>IF(S180,S180/S$219*100,0)</f>
        <v>90.476390735066417</v>
      </c>
      <c r="V180" s="60"/>
      <c r="W180" s="69">
        <v>1710828</v>
      </c>
      <c r="X180" s="60"/>
      <c r="Y180" s="65">
        <f>(W180/$BL180)</f>
        <v>144.50781315989525</v>
      </c>
      <c r="Z180" s="60"/>
      <c r="AA180" s="65">
        <f>IF(Y180,Y180/Y$219*100,0)</f>
        <v>91.331963703888931</v>
      </c>
      <c r="AB180" s="60"/>
      <c r="AC180" s="69">
        <v>4414032</v>
      </c>
      <c r="AD180" s="60"/>
      <c r="AE180" s="65">
        <f>(AC180/$BL180)</f>
        <v>372.83824647351975</v>
      </c>
      <c r="AF180" s="60"/>
      <c r="AG180" s="65">
        <f>IF(AE180,AE180/AE$219*100,0)</f>
        <v>88.967998364132185</v>
      </c>
      <c r="AH180" s="99"/>
      <c r="AI180" s="60"/>
      <c r="AJ180" s="69">
        <v>18895276</v>
      </c>
      <c r="AK180" s="60"/>
      <c r="AL180" s="65">
        <f>(AJ180/$BL180)</f>
        <v>1596.0195962496832</v>
      </c>
      <c r="AM180" s="60"/>
      <c r="AN180" s="65">
        <f>IF(AL180,AL180/AL$219*100,0)</f>
        <v>74.576230069504064</v>
      </c>
      <c r="AO180" s="60"/>
      <c r="AP180" s="69">
        <v>217267</v>
      </c>
      <c r="AQ180" s="60"/>
      <c r="AR180" s="65">
        <f>(AP180/$BL180)</f>
        <v>18.351803361770418</v>
      </c>
      <c r="AS180" s="60"/>
      <c r="AT180" s="65">
        <f>IF(AR180,AR180/AR$219*100,0)</f>
        <v>20.439611482173074</v>
      </c>
      <c r="AU180" s="60"/>
      <c r="AV180" s="69">
        <v>607091</v>
      </c>
      <c r="AW180" s="60"/>
      <c r="AX180" s="65">
        <f>(AV180/$BL180)</f>
        <v>51.278908691612465</v>
      </c>
      <c r="AY180" s="60"/>
      <c r="AZ180" s="65">
        <f>IF(AX180,AX180/AX$219*100,0)</f>
        <v>29.758885610915691</v>
      </c>
      <c r="BA180" s="60"/>
      <c r="BB180" s="69">
        <v>0</v>
      </c>
      <c r="BC180" s="60"/>
      <c r="BD180" s="65">
        <f>(BB180/$BL180)</f>
        <v>0</v>
      </c>
      <c r="BE180" s="60"/>
      <c r="BF180" s="65">
        <f>IF(BD180,BD180/BD$219*100,0)</f>
        <v>0</v>
      </c>
      <c r="BG180" s="60"/>
      <c r="BH180" s="69">
        <f>(E180+K180+Q180+W180+AC180+AJ180+AP180+AV180+BB180)</f>
        <v>35619935</v>
      </c>
      <c r="BI180" s="60"/>
      <c r="BJ180" s="47">
        <v>64</v>
      </c>
      <c r="BK180" s="60"/>
      <c r="BL180" s="96">
        <v>11839</v>
      </c>
      <c r="BM180" s="60"/>
      <c r="BN180" s="96">
        <f>IF(E180,BL180,0)</f>
        <v>11839</v>
      </c>
      <c r="BO180" s="60"/>
      <c r="BP180" s="96">
        <f>IF(K180,BL180,0)</f>
        <v>11839</v>
      </c>
      <c r="BQ180" s="60"/>
      <c r="BR180" s="96">
        <f>IF(Q180,BL180,0)</f>
        <v>11839</v>
      </c>
      <c r="BS180" s="60"/>
      <c r="BT180" s="96">
        <f>IF(W180,BL180,0)</f>
        <v>11839</v>
      </c>
      <c r="BU180" s="60"/>
      <c r="BV180" s="96">
        <f>IF(AC180,BL180,0)</f>
        <v>11839</v>
      </c>
      <c r="BW180" s="60"/>
      <c r="BX180" s="96">
        <f>IF(AJ180,BL180,0)</f>
        <v>11839</v>
      </c>
      <c r="BY180" s="60"/>
      <c r="BZ180" s="96">
        <f>IF(AP180,BL180,0)</f>
        <v>11839</v>
      </c>
      <c r="CA180" s="60"/>
      <c r="CB180" s="96">
        <f>IF(AV180,BL180,0)</f>
        <v>11839</v>
      </c>
      <c r="CC180" s="60"/>
      <c r="CD180" s="96">
        <f>IF(BB180,$BL180,0)</f>
        <v>0</v>
      </c>
    </row>
    <row r="181" spans="1:82" ht="8.85" customHeight="1" x14ac:dyDescent="0.3">
      <c r="A181" s="47">
        <v>65</v>
      </c>
      <c r="B181" s="98"/>
      <c r="C181" s="47" t="s">
        <v>188</v>
      </c>
      <c r="D181" s="60"/>
      <c r="E181" s="69">
        <v>1362720</v>
      </c>
      <c r="F181" s="60"/>
      <c r="G181" s="65">
        <f>(E181/$BL181)</f>
        <v>87.119294207901802</v>
      </c>
      <c r="H181" s="60"/>
      <c r="I181" s="65">
        <f>IF(G181,G181/G$219*100,0)</f>
        <v>58.380809548955817</v>
      </c>
      <c r="J181" s="60"/>
      <c r="K181" s="69">
        <v>820113</v>
      </c>
      <c r="L181" s="60"/>
      <c r="M181" s="65">
        <f>(K181/$BL181)</f>
        <v>52.430187955504408</v>
      </c>
      <c r="N181" s="60"/>
      <c r="O181" s="65">
        <f>IF(M181,M181/M$219*100,0)</f>
        <v>83.118325672869929</v>
      </c>
      <c r="P181" s="60"/>
      <c r="Q181" s="69">
        <v>7022856</v>
      </c>
      <c r="R181" s="60"/>
      <c r="S181" s="65">
        <f>(Q181/$BL181)</f>
        <v>448.97429996164175</v>
      </c>
      <c r="T181" s="60"/>
      <c r="U181" s="65">
        <f>IF(S181,S181/S$219*100,0)</f>
        <v>74.934287721270692</v>
      </c>
      <c r="V181" s="60"/>
      <c r="W181" s="69">
        <v>1713490</v>
      </c>
      <c r="X181" s="60"/>
      <c r="Y181" s="65">
        <f>(W181/$BL181)</f>
        <v>109.544175936581</v>
      </c>
      <c r="Z181" s="60"/>
      <c r="AA181" s="65">
        <f>IF(Y181,Y181/Y$219*100,0)</f>
        <v>69.234212890219425</v>
      </c>
      <c r="AB181" s="60"/>
      <c r="AC181" s="69">
        <v>4659990</v>
      </c>
      <c r="AD181" s="60"/>
      <c r="AE181" s="65">
        <f>(AC181/$BL181)</f>
        <v>297.91522823168395</v>
      </c>
      <c r="AF181" s="60"/>
      <c r="AG181" s="65">
        <f>IF(AE181,AE181/AE$219*100,0)</f>
        <v>71.089599279748242</v>
      </c>
      <c r="AH181" s="99"/>
      <c r="AI181" s="60"/>
      <c r="AJ181" s="69">
        <v>25242245</v>
      </c>
      <c r="AK181" s="60"/>
      <c r="AL181" s="65">
        <f>(AJ181/$BL181)</f>
        <v>1613.7479222605805</v>
      </c>
      <c r="AM181" s="60"/>
      <c r="AN181" s="65">
        <f>IF(AL181,AL181/AL$219*100,0)</f>
        <v>75.404610699944016</v>
      </c>
      <c r="AO181" s="60"/>
      <c r="AP181" s="69">
        <v>311895</v>
      </c>
      <c r="AQ181" s="60"/>
      <c r="AR181" s="65">
        <f>(AP181/$BL181)</f>
        <v>19.939585730724971</v>
      </c>
      <c r="AS181" s="60"/>
      <c r="AT181" s="65">
        <f>IF(AR181,AR181/AR$219*100,0)</f>
        <v>22.208029228370233</v>
      </c>
      <c r="AU181" s="60"/>
      <c r="AV181" s="69">
        <v>1465749</v>
      </c>
      <c r="AW181" s="60"/>
      <c r="AX181" s="65">
        <f>(AV181/$BL181)</f>
        <v>93.705983889528198</v>
      </c>
      <c r="AY181" s="60"/>
      <c r="AZ181" s="65">
        <f>IF(AX181,AX181/AX$219*100,0)</f>
        <v>54.380752765179238</v>
      </c>
      <c r="BA181" s="60"/>
      <c r="BB181" s="69">
        <v>0</v>
      </c>
      <c r="BC181" s="60"/>
      <c r="BD181" s="65">
        <f>(BB181/$BL181)</f>
        <v>0</v>
      </c>
      <c r="BE181" s="60"/>
      <c r="BF181" s="65">
        <f>IF(BD181,BD181/BD$219*100,0)</f>
        <v>0</v>
      </c>
      <c r="BG181" s="60"/>
      <c r="BH181" s="69">
        <f>(E181+K181+Q181+W181+AC181+AJ181+AP181+AV181+BB181)</f>
        <v>42599058</v>
      </c>
      <c r="BI181" s="60"/>
      <c r="BJ181" s="47">
        <v>65</v>
      </c>
      <c r="BK181" s="60"/>
      <c r="BL181" s="96">
        <v>15642</v>
      </c>
      <c r="BM181" s="60"/>
      <c r="BN181" s="96">
        <f>IF(E181,BL181,0)</f>
        <v>15642</v>
      </c>
      <c r="BO181" s="60"/>
      <c r="BP181" s="96">
        <f>IF(K181,BL181,0)</f>
        <v>15642</v>
      </c>
      <c r="BQ181" s="60"/>
      <c r="BR181" s="96">
        <f>IF(Q181,BL181,0)</f>
        <v>15642</v>
      </c>
      <c r="BS181" s="60"/>
      <c r="BT181" s="96">
        <f>IF(W181,BL181,0)</f>
        <v>15642</v>
      </c>
      <c r="BU181" s="60"/>
      <c r="BV181" s="96">
        <f>IF(AC181,BL181,0)</f>
        <v>15642</v>
      </c>
      <c r="BW181" s="60"/>
      <c r="BX181" s="96">
        <f>IF(AJ181,BL181,0)</f>
        <v>15642</v>
      </c>
      <c r="BY181" s="60"/>
      <c r="BZ181" s="96">
        <f>IF(AP181,BL181,0)</f>
        <v>15642</v>
      </c>
      <c r="CA181" s="60"/>
      <c r="CB181" s="96">
        <f>IF(AV181,BL181,0)</f>
        <v>15642</v>
      </c>
      <c r="CC181" s="60"/>
      <c r="CD181" s="96">
        <f>IF(BB181,$BL181,0)</f>
        <v>0</v>
      </c>
    </row>
    <row r="182" spans="1:82" ht="8.85" customHeight="1" x14ac:dyDescent="0.3">
      <c r="A182" s="71"/>
      <c r="B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71"/>
      <c r="BK182" s="60"/>
      <c r="BL182" s="92"/>
      <c r="BM182" s="60"/>
      <c r="BN182" s="60"/>
      <c r="BO182" s="60"/>
      <c r="BP182" s="60"/>
      <c r="BQ182" s="60"/>
      <c r="BR182" s="60"/>
      <c r="BS182" s="60"/>
      <c r="BT182" s="60"/>
      <c r="BU182" s="60"/>
      <c r="BV182" s="60"/>
      <c r="BW182" s="60"/>
      <c r="BX182" s="60"/>
      <c r="BY182" s="60"/>
      <c r="BZ182" s="60"/>
      <c r="CA182" s="60"/>
      <c r="CB182" s="60"/>
      <c r="CC182" s="60"/>
      <c r="CD182" s="60"/>
    </row>
    <row r="183" spans="1:82" ht="8.85" customHeight="1" x14ac:dyDescent="0.3">
      <c r="A183" s="47">
        <v>66</v>
      </c>
      <c r="B183" s="98"/>
      <c r="C183" s="47" t="s">
        <v>189</v>
      </c>
      <c r="D183" s="60"/>
      <c r="E183" s="69">
        <v>2315805</v>
      </c>
      <c r="F183" s="60"/>
      <c r="G183" s="65">
        <f>(E183/$BL183)</f>
        <v>63.877227340431403</v>
      </c>
      <c r="H183" s="60"/>
      <c r="I183" s="65">
        <f>IF(G183,G183/G$219*100,0)</f>
        <v>42.805721485503454</v>
      </c>
      <c r="J183" s="60"/>
      <c r="K183" s="69">
        <v>2102837</v>
      </c>
      <c r="L183" s="60"/>
      <c r="M183" s="65">
        <f>(K183/$BL183)</f>
        <v>58.002896232139904</v>
      </c>
      <c r="N183" s="60"/>
      <c r="O183" s="65">
        <f>IF(M183,M183/M$219*100,0)</f>
        <v>91.952819682511517</v>
      </c>
      <c r="P183" s="60"/>
      <c r="Q183" s="69">
        <v>17631419</v>
      </c>
      <c r="R183" s="60"/>
      <c r="S183" s="65">
        <f>(Q183/$BL183)</f>
        <v>486.33030837976497</v>
      </c>
      <c r="T183" s="60"/>
      <c r="U183" s="65">
        <f>IF(S183,S183/S$219*100,0)</f>
        <v>81.169045218884719</v>
      </c>
      <c r="V183" s="60"/>
      <c r="W183" s="69">
        <v>5982170</v>
      </c>
      <c r="X183" s="60"/>
      <c r="Y183" s="65">
        <f>(W183/$BL183)</f>
        <v>165.00717162244166</v>
      </c>
      <c r="Z183" s="60"/>
      <c r="AA183" s="65">
        <f>IF(Y183,Y183/Y$219*100,0)</f>
        <v>104.28798747945247</v>
      </c>
      <c r="AB183" s="60"/>
      <c r="AC183" s="69">
        <v>12577775</v>
      </c>
      <c r="AD183" s="60"/>
      <c r="AE183" s="65">
        <f>(AC183/$BL183)</f>
        <v>346.93482098527062</v>
      </c>
      <c r="AF183" s="60"/>
      <c r="AG183" s="65">
        <f>IF(AE183,AE183/AE$219*100,0)</f>
        <v>82.786830154428017</v>
      </c>
      <c r="AH183" s="99"/>
      <c r="AI183" s="60"/>
      <c r="AJ183" s="69">
        <v>61309241</v>
      </c>
      <c r="AK183" s="60"/>
      <c r="AL183" s="65">
        <f>(AJ183/$BL183)</f>
        <v>1691.1028024493849</v>
      </c>
      <c r="AM183" s="60"/>
      <c r="AN183" s="65">
        <f>IF(AL183,AL183/AL$219*100,0)</f>
        <v>79.019124804604616</v>
      </c>
      <c r="AO183" s="60"/>
      <c r="AP183" s="69">
        <v>2358860</v>
      </c>
      <c r="AQ183" s="60"/>
      <c r="AR183" s="65">
        <f>(AP183/$BL183)</f>
        <v>65.064820433607323</v>
      </c>
      <c r="AS183" s="60"/>
      <c r="AT183" s="65">
        <f>IF(AR183,AR183/AR$219*100,0)</f>
        <v>72.466973659420944</v>
      </c>
      <c r="AU183" s="60"/>
      <c r="AV183" s="69">
        <v>8033118</v>
      </c>
      <c r="AW183" s="60"/>
      <c r="AX183" s="65">
        <f>(AV183/$BL183)</f>
        <v>221.57880509736856</v>
      </c>
      <c r="AY183" s="60"/>
      <c r="AZ183" s="65">
        <f>IF(AX183,AX183/AX$219*100,0)</f>
        <v>128.58967717802707</v>
      </c>
      <c r="BA183" s="60"/>
      <c r="BB183" s="69">
        <v>0</v>
      </c>
      <c r="BC183" s="60"/>
      <c r="BD183" s="65">
        <f>(BB183/$BL183)</f>
        <v>0</v>
      </c>
      <c r="BE183" s="60"/>
      <c r="BF183" s="65">
        <f>IF(BD183,BD183/BD$219*100,0)</f>
        <v>0</v>
      </c>
      <c r="BG183" s="60"/>
      <c r="BH183" s="69">
        <f>(E183+K183+Q183+W183+AC183+AJ183+AP183+AV183+BB183)</f>
        <v>112311225</v>
      </c>
      <c r="BI183" s="60"/>
      <c r="BJ183" s="47">
        <v>66</v>
      </c>
      <c r="BK183" s="60"/>
      <c r="BL183" s="96">
        <v>36254</v>
      </c>
      <c r="BM183" s="60"/>
      <c r="BN183" s="96">
        <f>IF(E183,BL183,0)</f>
        <v>36254</v>
      </c>
      <c r="BO183" s="60"/>
      <c r="BP183" s="96">
        <f>IF(K183,BL183,0)</f>
        <v>36254</v>
      </c>
      <c r="BQ183" s="60"/>
      <c r="BR183" s="96">
        <f>IF(Q183,BL183,0)</f>
        <v>36254</v>
      </c>
      <c r="BS183" s="60"/>
      <c r="BT183" s="96">
        <f>IF(W183,BL183,0)</f>
        <v>36254</v>
      </c>
      <c r="BU183" s="60"/>
      <c r="BV183" s="96">
        <f>IF(AC183,BL183,0)</f>
        <v>36254</v>
      </c>
      <c r="BW183" s="60"/>
      <c r="BX183" s="96">
        <f>IF(AJ183,BL183,0)</f>
        <v>36254</v>
      </c>
      <c r="BY183" s="60"/>
      <c r="BZ183" s="96">
        <f>IF(AP183,BL183,0)</f>
        <v>36254</v>
      </c>
      <c r="CA183" s="60"/>
      <c r="CB183" s="96">
        <f>IF(AV183,BL183,0)</f>
        <v>36254</v>
      </c>
      <c r="CC183" s="60"/>
      <c r="CD183" s="96">
        <f>IF(BB183,$BL183,0)</f>
        <v>0</v>
      </c>
    </row>
    <row r="184" spans="1:82" ht="8.85" customHeight="1" x14ac:dyDescent="0.3">
      <c r="A184" s="47">
        <v>67</v>
      </c>
      <c r="B184" s="98"/>
      <c r="C184" s="47" t="s">
        <v>190</v>
      </c>
      <c r="D184" s="60"/>
      <c r="E184" s="69">
        <v>3175900</v>
      </c>
      <c r="F184" s="60"/>
      <c r="G184" s="65">
        <f>(E184/$BL184)</f>
        <v>133.95335104812517</v>
      </c>
      <c r="H184" s="60"/>
      <c r="I184" s="65">
        <f>IF(G184,G184/G$219*100,0)</f>
        <v>89.765477866735381</v>
      </c>
      <c r="J184" s="60"/>
      <c r="K184" s="69">
        <v>1479015</v>
      </c>
      <c r="L184" s="60"/>
      <c r="M184" s="65">
        <f>(K184/$BL184)</f>
        <v>62.382006832848283</v>
      </c>
      <c r="N184" s="60"/>
      <c r="O184" s="65">
        <f>IF(M184,M184/M$219*100,0)</f>
        <v>98.895086251841704</v>
      </c>
      <c r="P184" s="60"/>
      <c r="Q184" s="69">
        <v>12244111</v>
      </c>
      <c r="R184" s="60"/>
      <c r="S184" s="65">
        <f>(Q184/$BL184)</f>
        <v>516.43304230461001</v>
      </c>
      <c r="T184" s="60"/>
      <c r="U184" s="65">
        <f>IF(S184,S184/S$219*100,0)</f>
        <v>86.193223496603309</v>
      </c>
      <c r="V184" s="60"/>
      <c r="W184" s="69">
        <v>2329342</v>
      </c>
      <c r="X184" s="60"/>
      <c r="Y184" s="65">
        <f>(W184/$BL184)</f>
        <v>98.247163524400023</v>
      </c>
      <c r="Z184" s="60"/>
      <c r="AA184" s="65">
        <f>IF(Y184,Y184/Y$219*100,0)</f>
        <v>62.094264502445725</v>
      </c>
      <c r="AB184" s="60"/>
      <c r="AC184" s="69">
        <v>5692310</v>
      </c>
      <c r="AD184" s="60"/>
      <c r="AE184" s="65">
        <f>(AC184/$BL184)</f>
        <v>240.09068286304779</v>
      </c>
      <c r="AF184" s="60"/>
      <c r="AG184" s="65">
        <f>IF(AE184,AE184/AE$219*100,0)</f>
        <v>57.29129906129441</v>
      </c>
      <c r="AH184" s="99"/>
      <c r="AI184" s="60"/>
      <c r="AJ184" s="69">
        <v>38949523</v>
      </c>
      <c r="AK184" s="60"/>
      <c r="AL184" s="65">
        <f>(AJ184/$BL184)</f>
        <v>1642.8159348770509</v>
      </c>
      <c r="AM184" s="60"/>
      <c r="AN184" s="65">
        <f>IF(AL184,AL184/AL$219*100,0)</f>
        <v>76.762853920542923</v>
      </c>
      <c r="AO184" s="60"/>
      <c r="AP184" s="69">
        <v>478586</v>
      </c>
      <c r="AQ184" s="60"/>
      <c r="AR184" s="65">
        <f>(AP184/$BL184)</f>
        <v>20.185836602134209</v>
      </c>
      <c r="AS184" s="60"/>
      <c r="AT184" s="65">
        <f>IF(AR184,AR184/AR$219*100,0)</f>
        <v>22.482295034271164</v>
      </c>
      <c r="AU184" s="60"/>
      <c r="AV184" s="69">
        <v>4949010</v>
      </c>
      <c r="AW184" s="60"/>
      <c r="AX184" s="65">
        <f>(AV184/$BL184)</f>
        <v>208.73971909401493</v>
      </c>
      <c r="AY184" s="60"/>
      <c r="AZ184" s="65">
        <f>IF(AX184,AX184/AX$219*100,0)</f>
        <v>121.13872119102878</v>
      </c>
      <c r="BA184" s="60"/>
      <c r="BB184" s="69">
        <v>0</v>
      </c>
      <c r="BC184" s="60"/>
      <c r="BD184" s="65">
        <f>(BB184/$BL184)</f>
        <v>0</v>
      </c>
      <c r="BE184" s="60"/>
      <c r="BF184" s="65">
        <f>IF(BD184,BD184/BD$219*100,0)</f>
        <v>0</v>
      </c>
      <c r="BG184" s="60"/>
      <c r="BH184" s="69">
        <f>(E184+K184+Q184+W184+AC184+AJ184+AP184+AV184+BB184)</f>
        <v>69297797</v>
      </c>
      <c r="BI184" s="60"/>
      <c r="BJ184" s="47">
        <v>67</v>
      </c>
      <c r="BK184" s="60"/>
      <c r="BL184" s="96">
        <v>23709</v>
      </c>
      <c r="BM184" s="60"/>
      <c r="BN184" s="96">
        <f>IF(E184,BL184,0)</f>
        <v>23709</v>
      </c>
      <c r="BO184" s="60"/>
      <c r="BP184" s="96">
        <f>IF(K184,BL184,0)</f>
        <v>23709</v>
      </c>
      <c r="BQ184" s="60"/>
      <c r="BR184" s="96">
        <f>IF(Q184,BL184,0)</f>
        <v>23709</v>
      </c>
      <c r="BS184" s="60"/>
      <c r="BT184" s="96">
        <f>IF(W184,BL184,0)</f>
        <v>23709</v>
      </c>
      <c r="BU184" s="60"/>
      <c r="BV184" s="96">
        <f>IF(AC184,BL184,0)</f>
        <v>23709</v>
      </c>
      <c r="BW184" s="60"/>
      <c r="BX184" s="96">
        <f>IF(AJ184,BL184,0)</f>
        <v>23709</v>
      </c>
      <c r="BY184" s="60"/>
      <c r="BZ184" s="96">
        <f>IF(AP184,BL184,0)</f>
        <v>23709</v>
      </c>
      <c r="CA184" s="60"/>
      <c r="CB184" s="96">
        <f>IF(AV184,BL184,0)</f>
        <v>23709</v>
      </c>
      <c r="CC184" s="60"/>
      <c r="CD184" s="96">
        <f>IF(BB184,$BL184,0)</f>
        <v>0</v>
      </c>
    </row>
    <row r="185" spans="1:82" ht="8.85" customHeight="1" x14ac:dyDescent="0.3">
      <c r="A185" s="47">
        <v>68</v>
      </c>
      <c r="B185" s="98"/>
      <c r="C185" s="47" t="s">
        <v>191</v>
      </c>
      <c r="D185" s="60"/>
      <c r="E185" s="69">
        <v>1725557</v>
      </c>
      <c r="F185" s="60"/>
      <c r="G185" s="65">
        <f>(E185/$BL185)</f>
        <v>97.998466606088144</v>
      </c>
      <c r="H185" s="60"/>
      <c r="I185" s="65">
        <f>IF(G185,G185/G$219*100,0)</f>
        <v>65.671214017948472</v>
      </c>
      <c r="J185" s="60"/>
      <c r="K185" s="69">
        <v>2122155</v>
      </c>
      <c r="L185" s="60"/>
      <c r="M185" s="65">
        <f>(K185/$BL185)</f>
        <v>120.52220581553838</v>
      </c>
      <c r="N185" s="60"/>
      <c r="O185" s="65">
        <f>IF(M185,M185/M$219*100,0)</f>
        <v>191.06557394549401</v>
      </c>
      <c r="P185" s="60"/>
      <c r="Q185" s="69">
        <v>7079705</v>
      </c>
      <c r="R185" s="60"/>
      <c r="S185" s="65">
        <f>(Q185/$BL185)</f>
        <v>402.07320536119943</v>
      </c>
      <c r="T185" s="60"/>
      <c r="U185" s="65">
        <f>IF(S185,S185/S$219*100,0)</f>
        <v>67.106445197695635</v>
      </c>
      <c r="V185" s="60"/>
      <c r="W185" s="69">
        <v>1916433</v>
      </c>
      <c r="X185" s="60"/>
      <c r="Y185" s="65">
        <f>(W185/$BL185)</f>
        <v>108.83876646978646</v>
      </c>
      <c r="Z185" s="60"/>
      <c r="AA185" s="65">
        <f>IF(Y185,Y185/Y$219*100,0)</f>
        <v>68.788379336940395</v>
      </c>
      <c r="AB185" s="60"/>
      <c r="AC185" s="69">
        <v>7564642</v>
      </c>
      <c r="AD185" s="60"/>
      <c r="AE185" s="65">
        <f>(AC185/$BL185)</f>
        <v>429.61392548841434</v>
      </c>
      <c r="AF185" s="60"/>
      <c r="AG185" s="65">
        <f>IF(AE185,AE185/AE$219*100,0)</f>
        <v>102.51601433485527</v>
      </c>
      <c r="AH185" s="99"/>
      <c r="AI185" s="60"/>
      <c r="AJ185" s="69">
        <v>29063716</v>
      </c>
      <c r="AK185" s="60"/>
      <c r="AL185" s="65">
        <f>(AJ185/$BL185)</f>
        <v>1650.5972285324851</v>
      </c>
      <c r="AM185" s="60"/>
      <c r="AN185" s="65">
        <f>IF(AL185,AL185/AL$219*100,0)</f>
        <v>77.126445662931062</v>
      </c>
      <c r="AO185" s="60"/>
      <c r="AP185" s="69">
        <v>626982</v>
      </c>
      <c r="AQ185" s="60"/>
      <c r="AR185" s="65">
        <f>(AP185/$BL185)</f>
        <v>35.607791912766928</v>
      </c>
      <c r="AS185" s="60"/>
      <c r="AT185" s="65">
        <f>IF(AR185,AR185/AR$219*100,0)</f>
        <v>39.658741873354941</v>
      </c>
      <c r="AU185" s="60"/>
      <c r="AV185" s="69">
        <v>1270817</v>
      </c>
      <c r="AW185" s="60"/>
      <c r="AX185" s="65">
        <f>(AV185/$BL185)</f>
        <v>72.172705588368927</v>
      </c>
      <c r="AY185" s="60"/>
      <c r="AZ185" s="65">
        <f>IF(AX185,AX185/AX$219*100,0)</f>
        <v>41.8842628409109</v>
      </c>
      <c r="BA185" s="60"/>
      <c r="BB185" s="69">
        <v>0</v>
      </c>
      <c r="BC185" s="60"/>
      <c r="BD185" s="65">
        <f>(BB185/$BL185)</f>
        <v>0</v>
      </c>
      <c r="BE185" s="60"/>
      <c r="BF185" s="65">
        <f>IF(BD185,BD185/BD$219*100,0)</f>
        <v>0</v>
      </c>
      <c r="BG185" s="60"/>
      <c r="BH185" s="69">
        <f>(E185+K185+Q185+W185+AC185+AJ185+AP185+AV185+BB185)</f>
        <v>51370007</v>
      </c>
      <c r="BI185" s="60"/>
      <c r="BJ185" s="47">
        <v>68</v>
      </c>
      <c r="BK185" s="60"/>
      <c r="BL185" s="96">
        <v>17608</v>
      </c>
      <c r="BM185" s="60"/>
      <c r="BN185" s="96">
        <f>IF(E185,BL185,0)</f>
        <v>17608</v>
      </c>
      <c r="BO185" s="60"/>
      <c r="BP185" s="96">
        <f>IF(K185,BL185,0)</f>
        <v>17608</v>
      </c>
      <c r="BQ185" s="60"/>
      <c r="BR185" s="96">
        <f>IF(Q185,BL185,0)</f>
        <v>17608</v>
      </c>
      <c r="BS185" s="60"/>
      <c r="BT185" s="96">
        <f>IF(W185,BL185,0)</f>
        <v>17608</v>
      </c>
      <c r="BU185" s="60"/>
      <c r="BV185" s="96">
        <f>IF(AC185,BL185,0)</f>
        <v>17608</v>
      </c>
      <c r="BW185" s="60"/>
      <c r="BX185" s="96">
        <f>IF(AJ185,BL185,0)</f>
        <v>17608</v>
      </c>
      <c r="BY185" s="60"/>
      <c r="BZ185" s="96">
        <f>IF(AP185,BL185,0)</f>
        <v>17608</v>
      </c>
      <c r="CA185" s="60"/>
      <c r="CB185" s="96">
        <f>IF(AV185,BL185,0)</f>
        <v>17608</v>
      </c>
      <c r="CC185" s="60"/>
      <c r="CD185" s="96">
        <f>IF(BB185,$BL185,0)</f>
        <v>0</v>
      </c>
    </row>
    <row r="186" spans="1:82" ht="8.85" customHeight="1" x14ac:dyDescent="0.3">
      <c r="A186" s="47">
        <v>69</v>
      </c>
      <c r="B186" s="98"/>
      <c r="C186" s="47" t="s">
        <v>192</v>
      </c>
      <c r="D186" s="60"/>
      <c r="E186" s="69">
        <v>4991515</v>
      </c>
      <c r="F186" s="60"/>
      <c r="G186" s="65">
        <f>(E186/$BL186)</f>
        <v>82.50301647906646</v>
      </c>
      <c r="H186" s="60"/>
      <c r="I186" s="65">
        <f>IF(G186,G186/G$219*100,0)</f>
        <v>55.287326832382355</v>
      </c>
      <c r="J186" s="60"/>
      <c r="K186" s="69">
        <v>2155413</v>
      </c>
      <c r="L186" s="60"/>
      <c r="M186" s="65">
        <f>(K186/$BL186)</f>
        <v>35.626072296325681</v>
      </c>
      <c r="N186" s="60"/>
      <c r="O186" s="65">
        <f>IF(M186,M186/M$219*100,0)</f>
        <v>56.478521154344364</v>
      </c>
      <c r="P186" s="60"/>
      <c r="Q186" s="69">
        <v>22779749</v>
      </c>
      <c r="R186" s="60"/>
      <c r="S186" s="65">
        <f>(Q186/$BL186)</f>
        <v>376.51855341234028</v>
      </c>
      <c r="T186" s="60"/>
      <c r="U186" s="65">
        <f>IF(S186,S186/S$219*100,0)</f>
        <v>62.841346634333895</v>
      </c>
      <c r="V186" s="60"/>
      <c r="W186" s="69">
        <v>5131905</v>
      </c>
      <c r="X186" s="60"/>
      <c r="Y186" s="65">
        <f>(W186/$BL186)</f>
        <v>84.823473992165418</v>
      </c>
      <c r="Z186" s="60"/>
      <c r="AA186" s="65">
        <f>IF(Y186,Y186/Y$219*100,0)</f>
        <v>53.610211645222265</v>
      </c>
      <c r="AB186" s="60"/>
      <c r="AC186" s="69">
        <v>22973323</v>
      </c>
      <c r="AD186" s="60"/>
      <c r="AE186" s="65">
        <f>(AC186/$BL186)</f>
        <v>379.71807077568968</v>
      </c>
      <c r="AF186" s="60"/>
      <c r="AG186" s="65">
        <f>IF(AE186,AE186/AE$219*100,0)</f>
        <v>90.609686691578077</v>
      </c>
      <c r="AH186" s="99"/>
      <c r="AI186" s="60"/>
      <c r="AJ186" s="69">
        <v>96011669</v>
      </c>
      <c r="AK186" s="60"/>
      <c r="AL186" s="65">
        <f>(AJ186/$BL186)</f>
        <v>1586.943505066032</v>
      </c>
      <c r="AM186" s="60"/>
      <c r="AN186" s="65">
        <f>IF(AL186,AL186/AL$219*100,0)</f>
        <v>74.152137116112854</v>
      </c>
      <c r="AO186" s="60"/>
      <c r="AP186" s="69">
        <v>1970591</v>
      </c>
      <c r="AQ186" s="60"/>
      <c r="AR186" s="65">
        <f>(AP186/$BL186)</f>
        <v>32.571213698947126</v>
      </c>
      <c r="AS186" s="60"/>
      <c r="AT186" s="65">
        <f>IF(AR186,AR186/AR$219*100,0)</f>
        <v>36.27670482216238</v>
      </c>
      <c r="AU186" s="60"/>
      <c r="AV186" s="69">
        <v>3719853</v>
      </c>
      <c r="AW186" s="60"/>
      <c r="AX186" s="65">
        <f>(AV186/$BL186)</f>
        <v>61.484157286656419</v>
      </c>
      <c r="AY186" s="60"/>
      <c r="AZ186" s="65">
        <f>IF(AX186,AX186/AX$219*100,0)</f>
        <v>35.681336640388281</v>
      </c>
      <c r="BA186" s="60"/>
      <c r="BB186" s="69">
        <v>0</v>
      </c>
      <c r="BC186" s="60"/>
      <c r="BD186" s="65">
        <f>(BB186/$BL186)</f>
        <v>0</v>
      </c>
      <c r="BE186" s="60"/>
      <c r="BF186" s="65">
        <f>IF(BD186,BD186/BD$219*100,0)</f>
        <v>0</v>
      </c>
      <c r="BG186" s="60"/>
      <c r="BH186" s="69">
        <f>(E186+K186+Q186+W186+AC186+AJ186+AP186+AV186+BB186)</f>
        <v>159734018</v>
      </c>
      <c r="BI186" s="60"/>
      <c r="BJ186" s="47">
        <v>69</v>
      </c>
      <c r="BK186" s="60"/>
      <c r="BL186" s="96">
        <v>60501</v>
      </c>
      <c r="BM186" s="60"/>
      <c r="BN186" s="96">
        <f>IF(E186,BL186,0)</f>
        <v>60501</v>
      </c>
      <c r="BO186" s="60"/>
      <c r="BP186" s="96">
        <f>IF(K186,BL186,0)</f>
        <v>60501</v>
      </c>
      <c r="BQ186" s="60"/>
      <c r="BR186" s="96">
        <f>IF(Q186,BL186,0)</f>
        <v>60501</v>
      </c>
      <c r="BS186" s="60"/>
      <c r="BT186" s="96">
        <f>IF(W186,BL186,0)</f>
        <v>60501</v>
      </c>
      <c r="BU186" s="60"/>
      <c r="BV186" s="96">
        <f>IF(AC186,BL186,0)</f>
        <v>60501</v>
      </c>
      <c r="BW186" s="60"/>
      <c r="BX186" s="96">
        <f>IF(AJ186,BL186,0)</f>
        <v>60501</v>
      </c>
      <c r="BY186" s="60"/>
      <c r="BZ186" s="96">
        <f>IF(AP186,BL186,0)</f>
        <v>60501</v>
      </c>
      <c r="CA186" s="60"/>
      <c r="CB186" s="96">
        <f>IF(AV186,BL186,0)</f>
        <v>60501</v>
      </c>
      <c r="CC186" s="60"/>
      <c r="CD186" s="96">
        <f>IF(BB186,$BL186,0)</f>
        <v>0</v>
      </c>
    </row>
    <row r="187" spans="1:82" ht="8.85" customHeight="1" x14ac:dyDescent="0.3">
      <c r="A187" s="47">
        <v>70</v>
      </c>
      <c r="B187" s="98"/>
      <c r="C187" s="47" t="s">
        <v>193</v>
      </c>
      <c r="D187" s="60"/>
      <c r="E187" s="69">
        <v>7885623</v>
      </c>
      <c r="F187" s="60"/>
      <c r="G187" s="65">
        <f>(E187/$BL187)</f>
        <v>259.96845020274947</v>
      </c>
      <c r="H187" s="60"/>
      <c r="I187" s="65">
        <f>IF(G187,G187/G$219*100,0)</f>
        <v>174.21133536510374</v>
      </c>
      <c r="J187" s="60"/>
      <c r="K187" s="69">
        <v>1934820</v>
      </c>
      <c r="L187" s="60"/>
      <c r="M187" s="65">
        <f>(K187/$BL187)</f>
        <v>63.785975670062307</v>
      </c>
      <c r="N187" s="60"/>
      <c r="O187" s="65">
        <f>IF(M187,M187/M$219*100,0)</f>
        <v>101.12081809825719</v>
      </c>
      <c r="P187" s="60"/>
      <c r="Q187" s="69">
        <v>16056763</v>
      </c>
      <c r="R187" s="60"/>
      <c r="S187" s="65">
        <f>(Q187/$BL187)</f>
        <v>529.34965219398021</v>
      </c>
      <c r="T187" s="60"/>
      <c r="U187" s="65">
        <f>IF(S187,S187/S$219*100,0)</f>
        <v>88.349019411683898</v>
      </c>
      <c r="V187" s="60"/>
      <c r="W187" s="69">
        <v>2416356</v>
      </c>
      <c r="X187" s="60"/>
      <c r="Y187" s="65">
        <f>(W187/$BL187)</f>
        <v>79.660963307289094</v>
      </c>
      <c r="Z187" s="60"/>
      <c r="AA187" s="65">
        <f>IF(Y187,Y187/Y$219*100,0)</f>
        <v>50.347396796793589</v>
      </c>
      <c r="AB187" s="60"/>
      <c r="AC187" s="69">
        <v>7376920</v>
      </c>
      <c r="AD187" s="60"/>
      <c r="AE187" s="65">
        <f>(AC187/$BL187)</f>
        <v>243.19783733887186</v>
      </c>
      <c r="AF187" s="60"/>
      <c r="AG187" s="65">
        <f>IF(AE187,AE187/AE$219*100,0)</f>
        <v>58.032739396176616</v>
      </c>
      <c r="AH187" s="99"/>
      <c r="AI187" s="60"/>
      <c r="AJ187" s="69">
        <v>53278940</v>
      </c>
      <c r="AK187" s="60"/>
      <c r="AL187" s="65">
        <f>(AJ187/$BL187)</f>
        <v>1756.4678732733328</v>
      </c>
      <c r="AM187" s="60"/>
      <c r="AN187" s="65">
        <f>IF(AL187,AL187/AL$219*100,0)</f>
        <v>82.073398431150721</v>
      </c>
      <c r="AO187" s="60"/>
      <c r="AP187" s="69">
        <v>592625</v>
      </c>
      <c r="AQ187" s="60"/>
      <c r="AR187" s="65">
        <f>(AP187/$BL187)</f>
        <v>19.537302607720964</v>
      </c>
      <c r="AS187" s="60"/>
      <c r="AT187" s="65">
        <f>IF(AR187,AR187/AR$219*100,0)</f>
        <v>21.759980032444023</v>
      </c>
      <c r="AU187" s="60"/>
      <c r="AV187" s="69">
        <v>1016663</v>
      </c>
      <c r="AW187" s="60"/>
      <c r="AX187" s="65">
        <f>(AV187/$BL187)</f>
        <v>33.516730953087396</v>
      </c>
      <c r="AY187" s="60"/>
      <c r="AZ187" s="65">
        <f>IF(AX187,AX187/AX$219*100,0)</f>
        <v>19.450892929160759</v>
      </c>
      <c r="BA187" s="60"/>
      <c r="BB187" s="69">
        <v>0</v>
      </c>
      <c r="BC187" s="60"/>
      <c r="BD187" s="65">
        <f>(BB187/$BL187)</f>
        <v>0</v>
      </c>
      <c r="BE187" s="60"/>
      <c r="BF187" s="65">
        <f>IF(BD187,BD187/BD$219*100,0)</f>
        <v>0</v>
      </c>
      <c r="BG187" s="60"/>
      <c r="BH187" s="69">
        <f>(E187+K187+Q187+W187+AC187+AJ187+AP187+AV187+BB187)</f>
        <v>90558710</v>
      </c>
      <c r="BI187" s="60"/>
      <c r="BJ187" s="47">
        <v>70</v>
      </c>
      <c r="BK187" s="60"/>
      <c r="BL187" s="96">
        <v>30333</v>
      </c>
      <c r="BM187" s="60"/>
      <c r="BN187" s="96">
        <f>IF(E187,BL187,0)</f>
        <v>30333</v>
      </c>
      <c r="BO187" s="60"/>
      <c r="BP187" s="96">
        <f>IF(K187,BL187,0)</f>
        <v>30333</v>
      </c>
      <c r="BQ187" s="60"/>
      <c r="BR187" s="96">
        <f>IF(Q187,BL187,0)</f>
        <v>30333</v>
      </c>
      <c r="BS187" s="60"/>
      <c r="BT187" s="96">
        <f>IF(W187,BL187,0)</f>
        <v>30333</v>
      </c>
      <c r="BU187" s="60"/>
      <c r="BV187" s="96">
        <f>IF(AC187,BL187,0)</f>
        <v>30333</v>
      </c>
      <c r="BW187" s="60"/>
      <c r="BX187" s="96">
        <f>IF(AJ187,BL187,0)</f>
        <v>30333</v>
      </c>
      <c r="BY187" s="60"/>
      <c r="BZ187" s="96">
        <f>IF(AP187,BL187,0)</f>
        <v>30333</v>
      </c>
      <c r="CA187" s="60"/>
      <c r="CB187" s="96">
        <f>IF(AV187,BL187,0)</f>
        <v>30333</v>
      </c>
      <c r="CC187" s="60"/>
      <c r="CD187" s="96">
        <f>IF(BB187,$BL187,0)</f>
        <v>0</v>
      </c>
    </row>
    <row r="188" spans="1:82" ht="8.85" customHeight="1" x14ac:dyDescent="0.3">
      <c r="A188" s="71"/>
      <c r="B188" s="60"/>
      <c r="D188" s="60"/>
      <c r="E188" s="92"/>
      <c r="F188" s="60"/>
      <c r="G188" s="60"/>
      <c r="H188" s="60"/>
      <c r="I188" s="60"/>
      <c r="J188" s="60"/>
      <c r="K188" s="92"/>
      <c r="L188" s="60"/>
      <c r="M188" s="60"/>
      <c r="N188" s="60"/>
      <c r="O188" s="60"/>
      <c r="P188" s="60"/>
      <c r="Q188" s="92"/>
      <c r="R188" s="60"/>
      <c r="S188" s="60"/>
      <c r="T188" s="60"/>
      <c r="U188" s="60"/>
      <c r="V188" s="60"/>
      <c r="W188" s="92"/>
      <c r="X188" s="60"/>
      <c r="Y188" s="60"/>
      <c r="Z188" s="60"/>
      <c r="AA188" s="60"/>
      <c r="AB188" s="60"/>
      <c r="AC188" s="92"/>
      <c r="AD188" s="60"/>
      <c r="AE188" s="60"/>
      <c r="AF188" s="60"/>
      <c r="AG188" s="60"/>
      <c r="AH188" s="60"/>
      <c r="AI188" s="60"/>
      <c r="AJ188" s="92"/>
      <c r="AK188" s="60"/>
      <c r="AL188" s="60"/>
      <c r="AM188" s="60"/>
      <c r="AN188" s="60"/>
      <c r="AO188" s="60"/>
      <c r="AP188" s="92"/>
      <c r="AQ188" s="60"/>
      <c r="AR188" s="60"/>
      <c r="AS188" s="60"/>
      <c r="AT188" s="60"/>
      <c r="AU188" s="60"/>
      <c r="AV188" s="92"/>
      <c r="AW188" s="60"/>
      <c r="AX188" s="60"/>
      <c r="AY188" s="60"/>
      <c r="AZ188" s="60"/>
      <c r="BA188" s="60"/>
      <c r="BB188" s="60"/>
      <c r="BC188" s="60"/>
      <c r="BD188" s="60"/>
      <c r="BE188" s="60"/>
      <c r="BF188" s="60"/>
      <c r="BG188" s="60"/>
      <c r="BH188" s="92"/>
      <c r="BI188" s="60"/>
      <c r="BJ188" s="71"/>
      <c r="BK188" s="60"/>
      <c r="BL188" s="92"/>
      <c r="BM188" s="60"/>
      <c r="BN188" s="60"/>
      <c r="BO188" s="60"/>
      <c r="BP188" s="60"/>
      <c r="BQ188" s="60"/>
      <c r="BR188" s="60"/>
      <c r="BS188" s="60"/>
      <c r="BT188" s="60"/>
      <c r="BU188" s="60"/>
      <c r="BV188" s="60"/>
      <c r="BW188" s="60"/>
      <c r="BX188" s="60"/>
      <c r="BY188" s="60"/>
      <c r="BZ188" s="60"/>
      <c r="CA188" s="60"/>
      <c r="CB188" s="60"/>
      <c r="CC188" s="60"/>
      <c r="CD188" s="60"/>
    </row>
    <row r="189" spans="1:82" ht="8.85" customHeight="1" x14ac:dyDescent="0.3">
      <c r="A189" s="47">
        <v>71</v>
      </c>
      <c r="B189" s="98"/>
      <c r="C189" s="47" t="s">
        <v>194</v>
      </c>
      <c r="D189" s="60"/>
      <c r="E189" s="69">
        <v>6357026</v>
      </c>
      <c r="F189" s="60"/>
      <c r="G189" s="65">
        <f>(E189/$BL189)</f>
        <v>283.58058616228755</v>
      </c>
      <c r="H189" s="60"/>
      <c r="I189" s="65">
        <f>IF(G189,G189/G$219*100,0)</f>
        <v>190.03441594709508</v>
      </c>
      <c r="J189" s="60"/>
      <c r="K189" s="69">
        <v>1658324</v>
      </c>
      <c r="L189" s="60"/>
      <c r="M189" s="65">
        <f>(K189/$BL189)</f>
        <v>73.976178792880404</v>
      </c>
      <c r="N189" s="60"/>
      <c r="O189" s="65">
        <f>IF(M189,M189/M$219*100,0)</f>
        <v>117.27549262572413</v>
      </c>
      <c r="P189" s="60"/>
      <c r="Q189" s="69">
        <v>7382605</v>
      </c>
      <c r="R189" s="60"/>
      <c r="S189" s="65">
        <f>(Q189/$BL189)</f>
        <v>329.33064192354016</v>
      </c>
      <c r="T189" s="60"/>
      <c r="U189" s="65">
        <f>IF(S189,S189/S$219*100,0)</f>
        <v>54.965634067334626</v>
      </c>
      <c r="V189" s="60"/>
      <c r="W189" s="69">
        <v>2295939</v>
      </c>
      <c r="X189" s="60"/>
      <c r="Y189" s="65">
        <f>(W189/$BL189)</f>
        <v>102.41954766471873</v>
      </c>
      <c r="Z189" s="60"/>
      <c r="AA189" s="65">
        <f>IF(Y189,Y189/Y$219*100,0)</f>
        <v>64.731298642880901</v>
      </c>
      <c r="AB189" s="60"/>
      <c r="AC189" s="69">
        <v>6935360</v>
      </c>
      <c r="AD189" s="60"/>
      <c r="AE189" s="65">
        <f>(AC189/$BL189)</f>
        <v>309.37948878083597</v>
      </c>
      <c r="AF189" s="60"/>
      <c r="AG189" s="65">
        <f>IF(AE189,AE189/AE$219*100,0)</f>
        <v>73.82524221185119</v>
      </c>
      <c r="AH189" s="99"/>
      <c r="AI189" s="60"/>
      <c r="AJ189" s="69">
        <v>25055484</v>
      </c>
      <c r="AK189" s="60"/>
      <c r="AL189" s="65">
        <f>(AJ189/$BL189)</f>
        <v>1117.7001382879066</v>
      </c>
      <c r="AM189" s="60"/>
      <c r="AN189" s="65">
        <f>IF(AL189,AL189/AL$219*100,0)</f>
        <v>52.226089740714841</v>
      </c>
      <c r="AO189" s="60"/>
      <c r="AP189" s="69">
        <v>423721</v>
      </c>
      <c r="AQ189" s="60"/>
      <c r="AR189" s="65">
        <f>(AP189/$BL189)</f>
        <v>18.901770977383237</v>
      </c>
      <c r="AS189" s="60"/>
      <c r="AT189" s="65">
        <f>IF(AR189,AR189/AR$219*100,0)</f>
        <v>21.052146619418501</v>
      </c>
      <c r="AU189" s="60"/>
      <c r="AV189" s="69">
        <v>915445</v>
      </c>
      <c r="AW189" s="60"/>
      <c r="AX189" s="65">
        <f>(AV189/$BL189)</f>
        <v>40.83708792434313</v>
      </c>
      <c r="AY189" s="60"/>
      <c r="AZ189" s="65">
        <f>IF(AX189,AX189/AX$219*100,0)</f>
        <v>23.699143746056578</v>
      </c>
      <c r="BA189" s="60"/>
      <c r="BB189" s="69">
        <v>0</v>
      </c>
      <c r="BC189" s="60"/>
      <c r="BD189" s="65">
        <f>(BB189/$BL189)</f>
        <v>0</v>
      </c>
      <c r="BE189" s="60"/>
      <c r="BF189" s="65">
        <f>IF(BD189,BD189/BD$219*100,0)</f>
        <v>0</v>
      </c>
      <c r="BG189" s="60"/>
      <c r="BH189" s="69">
        <f>(E189+K189+Q189+W189+AC189+AJ189+AP189+AV189+BB189)</f>
        <v>51023904</v>
      </c>
      <c r="BI189" s="60"/>
      <c r="BJ189" s="47">
        <v>71</v>
      </c>
      <c r="BK189" s="60"/>
      <c r="BL189" s="96">
        <v>22417</v>
      </c>
      <c r="BM189" s="60"/>
      <c r="BN189" s="96">
        <f>IF(E189,BL189,0)</f>
        <v>22417</v>
      </c>
      <c r="BO189" s="60"/>
      <c r="BP189" s="96">
        <f>IF(K189,BL189,0)</f>
        <v>22417</v>
      </c>
      <c r="BQ189" s="60"/>
      <c r="BR189" s="96">
        <f>IF(Q189,BL189,0)</f>
        <v>22417</v>
      </c>
      <c r="BS189" s="60"/>
      <c r="BT189" s="96">
        <f>IF(W189,BL189,0)</f>
        <v>22417</v>
      </c>
      <c r="BU189" s="60"/>
      <c r="BV189" s="96">
        <f>IF(AC189,BL189,0)</f>
        <v>22417</v>
      </c>
      <c r="BW189" s="60"/>
      <c r="BX189" s="96">
        <f>IF(AJ189,BL189,0)</f>
        <v>22417</v>
      </c>
      <c r="BY189" s="60"/>
      <c r="BZ189" s="96">
        <f>IF(AP189,BL189,0)</f>
        <v>22417</v>
      </c>
      <c r="CA189" s="60"/>
      <c r="CB189" s="96">
        <f>IF(AV189,BL189,0)</f>
        <v>22417</v>
      </c>
      <c r="CC189" s="60"/>
      <c r="CD189" s="96">
        <f>IF(BB189,$BL189,0)</f>
        <v>0</v>
      </c>
    </row>
    <row r="190" spans="1:82" ht="8.85" customHeight="1" x14ac:dyDescent="0.3">
      <c r="A190" s="47">
        <v>72</v>
      </c>
      <c r="B190" s="98"/>
      <c r="C190" s="47" t="s">
        <v>195</v>
      </c>
      <c r="D190" s="60"/>
      <c r="E190" s="69">
        <v>5825449</v>
      </c>
      <c r="F190" s="60"/>
      <c r="G190" s="65">
        <f>(E190/$BL190)</f>
        <v>135.44405952104162</v>
      </c>
      <c r="H190" s="60"/>
      <c r="I190" s="65">
        <f>IF(G190,G190/G$219*100,0)</f>
        <v>90.764438754121173</v>
      </c>
      <c r="J190" s="60"/>
      <c r="K190" s="69">
        <v>2637192</v>
      </c>
      <c r="L190" s="60"/>
      <c r="M190" s="65">
        <f>(K190/$BL190)</f>
        <v>61.315787026272957</v>
      </c>
      <c r="N190" s="60"/>
      <c r="O190" s="65">
        <f>IF(M190,M190/M$219*100,0)</f>
        <v>97.204792766779192</v>
      </c>
      <c r="P190" s="60"/>
      <c r="Q190" s="69">
        <v>25746777</v>
      </c>
      <c r="R190" s="60"/>
      <c r="S190" s="65">
        <f>(Q190/$BL190)</f>
        <v>598.62304115322013</v>
      </c>
      <c r="T190" s="60"/>
      <c r="U190" s="65">
        <f>IF(S190,S190/S$219*100,0)</f>
        <v>99.910821635425165</v>
      </c>
      <c r="V190" s="60"/>
      <c r="W190" s="69">
        <v>2621584</v>
      </c>
      <c r="X190" s="60"/>
      <c r="Y190" s="65">
        <f>(W190/$BL190)</f>
        <v>60.952894675656822</v>
      </c>
      <c r="Z190" s="60"/>
      <c r="AA190" s="65">
        <f>IF(Y190,Y190/Y$219*100,0)</f>
        <v>38.523505701413725</v>
      </c>
      <c r="AB190" s="60"/>
      <c r="AC190" s="69">
        <v>8278714</v>
      </c>
      <c r="AD190" s="60"/>
      <c r="AE190" s="65">
        <f>(AC190/$BL190)</f>
        <v>192.4834689607068</v>
      </c>
      <c r="AF190" s="60"/>
      <c r="AG190" s="65">
        <f>IF(AE190,AE190/AE$219*100,0)</f>
        <v>45.93109508907348</v>
      </c>
      <c r="AH190" s="99"/>
      <c r="AI190" s="60"/>
      <c r="AJ190" s="69">
        <v>76938160</v>
      </c>
      <c r="AK190" s="60"/>
      <c r="AL190" s="65">
        <f>(AJ190/$BL190)</f>
        <v>1788.8435247616833</v>
      </c>
      <c r="AM190" s="60"/>
      <c r="AN190" s="65">
        <f>IF(AL190,AL190/AL$219*100,0)</f>
        <v>83.586195667299179</v>
      </c>
      <c r="AO190" s="60"/>
      <c r="AP190" s="69">
        <v>1938146</v>
      </c>
      <c r="AQ190" s="60"/>
      <c r="AR190" s="65">
        <f>(AP190/$BL190)</f>
        <v>45.062683096954196</v>
      </c>
      <c r="AS190" s="60"/>
      <c r="AT190" s="65">
        <f>IF(AR190,AR190/AR$219*100,0)</f>
        <v>50.189276589828033</v>
      </c>
      <c r="AU190" s="60"/>
      <c r="AV190" s="69">
        <v>1429098</v>
      </c>
      <c r="AW190" s="60"/>
      <c r="AX190" s="65">
        <f>(AV190/$BL190)</f>
        <v>33.22710997442455</v>
      </c>
      <c r="AY190" s="60"/>
      <c r="AZ190" s="65">
        <f>IF(AX190,AX190/AX$219*100,0)</f>
        <v>19.282816076621213</v>
      </c>
      <c r="BA190" s="60"/>
      <c r="BB190" s="69">
        <v>0</v>
      </c>
      <c r="BC190" s="60"/>
      <c r="BD190" s="65">
        <f>(BB190/$BL190)</f>
        <v>0</v>
      </c>
      <c r="BE190" s="60"/>
      <c r="BF190" s="65">
        <f>IF(BD190,BD190/BD$219*100,0)</f>
        <v>0</v>
      </c>
      <c r="BG190" s="60"/>
      <c r="BH190" s="69">
        <f>(E190+K190+Q190+W190+AC190+AJ190+AP190+AV190+BB190)</f>
        <v>125415120</v>
      </c>
      <c r="BI190" s="60"/>
      <c r="BJ190" s="47">
        <v>72</v>
      </c>
      <c r="BK190" s="60"/>
      <c r="BL190" s="96">
        <v>43010</v>
      </c>
      <c r="BM190" s="60"/>
      <c r="BN190" s="96">
        <f>IF(E190,BL190,0)</f>
        <v>43010</v>
      </c>
      <c r="BO190" s="60"/>
      <c r="BP190" s="96">
        <f>IF(K190,BL190,0)</f>
        <v>43010</v>
      </c>
      <c r="BQ190" s="60"/>
      <c r="BR190" s="96">
        <f>IF(Q190,BL190,0)</f>
        <v>43010</v>
      </c>
      <c r="BS190" s="60"/>
      <c r="BT190" s="96">
        <f>IF(W190,BL190,0)</f>
        <v>43010</v>
      </c>
      <c r="BU190" s="60"/>
      <c r="BV190" s="96">
        <f>IF(AC190,BL190,0)</f>
        <v>43010</v>
      </c>
      <c r="BW190" s="60"/>
      <c r="BX190" s="96">
        <f>IF(AJ190,BL190,0)</f>
        <v>43010</v>
      </c>
      <c r="BY190" s="60"/>
      <c r="BZ190" s="96">
        <f>IF(AP190,BL190,0)</f>
        <v>43010</v>
      </c>
      <c r="CA190" s="60"/>
      <c r="CB190" s="96">
        <f>IF(AV190,BL190,0)</f>
        <v>43010</v>
      </c>
      <c r="CC190" s="60"/>
      <c r="CD190" s="96">
        <f>IF(BB190,$BL190,0)</f>
        <v>0</v>
      </c>
    </row>
    <row r="191" spans="1:82" ht="8.85" customHeight="1" x14ac:dyDescent="0.3">
      <c r="A191" s="47">
        <v>73</v>
      </c>
      <c r="B191" s="98"/>
      <c r="C191" s="47" t="s">
        <v>196</v>
      </c>
      <c r="D191" s="60"/>
      <c r="E191" s="69">
        <v>45983000</v>
      </c>
      <c r="F191" s="60"/>
      <c r="G191" s="65">
        <f>(E191/$BL191)</f>
        <v>95.360055080422399</v>
      </c>
      <c r="H191" s="60"/>
      <c r="I191" s="65">
        <f>IF(G191,G191/G$219*100,0)</f>
        <v>63.903148720907865</v>
      </c>
      <c r="J191" s="60"/>
      <c r="K191" s="69">
        <v>25128000</v>
      </c>
      <c r="L191" s="60"/>
      <c r="M191" s="65">
        <f>(K191/$BL191)</f>
        <v>52.110724921402557</v>
      </c>
      <c r="N191" s="60"/>
      <c r="O191" s="65">
        <f>IF(M191,M191/M$219*100,0)</f>
        <v>82.611876362952216</v>
      </c>
      <c r="P191" s="60"/>
      <c r="Q191" s="69">
        <v>359094000</v>
      </c>
      <c r="R191" s="60"/>
      <c r="S191" s="65">
        <f>(Q191/$BL191)</f>
        <v>744.69311743577407</v>
      </c>
      <c r="T191" s="60"/>
      <c r="U191" s="65">
        <f>IF(S191,S191/S$219*100,0)</f>
        <v>124.29007257375282</v>
      </c>
      <c r="V191" s="60"/>
      <c r="W191" s="69">
        <v>57408000</v>
      </c>
      <c r="X191" s="60"/>
      <c r="Y191" s="65">
        <f>(W191/$BL191)</f>
        <v>119.05334671632752</v>
      </c>
      <c r="Z191" s="60"/>
      <c r="AA191" s="65">
        <f>IF(Y191,Y191/Y$219*100,0)</f>
        <v>75.24420793144894</v>
      </c>
      <c r="AB191" s="60"/>
      <c r="AC191" s="69">
        <v>153498000</v>
      </c>
      <c r="AD191" s="60"/>
      <c r="AE191" s="65">
        <f>(AC191/$BL191)</f>
        <v>318.32585378802332</v>
      </c>
      <c r="AF191" s="60"/>
      <c r="AG191" s="65">
        <f>IF(AE191,AE191/AE$219*100,0)</f>
        <v>75.960055887359943</v>
      </c>
      <c r="AH191" s="99"/>
      <c r="AI191" s="60"/>
      <c r="AJ191" s="69">
        <v>1182464000</v>
      </c>
      <c r="AK191" s="60"/>
      <c r="AL191" s="65">
        <f>(AJ191/$BL191)</f>
        <v>2452.206949755705</v>
      </c>
      <c r="AM191" s="60"/>
      <c r="AN191" s="65">
        <f>IF(AL191,AL191/AL$219*100,0)</f>
        <v>114.58277209925237</v>
      </c>
      <c r="AO191" s="60"/>
      <c r="AP191" s="69">
        <v>53841000</v>
      </c>
      <c r="AQ191" s="60"/>
      <c r="AR191" s="65">
        <f>(AP191/$BL191)</f>
        <v>111.65606257932328</v>
      </c>
      <c r="AS191" s="60"/>
      <c r="AT191" s="65">
        <f>IF(AR191,AR191/AR$219*100,0)</f>
        <v>124.35870708514418</v>
      </c>
      <c r="AU191" s="60"/>
      <c r="AV191" s="69">
        <v>79872000</v>
      </c>
      <c r="AW191" s="60"/>
      <c r="AX191" s="65">
        <f>(AV191/$BL191)</f>
        <v>165.63943890967309</v>
      </c>
      <c r="AY191" s="60"/>
      <c r="AZ191" s="65">
        <f>IF(AX191,AX191/AX$219*100,0)</f>
        <v>96.126170406888576</v>
      </c>
      <c r="BA191" s="60"/>
      <c r="BB191" s="69">
        <v>0</v>
      </c>
      <c r="BC191" s="60"/>
      <c r="BD191" s="65">
        <f>(BB191/$BL191)</f>
        <v>0</v>
      </c>
      <c r="BE191" s="60"/>
      <c r="BF191" s="65">
        <f>IF(BD191,BD191/BD$219*100,0)</f>
        <v>0</v>
      </c>
      <c r="BG191" s="60"/>
      <c r="BH191" s="69">
        <f>(E191+K191+Q191+W191+AC191+AJ191+AP191+AV191+BB191)</f>
        <v>1957288000</v>
      </c>
      <c r="BI191" s="60"/>
      <c r="BJ191" s="47">
        <v>73</v>
      </c>
      <c r="BK191" s="60"/>
      <c r="BL191" s="96">
        <v>482204</v>
      </c>
      <c r="BM191" s="60"/>
      <c r="BN191" s="96">
        <f>IF(E191,BL191,0)</f>
        <v>482204</v>
      </c>
      <c r="BO191" s="60"/>
      <c r="BP191" s="96">
        <f>IF(K191,BL191,0)</f>
        <v>482204</v>
      </c>
      <c r="BQ191" s="60"/>
      <c r="BR191" s="96">
        <f>IF(Q191,BL191,0)</f>
        <v>482204</v>
      </c>
      <c r="BS191" s="60"/>
      <c r="BT191" s="96">
        <f>IF(W191,BL191,0)</f>
        <v>482204</v>
      </c>
      <c r="BU191" s="60"/>
      <c r="BV191" s="96">
        <f>IF(AC191,BL191,0)</f>
        <v>482204</v>
      </c>
      <c r="BW191" s="60"/>
      <c r="BX191" s="96">
        <f>IF(AJ191,BL191,0)</f>
        <v>482204</v>
      </c>
      <c r="BY191" s="60"/>
      <c r="BZ191" s="96">
        <f>IF(AP191,BL191,0)</f>
        <v>482204</v>
      </c>
      <c r="CA191" s="60"/>
      <c r="CB191" s="96">
        <f>IF(AV191,BL191,0)</f>
        <v>482204</v>
      </c>
      <c r="CC191" s="60"/>
      <c r="CD191" s="96">
        <f>IF(BB191,$BL191,0)</f>
        <v>0</v>
      </c>
    </row>
    <row r="192" spans="1:82" ht="8.85" customHeight="1" x14ac:dyDescent="0.3">
      <c r="A192" s="47">
        <v>74</v>
      </c>
      <c r="B192" s="98"/>
      <c r="C192" s="47" t="s">
        <v>197</v>
      </c>
      <c r="D192" s="60"/>
      <c r="E192" s="69">
        <v>3115746</v>
      </c>
      <c r="F192" s="60"/>
      <c r="G192" s="65">
        <f>(E192/$BL192)</f>
        <v>92.181834319526629</v>
      </c>
      <c r="H192" s="60"/>
      <c r="I192" s="65">
        <f>IF(G192,G192/G$219*100,0)</f>
        <v>61.773343806469484</v>
      </c>
      <c r="J192" s="60"/>
      <c r="K192" s="69">
        <v>2947420</v>
      </c>
      <c r="L192" s="60"/>
      <c r="M192" s="65">
        <f>(K192/$BL192)</f>
        <v>87.201775147928998</v>
      </c>
      <c r="N192" s="60"/>
      <c r="O192" s="65">
        <f>IF(M192,M192/M$219*100,0)</f>
        <v>138.24221938988865</v>
      </c>
      <c r="P192" s="60"/>
      <c r="Q192" s="69">
        <v>17283764</v>
      </c>
      <c r="R192" s="60"/>
      <c r="S192" s="65">
        <f>(Q192/$BL192)</f>
        <v>511.35396449704143</v>
      </c>
      <c r="T192" s="60"/>
      <c r="U192" s="65">
        <f>IF(S192,S192/S$219*100,0)</f>
        <v>85.345520013745656</v>
      </c>
      <c r="V192" s="60"/>
      <c r="W192" s="69">
        <v>6797702</v>
      </c>
      <c r="X192" s="60"/>
      <c r="Y192" s="65">
        <f>(W192/$BL192)</f>
        <v>201.11544378698224</v>
      </c>
      <c r="Z192" s="60"/>
      <c r="AA192" s="65">
        <f>IF(Y192,Y192/Y$219*100,0)</f>
        <v>127.10917154299489</v>
      </c>
      <c r="AB192" s="60"/>
      <c r="AC192" s="69">
        <v>23079402</v>
      </c>
      <c r="AD192" s="60"/>
      <c r="AE192" s="65">
        <f>(AC192/$BL192)</f>
        <v>682.82254437869824</v>
      </c>
      <c r="AF192" s="60"/>
      <c r="AG192" s="65">
        <f>IF(AE192,AE192/AE$219*100,0)</f>
        <v>162.93756229644544</v>
      </c>
      <c r="AH192" s="99"/>
      <c r="AI192" s="60"/>
      <c r="AJ192" s="69">
        <v>50460693</v>
      </c>
      <c r="AK192" s="60"/>
      <c r="AL192" s="65">
        <f>(AJ192/$BL192)</f>
        <v>1492.9199112426036</v>
      </c>
      <c r="AM192" s="60"/>
      <c r="AN192" s="65">
        <f>IF(AL192,AL192/AL$219*100,0)</f>
        <v>69.758754239477639</v>
      </c>
      <c r="AO192" s="60"/>
      <c r="AP192" s="69">
        <v>2711349</v>
      </c>
      <c r="AQ192" s="60"/>
      <c r="AR192" s="65">
        <f>(AP192/$BL192)</f>
        <v>80.217426035502953</v>
      </c>
      <c r="AS192" s="60"/>
      <c r="AT192" s="65">
        <f>IF(AR192,AR192/AR$219*100,0)</f>
        <v>89.343427996901795</v>
      </c>
      <c r="AU192" s="60"/>
      <c r="AV192" s="69">
        <v>5971942</v>
      </c>
      <c r="AW192" s="60"/>
      <c r="AX192" s="65">
        <f>(AV192/$BL192)</f>
        <v>176.68467455621303</v>
      </c>
      <c r="AY192" s="60"/>
      <c r="AZ192" s="65">
        <f>IF(AX192,AX192/AX$219*100,0)</f>
        <v>102.53609434126345</v>
      </c>
      <c r="BA192" s="60"/>
      <c r="BB192" s="69">
        <v>0</v>
      </c>
      <c r="BC192" s="60"/>
      <c r="BD192" s="65">
        <f>(BB192/$BL192)</f>
        <v>0</v>
      </c>
      <c r="BE192" s="60"/>
      <c r="BF192" s="65">
        <f>IF(BD192,BD192/BD$219*100,0)</f>
        <v>0</v>
      </c>
      <c r="BG192" s="60"/>
      <c r="BH192" s="69">
        <f>(E192+K192+Q192+W192+AC192+AJ192+AP192+AV192+BB192)</f>
        <v>112368018</v>
      </c>
      <c r="BI192" s="60"/>
      <c r="BJ192" s="47">
        <v>74</v>
      </c>
      <c r="BK192" s="60"/>
      <c r="BL192" s="96">
        <v>33800</v>
      </c>
      <c r="BM192" s="60"/>
      <c r="BN192" s="96">
        <f>IF(E192,BL192,0)</f>
        <v>33800</v>
      </c>
      <c r="BO192" s="60"/>
      <c r="BP192" s="96">
        <f>IF(K192,BL192,0)</f>
        <v>33800</v>
      </c>
      <c r="BQ192" s="60"/>
      <c r="BR192" s="96">
        <f>IF(Q192,BL192,0)</f>
        <v>33800</v>
      </c>
      <c r="BS192" s="60"/>
      <c r="BT192" s="96">
        <f>IF(W192,BL192,0)</f>
        <v>33800</v>
      </c>
      <c r="BU192" s="60"/>
      <c r="BV192" s="96">
        <f>IF(AC192,BL192,0)</f>
        <v>33800</v>
      </c>
      <c r="BW192" s="60"/>
      <c r="BX192" s="96">
        <f>IF(AJ192,BL192,0)</f>
        <v>33800</v>
      </c>
      <c r="BY192" s="60"/>
      <c r="BZ192" s="96">
        <f>IF(AP192,BL192,0)</f>
        <v>33800</v>
      </c>
      <c r="CA192" s="60"/>
      <c r="CB192" s="96">
        <f>IF(AV192,BL192,0)</f>
        <v>33800</v>
      </c>
      <c r="CC192" s="60"/>
      <c r="CD192" s="96">
        <f>IF(BB192,$BL192,0)</f>
        <v>0</v>
      </c>
    </row>
    <row r="193" spans="1:82" ht="8.85" customHeight="1" x14ac:dyDescent="0.3">
      <c r="A193" s="47">
        <v>75</v>
      </c>
      <c r="B193" s="98"/>
      <c r="C193" s="47" t="s">
        <v>198</v>
      </c>
      <c r="D193" s="60"/>
      <c r="E193" s="69">
        <v>1981853</v>
      </c>
      <c r="F193" s="60"/>
      <c r="G193" s="65">
        <f>(E193/$BL193)</f>
        <v>269.71325530756667</v>
      </c>
      <c r="H193" s="60"/>
      <c r="I193" s="65">
        <f>IF(G193,G193/G$219*100,0)</f>
        <v>180.74157204905092</v>
      </c>
      <c r="J193" s="60"/>
      <c r="K193" s="69">
        <v>1523358</v>
      </c>
      <c r="L193" s="60"/>
      <c r="M193" s="65">
        <f>(K193/$BL193)</f>
        <v>207.31600435492652</v>
      </c>
      <c r="N193" s="60"/>
      <c r="O193" s="65">
        <f>IF(M193,M193/M$219*100,0)</f>
        <v>328.66102219192629</v>
      </c>
      <c r="P193" s="60"/>
      <c r="Q193" s="69">
        <v>3818186</v>
      </c>
      <c r="R193" s="60"/>
      <c r="S193" s="65">
        <f>(Q193/$BL193)</f>
        <v>519.6224823081111</v>
      </c>
      <c r="T193" s="60"/>
      <c r="U193" s="65">
        <f>IF(S193,S193/S$219*100,0)</f>
        <v>86.725544422127342</v>
      </c>
      <c r="V193" s="60"/>
      <c r="W193" s="69">
        <v>874996</v>
      </c>
      <c r="X193" s="60"/>
      <c r="Y193" s="65">
        <f>(W193/$BL193)</f>
        <v>119.07947740881873</v>
      </c>
      <c r="Z193" s="60"/>
      <c r="AA193" s="65">
        <f>IF(Y193,Y193/Y$219*100,0)</f>
        <v>75.260723076242684</v>
      </c>
      <c r="AB193" s="60"/>
      <c r="AC193" s="69">
        <v>4160446</v>
      </c>
      <c r="AD193" s="60"/>
      <c r="AE193" s="65">
        <f>(AC193/$BL193)</f>
        <v>566.201143168209</v>
      </c>
      <c r="AF193" s="60"/>
      <c r="AG193" s="65">
        <f>IF(AE193,AE193/AE$219*100,0)</f>
        <v>135.10894565034036</v>
      </c>
      <c r="AH193" s="99"/>
      <c r="AI193" s="60"/>
      <c r="AJ193" s="69">
        <v>14656320</v>
      </c>
      <c r="AK193" s="60"/>
      <c r="AL193" s="65">
        <f>(AJ193/$BL193)</f>
        <v>1994.5998911268373</v>
      </c>
      <c r="AM193" s="60"/>
      <c r="AN193" s="65">
        <f>IF(AL193,AL193/AL$219*100,0)</f>
        <v>93.200447367196475</v>
      </c>
      <c r="AO193" s="60"/>
      <c r="AP193" s="69">
        <v>414939</v>
      </c>
      <c r="AQ193" s="60"/>
      <c r="AR193" s="65">
        <f>(AP193/$BL193)</f>
        <v>56.46965160587915</v>
      </c>
      <c r="AS193" s="60"/>
      <c r="AT193" s="65">
        <f>IF(AR193,AR193/AR$219*100,0)</f>
        <v>62.893968325873132</v>
      </c>
      <c r="AU193" s="60"/>
      <c r="AV193" s="69">
        <v>238462</v>
      </c>
      <c r="AW193" s="60"/>
      <c r="AX193" s="65">
        <f>(AV193/$BL193)</f>
        <v>32.452640174197057</v>
      </c>
      <c r="AY193" s="60"/>
      <c r="AZ193" s="65">
        <f>IF(AX193,AX193/AX$219*100,0)</f>
        <v>18.833365049246904</v>
      </c>
      <c r="BA193" s="60"/>
      <c r="BB193" s="69">
        <v>0</v>
      </c>
      <c r="BC193" s="60"/>
      <c r="BD193" s="65">
        <v>0</v>
      </c>
      <c r="BE193" s="60"/>
      <c r="BF193" s="65">
        <f>IF(BD193,BD193/BD$219*100,0)</f>
        <v>0</v>
      </c>
      <c r="BG193" s="60"/>
      <c r="BH193" s="69">
        <f>(E193+K193+Q193+W193+AC193+AJ193+AP193+AV193+BB193)</f>
        <v>27668560</v>
      </c>
      <c r="BI193" s="60"/>
      <c r="BJ193" s="47">
        <v>75</v>
      </c>
      <c r="BK193" s="60"/>
      <c r="BL193" s="96">
        <v>7348</v>
      </c>
      <c r="BM193" s="60"/>
      <c r="BN193" s="96">
        <f>IF(E193,BL193,0)</f>
        <v>7348</v>
      </c>
      <c r="BO193" s="60"/>
      <c r="BP193" s="96">
        <f>IF(K193,BL193,0)</f>
        <v>7348</v>
      </c>
      <c r="BQ193" s="60"/>
      <c r="BR193" s="96">
        <f>IF(Q193,BL193,0)</f>
        <v>7348</v>
      </c>
      <c r="BS193" s="60"/>
      <c r="BT193" s="96">
        <f>IF(W193,BL193,0)</f>
        <v>7348</v>
      </c>
      <c r="BU193" s="60"/>
      <c r="BV193" s="96">
        <f>IF(AC193,BL193,0)</f>
        <v>7348</v>
      </c>
      <c r="BW193" s="60"/>
      <c r="BX193" s="96">
        <f>IF(AJ193,BL193,0)</f>
        <v>7348</v>
      </c>
      <c r="BY193" s="60"/>
      <c r="BZ193" s="96">
        <f>IF(AP193,BL193,0)</f>
        <v>7348</v>
      </c>
      <c r="CA193" s="60"/>
      <c r="CB193" s="96">
        <f>IF(AV193,BL193,0)</f>
        <v>7348</v>
      </c>
      <c r="CC193" s="60"/>
      <c r="CD193" s="96">
        <f>IF(BB193,$BL193,0)</f>
        <v>0</v>
      </c>
    </row>
    <row r="194" spans="1:82" ht="8.85" customHeight="1" x14ac:dyDescent="0.3">
      <c r="A194" s="71"/>
      <c r="B194" s="60"/>
      <c r="D194" s="60"/>
      <c r="E194" s="92"/>
      <c r="F194" s="60"/>
      <c r="G194" s="60"/>
      <c r="H194" s="60"/>
      <c r="I194" s="60"/>
      <c r="J194" s="60"/>
      <c r="K194" s="92"/>
      <c r="L194" s="60"/>
      <c r="M194" s="60"/>
      <c r="N194" s="60"/>
      <c r="O194" s="60"/>
      <c r="P194" s="60"/>
      <c r="Q194" s="92"/>
      <c r="R194" s="60"/>
      <c r="S194" s="60"/>
      <c r="T194" s="60"/>
      <c r="U194" s="60"/>
      <c r="V194" s="60"/>
      <c r="W194" s="92"/>
      <c r="X194" s="60"/>
      <c r="Y194" s="60"/>
      <c r="Z194" s="60"/>
      <c r="AA194" s="60"/>
      <c r="AB194" s="60"/>
      <c r="AC194" s="92"/>
      <c r="AD194" s="60"/>
      <c r="AE194" s="60"/>
      <c r="AF194" s="60"/>
      <c r="AG194" s="60"/>
      <c r="AH194" s="60"/>
      <c r="AI194" s="60"/>
      <c r="AJ194" s="92"/>
      <c r="AK194" s="60"/>
      <c r="AL194" s="60"/>
      <c r="AM194" s="60"/>
      <c r="AN194" s="60"/>
      <c r="AO194" s="60"/>
      <c r="AP194" s="92"/>
      <c r="AQ194" s="60"/>
      <c r="AR194" s="60"/>
      <c r="AS194" s="60"/>
      <c r="AT194" s="60"/>
      <c r="AU194" s="60"/>
      <c r="AV194" s="92"/>
      <c r="AW194" s="60"/>
      <c r="AX194" s="60"/>
      <c r="AY194" s="60"/>
      <c r="AZ194" s="60"/>
      <c r="BA194" s="60"/>
      <c r="BB194" s="60"/>
      <c r="BC194" s="60"/>
      <c r="BD194" s="60"/>
      <c r="BE194" s="60"/>
      <c r="BF194" s="60"/>
      <c r="BG194" s="60"/>
      <c r="BH194" s="92"/>
      <c r="BI194" s="60"/>
      <c r="BJ194" s="71"/>
      <c r="BK194" s="60"/>
      <c r="BL194" s="92"/>
      <c r="BM194" s="60"/>
      <c r="BN194" s="60"/>
      <c r="BO194" s="60"/>
      <c r="BP194" s="60"/>
      <c r="BQ194" s="60"/>
      <c r="BR194" s="60"/>
      <c r="BS194" s="60"/>
      <c r="BT194" s="60"/>
      <c r="BU194" s="60"/>
      <c r="BV194" s="60"/>
      <c r="BW194" s="60"/>
      <c r="BX194" s="60"/>
      <c r="BY194" s="60"/>
      <c r="BZ194" s="60"/>
      <c r="CA194" s="60"/>
      <c r="CB194" s="60"/>
      <c r="CC194" s="60"/>
      <c r="CD194" s="60"/>
    </row>
    <row r="195" spans="1:82" ht="8.85" customHeight="1" x14ac:dyDescent="0.3">
      <c r="A195" s="47">
        <v>76</v>
      </c>
      <c r="B195" s="98"/>
      <c r="C195" s="47" t="s">
        <v>114</v>
      </c>
      <c r="D195" s="60"/>
      <c r="E195" s="69">
        <v>2641549</v>
      </c>
      <c r="F195" s="60"/>
      <c r="G195" s="65">
        <f>(E195/$BL195)</f>
        <v>296.03821584668833</v>
      </c>
      <c r="H195" s="60"/>
      <c r="I195" s="65">
        <f>IF(G195,G195/G$219*100,0)</f>
        <v>198.38258396944869</v>
      </c>
      <c r="J195" s="60"/>
      <c r="K195" s="69">
        <v>969840</v>
      </c>
      <c r="L195" s="60"/>
      <c r="M195" s="65">
        <f>(K195/$BL195)</f>
        <v>108.68990249915947</v>
      </c>
      <c r="N195" s="60"/>
      <c r="O195" s="65">
        <f>IF(M195,M195/M$219*100,0)</f>
        <v>172.30765453186143</v>
      </c>
      <c r="P195" s="60"/>
      <c r="Q195" s="69">
        <v>2851825</v>
      </c>
      <c r="R195" s="60"/>
      <c r="S195" s="65">
        <f>(Q195/$BL195)</f>
        <v>319.603832791662</v>
      </c>
      <c r="T195" s="60"/>
      <c r="U195" s="65">
        <f>IF(S195,S195/S$219*100,0)</f>
        <v>53.342219288002454</v>
      </c>
      <c r="V195" s="60"/>
      <c r="W195" s="69">
        <v>1126312</v>
      </c>
      <c r="X195" s="60"/>
      <c r="Y195" s="65">
        <f>(W195/$BL195)</f>
        <v>126.2257088423176</v>
      </c>
      <c r="Z195" s="60"/>
      <c r="AA195" s="65">
        <f>IF(Y195,Y195/Y$219*100,0)</f>
        <v>79.77729097407483</v>
      </c>
      <c r="AB195" s="60"/>
      <c r="AC195" s="69">
        <v>2958698</v>
      </c>
      <c r="AD195" s="60"/>
      <c r="AE195" s="65">
        <f>(AC195/$BL195)</f>
        <v>331.58108259553961</v>
      </c>
      <c r="AF195" s="60"/>
      <c r="AG195" s="65">
        <f>IF(AE195,AE195/AE$219*100,0)</f>
        <v>79.123066082847131</v>
      </c>
      <c r="AH195" s="99"/>
      <c r="AI195" s="60"/>
      <c r="AJ195" s="69">
        <v>15984956</v>
      </c>
      <c r="AK195" s="60"/>
      <c r="AL195" s="65">
        <f>(AJ195/$BL195)</f>
        <v>1791.432926145915</v>
      </c>
      <c r="AM195" s="60"/>
      <c r="AN195" s="65">
        <f>IF(AL195,AL195/AL$219*100,0)</f>
        <v>83.707189039702953</v>
      </c>
      <c r="AO195" s="60"/>
      <c r="AP195" s="69">
        <v>147719</v>
      </c>
      <c r="AQ195" s="60"/>
      <c r="AR195" s="65">
        <f>(AP195/$BL195)</f>
        <v>16.554858231536478</v>
      </c>
      <c r="AS195" s="60"/>
      <c r="AT195" s="65">
        <f>IF(AR195,AR195/AR$219*100,0)</f>
        <v>18.438235399794362</v>
      </c>
      <c r="AU195" s="60"/>
      <c r="AV195" s="69">
        <v>1457833</v>
      </c>
      <c r="AW195" s="60"/>
      <c r="AX195" s="65">
        <f>(AV195/$BL195)</f>
        <v>163.37924464866077</v>
      </c>
      <c r="AY195" s="60"/>
      <c r="AZ195" s="65">
        <f>IF(AX195,AX195/AX$219*100,0)</f>
        <v>94.814503209046762</v>
      </c>
      <c r="BA195" s="60"/>
      <c r="BB195" s="69">
        <v>0</v>
      </c>
      <c r="BC195" s="60"/>
      <c r="BD195" s="65">
        <f>(BB195/$BL195)</f>
        <v>0</v>
      </c>
      <c r="BE195" s="60"/>
      <c r="BF195" s="65">
        <f>IF(BD195,BD195/BD$219*100,0)</f>
        <v>0</v>
      </c>
      <c r="BG195" s="60"/>
      <c r="BH195" s="69">
        <f>(E195+K195+Q195+W195+AC195+AJ195+AP195+AV195+BB195)</f>
        <v>28138732</v>
      </c>
      <c r="BI195" s="60"/>
      <c r="BJ195" s="47">
        <v>76</v>
      </c>
      <c r="BK195" s="60"/>
      <c r="BL195" s="96">
        <v>8923</v>
      </c>
      <c r="BM195" s="60"/>
      <c r="BN195" s="96">
        <f>IF(E195,BL195,0)</f>
        <v>8923</v>
      </c>
      <c r="BO195" s="60"/>
      <c r="BP195" s="96">
        <f>IF(K195,BL195,0)</f>
        <v>8923</v>
      </c>
      <c r="BQ195" s="60"/>
      <c r="BR195" s="96">
        <f>IF(Q195,BL195,0)</f>
        <v>8923</v>
      </c>
      <c r="BS195" s="60"/>
      <c r="BT195" s="96">
        <f>IF(W195,BL195,0)</f>
        <v>8923</v>
      </c>
      <c r="BU195" s="60"/>
      <c r="BV195" s="96">
        <f>IF(AC195,BL195,0)</f>
        <v>8923</v>
      </c>
      <c r="BW195" s="60"/>
      <c r="BX195" s="96">
        <f>IF(AJ195,BL195,0)</f>
        <v>8923</v>
      </c>
      <c r="BY195" s="60"/>
      <c r="BZ195" s="96">
        <f>IF(AP195,BL195,0)</f>
        <v>8923</v>
      </c>
      <c r="CA195" s="60"/>
      <c r="CB195" s="96">
        <f>IF(AV195,BL195,0)</f>
        <v>8923</v>
      </c>
      <c r="CC195" s="60"/>
      <c r="CD195" s="96">
        <f>IF(BB195,$BL195,0)</f>
        <v>0</v>
      </c>
    </row>
    <row r="196" spans="1:82" ht="8.85" customHeight="1" x14ac:dyDescent="0.3">
      <c r="A196" s="47">
        <v>77</v>
      </c>
      <c r="B196" s="98"/>
      <c r="C196" s="47" t="s">
        <v>115</v>
      </c>
      <c r="D196" s="60"/>
      <c r="E196" s="69">
        <v>19027196</v>
      </c>
      <c r="F196" s="60"/>
      <c r="G196" s="65">
        <f>(E196/$BL196)</f>
        <v>196.30034355043381</v>
      </c>
      <c r="H196" s="60"/>
      <c r="I196" s="65">
        <f>IF(G196,G196/G$219*100,0)</f>
        <v>131.54575086276381</v>
      </c>
      <c r="J196" s="60"/>
      <c r="K196" s="69">
        <v>5254624</v>
      </c>
      <c r="L196" s="60"/>
      <c r="M196" s="65">
        <f>(K196/$BL196)</f>
        <v>54.211061704959299</v>
      </c>
      <c r="N196" s="60"/>
      <c r="O196" s="65">
        <f>IF(M196,M196/M$219*100,0)</f>
        <v>85.941570258891218</v>
      </c>
      <c r="P196" s="60"/>
      <c r="Q196" s="69">
        <v>53185395</v>
      </c>
      <c r="R196" s="60"/>
      <c r="S196" s="65">
        <f>(Q196/$BL196)</f>
        <v>548.7046704288706</v>
      </c>
      <c r="T196" s="60"/>
      <c r="U196" s="65">
        <f>IF(S196,S196/S$219*100,0)</f>
        <v>91.579392520763051</v>
      </c>
      <c r="V196" s="60"/>
      <c r="W196" s="69">
        <v>21399036</v>
      </c>
      <c r="X196" s="60"/>
      <c r="Y196" s="65">
        <f>(W196/$BL196)</f>
        <v>220.77021324887289</v>
      </c>
      <c r="Z196" s="60"/>
      <c r="AA196" s="65">
        <f>IF(Y196,Y196/Y$219*100,0)</f>
        <v>139.53139738565881</v>
      </c>
      <c r="AB196" s="60"/>
      <c r="AC196" s="69">
        <v>31325674</v>
      </c>
      <c r="AD196" s="60"/>
      <c r="AE196" s="65">
        <f>(AC196/$BL196)</f>
        <v>323.18164842307255</v>
      </c>
      <c r="AF196" s="60"/>
      <c r="AG196" s="65">
        <f>IF(AE196,AE196/AE$219*100,0)</f>
        <v>77.118763002935609</v>
      </c>
      <c r="AH196" s="99"/>
      <c r="AI196" s="60"/>
      <c r="AJ196" s="69">
        <v>170882181</v>
      </c>
      <c r="AK196" s="60"/>
      <c r="AL196" s="65">
        <f>(AJ196/$BL196)</f>
        <v>1762.9623848383869</v>
      </c>
      <c r="AM196" s="60"/>
      <c r="AN196" s="65">
        <f>IF(AL196,AL196/AL$219*100,0)</f>
        <v>82.376863494989934</v>
      </c>
      <c r="AO196" s="60"/>
      <c r="AP196" s="69">
        <v>13007866</v>
      </c>
      <c r="AQ196" s="60"/>
      <c r="AR196" s="65">
        <f>(AP196/$BL196)</f>
        <v>134.19994016238689</v>
      </c>
      <c r="AS196" s="60"/>
      <c r="AT196" s="65">
        <f>IF(AR196,AR196/AR$219*100,0)</f>
        <v>149.46730758701</v>
      </c>
      <c r="AU196" s="60"/>
      <c r="AV196" s="69">
        <v>5777858</v>
      </c>
      <c r="AW196" s="60"/>
      <c r="AX196" s="65">
        <f>(AV196/$BL196)</f>
        <v>59.609177851829692</v>
      </c>
      <c r="AY196" s="60"/>
      <c r="AZ196" s="65">
        <f>IF(AX196,AX196/AX$219*100,0)</f>
        <v>34.593222638988827</v>
      </c>
      <c r="BA196" s="60"/>
      <c r="BB196" s="69">
        <v>0</v>
      </c>
      <c r="BC196" s="60"/>
      <c r="BD196" s="65">
        <f>(BB196/$BL196)</f>
        <v>0</v>
      </c>
      <c r="BE196" s="60"/>
      <c r="BF196" s="65">
        <f>IF(BD196,BD196/BD$219*100,0)</f>
        <v>0</v>
      </c>
      <c r="BG196" s="60"/>
      <c r="BH196" s="69">
        <f>(E196+K196+Q196+W196+AC196+AJ196+AP196+AV196+BB196)</f>
        <v>319859830</v>
      </c>
      <c r="BI196" s="60"/>
      <c r="BJ196" s="47">
        <v>77</v>
      </c>
      <c r="BK196" s="60"/>
      <c r="BL196" s="96">
        <v>96929</v>
      </c>
      <c r="BM196" s="60"/>
      <c r="BN196" s="96">
        <f>IF(E196,BL196,0)</f>
        <v>96929</v>
      </c>
      <c r="BO196" s="60"/>
      <c r="BP196" s="96">
        <f>IF(K196,BL196,0)</f>
        <v>96929</v>
      </c>
      <c r="BQ196" s="60"/>
      <c r="BR196" s="96">
        <f>IF(Q196,BL196,0)</f>
        <v>96929</v>
      </c>
      <c r="BS196" s="60"/>
      <c r="BT196" s="96">
        <f>IF(W196,BL196,0)</f>
        <v>96929</v>
      </c>
      <c r="BU196" s="60"/>
      <c r="BV196" s="96">
        <f>IF(AC196,BL196,0)</f>
        <v>96929</v>
      </c>
      <c r="BW196" s="60"/>
      <c r="BX196" s="96">
        <f>IF(AJ196,BL196,0)</f>
        <v>96929</v>
      </c>
      <c r="BY196" s="60"/>
      <c r="BZ196" s="96">
        <f>IF(AP196,BL196,0)</f>
        <v>96929</v>
      </c>
      <c r="CA196" s="60"/>
      <c r="CB196" s="96">
        <f>IF(AV196,BL196,0)</f>
        <v>96929</v>
      </c>
      <c r="CC196" s="60"/>
      <c r="CD196" s="96">
        <f>IF(BB196,$BL196,0)</f>
        <v>0</v>
      </c>
    </row>
    <row r="197" spans="1:82" ht="8.85" customHeight="1" x14ac:dyDescent="0.3">
      <c r="A197" s="47">
        <v>78</v>
      </c>
      <c r="B197" s="98"/>
      <c r="C197" s="47" t="s">
        <v>199</v>
      </c>
      <c r="D197" s="60"/>
      <c r="E197" s="69">
        <v>3084882</v>
      </c>
      <c r="F197" s="60"/>
      <c r="G197" s="65">
        <f>(E197/$BL197)</f>
        <v>136.19788079470197</v>
      </c>
      <c r="H197" s="60"/>
      <c r="I197" s="65">
        <f>IF(G197,G197/G$219*100,0)</f>
        <v>91.269593170391971</v>
      </c>
      <c r="J197" s="60"/>
      <c r="K197" s="69">
        <v>1742144</v>
      </c>
      <c r="L197" s="60"/>
      <c r="M197" s="65">
        <f>(K197/$BL197)</f>
        <v>76.915849889624724</v>
      </c>
      <c r="N197" s="60"/>
      <c r="O197" s="65">
        <f>IF(M197,M197/M$219*100,0)</f>
        <v>121.93579519411621</v>
      </c>
      <c r="P197" s="60"/>
      <c r="Q197" s="69">
        <v>13889834</v>
      </c>
      <c r="R197" s="60"/>
      <c r="S197" s="65">
        <f>(Q197/$BL197)</f>
        <v>613.23770419426046</v>
      </c>
      <c r="T197" s="60"/>
      <c r="U197" s="65">
        <f>IF(S197,S197/S$219*100,0)</f>
        <v>102.35002442578597</v>
      </c>
      <c r="V197" s="60"/>
      <c r="W197" s="69">
        <v>5010617</v>
      </c>
      <c r="X197" s="60"/>
      <c r="Y197" s="65">
        <f>(W197/$BL197)</f>
        <v>221.219293598234</v>
      </c>
      <c r="Z197" s="60"/>
      <c r="AA197" s="65">
        <f>IF(Y197,Y197/Y$219*100,0)</f>
        <v>139.81522556955497</v>
      </c>
      <c r="AB197" s="60"/>
      <c r="AC197" s="69">
        <v>10349450</v>
      </c>
      <c r="AD197" s="60"/>
      <c r="AE197" s="65">
        <f>(AC197/$BL197)</f>
        <v>456.92935982339958</v>
      </c>
      <c r="AF197" s="60"/>
      <c r="AG197" s="65">
        <f>IF(AE197,AE197/AE$219*100,0)</f>
        <v>109.03412115521638</v>
      </c>
      <c r="AH197" s="99"/>
      <c r="AI197" s="60"/>
      <c r="AJ197" s="69">
        <v>35390986</v>
      </c>
      <c r="AK197" s="60"/>
      <c r="AL197" s="65">
        <f>(AJ197/$BL197)</f>
        <v>1562.5159381898454</v>
      </c>
      <c r="AM197" s="60"/>
      <c r="AN197" s="65">
        <f>IF(AL197,AL197/AL$219*100,0)</f>
        <v>73.010725161223732</v>
      </c>
      <c r="AO197" s="60"/>
      <c r="AP197" s="69">
        <v>1656547</v>
      </c>
      <c r="AQ197" s="60"/>
      <c r="AR197" s="65">
        <f>(AP197/$BL197)</f>
        <v>73.136732891832224</v>
      </c>
      <c r="AS197" s="60"/>
      <c r="AT197" s="65">
        <f>IF(AR197,AR197/AR$219*100,0)</f>
        <v>81.457193928886227</v>
      </c>
      <c r="AU197" s="60"/>
      <c r="AV197" s="69">
        <v>3268064</v>
      </c>
      <c r="AW197" s="60"/>
      <c r="AX197" s="65">
        <f>(AV197/$BL197)</f>
        <v>144.28538631346578</v>
      </c>
      <c r="AY197" s="60"/>
      <c r="AZ197" s="65">
        <f>IF(AX197,AX197/AX$219*100,0)</f>
        <v>83.733691222869737</v>
      </c>
      <c r="BA197" s="60"/>
      <c r="BB197" s="69">
        <v>1923796</v>
      </c>
      <c r="BC197" s="60"/>
      <c r="BD197" s="65">
        <f>(BB197/$BL197)</f>
        <v>84.93580573951435</v>
      </c>
      <c r="BE197" s="60"/>
      <c r="BF197" s="65">
        <f>IF(BD197,BD197/BD$219*100,0)</f>
        <v>249.82371457658809</v>
      </c>
      <c r="BG197" s="60"/>
      <c r="BH197" s="69">
        <f>(E197+K197+Q197+W197+AC197+AJ197+AP197+AV197+BB197)</f>
        <v>76316320</v>
      </c>
      <c r="BI197" s="60"/>
      <c r="BJ197" s="47">
        <v>78</v>
      </c>
      <c r="BK197" s="60"/>
      <c r="BL197" s="96">
        <v>22650</v>
      </c>
      <c r="BM197" s="60"/>
      <c r="BN197" s="96">
        <f>IF(E197,BL197,0)</f>
        <v>22650</v>
      </c>
      <c r="BO197" s="60"/>
      <c r="BP197" s="96">
        <f>IF(K197,BL197,0)</f>
        <v>22650</v>
      </c>
      <c r="BQ197" s="60"/>
      <c r="BR197" s="96">
        <f>IF(Q197,BL197,0)</f>
        <v>22650</v>
      </c>
      <c r="BS197" s="60"/>
      <c r="BT197" s="96">
        <f>IF(W197,BL197,0)</f>
        <v>22650</v>
      </c>
      <c r="BU197" s="60"/>
      <c r="BV197" s="96">
        <f>IF(AC197,BL197,0)</f>
        <v>22650</v>
      </c>
      <c r="BW197" s="60"/>
      <c r="BX197" s="96">
        <f>IF(AJ197,BL197,0)</f>
        <v>22650</v>
      </c>
      <c r="BY197" s="60"/>
      <c r="BZ197" s="96">
        <f>IF(AP197,BL197,0)</f>
        <v>22650</v>
      </c>
      <c r="CA197" s="60"/>
      <c r="CB197" s="96">
        <f>IF(AV197,BL197,0)</f>
        <v>22650</v>
      </c>
      <c r="CC197" s="60"/>
      <c r="CD197" s="96">
        <f>IF(BB197,$BL197,0)</f>
        <v>22650</v>
      </c>
    </row>
    <row r="198" spans="1:82" ht="8.85" customHeight="1" x14ac:dyDescent="0.3">
      <c r="A198" s="47">
        <v>79</v>
      </c>
      <c r="B198" s="98"/>
      <c r="C198" s="47" t="s">
        <v>200</v>
      </c>
      <c r="D198" s="60"/>
      <c r="E198" s="69">
        <v>6373796</v>
      </c>
      <c r="F198" s="60"/>
      <c r="G198" s="65">
        <f>(E198/$BL198)</f>
        <v>76.098666380123447</v>
      </c>
      <c r="H198" s="60"/>
      <c r="I198" s="65">
        <f>IF(G198,G198/G$219*100,0)</f>
        <v>50.995612272356503</v>
      </c>
      <c r="J198" s="60"/>
      <c r="K198" s="69">
        <v>3947085</v>
      </c>
      <c r="L198" s="60"/>
      <c r="M198" s="65">
        <f>(K198/$BL198)</f>
        <v>47.125434292059168</v>
      </c>
      <c r="N198" s="60"/>
      <c r="O198" s="65">
        <f>IF(M198,M198/M$219*100,0)</f>
        <v>74.708623937930767</v>
      </c>
      <c r="P198" s="60"/>
      <c r="Q198" s="69">
        <v>37267427</v>
      </c>
      <c r="R198" s="60"/>
      <c r="S198" s="65">
        <f>(Q198/$BL198)</f>
        <v>444.94701338395595</v>
      </c>
      <c r="T198" s="60"/>
      <c r="U198" s="65">
        <f>IF(S198,S198/S$219*100,0)</f>
        <v>74.262129312261308</v>
      </c>
      <c r="V198" s="60"/>
      <c r="W198" s="69">
        <v>9550071</v>
      </c>
      <c r="X198" s="60"/>
      <c r="Y198" s="65">
        <f>(W198/$BL198)</f>
        <v>114.02116837995631</v>
      </c>
      <c r="Z198" s="60"/>
      <c r="AA198" s="65">
        <f>IF(Y198,Y198/Y$219*100,0)</f>
        <v>72.063765856248381</v>
      </c>
      <c r="AB198" s="60"/>
      <c r="AC198" s="69">
        <v>30461081</v>
      </c>
      <c r="AD198" s="60"/>
      <c r="AE198" s="65">
        <f>(AC198/$BL198)</f>
        <v>363.68400253113174</v>
      </c>
      <c r="AF198" s="60"/>
      <c r="AG198" s="65">
        <f>IF(AE198,AE198/AE$219*100,0)</f>
        <v>86.783579872213636</v>
      </c>
      <c r="AH198" s="99"/>
      <c r="AI198" s="60"/>
      <c r="AJ198" s="69">
        <v>158570939</v>
      </c>
      <c r="AK198" s="60"/>
      <c r="AL198" s="65">
        <f>(AJ198/$BL198)</f>
        <v>1893.2261064746826</v>
      </c>
      <c r="AM198" s="60"/>
      <c r="AN198" s="65">
        <f>IF(AL198,AL198/AL$219*100,0)</f>
        <v>88.463616625894758</v>
      </c>
      <c r="AO198" s="60"/>
      <c r="AP198" s="69">
        <v>3314854</v>
      </c>
      <c r="AQ198" s="60"/>
      <c r="AR198" s="65">
        <f>(AP198/$BL198)</f>
        <v>39.577038337094216</v>
      </c>
      <c r="AS198" s="60"/>
      <c r="AT198" s="65">
        <f>IF(AR198,AR198/AR$219*100,0)</f>
        <v>44.079552907068404</v>
      </c>
      <c r="AU198" s="60"/>
      <c r="AV198" s="69">
        <v>8379546</v>
      </c>
      <c r="AW198" s="60"/>
      <c r="AX198" s="65">
        <f>(AV198/$BL198)</f>
        <v>100.04591855009133</v>
      </c>
      <c r="AY198" s="60"/>
      <c r="AZ198" s="65">
        <f>IF(AX198,AX198/AX$219*100,0)</f>
        <v>58.060031344975506</v>
      </c>
      <c r="BA198" s="60"/>
      <c r="BB198" s="69">
        <v>0</v>
      </c>
      <c r="BC198" s="60"/>
      <c r="BD198" s="65">
        <f>(BB198/$BL198)</f>
        <v>0</v>
      </c>
      <c r="BE198" s="60"/>
      <c r="BF198" s="65">
        <f>IF(BD198,BD198/BD$219*100,0)</f>
        <v>0</v>
      </c>
      <c r="BG198" s="60"/>
      <c r="BH198" s="69">
        <f>(E198+K198+Q198+W198+AC198+AJ198+AP198+AV198+BB198)</f>
        <v>257864799</v>
      </c>
      <c r="BI198" s="60"/>
      <c r="BJ198" s="47">
        <v>79</v>
      </c>
      <c r="BK198" s="60"/>
      <c r="BL198" s="96">
        <v>83757</v>
      </c>
      <c r="BM198" s="60"/>
      <c r="BN198" s="96">
        <f>IF(E198,BL198,0)</f>
        <v>83757</v>
      </c>
      <c r="BO198" s="60"/>
      <c r="BP198" s="96">
        <f>IF(K198,BL198,0)</f>
        <v>83757</v>
      </c>
      <c r="BQ198" s="60"/>
      <c r="BR198" s="96">
        <f>IF(Q198,BL198,0)</f>
        <v>83757</v>
      </c>
      <c r="BS198" s="60"/>
      <c r="BT198" s="96">
        <f>IF(W198,BL198,0)</f>
        <v>83757</v>
      </c>
      <c r="BU198" s="60"/>
      <c r="BV198" s="96">
        <f>IF(AC198,BL198,0)</f>
        <v>83757</v>
      </c>
      <c r="BW198" s="60"/>
      <c r="BX198" s="96">
        <f>IF(AJ198,BL198,0)</f>
        <v>83757</v>
      </c>
      <c r="BY198" s="60"/>
      <c r="BZ198" s="96">
        <f>IF(AP198,BL198,0)</f>
        <v>83757</v>
      </c>
      <c r="CA198" s="60"/>
      <c r="CB198" s="96">
        <f>IF(AV198,BL198,0)</f>
        <v>83757</v>
      </c>
      <c r="CC198" s="60"/>
      <c r="CD198" s="96">
        <f>IF(BB198,$BL198,0)</f>
        <v>0</v>
      </c>
    </row>
    <row r="199" spans="1:82" ht="8.85" customHeight="1" x14ac:dyDescent="0.3">
      <c r="A199" s="47">
        <v>80</v>
      </c>
      <c r="B199" s="98"/>
      <c r="C199" s="47" t="s">
        <v>201</v>
      </c>
      <c r="D199" s="60"/>
      <c r="E199" s="69">
        <v>2006726</v>
      </c>
      <c r="F199" s="60"/>
      <c r="G199" s="65">
        <f>(E199/$BL199)</f>
        <v>77.837399635390398</v>
      </c>
      <c r="H199" s="60"/>
      <c r="I199" s="65">
        <f>IF(G199,G199/G$219*100,0)</f>
        <v>52.160780745713673</v>
      </c>
      <c r="J199" s="60"/>
      <c r="K199" s="69">
        <v>2558146</v>
      </c>
      <c r="L199" s="60"/>
      <c r="M199" s="65">
        <f>(K199/$BL199)</f>
        <v>99.226019161397929</v>
      </c>
      <c r="N199" s="60"/>
      <c r="O199" s="65">
        <f>IF(M199,M199/M$219*100,0)</f>
        <v>157.30442513154554</v>
      </c>
      <c r="P199" s="60"/>
      <c r="Q199" s="69">
        <v>8330244</v>
      </c>
      <c r="R199" s="60"/>
      <c r="S199" s="65">
        <f>(Q199/$BL199)</f>
        <v>323.11562778790579</v>
      </c>
      <c r="T199" s="60"/>
      <c r="U199" s="65">
        <f>IF(S199,S199/S$219*100,0)</f>
        <v>53.928341604333561</v>
      </c>
      <c r="V199" s="60"/>
      <c r="W199" s="69">
        <v>2790904</v>
      </c>
      <c r="X199" s="60"/>
      <c r="Y199" s="65">
        <f>(W199/$BL199)</f>
        <v>108.254295799232</v>
      </c>
      <c r="Z199" s="60"/>
      <c r="AA199" s="65">
        <f>IF(Y199,Y199/Y$219*100,0)</f>
        <v>68.418981635170425</v>
      </c>
      <c r="AB199" s="60"/>
      <c r="AC199" s="69">
        <v>16556206</v>
      </c>
      <c r="AD199" s="60"/>
      <c r="AE199" s="65">
        <f>(AC199/$BL199)</f>
        <v>642.18633877661841</v>
      </c>
      <c r="AF199" s="60"/>
      <c r="AG199" s="65">
        <f>IF(AE199,AE199/AE$219*100,0)</f>
        <v>153.24080530403438</v>
      </c>
      <c r="AH199" s="99"/>
      <c r="AI199" s="60"/>
      <c r="AJ199" s="69">
        <v>46685010</v>
      </c>
      <c r="AK199" s="60"/>
      <c r="AL199" s="65">
        <f>(AJ199/$BL199)</f>
        <v>1810.8300686552111</v>
      </c>
      <c r="AM199" s="60"/>
      <c r="AN199" s="65">
        <f>IF(AL199,AL199/AL$219*100,0)</f>
        <v>84.613547436469105</v>
      </c>
      <c r="AO199" s="60"/>
      <c r="AP199" s="69">
        <v>538806</v>
      </c>
      <c r="AQ199" s="60"/>
      <c r="AR199" s="65">
        <f>(AP199/$BL199)</f>
        <v>20.899344478491912</v>
      </c>
      <c r="AS199" s="60"/>
      <c r="AT199" s="65">
        <f>IF(AR199,AR199/AR$219*100,0)</f>
        <v>23.276975725575983</v>
      </c>
      <c r="AU199" s="60"/>
      <c r="AV199" s="69">
        <v>3888545</v>
      </c>
      <c r="AW199" s="60"/>
      <c r="AX199" s="65">
        <f>(AV199/$BL199)</f>
        <v>150.82987471393662</v>
      </c>
      <c r="AY199" s="60"/>
      <c r="AZ199" s="65">
        <f>IF(AX199,AX199/AX$219*100,0)</f>
        <v>87.531679258512767</v>
      </c>
      <c r="BA199" s="60"/>
      <c r="BB199" s="69">
        <v>0</v>
      </c>
      <c r="BC199" s="60"/>
      <c r="BD199" s="65">
        <v>0</v>
      </c>
      <c r="BE199" s="60"/>
      <c r="BF199" s="65">
        <f>IF(BD199,BD199/BD$219*100,0)</f>
        <v>0</v>
      </c>
      <c r="BG199" s="60"/>
      <c r="BH199" s="69">
        <f>(E199+K199+Q199+W199+AC199+AJ199+AP199+AV199+BB199)</f>
        <v>83354587</v>
      </c>
      <c r="BI199" s="60"/>
      <c r="BJ199" s="47">
        <v>80</v>
      </c>
      <c r="BK199" s="60"/>
      <c r="BL199" s="96">
        <v>25781</v>
      </c>
      <c r="BM199" s="60"/>
      <c r="BN199" s="96">
        <f>IF(E199,BL199,0)</f>
        <v>25781</v>
      </c>
      <c r="BO199" s="60"/>
      <c r="BP199" s="96">
        <f>IF(K199,BL199,0)</f>
        <v>25781</v>
      </c>
      <c r="BQ199" s="60"/>
      <c r="BR199" s="96">
        <f>IF(Q199,BL199,0)</f>
        <v>25781</v>
      </c>
      <c r="BS199" s="60"/>
      <c r="BT199" s="96">
        <f>IF(W199,BL199,0)</f>
        <v>25781</v>
      </c>
      <c r="BU199" s="60"/>
      <c r="BV199" s="96">
        <f>IF(AC199,BL199,0)</f>
        <v>25781</v>
      </c>
      <c r="BW199" s="60"/>
      <c r="BX199" s="96">
        <f>IF(AJ199,BL199,0)</f>
        <v>25781</v>
      </c>
      <c r="BY199" s="60"/>
      <c r="BZ199" s="96">
        <f>IF(AP199,BL199,0)</f>
        <v>25781</v>
      </c>
      <c r="CA199" s="60"/>
      <c r="CB199" s="96">
        <f>IF(AV199,BL199,0)</f>
        <v>25781</v>
      </c>
      <c r="CC199" s="60"/>
      <c r="CD199" s="96">
        <f>IF(BB199,$BL199,0)</f>
        <v>0</v>
      </c>
    </row>
    <row r="200" spans="1:82" ht="8.85" customHeight="1" x14ac:dyDescent="0.3">
      <c r="A200" s="71"/>
      <c r="B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71"/>
      <c r="BK200" s="60"/>
      <c r="BL200" s="92"/>
      <c r="BM200" s="60"/>
      <c r="BN200" s="60"/>
      <c r="BO200" s="60"/>
      <c r="BP200" s="60"/>
      <c r="BQ200" s="60"/>
      <c r="BR200" s="60"/>
      <c r="BS200" s="60"/>
      <c r="BT200" s="60"/>
      <c r="BU200" s="60"/>
      <c r="BV200" s="60"/>
      <c r="BW200" s="60"/>
      <c r="BX200" s="60"/>
      <c r="BY200" s="60"/>
      <c r="BZ200" s="60"/>
      <c r="CA200" s="60"/>
      <c r="CB200" s="60"/>
      <c r="CC200" s="60"/>
      <c r="CD200" s="60"/>
    </row>
    <row r="201" spans="1:82" ht="8.85" customHeight="1" x14ac:dyDescent="0.3">
      <c r="A201" s="47">
        <v>81</v>
      </c>
      <c r="B201" s="98"/>
      <c r="C201" s="47" t="s">
        <v>202</v>
      </c>
      <c r="D201" s="60"/>
      <c r="E201" s="69">
        <v>4603097</v>
      </c>
      <c r="F201" s="60"/>
      <c r="G201" s="65">
        <f>(E201/$BL201)</f>
        <v>213.3433908045977</v>
      </c>
      <c r="H201" s="60"/>
      <c r="I201" s="65">
        <f>IF(G201,G201/G$219*100,0)</f>
        <v>142.96672144024296</v>
      </c>
      <c r="J201" s="60"/>
      <c r="K201" s="69">
        <v>2204132</v>
      </c>
      <c r="L201" s="60"/>
      <c r="M201" s="65">
        <f>(K201/$BL201)</f>
        <v>102.15665554319614</v>
      </c>
      <c r="N201" s="60"/>
      <c r="O201" s="65">
        <f>IF(M201,M201/M$219*100,0)</f>
        <v>161.95040483731717</v>
      </c>
      <c r="P201" s="60"/>
      <c r="Q201" s="69">
        <v>10188663</v>
      </c>
      <c r="R201" s="60"/>
      <c r="S201" s="65">
        <f>(Q201/$BL201)</f>
        <v>472.22205228031146</v>
      </c>
      <c r="T201" s="60"/>
      <c r="U201" s="65">
        <f>IF(S201,S201/S$219*100,0)</f>
        <v>78.814362285157458</v>
      </c>
      <c r="V201" s="60"/>
      <c r="W201" s="69">
        <v>1884495</v>
      </c>
      <c r="X201" s="60"/>
      <c r="Y201" s="65">
        <f>(W201/$BL201)</f>
        <v>87.342185761957737</v>
      </c>
      <c r="Z201" s="60"/>
      <c r="AA201" s="65">
        <f>IF(Y201,Y201/Y$219*100,0)</f>
        <v>55.202090221951508</v>
      </c>
      <c r="AB201" s="60"/>
      <c r="AC201" s="69">
        <v>7714898</v>
      </c>
      <c r="AD201" s="60"/>
      <c r="AE201" s="65">
        <f>(AC201/$BL201)</f>
        <v>357.56850203930293</v>
      </c>
      <c r="AF201" s="60"/>
      <c r="AG201" s="65">
        <f>IF(AE201,AE201/AE$219*100,0)</f>
        <v>85.324277231191488</v>
      </c>
      <c r="AH201" s="99"/>
      <c r="AI201" s="60"/>
      <c r="AJ201" s="69">
        <v>54530616</v>
      </c>
      <c r="AK201" s="60"/>
      <c r="AL201" s="65">
        <f>(AJ201/$BL201)</f>
        <v>2527.3737486095661</v>
      </c>
      <c r="AM201" s="60"/>
      <c r="AN201" s="65">
        <f>IF(AL201,AL201/AL$219*100,0)</f>
        <v>118.09504506763308</v>
      </c>
      <c r="AO201" s="60"/>
      <c r="AP201" s="69">
        <v>627548</v>
      </c>
      <c r="AQ201" s="60"/>
      <c r="AR201" s="65">
        <f>(AP201/$BL201)</f>
        <v>29.085465331850205</v>
      </c>
      <c r="AS201" s="60"/>
      <c r="AT201" s="65">
        <f>IF(AR201,AR201/AR$219*100,0)</f>
        <v>32.394397402909007</v>
      </c>
      <c r="AU201" s="60"/>
      <c r="AV201" s="69">
        <v>181677</v>
      </c>
      <c r="AW201" s="60"/>
      <c r="AX201" s="65">
        <f>(AV201/$BL201)</f>
        <v>8.4203281423804235</v>
      </c>
      <c r="AY201" s="60"/>
      <c r="AZ201" s="65">
        <f>IF(AX201,AX201/AX$219*100,0)</f>
        <v>4.8866013023490842</v>
      </c>
      <c r="BA201" s="60"/>
      <c r="BB201" s="69">
        <v>0</v>
      </c>
      <c r="BC201" s="60"/>
      <c r="BD201" s="65">
        <f>(BB201/$BL201)</f>
        <v>0</v>
      </c>
      <c r="BE201" s="60"/>
      <c r="BF201" s="65">
        <f>IF(BD201,BD201/BD$219*100,0)</f>
        <v>0</v>
      </c>
      <c r="BG201" s="60"/>
      <c r="BH201" s="69">
        <f>(E201+K201+Q201+W201+AC201+AJ201+AP201+AV201+BB201)</f>
        <v>81935126</v>
      </c>
      <c r="BI201" s="60"/>
      <c r="BJ201" s="47">
        <v>81</v>
      </c>
      <c r="BK201" s="60"/>
      <c r="BL201" s="96">
        <v>21576</v>
      </c>
      <c r="BM201" s="60"/>
      <c r="BN201" s="96">
        <f>IF(E201,BL201,0)</f>
        <v>21576</v>
      </c>
      <c r="BO201" s="60"/>
      <c r="BP201" s="96">
        <f>IF(K201,BL201,0)</f>
        <v>21576</v>
      </c>
      <c r="BQ201" s="60"/>
      <c r="BR201" s="96">
        <f>IF(Q201,BL201,0)</f>
        <v>21576</v>
      </c>
      <c r="BS201" s="60"/>
      <c r="BT201" s="96">
        <f>IF(W201,BL201,0)</f>
        <v>21576</v>
      </c>
      <c r="BU201" s="60"/>
      <c r="BV201" s="96">
        <f>IF(AC201,BL201,0)</f>
        <v>21576</v>
      </c>
      <c r="BW201" s="60"/>
      <c r="BX201" s="96">
        <f>IF(AJ201,BL201,0)</f>
        <v>21576</v>
      </c>
      <c r="BY201" s="60"/>
      <c r="BZ201" s="96">
        <f>IF(AP201,BL201,0)</f>
        <v>21576</v>
      </c>
      <c r="CA201" s="60"/>
      <c r="CB201" s="96">
        <f>IF(AV201,BL201,0)</f>
        <v>21576</v>
      </c>
      <c r="CC201" s="60"/>
      <c r="CD201" s="96">
        <f>IF(BB201,$BL201,0)</f>
        <v>0</v>
      </c>
    </row>
    <row r="202" spans="1:82" ht="8.85" customHeight="1" x14ac:dyDescent="0.3">
      <c r="A202" s="47">
        <v>82</v>
      </c>
      <c r="B202" s="98"/>
      <c r="C202" s="47" t="s">
        <v>203</v>
      </c>
      <c r="D202" s="60"/>
      <c r="E202" s="69">
        <v>3699366</v>
      </c>
      <c r="F202" s="60"/>
      <c r="G202" s="65">
        <f>(E202/$BL202)</f>
        <v>83.72258181324402</v>
      </c>
      <c r="H202" s="60"/>
      <c r="I202" s="65">
        <f>IF(G202,G202/G$219*100,0)</f>
        <v>56.104587947207499</v>
      </c>
      <c r="J202" s="60"/>
      <c r="K202" s="69">
        <v>2159194</v>
      </c>
      <c r="L202" s="60"/>
      <c r="M202" s="65">
        <f>(K202/$BL202)</f>
        <v>48.866020911600963</v>
      </c>
      <c r="N202" s="60"/>
      <c r="O202" s="65">
        <f>IF(M202,M202/M$219*100,0)</f>
        <v>77.468000761597594</v>
      </c>
      <c r="P202" s="60"/>
      <c r="Q202" s="69">
        <v>22298459</v>
      </c>
      <c r="R202" s="60"/>
      <c r="S202" s="65">
        <f>(Q202/$BL202)</f>
        <v>504.64986647354368</v>
      </c>
      <c r="T202" s="60"/>
      <c r="U202" s="65">
        <f>IF(S202,S202/S$219*100,0)</f>
        <v>84.226598930184068</v>
      </c>
      <c r="V202" s="60"/>
      <c r="W202" s="69">
        <v>5171824</v>
      </c>
      <c r="X202" s="60"/>
      <c r="Y202" s="65">
        <f>(W202/$BL202)</f>
        <v>117.04666636491196</v>
      </c>
      <c r="Z202" s="60"/>
      <c r="AA202" s="65">
        <f>IF(Y202,Y202/Y$219*100,0)</f>
        <v>73.975943932339035</v>
      </c>
      <c r="AB202" s="60"/>
      <c r="AC202" s="69">
        <v>15499975</v>
      </c>
      <c r="AD202" s="60"/>
      <c r="AE202" s="65">
        <f>(AC202/$BL202)</f>
        <v>350.7892771466075</v>
      </c>
      <c r="AF202" s="60"/>
      <c r="AG202" s="65">
        <f>IF(AE202,AE202/AE$219*100,0)</f>
        <v>83.706594295312087</v>
      </c>
      <c r="AH202" s="99"/>
      <c r="AI202" s="60"/>
      <c r="AJ202" s="69">
        <v>76053985</v>
      </c>
      <c r="AK202" s="60"/>
      <c r="AL202" s="65">
        <f>(AJ202/$BL202)</f>
        <v>1721.223577603766</v>
      </c>
      <c r="AM202" s="60"/>
      <c r="AN202" s="65">
        <f>IF(AL202,AL202/AL$219*100,0)</f>
        <v>80.426559815467428</v>
      </c>
      <c r="AO202" s="60"/>
      <c r="AP202" s="69">
        <v>2005987</v>
      </c>
      <c r="AQ202" s="60"/>
      <c r="AR202" s="65">
        <f>(AP202/$BL202)</f>
        <v>45.398700946000993</v>
      </c>
      <c r="AS202" s="60"/>
      <c r="AT202" s="65">
        <f>IF(AR202,AR202/AR$219*100,0)</f>
        <v>50.563521787981117</v>
      </c>
      <c r="AU202" s="60"/>
      <c r="AV202" s="69">
        <v>4001089</v>
      </c>
      <c r="AW202" s="60"/>
      <c r="AX202" s="65">
        <f>(AV202/$BL202)</f>
        <v>90.551056895849371</v>
      </c>
      <c r="AY202" s="60"/>
      <c r="AZ202" s="65">
        <f>IF(AX202,AX202/AX$219*100,0)</f>
        <v>52.549841891464901</v>
      </c>
      <c r="BA202" s="60"/>
      <c r="BB202" s="69">
        <v>0</v>
      </c>
      <c r="BC202" s="60"/>
      <c r="BD202" s="65">
        <f>(BB202/$BL202)</f>
        <v>0</v>
      </c>
      <c r="BE202" s="60"/>
      <c r="BF202" s="65">
        <f>IF(BD202,BD202/BD$219*100,0)</f>
        <v>0</v>
      </c>
      <c r="BG202" s="60"/>
      <c r="BH202" s="69">
        <f>(E202+K202+Q202+W202+AC202+AJ202+AP202+AV202+BB202)</f>
        <v>130889879</v>
      </c>
      <c r="BI202" s="60"/>
      <c r="BJ202" s="47">
        <v>82</v>
      </c>
      <c r="BK202" s="60"/>
      <c r="BL202" s="96">
        <v>44186</v>
      </c>
      <c r="BM202" s="60"/>
      <c r="BN202" s="96">
        <f>IF(E202,BL202,0)</f>
        <v>44186</v>
      </c>
      <c r="BO202" s="60"/>
      <c r="BP202" s="96">
        <f>IF(K202,BL202,0)</f>
        <v>44186</v>
      </c>
      <c r="BQ202" s="60"/>
      <c r="BR202" s="96">
        <f>IF(Q202,BL202,0)</f>
        <v>44186</v>
      </c>
      <c r="BS202" s="60"/>
      <c r="BT202" s="96">
        <f>IF(W202,BL202,0)</f>
        <v>44186</v>
      </c>
      <c r="BU202" s="60"/>
      <c r="BV202" s="96">
        <f>IF(AC202,BL202,0)</f>
        <v>44186</v>
      </c>
      <c r="BW202" s="60"/>
      <c r="BX202" s="96">
        <f>IF(AJ202,BL202,0)</f>
        <v>44186</v>
      </c>
      <c r="BY202" s="60"/>
      <c r="BZ202" s="96">
        <f>IF(AP202,BL202,0)</f>
        <v>44186</v>
      </c>
      <c r="CA202" s="60"/>
      <c r="CB202" s="96">
        <f>IF(AV202,BL202,0)</f>
        <v>44186</v>
      </c>
      <c r="CC202" s="60"/>
      <c r="CD202" s="96">
        <f>IF(BB202,$BL202,0)</f>
        <v>0</v>
      </c>
    </row>
    <row r="203" spans="1:82" ht="8.85" customHeight="1" x14ac:dyDescent="0.3">
      <c r="A203" s="47">
        <v>83</v>
      </c>
      <c r="B203" s="98"/>
      <c r="C203" s="47" t="s">
        <v>204</v>
      </c>
      <c r="D203" s="60"/>
      <c r="E203" s="69">
        <v>2651866</v>
      </c>
      <c r="F203" s="60"/>
      <c r="G203" s="65">
        <f>(E203/$BL203)</f>
        <v>88.988791946308723</v>
      </c>
      <c r="H203" s="60"/>
      <c r="I203" s="65">
        <f>IF(G203,G203/G$219*100,0)</f>
        <v>59.633606560346649</v>
      </c>
      <c r="J203" s="60"/>
      <c r="K203" s="69">
        <v>2273144</v>
      </c>
      <c r="L203" s="60"/>
      <c r="M203" s="65">
        <f>(K203/$BL203)</f>
        <v>76.28</v>
      </c>
      <c r="N203" s="60"/>
      <c r="O203" s="65">
        <f>IF(M203,M203/M$219*100,0)</f>
        <v>120.9277732841101</v>
      </c>
      <c r="P203" s="60"/>
      <c r="Q203" s="69">
        <v>12291162</v>
      </c>
      <c r="R203" s="60"/>
      <c r="S203" s="65">
        <f>(Q203/$BL203)</f>
        <v>412.45510067114094</v>
      </c>
      <c r="T203" s="60"/>
      <c r="U203" s="65">
        <f>IF(S203,S203/S$219*100,0)</f>
        <v>68.83919455620844</v>
      </c>
      <c r="V203" s="60"/>
      <c r="W203" s="69">
        <v>2597480</v>
      </c>
      <c r="X203" s="60"/>
      <c r="Y203" s="65">
        <f>(W203/$BL203)</f>
        <v>87.163758389261744</v>
      </c>
      <c r="Z203" s="60"/>
      <c r="AA203" s="65">
        <f>IF(Y203,Y203/Y$219*100,0)</f>
        <v>55.089320386393759</v>
      </c>
      <c r="AB203" s="60"/>
      <c r="AC203" s="69">
        <v>26983886</v>
      </c>
      <c r="AD203" s="60"/>
      <c r="AE203" s="65">
        <f>(AC203/$BL203)</f>
        <v>905.49953020134228</v>
      </c>
      <c r="AF203" s="60"/>
      <c r="AG203" s="65">
        <f>IF(AE203,AE203/AE$219*100,0)</f>
        <v>216.0735425714893</v>
      </c>
      <c r="AH203" s="99"/>
      <c r="AI203" s="60"/>
      <c r="AJ203" s="69">
        <v>49995696</v>
      </c>
      <c r="AK203" s="60"/>
      <c r="AL203" s="65">
        <f>(AJ203/$BL203)</f>
        <v>1677.7079194630871</v>
      </c>
      <c r="AM203" s="60"/>
      <c r="AN203" s="65">
        <f>IF(AL203,AL203/AL$219*100,0)</f>
        <v>78.393230312025992</v>
      </c>
      <c r="AO203" s="60"/>
      <c r="AP203" s="69">
        <v>1019591</v>
      </c>
      <c r="AQ203" s="60"/>
      <c r="AR203" s="65">
        <f>(AP203/$BL203)</f>
        <v>34.214463087248319</v>
      </c>
      <c r="AS203" s="60"/>
      <c r="AT203" s="65">
        <f>IF(AR203,AR203/AR$219*100,0)</f>
        <v>38.106899839136162</v>
      </c>
      <c r="AU203" s="60"/>
      <c r="AV203" s="69">
        <v>2749022</v>
      </c>
      <c r="AW203" s="60"/>
      <c r="AX203" s="65">
        <f>(AV203/$BL203)</f>
        <v>92.249060402684563</v>
      </c>
      <c r="AY203" s="60"/>
      <c r="AZ203" s="65">
        <f>IF(AX203,AX203/AX$219*100,0)</f>
        <v>53.535250774300721</v>
      </c>
      <c r="BA203" s="60"/>
      <c r="BB203" s="69">
        <v>0</v>
      </c>
      <c r="BC203" s="60"/>
      <c r="BD203" s="65">
        <f>(BB203/$BL203)</f>
        <v>0</v>
      </c>
      <c r="BE203" s="60"/>
      <c r="BF203" s="65">
        <f>IF(BD203,BD203/BD$219*100,0)</f>
        <v>0</v>
      </c>
      <c r="BG203" s="60"/>
      <c r="BH203" s="69">
        <f>(E203+K203+Q203+W203+AC203+AJ203+AP203+AV203+BB203)</f>
        <v>100561847</v>
      </c>
      <c r="BI203" s="60"/>
      <c r="BJ203" s="47">
        <v>83</v>
      </c>
      <c r="BK203" s="60"/>
      <c r="BL203" s="96">
        <v>29800</v>
      </c>
      <c r="BM203" s="60"/>
      <c r="BN203" s="96">
        <f>IF(E203,BL203,0)</f>
        <v>29800</v>
      </c>
      <c r="BO203" s="60"/>
      <c r="BP203" s="96">
        <f>IF(K203,BL203,0)</f>
        <v>29800</v>
      </c>
      <c r="BQ203" s="60"/>
      <c r="BR203" s="96">
        <f>IF(Q203,BL203,0)</f>
        <v>29800</v>
      </c>
      <c r="BS203" s="60"/>
      <c r="BT203" s="96">
        <f>IF(W203,BL203,0)</f>
        <v>29800</v>
      </c>
      <c r="BU203" s="60"/>
      <c r="BV203" s="96">
        <f>IF(AC203,BL203,0)</f>
        <v>29800</v>
      </c>
      <c r="BW203" s="60"/>
      <c r="BX203" s="96">
        <f>IF(AJ203,BL203,0)</f>
        <v>29800</v>
      </c>
      <c r="BY203" s="60"/>
      <c r="BZ203" s="96">
        <f>IF(AP203,BL203,0)</f>
        <v>29800</v>
      </c>
      <c r="CA203" s="60"/>
      <c r="CB203" s="96">
        <f>IF(AV203,BL203,0)</f>
        <v>29800</v>
      </c>
      <c r="CC203" s="60"/>
      <c r="CD203" s="96">
        <f>IF(BB203,$BL203,0)</f>
        <v>0</v>
      </c>
    </row>
    <row r="204" spans="1:82" ht="8.85" customHeight="1" x14ac:dyDescent="0.3">
      <c r="A204" s="47">
        <v>84</v>
      </c>
      <c r="B204" s="98"/>
      <c r="C204" s="47" t="s">
        <v>205</v>
      </c>
      <c r="D204" s="60"/>
      <c r="E204" s="69">
        <v>1945929</v>
      </c>
      <c r="F204" s="60"/>
      <c r="G204" s="65">
        <f>(E204/$BL204)</f>
        <v>108.13119582129362</v>
      </c>
      <c r="H204" s="60"/>
      <c r="I204" s="65">
        <f>IF(G204,G204/G$219*100,0)</f>
        <v>72.461408313053283</v>
      </c>
      <c r="J204" s="60"/>
      <c r="K204" s="69">
        <v>2012263</v>
      </c>
      <c r="L204" s="60"/>
      <c r="M204" s="65">
        <f>(K204/$BL204)</f>
        <v>111.81723716381418</v>
      </c>
      <c r="N204" s="60"/>
      <c r="O204" s="65">
        <f>IF(M204,M204/M$219*100,0)</f>
        <v>177.26546283431165</v>
      </c>
      <c r="P204" s="60"/>
      <c r="Q204" s="69">
        <v>11497896</v>
      </c>
      <c r="R204" s="60"/>
      <c r="S204" s="65">
        <f>(Q204/$BL204)</f>
        <v>638.91398088464098</v>
      </c>
      <c r="T204" s="60"/>
      <c r="U204" s="65">
        <f>IF(S204,S204/S$219*100,0)</f>
        <v>106.63542228774003</v>
      </c>
      <c r="V204" s="60"/>
      <c r="W204" s="69">
        <v>2210522</v>
      </c>
      <c r="X204" s="60"/>
      <c r="Y204" s="65">
        <f>(W204/$BL204)</f>
        <v>122.83407423871972</v>
      </c>
      <c r="Z204" s="60"/>
      <c r="AA204" s="65">
        <f>IF(Y204,Y204/Y$219*100,0)</f>
        <v>77.633706888625369</v>
      </c>
      <c r="AB204" s="60"/>
      <c r="AC204" s="69">
        <v>7247679</v>
      </c>
      <c r="AD204" s="60"/>
      <c r="AE204" s="65">
        <f>(AC204/$BL204)</f>
        <v>402.73833074016449</v>
      </c>
      <c r="AF204" s="60"/>
      <c r="AG204" s="65">
        <f>IF(AE204,AE204/AE$219*100,0)</f>
        <v>96.102863612757361</v>
      </c>
      <c r="AH204" s="99"/>
      <c r="AI204" s="60"/>
      <c r="AJ204" s="69">
        <v>37397400</v>
      </c>
      <c r="AK204" s="60"/>
      <c r="AL204" s="65">
        <f>(AJ204/$BL204)</f>
        <v>2078.0951322516116</v>
      </c>
      <c r="AM204" s="60"/>
      <c r="AN204" s="65">
        <f>IF(AL204,AL204/AL$219*100,0)</f>
        <v>97.101878356177735</v>
      </c>
      <c r="AO204" s="60"/>
      <c r="AP204" s="69">
        <v>842456</v>
      </c>
      <c r="AQ204" s="60"/>
      <c r="AR204" s="65">
        <f>(AP204/$BL204)</f>
        <v>46.81351411424761</v>
      </c>
      <c r="AS204" s="60"/>
      <c r="AT204" s="65">
        <f>IF(AR204,AR204/AR$219*100,0)</f>
        <v>52.13929234898572</v>
      </c>
      <c r="AU204" s="60"/>
      <c r="AV204" s="69">
        <v>600136</v>
      </c>
      <c r="AW204" s="60"/>
      <c r="AX204" s="65">
        <f>(AV204/$BL204)</f>
        <v>33.348299622138256</v>
      </c>
      <c r="AY204" s="60"/>
      <c r="AZ204" s="65">
        <f>IF(AX204,AX204/AX$219*100,0)</f>
        <v>19.353146529346489</v>
      </c>
      <c r="BA204" s="60"/>
      <c r="BB204" s="69">
        <v>0</v>
      </c>
      <c r="BC204" s="60"/>
      <c r="BD204" s="65">
        <f>(BB204/$BL204)</f>
        <v>0</v>
      </c>
      <c r="BE204" s="60"/>
      <c r="BF204" s="65">
        <f>IF(BD204,BD204/BD$219*100,0)</f>
        <v>0</v>
      </c>
      <c r="BG204" s="60"/>
      <c r="BH204" s="69">
        <f>(E204+K204+Q204+W204+AC204+AJ204+AP204+AV204+BB204)</f>
        <v>63754281</v>
      </c>
      <c r="BI204" s="60"/>
      <c r="BJ204" s="47">
        <v>84</v>
      </c>
      <c r="BK204" s="60"/>
      <c r="BL204" s="96">
        <v>17996</v>
      </c>
      <c r="BM204" s="60"/>
      <c r="BN204" s="96">
        <f>IF(E204,BL204,0)</f>
        <v>17996</v>
      </c>
      <c r="BO204" s="60"/>
      <c r="BP204" s="96">
        <f>IF(K204,BL204,0)</f>
        <v>17996</v>
      </c>
      <c r="BQ204" s="60"/>
      <c r="BR204" s="96">
        <f>IF(Q204,BL204,0)</f>
        <v>17996</v>
      </c>
      <c r="BS204" s="60"/>
      <c r="BT204" s="96">
        <f>IF(W204,BL204,0)</f>
        <v>17996</v>
      </c>
      <c r="BU204" s="60"/>
      <c r="BV204" s="96">
        <f>IF(AC204,BL204,0)</f>
        <v>17996</v>
      </c>
      <c r="BW204" s="60"/>
      <c r="BX204" s="96">
        <f>IF(AJ204,BL204,0)</f>
        <v>17996</v>
      </c>
      <c r="BY204" s="60"/>
      <c r="BZ204" s="96">
        <f>IF(AP204,BL204,0)</f>
        <v>17996</v>
      </c>
      <c r="CA204" s="60"/>
      <c r="CB204" s="96">
        <f>IF(AV204,BL204,0)</f>
        <v>17996</v>
      </c>
      <c r="CC204" s="60"/>
      <c r="CD204" s="96">
        <f>IF(BB204,$BL204,0)</f>
        <v>0</v>
      </c>
    </row>
    <row r="205" spans="1:82" ht="8.85" customHeight="1" x14ac:dyDescent="0.3">
      <c r="A205" s="47">
        <v>85</v>
      </c>
      <c r="B205" s="98"/>
      <c r="C205" s="47" t="s">
        <v>206</v>
      </c>
      <c r="D205" s="60"/>
      <c r="E205" s="69">
        <v>15447381</v>
      </c>
      <c r="F205" s="60"/>
      <c r="G205" s="65">
        <f>(E205/$BL205)</f>
        <v>110.31322126371116</v>
      </c>
      <c r="H205" s="60"/>
      <c r="I205" s="65">
        <f>IF(G205,G205/G$219*100,0)</f>
        <v>73.923637925253232</v>
      </c>
      <c r="J205" s="60"/>
      <c r="K205" s="69">
        <v>9285223</v>
      </c>
      <c r="L205" s="60"/>
      <c r="M205" s="65">
        <f>(K205/$BL205)</f>
        <v>66.307865345063988</v>
      </c>
      <c r="N205" s="60"/>
      <c r="O205" s="65">
        <f>IF(M205,M205/M$219*100,0)</f>
        <v>105.11880581281071</v>
      </c>
      <c r="P205" s="60"/>
      <c r="Q205" s="69">
        <v>82339038</v>
      </c>
      <c r="R205" s="60"/>
      <c r="S205" s="65">
        <f>(Q205/$BL205)</f>
        <v>588.00158535191952</v>
      </c>
      <c r="T205" s="60"/>
      <c r="U205" s="65">
        <f>IF(S205,S205/S$219*100,0)</f>
        <v>98.138089376359503</v>
      </c>
      <c r="V205" s="60"/>
      <c r="W205" s="69">
        <v>16150991</v>
      </c>
      <c r="X205" s="60"/>
      <c r="Y205" s="65">
        <f>(W205/$BL205)</f>
        <v>115.33785848948811</v>
      </c>
      <c r="Z205" s="60"/>
      <c r="AA205" s="65">
        <f>IF(Y205,Y205/Y$219*100,0)</f>
        <v>72.895941575079348</v>
      </c>
      <c r="AB205" s="60"/>
      <c r="AC205" s="69">
        <v>38073566</v>
      </c>
      <c r="AD205" s="60"/>
      <c r="AE205" s="65">
        <f>(AC205/$BL205)</f>
        <v>271.89189613802557</v>
      </c>
      <c r="AF205" s="60"/>
      <c r="AG205" s="65">
        <f>IF(AE205,AE205/AE$219*100,0)</f>
        <v>64.879818526200182</v>
      </c>
      <c r="AH205" s="99"/>
      <c r="AI205" s="60"/>
      <c r="AJ205" s="69">
        <v>295727477</v>
      </c>
      <c r="AK205" s="60"/>
      <c r="AL205" s="65">
        <f>(AJ205/$BL205)</f>
        <v>2111.8564113916818</v>
      </c>
      <c r="AM205" s="60"/>
      <c r="AN205" s="65">
        <f>IF(AL205,AL205/AL$219*100,0)</f>
        <v>98.679420966874304</v>
      </c>
      <c r="AO205" s="60"/>
      <c r="AP205" s="69">
        <v>7622290</v>
      </c>
      <c r="AQ205" s="60"/>
      <c r="AR205" s="65">
        <f>(AP205/$BL205)</f>
        <v>54.432486860146255</v>
      </c>
      <c r="AS205" s="60"/>
      <c r="AT205" s="65">
        <f>IF(AR205,AR205/AR$219*100,0)</f>
        <v>60.625043844331429</v>
      </c>
      <c r="AU205" s="60"/>
      <c r="AV205" s="69">
        <v>11484940</v>
      </c>
      <c r="AW205" s="60"/>
      <c r="AX205" s="65">
        <f>(AV205/$BL205)</f>
        <v>82.01653907678245</v>
      </c>
      <c r="AY205" s="60"/>
      <c r="AZ205" s="65">
        <f>IF(AX205,AX205/AX$219*100,0)</f>
        <v>47.596972456404615</v>
      </c>
      <c r="BA205" s="60"/>
      <c r="BB205" s="69">
        <v>0</v>
      </c>
      <c r="BC205" s="60"/>
      <c r="BD205" s="65">
        <f>(BB205/$BL205)</f>
        <v>0</v>
      </c>
      <c r="BE205" s="60"/>
      <c r="BF205" s="65">
        <f>IF(BD205,BD205/BD$219*100,0)</f>
        <v>0</v>
      </c>
      <c r="BG205" s="60"/>
      <c r="BH205" s="69">
        <f>(E205+K205+Q205+W205+AC205+AJ205+AP205+AV205+BB205)</f>
        <v>476130906</v>
      </c>
      <c r="BI205" s="60"/>
      <c r="BJ205" s="47">
        <v>85</v>
      </c>
      <c r="BK205" s="60"/>
      <c r="BL205" s="96">
        <v>140032</v>
      </c>
      <c r="BM205" s="60"/>
      <c r="BN205" s="96">
        <f>IF(E205,BL205,0)</f>
        <v>140032</v>
      </c>
      <c r="BO205" s="60"/>
      <c r="BP205" s="96">
        <f>IF(K205,BL205,0)</f>
        <v>140032</v>
      </c>
      <c r="BQ205" s="60"/>
      <c r="BR205" s="96">
        <f>IF(Q205,BL205,0)</f>
        <v>140032</v>
      </c>
      <c r="BS205" s="60"/>
      <c r="BT205" s="96">
        <f>IF(W205,BL205,0)</f>
        <v>140032</v>
      </c>
      <c r="BU205" s="60"/>
      <c r="BV205" s="96">
        <f>IF(AC205,BL205,0)</f>
        <v>140032</v>
      </c>
      <c r="BW205" s="60"/>
      <c r="BX205" s="96">
        <f>IF(AJ205,BL205,0)</f>
        <v>140032</v>
      </c>
      <c r="BY205" s="60"/>
      <c r="BZ205" s="96">
        <f>IF(AP205,BL205,0)</f>
        <v>140032</v>
      </c>
      <c r="CA205" s="60"/>
      <c r="CB205" s="96">
        <f>IF(AV205,BL205,0)</f>
        <v>140032</v>
      </c>
      <c r="CC205" s="60"/>
      <c r="CD205" s="96">
        <f>IF(BB205,$BL205,0)</f>
        <v>0</v>
      </c>
    </row>
    <row r="206" spans="1:82" ht="8.85" customHeight="1" x14ac:dyDescent="0.3">
      <c r="A206" s="60"/>
      <c r="B206" s="60"/>
      <c r="D206" s="60"/>
      <c r="E206" s="92"/>
      <c r="F206" s="60"/>
      <c r="G206" s="60"/>
      <c r="H206" s="60"/>
      <c r="I206" s="60"/>
      <c r="J206" s="60"/>
      <c r="K206" s="92"/>
      <c r="L206" s="60"/>
      <c r="M206" s="60"/>
      <c r="N206" s="60"/>
      <c r="O206" s="60"/>
      <c r="P206" s="60"/>
      <c r="Q206" s="92"/>
      <c r="R206" s="60"/>
      <c r="S206" s="60"/>
      <c r="T206" s="60"/>
      <c r="U206" s="60"/>
      <c r="V206" s="60"/>
      <c r="W206" s="92"/>
      <c r="X206" s="60"/>
      <c r="Y206" s="60"/>
      <c r="Z206" s="60"/>
      <c r="AA206" s="60"/>
      <c r="AB206" s="60"/>
      <c r="AC206" s="92"/>
      <c r="AD206" s="60"/>
      <c r="AE206" s="60"/>
      <c r="AF206" s="60"/>
      <c r="AG206" s="60"/>
      <c r="AH206" s="60"/>
      <c r="AI206" s="60"/>
      <c r="AJ206" s="92"/>
      <c r="AK206" s="60"/>
      <c r="AL206" s="60"/>
      <c r="AM206" s="60"/>
      <c r="AN206" s="60"/>
      <c r="AO206" s="60"/>
      <c r="AP206" s="92"/>
      <c r="AQ206" s="60"/>
      <c r="AR206" s="60"/>
      <c r="AS206" s="60"/>
      <c r="AT206" s="60"/>
      <c r="AU206" s="60"/>
      <c r="AV206" s="92"/>
      <c r="AW206" s="60"/>
      <c r="AX206" s="60"/>
      <c r="AY206" s="60"/>
      <c r="AZ206" s="60"/>
      <c r="BA206" s="60"/>
      <c r="BB206" s="60"/>
      <c r="BC206" s="60"/>
      <c r="BD206" s="60"/>
      <c r="BE206" s="60"/>
      <c r="BF206" s="60"/>
      <c r="BG206" s="60"/>
      <c r="BH206" s="92"/>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92"/>
    </row>
    <row r="207" spans="1:82" ht="8.85" customHeight="1" x14ac:dyDescent="0.3">
      <c r="A207" s="47">
        <v>86</v>
      </c>
      <c r="B207" s="98"/>
      <c r="C207" s="47" t="s">
        <v>207</v>
      </c>
      <c r="D207" s="60"/>
      <c r="E207" s="69">
        <v>22527255</v>
      </c>
      <c r="F207" s="60"/>
      <c r="G207" s="65">
        <f>(E207/$BL207)</f>
        <v>143.55244795350706</v>
      </c>
      <c r="H207" s="60"/>
      <c r="I207" s="65">
        <f>IF(G207,G207/G$219*100,0)</f>
        <v>96.198071856049864</v>
      </c>
      <c r="J207" s="60"/>
      <c r="K207" s="69">
        <v>9395396</v>
      </c>
      <c r="L207" s="60"/>
      <c r="M207" s="65">
        <f>(K207/$BL207)</f>
        <v>59.871124790507686</v>
      </c>
      <c r="N207" s="60"/>
      <c r="O207" s="65">
        <f>IF(M207,M207/M$219*100,0)</f>
        <v>94.914549094535644</v>
      </c>
      <c r="P207" s="60"/>
      <c r="Q207" s="69">
        <v>80416949</v>
      </c>
      <c r="R207" s="60"/>
      <c r="S207" s="65">
        <f>(Q207/$BL207)</f>
        <v>512.44813830634621</v>
      </c>
      <c r="T207" s="60"/>
      <c r="U207" s="65">
        <f>IF(S207,S207/S$219*100,0)</f>
        <v>85.528138785133081</v>
      </c>
      <c r="V207" s="60"/>
      <c r="W207" s="69">
        <v>9993218</v>
      </c>
      <c r="X207" s="60"/>
      <c r="Y207" s="65">
        <f>(W207/$BL207)</f>
        <v>63.680679551638661</v>
      </c>
      <c r="Z207" s="60"/>
      <c r="AA207" s="65">
        <f>IF(Y207,Y207/Y$219*100,0)</f>
        <v>40.247522858946432</v>
      </c>
      <c r="AB207" s="60"/>
      <c r="AC207" s="69">
        <v>33431532</v>
      </c>
      <c r="AD207" s="60"/>
      <c r="AE207" s="65">
        <f>(AC207/$BL207)</f>
        <v>213.03875050182569</v>
      </c>
      <c r="AF207" s="60"/>
      <c r="AG207" s="65">
        <f>IF(AE207,AE207/AE$219*100,0)</f>
        <v>50.836070026118804</v>
      </c>
      <c r="AH207" s="99"/>
      <c r="AI207" s="60"/>
      <c r="AJ207" s="69">
        <v>346385989</v>
      </c>
      <c r="AK207" s="60"/>
      <c r="AL207" s="65">
        <f>(AJ207/$BL207)</f>
        <v>2207.3065119450443</v>
      </c>
      <c r="AM207" s="60"/>
      <c r="AN207" s="65">
        <f>IF(AL207,AL207/AL$219*100,0)</f>
        <v>103.13945934970583</v>
      </c>
      <c r="AO207" s="60"/>
      <c r="AP207" s="69">
        <v>12361740</v>
      </c>
      <c r="AQ207" s="60"/>
      <c r="AR207" s="65">
        <f>(AP207/$BL207)</f>
        <v>78.773824772027751</v>
      </c>
      <c r="AS207" s="60"/>
      <c r="AT207" s="65">
        <f>IF(AR207,AR207/AR$219*100,0)</f>
        <v>87.735594239153812</v>
      </c>
      <c r="AU207" s="60"/>
      <c r="AV207" s="69">
        <v>7872188</v>
      </c>
      <c r="AW207" s="60"/>
      <c r="AX207" s="65">
        <f>(AV207/$BL207)</f>
        <v>50.164649805323492</v>
      </c>
      <c r="AY207" s="60"/>
      <c r="AZ207" s="65">
        <f>IF(AX207,AX207/AX$219*100,0)</f>
        <v>29.112243480962498</v>
      </c>
      <c r="BA207" s="60"/>
      <c r="BB207" s="69">
        <v>0</v>
      </c>
      <c r="BC207" s="60"/>
      <c r="BD207" s="65">
        <f>(BB207/$BL207)</f>
        <v>0</v>
      </c>
      <c r="BE207" s="60"/>
      <c r="BF207" s="65">
        <f>IF(BD207,BD207/BD$219*100,0)</f>
        <v>0</v>
      </c>
      <c r="BG207" s="60"/>
      <c r="BH207" s="69">
        <f>(E207+K207+Q207+W207+AC207+AJ207+AP207+AV207+BB207)</f>
        <v>522384267</v>
      </c>
      <c r="BI207" s="60"/>
      <c r="BJ207" s="47">
        <v>86</v>
      </c>
      <c r="BK207" s="60"/>
      <c r="BL207" s="96">
        <v>156927</v>
      </c>
      <c r="BM207" s="60"/>
      <c r="BN207" s="96">
        <f>IF(E207,BL207,0)</f>
        <v>156927</v>
      </c>
      <c r="BO207" s="60"/>
      <c r="BP207" s="96">
        <f>IF(K207,BL207,0)</f>
        <v>156927</v>
      </c>
      <c r="BQ207" s="60"/>
      <c r="BR207" s="96">
        <f>IF(Q207,BL207,0)</f>
        <v>156927</v>
      </c>
      <c r="BS207" s="60"/>
      <c r="BT207" s="96">
        <f>IF(W207,BL207,0)</f>
        <v>156927</v>
      </c>
      <c r="BU207" s="60"/>
      <c r="BV207" s="96">
        <f>IF(AC207,BL207,0)</f>
        <v>156927</v>
      </c>
      <c r="BW207" s="60"/>
      <c r="BX207" s="96">
        <f>IF(AJ207,BL207,0)</f>
        <v>156927</v>
      </c>
      <c r="BY207" s="60"/>
      <c r="BZ207" s="96">
        <f>IF(AP207,BL207,0)</f>
        <v>156927</v>
      </c>
      <c r="CA207" s="60"/>
      <c r="CB207" s="96">
        <f>IF(AV207,BL207,0)</f>
        <v>156927</v>
      </c>
      <c r="CC207" s="60"/>
      <c r="CD207" s="96">
        <f>IF(BB207,$BL207,0)</f>
        <v>0</v>
      </c>
    </row>
    <row r="208" spans="1:82" ht="8.85" customHeight="1" x14ac:dyDescent="0.3">
      <c r="A208" s="47">
        <v>87</v>
      </c>
      <c r="B208" s="98"/>
      <c r="C208" s="47" t="s">
        <v>208</v>
      </c>
      <c r="D208" s="60"/>
      <c r="E208" s="69">
        <v>2058937</v>
      </c>
      <c r="F208" s="60"/>
      <c r="G208" s="65">
        <f>(E208/$BL208)</f>
        <v>313.81450998323425</v>
      </c>
      <c r="H208" s="60"/>
      <c r="I208" s="65">
        <f>IF(G208,G208/G$219*100,0)</f>
        <v>210.29492155101025</v>
      </c>
      <c r="J208" s="60"/>
      <c r="K208" s="69">
        <v>1048050</v>
      </c>
      <c r="L208" s="60"/>
      <c r="M208" s="65">
        <f>(K208/$BL208)</f>
        <v>159.73936899862827</v>
      </c>
      <c r="N208" s="60"/>
      <c r="O208" s="65">
        <f>IF(M208,M208/M$219*100,0)</f>
        <v>253.23710276367234</v>
      </c>
      <c r="P208" s="60"/>
      <c r="Q208" s="69">
        <v>4022275</v>
      </c>
      <c r="R208" s="60"/>
      <c r="S208" s="65">
        <f>(Q208/$BL208)</f>
        <v>613.05822283188536</v>
      </c>
      <c r="T208" s="60"/>
      <c r="U208" s="65">
        <f>IF(S208,S208/S$219*100,0)</f>
        <v>102.32006879569767</v>
      </c>
      <c r="V208" s="60"/>
      <c r="W208" s="69">
        <v>2240887</v>
      </c>
      <c r="X208" s="60"/>
      <c r="Y208" s="65">
        <f>(W208/$BL208)</f>
        <v>341.54656302392925</v>
      </c>
      <c r="Z208" s="60"/>
      <c r="AA208" s="65">
        <f>IF(Y208,Y208/Y$219*100,0)</f>
        <v>215.86457932744301</v>
      </c>
      <c r="AB208" s="60"/>
      <c r="AC208" s="69">
        <v>4830344</v>
      </c>
      <c r="AD208" s="60"/>
      <c r="AE208" s="65">
        <f>(AC208/$BL208)</f>
        <v>736.22069806431944</v>
      </c>
      <c r="AF208" s="60"/>
      <c r="AG208" s="65">
        <f>IF(AE208,AE208/AE$219*100,0)</f>
        <v>175.67962107041683</v>
      </c>
      <c r="AH208" s="99"/>
      <c r="AI208" s="60"/>
      <c r="AJ208" s="69">
        <v>16190932</v>
      </c>
      <c r="AK208" s="60"/>
      <c r="AL208" s="65">
        <f>(AJ208/$BL208)</f>
        <v>2467.7536960829143</v>
      </c>
      <c r="AM208" s="60"/>
      <c r="AN208" s="65">
        <f>IF(AL208,AL208/AL$219*100,0)</f>
        <v>115.30921539208822</v>
      </c>
      <c r="AO208" s="60"/>
      <c r="AP208" s="69">
        <v>582741</v>
      </c>
      <c r="AQ208" s="60"/>
      <c r="AR208" s="65">
        <f>(AP208/$BL208)</f>
        <v>88.818930041152257</v>
      </c>
      <c r="AS208" s="60"/>
      <c r="AT208" s="65">
        <f>IF(AR208,AR208/AR$219*100,0)</f>
        <v>98.923489235137865</v>
      </c>
      <c r="AU208" s="60"/>
      <c r="AV208" s="69">
        <v>5122046</v>
      </c>
      <c r="AW208" s="60"/>
      <c r="AX208" s="65">
        <f>(AV208/$BL208)</f>
        <v>780.68068891937207</v>
      </c>
      <c r="AY208" s="60"/>
      <c r="AZ208" s="65">
        <f>IF(AX208,AX208/AX$219*100,0)</f>
        <v>453.05541621252308</v>
      </c>
      <c r="BA208" s="60"/>
      <c r="BB208" s="69">
        <v>0</v>
      </c>
      <c r="BC208" s="60"/>
      <c r="BD208" s="65">
        <f>(BB208/$BL208)</f>
        <v>0</v>
      </c>
      <c r="BE208" s="60"/>
      <c r="BF208" s="65">
        <f>IF(BD208,BD208/BD$219*100,0)</f>
        <v>0</v>
      </c>
      <c r="BG208" s="60"/>
      <c r="BH208" s="69">
        <f>(E208+K208+Q208+W208+AC208+AJ208+AP208+AV208+BB208)</f>
        <v>36096212</v>
      </c>
      <c r="BI208" s="60"/>
      <c r="BJ208" s="47">
        <v>87</v>
      </c>
      <c r="BK208" s="60"/>
      <c r="BL208" s="96">
        <v>6561</v>
      </c>
      <c r="BM208" s="60"/>
      <c r="BN208" s="96">
        <f>IF(E208,BL208,0)</f>
        <v>6561</v>
      </c>
      <c r="BO208" s="60"/>
      <c r="BP208" s="96">
        <f>IF(K208,BL208,0)</f>
        <v>6561</v>
      </c>
      <c r="BQ208" s="60"/>
      <c r="BR208" s="96">
        <f>IF(Q208,BL208,0)</f>
        <v>6561</v>
      </c>
      <c r="BS208" s="60"/>
      <c r="BT208" s="96">
        <f>IF(W208,BL208,0)</f>
        <v>6561</v>
      </c>
      <c r="BU208" s="60"/>
      <c r="BV208" s="96">
        <f>IF(AC208,BL208,0)</f>
        <v>6561</v>
      </c>
      <c r="BW208" s="60"/>
      <c r="BX208" s="96">
        <f>IF(AJ208,BL208,0)</f>
        <v>6561</v>
      </c>
      <c r="BY208" s="60"/>
      <c r="BZ208" s="96">
        <f>IF(AP208,BL208,0)</f>
        <v>6561</v>
      </c>
      <c r="CA208" s="60"/>
      <c r="CB208" s="96">
        <f>IF(AV208,BL208,0)</f>
        <v>6561</v>
      </c>
      <c r="CC208" s="60"/>
      <c r="CD208" s="96">
        <f>IF(BB208,$BL208,0)</f>
        <v>0</v>
      </c>
    </row>
    <row r="209" spans="1:82" ht="8.85" customHeight="1" x14ac:dyDescent="0.3">
      <c r="A209" s="47">
        <v>88</v>
      </c>
      <c r="B209" s="98"/>
      <c r="C209" s="47" t="s">
        <v>209</v>
      </c>
      <c r="D209" s="60"/>
      <c r="E209" s="69">
        <v>3791792</v>
      </c>
      <c r="F209" s="60"/>
      <c r="G209" s="65">
        <f>(E209/$BL209)</f>
        <v>350.15162988272232</v>
      </c>
      <c r="H209" s="60"/>
      <c r="I209" s="65">
        <f>IF(G209,G209/G$219*100,0)</f>
        <v>234.64533090289379</v>
      </c>
      <c r="J209" s="60"/>
      <c r="K209" s="69">
        <v>1249702</v>
      </c>
      <c r="L209" s="60"/>
      <c r="M209" s="65">
        <f>(K209/$BL209)</f>
        <v>115.40326899990765</v>
      </c>
      <c r="N209" s="60"/>
      <c r="O209" s="65">
        <f>IF(M209,M209/M$219*100,0)</f>
        <v>182.9504503128737</v>
      </c>
      <c r="P209" s="60"/>
      <c r="Q209" s="69">
        <v>6003232</v>
      </c>
      <c r="R209" s="60"/>
      <c r="S209" s="65">
        <f>(Q209/$BL209)</f>
        <v>554.36623880321361</v>
      </c>
      <c r="T209" s="60"/>
      <c r="U209" s="65">
        <f>IF(S209,S209/S$219*100,0)</f>
        <v>92.524314298140752</v>
      </c>
      <c r="V209" s="60"/>
      <c r="W209" s="69">
        <v>651883</v>
      </c>
      <c r="X209" s="60"/>
      <c r="Y209" s="65">
        <f>(W209/$BL209)</f>
        <v>60.197894542432358</v>
      </c>
      <c r="Z209" s="60"/>
      <c r="AA209" s="65">
        <f>IF(Y209,Y209/Y$219*100,0)</f>
        <v>38.046329808593384</v>
      </c>
      <c r="AB209" s="60"/>
      <c r="AC209" s="69">
        <v>4119095</v>
      </c>
      <c r="AD209" s="60"/>
      <c r="AE209" s="65">
        <f>(AC209/$BL209)</f>
        <v>380.37630436790101</v>
      </c>
      <c r="AF209" s="60"/>
      <c r="AG209" s="65">
        <f>IF(AE209,AE209/AE$219*100,0)</f>
        <v>90.766756749998805</v>
      </c>
      <c r="AH209" s="99"/>
      <c r="AI209" s="60"/>
      <c r="AJ209" s="69">
        <v>19701486</v>
      </c>
      <c r="AK209" s="60"/>
      <c r="AL209" s="65">
        <f>(AJ209/$BL209)</f>
        <v>1819.3264382676148</v>
      </c>
      <c r="AM209" s="60"/>
      <c r="AN209" s="65">
        <f>IF(AL209,AL209/AL$219*100,0)</f>
        <v>85.01055209509552</v>
      </c>
      <c r="AO209" s="60"/>
      <c r="AP209" s="69">
        <v>308565</v>
      </c>
      <c r="AQ209" s="60"/>
      <c r="AR209" s="65">
        <f>(AP209/$BL209)</f>
        <v>28.494320805245174</v>
      </c>
      <c r="AS209" s="60"/>
      <c r="AT209" s="65">
        <f>IF(AR209,AR209/AR$219*100,0)</f>
        <v>31.736000829262721</v>
      </c>
      <c r="AU209" s="60"/>
      <c r="AV209" s="69">
        <v>2293955</v>
      </c>
      <c r="AW209" s="60"/>
      <c r="AX209" s="65">
        <f>(AV209/$BL209)</f>
        <v>211.83442607812356</v>
      </c>
      <c r="AY209" s="60"/>
      <c r="AZ209" s="65">
        <f>IF(AX209,AX209/AX$219*100,0)</f>
        <v>122.93468435579196</v>
      </c>
      <c r="BA209" s="60"/>
      <c r="BB209" s="69">
        <v>0</v>
      </c>
      <c r="BC209" s="60"/>
      <c r="BD209" s="65">
        <f>(BB209/$BL209)</f>
        <v>0</v>
      </c>
      <c r="BE209" s="60"/>
      <c r="BF209" s="65">
        <f>IF(BD209,BD209/BD$219*100,0)</f>
        <v>0</v>
      </c>
      <c r="BG209" s="60"/>
      <c r="BH209" s="69">
        <f>(E209+K209+Q209+W209+AC209+AJ209+AP209+AV209+BB209)</f>
        <v>38119710</v>
      </c>
      <c r="BI209" s="60"/>
      <c r="BJ209" s="47">
        <v>88</v>
      </c>
      <c r="BK209" s="60"/>
      <c r="BL209" s="96">
        <v>10829</v>
      </c>
      <c r="BM209" s="60"/>
      <c r="BN209" s="96">
        <f>IF(E209,BL209,0)</f>
        <v>10829</v>
      </c>
      <c r="BO209" s="60"/>
      <c r="BP209" s="96">
        <f>IF(K209,BL209,0)</f>
        <v>10829</v>
      </c>
      <c r="BQ209" s="60"/>
      <c r="BR209" s="96">
        <f>IF(Q209,BL209,0)</f>
        <v>10829</v>
      </c>
      <c r="BS209" s="60"/>
      <c r="BT209" s="96">
        <f>IF(W209,BL209,0)</f>
        <v>10829</v>
      </c>
      <c r="BU209" s="60"/>
      <c r="BV209" s="96">
        <f>IF(AC209,BL209,0)</f>
        <v>10829</v>
      </c>
      <c r="BW209" s="60"/>
      <c r="BX209" s="96">
        <f>IF(AJ209,BL209,0)</f>
        <v>10829</v>
      </c>
      <c r="BY209" s="60"/>
      <c r="BZ209" s="96">
        <f>IF(AP209,BL209,0)</f>
        <v>10829</v>
      </c>
      <c r="CA209" s="60"/>
      <c r="CB209" s="96">
        <f>IF(AV209,BL209,0)</f>
        <v>10829</v>
      </c>
      <c r="CC209" s="60"/>
      <c r="CD209" s="96">
        <f>IF(BB209,$BL209,0)</f>
        <v>0</v>
      </c>
    </row>
    <row r="210" spans="1:82" ht="8.85" customHeight="1" x14ac:dyDescent="0.3">
      <c r="A210" s="47">
        <v>89</v>
      </c>
      <c r="B210" s="98"/>
      <c r="C210" s="47" t="s">
        <v>210</v>
      </c>
      <c r="D210" s="60"/>
      <c r="E210" s="69">
        <v>2618877</v>
      </c>
      <c r="F210" s="60"/>
      <c r="G210" s="65">
        <f>(E210/$BL210)</f>
        <v>64.777189641099213</v>
      </c>
      <c r="H210" s="60"/>
      <c r="I210" s="65">
        <f>IF(G210,G210/G$219*100,0)</f>
        <v>43.408808644946518</v>
      </c>
      <c r="J210" s="60"/>
      <c r="K210" s="69">
        <v>3663078</v>
      </c>
      <c r="L210" s="60"/>
      <c r="M210" s="65">
        <f>(K210/$BL210)</f>
        <v>90.605209132058675</v>
      </c>
      <c r="N210" s="60"/>
      <c r="O210" s="65">
        <f>IF(M210,M210/M$219*100,0)</f>
        <v>143.63773188622147</v>
      </c>
      <c r="P210" s="60"/>
      <c r="Q210" s="69">
        <v>17440463</v>
      </c>
      <c r="R210" s="60"/>
      <c r="S210" s="65">
        <f>(Q210/$BL210)</f>
        <v>431.38497118405104</v>
      </c>
      <c r="T210" s="60"/>
      <c r="U210" s="65">
        <f>IF(S210,S210/S$219*100,0)</f>
        <v>71.998610058748326</v>
      </c>
      <c r="V210" s="60"/>
      <c r="W210" s="69">
        <v>5775508</v>
      </c>
      <c r="X210" s="60"/>
      <c r="Y210" s="65">
        <f>(W210/$BL210)</f>
        <v>142.85557396918054</v>
      </c>
      <c r="Z210" s="60"/>
      <c r="AA210" s="65">
        <f>IF(Y210,Y210/Y$219*100,0)</f>
        <v>90.287713939832727</v>
      </c>
      <c r="AB210" s="60"/>
      <c r="AC210" s="69">
        <v>29867071</v>
      </c>
      <c r="AD210" s="60"/>
      <c r="AE210" s="65">
        <f>(AC210/$BL210)</f>
        <v>738.75364218753862</v>
      </c>
      <c r="AF210" s="60"/>
      <c r="AG210" s="65">
        <f>IF(AE210,AE210/AE$219*100,0)</f>
        <v>176.28404127339354</v>
      </c>
      <c r="AH210" s="99"/>
      <c r="AI210" s="60"/>
      <c r="AJ210" s="69">
        <v>61759747</v>
      </c>
      <c r="AK210" s="60"/>
      <c r="AL210" s="65">
        <f>(AJ210/$BL210)</f>
        <v>1527.6100571372035</v>
      </c>
      <c r="AM210" s="60"/>
      <c r="AN210" s="65">
        <f>IF(AL210,AL210/AL$219*100,0)</f>
        <v>71.379699438057528</v>
      </c>
      <c r="AO210" s="60"/>
      <c r="AP210" s="69">
        <v>1396136</v>
      </c>
      <c r="AQ210" s="60"/>
      <c r="AR210" s="65">
        <f>(AP210/$BL210)</f>
        <v>34.53303321872913</v>
      </c>
      <c r="AS210" s="60"/>
      <c r="AT210" s="65">
        <f>IF(AR210,AR210/AR$219*100,0)</f>
        <v>38.46171236567276</v>
      </c>
      <c r="AU210" s="60"/>
      <c r="AV210" s="69">
        <v>3919452</v>
      </c>
      <c r="AW210" s="60"/>
      <c r="AX210" s="65">
        <f>(AV210/$BL210)</f>
        <v>96.946548269806328</v>
      </c>
      <c r="AY210" s="60"/>
      <c r="AZ210" s="65">
        <f>IF(AX210,AX210/AX$219*100,0)</f>
        <v>56.26136191166988</v>
      </c>
      <c r="BA210" s="60"/>
      <c r="BB210" s="69">
        <v>0</v>
      </c>
      <c r="BC210" s="60"/>
      <c r="BD210" s="65">
        <f>(BB210/$BL210)</f>
        <v>0</v>
      </c>
      <c r="BE210" s="60"/>
      <c r="BF210" s="65">
        <f>IF(BD210,BD210/BD$219*100,0)</f>
        <v>0</v>
      </c>
      <c r="BG210" s="60"/>
      <c r="BH210" s="69">
        <f>(E210+K210+Q210+W210+AC210+AJ210+AP210+AV210+BB210)</f>
        <v>126440332</v>
      </c>
      <c r="BI210" s="60"/>
      <c r="BJ210" s="47">
        <v>89</v>
      </c>
      <c r="BK210" s="60"/>
      <c r="BL210" s="96">
        <v>40429</v>
      </c>
      <c r="BM210" s="60"/>
      <c r="BN210" s="96">
        <f>IF(E210,BL210,0)</f>
        <v>40429</v>
      </c>
      <c r="BO210" s="60"/>
      <c r="BP210" s="96">
        <f>IF(K210,BL210,0)</f>
        <v>40429</v>
      </c>
      <c r="BQ210" s="60"/>
      <c r="BR210" s="96">
        <f>IF(Q210,BL210,0)</f>
        <v>40429</v>
      </c>
      <c r="BS210" s="60"/>
      <c r="BT210" s="96">
        <f>IF(W210,BL210,0)</f>
        <v>40429</v>
      </c>
      <c r="BU210" s="60"/>
      <c r="BV210" s="96">
        <f>IF(AC210,BL210,0)</f>
        <v>40429</v>
      </c>
      <c r="BW210" s="60"/>
      <c r="BX210" s="96">
        <f>IF(AJ210,BL210,0)</f>
        <v>40429</v>
      </c>
      <c r="BY210" s="60"/>
      <c r="BZ210" s="96">
        <f>IF(AP210,BL210,0)</f>
        <v>40429</v>
      </c>
      <c r="CA210" s="60"/>
      <c r="CB210" s="96">
        <f>IF(AV210,BL210,0)</f>
        <v>40429</v>
      </c>
      <c r="CC210" s="60"/>
      <c r="CD210" s="96">
        <f>IF(BB210,$BL210,0)</f>
        <v>0</v>
      </c>
    </row>
    <row r="211" spans="1:82" ht="8.85" customHeight="1" x14ac:dyDescent="0.3">
      <c r="A211" s="47">
        <v>90</v>
      </c>
      <c r="B211" s="98"/>
      <c r="C211" s="47" t="s">
        <v>211</v>
      </c>
      <c r="D211" s="60"/>
      <c r="E211" s="69">
        <v>6118612</v>
      </c>
      <c r="F211" s="60"/>
      <c r="G211" s="65">
        <f>(E211/$BL211)</f>
        <v>150.2347828222064</v>
      </c>
      <c r="H211" s="60"/>
      <c r="I211" s="65">
        <f>IF(G211,G211/G$219*100,0)</f>
        <v>100.67607093603436</v>
      </c>
      <c r="J211" s="60"/>
      <c r="K211" s="69">
        <v>3024319</v>
      </c>
      <c r="L211" s="60"/>
      <c r="M211" s="65">
        <f>(K211/$BL211)</f>
        <v>74.258329854887421</v>
      </c>
      <c r="N211" s="60"/>
      <c r="O211" s="65">
        <f>IF(M211,M211/M$219*100,0)</f>
        <v>117.72279073346215</v>
      </c>
      <c r="P211" s="60"/>
      <c r="Q211" s="69">
        <v>25472424</v>
      </c>
      <c r="R211" s="60"/>
      <c r="S211" s="65">
        <f>(Q211/$BL211)</f>
        <v>625.44317037837311</v>
      </c>
      <c r="T211" s="60"/>
      <c r="U211" s="65">
        <f>IF(S211,S211/S$219*100,0)</f>
        <v>104.3871297008333</v>
      </c>
      <c r="V211" s="60"/>
      <c r="W211" s="69">
        <v>7844957</v>
      </c>
      <c r="X211" s="60"/>
      <c r="Y211" s="65">
        <f>(W211/$BL211)</f>
        <v>192.62300193974514</v>
      </c>
      <c r="Z211" s="60"/>
      <c r="AA211" s="65">
        <f>IF(Y211,Y211/Y$219*100,0)</f>
        <v>121.74177047596035</v>
      </c>
      <c r="AB211" s="60"/>
      <c r="AC211" s="69">
        <v>12085738</v>
      </c>
      <c r="AD211" s="60"/>
      <c r="AE211" s="65">
        <f>(AC211/$BL211)</f>
        <v>296.75001841530189</v>
      </c>
      <c r="AF211" s="60"/>
      <c r="AG211" s="65">
        <f>IF(AE211,AE211/AE$219*100,0)</f>
        <v>70.811552738068897</v>
      </c>
      <c r="AH211" s="99"/>
      <c r="AI211" s="60"/>
      <c r="AJ211" s="69">
        <v>66072247</v>
      </c>
      <c r="AK211" s="60"/>
      <c r="AL211" s="65">
        <f>(AJ211/$BL211)</f>
        <v>1622.3204999140619</v>
      </c>
      <c r="AM211" s="60"/>
      <c r="AN211" s="65">
        <f>IF(AL211,AL211/AL$219*100,0)</f>
        <v>75.805176285026405</v>
      </c>
      <c r="AO211" s="60"/>
      <c r="AP211" s="69">
        <v>3166475</v>
      </c>
      <c r="AQ211" s="60"/>
      <c r="AR211" s="65">
        <f>(AP211/$BL211)</f>
        <v>77.748790728509348</v>
      </c>
      <c r="AS211" s="60"/>
      <c r="AT211" s="65">
        <f>IF(AR211,AR211/AR$219*100,0)</f>
        <v>86.59394634807181</v>
      </c>
      <c r="AU211" s="60"/>
      <c r="AV211" s="69">
        <v>4644068</v>
      </c>
      <c r="AW211" s="60"/>
      <c r="AX211" s="65">
        <f>(AV211/$BL211)</f>
        <v>114.02921894566258</v>
      </c>
      <c r="AY211" s="60"/>
      <c r="AZ211" s="65">
        <f>IF(AX211,AX211/AX$219*100,0)</f>
        <v>66.175013655489096</v>
      </c>
      <c r="BA211" s="60"/>
      <c r="BB211" s="69">
        <v>230914</v>
      </c>
      <c r="BC211" s="60"/>
      <c r="BD211" s="65">
        <f>(BB211/$BL211)</f>
        <v>5.6698013602769661</v>
      </c>
      <c r="BE211" s="60"/>
      <c r="BF211" s="65">
        <f>IF(BD211,BD211/BD$219*100,0)</f>
        <v>16.676722195110862</v>
      </c>
      <c r="BG211" s="60"/>
      <c r="BH211" s="69">
        <f>(E211+K211+Q211+W211+AC211+AJ211+AP211+AV211+BB211)</f>
        <v>128659754</v>
      </c>
      <c r="BI211" s="60"/>
      <c r="BJ211" s="47">
        <v>90</v>
      </c>
      <c r="BK211" s="60"/>
      <c r="BL211" s="96">
        <v>40727</v>
      </c>
      <c r="BM211" s="60"/>
      <c r="BN211" s="96">
        <f>IF(E211,BL211,0)</f>
        <v>40727</v>
      </c>
      <c r="BO211" s="60"/>
      <c r="BP211" s="96">
        <f>IF(K211,BL211,0)</f>
        <v>40727</v>
      </c>
      <c r="BQ211" s="60"/>
      <c r="BR211" s="96">
        <f>IF(Q211,BL211,0)</f>
        <v>40727</v>
      </c>
      <c r="BS211" s="60"/>
      <c r="BT211" s="96">
        <f>IF(W211,BL211,0)</f>
        <v>40727</v>
      </c>
      <c r="BU211" s="60"/>
      <c r="BV211" s="96">
        <f>IF(AC211,BL211,0)</f>
        <v>40727</v>
      </c>
      <c r="BW211" s="60"/>
      <c r="BX211" s="96">
        <f>IF(AJ211,BL211,0)</f>
        <v>40727</v>
      </c>
      <c r="BY211" s="60"/>
      <c r="BZ211" s="96">
        <f>IF(AP211,BL211,0)</f>
        <v>40727</v>
      </c>
      <c r="CA211" s="60"/>
      <c r="CB211" s="96">
        <f>IF(AV211,BL211,0)</f>
        <v>40727</v>
      </c>
      <c r="CC211" s="60"/>
      <c r="CD211" s="96">
        <f>IF(BB211,$BL211,0)</f>
        <v>40727</v>
      </c>
    </row>
    <row r="212" spans="1:82" ht="8.85" customHeight="1" x14ac:dyDescent="0.3">
      <c r="A212" s="60"/>
      <c r="B212" s="60"/>
      <c r="D212" s="60"/>
      <c r="E212" s="92"/>
      <c r="F212" s="60"/>
      <c r="G212" s="60"/>
      <c r="H212" s="60"/>
      <c r="I212" s="60"/>
      <c r="J212" s="60"/>
      <c r="K212" s="92"/>
      <c r="L212" s="60"/>
      <c r="M212" s="60"/>
      <c r="N212" s="60"/>
      <c r="O212" s="60"/>
      <c r="P212" s="60"/>
      <c r="Q212" s="92"/>
      <c r="R212" s="60"/>
      <c r="S212" s="60"/>
      <c r="T212" s="60"/>
      <c r="U212" s="60"/>
      <c r="V212" s="60"/>
      <c r="W212" s="92"/>
      <c r="X212" s="60"/>
      <c r="Y212" s="60"/>
      <c r="Z212" s="60"/>
      <c r="AA212" s="60"/>
      <c r="AB212" s="60"/>
      <c r="AC212" s="92"/>
      <c r="AD212" s="60"/>
      <c r="AE212" s="60"/>
      <c r="AF212" s="60"/>
      <c r="AG212" s="60"/>
      <c r="AH212" s="60"/>
      <c r="AI212" s="60"/>
      <c r="AJ212" s="92"/>
      <c r="AK212" s="60"/>
      <c r="AL212" s="60"/>
      <c r="AM212" s="60"/>
      <c r="AN212" s="60"/>
      <c r="AO212" s="60"/>
      <c r="AP212" s="92"/>
      <c r="AQ212" s="60"/>
      <c r="AR212" s="60"/>
      <c r="AS212" s="60"/>
      <c r="AT212" s="60"/>
      <c r="AU212" s="60"/>
      <c r="AV212" s="92"/>
      <c r="AW212" s="60"/>
      <c r="AX212" s="60"/>
      <c r="AY212" s="60"/>
      <c r="AZ212" s="60"/>
      <c r="BA212" s="60"/>
      <c r="BB212" s="92"/>
      <c r="BC212" s="60"/>
      <c r="BD212" s="60"/>
      <c r="BE212" s="60"/>
      <c r="BF212" s="60"/>
      <c r="BG212" s="60"/>
      <c r="BH212" s="92"/>
      <c r="BI212" s="60"/>
      <c r="BJ212" s="60"/>
      <c r="BK212" s="60"/>
      <c r="BL212" s="92"/>
      <c r="BM212" s="60"/>
      <c r="BN212" s="60"/>
      <c r="BO212" s="60"/>
      <c r="BP212" s="60"/>
      <c r="BQ212" s="60"/>
      <c r="BR212" s="60"/>
      <c r="BS212" s="60"/>
      <c r="BT212" s="60"/>
      <c r="BU212" s="60"/>
      <c r="BV212" s="60"/>
      <c r="BW212" s="60"/>
      <c r="BX212" s="60"/>
      <c r="BY212" s="60"/>
      <c r="BZ212" s="60"/>
      <c r="CA212" s="60"/>
      <c r="CB212" s="60"/>
      <c r="CC212" s="60"/>
      <c r="CD212" s="60"/>
    </row>
    <row r="213" spans="1:82" ht="8.85" customHeight="1" x14ac:dyDescent="0.3">
      <c r="A213" s="47">
        <v>91</v>
      </c>
      <c r="B213" s="98"/>
      <c r="C213" s="47" t="s">
        <v>212</v>
      </c>
      <c r="D213" s="60"/>
      <c r="E213" s="69">
        <v>5047504</v>
      </c>
      <c r="F213" s="60"/>
      <c r="G213" s="65">
        <f>(E213/$BL213)</f>
        <v>93.58494484101233</v>
      </c>
      <c r="H213" s="60"/>
      <c r="I213" s="65">
        <f>IF(G213,G213/G$219*100,0)</f>
        <v>62.713603124175968</v>
      </c>
      <c r="J213" s="60"/>
      <c r="K213" s="69">
        <v>2835934</v>
      </c>
      <c r="L213" s="60"/>
      <c r="M213" s="65">
        <f>(K213/$BL213)</f>
        <v>52.580587744507277</v>
      </c>
      <c r="N213" s="60"/>
      <c r="O213" s="65">
        <f>IF(M213,M213/M$219*100,0)</f>
        <v>83.356756606096411</v>
      </c>
      <c r="P213" s="60"/>
      <c r="Q213" s="69">
        <v>19124614</v>
      </c>
      <c r="R213" s="60"/>
      <c r="S213" s="65">
        <f>(Q213/$BL213)</f>
        <v>354.58633540372671</v>
      </c>
      <c r="T213" s="60"/>
      <c r="U213" s="65">
        <f>IF(S213,S213/S$219*100,0)</f>
        <v>59.180836144616563</v>
      </c>
      <c r="V213" s="60"/>
      <c r="W213" s="69">
        <v>4211381</v>
      </c>
      <c r="X213" s="60"/>
      <c r="Y213" s="65">
        <f>(W213/$BL213)</f>
        <v>78.082525261889316</v>
      </c>
      <c r="Z213" s="60"/>
      <c r="AA213" s="65">
        <f>IF(Y213,Y213/Y$219*100,0)</f>
        <v>49.349790901866797</v>
      </c>
      <c r="AB213" s="60"/>
      <c r="AC213" s="69">
        <v>25562675</v>
      </c>
      <c r="AD213" s="60"/>
      <c r="AE213" s="65">
        <f>(AC213/$BL213)</f>
        <v>473.95336979697782</v>
      </c>
      <c r="AF213" s="60"/>
      <c r="AG213" s="65">
        <f>IF(AE213,AE213/AE$219*100,0)</f>
        <v>113.09645141721607</v>
      </c>
      <c r="AH213" s="99"/>
      <c r="AI213" s="60"/>
      <c r="AJ213" s="69">
        <v>87639912</v>
      </c>
      <c r="AK213" s="60"/>
      <c r="AL213" s="65">
        <f>(AJ213/$BL213)</f>
        <v>1624.9172522480765</v>
      </c>
      <c r="AM213" s="60"/>
      <c r="AN213" s="65">
        <f>IF(AL213,AL213/AL$219*100,0)</f>
        <v>75.926513140758033</v>
      </c>
      <c r="AO213" s="60"/>
      <c r="AP213" s="69">
        <v>2383817</v>
      </c>
      <c r="AQ213" s="60"/>
      <c r="AR213" s="65">
        <f>(AP213/$BL213)</f>
        <v>44.197960508018909</v>
      </c>
      <c r="AS213" s="60"/>
      <c r="AT213" s="65">
        <f>IF(AR213,AR213/AR$219*100,0)</f>
        <v>49.226178118834454</v>
      </c>
      <c r="AU213" s="60"/>
      <c r="AV213" s="69">
        <v>7604264</v>
      </c>
      <c r="AW213" s="60"/>
      <c r="AX213" s="65">
        <f>(AV213/$BL213)</f>
        <v>140.98941318253452</v>
      </c>
      <c r="AY213" s="60"/>
      <c r="AZ213" s="65">
        <f>IF(AX213,AX213/AX$219*100,0)</f>
        <v>81.820926503754748</v>
      </c>
      <c r="BA213" s="60"/>
      <c r="BB213" s="69">
        <v>0</v>
      </c>
      <c r="BC213" s="60"/>
      <c r="BD213" s="65">
        <f>(BB213/$BL213)</f>
        <v>0</v>
      </c>
      <c r="BE213" s="60"/>
      <c r="BF213" s="65">
        <f>IF(BD213,BD213/BD$219*100,0)</f>
        <v>0</v>
      </c>
      <c r="BG213" s="60"/>
      <c r="BH213" s="69">
        <f>(E213+K213+Q213+W213+AC213+AJ213+AP213+AV213+BB213)</f>
        <v>154410101</v>
      </c>
      <c r="BI213" s="60"/>
      <c r="BJ213" s="47">
        <v>91</v>
      </c>
      <c r="BK213" s="60"/>
      <c r="BL213" s="96">
        <v>53935</v>
      </c>
      <c r="BM213" s="60"/>
      <c r="BN213" s="96">
        <f>IF(E213,BL213,0)</f>
        <v>53935</v>
      </c>
      <c r="BO213" s="60"/>
      <c r="BP213" s="96">
        <f>IF(K213,BL213,0)</f>
        <v>53935</v>
      </c>
      <c r="BQ213" s="60"/>
      <c r="BR213" s="96">
        <f>IF(Q213,BL213,0)</f>
        <v>53935</v>
      </c>
      <c r="BS213" s="60"/>
      <c r="BT213" s="96">
        <f>IF(W213,BL213,0)</f>
        <v>53935</v>
      </c>
      <c r="BU213" s="60"/>
      <c r="BV213" s="96">
        <f>IF(AC213,BL213,0)</f>
        <v>53935</v>
      </c>
      <c r="BW213" s="60"/>
      <c r="BX213" s="96">
        <f>IF(AJ213,BL213,0)</f>
        <v>53935</v>
      </c>
      <c r="BY213" s="60"/>
      <c r="BZ213" s="96">
        <f>IF(AP213,BL213,0)</f>
        <v>53935</v>
      </c>
      <c r="CA213" s="60"/>
      <c r="CB213" s="96">
        <f>IF(AV213,BL213,0)</f>
        <v>53935</v>
      </c>
      <c r="CC213" s="60"/>
      <c r="CD213" s="96">
        <f>IF(BB213,$BL213,0)</f>
        <v>0</v>
      </c>
    </row>
    <row r="214" spans="1:82" ht="8.85" customHeight="1" x14ac:dyDescent="0.3">
      <c r="A214" s="47">
        <v>92</v>
      </c>
      <c r="B214" s="98"/>
      <c r="C214" s="47" t="s">
        <v>213</v>
      </c>
      <c r="D214" s="60"/>
      <c r="E214" s="69">
        <v>3412684</v>
      </c>
      <c r="F214" s="60"/>
      <c r="G214" s="65">
        <f>(E214/$BL214)</f>
        <v>184.69903122801321</v>
      </c>
      <c r="H214" s="60"/>
      <c r="I214" s="65">
        <f>IF(G214,G214/G$219*100,0)</f>
        <v>123.7714224390636</v>
      </c>
      <c r="J214" s="60"/>
      <c r="K214" s="69">
        <v>1700195</v>
      </c>
      <c r="L214" s="60"/>
      <c r="M214" s="65">
        <f>(K214/$BL214)</f>
        <v>92.016831736753801</v>
      </c>
      <c r="N214" s="60"/>
      <c r="O214" s="65">
        <f>IF(M214,M214/M$219*100,0)</f>
        <v>145.87559735952112</v>
      </c>
      <c r="P214" s="60"/>
      <c r="Q214" s="69">
        <v>7403219</v>
      </c>
      <c r="R214" s="60"/>
      <c r="S214" s="65">
        <f>(Q214/$BL214)</f>
        <v>400.67213292201114</v>
      </c>
      <c r="T214" s="60"/>
      <c r="U214" s="65">
        <f>IF(S214,S214/S$219*100,0)</f>
        <v>66.872604718885498</v>
      </c>
      <c r="V214" s="60"/>
      <c r="W214" s="69">
        <v>3598172</v>
      </c>
      <c r="X214" s="60"/>
      <c r="Y214" s="65">
        <f>(W214/$BL214)</f>
        <v>194.73789035016506</v>
      </c>
      <c r="Z214" s="60"/>
      <c r="AA214" s="65">
        <f>IF(Y214,Y214/Y$219*100,0)</f>
        <v>123.07842423408293</v>
      </c>
      <c r="AB214" s="60"/>
      <c r="AC214" s="69">
        <v>7199641</v>
      </c>
      <c r="AD214" s="60"/>
      <c r="AE214" s="65">
        <f>(AC214/$BL214)</f>
        <v>389.65421875845647</v>
      </c>
      <c r="AF214" s="60"/>
      <c r="AG214" s="65">
        <f>IF(AE214,AE214/AE$219*100,0)</f>
        <v>92.980685927407166</v>
      </c>
      <c r="AH214" s="99"/>
      <c r="AI214" s="60"/>
      <c r="AJ214" s="69">
        <v>26662948</v>
      </c>
      <c r="AK214" s="60"/>
      <c r="AL214" s="65">
        <f>(AJ214/$BL214)</f>
        <v>1443.0344752936082</v>
      </c>
      <c r="AM214" s="60"/>
      <c r="AN214" s="65">
        <f>IF(AL214,AL214/AL$219*100,0)</f>
        <v>67.427788030045349</v>
      </c>
      <c r="AO214" s="60"/>
      <c r="AP214" s="69">
        <v>616589</v>
      </c>
      <c r="AQ214" s="60"/>
      <c r="AR214" s="65">
        <f>(AP214/$BL214)</f>
        <v>33.37062293662391</v>
      </c>
      <c r="AS214" s="60"/>
      <c r="AT214" s="65">
        <f>IF(AR214,AR214/AR$219*100,0)</f>
        <v>37.16705951435636</v>
      </c>
      <c r="AU214" s="60"/>
      <c r="AV214" s="69">
        <v>585323</v>
      </c>
      <c r="AW214" s="60"/>
      <c r="AX214" s="65">
        <f>(AV214/$BL214)</f>
        <v>31.678465118796343</v>
      </c>
      <c r="AY214" s="60"/>
      <c r="AZ214" s="65">
        <f>IF(AX214,AX214/AX$219*100,0)</f>
        <v>18.384085072267546</v>
      </c>
      <c r="BA214" s="60"/>
      <c r="BB214" s="69">
        <v>0</v>
      </c>
      <c r="BC214" s="60"/>
      <c r="BD214" s="65">
        <f>(BB214/$BL214)</f>
        <v>0</v>
      </c>
      <c r="BE214" s="60"/>
      <c r="BF214" s="65">
        <f>IF(BD214,BD214/BD$219*100,0)</f>
        <v>0</v>
      </c>
      <c r="BG214" s="60"/>
      <c r="BH214" s="69">
        <f>(E214+K214+Q214+W214+AC214+AJ214+AP214+AV214+BB214)</f>
        <v>51178771</v>
      </c>
      <c r="BI214" s="60"/>
      <c r="BJ214" s="47">
        <v>92</v>
      </c>
      <c r="BK214" s="60"/>
      <c r="BL214" s="96">
        <v>18477</v>
      </c>
      <c r="BM214" s="60"/>
      <c r="BN214" s="96">
        <f>IF(E214,BL214,0)</f>
        <v>18477</v>
      </c>
      <c r="BO214" s="60"/>
      <c r="BP214" s="96">
        <f>IF(K214,BL214,0)</f>
        <v>18477</v>
      </c>
      <c r="BQ214" s="60"/>
      <c r="BR214" s="96">
        <f>IF(Q214,BL214,0)</f>
        <v>18477</v>
      </c>
      <c r="BS214" s="60"/>
      <c r="BT214" s="96">
        <f>IF(W214,BL214,0)</f>
        <v>18477</v>
      </c>
      <c r="BU214" s="60"/>
      <c r="BV214" s="96">
        <f>IF(AC214,BL214,0)</f>
        <v>18477</v>
      </c>
      <c r="BW214" s="60"/>
      <c r="BX214" s="96">
        <f>IF(AJ214,BL214,0)</f>
        <v>18477</v>
      </c>
      <c r="BY214" s="60"/>
      <c r="BZ214" s="96">
        <f>IF(AP214,BL214,0)</f>
        <v>18477</v>
      </c>
      <c r="CA214" s="60"/>
      <c r="CB214" s="96">
        <f>IF(AV214,BL214,0)</f>
        <v>18477</v>
      </c>
      <c r="CC214" s="60"/>
      <c r="CD214" s="96">
        <f>IF(BB214,$BL214,0)</f>
        <v>0</v>
      </c>
    </row>
    <row r="215" spans="1:82" ht="8.85" customHeight="1" x14ac:dyDescent="0.3">
      <c r="A215" s="47">
        <v>93</v>
      </c>
      <c r="B215" s="98"/>
      <c r="C215" s="47" t="s">
        <v>214</v>
      </c>
      <c r="D215" s="60"/>
      <c r="E215" s="69">
        <v>4219511</v>
      </c>
      <c r="F215" s="60"/>
      <c r="G215" s="65">
        <f>(E215/$BL215)</f>
        <v>116.78690838638251</v>
      </c>
      <c r="H215" s="60"/>
      <c r="I215" s="65">
        <f>IF(G215,G215/G$219*100,0)</f>
        <v>78.261816952350131</v>
      </c>
      <c r="J215" s="60"/>
      <c r="K215" s="69">
        <v>3609482</v>
      </c>
      <c r="L215" s="60"/>
      <c r="M215" s="65">
        <f>(K215/$BL215)</f>
        <v>99.90262939385552</v>
      </c>
      <c r="N215" s="60"/>
      <c r="O215" s="65">
        <f>IF(M215,M215/M$219*100,0)</f>
        <v>158.37706499510534</v>
      </c>
      <c r="P215" s="60"/>
      <c r="Q215" s="69">
        <v>20033688</v>
      </c>
      <c r="R215" s="60"/>
      <c r="S215" s="65">
        <f>(Q215/$BL215)</f>
        <v>554.48901190146694</v>
      </c>
      <c r="T215" s="60"/>
      <c r="U215" s="65">
        <f>IF(S215,S215/S$219*100,0)</f>
        <v>92.544805258691795</v>
      </c>
      <c r="V215" s="60"/>
      <c r="W215" s="69">
        <v>4590877</v>
      </c>
      <c r="X215" s="60"/>
      <c r="Y215" s="65">
        <f>(W215/$BL215)</f>
        <v>127.06551342374757</v>
      </c>
      <c r="Z215" s="60"/>
      <c r="AA215" s="65">
        <f>IF(Y215,Y215/Y$219*100,0)</f>
        <v>80.308065053844857</v>
      </c>
      <c r="AB215" s="60"/>
      <c r="AC215" s="69">
        <v>17428333</v>
      </c>
      <c r="AD215" s="60"/>
      <c r="AE215" s="65">
        <f>(AC215/$BL215)</f>
        <v>482.37843897038471</v>
      </c>
      <c r="AF215" s="60"/>
      <c r="AG215" s="65">
        <f>IF(AE215,AE215/AE$219*100,0)</f>
        <v>115.10687161290971</v>
      </c>
      <c r="AH215" s="99"/>
      <c r="AI215" s="60"/>
      <c r="AJ215" s="69">
        <v>66634966</v>
      </c>
      <c r="AK215" s="60"/>
      <c r="AL215" s="65">
        <f>(AJ215/$BL215)</f>
        <v>1844.3112648768335</v>
      </c>
      <c r="AM215" s="60"/>
      <c r="AN215" s="65">
        <f>IF(AL215,AL215/AL$219*100,0)</f>
        <v>86.178002784193623</v>
      </c>
      <c r="AO215" s="60"/>
      <c r="AP215" s="69">
        <v>1368483</v>
      </c>
      <c r="AQ215" s="60"/>
      <c r="AR215" s="65">
        <f>(AP215/$BL215)</f>
        <v>37.876639911430942</v>
      </c>
      <c r="AS215" s="60"/>
      <c r="AT215" s="65">
        <f>IF(AR215,AR215/AR$219*100,0)</f>
        <v>42.185707245128881</v>
      </c>
      <c r="AU215" s="60"/>
      <c r="AV215" s="69">
        <v>4081834</v>
      </c>
      <c r="AW215" s="60"/>
      <c r="AX215" s="65">
        <f>(AV215/$BL215)</f>
        <v>112.97630777747024</v>
      </c>
      <c r="AY215" s="60"/>
      <c r="AZ215" s="65">
        <f>IF(AX215,AX215/AX$219*100,0)</f>
        <v>65.563973681898219</v>
      </c>
      <c r="BA215" s="60"/>
      <c r="BB215" s="69">
        <v>0</v>
      </c>
      <c r="BC215" s="60"/>
      <c r="BD215" s="65">
        <f>(BB215/$BL215)</f>
        <v>0</v>
      </c>
      <c r="BE215" s="60"/>
      <c r="BF215" s="65">
        <f>IF(BD215,BD215/BD$219*100,0)</f>
        <v>0</v>
      </c>
      <c r="BG215" s="60"/>
      <c r="BH215" s="69">
        <f>(E215+K215+Q215+W215+AC215+AJ215+AP215+AV215+BB215)</f>
        <v>121967174</v>
      </c>
      <c r="BI215" s="60"/>
      <c r="BJ215" s="47">
        <v>93</v>
      </c>
      <c r="BK215" s="60"/>
      <c r="BL215" s="96">
        <v>36130</v>
      </c>
      <c r="BM215" s="60"/>
      <c r="BN215" s="96">
        <f>IF(E215,BL215,0)</f>
        <v>36130</v>
      </c>
      <c r="BO215" s="60"/>
      <c r="BP215" s="96">
        <f>IF(K215,BL215,0)</f>
        <v>36130</v>
      </c>
      <c r="BQ215" s="60"/>
      <c r="BR215" s="96">
        <f>IF(Q215,BL215,0)</f>
        <v>36130</v>
      </c>
      <c r="BS215" s="60"/>
      <c r="BT215" s="96">
        <f>IF(W215,BL215,0)</f>
        <v>36130</v>
      </c>
      <c r="BU215" s="60"/>
      <c r="BV215" s="96">
        <f>IF(AC215,BL215,0)</f>
        <v>36130</v>
      </c>
      <c r="BW215" s="60"/>
      <c r="BX215" s="96">
        <f>IF(AJ215,BL215,0)</f>
        <v>36130</v>
      </c>
      <c r="BY215" s="60"/>
      <c r="BZ215" s="96">
        <f>IF(AP215,BL215,0)</f>
        <v>36130</v>
      </c>
      <c r="CA215" s="60"/>
      <c r="CB215" s="96">
        <f>IF(AV215,BL215,0)</f>
        <v>36130</v>
      </c>
      <c r="CC215" s="60"/>
      <c r="CD215" s="96">
        <f>IF(BB215,$BL215,0)</f>
        <v>0</v>
      </c>
    </row>
    <row r="216" spans="1:82" ht="8.85" customHeight="1" x14ac:dyDescent="0.3">
      <c r="A216" s="47">
        <v>94</v>
      </c>
      <c r="B216" s="98"/>
      <c r="C216" s="47" t="s">
        <v>215</v>
      </c>
      <c r="D216" s="60"/>
      <c r="E216" s="69">
        <v>2498766</v>
      </c>
      <c r="F216" s="60"/>
      <c r="G216" s="65">
        <f>(E216/$BL216)</f>
        <v>88.326829268292684</v>
      </c>
      <c r="H216" s="60"/>
      <c r="I216" s="65">
        <f>IF(G216,G216/G$219*100,0)</f>
        <v>59.190008877592859</v>
      </c>
      <c r="J216" s="60"/>
      <c r="K216" s="69">
        <v>2140674</v>
      </c>
      <c r="L216" s="60"/>
      <c r="M216" s="65">
        <f>(K216/$BL216)</f>
        <v>75.668928950159071</v>
      </c>
      <c r="N216" s="60"/>
      <c r="O216" s="65">
        <f>IF(M216,M216/M$219*100,0)</f>
        <v>119.95903362265696</v>
      </c>
      <c r="P216" s="60"/>
      <c r="Q216" s="69">
        <v>9516854</v>
      </c>
      <c r="R216" s="60"/>
      <c r="S216" s="65">
        <f>(Q216/$BL216)</f>
        <v>336.40346412159772</v>
      </c>
      <c r="T216" s="60"/>
      <c r="U216" s="65">
        <f>IF(S216,S216/S$219*100,0)</f>
        <v>56.146095607418133</v>
      </c>
      <c r="V216" s="60"/>
      <c r="W216" s="69">
        <v>2888415</v>
      </c>
      <c r="X216" s="60"/>
      <c r="Y216" s="65">
        <f>(W216/$BL216)</f>
        <v>102.10021208907742</v>
      </c>
      <c r="Z216" s="60"/>
      <c r="AA216" s="65">
        <f>IF(Y216,Y216/Y$219*100,0)</f>
        <v>64.529471872645559</v>
      </c>
      <c r="AB216" s="60"/>
      <c r="AC216" s="69">
        <v>26078088</v>
      </c>
      <c r="AD216" s="60"/>
      <c r="AE216" s="65">
        <f>(AC216/$BL216)</f>
        <v>921.81293743372214</v>
      </c>
      <c r="AF216" s="60"/>
      <c r="AG216" s="65">
        <f>IF(AE216,AE216/AE$219*100,0)</f>
        <v>219.96630626108268</v>
      </c>
      <c r="AH216" s="99"/>
      <c r="AI216" s="60"/>
      <c r="AJ216" s="69">
        <v>46412864</v>
      </c>
      <c r="AK216" s="60"/>
      <c r="AL216" s="65">
        <f>(AJ216/$BL216)</f>
        <v>1640.6102509720749</v>
      </c>
      <c r="AM216" s="60"/>
      <c r="AN216" s="65">
        <f>IF(AL216,AL216/AL$219*100,0)</f>
        <v>76.659790279755185</v>
      </c>
      <c r="AO216" s="60"/>
      <c r="AP216" s="69">
        <v>697351</v>
      </c>
      <c r="AQ216" s="60"/>
      <c r="AR216" s="65">
        <f>(AP216/$BL216)</f>
        <v>24.650088370448923</v>
      </c>
      <c r="AS216" s="60"/>
      <c r="AT216" s="65">
        <f>IF(AR216,AR216/AR$219*100,0)</f>
        <v>27.454426105217543</v>
      </c>
      <c r="AU216" s="60"/>
      <c r="AV216" s="69">
        <v>2238500</v>
      </c>
      <c r="AW216" s="60"/>
      <c r="AX216" s="65">
        <f>(AV216/$BL216)</f>
        <v>79.126899964651827</v>
      </c>
      <c r="AY216" s="60"/>
      <c r="AZ216" s="65">
        <f>IF(AX216,AX216/AX$219*100,0)</f>
        <v>45.920017115723027</v>
      </c>
      <c r="BA216" s="60"/>
      <c r="BB216" s="69">
        <v>0</v>
      </c>
      <c r="BC216" s="60"/>
      <c r="BD216" s="65">
        <f>(BB216/$BL216)</f>
        <v>0</v>
      </c>
      <c r="BE216" s="60"/>
      <c r="BF216" s="65">
        <f>IF(BD216,BD216/BD$219*100,0)</f>
        <v>0</v>
      </c>
      <c r="BG216" s="60"/>
      <c r="BH216" s="69">
        <f>(E216+K216+Q216+W216+AC216+AJ216+AP216+AV216+BB216)</f>
        <v>92471512</v>
      </c>
      <c r="BI216" s="60"/>
      <c r="BJ216" s="47">
        <v>94</v>
      </c>
      <c r="BK216" s="60"/>
      <c r="BL216" s="96">
        <v>28290</v>
      </c>
      <c r="BM216" s="60"/>
      <c r="BN216" s="96">
        <f>IF(E216,BL216,0)</f>
        <v>28290</v>
      </c>
      <c r="BO216" s="60"/>
      <c r="BP216" s="96">
        <f>IF(K216,BL216,0)</f>
        <v>28290</v>
      </c>
      <c r="BQ216" s="60"/>
      <c r="BR216" s="96">
        <f>IF(Q216,BL216,0)</f>
        <v>28290</v>
      </c>
      <c r="BS216" s="60"/>
      <c r="BT216" s="96">
        <f>IF(W216,BL216,0)</f>
        <v>28290</v>
      </c>
      <c r="BU216" s="60"/>
      <c r="BV216" s="96">
        <f>IF(AC216,BL216,0)</f>
        <v>28290</v>
      </c>
      <c r="BW216" s="60"/>
      <c r="BX216" s="96">
        <f>IF(AJ216,BL216,0)</f>
        <v>28290</v>
      </c>
      <c r="BY216" s="60"/>
      <c r="BZ216" s="96">
        <f>IF(AP216,BL216,0)</f>
        <v>28290</v>
      </c>
      <c r="CA216" s="60"/>
      <c r="CB216" s="96">
        <f>IF(AV216,BL216,0)</f>
        <v>28290</v>
      </c>
      <c r="CC216" s="60"/>
      <c r="CD216" s="96">
        <f>IF(BB216,$BL216,0)</f>
        <v>0</v>
      </c>
    </row>
    <row r="217" spans="1:82" ht="8.85" customHeight="1" x14ac:dyDescent="0.3">
      <c r="A217" s="73">
        <v>95</v>
      </c>
      <c r="B217" s="98"/>
      <c r="C217" s="47" t="s">
        <v>216</v>
      </c>
      <c r="D217" s="60"/>
      <c r="E217" s="74">
        <v>12602852</v>
      </c>
      <c r="F217" s="60"/>
      <c r="G217" s="65">
        <f>(E217/$BL217)</f>
        <v>179.92507673638374</v>
      </c>
      <c r="H217" s="60"/>
      <c r="I217" s="65">
        <f>IF(G217,G217/G$219*100,0)</f>
        <v>120.57227659536458</v>
      </c>
      <c r="J217" s="60"/>
      <c r="K217" s="74">
        <v>3821021</v>
      </c>
      <c r="L217" s="60"/>
      <c r="M217" s="65">
        <f>(K217/$BL217)</f>
        <v>54.550945820543937</v>
      </c>
      <c r="N217" s="60"/>
      <c r="O217" s="65">
        <f>IF(M217,M217/M$219*100,0)</f>
        <v>86.480393400898166</v>
      </c>
      <c r="P217" s="60"/>
      <c r="Q217" s="74">
        <v>42036166</v>
      </c>
      <c r="R217" s="60"/>
      <c r="S217" s="65">
        <f>(Q217/$BL217)</f>
        <v>600.13085873367118</v>
      </c>
      <c r="T217" s="60"/>
      <c r="U217" s="65">
        <f>IF(S217,S217/S$219*100,0)</f>
        <v>100.16247799173411</v>
      </c>
      <c r="V217" s="60"/>
      <c r="W217" s="74">
        <v>13260290</v>
      </c>
      <c r="X217" s="60"/>
      <c r="Y217" s="65">
        <f>(W217/$BL217)</f>
        <v>189.31101434791918</v>
      </c>
      <c r="Z217" s="60"/>
      <c r="AA217" s="65">
        <f>IF(Y217,Y217/Y$219*100,0)</f>
        <v>119.64852496964522</v>
      </c>
      <c r="AB217" s="60"/>
      <c r="AC217" s="74">
        <v>16166184</v>
      </c>
      <c r="AD217" s="60"/>
      <c r="AE217" s="65">
        <f>(AC217/$BL217)</f>
        <v>230.79711613962453</v>
      </c>
      <c r="AF217" s="60"/>
      <c r="AG217" s="65">
        <f>IF(AE217,AE217/AE$219*100,0)</f>
        <v>55.073634868130149</v>
      </c>
      <c r="AH217" s="99"/>
      <c r="AI217" s="60"/>
      <c r="AJ217" s="74">
        <v>163159930</v>
      </c>
      <c r="AK217" s="60"/>
      <c r="AL217" s="65">
        <f>(AJ217/$BL217)</f>
        <v>2329.3586979798702</v>
      </c>
      <c r="AM217" s="60"/>
      <c r="AN217" s="65">
        <f>IF(AL217,AL217/AL$219*100,0)</f>
        <v>108.84251708634476</v>
      </c>
      <c r="AO217" s="60"/>
      <c r="AP217" s="74">
        <v>5379560</v>
      </c>
      <c r="AQ217" s="60"/>
      <c r="AR217" s="65">
        <f>(AP217/$BL217)</f>
        <v>76.801484759797276</v>
      </c>
      <c r="AS217" s="60"/>
      <c r="AT217" s="65">
        <f>IF(AR217,AR217/AR$219*100,0)</f>
        <v>85.538869330651622</v>
      </c>
      <c r="AU217" s="60"/>
      <c r="AV217" s="74">
        <v>12624739</v>
      </c>
      <c r="AW217" s="60"/>
      <c r="AX217" s="65">
        <f>(AV217/$BL217)</f>
        <v>180.2375472910272</v>
      </c>
      <c r="AY217" s="60"/>
      <c r="AZ217" s="65">
        <f>IF(AX217,AX217/AX$219*100,0)</f>
        <v>104.59794659208504</v>
      </c>
      <c r="BA217" s="60"/>
      <c r="BB217" s="74">
        <v>0</v>
      </c>
      <c r="BC217" s="60"/>
      <c r="BD217" s="70">
        <f>(BB217/$BL217)</f>
        <v>0</v>
      </c>
      <c r="BE217" s="60"/>
      <c r="BF217" s="70">
        <f>IF(BD217,BD217/BD$219*100,0)</f>
        <v>0</v>
      </c>
      <c r="BG217" s="60"/>
      <c r="BH217" s="74">
        <f>(E217+K217+Q217+W217+AC217+AJ217+AP217+AV217+BB217)</f>
        <v>269050742</v>
      </c>
      <c r="BI217" s="60"/>
      <c r="BJ217" s="73">
        <v>95</v>
      </c>
      <c r="BK217" s="60"/>
      <c r="BL217" s="106">
        <v>70045</v>
      </c>
      <c r="BM217" s="60"/>
      <c r="BN217" s="106">
        <f>IF(E217,BL217,0)</f>
        <v>70045</v>
      </c>
      <c r="BO217" s="60"/>
      <c r="BP217" s="106">
        <f>IF(K217,BL217,0)</f>
        <v>70045</v>
      </c>
      <c r="BQ217" s="60"/>
      <c r="BR217" s="106">
        <f>IF(Q217,BL217,0)</f>
        <v>70045</v>
      </c>
      <c r="BS217" s="60"/>
      <c r="BT217" s="106">
        <f>IF(W217,BL217,0)</f>
        <v>70045</v>
      </c>
      <c r="BU217" s="60"/>
      <c r="BV217" s="106">
        <f>IF(AC217,BL217,0)</f>
        <v>70045</v>
      </c>
      <c r="BW217" s="60"/>
      <c r="BX217" s="106">
        <f>IF(AJ217,BL217,0)</f>
        <v>70045</v>
      </c>
      <c r="BY217" s="60"/>
      <c r="BZ217" s="106">
        <f>IF(AP217,BL217,0)</f>
        <v>70045</v>
      </c>
      <c r="CA217" s="60"/>
      <c r="CB217" s="106">
        <f>IF(AV217,BL217,0)</f>
        <v>70045</v>
      </c>
      <c r="CC217" s="60"/>
      <c r="CD217" s="106">
        <f>IF(BB217,$BL217,0)</f>
        <v>0</v>
      </c>
    </row>
    <row r="218" spans="1:82" ht="8.85" customHeight="1" x14ac:dyDescent="0.3">
      <c r="A218" s="60"/>
      <c r="B218" s="60"/>
      <c r="D218" s="60"/>
      <c r="E218" s="60"/>
      <c r="F218" s="60"/>
      <c r="G218" s="60"/>
      <c r="H218" s="60"/>
      <c r="I218" s="60"/>
      <c r="J218" s="60"/>
      <c r="K218" s="60"/>
      <c r="L218" s="60"/>
      <c r="M218" s="60"/>
      <c r="N218" s="60"/>
      <c r="O218" s="60"/>
      <c r="Q218" s="60"/>
      <c r="R218" s="60"/>
      <c r="S218" s="60"/>
      <c r="T218" s="60"/>
      <c r="U218" s="60"/>
      <c r="W218" s="60"/>
      <c r="X218" s="60"/>
      <c r="Y218" s="60"/>
      <c r="Z218" s="60"/>
      <c r="AA218" s="60"/>
      <c r="AC218" s="60"/>
      <c r="AD218" s="60"/>
      <c r="AE218" s="60"/>
      <c r="AF218" s="60"/>
      <c r="AG218" s="60"/>
      <c r="AJ218" s="60"/>
      <c r="AK218" s="60"/>
      <c r="AL218" s="60"/>
      <c r="AM218" s="60"/>
      <c r="AN218" s="60"/>
      <c r="AP218" s="60"/>
      <c r="AQ218" s="60"/>
      <c r="AR218" s="60"/>
      <c r="AS218" s="60"/>
      <c r="AT218" s="60"/>
      <c r="AV218" s="60"/>
      <c r="AW218" s="60"/>
      <c r="AX218" s="60"/>
      <c r="AY218" s="60"/>
      <c r="AZ218" s="60"/>
      <c r="BB218" s="60"/>
      <c r="BC218" s="60"/>
      <c r="BD218" s="60"/>
      <c r="BE218" s="60"/>
      <c r="BF218" s="60"/>
      <c r="BH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row>
    <row r="219" spans="1:82" ht="8.85" customHeight="1" x14ac:dyDescent="0.3">
      <c r="A219" s="73">
        <f>A217</f>
        <v>95</v>
      </c>
      <c r="B219" s="60"/>
      <c r="C219" s="58" t="s">
        <v>65</v>
      </c>
      <c r="D219" s="60"/>
      <c r="E219" s="75">
        <f>SUM(E89:E217)</f>
        <v>899176836</v>
      </c>
      <c r="F219" s="60"/>
      <c r="G219" s="78">
        <f>IF(E219=0,0,IF(ISNONTEXT(H219),E219/$BL219,E219/BN219))</f>
        <v>149.22590981690146</v>
      </c>
      <c r="H219" s="281"/>
      <c r="I219" s="70">
        <f>IF(G$219,G219/G$219*100,0)</f>
        <v>100</v>
      </c>
      <c r="J219" s="60"/>
      <c r="K219" s="75">
        <f>SUM(K89:K217)</f>
        <v>380089177</v>
      </c>
      <c r="L219" s="60"/>
      <c r="M219" s="78">
        <f>IF(K219=0,0,IF(ISNONTEXT(N219),K219/$BL219,K219/BP219))</f>
        <v>63.078975100935871</v>
      </c>
      <c r="N219" s="281"/>
      <c r="O219" s="70">
        <f>IF(M$219,M219/M$219*100,0)</f>
        <v>100</v>
      </c>
      <c r="P219" s="60"/>
      <c r="Q219" s="75">
        <f>SUM(Q89:Q217)</f>
        <v>3610287381</v>
      </c>
      <c r="R219" s="60"/>
      <c r="S219" s="78">
        <f>IF(Q219=0,0,IF(ISNONTEXT(T219),Q219/$BL219,Q219/BR219))</f>
        <v>599.15735988799804</v>
      </c>
      <c r="T219" s="281"/>
      <c r="U219" s="70">
        <f>IF(S$219,S219/S$219*100,0)</f>
        <v>100</v>
      </c>
      <c r="V219" s="60"/>
      <c r="W219" s="75">
        <f>SUM(W89:W217)</f>
        <v>953387401</v>
      </c>
      <c r="X219" s="60"/>
      <c r="Y219" s="78">
        <f>IF(W219=0,0,IF(ISNONTEXT(Z219),W219/$BL219,W219/BT219))</f>
        <v>158.22260608390059</v>
      </c>
      <c r="Z219" s="281"/>
      <c r="AA219" s="70">
        <f>IF(Y$219,Y219/Y$219*100,0)</f>
        <v>100</v>
      </c>
      <c r="AB219" s="60"/>
      <c r="AC219" s="75">
        <f>SUM(AC89:AC217)</f>
        <v>2525151922</v>
      </c>
      <c r="AD219" s="60"/>
      <c r="AE219" s="78">
        <f>IF(AC219=0,0,IF(ISNONTEXT(AF219),AC219/$BL219,AC219/BV219))</f>
        <v>419.07006263932203</v>
      </c>
      <c r="AF219" s="281"/>
      <c r="AG219" s="70">
        <f>IF(AE$219,AE219/AE$219*100,0)</f>
        <v>100</v>
      </c>
      <c r="AH219" s="99"/>
      <c r="AI219" s="60"/>
      <c r="AJ219" s="75">
        <f>SUM(AJ89:AJ217)</f>
        <v>12895514346</v>
      </c>
      <c r="AK219" s="60"/>
      <c r="AL219" s="78">
        <f>IF(AJ219=0,0,IF(ISNONTEXT(AM219),AJ219/$BL219,AJ219/BX219))</f>
        <v>2140.1183658147029</v>
      </c>
      <c r="AM219" s="281"/>
      <c r="AN219" s="70">
        <f>IF(AL$219,AL219/AL$219*100,0)</f>
        <v>100</v>
      </c>
      <c r="AO219" s="60"/>
      <c r="AP219" s="75">
        <f>SUM(AP89:AP217)</f>
        <v>541012109</v>
      </c>
      <c r="AQ219" s="60"/>
      <c r="AR219" s="78">
        <f>IF(AP219=0,0,IF(ISNONTEXT(AS219),AP219/$BL219,AP219/BZ219))</f>
        <v>89.785480402973448</v>
      </c>
      <c r="AS219" s="281"/>
      <c r="AT219" s="70">
        <f>IF(AR$219,AR219/AR$219*100,0)</f>
        <v>100</v>
      </c>
      <c r="AU219" s="60"/>
      <c r="AV219" s="75">
        <f>SUM(AV89:AV217)</f>
        <v>1038300313</v>
      </c>
      <c r="AW219" s="60"/>
      <c r="AX219" s="78">
        <f>IF(AV219=0,0,IF(ISNONTEXT(AY219),AV219/$BL219,AV219/CB219))</f>
        <v>172.31461339668959</v>
      </c>
      <c r="AY219" s="281"/>
      <c r="AZ219" s="70">
        <f>IF(AX$219,AX219/AX$219*100,0)</f>
        <v>100</v>
      </c>
      <c r="BA219" s="60"/>
      <c r="BB219" s="75">
        <f>SUM(BB89:BB217)</f>
        <v>2154710</v>
      </c>
      <c r="BC219" s="60"/>
      <c r="BD219" s="78">
        <f>IF(BB219=0,0,IF(ISNONTEXT(BE219),BB219/$BL219,BB219/CD219))</f>
        <v>33.9982959117661</v>
      </c>
      <c r="BE219" s="109" t="s">
        <v>380</v>
      </c>
      <c r="BF219" s="70">
        <f>IF(BD$219,BD219/BD$219*100,0)</f>
        <v>100</v>
      </c>
      <c r="BG219" s="60"/>
      <c r="BH219" s="75">
        <f>SUM(BH89:BH217)</f>
        <v>22845074195</v>
      </c>
      <c r="BI219" s="60"/>
      <c r="BJ219" s="73">
        <f>BJ217</f>
        <v>95</v>
      </c>
      <c r="BK219" s="60"/>
      <c r="BL219" s="106">
        <f>SUM(BL89:BL217)</f>
        <v>6025608</v>
      </c>
      <c r="BM219" s="60"/>
      <c r="BN219" s="106">
        <f>SUM(BN89:BN217)</f>
        <v>6025608</v>
      </c>
      <c r="BO219" s="60"/>
      <c r="BP219" s="106">
        <f>SUM(BP89:BP217)</f>
        <v>6025608</v>
      </c>
      <c r="BQ219" s="60"/>
      <c r="BR219" s="106">
        <f>SUM(BR89:BR217)</f>
        <v>6025608</v>
      </c>
      <c r="BS219" s="60"/>
      <c r="BT219" s="106">
        <f>SUM(BT89:BT217)</f>
        <v>6025608</v>
      </c>
      <c r="BU219" s="60"/>
      <c r="BV219" s="106">
        <f>SUM(BV89:BV217)</f>
        <v>6025608</v>
      </c>
      <c r="BW219" s="60"/>
      <c r="BX219" s="106">
        <f>SUM(BX89:BX217)</f>
        <v>6025608</v>
      </c>
      <c r="BY219" s="60"/>
      <c r="BZ219" s="106">
        <f>SUM(BZ89:BZ217)</f>
        <v>6013672</v>
      </c>
      <c r="CA219" s="60"/>
      <c r="CB219" s="106">
        <f>SUM(CB89:CB217)</f>
        <v>6025608</v>
      </c>
      <c r="CC219" s="60"/>
      <c r="CD219" s="106">
        <f>SUM(CD89:CD217)</f>
        <v>63377</v>
      </c>
    </row>
    <row r="220" spans="1:82" ht="8.85" customHeight="1" x14ac:dyDescent="0.3">
      <c r="A220" s="60"/>
      <c r="B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row>
    <row r="221" spans="1:82" ht="8.85" customHeight="1" x14ac:dyDescent="0.3">
      <c r="A221" s="60"/>
      <c r="B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row>
    <row r="222" spans="1:82" ht="8.85" customHeight="1" x14ac:dyDescent="0.3">
      <c r="A222" s="60"/>
      <c r="B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row>
    <row r="223" spans="1:82" ht="8.85" customHeight="1" x14ac:dyDescent="0.3">
      <c r="A223" s="60"/>
      <c r="B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92"/>
    </row>
    <row r="224" spans="1:82" ht="8.85" customHeight="1" x14ac:dyDescent="0.3">
      <c r="A224" s="60"/>
      <c r="B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92"/>
    </row>
    <row r="225" spans="1:82" ht="2.25" customHeight="1" x14ac:dyDescent="0.3">
      <c r="A225" s="60"/>
      <c r="B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92"/>
    </row>
    <row r="226" spans="1:82" ht="3.6" customHeight="1" x14ac:dyDescent="0.3">
      <c r="A226" s="60"/>
      <c r="B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row>
    <row r="227" spans="1:82" s="46" customFormat="1" ht="10.5" customHeight="1" x14ac:dyDescent="0.3">
      <c r="A227" s="80" t="s">
        <v>385</v>
      </c>
      <c r="BK227" s="81" t="s">
        <v>386</v>
      </c>
    </row>
    <row r="228" spans="1:82" s="46" customFormat="1" ht="10.5" customHeight="1" x14ac:dyDescent="0.3">
      <c r="AG228" s="49" t="s">
        <v>42</v>
      </c>
      <c r="AJ228" s="50" t="s">
        <v>43</v>
      </c>
      <c r="BJ228" s="49" t="s">
        <v>350</v>
      </c>
    </row>
    <row r="229" spans="1:82" s="46" customFormat="1" ht="10.5" customHeight="1" x14ac:dyDescent="0.3">
      <c r="A229" s="51"/>
      <c r="AG229" s="49" t="s">
        <v>351</v>
      </c>
      <c r="AJ229" s="50" t="s">
        <v>352</v>
      </c>
      <c r="BJ229" s="81" t="s">
        <v>217</v>
      </c>
    </row>
    <row r="230" spans="1:82" s="46" customFormat="1" ht="10.5" customHeight="1" x14ac:dyDescent="0.3">
      <c r="A230" s="52"/>
      <c r="AG230" s="49" t="s">
        <v>48</v>
      </c>
      <c r="AJ230" s="53" t="s">
        <v>49</v>
      </c>
      <c r="BJ230" s="52"/>
    </row>
    <row r="231" spans="1:82" ht="9.6" customHeight="1" x14ac:dyDescent="0.3"/>
    <row r="232" spans="1:82" ht="9.6" customHeight="1" x14ac:dyDescent="0.3">
      <c r="AG232" s="62" t="s">
        <v>353</v>
      </c>
      <c r="AJ232" s="102" t="s">
        <v>354</v>
      </c>
    </row>
    <row r="233" spans="1:82" ht="9.6" customHeight="1" x14ac:dyDescent="0.3">
      <c r="E233" s="54" t="s">
        <v>4</v>
      </c>
      <c r="F233" s="54"/>
      <c r="G233" s="54"/>
      <c r="H233" s="54"/>
      <c r="I233" s="54"/>
    </row>
    <row r="234" spans="1:82" ht="9.6" customHeight="1" x14ac:dyDescent="0.3">
      <c r="E234" s="103" t="s">
        <v>355</v>
      </c>
      <c r="F234" s="57"/>
      <c r="G234" s="57"/>
      <c r="H234" s="57"/>
      <c r="I234" s="57"/>
      <c r="K234" s="103" t="s">
        <v>356</v>
      </c>
      <c r="L234" s="57"/>
      <c r="M234" s="57"/>
      <c r="N234" s="57"/>
      <c r="O234" s="57"/>
      <c r="Q234" s="103" t="s">
        <v>357</v>
      </c>
      <c r="R234" s="57"/>
      <c r="S234" s="57"/>
      <c r="T234" s="57"/>
      <c r="U234" s="57"/>
      <c r="W234" s="103" t="s">
        <v>358</v>
      </c>
      <c r="X234" s="57"/>
      <c r="Y234" s="57"/>
      <c r="Z234" s="57"/>
      <c r="AA234" s="57"/>
      <c r="AC234" s="103" t="s">
        <v>359</v>
      </c>
      <c r="AD234" s="57"/>
      <c r="AE234" s="57"/>
      <c r="AF234" s="57"/>
      <c r="AG234" s="57"/>
      <c r="AH234" s="54"/>
      <c r="AJ234" s="103" t="s">
        <v>360</v>
      </c>
      <c r="AK234" s="57"/>
      <c r="AL234" s="57"/>
      <c r="AM234" s="57"/>
      <c r="AN234" s="57"/>
      <c r="AP234" s="103" t="s">
        <v>361</v>
      </c>
      <c r="AQ234" s="57"/>
      <c r="AR234" s="57"/>
      <c r="AS234" s="57"/>
      <c r="AT234" s="57"/>
      <c r="AV234" s="103" t="s">
        <v>362</v>
      </c>
      <c r="AW234" s="57"/>
      <c r="AX234" s="57"/>
      <c r="AY234" s="57"/>
      <c r="AZ234" s="57"/>
      <c r="BB234" s="57" t="s">
        <v>363</v>
      </c>
      <c r="BC234" s="57"/>
      <c r="BD234" s="57"/>
      <c r="BE234" s="57"/>
      <c r="BF234" s="57"/>
    </row>
    <row r="235" spans="1:82" ht="9.6" customHeight="1" x14ac:dyDescent="0.3"/>
    <row r="236" spans="1:82" ht="9.6" customHeight="1" x14ac:dyDescent="0.3">
      <c r="I236" s="58" t="s">
        <v>64</v>
      </c>
      <c r="O236" s="58" t="s">
        <v>64</v>
      </c>
      <c r="U236" s="58" t="s">
        <v>64</v>
      </c>
      <c r="AA236" s="58" t="s">
        <v>64</v>
      </c>
      <c r="AG236" s="58" t="s">
        <v>64</v>
      </c>
      <c r="AH236" s="58"/>
      <c r="AN236" s="58" t="s">
        <v>64</v>
      </c>
      <c r="AT236" s="58" t="s">
        <v>64</v>
      </c>
      <c r="AZ236" s="58" t="s">
        <v>64</v>
      </c>
      <c r="BF236" s="58" t="s">
        <v>64</v>
      </c>
      <c r="BN236" s="58" t="s">
        <v>61</v>
      </c>
      <c r="BV236" s="58" t="s">
        <v>364</v>
      </c>
      <c r="BZ236" s="58" t="s">
        <v>365</v>
      </c>
    </row>
    <row r="237" spans="1:82" ht="9.6" customHeight="1" x14ac:dyDescent="0.3">
      <c r="G237" s="58" t="s">
        <v>63</v>
      </c>
      <c r="I237" s="58" t="s">
        <v>366</v>
      </c>
      <c r="M237" s="58" t="s">
        <v>63</v>
      </c>
      <c r="O237" s="58" t="s">
        <v>366</v>
      </c>
      <c r="S237" s="58" t="s">
        <v>63</v>
      </c>
      <c r="U237" s="58" t="s">
        <v>366</v>
      </c>
      <c r="Y237" s="58" t="s">
        <v>63</v>
      </c>
      <c r="AA237" s="58" t="s">
        <v>366</v>
      </c>
      <c r="AE237" s="58" t="s">
        <v>63</v>
      </c>
      <c r="AG237" s="58" t="s">
        <v>366</v>
      </c>
      <c r="AH237" s="58"/>
      <c r="AL237" s="58" t="s">
        <v>63</v>
      </c>
      <c r="AN237" s="58" t="s">
        <v>366</v>
      </c>
      <c r="AR237" s="58" t="s">
        <v>63</v>
      </c>
      <c r="AT237" s="58" t="s">
        <v>366</v>
      </c>
      <c r="AX237" s="58" t="s">
        <v>63</v>
      </c>
      <c r="AZ237" s="58" t="s">
        <v>366</v>
      </c>
      <c r="BD237" s="58" t="s">
        <v>63</v>
      </c>
      <c r="BF237" s="58" t="s">
        <v>366</v>
      </c>
      <c r="BH237" s="58" t="s">
        <v>65</v>
      </c>
      <c r="BN237" s="58" t="s">
        <v>367</v>
      </c>
      <c r="BP237" s="58" t="s">
        <v>368</v>
      </c>
      <c r="BR237" s="58" t="s">
        <v>263</v>
      </c>
      <c r="BT237" s="58" t="s">
        <v>263</v>
      </c>
      <c r="BV237" s="58" t="s">
        <v>269</v>
      </c>
      <c r="BZ237" s="58" t="s">
        <v>369</v>
      </c>
      <c r="CB237" s="58" t="s">
        <v>370</v>
      </c>
    </row>
    <row r="238" spans="1:82" ht="9.6" customHeight="1" x14ac:dyDescent="0.3">
      <c r="A238" s="93" t="s">
        <v>71</v>
      </c>
      <c r="C238" s="93" t="s">
        <v>73</v>
      </c>
      <c r="E238" s="93" t="s">
        <v>74</v>
      </c>
      <c r="G238" s="93" t="s">
        <v>75</v>
      </c>
      <c r="I238" s="93" t="s">
        <v>371</v>
      </c>
      <c r="K238" s="93" t="s">
        <v>74</v>
      </c>
      <c r="M238" s="93" t="s">
        <v>75</v>
      </c>
      <c r="O238" s="93" t="s">
        <v>371</v>
      </c>
      <c r="Q238" s="93" t="s">
        <v>74</v>
      </c>
      <c r="S238" s="93" t="s">
        <v>75</v>
      </c>
      <c r="U238" s="93" t="s">
        <v>371</v>
      </c>
      <c r="W238" s="93" t="s">
        <v>74</v>
      </c>
      <c r="Y238" s="93" t="s">
        <v>75</v>
      </c>
      <c r="AA238" s="93" t="s">
        <v>371</v>
      </c>
      <c r="AC238" s="93" t="s">
        <v>74</v>
      </c>
      <c r="AE238" s="93" t="s">
        <v>75</v>
      </c>
      <c r="AG238" s="93" t="s">
        <v>371</v>
      </c>
      <c r="AH238" s="58"/>
      <c r="AJ238" s="93" t="s">
        <v>74</v>
      </c>
      <c r="AL238" s="93" t="s">
        <v>75</v>
      </c>
      <c r="AN238" s="93" t="s">
        <v>371</v>
      </c>
      <c r="AP238" s="93" t="s">
        <v>74</v>
      </c>
      <c r="AR238" s="93" t="s">
        <v>75</v>
      </c>
      <c r="AT238" s="93" t="s">
        <v>371</v>
      </c>
      <c r="AV238" s="93" t="s">
        <v>74</v>
      </c>
      <c r="AX238" s="93" t="s">
        <v>75</v>
      </c>
      <c r="AZ238" s="93" t="s">
        <v>371</v>
      </c>
      <c r="BB238" s="93" t="s">
        <v>74</v>
      </c>
      <c r="BD238" s="93" t="s">
        <v>75</v>
      </c>
      <c r="BF238" s="93" t="s">
        <v>371</v>
      </c>
      <c r="BH238" s="93" t="s">
        <v>372</v>
      </c>
      <c r="BJ238" s="93" t="s">
        <v>71</v>
      </c>
      <c r="BN238" s="104" t="s">
        <v>373</v>
      </c>
      <c r="BP238" s="104" t="s">
        <v>373</v>
      </c>
      <c r="BR238" s="104" t="s">
        <v>374</v>
      </c>
      <c r="BT238" s="104" t="s">
        <v>375</v>
      </c>
      <c r="BV238" s="104" t="s">
        <v>376</v>
      </c>
      <c r="BX238" s="104" t="s">
        <v>377</v>
      </c>
      <c r="BZ238" s="104" t="s">
        <v>378</v>
      </c>
      <c r="CB238" s="104" t="s">
        <v>379</v>
      </c>
      <c r="CD238" s="104" t="s">
        <v>363</v>
      </c>
    </row>
    <row r="239" spans="1:82" ht="8.85" customHeight="1" x14ac:dyDescent="0.3">
      <c r="E239" s="66"/>
      <c r="K239" s="66"/>
      <c r="Q239" s="66"/>
      <c r="X239" s="66"/>
      <c r="AD239" s="66"/>
      <c r="AJ239" s="66"/>
      <c r="AP239" s="66"/>
    </row>
    <row r="240" spans="1:82" ht="8.85" customHeight="1" x14ac:dyDescent="0.3">
      <c r="B240" s="47" t="s">
        <v>289</v>
      </c>
    </row>
    <row r="241" spans="1:82" ht="8.85" customHeight="1" x14ac:dyDescent="0.3">
      <c r="A241" s="47">
        <v>1</v>
      </c>
      <c r="B241" s="58"/>
      <c r="C241" s="47" t="s">
        <v>218</v>
      </c>
      <c r="D241" s="60"/>
      <c r="E241" s="63">
        <v>2876146</v>
      </c>
      <c r="F241" s="60"/>
      <c r="G241" s="64">
        <f>(E241/$BL241)</f>
        <v>343.37941738299907</v>
      </c>
      <c r="H241" s="60"/>
      <c r="I241" s="65">
        <f>IF(G241,G241/G$287*100,0)</f>
        <v>155.15403755190727</v>
      </c>
      <c r="J241" s="60"/>
      <c r="K241" s="63">
        <v>0</v>
      </c>
      <c r="L241" s="60"/>
      <c r="M241" s="64">
        <f>(K241/$BL241)</f>
        <v>0</v>
      </c>
      <c r="N241" s="60"/>
      <c r="O241" s="65">
        <f>IF(M241,M241/M$287*100,0)</f>
        <v>0</v>
      </c>
      <c r="P241" s="60"/>
      <c r="Q241" s="63">
        <v>2923689</v>
      </c>
      <c r="R241" s="60"/>
      <c r="S241" s="64">
        <f>(Q241/$BL241)</f>
        <v>349.0555157593123</v>
      </c>
      <c r="T241" s="60"/>
      <c r="U241" s="65">
        <f>IF(S241,S241/S$287*100,0)</f>
        <v>88.651703403372068</v>
      </c>
      <c r="V241" s="60"/>
      <c r="W241" s="63">
        <v>2912130</v>
      </c>
      <c r="X241" s="60"/>
      <c r="Y241" s="64">
        <f>(W241/$BL241)</f>
        <v>347.67550143266476</v>
      </c>
      <c r="Z241" s="60"/>
      <c r="AA241" s="65">
        <f>IF(Y241,Y241/Y$287*100,0)</f>
        <v>95.669320740651514</v>
      </c>
      <c r="AB241" s="60"/>
      <c r="AC241" s="63">
        <v>4563</v>
      </c>
      <c r="AD241" s="60"/>
      <c r="AE241" s="64">
        <f>(AC241/$BL241)</f>
        <v>0.54477077363896853</v>
      </c>
      <c r="AF241" s="60"/>
      <c r="AG241" s="65">
        <f>IF(AE241,AE241/AE$287*100,0)</f>
        <v>13.99489602779736</v>
      </c>
      <c r="AH241" s="99"/>
      <c r="AI241" s="60"/>
      <c r="AJ241" s="63">
        <v>0</v>
      </c>
      <c r="AK241" s="60"/>
      <c r="AL241" s="64">
        <f>(AJ241/$BL241)</f>
        <v>0</v>
      </c>
      <c r="AM241" s="60"/>
      <c r="AN241" s="65">
        <f>IF(AL241,AL241/AL$287*100,0)</f>
        <v>0</v>
      </c>
      <c r="AO241" s="60"/>
      <c r="AP241" s="63">
        <v>1732574</v>
      </c>
      <c r="AQ241" s="60"/>
      <c r="AR241" s="64">
        <f>(AP241/$BL241)</f>
        <v>206.84980897803248</v>
      </c>
      <c r="AS241" s="60"/>
      <c r="AT241" s="65">
        <f>IF(AR241,AR241/AR$287*100,0)</f>
        <v>181.14956700088283</v>
      </c>
      <c r="AU241" s="60"/>
      <c r="AV241" s="63">
        <v>1121259</v>
      </c>
      <c r="AW241" s="60"/>
      <c r="AX241" s="64">
        <f>(AV241/$BL241)</f>
        <v>133.86568767908309</v>
      </c>
      <c r="AY241" s="60"/>
      <c r="AZ241" s="65">
        <f>IF(AX241,AX241/AX$287*100,0)</f>
        <v>125.23364774958519</v>
      </c>
      <c r="BA241" s="60"/>
      <c r="BB241" s="63">
        <v>0</v>
      </c>
      <c r="BC241" s="60"/>
      <c r="BD241" s="64">
        <f>(BB241/$BL241)</f>
        <v>0</v>
      </c>
      <c r="BE241" s="60"/>
      <c r="BF241" s="65">
        <f>IF(BD241,BD241/BD$287*100,0)</f>
        <v>0</v>
      </c>
      <c r="BG241" s="60"/>
      <c r="BH241" s="63">
        <f>(E241+K241+Q241+W241+AC241+AJ241+AP241+AV241+BB241)</f>
        <v>11570361</v>
      </c>
      <c r="BI241" s="60"/>
      <c r="BJ241" s="47">
        <v>1</v>
      </c>
      <c r="BK241" s="60"/>
      <c r="BL241" s="96">
        <v>8376</v>
      </c>
      <c r="BM241" s="60"/>
      <c r="BN241" s="96">
        <f>IF(E241,BL241,0)</f>
        <v>8376</v>
      </c>
      <c r="BO241" s="60"/>
      <c r="BP241" s="96">
        <f>IF(K241,BL241,0)</f>
        <v>0</v>
      </c>
      <c r="BQ241" s="60"/>
      <c r="BR241" s="96">
        <f>IF(Q241,BL241,0)</f>
        <v>8376</v>
      </c>
      <c r="BS241" s="60"/>
      <c r="BT241" s="96">
        <f>IF(W241,BL241,0)</f>
        <v>8376</v>
      </c>
      <c r="BU241" s="60"/>
      <c r="BV241" s="96">
        <f>IF(AC241,BL241,0)</f>
        <v>8376</v>
      </c>
      <c r="BW241" s="60"/>
      <c r="BX241" s="96">
        <f>IF(AJ241,BL241,0)</f>
        <v>0</v>
      </c>
      <c r="BY241" s="60"/>
      <c r="BZ241" s="96">
        <f>IF(AP241,BL241,0)</f>
        <v>8376</v>
      </c>
      <c r="CA241" s="60"/>
      <c r="CB241" s="96">
        <f>IF(AV241,BL241,0)</f>
        <v>8376</v>
      </c>
      <c r="CC241" s="60"/>
      <c r="CD241" s="96">
        <f>IF(BB241,$BL241,0)</f>
        <v>0</v>
      </c>
    </row>
    <row r="242" spans="1:82" ht="8.85" customHeight="1" x14ac:dyDescent="0.3">
      <c r="A242" s="47">
        <v>2</v>
      </c>
      <c r="B242" s="58"/>
      <c r="C242" s="47" t="s">
        <v>219</v>
      </c>
      <c r="D242" s="60"/>
      <c r="E242" s="69">
        <v>3003475</v>
      </c>
      <c r="F242" s="60"/>
      <c r="G242" s="65">
        <f>(E242/$BL242)</f>
        <v>397.02247191011236</v>
      </c>
      <c r="H242" s="60"/>
      <c r="I242" s="65">
        <f>IF(G242,G242/G$287*100,0)</f>
        <v>179.39234676662497</v>
      </c>
      <c r="J242" s="60"/>
      <c r="K242" s="69">
        <v>0</v>
      </c>
      <c r="L242" s="60"/>
      <c r="M242" s="65">
        <f>(K242/$BL242)</f>
        <v>0</v>
      </c>
      <c r="N242" s="60"/>
      <c r="O242" s="65">
        <f>IF(M242,M242/M$287*100,0)</f>
        <v>0</v>
      </c>
      <c r="P242" s="60"/>
      <c r="Q242" s="69">
        <v>2847260</v>
      </c>
      <c r="R242" s="60"/>
      <c r="S242" s="65">
        <f>(Q242/$BL242)</f>
        <v>376.37276933245209</v>
      </c>
      <c r="T242" s="60"/>
      <c r="U242" s="65">
        <f>IF(S242,S242/S$287*100,0)</f>
        <v>95.589628610749571</v>
      </c>
      <c r="V242" s="60"/>
      <c r="W242" s="69">
        <v>2909828</v>
      </c>
      <c r="X242" s="60"/>
      <c r="Y242" s="65">
        <f>(W242/$BL242)</f>
        <v>384.64348975545272</v>
      </c>
      <c r="Z242" s="60"/>
      <c r="AA242" s="65">
        <f>IF(Y242,Y242/Y$287*100,0)</f>
        <v>105.84174392668501</v>
      </c>
      <c r="AB242" s="60"/>
      <c r="AC242" s="69">
        <v>0</v>
      </c>
      <c r="AD242" s="60"/>
      <c r="AE242" s="65">
        <f>(AC242/$BL242)</f>
        <v>0</v>
      </c>
      <c r="AF242" s="60"/>
      <c r="AG242" s="65">
        <f>IF(AE242,AE242/AE$287*100,0)</f>
        <v>0</v>
      </c>
      <c r="AH242" s="99"/>
      <c r="AI242" s="60"/>
      <c r="AJ242" s="69">
        <v>0</v>
      </c>
      <c r="AK242" s="60"/>
      <c r="AL242" s="65">
        <f>(AJ242/$BL242)</f>
        <v>0</v>
      </c>
      <c r="AM242" s="60"/>
      <c r="AN242" s="65">
        <f>IF(AL242,AL242/AL$287*100,0)</f>
        <v>0</v>
      </c>
      <c r="AO242" s="60"/>
      <c r="AP242" s="69">
        <v>123058</v>
      </c>
      <c r="AQ242" s="60"/>
      <c r="AR242" s="65">
        <f>(AP242/$BL242)</f>
        <v>16.266754791804363</v>
      </c>
      <c r="AS242" s="60"/>
      <c r="AT242" s="65">
        <f>IF(AR242,AR242/AR$287*100,0)</f>
        <v>14.245677100711454</v>
      </c>
      <c r="AU242" s="60"/>
      <c r="AV242" s="69">
        <v>1288993</v>
      </c>
      <c r="AW242" s="60"/>
      <c r="AX242" s="65">
        <f>(AV242/$BL242)</f>
        <v>170.38902842035691</v>
      </c>
      <c r="AY242" s="60"/>
      <c r="AZ242" s="65">
        <f>IF(AX242,AX242/AX$287*100,0)</f>
        <v>159.40185969644281</v>
      </c>
      <c r="BA242" s="60"/>
      <c r="BB242" s="69">
        <v>0</v>
      </c>
      <c r="BC242" s="60"/>
      <c r="BD242" s="65">
        <f>(BB242/$BL242)</f>
        <v>0</v>
      </c>
      <c r="BE242" s="60"/>
      <c r="BF242" s="65">
        <f>IF(BD242,BD242/BD$287*100,0)</f>
        <v>0</v>
      </c>
      <c r="BG242" s="60"/>
      <c r="BH242" s="69">
        <f>(E242+K242+Q242+W242+AC242+AJ242+AP242+AV242+BB242)</f>
        <v>10172614</v>
      </c>
      <c r="BI242" s="60"/>
      <c r="BJ242" s="47">
        <v>2</v>
      </c>
      <c r="BK242" s="60"/>
      <c r="BL242" s="96">
        <v>7565</v>
      </c>
      <c r="BM242" s="60"/>
      <c r="BN242" s="96">
        <f>IF(E242,BL242,0)</f>
        <v>7565</v>
      </c>
      <c r="BO242" s="60"/>
      <c r="BP242" s="96">
        <f>IF(K242,BL242,0)</f>
        <v>0</v>
      </c>
      <c r="BQ242" s="60"/>
      <c r="BR242" s="96">
        <f>IF(Q242,BL242,0)</f>
        <v>7565</v>
      </c>
      <c r="BS242" s="60"/>
      <c r="BT242" s="96">
        <f>IF(W242,BL242,0)</f>
        <v>7565</v>
      </c>
      <c r="BU242" s="60"/>
      <c r="BV242" s="96">
        <f>IF(AC242,BL242,0)</f>
        <v>0</v>
      </c>
      <c r="BW242" s="60"/>
      <c r="BX242" s="96">
        <f>IF(AJ242,BL242,0)</f>
        <v>0</v>
      </c>
      <c r="BY242" s="60"/>
      <c r="BZ242" s="96">
        <f>IF(AP242,BL242,0)</f>
        <v>7565</v>
      </c>
      <c r="CA242" s="60"/>
      <c r="CB242" s="96">
        <f>IF(AV242,BL242,0)</f>
        <v>7565</v>
      </c>
      <c r="CC242" s="60"/>
      <c r="CD242" s="96">
        <f>IF(BB242,$BL242,0)</f>
        <v>0</v>
      </c>
    </row>
    <row r="243" spans="1:82" ht="8.85" customHeight="1" x14ac:dyDescent="0.3">
      <c r="A243" s="47">
        <v>3</v>
      </c>
      <c r="B243" s="58"/>
      <c r="C243" s="47" t="s">
        <v>134</v>
      </c>
      <c r="D243" s="60"/>
      <c r="E243" s="69">
        <v>1166910</v>
      </c>
      <c r="F243" s="60"/>
      <c r="G243" s="65">
        <f>(E243/$BL243)</f>
        <v>175.29067147363676</v>
      </c>
      <c r="H243" s="60"/>
      <c r="I243" s="65">
        <f>IF(G243,G243/G$287*100,0)</f>
        <v>79.20409333674354</v>
      </c>
      <c r="J243" s="60"/>
      <c r="K243" s="69">
        <v>3850</v>
      </c>
      <c r="L243" s="60"/>
      <c r="M243" s="65">
        <f>(K243/$BL243)</f>
        <v>0.57833859095688744</v>
      </c>
      <c r="N243" s="60"/>
      <c r="O243" s="65">
        <f>IF(M243,M243/M$287*100,0)</f>
        <v>100</v>
      </c>
      <c r="P243" s="60"/>
      <c r="Q243" s="69">
        <v>3054406</v>
      </c>
      <c r="R243" s="60"/>
      <c r="S243" s="65">
        <f>(Q243/$BL243)</f>
        <v>458.82619798708129</v>
      </c>
      <c r="T243" s="60"/>
      <c r="U243" s="65">
        <f>IF(S243,S243/S$287*100,0)</f>
        <v>116.53081581926679</v>
      </c>
      <c r="V243" s="60"/>
      <c r="W243" s="69">
        <v>5126412</v>
      </c>
      <c r="X243" s="60"/>
      <c r="Y243" s="65">
        <f>(W243/$BL243)</f>
        <v>770.07841369986477</v>
      </c>
      <c r="Z243" s="60"/>
      <c r="AA243" s="65">
        <f>IF(Y243,Y243/Y$287*100,0)</f>
        <v>211.90126555400371</v>
      </c>
      <c r="AB243" s="60"/>
      <c r="AC243" s="69">
        <v>18363</v>
      </c>
      <c r="AD243" s="60"/>
      <c r="AE243" s="65">
        <f>(AC243/$BL243)</f>
        <v>2.7584497521406037</v>
      </c>
      <c r="AF243" s="60"/>
      <c r="AG243" s="65">
        <f>IF(AE243,AE243/AE$287*100,0)</f>
        <v>70.863231559288835</v>
      </c>
      <c r="AH243" s="99"/>
      <c r="AI243" s="60"/>
      <c r="AJ243" s="69">
        <v>0</v>
      </c>
      <c r="AK243" s="60"/>
      <c r="AL243" s="65">
        <f>(AJ243/$BL243)</f>
        <v>0</v>
      </c>
      <c r="AM243" s="60"/>
      <c r="AN243" s="65">
        <f>IF(AL243,AL243/AL$287*100,0)</f>
        <v>0</v>
      </c>
      <c r="AO243" s="60"/>
      <c r="AP243" s="69">
        <v>219086</v>
      </c>
      <c r="AQ243" s="60"/>
      <c r="AR243" s="65">
        <f>(AP243/$BL243)</f>
        <v>32.910620399579393</v>
      </c>
      <c r="AS243" s="60"/>
      <c r="AT243" s="65">
        <f>IF(AR243,AR243/AR$287*100,0)</f>
        <v>28.821610542301091</v>
      </c>
      <c r="AU243" s="60"/>
      <c r="AV243" s="69">
        <v>190761</v>
      </c>
      <c r="AW243" s="60"/>
      <c r="AX243" s="65">
        <f>(AV243/$BL243)</f>
        <v>28.655700766110861</v>
      </c>
      <c r="AY243" s="60"/>
      <c r="AZ243" s="65">
        <f>IF(AX243,AX243/AX$287*100,0)</f>
        <v>26.807899753697555</v>
      </c>
      <c r="BA243" s="60"/>
      <c r="BB243" s="69">
        <v>0</v>
      </c>
      <c r="BC243" s="60"/>
      <c r="BD243" s="65">
        <f>(BB243/$BL243)</f>
        <v>0</v>
      </c>
      <c r="BE243" s="60"/>
      <c r="BF243" s="65">
        <f>IF(BD243,BD243/BD$287*100,0)</f>
        <v>0</v>
      </c>
      <c r="BG243" s="60"/>
      <c r="BH243" s="69">
        <f>(E243+K243+Q243+W243+AC243+AJ243+AP243+AV243+BB243)</f>
        <v>9779788</v>
      </c>
      <c r="BI243" s="60"/>
      <c r="BJ243" s="47">
        <v>3</v>
      </c>
      <c r="BK243" s="60"/>
      <c r="BL243" s="96">
        <v>6657</v>
      </c>
      <c r="BM243" s="60"/>
      <c r="BN243" s="96">
        <f>IF(E243,BL243,0)</f>
        <v>6657</v>
      </c>
      <c r="BO243" s="60"/>
      <c r="BP243" s="96">
        <f>IF(K243,BL243,0)</f>
        <v>6657</v>
      </c>
      <c r="BQ243" s="60"/>
      <c r="BR243" s="96">
        <f>IF(Q243,BL243,0)</f>
        <v>6657</v>
      </c>
      <c r="BS243" s="60"/>
      <c r="BT243" s="96">
        <f>IF(W243,BL243,0)</f>
        <v>6657</v>
      </c>
      <c r="BU243" s="60"/>
      <c r="BV243" s="96">
        <f>IF(AC243,BL243,0)</f>
        <v>6657</v>
      </c>
      <c r="BW243" s="60"/>
      <c r="BX243" s="96">
        <f>IF(AJ243,BL243,0)</f>
        <v>0</v>
      </c>
      <c r="BY243" s="60"/>
      <c r="BZ243" s="96">
        <f>IF(AP243,BL243,0)</f>
        <v>6657</v>
      </c>
      <c r="CA243" s="60"/>
      <c r="CB243" s="96">
        <f>IF(AV243,BL243,0)</f>
        <v>6657</v>
      </c>
      <c r="CC243" s="60"/>
      <c r="CD243" s="96">
        <f>IF(BB243,$BL243,0)</f>
        <v>0</v>
      </c>
    </row>
    <row r="244" spans="1:82" ht="8.85" customHeight="1" x14ac:dyDescent="0.3">
      <c r="A244" s="47">
        <v>4</v>
      </c>
      <c r="B244" s="58"/>
      <c r="C244" s="47" t="s">
        <v>220</v>
      </c>
      <c r="D244" s="60"/>
      <c r="E244" s="69">
        <v>1067603</v>
      </c>
      <c r="F244" s="60"/>
      <c r="G244" s="65">
        <f>(E244/$BL244)</f>
        <v>233.40686488850022</v>
      </c>
      <c r="H244" s="60"/>
      <c r="I244" s="65">
        <f>IF(G244,G244/G$287*100,0)</f>
        <v>105.46356492704648</v>
      </c>
      <c r="J244" s="60"/>
      <c r="K244" s="69">
        <v>0</v>
      </c>
      <c r="L244" s="60"/>
      <c r="M244" s="65">
        <f>(K244/$BL244)</f>
        <v>0</v>
      </c>
      <c r="N244" s="60"/>
      <c r="O244" s="65">
        <f>IF(M244,M244/M$287*100,0)</f>
        <v>0</v>
      </c>
      <c r="P244" s="60"/>
      <c r="Q244" s="69">
        <v>968720</v>
      </c>
      <c r="R244" s="60"/>
      <c r="S244" s="65">
        <f>(Q244/$BL244)</f>
        <v>211.78836904241365</v>
      </c>
      <c r="T244" s="60"/>
      <c r="U244" s="65">
        <f>IF(S244,S244/S$287*100,0)</f>
        <v>53.789150518905835</v>
      </c>
      <c r="V244" s="60"/>
      <c r="W244" s="69">
        <v>1063712</v>
      </c>
      <c r="X244" s="60"/>
      <c r="Y244" s="65">
        <f>(W244/$BL244)</f>
        <v>232.5561871447311</v>
      </c>
      <c r="Z244" s="60"/>
      <c r="AA244" s="65">
        <f>IF(Y244,Y244/Y$287*100,0)</f>
        <v>63.992120142181442</v>
      </c>
      <c r="AB244" s="60"/>
      <c r="AC244" s="69">
        <v>18585</v>
      </c>
      <c r="AD244" s="60"/>
      <c r="AE244" s="65">
        <f>(AC244/$BL244)</f>
        <v>4.0631832094446878</v>
      </c>
      <c r="AF244" s="60"/>
      <c r="AG244" s="65">
        <f>IF(AE244,AE244/AE$287*100,0)</f>
        <v>104.38119904676695</v>
      </c>
      <c r="AH244" s="99"/>
      <c r="AI244" s="60"/>
      <c r="AJ244" s="69">
        <v>0</v>
      </c>
      <c r="AK244" s="60"/>
      <c r="AL244" s="65">
        <f>(AJ244/$BL244)</f>
        <v>0</v>
      </c>
      <c r="AM244" s="60"/>
      <c r="AN244" s="65">
        <f>IF(AL244,AL244/AL$287*100,0)</f>
        <v>0</v>
      </c>
      <c r="AO244" s="60"/>
      <c r="AP244" s="69">
        <v>2886</v>
      </c>
      <c r="AQ244" s="60"/>
      <c r="AR244" s="65">
        <f>(AP244/$BL244)</f>
        <v>0.63095758635767385</v>
      </c>
      <c r="AS244" s="60"/>
      <c r="AT244" s="65">
        <f>IF(AR244,AR244/AR$287*100,0)</f>
        <v>0.55256368922609544</v>
      </c>
      <c r="AU244" s="60"/>
      <c r="AV244" s="69">
        <v>141216</v>
      </c>
      <c r="AW244" s="60"/>
      <c r="AX244" s="65">
        <f>(AV244/$BL244)</f>
        <v>30.873633581110624</v>
      </c>
      <c r="AY244" s="60"/>
      <c r="AZ244" s="65">
        <f>IF(AX244,AX244/AX$287*100,0)</f>
        <v>28.882813958387572</v>
      </c>
      <c r="BA244" s="60"/>
      <c r="BB244" s="69">
        <v>0</v>
      </c>
      <c r="BC244" s="60"/>
      <c r="BD244" s="65">
        <f>(BB244/$BL244)</f>
        <v>0</v>
      </c>
      <c r="BE244" s="60"/>
      <c r="BF244" s="65">
        <f>IF(BD244,BD244/BD$287*100,0)</f>
        <v>0</v>
      </c>
      <c r="BG244" s="60"/>
      <c r="BH244" s="69">
        <f>(E244+K244+Q244+W244+AC244+AJ244+AP244+AV244+BB244)</f>
        <v>3262722</v>
      </c>
      <c r="BI244" s="60"/>
      <c r="BJ244" s="47">
        <v>4</v>
      </c>
      <c r="BK244" s="60"/>
      <c r="BL244" s="96">
        <v>4574</v>
      </c>
      <c r="BM244" s="60"/>
      <c r="BN244" s="96">
        <f>IF(E244,BL244,0)</f>
        <v>4574</v>
      </c>
      <c r="BO244" s="60"/>
      <c r="BP244" s="96">
        <f>IF(K244,BL244,0)</f>
        <v>0</v>
      </c>
      <c r="BQ244" s="60"/>
      <c r="BR244" s="96">
        <f>IF(Q244,BL244,0)</f>
        <v>4574</v>
      </c>
      <c r="BS244" s="60"/>
      <c r="BT244" s="96">
        <f>IF(W244,BL244,0)</f>
        <v>4574</v>
      </c>
      <c r="BU244" s="60"/>
      <c r="BV244" s="96">
        <f>IF(AC244,BL244,0)</f>
        <v>4574</v>
      </c>
      <c r="BW244" s="60"/>
      <c r="BX244" s="96">
        <f>IF(AJ244,BL244,0)</f>
        <v>0</v>
      </c>
      <c r="BY244" s="60"/>
      <c r="BZ244" s="96">
        <f>IF(AP244,BL244,0)</f>
        <v>4574</v>
      </c>
      <c r="CA244" s="60"/>
      <c r="CB244" s="96">
        <f>IF(AV244,BL244,0)</f>
        <v>4574</v>
      </c>
      <c r="CC244" s="60"/>
      <c r="CD244" s="96">
        <f>IF(BB244,$BL244,0)</f>
        <v>0</v>
      </c>
    </row>
    <row r="245" spans="1:82" ht="8.85" customHeight="1" x14ac:dyDescent="0.3">
      <c r="A245" s="47">
        <v>5</v>
      </c>
      <c r="B245" s="58"/>
      <c r="C245" s="47" t="s">
        <v>221</v>
      </c>
      <c r="D245" s="60"/>
      <c r="E245" s="69">
        <v>627951</v>
      </c>
      <c r="F245" s="60"/>
      <c r="G245" s="65">
        <f>(E245/$BL245)</f>
        <v>119.51865245527217</v>
      </c>
      <c r="H245" s="60"/>
      <c r="I245" s="65">
        <f>IF(G245,G245/G$287*100,0)</f>
        <v>54.003823620316872</v>
      </c>
      <c r="J245" s="60"/>
      <c r="K245" s="69">
        <v>0</v>
      </c>
      <c r="L245" s="60"/>
      <c r="M245" s="65">
        <f>(K245/$BL245)</f>
        <v>0</v>
      </c>
      <c r="N245" s="60"/>
      <c r="O245" s="65">
        <f>IF(M245,M245/M$287*100,0)</f>
        <v>0</v>
      </c>
      <c r="P245" s="60"/>
      <c r="Q245" s="69">
        <v>1663628</v>
      </c>
      <c r="R245" s="60"/>
      <c r="S245" s="65">
        <f>(Q245/$BL245)</f>
        <v>316.64027407689377</v>
      </c>
      <c r="T245" s="60"/>
      <c r="U245" s="65">
        <f>IF(S245,S245/S$287*100,0)</f>
        <v>80.419011863955447</v>
      </c>
      <c r="V245" s="60"/>
      <c r="W245" s="69">
        <v>1893888</v>
      </c>
      <c r="X245" s="60"/>
      <c r="Y245" s="65">
        <f>(W245/$BL245)</f>
        <v>360.46593071945182</v>
      </c>
      <c r="Z245" s="60"/>
      <c r="AA245" s="65">
        <f>IF(Y245,Y245/Y$287*100,0)</f>
        <v>99.188843044656139</v>
      </c>
      <c r="AB245" s="60"/>
      <c r="AC245" s="69">
        <v>51488</v>
      </c>
      <c r="AD245" s="60"/>
      <c r="AE245" s="65">
        <f>(AC245/$BL245)</f>
        <v>9.7997716025885033</v>
      </c>
      <c r="AF245" s="60"/>
      <c r="AG245" s="65">
        <f>IF(AE245,AE245/AE$287*100,0)</f>
        <v>251.75136279479889</v>
      </c>
      <c r="AH245" s="99"/>
      <c r="AI245" s="60"/>
      <c r="AJ245" s="69">
        <v>0</v>
      </c>
      <c r="AK245" s="60"/>
      <c r="AL245" s="65">
        <f>(AJ245/$BL245)</f>
        <v>0</v>
      </c>
      <c r="AM245" s="60"/>
      <c r="AN245" s="65">
        <f>IF(AL245,AL245/AL$287*100,0)</f>
        <v>0</v>
      </c>
      <c r="AO245" s="60"/>
      <c r="AP245" s="69">
        <v>860623</v>
      </c>
      <c r="AQ245" s="60"/>
      <c r="AR245" s="65">
        <f>(AP245/$BL245)</f>
        <v>163.8033878949372</v>
      </c>
      <c r="AS245" s="60"/>
      <c r="AT245" s="65">
        <f>IF(AR245,AR245/AR$287*100,0)</f>
        <v>143.45148751670735</v>
      </c>
      <c r="AU245" s="60"/>
      <c r="AV245" s="69">
        <v>381521</v>
      </c>
      <c r="AW245" s="60"/>
      <c r="AX245" s="65">
        <f>(AV245/$BL245)</f>
        <v>72.615340692805475</v>
      </c>
      <c r="AY245" s="60"/>
      <c r="AZ245" s="65">
        <f>IF(AX245,AX245/AX$287*100,0)</f>
        <v>67.932897183778223</v>
      </c>
      <c r="BA245" s="60"/>
      <c r="BB245" s="69">
        <v>0</v>
      </c>
      <c r="BC245" s="60"/>
      <c r="BD245" s="65">
        <f>(BB245/$BL245)</f>
        <v>0</v>
      </c>
      <c r="BE245" s="60"/>
      <c r="BF245" s="65">
        <f>IF(BD245,BD245/BD$287*100,0)</f>
        <v>0</v>
      </c>
      <c r="BG245" s="60"/>
      <c r="BH245" s="69">
        <f>(E245+K245+Q245+W245+AC245+AJ245+AP245+AV245+BB245)</f>
        <v>5479099</v>
      </c>
      <c r="BI245" s="60"/>
      <c r="BJ245" s="47">
        <v>5</v>
      </c>
      <c r="BK245" s="60"/>
      <c r="BL245" s="96">
        <v>5254</v>
      </c>
      <c r="BM245" s="60"/>
      <c r="BN245" s="96">
        <f>IF(E245,BL245,0)</f>
        <v>5254</v>
      </c>
      <c r="BO245" s="60"/>
      <c r="BP245" s="96">
        <f>IF(K245,BL245,0)</f>
        <v>0</v>
      </c>
      <c r="BQ245" s="60"/>
      <c r="BR245" s="96">
        <f>IF(Q245,BL245,0)</f>
        <v>5254</v>
      </c>
      <c r="BS245" s="60"/>
      <c r="BT245" s="96">
        <f>IF(W245,BL245,0)</f>
        <v>5254</v>
      </c>
      <c r="BU245" s="60"/>
      <c r="BV245" s="96">
        <f>IF(AC245,BL245,0)</f>
        <v>5254</v>
      </c>
      <c r="BW245" s="60"/>
      <c r="BX245" s="96">
        <f>IF(AJ245,BL245,0)</f>
        <v>0</v>
      </c>
      <c r="BY245" s="60"/>
      <c r="BZ245" s="96">
        <f>IF(AP245,BL245,0)</f>
        <v>5254</v>
      </c>
      <c r="CA245" s="60"/>
      <c r="CB245" s="96">
        <f>IF(AV245,BL245,0)</f>
        <v>5254</v>
      </c>
      <c r="CC245" s="60"/>
      <c r="CD245" s="96">
        <f>IF(BB245,$BL245,0)</f>
        <v>0</v>
      </c>
    </row>
    <row r="246" spans="1:82" ht="8.85" customHeight="1" x14ac:dyDescent="0.3">
      <c r="A246" s="72"/>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71"/>
      <c r="BK246" s="60"/>
      <c r="BL246" s="92"/>
      <c r="BM246" s="60"/>
      <c r="BN246" s="60"/>
      <c r="BO246" s="60"/>
      <c r="BP246" s="60"/>
      <c r="BQ246" s="60"/>
      <c r="BR246" s="60"/>
      <c r="BS246" s="60"/>
      <c r="BT246" s="60"/>
      <c r="BU246" s="60"/>
      <c r="BV246" s="60"/>
      <c r="BW246" s="60"/>
      <c r="BX246" s="60"/>
      <c r="BY246" s="60"/>
      <c r="BZ246" s="60"/>
      <c r="CA246" s="60"/>
      <c r="CB246" s="60"/>
      <c r="CC246" s="60"/>
      <c r="CD246" s="60"/>
    </row>
    <row r="247" spans="1:82" ht="8.85" customHeight="1" x14ac:dyDescent="0.3">
      <c r="A247" s="47">
        <v>6</v>
      </c>
      <c r="B247" s="58"/>
      <c r="C247" s="47" t="s">
        <v>222</v>
      </c>
      <c r="D247" s="60"/>
      <c r="E247" s="69">
        <v>6583761</v>
      </c>
      <c r="F247" s="60"/>
      <c r="G247" s="65">
        <f>(E247/$BL247)</f>
        <v>146.87371168518271</v>
      </c>
      <c r="H247" s="60"/>
      <c r="I247" s="65">
        <f>IF(G247,G247/G$287*100,0)</f>
        <v>66.364051613418255</v>
      </c>
      <c r="J247" s="60"/>
      <c r="K247" s="69">
        <v>0</v>
      </c>
      <c r="L247" s="60"/>
      <c r="M247" s="65">
        <f>(K247/$BL247)</f>
        <v>0</v>
      </c>
      <c r="N247" s="60"/>
      <c r="O247" s="65">
        <f>IF(M247,M247/M$287*100,0)</f>
        <v>0</v>
      </c>
      <c r="P247" s="60"/>
      <c r="Q247" s="69">
        <v>10968478</v>
      </c>
      <c r="R247" s="60"/>
      <c r="S247" s="65">
        <f>(Q247/$BL247)</f>
        <v>244.69009057243565</v>
      </c>
      <c r="T247" s="60"/>
      <c r="U247" s="65">
        <f>IF(S247,S247/S$287*100,0)</f>
        <v>62.145396235851038</v>
      </c>
      <c r="V247" s="60"/>
      <c r="W247" s="69">
        <v>8708354</v>
      </c>
      <c r="X247" s="60"/>
      <c r="Y247" s="65">
        <f>(W247/$BL247)</f>
        <v>194.27015571320217</v>
      </c>
      <c r="Z247" s="60"/>
      <c r="AA247" s="65">
        <f>IF(Y247,Y247/Y$287*100,0)</f>
        <v>53.457013107557685</v>
      </c>
      <c r="AB247" s="60"/>
      <c r="AC247" s="69">
        <v>24550</v>
      </c>
      <c r="AD247" s="60"/>
      <c r="AE247" s="65">
        <f>(AC247/$BL247)</f>
        <v>0.54767322536028196</v>
      </c>
      <c r="AF247" s="60"/>
      <c r="AG247" s="65">
        <f>IF(AE247,AE247/AE$287*100,0)</f>
        <v>14.069458599857077</v>
      </c>
      <c r="AH247" s="99"/>
      <c r="AI247" s="60"/>
      <c r="AJ247" s="69">
        <v>0</v>
      </c>
      <c r="AK247" s="60"/>
      <c r="AL247" s="65">
        <f>(AJ247/$BL247)</f>
        <v>0</v>
      </c>
      <c r="AM247" s="60"/>
      <c r="AN247" s="65">
        <f>IF(AL247,AL247/AL$287*100,0)</f>
        <v>0</v>
      </c>
      <c r="AO247" s="60"/>
      <c r="AP247" s="69">
        <v>2854006</v>
      </c>
      <c r="AQ247" s="60"/>
      <c r="AR247" s="65">
        <f>(AP247/$BL247)</f>
        <v>63.668540579128184</v>
      </c>
      <c r="AS247" s="60"/>
      <c r="AT247" s="65">
        <f>IF(AR247,AR247/AR$287*100,0)</f>
        <v>55.757985054325445</v>
      </c>
      <c r="AU247" s="60"/>
      <c r="AV247" s="69">
        <v>4100911</v>
      </c>
      <c r="AW247" s="60"/>
      <c r="AX247" s="65">
        <f>(AV247/$BL247)</f>
        <v>91.485097934234602</v>
      </c>
      <c r="AY247" s="60"/>
      <c r="AZ247" s="65">
        <f>IF(AX247,AX247/AX$287*100,0)</f>
        <v>85.585878858652677</v>
      </c>
      <c r="BA247" s="60"/>
      <c r="BB247" s="69">
        <v>0</v>
      </c>
      <c r="BC247" s="60"/>
      <c r="BD247" s="65">
        <f>(BB247/$BL247)</f>
        <v>0</v>
      </c>
      <c r="BE247" s="60"/>
      <c r="BF247" s="65">
        <f>IF(BD247,BD247/BD$287*100,0)</f>
        <v>0</v>
      </c>
      <c r="BG247" s="60"/>
      <c r="BH247" s="69">
        <f>(E247+K247+Q247+W247+AC247+AJ247+AP247+AV247+BB247)</f>
        <v>33240060</v>
      </c>
      <c r="BI247" s="60"/>
      <c r="BJ247" s="47">
        <v>6</v>
      </c>
      <c r="BK247" s="60"/>
      <c r="BL247" s="96">
        <v>44826</v>
      </c>
      <c r="BM247" s="60"/>
      <c r="BN247" s="96">
        <f>IF(E247,BL247,0)</f>
        <v>44826</v>
      </c>
      <c r="BO247" s="60"/>
      <c r="BP247" s="96">
        <f>IF(K247,BL247,0)</f>
        <v>0</v>
      </c>
      <c r="BQ247" s="60"/>
      <c r="BR247" s="96">
        <f>IF(Q247,BL247,0)</f>
        <v>44826</v>
      </c>
      <c r="BS247" s="60"/>
      <c r="BT247" s="96">
        <f>IF(W247,BL247,0)</f>
        <v>44826</v>
      </c>
      <c r="BU247" s="60"/>
      <c r="BV247" s="96">
        <f>IF(AC247,BL247,0)</f>
        <v>44826</v>
      </c>
      <c r="BW247" s="60"/>
      <c r="BX247" s="96">
        <f>IF(AJ247,BL247,0)</f>
        <v>0</v>
      </c>
      <c r="BY247" s="60"/>
      <c r="BZ247" s="96">
        <f>IF(AP247,BL247,0)</f>
        <v>44826</v>
      </c>
      <c r="CA247" s="60"/>
      <c r="CB247" s="96">
        <f>IF(AV247,BL247,0)</f>
        <v>44826</v>
      </c>
      <c r="CC247" s="60"/>
      <c r="CD247" s="96">
        <f>IF(BB247,$BL247,0)</f>
        <v>0</v>
      </c>
    </row>
    <row r="248" spans="1:82" ht="8.85" customHeight="1" x14ac:dyDescent="0.3">
      <c r="A248" s="47">
        <v>7</v>
      </c>
      <c r="B248" s="58"/>
      <c r="C248" s="47" t="s">
        <v>223</v>
      </c>
      <c r="D248" s="60"/>
      <c r="E248" s="69">
        <v>420092</v>
      </c>
      <c r="F248" s="60"/>
      <c r="G248" s="65">
        <f>(E248/$BL248)</f>
        <v>125.32577565632458</v>
      </c>
      <c r="H248" s="60"/>
      <c r="I248" s="65">
        <f>IF(G248,G248/G$287*100,0)</f>
        <v>56.627739223853702</v>
      </c>
      <c r="J248" s="60"/>
      <c r="K248" s="69">
        <v>0</v>
      </c>
      <c r="L248" s="60"/>
      <c r="M248" s="65">
        <f>(K248/$BL248)</f>
        <v>0</v>
      </c>
      <c r="N248" s="60"/>
      <c r="O248" s="65">
        <f>IF(M248,M248/M$287*100,0)</f>
        <v>0</v>
      </c>
      <c r="P248" s="60"/>
      <c r="Q248" s="69">
        <v>1581464</v>
      </c>
      <c r="R248" s="60"/>
      <c r="S248" s="65">
        <f>(Q248/$BL248)</f>
        <v>471.79713603818618</v>
      </c>
      <c r="T248" s="60"/>
      <c r="U248" s="65">
        <f>IF(S248,S248/S$287*100,0)</f>
        <v>119.82512202860616</v>
      </c>
      <c r="V248" s="60"/>
      <c r="W248" s="69">
        <v>2361816</v>
      </c>
      <c r="X248" s="60"/>
      <c r="Y248" s="65">
        <f>(W248/$BL248)</f>
        <v>704.5990453460621</v>
      </c>
      <c r="Z248" s="60"/>
      <c r="AA248" s="65">
        <f>IF(Y248,Y248/Y$287*100,0)</f>
        <v>193.88341078102812</v>
      </c>
      <c r="AB248" s="60"/>
      <c r="AC248" s="69">
        <v>0</v>
      </c>
      <c r="AD248" s="60"/>
      <c r="AE248" s="65">
        <f>(AC248/$BL248)</f>
        <v>0</v>
      </c>
      <c r="AF248" s="60"/>
      <c r="AG248" s="65">
        <f>IF(AE248,AE248/AE$287*100,0)</f>
        <v>0</v>
      </c>
      <c r="AH248" s="99"/>
      <c r="AI248" s="60"/>
      <c r="AJ248" s="69">
        <v>0</v>
      </c>
      <c r="AK248" s="60"/>
      <c r="AL248" s="65">
        <f>(AJ248/$BL248)</f>
        <v>0</v>
      </c>
      <c r="AM248" s="60"/>
      <c r="AN248" s="65">
        <f>IF(AL248,AL248/AL$287*100,0)</f>
        <v>0</v>
      </c>
      <c r="AO248" s="60"/>
      <c r="AP248" s="69">
        <v>57308</v>
      </c>
      <c r="AQ248" s="60"/>
      <c r="AR248" s="65">
        <f>(AP248/$BL248)</f>
        <v>17.096658711217184</v>
      </c>
      <c r="AS248" s="60"/>
      <c r="AT248" s="65">
        <f>IF(AR248,AR248/AR$287*100,0)</f>
        <v>14.97246885554423</v>
      </c>
      <c r="AU248" s="60"/>
      <c r="AV248" s="69">
        <v>1003919</v>
      </c>
      <c r="AW248" s="60"/>
      <c r="AX248" s="65">
        <f>(AV248/$BL248)</f>
        <v>299.49850835322195</v>
      </c>
      <c r="AY248" s="60"/>
      <c r="AZ248" s="65">
        <f>IF(AX248,AX248/AX$287*100,0)</f>
        <v>280.18599349035588</v>
      </c>
      <c r="BA248" s="60"/>
      <c r="BB248" s="69">
        <v>0</v>
      </c>
      <c r="BC248" s="60"/>
      <c r="BD248" s="65">
        <f>(BB248/$BL248)</f>
        <v>0</v>
      </c>
      <c r="BE248" s="60"/>
      <c r="BF248" s="65">
        <f>IF(BD248,BD248/BD$287*100,0)</f>
        <v>0</v>
      </c>
      <c r="BG248" s="60"/>
      <c r="BH248" s="69">
        <f>(E248+K248+Q248+W248+AC248+AJ248+AP248+AV248+BB248)</f>
        <v>5424599</v>
      </c>
      <c r="BI248" s="60"/>
      <c r="BJ248" s="47">
        <v>7</v>
      </c>
      <c r="BK248" s="60"/>
      <c r="BL248" s="96">
        <v>3352</v>
      </c>
      <c r="BM248" s="60"/>
      <c r="BN248" s="96">
        <f>IF(E248,BL248,0)</f>
        <v>3352</v>
      </c>
      <c r="BO248" s="60"/>
      <c r="BP248" s="96">
        <f>IF(K248,BL248,0)</f>
        <v>0</v>
      </c>
      <c r="BQ248" s="60"/>
      <c r="BR248" s="96">
        <f>IF(Q248,BL248,0)</f>
        <v>3352</v>
      </c>
      <c r="BS248" s="60"/>
      <c r="BT248" s="96">
        <f>IF(W248,BL248,0)</f>
        <v>3352</v>
      </c>
      <c r="BU248" s="60"/>
      <c r="BV248" s="96">
        <f>IF(AC248,BL248,0)</f>
        <v>0</v>
      </c>
      <c r="BW248" s="60"/>
      <c r="BX248" s="96">
        <f>IF(AJ248,BL248,0)</f>
        <v>0</v>
      </c>
      <c r="BY248" s="60"/>
      <c r="BZ248" s="96">
        <f>IF(AP248,BL248,0)</f>
        <v>3352</v>
      </c>
      <c r="CA248" s="60"/>
      <c r="CB248" s="96">
        <f>IF(AV248,BL248,0)</f>
        <v>3352</v>
      </c>
      <c r="CC248" s="60"/>
      <c r="CD248" s="96">
        <f>IF(BB248,$BL248,0)</f>
        <v>0</v>
      </c>
    </row>
    <row r="249" spans="1:82" ht="8.85" customHeight="1" x14ac:dyDescent="0.3">
      <c r="A249" s="47">
        <v>8</v>
      </c>
      <c r="B249" s="58"/>
      <c r="C249" s="47" t="s">
        <v>224</v>
      </c>
      <c r="D249" s="60"/>
      <c r="E249" s="69">
        <v>856905</v>
      </c>
      <c r="F249" s="60"/>
      <c r="G249" s="65">
        <f>(E249/$BL249)</f>
        <v>168.15247252747253</v>
      </c>
      <c r="H249" s="60"/>
      <c r="I249" s="65">
        <f>IF(G249,G249/G$287*100,0)</f>
        <v>75.978738725256036</v>
      </c>
      <c r="J249" s="60"/>
      <c r="K249" s="69">
        <v>0</v>
      </c>
      <c r="L249" s="60"/>
      <c r="M249" s="65">
        <f>(K249/$BL249)</f>
        <v>0</v>
      </c>
      <c r="N249" s="60"/>
      <c r="O249" s="65">
        <f>IF(M249,M249/M$287*100,0)</f>
        <v>0</v>
      </c>
      <c r="P249" s="60"/>
      <c r="Q249" s="69">
        <v>2560614</v>
      </c>
      <c r="R249" s="60"/>
      <c r="S249" s="65">
        <f>(Q249/$BL249)</f>
        <v>502.47527472527474</v>
      </c>
      <c r="T249" s="60"/>
      <c r="U249" s="65">
        <f>IF(S249,S249/S$287*100,0)</f>
        <v>127.61663119854178</v>
      </c>
      <c r="V249" s="60"/>
      <c r="W249" s="69">
        <v>1404532</v>
      </c>
      <c r="X249" s="60"/>
      <c r="Y249" s="65">
        <f>(W249/$BL249)</f>
        <v>275.61459968602827</v>
      </c>
      <c r="Z249" s="60"/>
      <c r="AA249" s="65">
        <f>IF(Y249,Y249/Y$287*100,0)</f>
        <v>75.840435778520458</v>
      </c>
      <c r="AB249" s="60"/>
      <c r="AC249" s="69">
        <v>11328</v>
      </c>
      <c r="AD249" s="60"/>
      <c r="AE249" s="65">
        <f>(AC249/$BL249)</f>
        <v>2.2229199372056514</v>
      </c>
      <c r="AF249" s="60"/>
      <c r="AG249" s="65">
        <f>IF(AE249,AE249/AE$287*100,0)</f>
        <v>57.105731262903426</v>
      </c>
      <c r="AH249" s="99"/>
      <c r="AI249" s="60"/>
      <c r="AJ249" s="69">
        <v>0</v>
      </c>
      <c r="AK249" s="60"/>
      <c r="AL249" s="65">
        <f>(AJ249/$BL249)</f>
        <v>0</v>
      </c>
      <c r="AM249" s="60"/>
      <c r="AN249" s="65">
        <f>IF(AL249,AL249/AL$287*100,0)</f>
        <v>0</v>
      </c>
      <c r="AO249" s="60"/>
      <c r="AP249" s="69">
        <v>2021560</v>
      </c>
      <c r="AQ249" s="60"/>
      <c r="AR249" s="65">
        <f>(AP249/$BL249)</f>
        <v>396.69544740973311</v>
      </c>
      <c r="AS249" s="60"/>
      <c r="AT249" s="65">
        <f>IF(AR249,AR249/AR$287*100,0)</f>
        <v>347.4076620352418</v>
      </c>
      <c r="AU249" s="60"/>
      <c r="AV249" s="69">
        <v>497983</v>
      </c>
      <c r="AW249" s="60"/>
      <c r="AX249" s="65">
        <f>(AV249/$BL249)</f>
        <v>97.720368916797483</v>
      </c>
      <c r="AY249" s="60"/>
      <c r="AZ249" s="65">
        <f>IF(AX249,AX249/AX$287*100,0)</f>
        <v>91.419081850336866</v>
      </c>
      <c r="BA249" s="60"/>
      <c r="BB249" s="69">
        <v>0</v>
      </c>
      <c r="BC249" s="60"/>
      <c r="BD249" s="65">
        <f>(BB249/$BL249)</f>
        <v>0</v>
      </c>
      <c r="BE249" s="60"/>
      <c r="BF249" s="65">
        <f>IF(BD249,BD249/BD$287*100,0)</f>
        <v>0</v>
      </c>
      <c r="BG249" s="60"/>
      <c r="BH249" s="69">
        <f>(E249+K249+Q249+W249+AC249+AJ249+AP249+AV249+BB249)</f>
        <v>7352922</v>
      </c>
      <c r="BI249" s="60"/>
      <c r="BJ249" s="47">
        <v>8</v>
      </c>
      <c r="BK249" s="60"/>
      <c r="BL249" s="96">
        <v>5096</v>
      </c>
      <c r="BM249" s="60"/>
      <c r="BN249" s="96">
        <f>IF(E249,BL249,0)</f>
        <v>5096</v>
      </c>
      <c r="BO249" s="60"/>
      <c r="BP249" s="96">
        <f>IF(K249,BL249,0)</f>
        <v>0</v>
      </c>
      <c r="BQ249" s="60"/>
      <c r="BR249" s="96">
        <f>IF(Q249,BL249,0)</f>
        <v>5096</v>
      </c>
      <c r="BS249" s="60"/>
      <c r="BT249" s="96">
        <f>IF(W249,BL249,0)</f>
        <v>5096</v>
      </c>
      <c r="BU249" s="60"/>
      <c r="BV249" s="96">
        <f>IF(AC249,BL249,0)</f>
        <v>5096</v>
      </c>
      <c r="BW249" s="60"/>
      <c r="BX249" s="96">
        <f>IF(AJ249,BL249,0)</f>
        <v>0</v>
      </c>
      <c r="BY249" s="60"/>
      <c r="BZ249" s="96">
        <f>IF(AP249,BL249,0)</f>
        <v>5096</v>
      </c>
      <c r="CA249" s="60"/>
      <c r="CB249" s="96">
        <f>IF(AV249,BL249,0)</f>
        <v>5096</v>
      </c>
      <c r="CC249" s="60"/>
      <c r="CD249" s="96">
        <f>IF(BB249,$BL249,0)</f>
        <v>0</v>
      </c>
    </row>
    <row r="250" spans="1:82" ht="8.85" customHeight="1" x14ac:dyDescent="0.3">
      <c r="A250" s="47">
        <v>9</v>
      </c>
      <c r="B250" s="58"/>
      <c r="C250" s="47" t="s">
        <v>225</v>
      </c>
      <c r="D250" s="60"/>
      <c r="E250" s="69">
        <v>859572</v>
      </c>
      <c r="F250" s="60"/>
      <c r="G250" s="65">
        <f>(E250/$BL250)</f>
        <v>130.31716191631293</v>
      </c>
      <c r="H250" s="60"/>
      <c r="I250" s="65">
        <f>IF(G250,G250/G$287*100,0)</f>
        <v>58.883068728226753</v>
      </c>
      <c r="J250" s="60"/>
      <c r="K250" s="69">
        <v>0</v>
      </c>
      <c r="L250" s="60"/>
      <c r="M250" s="65">
        <f>(K250/$BL250)</f>
        <v>0</v>
      </c>
      <c r="N250" s="60"/>
      <c r="O250" s="65">
        <f>IF(M250,M250/M$287*100,0)</f>
        <v>0</v>
      </c>
      <c r="P250" s="60"/>
      <c r="Q250" s="69">
        <v>782806</v>
      </c>
      <c r="R250" s="60"/>
      <c r="S250" s="65">
        <f>(Q250/$BL250)</f>
        <v>118.67889630078835</v>
      </c>
      <c r="T250" s="60"/>
      <c r="U250" s="65">
        <f>IF(S250,S250/S$287*100,0)</f>
        <v>30.14158447606869</v>
      </c>
      <c r="V250" s="60"/>
      <c r="W250" s="69">
        <v>4205776</v>
      </c>
      <c r="X250" s="60"/>
      <c r="Y250" s="65">
        <f>(W250/$BL250)</f>
        <v>637.62522741055182</v>
      </c>
      <c r="Z250" s="60"/>
      <c r="AA250" s="65">
        <f>IF(Y250,Y250/Y$287*100,0)</f>
        <v>175.45433066783167</v>
      </c>
      <c r="AB250" s="60"/>
      <c r="AC250" s="69">
        <v>0</v>
      </c>
      <c r="AD250" s="60"/>
      <c r="AE250" s="65">
        <f>(AC250/$BL250)</f>
        <v>0</v>
      </c>
      <c r="AF250" s="60"/>
      <c r="AG250" s="65">
        <f>IF(AE250,AE250/AE$287*100,0)</f>
        <v>0</v>
      </c>
      <c r="AH250" s="99"/>
      <c r="AI250" s="60"/>
      <c r="AJ250" s="69">
        <v>0</v>
      </c>
      <c r="AK250" s="60"/>
      <c r="AL250" s="65">
        <f>(AJ250/$BL250)</f>
        <v>0</v>
      </c>
      <c r="AM250" s="60"/>
      <c r="AN250" s="65">
        <f>IF(AL250,AL250/AL$287*100,0)</f>
        <v>0</v>
      </c>
      <c r="AO250" s="60"/>
      <c r="AP250" s="69">
        <v>1135013</v>
      </c>
      <c r="AQ250" s="60"/>
      <c r="AR250" s="65">
        <f>(AP250/$BL250)</f>
        <v>172.07595512431777</v>
      </c>
      <c r="AS250" s="60"/>
      <c r="AT250" s="65">
        <f>IF(AR250,AR250/AR$287*100,0)</f>
        <v>150.6962221335381</v>
      </c>
      <c r="AU250" s="60"/>
      <c r="AV250" s="69">
        <v>220055</v>
      </c>
      <c r="AW250" s="60"/>
      <c r="AX250" s="65">
        <f>(AV250/$BL250)</f>
        <v>33.361885991510007</v>
      </c>
      <c r="AY250" s="60"/>
      <c r="AZ250" s="65">
        <f>IF(AX250,AX250/AX$287*100,0)</f>
        <v>31.210616782835338</v>
      </c>
      <c r="BA250" s="60"/>
      <c r="BB250" s="69">
        <v>0</v>
      </c>
      <c r="BC250" s="60"/>
      <c r="BD250" s="65">
        <f>(BB250/$BL250)</f>
        <v>0</v>
      </c>
      <c r="BE250" s="60"/>
      <c r="BF250" s="65">
        <f>IF(BD250,BD250/BD$287*100,0)</f>
        <v>0</v>
      </c>
      <c r="BG250" s="60"/>
      <c r="BH250" s="69">
        <f>(E250+K250+Q250+W250+AC250+AJ250+AP250+AV250+BB250)</f>
        <v>7203222</v>
      </c>
      <c r="BI250" s="60"/>
      <c r="BJ250" s="47">
        <v>9</v>
      </c>
      <c r="BK250" s="60"/>
      <c r="BL250" s="96">
        <v>6596</v>
      </c>
      <c r="BM250" s="60"/>
      <c r="BN250" s="96">
        <f>IF(E250,BL250,0)</f>
        <v>6596</v>
      </c>
      <c r="BO250" s="60"/>
      <c r="BP250" s="96">
        <f>IF(K250,BL250,0)</f>
        <v>0</v>
      </c>
      <c r="BQ250" s="60"/>
      <c r="BR250" s="96">
        <f>IF(Q250,BL250,0)</f>
        <v>6596</v>
      </c>
      <c r="BS250" s="60"/>
      <c r="BT250" s="96">
        <f>IF(W250,BL250,0)</f>
        <v>6596</v>
      </c>
      <c r="BU250" s="60"/>
      <c r="BV250" s="96">
        <f>IF(AC250,BL250,0)</f>
        <v>0</v>
      </c>
      <c r="BW250" s="60"/>
      <c r="BX250" s="96">
        <f>IF(AJ250,BL250,0)</f>
        <v>0</v>
      </c>
      <c r="BY250" s="60"/>
      <c r="BZ250" s="96">
        <f>IF(AP250,BL250,0)</f>
        <v>6596</v>
      </c>
      <c r="CA250" s="60"/>
      <c r="CB250" s="96">
        <f>IF(AV250,BL250,0)</f>
        <v>6596</v>
      </c>
      <c r="CC250" s="60"/>
      <c r="CD250" s="96">
        <f>IF(BB250,$BL250,0)</f>
        <v>0</v>
      </c>
    </row>
    <row r="251" spans="1:82" ht="8.85" customHeight="1" x14ac:dyDescent="0.3">
      <c r="A251" s="47">
        <v>10</v>
      </c>
      <c r="B251" s="58"/>
      <c r="C251" s="47" t="s">
        <v>226</v>
      </c>
      <c r="D251" s="60"/>
      <c r="E251" s="69">
        <v>547426</v>
      </c>
      <c r="F251" s="60"/>
      <c r="G251" s="65">
        <f>(E251/$BL251)</f>
        <v>131.27721822541966</v>
      </c>
      <c r="H251" s="60"/>
      <c r="I251" s="65">
        <f>IF(G251,G251/G$287*100,0)</f>
        <v>59.316864713351123</v>
      </c>
      <c r="J251" s="60"/>
      <c r="K251" s="69">
        <v>0</v>
      </c>
      <c r="L251" s="60"/>
      <c r="M251" s="65">
        <f>(K251/$BL251)</f>
        <v>0</v>
      </c>
      <c r="N251" s="60"/>
      <c r="O251" s="65">
        <f>IF(M251,M251/M$287*100,0)</f>
        <v>0</v>
      </c>
      <c r="P251" s="60"/>
      <c r="Q251" s="69">
        <v>839507</v>
      </c>
      <c r="R251" s="60"/>
      <c r="S251" s="65">
        <f>(Q251/$BL251)</f>
        <v>201.32062350119904</v>
      </c>
      <c r="T251" s="60"/>
      <c r="U251" s="65">
        <f>IF(S251,S251/S$287*100,0)</f>
        <v>51.130594985116176</v>
      </c>
      <c r="V251" s="60"/>
      <c r="W251" s="69">
        <v>488703</v>
      </c>
      <c r="X251" s="60"/>
      <c r="Y251" s="65">
        <f>(W251/$BL251)</f>
        <v>117.19496402877698</v>
      </c>
      <c r="Z251" s="60"/>
      <c r="AA251" s="65">
        <f>IF(Y251,Y251/Y$287*100,0)</f>
        <v>32.248353872093666</v>
      </c>
      <c r="AB251" s="60"/>
      <c r="AC251" s="69">
        <v>1657</v>
      </c>
      <c r="AD251" s="60"/>
      <c r="AE251" s="65">
        <f>(AC251/$BL251)</f>
        <v>0.39736211031175062</v>
      </c>
      <c r="AF251" s="60"/>
      <c r="AG251" s="65">
        <f>IF(AE251,AE251/AE$287*100,0)</f>
        <v>10.20803921262582</v>
      </c>
      <c r="AH251" s="99"/>
      <c r="AI251" s="60"/>
      <c r="AJ251" s="69">
        <v>0</v>
      </c>
      <c r="AK251" s="60"/>
      <c r="AL251" s="65">
        <f>(AJ251/$BL251)</f>
        <v>0</v>
      </c>
      <c r="AM251" s="60"/>
      <c r="AN251" s="65">
        <f>IF(AL251,AL251/AL$287*100,0)</f>
        <v>0</v>
      </c>
      <c r="AO251" s="60"/>
      <c r="AP251" s="69">
        <v>338581</v>
      </c>
      <c r="AQ251" s="60"/>
      <c r="AR251" s="65">
        <f>(AP251/$BL251)</f>
        <v>81.194484412470018</v>
      </c>
      <c r="AS251" s="60"/>
      <c r="AT251" s="65">
        <f>IF(AR251,AR251/AR$287*100,0)</f>
        <v>71.106402112950008</v>
      </c>
      <c r="AU251" s="60"/>
      <c r="AV251" s="69">
        <v>21372</v>
      </c>
      <c r="AW251" s="60"/>
      <c r="AX251" s="65">
        <f>(AV251/$BL251)</f>
        <v>5.1251798561151078</v>
      </c>
      <c r="AY251" s="60"/>
      <c r="AZ251" s="65">
        <f>IF(AX251,AX251/AX$287*100,0)</f>
        <v>4.7946936954650194</v>
      </c>
      <c r="BA251" s="60"/>
      <c r="BB251" s="69">
        <v>0</v>
      </c>
      <c r="BC251" s="60"/>
      <c r="BD251" s="65">
        <f>(BB251/$BL251)</f>
        <v>0</v>
      </c>
      <c r="BE251" s="60"/>
      <c r="BF251" s="65">
        <f>IF(BD251,BD251/BD$287*100,0)</f>
        <v>0</v>
      </c>
      <c r="BG251" s="60"/>
      <c r="BH251" s="69">
        <f>(E251+K251+Q251+W251+AC251+AJ251+AP251+AV251+BB251)</f>
        <v>2237246</v>
      </c>
      <c r="BI251" s="60"/>
      <c r="BJ251" s="47">
        <v>10</v>
      </c>
      <c r="BK251" s="60"/>
      <c r="BL251" s="96">
        <v>4170</v>
      </c>
      <c r="BM251" s="60"/>
      <c r="BN251" s="96">
        <f>IF(E251,BL251,0)</f>
        <v>4170</v>
      </c>
      <c r="BO251" s="60"/>
      <c r="BP251" s="96">
        <f>IF(K251,BL251,0)</f>
        <v>0</v>
      </c>
      <c r="BQ251" s="60"/>
      <c r="BR251" s="96">
        <f>IF(Q251,BL251,0)</f>
        <v>4170</v>
      </c>
      <c r="BS251" s="60"/>
      <c r="BT251" s="96">
        <f>IF(W251,BL251,0)</f>
        <v>4170</v>
      </c>
      <c r="BU251" s="60"/>
      <c r="BV251" s="96">
        <f>IF(AC251,BL251,0)</f>
        <v>4170</v>
      </c>
      <c r="BW251" s="60"/>
      <c r="BX251" s="96">
        <f>IF(AJ251,BL251,0)</f>
        <v>0</v>
      </c>
      <c r="BY251" s="60"/>
      <c r="BZ251" s="96">
        <f>IF(AP251,BL251,0)</f>
        <v>4170</v>
      </c>
      <c r="CA251" s="60"/>
      <c r="CB251" s="96">
        <f>IF(AV251,BL251,0)</f>
        <v>4170</v>
      </c>
      <c r="CC251" s="60"/>
      <c r="CD251" s="96">
        <f>IF(BB251,$BL251,0)</f>
        <v>0</v>
      </c>
    </row>
    <row r="252" spans="1:82" ht="8.85" customHeight="1" x14ac:dyDescent="0.3">
      <c r="A252" s="72"/>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71"/>
      <c r="BK252" s="60"/>
      <c r="BL252" s="92"/>
      <c r="BM252" s="60"/>
      <c r="BN252" s="60"/>
      <c r="BO252" s="60"/>
      <c r="BP252" s="60"/>
      <c r="BQ252" s="60"/>
      <c r="BR252" s="60"/>
      <c r="BS252" s="60"/>
      <c r="BT252" s="60"/>
      <c r="BU252" s="60"/>
      <c r="BV252" s="60"/>
      <c r="BW252" s="60"/>
      <c r="BX252" s="60"/>
      <c r="BY252" s="60"/>
      <c r="BZ252" s="60"/>
      <c r="CA252" s="60"/>
      <c r="CB252" s="60"/>
      <c r="CC252" s="60"/>
      <c r="CD252" s="60"/>
    </row>
    <row r="253" spans="1:82" ht="8.85" customHeight="1" x14ac:dyDescent="0.3">
      <c r="A253" s="47">
        <v>11</v>
      </c>
      <c r="B253" s="58"/>
      <c r="C253" s="47" t="s">
        <v>227</v>
      </c>
      <c r="D253" s="60"/>
      <c r="E253" s="69">
        <v>3535831</v>
      </c>
      <c r="F253" s="60"/>
      <c r="G253" s="65">
        <f>(E253/$BL253)</f>
        <v>151.44042316258353</v>
      </c>
      <c r="H253" s="60"/>
      <c r="I253" s="65">
        <f>IF(G253,G253/G$287*100,0)</f>
        <v>68.427494231654961</v>
      </c>
      <c r="J253" s="60"/>
      <c r="K253" s="69">
        <v>0</v>
      </c>
      <c r="L253" s="60"/>
      <c r="M253" s="65">
        <f>(K253/$BL253)</f>
        <v>0</v>
      </c>
      <c r="N253" s="60"/>
      <c r="O253" s="65">
        <f>IF(M253,M253/M$287*100,0)</f>
        <v>0</v>
      </c>
      <c r="P253" s="60"/>
      <c r="Q253" s="69">
        <v>14343290</v>
      </c>
      <c r="R253" s="60"/>
      <c r="S253" s="65">
        <f>(Q253/$BL253)</f>
        <v>614.326280623608</v>
      </c>
      <c r="T253" s="60"/>
      <c r="U253" s="65">
        <f>IF(S253,S253/S$287*100,0)</f>
        <v>156.02409577820248</v>
      </c>
      <c r="V253" s="60"/>
      <c r="W253" s="69">
        <v>7097909</v>
      </c>
      <c r="X253" s="60"/>
      <c r="Y253" s="65">
        <f>(W253/$BL253)</f>
        <v>304.00501113585744</v>
      </c>
      <c r="Z253" s="60"/>
      <c r="AA253" s="65">
        <f>IF(Y253,Y253/Y$287*100,0)</f>
        <v>83.652580631294342</v>
      </c>
      <c r="AB253" s="60"/>
      <c r="AC253" s="69">
        <v>4719</v>
      </c>
      <c r="AD253" s="60"/>
      <c r="AE253" s="65">
        <f>(AC253/$BL253)</f>
        <v>0.20211581291759464</v>
      </c>
      <c r="AF253" s="60"/>
      <c r="AG253" s="65">
        <f>IF(AE253,AE253/AE$287*100,0)</f>
        <v>5.1922568614704137</v>
      </c>
      <c r="AH253" s="99"/>
      <c r="AI253" s="60"/>
      <c r="AJ253" s="69">
        <v>0</v>
      </c>
      <c r="AK253" s="60"/>
      <c r="AL253" s="65">
        <f>(AJ253/$BL253)</f>
        <v>0</v>
      </c>
      <c r="AM253" s="60"/>
      <c r="AN253" s="65">
        <f>IF(AL253,AL253/AL$287*100,0)</f>
        <v>0</v>
      </c>
      <c r="AO253" s="60"/>
      <c r="AP253" s="69">
        <v>4098302</v>
      </c>
      <c r="AQ253" s="60"/>
      <c r="AR253" s="65">
        <f>(AP253/$BL253)</f>
        <v>175.53118040089086</v>
      </c>
      <c r="AS253" s="60"/>
      <c r="AT253" s="65">
        <f>IF(AR253,AR253/AR$287*100,0)</f>
        <v>153.72214981427476</v>
      </c>
      <c r="AU253" s="60"/>
      <c r="AV253" s="69">
        <v>1378260</v>
      </c>
      <c r="AW253" s="60"/>
      <c r="AX253" s="65">
        <f>(AV253/$BL253)</f>
        <v>59.031180400890868</v>
      </c>
      <c r="AY253" s="60"/>
      <c r="AZ253" s="65">
        <f>IF(AX253,AX253/AX$287*100,0)</f>
        <v>55.22468214775035</v>
      </c>
      <c r="BA253" s="60"/>
      <c r="BB253" s="69">
        <v>0</v>
      </c>
      <c r="BC253" s="60"/>
      <c r="BD253" s="65">
        <f>(BB253/$BL253)</f>
        <v>0</v>
      </c>
      <c r="BE253" s="60"/>
      <c r="BF253" s="65">
        <f>IF(BD253,BD253/BD$287*100,0)</f>
        <v>0</v>
      </c>
      <c r="BG253" s="60"/>
      <c r="BH253" s="69">
        <f>(E253+K253+Q253+W253+AC253+AJ253+AP253+AV253+BB253)</f>
        <v>30458311</v>
      </c>
      <c r="BI253" s="60"/>
      <c r="BJ253" s="47">
        <v>11</v>
      </c>
      <c r="BK253" s="60"/>
      <c r="BL253" s="96">
        <v>23348</v>
      </c>
      <c r="BM253" s="60"/>
      <c r="BN253" s="96">
        <f>IF(E253,BL253,0)</f>
        <v>23348</v>
      </c>
      <c r="BO253" s="60"/>
      <c r="BP253" s="96">
        <f>IF(K253,BL253,0)</f>
        <v>0</v>
      </c>
      <c r="BQ253" s="60"/>
      <c r="BR253" s="96">
        <f>IF(Q253,BL253,0)</f>
        <v>23348</v>
      </c>
      <c r="BS253" s="60"/>
      <c r="BT253" s="96">
        <f>IF(W253,BL253,0)</f>
        <v>23348</v>
      </c>
      <c r="BU253" s="60"/>
      <c r="BV253" s="96">
        <f>IF(AC253,BL253,0)</f>
        <v>23348</v>
      </c>
      <c r="BW253" s="60"/>
      <c r="BX253" s="96">
        <f>IF(AJ253,BL253,0)</f>
        <v>0</v>
      </c>
      <c r="BY253" s="60"/>
      <c r="BZ253" s="96">
        <f>IF(AP253,BL253,0)</f>
        <v>23348</v>
      </c>
      <c r="CA253" s="60"/>
      <c r="CB253" s="96">
        <f>IF(AV253,BL253,0)</f>
        <v>23348</v>
      </c>
      <c r="CC253" s="60"/>
      <c r="CD253" s="96">
        <f>IF(BB253,$BL253,0)</f>
        <v>0</v>
      </c>
    </row>
    <row r="254" spans="1:82" ht="8.85" customHeight="1" x14ac:dyDescent="0.3">
      <c r="A254" s="47">
        <v>12</v>
      </c>
      <c r="B254" s="58"/>
      <c r="C254" s="47" t="s">
        <v>228</v>
      </c>
      <c r="D254" s="60"/>
      <c r="E254" s="69">
        <v>912109</v>
      </c>
      <c r="F254" s="60"/>
      <c r="G254" s="65">
        <f>(E254/$BL254)</f>
        <v>256.57074542897328</v>
      </c>
      <c r="H254" s="60"/>
      <c r="I254" s="65">
        <f>IF(G254,G254/G$287*100,0)</f>
        <v>115.93003265716031</v>
      </c>
      <c r="J254" s="60"/>
      <c r="K254" s="69">
        <v>0</v>
      </c>
      <c r="L254" s="60"/>
      <c r="M254" s="65">
        <f>(K254/$BL254)</f>
        <v>0</v>
      </c>
      <c r="N254" s="60"/>
      <c r="O254" s="65">
        <f>IF(M254,M254/M$287*100,0)</f>
        <v>0</v>
      </c>
      <c r="P254" s="60"/>
      <c r="Q254" s="69">
        <v>1022665</v>
      </c>
      <c r="R254" s="60"/>
      <c r="S254" s="65">
        <f>(Q254/$BL254)</f>
        <v>287.66947960618847</v>
      </c>
      <c r="T254" s="60"/>
      <c r="U254" s="65">
        <f>IF(S254,S254/S$287*100,0)</f>
        <v>73.061127049586929</v>
      </c>
      <c r="V254" s="60"/>
      <c r="W254" s="69">
        <v>1038527</v>
      </c>
      <c r="X254" s="60"/>
      <c r="Y254" s="65">
        <f>(W254/$BL254)</f>
        <v>292.13136427566809</v>
      </c>
      <c r="Z254" s="60"/>
      <c r="AA254" s="65">
        <f>IF(Y254,Y254/Y$287*100,0)</f>
        <v>80.385327905267317</v>
      </c>
      <c r="AB254" s="60"/>
      <c r="AC254" s="69">
        <v>7546</v>
      </c>
      <c r="AD254" s="60"/>
      <c r="AE254" s="65">
        <f>(AC254/$BL254)</f>
        <v>2.1226441631504924</v>
      </c>
      <c r="AF254" s="60"/>
      <c r="AG254" s="65">
        <f>IF(AE254,AE254/AE$287*100,0)</f>
        <v>54.529695432943726</v>
      </c>
      <c r="AH254" s="99"/>
      <c r="AI254" s="60"/>
      <c r="AJ254" s="69">
        <v>0</v>
      </c>
      <c r="AK254" s="60"/>
      <c r="AL254" s="65">
        <f>(AJ254/$BL254)</f>
        <v>0</v>
      </c>
      <c r="AM254" s="60"/>
      <c r="AN254" s="65">
        <f>IF(AL254,AL254/AL$287*100,0)</f>
        <v>0</v>
      </c>
      <c r="AO254" s="60"/>
      <c r="AP254" s="69">
        <v>330041</v>
      </c>
      <c r="AQ254" s="60"/>
      <c r="AR254" s="65">
        <f>(AP254/$BL254)</f>
        <v>92.838537271448658</v>
      </c>
      <c r="AS254" s="60"/>
      <c r="AT254" s="65">
        <f>IF(AR254,AR254/AR$287*100,0)</f>
        <v>81.303729071871118</v>
      </c>
      <c r="AU254" s="60"/>
      <c r="AV254" s="69">
        <v>225187</v>
      </c>
      <c r="AW254" s="60"/>
      <c r="AX254" s="65">
        <f>(AV254/$BL254)</f>
        <v>63.343741209563994</v>
      </c>
      <c r="AY254" s="60"/>
      <c r="AZ254" s="65">
        <f>IF(AX254,AX254/AX$287*100,0)</f>
        <v>59.259156781061662</v>
      </c>
      <c r="BA254" s="60"/>
      <c r="BB254" s="69">
        <v>0</v>
      </c>
      <c r="BC254" s="60"/>
      <c r="BD254" s="65">
        <f>(BB254/$BL254)</f>
        <v>0</v>
      </c>
      <c r="BE254" s="60"/>
      <c r="BF254" s="65">
        <f>IF(BD254,BD254/BD$287*100,0)</f>
        <v>0</v>
      </c>
      <c r="BG254" s="60"/>
      <c r="BH254" s="69">
        <f>(E254+K254+Q254+W254+AC254+AJ254+AP254+AV254+BB254)</f>
        <v>3536075</v>
      </c>
      <c r="BI254" s="60"/>
      <c r="BJ254" s="47">
        <v>12</v>
      </c>
      <c r="BK254" s="60"/>
      <c r="BL254" s="96">
        <v>3555</v>
      </c>
      <c r="BM254" s="60"/>
      <c r="BN254" s="96">
        <f>IF(E254,BL254,0)</f>
        <v>3555</v>
      </c>
      <c r="BO254" s="60"/>
      <c r="BP254" s="96">
        <f>IF(K254,BL254,0)</f>
        <v>0</v>
      </c>
      <c r="BQ254" s="60"/>
      <c r="BR254" s="96">
        <f>IF(Q254,BL254,0)</f>
        <v>3555</v>
      </c>
      <c r="BS254" s="60"/>
      <c r="BT254" s="96">
        <f>IF(W254,BL254,0)</f>
        <v>3555</v>
      </c>
      <c r="BU254" s="60"/>
      <c r="BV254" s="96">
        <f>IF(AC254,BL254,0)</f>
        <v>3555</v>
      </c>
      <c r="BW254" s="60"/>
      <c r="BX254" s="96">
        <f>IF(AJ254,BL254,0)</f>
        <v>0</v>
      </c>
      <c r="BY254" s="60"/>
      <c r="BZ254" s="96">
        <f>IF(AP254,BL254,0)</f>
        <v>3555</v>
      </c>
      <c r="CA254" s="60"/>
      <c r="CB254" s="96">
        <f>IF(AV254,BL254,0)</f>
        <v>3555</v>
      </c>
      <c r="CC254" s="60"/>
      <c r="CD254" s="96">
        <f>IF(BB254,$BL254,0)</f>
        <v>0</v>
      </c>
    </row>
    <row r="255" spans="1:82" ht="8.85" customHeight="1" x14ac:dyDescent="0.3">
      <c r="A255" s="47">
        <v>13</v>
      </c>
      <c r="B255" s="58"/>
      <c r="C255" s="47" t="s">
        <v>229</v>
      </c>
      <c r="D255" s="60"/>
      <c r="E255" s="69">
        <v>1047695</v>
      </c>
      <c r="F255" s="60"/>
      <c r="G255" s="65">
        <f>(E255/$BL255)</f>
        <v>268.08981576253836</v>
      </c>
      <c r="H255" s="60"/>
      <c r="I255" s="65">
        <f>IF(G255,G255/G$287*100,0)</f>
        <v>121.13485909876258</v>
      </c>
      <c r="J255" s="60"/>
      <c r="K255" s="69">
        <v>0</v>
      </c>
      <c r="L255" s="60"/>
      <c r="M255" s="65">
        <f>(K255/$BL255)</f>
        <v>0</v>
      </c>
      <c r="N255" s="60"/>
      <c r="O255" s="65">
        <f>IF(M255,M255/M$287*100,0)</f>
        <v>0</v>
      </c>
      <c r="P255" s="60"/>
      <c r="Q255" s="69">
        <v>1815276</v>
      </c>
      <c r="R255" s="60"/>
      <c r="S255" s="65">
        <f>(Q255/$BL255)</f>
        <v>464.50255885363356</v>
      </c>
      <c r="T255" s="60"/>
      <c r="U255" s="65">
        <f>IF(S255,S255/S$287*100,0)</f>
        <v>117.97247491712528</v>
      </c>
      <c r="V255" s="60"/>
      <c r="W255" s="69">
        <v>1487284</v>
      </c>
      <c r="X255" s="60"/>
      <c r="Y255" s="65">
        <f>(W255/$BL255)</f>
        <v>380.57420675537361</v>
      </c>
      <c r="Z255" s="60"/>
      <c r="AA255" s="65">
        <f>IF(Y255,Y255/Y$287*100,0)</f>
        <v>104.72200572564742</v>
      </c>
      <c r="AB255" s="60"/>
      <c r="AC255" s="69">
        <v>16543</v>
      </c>
      <c r="AD255" s="60"/>
      <c r="AE255" s="65">
        <f>(AC255/$BL255)</f>
        <v>4.2331115660184233</v>
      </c>
      <c r="AF255" s="60"/>
      <c r="AG255" s="65">
        <f>IF(AE255,AE255/AE$287*100,0)</f>
        <v>108.74657582081531</v>
      </c>
      <c r="AH255" s="99"/>
      <c r="AI255" s="60"/>
      <c r="AJ255" s="69">
        <v>8312242</v>
      </c>
      <c r="AK255" s="60"/>
      <c r="AL255" s="65">
        <f>(AJ255/$BL255)</f>
        <v>2126.9810644831114</v>
      </c>
      <c r="AM255" s="60"/>
      <c r="AN255" s="65">
        <f>IF(AL255,AL255/AL$287*100,0)</f>
        <v>76.894359907820814</v>
      </c>
      <c r="AO255" s="60"/>
      <c r="AP255" s="69">
        <v>32252</v>
      </c>
      <c r="AQ255" s="60"/>
      <c r="AR255" s="65">
        <f>(AP255/$BL255)</f>
        <v>8.2528147389969302</v>
      </c>
      <c r="AS255" s="60"/>
      <c r="AT255" s="65">
        <f>IF(AR255,AR255/AR$287*100,0)</f>
        <v>7.2274362925158249</v>
      </c>
      <c r="AU255" s="60"/>
      <c r="AV255" s="69">
        <v>231460</v>
      </c>
      <c r="AW255" s="60"/>
      <c r="AX255" s="65">
        <f>(AV255/$BL255)</f>
        <v>59.227226202661207</v>
      </c>
      <c r="AY255" s="60"/>
      <c r="AZ255" s="65">
        <f>IF(AX255,AX255/AX$287*100,0)</f>
        <v>55.408086359145791</v>
      </c>
      <c r="BA255" s="60"/>
      <c r="BB255" s="69">
        <v>117874</v>
      </c>
      <c r="BC255" s="60"/>
      <c r="BD255" s="65">
        <f>(BB255/$BL255)</f>
        <v>30.162231320368473</v>
      </c>
      <c r="BE255" s="60"/>
      <c r="BF255" s="65">
        <f>IF(BD255,BD255/BD$287*100,0)</f>
        <v>100</v>
      </c>
      <c r="BG255" s="60"/>
      <c r="BH255" s="69">
        <f>(E255+K255+Q255+W255+AC255+AJ255+AP255+AV255+BB255)</f>
        <v>13060626</v>
      </c>
      <c r="BI255" s="60"/>
      <c r="BJ255" s="47">
        <v>13</v>
      </c>
      <c r="BK255" s="60"/>
      <c r="BL255" s="96">
        <v>3908</v>
      </c>
      <c r="BM255" s="60"/>
      <c r="BN255" s="96">
        <f>IF(E255,BL255,0)</f>
        <v>3908</v>
      </c>
      <c r="BO255" s="60"/>
      <c r="BP255" s="96">
        <f>IF(K255,BL255,0)</f>
        <v>0</v>
      </c>
      <c r="BQ255" s="60"/>
      <c r="BR255" s="96">
        <f>IF(Q255,BL255,0)</f>
        <v>3908</v>
      </c>
      <c r="BS255" s="60"/>
      <c r="BT255" s="96">
        <f>IF(W255,BL255,0)</f>
        <v>3908</v>
      </c>
      <c r="BU255" s="60"/>
      <c r="BV255" s="96">
        <f>IF(AC255,BL255,0)</f>
        <v>3908</v>
      </c>
      <c r="BW255" s="60"/>
      <c r="BX255" s="96">
        <f>IF(AJ255,BL255,0)</f>
        <v>3908</v>
      </c>
      <c r="BY255" s="60"/>
      <c r="BZ255" s="96">
        <f>IF(AP255,BL255,0)</f>
        <v>3908</v>
      </c>
      <c r="CA255" s="60"/>
      <c r="CB255" s="96">
        <f>IF(AV255,BL255,0)</f>
        <v>3908</v>
      </c>
      <c r="CC255" s="60"/>
      <c r="CD255" s="96">
        <f>IF(BB255,$BL255,0)</f>
        <v>3908</v>
      </c>
    </row>
    <row r="256" spans="1:82" ht="8.85" customHeight="1" x14ac:dyDescent="0.3">
      <c r="A256" s="47">
        <v>14</v>
      </c>
      <c r="B256" s="58"/>
      <c r="C256" s="47" t="s">
        <v>148</v>
      </c>
      <c r="D256" s="60"/>
      <c r="E256" s="69">
        <v>931998</v>
      </c>
      <c r="F256" s="60"/>
      <c r="G256" s="65">
        <f>(E256/$BL256)</f>
        <v>46.455886751071681</v>
      </c>
      <c r="H256" s="60"/>
      <c r="I256" s="65">
        <f>IF(G256,G256/G$287*100,0)</f>
        <v>20.990828315849399</v>
      </c>
      <c r="J256" s="60"/>
      <c r="K256" s="69">
        <v>0</v>
      </c>
      <c r="L256" s="60"/>
      <c r="M256" s="65">
        <f>(K256/$BL256)</f>
        <v>0</v>
      </c>
      <c r="N256" s="60"/>
      <c r="O256" s="65">
        <f>IF(M256,M256/M$287*100,0)</f>
        <v>0</v>
      </c>
      <c r="P256" s="60"/>
      <c r="Q256" s="69">
        <v>6971883</v>
      </c>
      <c r="R256" s="60"/>
      <c r="S256" s="65">
        <f>(Q256/$BL256)</f>
        <v>347.51684777190707</v>
      </c>
      <c r="T256" s="60"/>
      <c r="U256" s="65">
        <f>IF(S256,S256/S$287*100,0)</f>
        <v>88.260918751942086</v>
      </c>
      <c r="V256" s="60"/>
      <c r="W256" s="69">
        <v>4358481</v>
      </c>
      <c r="X256" s="60"/>
      <c r="Y256" s="65">
        <f>(W256/$BL256)</f>
        <v>217.25057322300867</v>
      </c>
      <c r="Z256" s="60"/>
      <c r="AA256" s="65">
        <f>IF(Y256,Y256/Y$287*100,0)</f>
        <v>59.780498439254423</v>
      </c>
      <c r="AB256" s="60"/>
      <c r="AC256" s="69">
        <v>15827</v>
      </c>
      <c r="AD256" s="60"/>
      <c r="AE256" s="65">
        <f>(AC256/$BL256)</f>
        <v>0.78890439637124909</v>
      </c>
      <c r="AF256" s="60"/>
      <c r="AG256" s="65">
        <f>IF(AE256,AE256/AE$287*100,0)</f>
        <v>20.266569972795086</v>
      </c>
      <c r="AH256" s="99"/>
      <c r="AI256" s="60"/>
      <c r="AJ256" s="69">
        <v>0</v>
      </c>
      <c r="AK256" s="60"/>
      <c r="AL256" s="65">
        <f>(AJ256/$BL256)</f>
        <v>0</v>
      </c>
      <c r="AM256" s="60"/>
      <c r="AN256" s="65">
        <f>IF(AL256,AL256/AL$287*100,0)</f>
        <v>0</v>
      </c>
      <c r="AO256" s="60"/>
      <c r="AP256" s="69">
        <v>757023</v>
      </c>
      <c r="AQ256" s="60"/>
      <c r="AR256" s="65">
        <f>(AP256/$BL256)</f>
        <v>37.73417406041272</v>
      </c>
      <c r="AS256" s="60"/>
      <c r="AT256" s="65">
        <f>IF(AR256,AR256/AR$287*100,0)</f>
        <v>33.045857407127912</v>
      </c>
      <c r="AU256" s="60"/>
      <c r="AV256" s="69">
        <v>3362381</v>
      </c>
      <c r="AW256" s="60"/>
      <c r="AX256" s="65">
        <f>(AV256/$BL256)</f>
        <v>167.59949157611405</v>
      </c>
      <c r="AY256" s="60"/>
      <c r="AZ256" s="65">
        <f>IF(AX256,AX256/AX$287*100,0)</f>
        <v>156.79220011456485</v>
      </c>
      <c r="BA256" s="60"/>
      <c r="BB256" s="69">
        <v>0</v>
      </c>
      <c r="BC256" s="60"/>
      <c r="BD256" s="65">
        <f>(BB256/$BL256)</f>
        <v>0</v>
      </c>
      <c r="BE256" s="60"/>
      <c r="BF256" s="65">
        <f>IF(BD256,BD256/BD$287*100,0)</f>
        <v>0</v>
      </c>
      <c r="BG256" s="60"/>
      <c r="BH256" s="69">
        <f>(E256+K256+Q256+W256+AC256+AJ256+AP256+AV256+BB256)</f>
        <v>16397593</v>
      </c>
      <c r="BI256" s="60"/>
      <c r="BJ256" s="47">
        <v>14</v>
      </c>
      <c r="BK256" s="60"/>
      <c r="BL256" s="96">
        <v>20062</v>
      </c>
      <c r="BM256" s="60"/>
      <c r="BN256" s="96">
        <f>IF(E256,BL256,0)</f>
        <v>20062</v>
      </c>
      <c r="BO256" s="60"/>
      <c r="BP256" s="96">
        <f>IF(K256,BL256,0)</f>
        <v>0</v>
      </c>
      <c r="BQ256" s="60"/>
      <c r="BR256" s="96">
        <f>IF(Q256,BL256,0)</f>
        <v>20062</v>
      </c>
      <c r="BS256" s="60"/>
      <c r="BT256" s="96">
        <f>IF(W256,BL256,0)</f>
        <v>20062</v>
      </c>
      <c r="BU256" s="60"/>
      <c r="BV256" s="96">
        <f>IF(AC256,BL256,0)</f>
        <v>20062</v>
      </c>
      <c r="BW256" s="60"/>
      <c r="BX256" s="96">
        <f>IF(AJ256,BL256,0)</f>
        <v>0</v>
      </c>
      <c r="BY256" s="60"/>
      <c r="BZ256" s="96">
        <f>IF(AP256,BL256,0)</f>
        <v>20062</v>
      </c>
      <c r="CA256" s="60"/>
      <c r="CB256" s="96">
        <f>IF(AV256,BL256,0)</f>
        <v>20062</v>
      </c>
      <c r="CC256" s="60"/>
      <c r="CD256" s="96">
        <f>IF(BB256,$BL256,0)</f>
        <v>0</v>
      </c>
    </row>
    <row r="257" spans="1:82" ht="8.85" customHeight="1" x14ac:dyDescent="0.3">
      <c r="A257" s="47">
        <v>15</v>
      </c>
      <c r="B257" s="58"/>
      <c r="C257" s="47" t="s">
        <v>230</v>
      </c>
      <c r="D257" s="60"/>
      <c r="E257" s="69">
        <v>1941341</v>
      </c>
      <c r="F257" s="60"/>
      <c r="G257" s="65">
        <f>(E257/$BL257)</f>
        <v>341.8455714034161</v>
      </c>
      <c r="H257" s="60"/>
      <c r="I257" s="65">
        <f>IF(G257,G257/G$287*100,0)</f>
        <v>154.46097796630718</v>
      </c>
      <c r="J257" s="60"/>
      <c r="K257" s="69">
        <v>0</v>
      </c>
      <c r="L257" s="60"/>
      <c r="M257" s="65">
        <f>(K257/$BL257)</f>
        <v>0</v>
      </c>
      <c r="N257" s="60"/>
      <c r="O257" s="65">
        <f>IF(M257,M257/M$287*100,0)</f>
        <v>0</v>
      </c>
      <c r="P257" s="60"/>
      <c r="Q257" s="69">
        <v>1183839</v>
      </c>
      <c r="R257" s="60"/>
      <c r="S257" s="65">
        <f>(Q257/$BL257)</f>
        <v>208.45905969360803</v>
      </c>
      <c r="T257" s="60"/>
      <c r="U257" s="65">
        <f>IF(S257,S257/S$287*100,0)</f>
        <v>52.943586041042366</v>
      </c>
      <c r="V257" s="60"/>
      <c r="W257" s="69">
        <v>1714913</v>
      </c>
      <c r="X257" s="60"/>
      <c r="Y257" s="65">
        <f>(W257/$BL257)</f>
        <v>301.97446733579858</v>
      </c>
      <c r="Z257" s="60"/>
      <c r="AA257" s="65">
        <f>IF(Y257,Y257/Y$287*100,0)</f>
        <v>83.093839088432446</v>
      </c>
      <c r="AB257" s="60"/>
      <c r="AC257" s="69">
        <v>44721</v>
      </c>
      <c r="AD257" s="60"/>
      <c r="AE257" s="65">
        <f>(AC257/$BL257)</f>
        <v>7.8748019017432647</v>
      </c>
      <c r="AF257" s="60"/>
      <c r="AG257" s="65">
        <f>IF(AE257,AE257/AE$287*100,0)</f>
        <v>202.29982808775739</v>
      </c>
      <c r="AH257" s="99"/>
      <c r="AI257" s="60"/>
      <c r="AJ257" s="69">
        <v>0</v>
      </c>
      <c r="AK257" s="60"/>
      <c r="AL257" s="65">
        <f>(AJ257/$BL257)</f>
        <v>0</v>
      </c>
      <c r="AM257" s="60"/>
      <c r="AN257" s="65">
        <f>IF(AL257,AL257/AL$287*100,0)</f>
        <v>0</v>
      </c>
      <c r="AO257" s="60"/>
      <c r="AP257" s="69">
        <v>0</v>
      </c>
      <c r="AQ257" s="60"/>
      <c r="AR257" s="65">
        <f>(AP257/$BL257)</f>
        <v>0</v>
      </c>
      <c r="AS257" s="60"/>
      <c r="AT257" s="65">
        <f>IF(AR257,AR257/AR$287*100,0)</f>
        <v>0</v>
      </c>
      <c r="AU257" s="60"/>
      <c r="AV257" s="69">
        <v>461069</v>
      </c>
      <c r="AW257" s="60"/>
      <c r="AX257" s="65">
        <f>(AV257/$BL257)</f>
        <v>81.188413453072727</v>
      </c>
      <c r="AY257" s="60"/>
      <c r="AZ257" s="65">
        <f>IF(AX257,AX257/AX$287*100,0)</f>
        <v>75.953153851526494</v>
      </c>
      <c r="BA257" s="60"/>
      <c r="BB257" s="69">
        <v>0</v>
      </c>
      <c r="BC257" s="60"/>
      <c r="BD257" s="65">
        <f>(BB257/$BL257)</f>
        <v>0</v>
      </c>
      <c r="BE257" s="60"/>
      <c r="BF257" s="65">
        <f>IF(BD257,BD257/BD$287*100,0)</f>
        <v>0</v>
      </c>
      <c r="BG257" s="60"/>
      <c r="BH257" s="69">
        <f>(E257+K257+Q257+W257+AC257+AJ257+AP257+AV257+BB257)</f>
        <v>5345883</v>
      </c>
      <c r="BI257" s="60"/>
      <c r="BJ257" s="47">
        <v>15</v>
      </c>
      <c r="BK257" s="60"/>
      <c r="BL257" s="96">
        <v>5679</v>
      </c>
      <c r="BM257" s="60"/>
      <c r="BN257" s="96">
        <f>IF(E257,BL257,0)</f>
        <v>5679</v>
      </c>
      <c r="BO257" s="60"/>
      <c r="BP257" s="96">
        <f>IF(K257,BL257,0)</f>
        <v>0</v>
      </c>
      <c r="BQ257" s="60"/>
      <c r="BR257" s="96">
        <f>IF(Q257,BL257,0)</f>
        <v>5679</v>
      </c>
      <c r="BS257" s="60"/>
      <c r="BT257" s="96">
        <f>IF(W257,BL257,0)</f>
        <v>5679</v>
      </c>
      <c r="BU257" s="60"/>
      <c r="BV257" s="96">
        <f>IF(AC257,BL257,0)</f>
        <v>5679</v>
      </c>
      <c r="BW257" s="60"/>
      <c r="BX257" s="96">
        <f>IF(AJ257,BL257,0)</f>
        <v>0</v>
      </c>
      <c r="BY257" s="60"/>
      <c r="BZ257" s="96">
        <f>IF(AP257,BL257,0)</f>
        <v>0</v>
      </c>
      <c r="CA257" s="60"/>
      <c r="CB257" s="96">
        <f>IF(AV257,BL257,0)</f>
        <v>5679</v>
      </c>
      <c r="CC257" s="60"/>
      <c r="CD257" s="96">
        <f>IF(BB257,$BL257,0)</f>
        <v>0</v>
      </c>
    </row>
    <row r="258" spans="1:82" ht="8.85" customHeight="1" x14ac:dyDescent="0.3">
      <c r="A258" s="72"/>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71"/>
      <c r="BK258" s="60"/>
      <c r="BL258" s="92"/>
      <c r="BM258" s="60"/>
      <c r="BN258" s="60"/>
      <c r="BO258" s="60"/>
      <c r="BP258" s="60"/>
      <c r="BQ258" s="60"/>
      <c r="BR258" s="60"/>
      <c r="BS258" s="60"/>
      <c r="BT258" s="60"/>
      <c r="BU258" s="60"/>
      <c r="BV258" s="60"/>
      <c r="BW258" s="60"/>
      <c r="BX258" s="60"/>
      <c r="BY258" s="60"/>
      <c r="BZ258" s="60"/>
      <c r="CA258" s="60"/>
      <c r="CB258" s="60"/>
      <c r="CC258" s="60"/>
      <c r="CD258" s="60"/>
    </row>
    <row r="259" spans="1:82" ht="8.85" customHeight="1" x14ac:dyDescent="0.3">
      <c r="A259" s="47">
        <v>16</v>
      </c>
      <c r="B259" s="58"/>
      <c r="C259" s="47" t="s">
        <v>231</v>
      </c>
      <c r="D259" s="60"/>
      <c r="E259" s="69">
        <v>1357016</v>
      </c>
      <c r="F259" s="60"/>
      <c r="G259" s="65">
        <f>(E259/$BL259)</f>
        <v>181.58918774253982</v>
      </c>
      <c r="H259" s="60"/>
      <c r="I259" s="65">
        <f>IF(G259,G259/G$287*100,0)</f>
        <v>82.050042104303742</v>
      </c>
      <c r="J259" s="60"/>
      <c r="K259" s="69">
        <v>0</v>
      </c>
      <c r="L259" s="60"/>
      <c r="M259" s="65">
        <f>(K259/$BL259)</f>
        <v>0</v>
      </c>
      <c r="N259" s="60"/>
      <c r="O259" s="65">
        <f>IF(M259,M259/M$287*100,0)</f>
        <v>0</v>
      </c>
      <c r="P259" s="60"/>
      <c r="Q259" s="69">
        <v>3900679</v>
      </c>
      <c r="R259" s="60"/>
      <c r="S259" s="65">
        <f>(Q259/$BL259)</f>
        <v>521.96962397966013</v>
      </c>
      <c r="T259" s="60"/>
      <c r="U259" s="65">
        <f>IF(S259,S259/S$287*100,0)</f>
        <v>132.5677269128785</v>
      </c>
      <c r="V259" s="60"/>
      <c r="W259" s="69">
        <v>3977608</v>
      </c>
      <c r="X259" s="60"/>
      <c r="Y259" s="65">
        <f>(W259/$BL259)</f>
        <v>532.26388331326109</v>
      </c>
      <c r="Z259" s="60"/>
      <c r="AA259" s="65">
        <f>IF(Y259,Y259/Y$287*100,0)</f>
        <v>146.46221537476706</v>
      </c>
      <c r="AB259" s="60"/>
      <c r="AC259" s="69">
        <v>0</v>
      </c>
      <c r="AD259" s="60"/>
      <c r="AE259" s="65">
        <f>(AC259/$BL259)</f>
        <v>0</v>
      </c>
      <c r="AF259" s="60"/>
      <c r="AG259" s="65">
        <f>IF(AE259,AE259/AE$287*100,0)</f>
        <v>0</v>
      </c>
      <c r="AH259" s="99"/>
      <c r="AI259" s="60"/>
      <c r="AJ259" s="69">
        <v>0</v>
      </c>
      <c r="AK259" s="60"/>
      <c r="AL259" s="65">
        <f>(AJ259/$BL259)</f>
        <v>0</v>
      </c>
      <c r="AM259" s="60"/>
      <c r="AN259" s="65">
        <f>IF(AL259,AL259/AL$287*100,0)</f>
        <v>0</v>
      </c>
      <c r="AO259" s="60"/>
      <c r="AP259" s="69">
        <v>724365</v>
      </c>
      <c r="AQ259" s="60"/>
      <c r="AR259" s="65">
        <f>(AP259/$BL259)</f>
        <v>96.930951425130473</v>
      </c>
      <c r="AS259" s="60"/>
      <c r="AT259" s="65">
        <f>IF(AR259,AR259/AR$287*100,0)</f>
        <v>84.887677520218361</v>
      </c>
      <c r="AU259" s="60"/>
      <c r="AV259" s="69">
        <v>586350</v>
      </c>
      <c r="AW259" s="60"/>
      <c r="AX259" s="65">
        <f>(AV259/$BL259)</f>
        <v>78.462464873544761</v>
      </c>
      <c r="AY259" s="60"/>
      <c r="AZ259" s="65">
        <f>IF(AX259,AX259/AX$287*100,0)</f>
        <v>73.402982182364482</v>
      </c>
      <c r="BA259" s="60"/>
      <c r="BB259" s="69">
        <v>0</v>
      </c>
      <c r="BC259" s="60"/>
      <c r="BD259" s="65">
        <f>(BB259/$BL259)</f>
        <v>0</v>
      </c>
      <c r="BE259" s="60"/>
      <c r="BF259" s="65">
        <f>IF(BD259,BD259/BD$287*100,0)</f>
        <v>0</v>
      </c>
      <c r="BG259" s="60"/>
      <c r="BH259" s="69">
        <f>(E259+K259+Q259+W259+AC259+AJ259+AP259+AV259+BB259)</f>
        <v>10546018</v>
      </c>
      <c r="BI259" s="60"/>
      <c r="BJ259" s="47">
        <v>16</v>
      </c>
      <c r="BK259" s="60"/>
      <c r="BL259" s="96">
        <v>7473</v>
      </c>
      <c r="BM259" s="60"/>
      <c r="BN259" s="96">
        <f>IF(E259,BL259,0)</f>
        <v>7473</v>
      </c>
      <c r="BO259" s="60"/>
      <c r="BP259" s="96">
        <f>IF(K259,BL259,0)</f>
        <v>0</v>
      </c>
      <c r="BQ259" s="60"/>
      <c r="BR259" s="96">
        <f>IF(Q259,BL259,0)</f>
        <v>7473</v>
      </c>
      <c r="BS259" s="60"/>
      <c r="BT259" s="96">
        <f>IF(W259,BL259,0)</f>
        <v>7473</v>
      </c>
      <c r="BU259" s="60"/>
      <c r="BV259" s="96">
        <f>IF(AC259,BL259,0)</f>
        <v>0</v>
      </c>
      <c r="BW259" s="60"/>
      <c r="BX259" s="96">
        <f>IF(AJ259,BL259,0)</f>
        <v>0</v>
      </c>
      <c r="BY259" s="60"/>
      <c r="BZ259" s="96">
        <f>IF(AP259,BL259,0)</f>
        <v>7473</v>
      </c>
      <c r="CA259" s="60"/>
      <c r="CB259" s="96">
        <f>IF(AV259,BL259,0)</f>
        <v>7473</v>
      </c>
      <c r="CC259" s="60"/>
      <c r="CD259" s="96">
        <f>IF(BB259,$BL259,0)</f>
        <v>0</v>
      </c>
    </row>
    <row r="260" spans="1:82" ht="8.85" customHeight="1" x14ac:dyDescent="0.3">
      <c r="A260" s="47">
        <v>17</v>
      </c>
      <c r="B260" s="58"/>
      <c r="C260" s="47" t="s">
        <v>232</v>
      </c>
      <c r="D260" s="60"/>
      <c r="E260" s="69">
        <v>3417042</v>
      </c>
      <c r="F260" s="60"/>
      <c r="G260" s="65">
        <f>(E260/$BL260)</f>
        <v>227.63586703084405</v>
      </c>
      <c r="H260" s="60"/>
      <c r="I260" s="65">
        <f>IF(G260,G260/G$287*100,0)</f>
        <v>102.85597235454216</v>
      </c>
      <c r="J260" s="60"/>
      <c r="K260" s="69">
        <v>0</v>
      </c>
      <c r="L260" s="60"/>
      <c r="M260" s="65">
        <f>(K260/$BL260)</f>
        <v>0</v>
      </c>
      <c r="N260" s="60"/>
      <c r="O260" s="65">
        <f>IF(M260,M260/M$287*100,0)</f>
        <v>0</v>
      </c>
      <c r="P260" s="60"/>
      <c r="Q260" s="69">
        <v>5385233</v>
      </c>
      <c r="R260" s="60"/>
      <c r="S260" s="65">
        <f>(Q260/$BL260)</f>
        <v>358.75244820464991</v>
      </c>
      <c r="T260" s="60"/>
      <c r="U260" s="65">
        <f>IF(S260,S260/S$287*100,0)</f>
        <v>91.114490955078793</v>
      </c>
      <c r="V260" s="60"/>
      <c r="W260" s="69">
        <v>3657227</v>
      </c>
      <c r="X260" s="60"/>
      <c r="Y260" s="65">
        <f>(W260/$BL260)</f>
        <v>243.63646659116648</v>
      </c>
      <c r="Z260" s="60"/>
      <c r="AA260" s="65">
        <f>IF(Y260,Y260/Y$287*100,0)</f>
        <v>67.041063205149527</v>
      </c>
      <c r="AB260" s="60"/>
      <c r="AC260" s="69">
        <v>18566</v>
      </c>
      <c r="AD260" s="60"/>
      <c r="AE260" s="65">
        <f>(AC260/$BL260)</f>
        <v>1.236826327359936</v>
      </c>
      <c r="AF260" s="60"/>
      <c r="AG260" s="65">
        <f>IF(AE260,AE260/AE$287*100,0)</f>
        <v>31.773466370492166</v>
      </c>
      <c r="AH260" s="99"/>
      <c r="AI260" s="60"/>
      <c r="AJ260" s="69">
        <v>0</v>
      </c>
      <c r="AK260" s="60"/>
      <c r="AL260" s="65">
        <f>(AJ260/$BL260)</f>
        <v>0</v>
      </c>
      <c r="AM260" s="60"/>
      <c r="AN260" s="65">
        <f>IF(AL260,AL260/AL$287*100,0)</f>
        <v>0</v>
      </c>
      <c r="AO260" s="60"/>
      <c r="AP260" s="69">
        <v>0</v>
      </c>
      <c r="AQ260" s="60"/>
      <c r="AR260" s="65">
        <f>(AP260/$BL260)</f>
        <v>0</v>
      </c>
      <c r="AS260" s="60"/>
      <c r="AT260" s="65">
        <f>IF(AR260,AR260/AR$287*100,0)</f>
        <v>0</v>
      </c>
      <c r="AU260" s="60"/>
      <c r="AV260" s="69">
        <v>2620722</v>
      </c>
      <c r="AW260" s="60"/>
      <c r="AX260" s="65">
        <f>(AV260/$BL260)</f>
        <v>174.58676970221836</v>
      </c>
      <c r="AY260" s="60"/>
      <c r="AZ260" s="65">
        <f>IF(AX260,AX260/AX$287*100,0)</f>
        <v>163.32891869229832</v>
      </c>
      <c r="BA260" s="60"/>
      <c r="BB260" s="69">
        <v>0</v>
      </c>
      <c r="BC260" s="60"/>
      <c r="BD260" s="65">
        <f>(BB260/$BL260)</f>
        <v>0</v>
      </c>
      <c r="BE260" s="60"/>
      <c r="BF260" s="65">
        <f>IF(BD260,BD260/BD$287*100,0)</f>
        <v>0</v>
      </c>
      <c r="BG260" s="60"/>
      <c r="BH260" s="69">
        <f>(E260+K260+Q260+W260+AC260+AJ260+AP260+AV260+BB260)</f>
        <v>15098790</v>
      </c>
      <c r="BI260" s="60"/>
      <c r="BJ260" s="47">
        <v>17</v>
      </c>
      <c r="BK260" s="60"/>
      <c r="BL260" s="96">
        <v>15011</v>
      </c>
      <c r="BM260" s="60"/>
      <c r="BN260" s="96">
        <f>IF(E260,BL260,0)</f>
        <v>15011</v>
      </c>
      <c r="BO260" s="60"/>
      <c r="BP260" s="96">
        <f>IF(K260,BL260,0)</f>
        <v>0</v>
      </c>
      <c r="BQ260" s="60"/>
      <c r="BR260" s="96">
        <f>IF(Q260,BL260,0)</f>
        <v>15011</v>
      </c>
      <c r="BS260" s="60"/>
      <c r="BT260" s="96">
        <f>IF(W260,BL260,0)</f>
        <v>15011</v>
      </c>
      <c r="BU260" s="60"/>
      <c r="BV260" s="96">
        <f>IF(AC260,BL260,0)</f>
        <v>15011</v>
      </c>
      <c r="BW260" s="60"/>
      <c r="BX260" s="96">
        <f>IF(AJ260,BL260,0)</f>
        <v>0</v>
      </c>
      <c r="BY260" s="60"/>
      <c r="BZ260" s="96">
        <f>IF(AP260,BL260,0)</f>
        <v>0</v>
      </c>
      <c r="CA260" s="60"/>
      <c r="CB260" s="96">
        <f>IF(AV260,BL260,0)</f>
        <v>15011</v>
      </c>
      <c r="CC260" s="60"/>
      <c r="CD260" s="96">
        <f>IF(BB260,$BL260,0)</f>
        <v>0</v>
      </c>
    </row>
    <row r="261" spans="1:82" ht="8.85" customHeight="1" x14ac:dyDescent="0.3">
      <c r="A261" s="47">
        <v>18</v>
      </c>
      <c r="B261" s="58"/>
      <c r="C261" s="47" t="s">
        <v>233</v>
      </c>
      <c r="D261" s="60"/>
      <c r="E261" s="69">
        <v>4707707</v>
      </c>
      <c r="F261" s="60"/>
      <c r="G261" s="65">
        <f>(E261/$BL261)</f>
        <v>190.94329750557696</v>
      </c>
      <c r="H261" s="60"/>
      <c r="I261" s="65">
        <f>IF(G261,G261/G$287*100,0)</f>
        <v>86.276643420422062</v>
      </c>
      <c r="J261" s="60"/>
      <c r="K261" s="69">
        <v>0</v>
      </c>
      <c r="L261" s="60"/>
      <c r="M261" s="65">
        <f>(K261/$BL261)</f>
        <v>0</v>
      </c>
      <c r="N261" s="60"/>
      <c r="O261" s="65">
        <f>IF(M261,M261/M$287*100,0)</f>
        <v>0</v>
      </c>
      <c r="P261" s="60"/>
      <c r="Q261" s="69">
        <v>11146206</v>
      </c>
      <c r="R261" s="60"/>
      <c r="S261" s="65">
        <f>(Q261/$BL261)</f>
        <v>452.08704116812004</v>
      </c>
      <c r="T261" s="60"/>
      <c r="U261" s="65">
        <f>IF(S261,S261/S$287*100,0)</f>
        <v>114.81923211830809</v>
      </c>
      <c r="V261" s="60"/>
      <c r="W261" s="69">
        <v>9280779</v>
      </c>
      <c r="X261" s="60"/>
      <c r="Y261" s="65">
        <f>(W261/$BL261)</f>
        <v>376.42583654431149</v>
      </c>
      <c r="Z261" s="60"/>
      <c r="AA261" s="65">
        <f>IF(Y261,Y261/Y$287*100,0)</f>
        <v>103.58050522118947</v>
      </c>
      <c r="AB261" s="60"/>
      <c r="AC261" s="69">
        <v>157975</v>
      </c>
      <c r="AD261" s="60"/>
      <c r="AE261" s="65">
        <f>(AC261/$BL261)</f>
        <v>6.4074224295274789</v>
      </c>
      <c r="AF261" s="60"/>
      <c r="AG261" s="65">
        <f>IF(AE261,AE261/AE$287*100,0)</f>
        <v>164.60356363911862</v>
      </c>
      <c r="AH261" s="99"/>
      <c r="AI261" s="60"/>
      <c r="AJ261" s="69">
        <v>0</v>
      </c>
      <c r="AK261" s="60"/>
      <c r="AL261" s="65">
        <f>(AJ261/$BL261)</f>
        <v>0</v>
      </c>
      <c r="AM261" s="60"/>
      <c r="AN261" s="65">
        <f>IF(AL261,AL261/AL$287*100,0)</f>
        <v>0</v>
      </c>
      <c r="AO261" s="60"/>
      <c r="AP261" s="69">
        <v>4540823</v>
      </c>
      <c r="AQ261" s="60"/>
      <c r="AR261" s="65">
        <f>(AP261/$BL261)</f>
        <v>184.17452849320625</v>
      </c>
      <c r="AS261" s="60"/>
      <c r="AT261" s="65">
        <f>IF(AR261,AR261/AR$287*100,0)</f>
        <v>161.29159728969941</v>
      </c>
      <c r="AU261" s="60"/>
      <c r="AV261" s="69">
        <v>1997073</v>
      </c>
      <c r="AW261" s="60"/>
      <c r="AX261" s="65">
        <f>(AV261/$BL261)</f>
        <v>81.000730075035491</v>
      </c>
      <c r="AY261" s="60"/>
      <c r="AZ261" s="65">
        <f>IF(AX261,AX261/AX$287*100,0)</f>
        <v>75.777572831019469</v>
      </c>
      <c r="BA261" s="60"/>
      <c r="BB261" s="69">
        <v>0</v>
      </c>
      <c r="BC261" s="60"/>
      <c r="BD261" s="65">
        <f>(BB261/$BL261)</f>
        <v>0</v>
      </c>
      <c r="BE261" s="60"/>
      <c r="BF261" s="65">
        <f>IF(BD261,BD261/BD$287*100,0)</f>
        <v>0</v>
      </c>
      <c r="BG261" s="60"/>
      <c r="BH261" s="69">
        <f>(E261+K261+Q261+W261+AC261+AJ261+AP261+AV261+BB261)</f>
        <v>31830563</v>
      </c>
      <c r="BI261" s="60"/>
      <c r="BJ261" s="47">
        <v>18</v>
      </c>
      <c r="BK261" s="60"/>
      <c r="BL261" s="96">
        <v>24655</v>
      </c>
      <c r="BM261" s="60"/>
      <c r="BN261" s="96">
        <f>IF(E261,BL261,0)</f>
        <v>24655</v>
      </c>
      <c r="BO261" s="60"/>
      <c r="BP261" s="96">
        <f>IF(K261,BL261,0)</f>
        <v>0</v>
      </c>
      <c r="BQ261" s="60"/>
      <c r="BR261" s="96">
        <f>IF(Q261,BL261,0)</f>
        <v>24655</v>
      </c>
      <c r="BS261" s="60"/>
      <c r="BT261" s="96">
        <f>IF(W261,BL261,0)</f>
        <v>24655</v>
      </c>
      <c r="BU261" s="60"/>
      <c r="BV261" s="96">
        <f>IF(AC261,BL261,0)</f>
        <v>24655</v>
      </c>
      <c r="BW261" s="60"/>
      <c r="BX261" s="96">
        <f>IF(AJ261,BL261,0)</f>
        <v>0</v>
      </c>
      <c r="BY261" s="60"/>
      <c r="BZ261" s="96">
        <f>IF(AP261,BL261,0)</f>
        <v>24655</v>
      </c>
      <c r="CA261" s="60"/>
      <c r="CB261" s="96">
        <f>IF(AV261,BL261,0)</f>
        <v>24655</v>
      </c>
      <c r="CC261" s="60"/>
      <c r="CD261" s="96">
        <f>IF(BB261,$BL261,0)</f>
        <v>0</v>
      </c>
    </row>
    <row r="262" spans="1:82" ht="8.85" customHeight="1" x14ac:dyDescent="0.3">
      <c r="A262" s="47">
        <v>19</v>
      </c>
      <c r="B262" s="58"/>
      <c r="C262" s="47" t="s">
        <v>234</v>
      </c>
      <c r="D262" s="60"/>
      <c r="E262" s="69">
        <v>16797294</v>
      </c>
      <c r="F262" s="60"/>
      <c r="G262" s="65">
        <f>(E262/$BL262)</f>
        <v>348.13044559585489</v>
      </c>
      <c r="H262" s="60"/>
      <c r="I262" s="65">
        <f>IF(G262,G262/G$287*100,0)</f>
        <v>157.30076263917542</v>
      </c>
      <c r="J262" s="60"/>
      <c r="K262" s="69">
        <v>0</v>
      </c>
      <c r="L262" s="60"/>
      <c r="M262" s="65">
        <f>(K262/$BL262)</f>
        <v>0</v>
      </c>
      <c r="N262" s="60"/>
      <c r="O262" s="65">
        <f>IF(M262,M262/M$287*100,0)</f>
        <v>0</v>
      </c>
      <c r="P262" s="60"/>
      <c r="Q262" s="69">
        <v>13675347</v>
      </c>
      <c r="R262" s="60"/>
      <c r="S262" s="65">
        <f>(Q262/$BL262)</f>
        <v>283.42688082901554</v>
      </c>
      <c r="T262" s="60"/>
      <c r="U262" s="65">
        <f>IF(S262,S262/S$287*100,0)</f>
        <v>71.983609028892502</v>
      </c>
      <c r="V262" s="60"/>
      <c r="W262" s="69">
        <v>14520941</v>
      </c>
      <c r="X262" s="60"/>
      <c r="Y262" s="65">
        <f>(W262/$BL262)</f>
        <v>300.95214507772022</v>
      </c>
      <c r="Z262" s="60"/>
      <c r="AA262" s="65">
        <f>IF(Y262,Y262/Y$287*100,0)</f>
        <v>82.812528281069305</v>
      </c>
      <c r="AB262" s="60"/>
      <c r="AC262" s="69">
        <v>203701</v>
      </c>
      <c r="AD262" s="60"/>
      <c r="AE262" s="65">
        <f>(AC262/$BL262)</f>
        <v>4.221782383419689</v>
      </c>
      <c r="AF262" s="60"/>
      <c r="AG262" s="65">
        <f>IF(AE262,AE262/AE$287*100,0)</f>
        <v>108.45553463391364</v>
      </c>
      <c r="AH262" s="99"/>
      <c r="AI262" s="60"/>
      <c r="AJ262" s="69">
        <v>0</v>
      </c>
      <c r="AK262" s="60"/>
      <c r="AL262" s="65">
        <f>(AJ262/$BL262)</f>
        <v>0</v>
      </c>
      <c r="AM262" s="60"/>
      <c r="AN262" s="65">
        <f>IF(AL262,AL262/AL$287*100,0)</f>
        <v>0</v>
      </c>
      <c r="AO262" s="60"/>
      <c r="AP262" s="69">
        <v>6663203</v>
      </c>
      <c r="AQ262" s="60"/>
      <c r="AR262" s="65">
        <f>(AP262/$BL262)</f>
        <v>138.09747150259068</v>
      </c>
      <c r="AS262" s="60"/>
      <c r="AT262" s="65">
        <f>IF(AR262,AR262/AR$287*100,0)</f>
        <v>120.93942600289176</v>
      </c>
      <c r="AU262" s="60"/>
      <c r="AV262" s="69">
        <v>4309706</v>
      </c>
      <c r="AW262" s="60"/>
      <c r="AX262" s="65">
        <f>(AV262/$BL262)</f>
        <v>89.320331606217621</v>
      </c>
      <c r="AY262" s="60"/>
      <c r="AZ262" s="65">
        <f>IF(AX262,AX262/AX$287*100,0)</f>
        <v>83.560702814788797</v>
      </c>
      <c r="BA262" s="60"/>
      <c r="BB262" s="69">
        <v>0</v>
      </c>
      <c r="BC262" s="60"/>
      <c r="BD262" s="65">
        <f>(BB262/$BL262)</f>
        <v>0</v>
      </c>
      <c r="BE262" s="60"/>
      <c r="BF262" s="65">
        <f>IF(BD262,BD262/BD$287*100,0)</f>
        <v>0</v>
      </c>
      <c r="BG262" s="60"/>
      <c r="BH262" s="69">
        <f>(E262+K262+Q262+W262+AC262+AJ262+AP262+AV262+BB262)</f>
        <v>56170192</v>
      </c>
      <c r="BI262" s="60"/>
      <c r="BJ262" s="47">
        <v>19</v>
      </c>
      <c r="BK262" s="60"/>
      <c r="BL262" s="96">
        <v>48250</v>
      </c>
      <c r="BM262" s="60"/>
      <c r="BN262" s="96">
        <f>IF(E262,BL262,0)</f>
        <v>48250</v>
      </c>
      <c r="BO262" s="60"/>
      <c r="BP262" s="96">
        <f>IF(K262,BL262,0)</f>
        <v>0</v>
      </c>
      <c r="BQ262" s="60"/>
      <c r="BR262" s="96">
        <f>IF(Q262,BL262,0)</f>
        <v>48250</v>
      </c>
      <c r="BS262" s="60"/>
      <c r="BT262" s="96">
        <f>IF(W262,BL262,0)</f>
        <v>48250</v>
      </c>
      <c r="BU262" s="60"/>
      <c r="BV262" s="96">
        <f>IF(AC262,BL262,0)</f>
        <v>48250</v>
      </c>
      <c r="BW262" s="60"/>
      <c r="BX262" s="96">
        <f>IF(AJ262,BL262,0)</f>
        <v>0</v>
      </c>
      <c r="BY262" s="60"/>
      <c r="BZ262" s="96">
        <f>IF(AP262,BL262,0)</f>
        <v>48250</v>
      </c>
      <c r="CA262" s="60"/>
      <c r="CB262" s="96">
        <f>IF(AV262,BL262,0)</f>
        <v>48250</v>
      </c>
      <c r="CC262" s="60"/>
      <c r="CD262" s="96">
        <f>IF(BB262,$BL262,0)</f>
        <v>0</v>
      </c>
    </row>
    <row r="263" spans="1:82" ht="8.85" customHeight="1" x14ac:dyDescent="0.3">
      <c r="A263" s="47">
        <v>20</v>
      </c>
      <c r="B263" s="58"/>
      <c r="C263" s="47" t="s">
        <v>235</v>
      </c>
      <c r="D263" s="60"/>
      <c r="E263" s="69">
        <v>724833</v>
      </c>
      <c r="F263" s="60"/>
      <c r="G263" s="65">
        <f>(E263/$BL263)</f>
        <v>150.03788035603395</v>
      </c>
      <c r="H263" s="60"/>
      <c r="I263" s="65">
        <f>IF(G263,G263/G$287*100,0)</f>
        <v>67.79376323830067</v>
      </c>
      <c r="J263" s="60"/>
      <c r="K263" s="69">
        <v>0</v>
      </c>
      <c r="L263" s="60"/>
      <c r="M263" s="65">
        <f>(K263/$BL263)</f>
        <v>0</v>
      </c>
      <c r="N263" s="60"/>
      <c r="O263" s="65">
        <f>IF(M263,M263/M$287*100,0)</f>
        <v>0</v>
      </c>
      <c r="P263" s="60"/>
      <c r="Q263" s="69">
        <v>1648383</v>
      </c>
      <c r="R263" s="60"/>
      <c r="S263" s="65">
        <f>(Q263/$BL263)</f>
        <v>341.20948043883254</v>
      </c>
      <c r="T263" s="60"/>
      <c r="U263" s="65">
        <f>IF(S263,S263/S$287*100,0)</f>
        <v>86.658999192380094</v>
      </c>
      <c r="V263" s="60"/>
      <c r="W263" s="69">
        <v>2584161</v>
      </c>
      <c r="X263" s="60"/>
      <c r="Y263" s="65">
        <f>(W263/$BL263)</f>
        <v>534.91223349203062</v>
      </c>
      <c r="Z263" s="60"/>
      <c r="AA263" s="65">
        <f>IF(Y263,Y263/Y$287*100,0)</f>
        <v>147.19095772688053</v>
      </c>
      <c r="AB263" s="60"/>
      <c r="AC263" s="69">
        <v>16869</v>
      </c>
      <c r="AD263" s="60"/>
      <c r="AE263" s="65">
        <f>(AC263/$BL263)</f>
        <v>3.4918236389981372</v>
      </c>
      <c r="AF263" s="60"/>
      <c r="AG263" s="65">
        <f>IF(AE263,AE263/AE$287*100,0)</f>
        <v>89.703249770094402</v>
      </c>
      <c r="AH263" s="99"/>
      <c r="AI263" s="60"/>
      <c r="AJ263" s="69">
        <v>0</v>
      </c>
      <c r="AK263" s="60"/>
      <c r="AL263" s="65">
        <f>(AJ263/$BL263)</f>
        <v>0</v>
      </c>
      <c r="AM263" s="60"/>
      <c r="AN263" s="65">
        <f>IF(AL263,AL263/AL$287*100,0)</f>
        <v>0</v>
      </c>
      <c r="AO263" s="60"/>
      <c r="AP263" s="69">
        <v>938870</v>
      </c>
      <c r="AQ263" s="60"/>
      <c r="AR263" s="65">
        <f>(AP263/$BL263)</f>
        <v>194.34278617263507</v>
      </c>
      <c r="AS263" s="60"/>
      <c r="AT263" s="65">
        <f>IF(AR263,AR263/AR$287*100,0)</f>
        <v>170.19649057861491</v>
      </c>
      <c r="AU263" s="60"/>
      <c r="AV263" s="69">
        <v>220116</v>
      </c>
      <c r="AW263" s="60"/>
      <c r="AX263" s="65">
        <f>(AV263/$BL263)</f>
        <v>45.563237424963773</v>
      </c>
      <c r="AY263" s="60"/>
      <c r="AZ263" s="65">
        <f>IF(AX263,AX263/AX$287*100,0)</f>
        <v>42.625190404936134</v>
      </c>
      <c r="BA263" s="60"/>
      <c r="BB263" s="69">
        <v>0</v>
      </c>
      <c r="BC263" s="60"/>
      <c r="BD263" s="65">
        <f>(BB263/$BL263)</f>
        <v>0</v>
      </c>
      <c r="BE263" s="60"/>
      <c r="BF263" s="65">
        <f>IF(BD263,BD263/BD$287*100,0)</f>
        <v>0</v>
      </c>
      <c r="BG263" s="60"/>
      <c r="BH263" s="69">
        <f>(E263+K263+Q263+W263+AC263+AJ263+AP263+AV263+BB263)</f>
        <v>6133232</v>
      </c>
      <c r="BI263" s="60"/>
      <c r="BJ263" s="47">
        <v>20</v>
      </c>
      <c r="BK263" s="60"/>
      <c r="BL263" s="96">
        <v>4831</v>
      </c>
      <c r="BM263" s="60"/>
      <c r="BN263" s="96">
        <f>IF(E263,BL263,0)</f>
        <v>4831</v>
      </c>
      <c r="BO263" s="60"/>
      <c r="BP263" s="96">
        <f>IF(K263,BL263,0)</f>
        <v>0</v>
      </c>
      <c r="BQ263" s="60"/>
      <c r="BR263" s="96">
        <f>IF(Q263,BL263,0)</f>
        <v>4831</v>
      </c>
      <c r="BS263" s="60"/>
      <c r="BT263" s="96">
        <f>IF(W263,BL263,0)</f>
        <v>4831</v>
      </c>
      <c r="BU263" s="60"/>
      <c r="BV263" s="96">
        <f>IF(AC263,BL263,0)</f>
        <v>4831</v>
      </c>
      <c r="BW263" s="60"/>
      <c r="BX263" s="96">
        <f>IF(AJ263,BL263,0)</f>
        <v>0</v>
      </c>
      <c r="BY263" s="60"/>
      <c r="BZ263" s="96">
        <f>IF(AP263,BL263,0)</f>
        <v>4831</v>
      </c>
      <c r="CA263" s="60"/>
      <c r="CB263" s="96">
        <f>IF(AV263,BL263,0)</f>
        <v>4831</v>
      </c>
      <c r="CC263" s="60"/>
      <c r="CD263" s="96">
        <f>IF(BB263,$BL263,0)</f>
        <v>0</v>
      </c>
    </row>
    <row r="264" spans="1:82" ht="8.85" customHeight="1" x14ac:dyDescent="0.3">
      <c r="A264" s="72"/>
      <c r="D264" s="60"/>
      <c r="E264" s="92"/>
      <c r="F264" s="60"/>
      <c r="G264" s="60"/>
      <c r="H264" s="60"/>
      <c r="I264" s="60"/>
      <c r="J264" s="60"/>
      <c r="K264" s="92"/>
      <c r="L264" s="60"/>
      <c r="M264" s="60"/>
      <c r="N264" s="60"/>
      <c r="O264" s="60"/>
      <c r="P264" s="60"/>
      <c r="Q264" s="92"/>
      <c r="R264" s="60"/>
      <c r="S264" s="60"/>
      <c r="T264" s="60"/>
      <c r="U264" s="60"/>
      <c r="V264" s="60"/>
      <c r="W264" s="92"/>
      <c r="X264" s="60"/>
      <c r="Y264" s="60"/>
      <c r="Z264" s="60"/>
      <c r="AA264" s="60"/>
      <c r="AB264" s="60"/>
      <c r="AC264" s="92"/>
      <c r="AD264" s="60"/>
      <c r="AE264" s="60"/>
      <c r="AF264" s="60"/>
      <c r="AG264" s="60"/>
      <c r="AH264" s="60"/>
      <c r="AI264" s="60"/>
      <c r="AJ264" s="92"/>
      <c r="AK264" s="60"/>
      <c r="AL264" s="60"/>
      <c r="AM264" s="60"/>
      <c r="AN264" s="60"/>
      <c r="AO264" s="60"/>
      <c r="AP264" s="92"/>
      <c r="AQ264" s="60"/>
      <c r="AR264" s="60"/>
      <c r="AS264" s="60"/>
      <c r="AT264" s="60"/>
      <c r="AU264" s="60"/>
      <c r="AV264" s="92"/>
      <c r="AW264" s="60"/>
      <c r="AX264" s="60"/>
      <c r="AY264" s="60"/>
      <c r="AZ264" s="60"/>
      <c r="BA264" s="60"/>
      <c r="BB264" s="60"/>
      <c r="BC264" s="60"/>
      <c r="BD264" s="60"/>
      <c r="BE264" s="60"/>
      <c r="BF264" s="60"/>
      <c r="BG264" s="60"/>
      <c r="BH264" s="92"/>
      <c r="BI264" s="60"/>
      <c r="BJ264" s="71"/>
      <c r="BK264" s="60"/>
      <c r="BL264" s="92"/>
      <c r="BM264" s="60"/>
      <c r="BN264" s="60"/>
      <c r="BO264" s="60"/>
      <c r="BP264" s="60"/>
      <c r="BQ264" s="60"/>
      <c r="BR264" s="60"/>
      <c r="BS264" s="60"/>
      <c r="BT264" s="60"/>
      <c r="BU264" s="60"/>
      <c r="BV264" s="60"/>
      <c r="BW264" s="60"/>
      <c r="BX264" s="60"/>
      <c r="BY264" s="60"/>
      <c r="BZ264" s="60"/>
      <c r="CA264" s="60"/>
      <c r="CB264" s="60"/>
      <c r="CC264" s="60"/>
      <c r="CD264" s="60"/>
    </row>
    <row r="265" spans="1:82" ht="8.85" customHeight="1" x14ac:dyDescent="0.3">
      <c r="A265" s="47">
        <v>21</v>
      </c>
      <c r="B265" s="58"/>
      <c r="C265" s="47" t="s">
        <v>236</v>
      </c>
      <c r="D265" s="60"/>
      <c r="E265" s="69">
        <v>2079125</v>
      </c>
      <c r="F265" s="60"/>
      <c r="G265" s="65">
        <f>(E265/$BL265)</f>
        <v>361.52408276821421</v>
      </c>
      <c r="H265" s="60"/>
      <c r="I265" s="65">
        <f>IF(G265,G265/G$287*100,0)</f>
        <v>163.35260144953429</v>
      </c>
      <c r="J265" s="60"/>
      <c r="K265" s="69">
        <v>0</v>
      </c>
      <c r="L265" s="60"/>
      <c r="M265" s="65">
        <f>(K265/$BL265)</f>
        <v>0</v>
      </c>
      <c r="N265" s="60"/>
      <c r="O265" s="65">
        <f>IF(M265,M265/M$287*100,0)</f>
        <v>0</v>
      </c>
      <c r="P265" s="60"/>
      <c r="Q265" s="69">
        <v>2561010</v>
      </c>
      <c r="R265" s="60"/>
      <c r="S265" s="65">
        <f>(Q265/$BL265)</f>
        <v>445.31559728742826</v>
      </c>
      <c r="T265" s="60"/>
      <c r="U265" s="65">
        <f>IF(S265,S265/S$287*100,0)</f>
        <v>113.09944828043402</v>
      </c>
      <c r="V265" s="60"/>
      <c r="W265" s="69">
        <v>2653083</v>
      </c>
      <c r="X265" s="60"/>
      <c r="Y265" s="65">
        <f>(W265/$BL265)</f>
        <v>461.32550860719874</v>
      </c>
      <c r="Z265" s="60"/>
      <c r="AA265" s="65">
        <f>IF(Y265,Y265/Y$287*100,0)</f>
        <v>126.942214412349</v>
      </c>
      <c r="AB265" s="60"/>
      <c r="AC265" s="69">
        <v>0</v>
      </c>
      <c r="AD265" s="60"/>
      <c r="AE265" s="65">
        <f>(AC265/$BL265)</f>
        <v>0</v>
      </c>
      <c r="AF265" s="60"/>
      <c r="AG265" s="65">
        <f>IF(AE265,AE265/AE$287*100,0)</f>
        <v>0</v>
      </c>
      <c r="AH265" s="99"/>
      <c r="AI265" s="60"/>
      <c r="AJ265" s="69">
        <v>0</v>
      </c>
      <c r="AK265" s="60"/>
      <c r="AL265" s="65">
        <f>(AJ265/$BL265)</f>
        <v>0</v>
      </c>
      <c r="AM265" s="60"/>
      <c r="AN265" s="65">
        <f>IF(AL265,AL265/AL$287*100,0)</f>
        <v>0</v>
      </c>
      <c r="AO265" s="60"/>
      <c r="AP265" s="69">
        <v>418222</v>
      </c>
      <c r="AQ265" s="60"/>
      <c r="AR265" s="65">
        <f>(AP265/$BL265)</f>
        <v>72.72161363241176</v>
      </c>
      <c r="AS265" s="60"/>
      <c r="AT265" s="65">
        <f>IF(AR265,AR265/AR$287*100,0)</f>
        <v>63.686250841623526</v>
      </c>
      <c r="AU265" s="60"/>
      <c r="AV265" s="69">
        <v>573194</v>
      </c>
      <c r="AW265" s="60"/>
      <c r="AX265" s="65">
        <f>(AV265/$BL265)</f>
        <v>99.668579377499569</v>
      </c>
      <c r="AY265" s="60"/>
      <c r="AZ265" s="65">
        <f>IF(AX265,AX265/AX$287*100,0)</f>
        <v>93.241666164567718</v>
      </c>
      <c r="BA265" s="60"/>
      <c r="BB265" s="69">
        <v>0</v>
      </c>
      <c r="BC265" s="60"/>
      <c r="BD265" s="65">
        <f>(BB265/$BL265)</f>
        <v>0</v>
      </c>
      <c r="BE265" s="60"/>
      <c r="BF265" s="65">
        <f>IF(BD265,BD265/BD$287*100,0)</f>
        <v>0</v>
      </c>
      <c r="BG265" s="60"/>
      <c r="BH265" s="69">
        <f>(E265+K265+Q265+W265+AC265+AJ265+AP265+AV265+BB265)</f>
        <v>8284634</v>
      </c>
      <c r="BI265" s="60"/>
      <c r="BJ265" s="47">
        <v>21</v>
      </c>
      <c r="BK265" s="60"/>
      <c r="BL265" s="96">
        <v>5751</v>
      </c>
      <c r="BM265" s="60"/>
      <c r="BN265" s="96">
        <f>IF(E265,BL265,0)</f>
        <v>5751</v>
      </c>
      <c r="BO265" s="60"/>
      <c r="BP265" s="96">
        <f>IF(K265,BL265,0)</f>
        <v>0</v>
      </c>
      <c r="BQ265" s="60"/>
      <c r="BR265" s="96">
        <f>IF(Q265,BL265,0)</f>
        <v>5751</v>
      </c>
      <c r="BS265" s="60"/>
      <c r="BT265" s="96">
        <f>IF(W265,BL265,0)</f>
        <v>5751</v>
      </c>
      <c r="BU265" s="60"/>
      <c r="BV265" s="96">
        <f>IF(AC265,BL265,0)</f>
        <v>0</v>
      </c>
      <c r="BW265" s="60"/>
      <c r="BX265" s="96">
        <f>IF(AJ265,BL265,0)</f>
        <v>0</v>
      </c>
      <c r="BY265" s="60"/>
      <c r="BZ265" s="96">
        <f>IF(AP265,BL265,0)</f>
        <v>5751</v>
      </c>
      <c r="CA265" s="60"/>
      <c r="CB265" s="96">
        <f>IF(AV265,BL265,0)</f>
        <v>5751</v>
      </c>
      <c r="CC265" s="60"/>
      <c r="CD265" s="96">
        <f>IF(BB265,$BL265,0)</f>
        <v>0</v>
      </c>
    </row>
    <row r="266" spans="1:82" ht="8.85" customHeight="1" x14ac:dyDescent="0.3">
      <c r="A266" s="47">
        <v>22</v>
      </c>
      <c r="B266" s="58"/>
      <c r="C266" s="47" t="s">
        <v>189</v>
      </c>
      <c r="D266" s="60"/>
      <c r="E266" s="69">
        <v>623755</v>
      </c>
      <c r="F266" s="60"/>
      <c r="G266" s="65">
        <f>(E266/$BL266)</f>
        <v>127.8186475409836</v>
      </c>
      <c r="H266" s="60"/>
      <c r="I266" s="65">
        <f>IF(G266,G266/G$287*100,0)</f>
        <v>57.754129212374984</v>
      </c>
      <c r="J266" s="60"/>
      <c r="K266" s="69">
        <v>0</v>
      </c>
      <c r="L266" s="60"/>
      <c r="M266" s="65">
        <f>(K266/$BL266)</f>
        <v>0</v>
      </c>
      <c r="N266" s="60"/>
      <c r="O266" s="65">
        <f>IF(M266,M266/M$287*100,0)</f>
        <v>0</v>
      </c>
      <c r="P266" s="60"/>
      <c r="Q266" s="69">
        <v>1723751</v>
      </c>
      <c r="R266" s="60"/>
      <c r="S266" s="65">
        <f>(Q266/$BL266)</f>
        <v>353.22766393442623</v>
      </c>
      <c r="T266" s="60"/>
      <c r="U266" s="65">
        <f>IF(S266,S266/S$287*100,0)</f>
        <v>89.711328666048502</v>
      </c>
      <c r="V266" s="60"/>
      <c r="W266" s="69">
        <v>1829087</v>
      </c>
      <c r="X266" s="60"/>
      <c r="Y266" s="65">
        <f>(W266/$BL266)</f>
        <v>374.81290983606556</v>
      </c>
      <c r="Z266" s="60"/>
      <c r="AA266" s="65">
        <f>IF(Y266,Y266/Y$287*100,0)</f>
        <v>103.1366787164559</v>
      </c>
      <c r="AB266" s="60"/>
      <c r="AC266" s="69">
        <v>0</v>
      </c>
      <c r="AD266" s="60"/>
      <c r="AE266" s="65">
        <f>(AC266/$BL266)</f>
        <v>0</v>
      </c>
      <c r="AF266" s="60"/>
      <c r="AG266" s="65">
        <f>IF(AE266,AE266/AE$287*100,0)</f>
        <v>0</v>
      </c>
      <c r="AH266" s="99"/>
      <c r="AI266" s="60"/>
      <c r="AJ266" s="69">
        <v>0</v>
      </c>
      <c r="AK266" s="60"/>
      <c r="AL266" s="65">
        <f>(AJ266/$BL266)</f>
        <v>0</v>
      </c>
      <c r="AM266" s="60"/>
      <c r="AN266" s="65">
        <f>IF(AL266,AL266/AL$287*100,0)</f>
        <v>0</v>
      </c>
      <c r="AO266" s="60"/>
      <c r="AP266" s="69">
        <v>34505</v>
      </c>
      <c r="AQ266" s="60"/>
      <c r="AR266" s="65">
        <f>(AP266/$BL266)</f>
        <v>7.0706967213114753</v>
      </c>
      <c r="AS266" s="60"/>
      <c r="AT266" s="65">
        <f>IF(AR266,AR266/AR$287*100,0)</f>
        <v>6.1921915992494956</v>
      </c>
      <c r="AU266" s="60"/>
      <c r="AV266" s="69">
        <v>959712</v>
      </c>
      <c r="AW266" s="60"/>
      <c r="AX266" s="65">
        <f>(AV266/$BL266)</f>
        <v>196.66229508196722</v>
      </c>
      <c r="AY266" s="60"/>
      <c r="AZ266" s="65">
        <f>IF(AX266,AX266/AX$287*100,0)</f>
        <v>183.98095146653753</v>
      </c>
      <c r="BA266" s="60"/>
      <c r="BB266" s="69">
        <v>0</v>
      </c>
      <c r="BC266" s="60"/>
      <c r="BD266" s="65">
        <f>(BB266/$BL266)</f>
        <v>0</v>
      </c>
      <c r="BE266" s="60"/>
      <c r="BF266" s="65">
        <f>IF(BD266,BD266/BD$287*100,0)</f>
        <v>0</v>
      </c>
      <c r="BG266" s="60"/>
      <c r="BH266" s="69">
        <f>(E266+K266+Q266+W266+AC266+AJ266+AP266+AV266+BB266)</f>
        <v>5170810</v>
      </c>
      <c r="BI266" s="60"/>
      <c r="BJ266" s="47">
        <v>22</v>
      </c>
      <c r="BK266" s="60"/>
      <c r="BL266" s="96">
        <v>4880</v>
      </c>
      <c r="BM266" s="60"/>
      <c r="BN266" s="96">
        <f>IF(E266,BL266,0)</f>
        <v>4880</v>
      </c>
      <c r="BO266" s="60"/>
      <c r="BP266" s="96">
        <f>IF(K266,BL266,0)</f>
        <v>0</v>
      </c>
      <c r="BQ266" s="60"/>
      <c r="BR266" s="96">
        <f>IF(Q266,BL266,0)</f>
        <v>4880</v>
      </c>
      <c r="BS266" s="60"/>
      <c r="BT266" s="96">
        <f>IF(W266,BL266,0)</f>
        <v>4880</v>
      </c>
      <c r="BU266" s="60"/>
      <c r="BV266" s="96">
        <f>IF(AC266,BL266,0)</f>
        <v>0</v>
      </c>
      <c r="BW266" s="60"/>
      <c r="BX266" s="96">
        <f>IF(AJ266,BL266,0)</f>
        <v>0</v>
      </c>
      <c r="BY266" s="60"/>
      <c r="BZ266" s="96">
        <f>IF(AP266,BL266,0)</f>
        <v>4880</v>
      </c>
      <c r="CA266" s="60"/>
      <c r="CB266" s="96">
        <f>IF(AV266,BL266,0)</f>
        <v>4880</v>
      </c>
      <c r="CC266" s="60"/>
      <c r="CD266" s="96">
        <f>IF(BB266,$BL266,0)</f>
        <v>0</v>
      </c>
    </row>
    <row r="267" spans="1:82" ht="8.85" customHeight="1" x14ac:dyDescent="0.3">
      <c r="A267" s="47">
        <v>23</v>
      </c>
      <c r="B267" s="58"/>
      <c r="C267" s="47" t="s">
        <v>197</v>
      </c>
      <c r="D267" s="60"/>
      <c r="E267" s="69">
        <v>1310690</v>
      </c>
      <c r="F267" s="60"/>
      <c r="G267" s="65">
        <f>(E267/$BL267)</f>
        <v>145.87534780189205</v>
      </c>
      <c r="H267" s="60"/>
      <c r="I267" s="65">
        <f>IF(G267,G267/G$287*100,0)</f>
        <v>65.912946568686422</v>
      </c>
      <c r="J267" s="60"/>
      <c r="K267" s="69">
        <v>0</v>
      </c>
      <c r="L267" s="60"/>
      <c r="M267" s="65">
        <f>(K267/$BL267)</f>
        <v>0</v>
      </c>
      <c r="N267" s="60"/>
      <c r="O267" s="65">
        <f>IF(M267,M267/M$287*100,0)</f>
        <v>0</v>
      </c>
      <c r="P267" s="60"/>
      <c r="Q267" s="69">
        <v>4687957</v>
      </c>
      <c r="R267" s="60"/>
      <c r="S267" s="65">
        <f>(Q267/$BL267)</f>
        <v>521.7537006121313</v>
      </c>
      <c r="T267" s="60"/>
      <c r="U267" s="65">
        <f>IF(S267,S267/S$287*100,0)</f>
        <v>132.51288757222409</v>
      </c>
      <c r="V267" s="60"/>
      <c r="W267" s="69">
        <v>2132301</v>
      </c>
      <c r="X267" s="60"/>
      <c r="Y267" s="65">
        <f>(W267/$BL267)</f>
        <v>237.31786310517529</v>
      </c>
      <c r="Z267" s="60"/>
      <c r="AA267" s="65">
        <f>IF(Y267,Y267/Y$287*100,0)</f>
        <v>65.30238302479934</v>
      </c>
      <c r="AB267" s="60"/>
      <c r="AC267" s="69">
        <v>22648</v>
      </c>
      <c r="AD267" s="60"/>
      <c r="AE267" s="65">
        <f>(AC267/$BL267)</f>
        <v>2.5206455203116307</v>
      </c>
      <c r="AF267" s="60"/>
      <c r="AG267" s="65">
        <f>IF(AE267,AE267/AE$287*100,0)</f>
        <v>64.75415658600059</v>
      </c>
      <c r="AH267" s="99"/>
      <c r="AI267" s="60"/>
      <c r="AJ267" s="69">
        <v>0</v>
      </c>
      <c r="AK267" s="60"/>
      <c r="AL267" s="65">
        <f>(AJ267/$BL267)</f>
        <v>0</v>
      </c>
      <c r="AM267" s="60"/>
      <c r="AN267" s="65">
        <f>IF(AL267,AL267/AL$287*100,0)</f>
        <v>0</v>
      </c>
      <c r="AO267" s="60"/>
      <c r="AP267" s="69">
        <v>206139</v>
      </c>
      <c r="AQ267" s="60"/>
      <c r="AR267" s="65">
        <f>(AP267/$BL267)</f>
        <v>22.942570951585978</v>
      </c>
      <c r="AS267" s="60"/>
      <c r="AT267" s="65">
        <f>IF(AR267,AR267/AR$287*100,0)</f>
        <v>20.092050431664671</v>
      </c>
      <c r="AU267" s="60"/>
      <c r="AV267" s="69">
        <v>1362284</v>
      </c>
      <c r="AW267" s="60"/>
      <c r="AX267" s="65">
        <f>(AV267/$BL267)</f>
        <v>151.61758486366165</v>
      </c>
      <c r="AY267" s="60"/>
      <c r="AZ267" s="65">
        <f>IF(AX267,AX267/AX$287*100,0)</f>
        <v>141.84085216054595</v>
      </c>
      <c r="BA267" s="60"/>
      <c r="BB267" s="69">
        <v>0</v>
      </c>
      <c r="BC267" s="60"/>
      <c r="BD267" s="65">
        <f>(BB267/$BL267)</f>
        <v>0</v>
      </c>
      <c r="BE267" s="60"/>
      <c r="BF267" s="65">
        <f>IF(BD267,BD267/BD$287*100,0)</f>
        <v>0</v>
      </c>
      <c r="BG267" s="60"/>
      <c r="BH267" s="69">
        <f>(E267+K267+Q267+W267+AC267+AJ267+AP267+AV267+BB267)</f>
        <v>9722019</v>
      </c>
      <c r="BI267" s="60"/>
      <c r="BJ267" s="47">
        <v>23</v>
      </c>
      <c r="BK267" s="60"/>
      <c r="BL267" s="96">
        <v>8985</v>
      </c>
      <c r="BM267" s="60"/>
      <c r="BN267" s="96">
        <f>IF(E267,BL267,0)</f>
        <v>8985</v>
      </c>
      <c r="BO267" s="60"/>
      <c r="BP267" s="96">
        <f>IF(K267,BL267,0)</f>
        <v>0</v>
      </c>
      <c r="BQ267" s="60"/>
      <c r="BR267" s="96">
        <f>IF(Q267,BL267,0)</f>
        <v>8985</v>
      </c>
      <c r="BS267" s="60"/>
      <c r="BT267" s="96">
        <f>IF(W267,BL267,0)</f>
        <v>8985</v>
      </c>
      <c r="BU267" s="60"/>
      <c r="BV267" s="96">
        <f>IF(AC267,BL267,0)</f>
        <v>8985</v>
      </c>
      <c r="BW267" s="60"/>
      <c r="BX267" s="96">
        <f>IF(AJ267,BL267,0)</f>
        <v>0</v>
      </c>
      <c r="BY267" s="60"/>
      <c r="BZ267" s="96">
        <f>IF(AP267,BL267,0)</f>
        <v>8985</v>
      </c>
      <c r="CA267" s="60"/>
      <c r="CB267" s="96">
        <f>IF(AV267,BL267,0)</f>
        <v>8985</v>
      </c>
      <c r="CC267" s="60"/>
      <c r="CD267" s="96">
        <f>IF(BB267,$BL267,0)</f>
        <v>0</v>
      </c>
    </row>
    <row r="268" spans="1:82" ht="8.85" customHeight="1" x14ac:dyDescent="0.3">
      <c r="A268" s="47">
        <v>24</v>
      </c>
      <c r="B268" s="58"/>
      <c r="C268" s="83" t="s">
        <v>237</v>
      </c>
      <c r="D268" s="60"/>
      <c r="E268" s="69">
        <v>3507284</v>
      </c>
      <c r="F268" s="60"/>
      <c r="G268" s="65">
        <f>(E268/$BL268)</f>
        <v>392.7969537462202</v>
      </c>
      <c r="H268" s="60"/>
      <c r="I268" s="65">
        <f>IF(G268,G268/G$287*100,0)</f>
        <v>177.48307040733306</v>
      </c>
      <c r="J268" s="60"/>
      <c r="K268" s="69">
        <v>0</v>
      </c>
      <c r="L268" s="60"/>
      <c r="M268" s="65">
        <f>(K268/$BL268)</f>
        <v>0</v>
      </c>
      <c r="N268" s="60"/>
      <c r="O268" s="65">
        <f>IF(M268,M268/M$287*100,0)</f>
        <v>0</v>
      </c>
      <c r="P268" s="60"/>
      <c r="Q268" s="69">
        <v>2572661</v>
      </c>
      <c r="R268" s="60"/>
      <c r="S268" s="65">
        <f>(Q268/$BL268)</f>
        <v>288.12420203830214</v>
      </c>
      <c r="T268" s="60"/>
      <c r="U268" s="65">
        <f>IF(S268,S268/S$287*100,0)</f>
        <v>73.176615607602997</v>
      </c>
      <c r="V268" s="60"/>
      <c r="W268" s="69">
        <v>3682202</v>
      </c>
      <c r="X268" s="60"/>
      <c r="Y268" s="65">
        <f>(W268/$BL268)</f>
        <v>412.38682943218726</v>
      </c>
      <c r="Z268" s="60"/>
      <c r="AA268" s="65">
        <f>IF(Y268,Y268/Y$287*100,0)</f>
        <v>113.47583505767717</v>
      </c>
      <c r="AB268" s="60"/>
      <c r="AC268" s="69">
        <v>51839</v>
      </c>
      <c r="AD268" s="60"/>
      <c r="AE268" s="65">
        <f>(AC268/$BL268)</f>
        <v>5.805689326912308</v>
      </c>
      <c r="AF268" s="60"/>
      <c r="AG268" s="65">
        <f>IF(AE268,AE268/AE$287*100,0)</f>
        <v>149.1453331042255</v>
      </c>
      <c r="AH268" s="99"/>
      <c r="AI268" s="60"/>
      <c r="AJ268" s="69">
        <v>0</v>
      </c>
      <c r="AK268" s="60"/>
      <c r="AL268" s="65">
        <f>(AJ268/$BL268)</f>
        <v>0</v>
      </c>
      <c r="AM268" s="60"/>
      <c r="AN268" s="65">
        <f>IF(AL268,AL268/AL$287*100,0)</f>
        <v>0</v>
      </c>
      <c r="AO268" s="60"/>
      <c r="AP268" s="69">
        <v>374232</v>
      </c>
      <c r="AQ268" s="60"/>
      <c r="AR268" s="65">
        <f>(AP268/$BL268)</f>
        <v>41.911972225333187</v>
      </c>
      <c r="AS268" s="60"/>
      <c r="AT268" s="65">
        <f>IF(AR268,AR268/AR$287*100,0)</f>
        <v>36.704581252856961</v>
      </c>
      <c r="AU268" s="60"/>
      <c r="AV268" s="69">
        <v>2089679</v>
      </c>
      <c r="AW268" s="60"/>
      <c r="AX268" s="65">
        <f>(AV268/$BL268)</f>
        <v>234.0328144249076</v>
      </c>
      <c r="AY268" s="60"/>
      <c r="AZ268" s="65">
        <f>IF(AX268,AX268/AX$287*100,0)</f>
        <v>218.94171353151387</v>
      </c>
      <c r="BA268" s="60"/>
      <c r="BB268" s="69">
        <v>0</v>
      </c>
      <c r="BC268" s="60"/>
      <c r="BD268" s="65">
        <f>(BB268/$BL268)</f>
        <v>0</v>
      </c>
      <c r="BE268" s="60"/>
      <c r="BF268" s="65">
        <f>IF(BD268,BD268/BD$287*100,0)</f>
        <v>0</v>
      </c>
      <c r="BG268" s="60"/>
      <c r="BH268" s="69">
        <f>(E268+K268+Q268+W268+AC268+AJ268+AP268+AV268+BB268)</f>
        <v>12277897</v>
      </c>
      <c r="BI268" s="60"/>
      <c r="BJ268" s="47">
        <v>24</v>
      </c>
      <c r="BK268" s="60"/>
      <c r="BL268" s="96">
        <v>8929</v>
      </c>
      <c r="BM268" s="60"/>
      <c r="BN268" s="96">
        <f>IF(E268,BL268,0)</f>
        <v>8929</v>
      </c>
      <c r="BO268" s="60"/>
      <c r="BP268" s="96">
        <f>IF(K268,BL268,0)</f>
        <v>0</v>
      </c>
      <c r="BQ268" s="60"/>
      <c r="BR268" s="96">
        <f>IF(Q268,BL268,0)</f>
        <v>8929</v>
      </c>
      <c r="BS268" s="60"/>
      <c r="BT268" s="96">
        <f>IF(W268,BL268,0)</f>
        <v>8929</v>
      </c>
      <c r="BU268" s="60"/>
      <c r="BV268" s="96">
        <f>IF(AC268,BL268,0)</f>
        <v>8929</v>
      </c>
      <c r="BW268" s="60"/>
      <c r="BX268" s="96">
        <f>IF(AJ268,BL268,0)</f>
        <v>0</v>
      </c>
      <c r="BY268" s="60"/>
      <c r="BZ268" s="96">
        <f>IF(AP268,BL268,0)</f>
        <v>8929</v>
      </c>
      <c r="CA268" s="60"/>
      <c r="CB268" s="96">
        <f>IF(AV268,BL268,0)</f>
        <v>8929</v>
      </c>
      <c r="CC268" s="60"/>
      <c r="CD268" s="96">
        <f>IF(BB268,$BL268,0)</f>
        <v>0</v>
      </c>
    </row>
    <row r="269" spans="1:82" ht="8.85" customHeight="1" x14ac:dyDescent="0.3">
      <c r="A269" s="47">
        <v>25</v>
      </c>
      <c r="B269" s="58"/>
      <c r="C269" s="47" t="s">
        <v>238</v>
      </c>
      <c r="D269" s="60"/>
      <c r="E269" s="69">
        <v>1179007</v>
      </c>
      <c r="F269" s="60"/>
      <c r="G269" s="65">
        <f>(E269/$BL269)</f>
        <v>224.10321231704998</v>
      </c>
      <c r="H269" s="60"/>
      <c r="I269" s="65">
        <f>IF(G269,G269/G$287*100,0)</f>
        <v>101.2597624060857</v>
      </c>
      <c r="J269" s="60"/>
      <c r="K269" s="69">
        <v>0</v>
      </c>
      <c r="L269" s="60"/>
      <c r="M269" s="65">
        <f>(K269/$BL269)</f>
        <v>0</v>
      </c>
      <c r="N269" s="60"/>
      <c r="O269" s="65">
        <f>IF(M269,M269/M$287*100,0)</f>
        <v>0</v>
      </c>
      <c r="P269" s="60"/>
      <c r="Q269" s="69">
        <v>3607593</v>
      </c>
      <c r="R269" s="60"/>
      <c r="S269" s="65">
        <f>(Q269/$BL269)</f>
        <v>685.72381676487362</v>
      </c>
      <c r="T269" s="60"/>
      <c r="U269" s="65">
        <f>IF(S269,S269/S$287*100,0)</f>
        <v>174.15735227168091</v>
      </c>
      <c r="V269" s="60"/>
      <c r="W269" s="69">
        <v>1561742</v>
      </c>
      <c r="X269" s="60"/>
      <c r="Y269" s="65">
        <f>(W269/$BL269)</f>
        <v>296.85268960273714</v>
      </c>
      <c r="Z269" s="60"/>
      <c r="AA269" s="65">
        <f>IF(Y269,Y269/Y$287*100,0)</f>
        <v>81.684487567581954</v>
      </c>
      <c r="AB269" s="60"/>
      <c r="AC269" s="69">
        <v>0</v>
      </c>
      <c r="AD269" s="60"/>
      <c r="AE269" s="65">
        <f>(AC269/$BL269)</f>
        <v>0</v>
      </c>
      <c r="AF269" s="60"/>
      <c r="AG269" s="65">
        <f>IF(AE269,AE269/AE$287*100,0)</f>
        <v>0</v>
      </c>
      <c r="AH269" s="99"/>
      <c r="AI269" s="60"/>
      <c r="AJ269" s="69">
        <v>0</v>
      </c>
      <c r="AK269" s="60"/>
      <c r="AL269" s="65">
        <f>(AJ269/$BL269)</f>
        <v>0</v>
      </c>
      <c r="AM269" s="60"/>
      <c r="AN269" s="65">
        <f>IF(AL269,AL269/AL$287*100,0)</f>
        <v>0</v>
      </c>
      <c r="AO269" s="60"/>
      <c r="AP269" s="69">
        <v>282590</v>
      </c>
      <c r="AQ269" s="60"/>
      <c r="AR269" s="65">
        <f>(AP269/$BL269)</f>
        <v>53.714122790344042</v>
      </c>
      <c r="AS269" s="60"/>
      <c r="AT269" s="65">
        <f>IF(AR269,AR269/AR$287*100,0)</f>
        <v>47.04036292504594</v>
      </c>
      <c r="AU269" s="60"/>
      <c r="AV269" s="69">
        <v>145102</v>
      </c>
      <c r="AW269" s="60"/>
      <c r="AX269" s="65">
        <f>(AV269/$BL269)</f>
        <v>27.580688082113667</v>
      </c>
      <c r="AY269" s="60"/>
      <c r="AZ269" s="65">
        <f>IF(AX269,AX269/AX$287*100,0)</f>
        <v>25.802206942282101</v>
      </c>
      <c r="BA269" s="60"/>
      <c r="BB269" s="69">
        <v>0</v>
      </c>
      <c r="BC269" s="60"/>
      <c r="BD269" s="65">
        <f>(BB269/$BL269)</f>
        <v>0</v>
      </c>
      <c r="BE269" s="60"/>
      <c r="BF269" s="65">
        <f>IF(BD269,BD269/BD$287*100,0)</f>
        <v>0</v>
      </c>
      <c r="BG269" s="60"/>
      <c r="BH269" s="69">
        <f>(E269+K269+Q269+W269+AC269+AJ269+AP269+AV269+BB269)</f>
        <v>6776034</v>
      </c>
      <c r="BI269" s="60"/>
      <c r="BJ269" s="47">
        <v>25</v>
      </c>
      <c r="BK269" s="60"/>
      <c r="BL269" s="96">
        <v>5261</v>
      </c>
      <c r="BM269" s="60"/>
      <c r="BN269" s="96">
        <f>IF(E269,BL269,0)</f>
        <v>5261</v>
      </c>
      <c r="BO269" s="60"/>
      <c r="BP269" s="96">
        <f>IF(K269,BL269,0)</f>
        <v>0</v>
      </c>
      <c r="BQ269" s="60"/>
      <c r="BR269" s="96">
        <f>IF(Q269,BL269,0)</f>
        <v>5261</v>
      </c>
      <c r="BS269" s="60"/>
      <c r="BT269" s="96">
        <f>IF(W269,BL269,0)</f>
        <v>5261</v>
      </c>
      <c r="BU269" s="60"/>
      <c r="BV269" s="96">
        <f>IF(AC269,BL269,0)</f>
        <v>0</v>
      </c>
      <c r="BW269" s="60"/>
      <c r="BX269" s="96">
        <f>IF(AJ269,BL269,0)</f>
        <v>0</v>
      </c>
      <c r="BY269" s="60"/>
      <c r="BZ269" s="96">
        <f>IF(AP269,BL269,0)</f>
        <v>5261</v>
      </c>
      <c r="CA269" s="60"/>
      <c r="CB269" s="96">
        <f>IF(AV269,BL269,0)</f>
        <v>5261</v>
      </c>
      <c r="CC269" s="60"/>
      <c r="CD269" s="96">
        <f>IF(BB269,$BL269,0)</f>
        <v>0</v>
      </c>
    </row>
    <row r="270" spans="1:82" ht="8.85" customHeight="1" x14ac:dyDescent="0.3">
      <c r="A270" s="72"/>
      <c r="D270" s="60"/>
      <c r="E270" s="92"/>
      <c r="F270" s="60"/>
      <c r="G270" s="60"/>
      <c r="H270" s="60"/>
      <c r="I270" s="60"/>
      <c r="J270" s="60"/>
      <c r="K270" s="92"/>
      <c r="L270" s="60"/>
      <c r="M270" s="60"/>
      <c r="N270" s="60"/>
      <c r="O270" s="60"/>
      <c r="P270" s="60"/>
      <c r="Q270" s="92"/>
      <c r="R270" s="60"/>
      <c r="S270" s="60"/>
      <c r="T270" s="60"/>
      <c r="U270" s="60"/>
      <c r="V270" s="60"/>
      <c r="W270" s="92"/>
      <c r="X270" s="60"/>
      <c r="Y270" s="60"/>
      <c r="Z270" s="60"/>
      <c r="AA270" s="60"/>
      <c r="AB270" s="60"/>
      <c r="AC270" s="92"/>
      <c r="AD270" s="60"/>
      <c r="AE270" s="60"/>
      <c r="AF270" s="60"/>
      <c r="AG270" s="60"/>
      <c r="AH270" s="60"/>
      <c r="AI270" s="60"/>
      <c r="AJ270" s="92"/>
      <c r="AK270" s="60"/>
      <c r="AL270" s="60"/>
      <c r="AM270" s="60"/>
      <c r="AN270" s="60"/>
      <c r="AO270" s="60"/>
      <c r="AP270" s="92"/>
      <c r="AQ270" s="60"/>
      <c r="AR270" s="60"/>
      <c r="AS270" s="60"/>
      <c r="AT270" s="60"/>
      <c r="AU270" s="60"/>
      <c r="AV270" s="92"/>
      <c r="AW270" s="60"/>
      <c r="AX270" s="60"/>
      <c r="AY270" s="60"/>
      <c r="AZ270" s="60"/>
      <c r="BA270" s="60"/>
      <c r="BB270" s="60"/>
      <c r="BC270" s="60"/>
      <c r="BD270" s="60"/>
      <c r="BE270" s="60"/>
      <c r="BF270" s="60"/>
      <c r="BG270" s="60"/>
      <c r="BH270" s="92"/>
      <c r="BI270" s="60"/>
      <c r="BJ270" s="71"/>
      <c r="BK270" s="60"/>
      <c r="BL270" s="92"/>
      <c r="BM270" s="60"/>
      <c r="BN270" s="60"/>
      <c r="BO270" s="60"/>
      <c r="BP270" s="60"/>
      <c r="BQ270" s="60"/>
      <c r="BR270" s="60"/>
      <c r="BS270" s="60"/>
      <c r="BT270" s="60"/>
      <c r="BU270" s="60"/>
      <c r="BV270" s="60"/>
      <c r="BW270" s="60"/>
      <c r="BX270" s="60"/>
      <c r="BY270" s="60"/>
      <c r="BZ270" s="60"/>
      <c r="CA270" s="60"/>
      <c r="CB270" s="60"/>
      <c r="CC270" s="60"/>
      <c r="CD270" s="60"/>
    </row>
    <row r="271" spans="1:82" ht="8.85" customHeight="1" x14ac:dyDescent="0.3">
      <c r="A271" s="47">
        <v>26</v>
      </c>
      <c r="B271" s="58"/>
      <c r="C271" s="47" t="s">
        <v>239</v>
      </c>
      <c r="D271" s="60"/>
      <c r="E271" s="69">
        <v>1324560</v>
      </c>
      <c r="F271" s="60"/>
      <c r="G271" s="65">
        <f>(E271/$BL271)</f>
        <v>270.15296757087498</v>
      </c>
      <c r="H271" s="60"/>
      <c r="I271" s="65">
        <f>IF(G271,G271/G$287*100,0)</f>
        <v>122.06708251385709</v>
      </c>
      <c r="J271" s="60"/>
      <c r="K271" s="69">
        <v>0</v>
      </c>
      <c r="L271" s="60"/>
      <c r="M271" s="65">
        <f>(K271/$BL271)</f>
        <v>0</v>
      </c>
      <c r="N271" s="60"/>
      <c r="O271" s="65">
        <f>IF(M271,M271/M$287*100,0)</f>
        <v>0</v>
      </c>
      <c r="P271" s="60"/>
      <c r="Q271" s="69">
        <v>2393056</v>
      </c>
      <c r="R271" s="60"/>
      <c r="S271" s="65">
        <f>(Q271/$BL271)</f>
        <v>488.0799510503773</v>
      </c>
      <c r="T271" s="60"/>
      <c r="U271" s="65">
        <f>IF(S271,S271/S$287*100,0)</f>
        <v>123.96056530871778</v>
      </c>
      <c r="V271" s="60"/>
      <c r="W271" s="69">
        <v>2869559</v>
      </c>
      <c r="X271" s="60"/>
      <c r="Y271" s="65">
        <f>(W271/$BL271)</f>
        <v>585.2659596165613</v>
      </c>
      <c r="Z271" s="60"/>
      <c r="AA271" s="65">
        <f>IF(Y271,Y271/Y$287*100,0)</f>
        <v>161.04671332439602</v>
      </c>
      <c r="AB271" s="60"/>
      <c r="AC271" s="69">
        <v>3634</v>
      </c>
      <c r="AD271" s="60"/>
      <c r="AE271" s="65">
        <f>(AC271/$BL271)</f>
        <v>0.74117887007954308</v>
      </c>
      <c r="AF271" s="60"/>
      <c r="AG271" s="65">
        <f>IF(AE271,AE271/AE$287*100,0)</f>
        <v>19.040524430992626</v>
      </c>
      <c r="AH271" s="99"/>
      <c r="AI271" s="60"/>
      <c r="AJ271" s="69">
        <v>0</v>
      </c>
      <c r="AK271" s="60"/>
      <c r="AL271" s="65">
        <f>(AJ271/$BL271)</f>
        <v>0</v>
      </c>
      <c r="AM271" s="60"/>
      <c r="AN271" s="65">
        <f>IF(AL271,AL271/AL$287*100,0)</f>
        <v>0</v>
      </c>
      <c r="AO271" s="60"/>
      <c r="AP271" s="69">
        <v>1391235</v>
      </c>
      <c r="AQ271" s="60"/>
      <c r="AR271" s="65">
        <f>(AP271/$BL271)</f>
        <v>283.75178462166019</v>
      </c>
      <c r="AS271" s="60"/>
      <c r="AT271" s="65">
        <f>IF(AR271,AR271/AR$287*100,0)</f>
        <v>248.49678698712435</v>
      </c>
      <c r="AU271" s="60"/>
      <c r="AV271" s="69">
        <v>1346515</v>
      </c>
      <c r="AW271" s="60"/>
      <c r="AX271" s="65">
        <f>(AV271/$BL271)</f>
        <v>274.63083826228842</v>
      </c>
      <c r="AY271" s="60"/>
      <c r="AZ271" s="65">
        <f>IF(AX271,AX271/AX$287*100,0)</f>
        <v>256.92186142996775</v>
      </c>
      <c r="BA271" s="60"/>
      <c r="BB271" s="69">
        <v>0</v>
      </c>
      <c r="BC271" s="60"/>
      <c r="BD271" s="65">
        <f>(BB271/$BL271)</f>
        <v>0</v>
      </c>
      <c r="BE271" s="60"/>
      <c r="BF271" s="65">
        <f>IF(BD271,BD271/BD$287*100,0)</f>
        <v>0</v>
      </c>
      <c r="BG271" s="60"/>
      <c r="BH271" s="69">
        <f>(E271+K271+Q271+W271+AC271+AJ271+AP271+AV271+BB271)</f>
        <v>9328559</v>
      </c>
      <c r="BI271" s="60"/>
      <c r="BJ271" s="47">
        <v>26</v>
      </c>
      <c r="BK271" s="60"/>
      <c r="BL271" s="96">
        <v>4903</v>
      </c>
      <c r="BM271" s="60"/>
      <c r="BN271" s="96">
        <f>IF(E271,BL271,0)</f>
        <v>4903</v>
      </c>
      <c r="BO271" s="60"/>
      <c r="BP271" s="96">
        <f>IF(K271,BL271,0)</f>
        <v>0</v>
      </c>
      <c r="BQ271" s="60"/>
      <c r="BR271" s="96">
        <f>IF(Q271,BL271,0)</f>
        <v>4903</v>
      </c>
      <c r="BS271" s="60"/>
      <c r="BT271" s="96">
        <f>IF(W271,BL271,0)</f>
        <v>4903</v>
      </c>
      <c r="BU271" s="60"/>
      <c r="BV271" s="96">
        <f>IF(AC271,BL271,0)</f>
        <v>4903</v>
      </c>
      <c r="BW271" s="60"/>
      <c r="BX271" s="96">
        <f>IF(AJ271,BL271,0)</f>
        <v>0</v>
      </c>
      <c r="BY271" s="60"/>
      <c r="BZ271" s="96">
        <f>IF(AP271,BL271,0)</f>
        <v>4903</v>
      </c>
      <c r="CA271" s="60"/>
      <c r="CB271" s="96">
        <f>IF(AV271,BL271,0)</f>
        <v>4903</v>
      </c>
      <c r="CC271" s="60"/>
      <c r="CD271" s="96">
        <f>IF(BB271,$BL271,0)</f>
        <v>0</v>
      </c>
    </row>
    <row r="272" spans="1:82" ht="8.85" customHeight="1" x14ac:dyDescent="0.3">
      <c r="A272" s="47">
        <v>27</v>
      </c>
      <c r="B272" s="58"/>
      <c r="C272" s="47" t="s">
        <v>240</v>
      </c>
      <c r="D272" s="60"/>
      <c r="E272" s="69">
        <v>1739128</v>
      </c>
      <c r="F272" s="60"/>
      <c r="G272" s="65">
        <f>(E272/$BL272)</f>
        <v>203.81202390718389</v>
      </c>
      <c r="H272" s="60"/>
      <c r="I272" s="65">
        <f>IF(G272,G272/G$287*100,0)</f>
        <v>92.091304283257443</v>
      </c>
      <c r="J272" s="60"/>
      <c r="K272" s="69">
        <v>0</v>
      </c>
      <c r="L272" s="60"/>
      <c r="M272" s="65">
        <f>(K272/$BL272)</f>
        <v>0</v>
      </c>
      <c r="N272" s="60"/>
      <c r="O272" s="65">
        <f>IF(M272,M272/M$287*100,0)</f>
        <v>0</v>
      </c>
      <c r="P272" s="60"/>
      <c r="Q272" s="69">
        <v>3212747</v>
      </c>
      <c r="R272" s="60"/>
      <c r="S272" s="65">
        <f>(Q272/$BL272)</f>
        <v>376.50849642564162</v>
      </c>
      <c r="T272" s="60"/>
      <c r="U272" s="65">
        <f>IF(S272,S272/S$287*100,0)</f>
        <v>95.624100027088801</v>
      </c>
      <c r="V272" s="60"/>
      <c r="W272" s="69">
        <v>2671952</v>
      </c>
      <c r="X272" s="60"/>
      <c r="Y272" s="65">
        <f>(W272/$BL272)</f>
        <v>313.13160670338686</v>
      </c>
      <c r="Z272" s="60"/>
      <c r="AA272" s="65">
        <f>IF(Y272,Y272/Y$287*100,0)</f>
        <v>86.163931574982513</v>
      </c>
      <c r="AB272" s="60"/>
      <c r="AC272" s="69">
        <v>63603</v>
      </c>
      <c r="AD272" s="60"/>
      <c r="AE272" s="65">
        <f>(AC272/$BL272)</f>
        <v>7.4537677253017698</v>
      </c>
      <c r="AF272" s="60"/>
      <c r="AG272" s="65">
        <f>IF(AE272,AE272/AE$287*100,0)</f>
        <v>191.48366501775945</v>
      </c>
      <c r="AH272" s="99"/>
      <c r="AI272" s="60"/>
      <c r="AJ272" s="69">
        <v>0</v>
      </c>
      <c r="AK272" s="60"/>
      <c r="AL272" s="65">
        <f>(AJ272/$BL272)</f>
        <v>0</v>
      </c>
      <c r="AM272" s="60"/>
      <c r="AN272" s="65">
        <f>IF(AL272,AL272/AL$287*100,0)</f>
        <v>0</v>
      </c>
      <c r="AO272" s="60"/>
      <c r="AP272" s="69">
        <v>1274967</v>
      </c>
      <c r="AQ272" s="60"/>
      <c r="AR272" s="65">
        <f>(AP272/$BL272)</f>
        <v>149.41603187624517</v>
      </c>
      <c r="AS272" s="60"/>
      <c r="AT272" s="65">
        <f>IF(AR272,AR272/AR$287*100,0)</f>
        <v>130.85170158531017</v>
      </c>
      <c r="AU272" s="60"/>
      <c r="AV272" s="69">
        <v>669483</v>
      </c>
      <c r="AW272" s="60"/>
      <c r="AX272" s="65">
        <f>(AV272/$BL272)</f>
        <v>78.458103832180939</v>
      </c>
      <c r="AY272" s="60"/>
      <c r="AZ272" s="65">
        <f>IF(AX272,AX272/AX$287*100,0)</f>
        <v>73.398902353339977</v>
      </c>
      <c r="BA272" s="60"/>
      <c r="BB272" s="69">
        <v>0</v>
      </c>
      <c r="BC272" s="60"/>
      <c r="BD272" s="65">
        <f>(BB272/$BL272)</f>
        <v>0</v>
      </c>
      <c r="BE272" s="60"/>
      <c r="BF272" s="65">
        <f>IF(BD272,BD272/BD$287*100,0)</f>
        <v>0</v>
      </c>
      <c r="BG272" s="60"/>
      <c r="BH272" s="69">
        <f>(E272+K272+Q272+W272+AC272+AJ272+AP272+AV272+BB272)</f>
        <v>9631880</v>
      </c>
      <c r="BI272" s="60"/>
      <c r="BJ272" s="47">
        <v>27</v>
      </c>
      <c r="BK272" s="60"/>
      <c r="BL272" s="96">
        <v>8533</v>
      </c>
      <c r="BM272" s="60"/>
      <c r="BN272" s="96">
        <f>IF(E272,BL272,0)</f>
        <v>8533</v>
      </c>
      <c r="BO272" s="60"/>
      <c r="BP272" s="96">
        <f>IF(K272,BL272,0)</f>
        <v>0</v>
      </c>
      <c r="BQ272" s="60"/>
      <c r="BR272" s="96">
        <f>IF(Q272,BL272,0)</f>
        <v>8533</v>
      </c>
      <c r="BS272" s="60"/>
      <c r="BT272" s="96">
        <f>IF(W272,BL272,0)</f>
        <v>8533</v>
      </c>
      <c r="BU272" s="60"/>
      <c r="BV272" s="96">
        <f>IF(AC272,BL272,0)</f>
        <v>8533</v>
      </c>
      <c r="BW272" s="60"/>
      <c r="BX272" s="96">
        <f>IF(AJ272,BL272,0)</f>
        <v>0</v>
      </c>
      <c r="BY272" s="60"/>
      <c r="BZ272" s="96">
        <f>IF(AP272,BL272,0)</f>
        <v>8533</v>
      </c>
      <c r="CA272" s="60"/>
      <c r="CB272" s="96">
        <f>IF(AV272,BL272,0)</f>
        <v>8533</v>
      </c>
      <c r="CC272" s="60"/>
      <c r="CD272" s="96">
        <f>IF(BB272,$BL272,0)</f>
        <v>0</v>
      </c>
    </row>
    <row r="273" spans="1:82" ht="8.85" customHeight="1" x14ac:dyDescent="0.3">
      <c r="A273" s="47">
        <v>28</v>
      </c>
      <c r="B273" s="58"/>
      <c r="C273" s="47" t="s">
        <v>241</v>
      </c>
      <c r="D273" s="60"/>
      <c r="E273" s="69">
        <v>841516</v>
      </c>
      <c r="F273" s="60"/>
      <c r="G273" s="65">
        <f>(E273/$BL273)</f>
        <v>105.63846346974643</v>
      </c>
      <c r="H273" s="60"/>
      <c r="I273" s="65">
        <f>IF(G273,G273/G$287*100,0)</f>
        <v>47.732139139340013</v>
      </c>
      <c r="J273" s="60"/>
      <c r="K273" s="69">
        <v>0</v>
      </c>
      <c r="L273" s="60"/>
      <c r="M273" s="65">
        <f>(K273/$BL273)</f>
        <v>0</v>
      </c>
      <c r="N273" s="60"/>
      <c r="O273" s="65">
        <f>IF(M273,M273/M$287*100,0)</f>
        <v>0</v>
      </c>
      <c r="P273" s="60"/>
      <c r="Q273" s="69">
        <v>4829255</v>
      </c>
      <c r="R273" s="60"/>
      <c r="S273" s="65">
        <f>(Q273/$BL273)</f>
        <v>606.23336680893794</v>
      </c>
      <c r="T273" s="60"/>
      <c r="U273" s="65">
        <f>IF(S273,S273/S$287*100,0)</f>
        <v>153.96869036910448</v>
      </c>
      <c r="V273" s="60"/>
      <c r="W273" s="69">
        <v>5066767</v>
      </c>
      <c r="X273" s="60"/>
      <c r="Y273" s="65">
        <f>(W273/$BL273)</f>
        <v>636.04908360532261</v>
      </c>
      <c r="Z273" s="60"/>
      <c r="AA273" s="65">
        <f>IF(Y273,Y273/Y$287*100,0)</f>
        <v>175.02062565665167</v>
      </c>
      <c r="AB273" s="60"/>
      <c r="AC273" s="69">
        <v>0</v>
      </c>
      <c r="AD273" s="60"/>
      <c r="AE273" s="65">
        <f>(AC273/$BL273)</f>
        <v>0</v>
      </c>
      <c r="AF273" s="60"/>
      <c r="AG273" s="65">
        <f>IF(AE273,AE273/AE$287*100,0)</f>
        <v>0</v>
      </c>
      <c r="AH273" s="99"/>
      <c r="AI273" s="60"/>
      <c r="AJ273" s="69">
        <v>0</v>
      </c>
      <c r="AK273" s="60"/>
      <c r="AL273" s="65">
        <f>(AJ273/$BL273)</f>
        <v>0</v>
      </c>
      <c r="AM273" s="60"/>
      <c r="AN273" s="65">
        <f>IF(AL273,AL273/AL$287*100,0)</f>
        <v>0</v>
      </c>
      <c r="AO273" s="60"/>
      <c r="AP273" s="69">
        <v>456008</v>
      </c>
      <c r="AQ273" s="60"/>
      <c r="AR273" s="65">
        <f>(AP273/$BL273)</f>
        <v>57.244288224956065</v>
      </c>
      <c r="AS273" s="60"/>
      <c r="AT273" s="65">
        <f>IF(AR273,AR273/AR$287*100,0)</f>
        <v>50.13191975597038</v>
      </c>
      <c r="AU273" s="60"/>
      <c r="AV273" s="69">
        <v>2096786</v>
      </c>
      <c r="AW273" s="60"/>
      <c r="AX273" s="65">
        <f>(AV273/$BL273)</f>
        <v>263.21692191815214</v>
      </c>
      <c r="AY273" s="60"/>
      <c r="AZ273" s="65">
        <f>IF(AX273,AX273/AX$287*100,0)</f>
        <v>246.24394684507786</v>
      </c>
      <c r="BA273" s="60"/>
      <c r="BB273" s="69">
        <v>0</v>
      </c>
      <c r="BC273" s="60"/>
      <c r="BD273" s="65">
        <f>(BB273/$BL273)</f>
        <v>0</v>
      </c>
      <c r="BE273" s="60"/>
      <c r="BF273" s="65">
        <f>IF(BD273,BD273/BD$287*100,0)</f>
        <v>0</v>
      </c>
      <c r="BG273" s="60"/>
      <c r="BH273" s="69">
        <f>(E273+K273+Q273+W273+AC273+AJ273+AP273+AV273+BB273)</f>
        <v>13290332</v>
      </c>
      <c r="BI273" s="60"/>
      <c r="BJ273" s="47">
        <v>28</v>
      </c>
      <c r="BK273" s="60"/>
      <c r="BL273" s="96">
        <v>7966</v>
      </c>
      <c r="BM273" s="60"/>
      <c r="BN273" s="96">
        <f>IF(E273,BL273,0)</f>
        <v>7966</v>
      </c>
      <c r="BO273" s="60"/>
      <c r="BP273" s="96">
        <f>IF(K273,BL273,0)</f>
        <v>0</v>
      </c>
      <c r="BQ273" s="60"/>
      <c r="BR273" s="96">
        <f>IF(Q273,BL273,0)</f>
        <v>7966</v>
      </c>
      <c r="BS273" s="60"/>
      <c r="BT273" s="96">
        <f>IF(W273,BL273,0)</f>
        <v>7966</v>
      </c>
      <c r="BU273" s="60"/>
      <c r="BV273" s="96">
        <f>IF(AC273,BL273,0)</f>
        <v>0</v>
      </c>
      <c r="BW273" s="60"/>
      <c r="BX273" s="96">
        <f>IF(AJ273,BL273,0)</f>
        <v>0</v>
      </c>
      <c r="BY273" s="60"/>
      <c r="BZ273" s="96">
        <f>IF(AP273,BL273,0)</f>
        <v>7966</v>
      </c>
      <c r="CA273" s="60"/>
      <c r="CB273" s="96">
        <f>IF(AV273,BL273,0)</f>
        <v>7966</v>
      </c>
      <c r="CC273" s="60"/>
      <c r="CD273" s="96">
        <f>IF(BB273,$BL273,0)</f>
        <v>0</v>
      </c>
    </row>
    <row r="274" spans="1:82" ht="8.85" customHeight="1" x14ac:dyDescent="0.3">
      <c r="A274" s="47">
        <v>29</v>
      </c>
      <c r="B274" s="58"/>
      <c r="C274" s="47" t="s">
        <v>242</v>
      </c>
      <c r="D274" s="60"/>
      <c r="E274" s="69">
        <v>1602264</v>
      </c>
      <c r="F274" s="60"/>
      <c r="G274" s="65">
        <f>(E274/$BL274)</f>
        <v>341.63411513859273</v>
      </c>
      <c r="H274" s="60"/>
      <c r="I274" s="65">
        <f>IF(G274,G274/G$287*100,0)</f>
        <v>154.36543265522528</v>
      </c>
      <c r="J274" s="60"/>
      <c r="K274" s="69">
        <v>0</v>
      </c>
      <c r="L274" s="60"/>
      <c r="M274" s="65">
        <f>(K274/$BL274)</f>
        <v>0</v>
      </c>
      <c r="N274" s="60"/>
      <c r="O274" s="65">
        <f>IF(M274,M274/M$287*100,0)</f>
        <v>0</v>
      </c>
      <c r="P274" s="60"/>
      <c r="Q274" s="69">
        <v>3083406</v>
      </c>
      <c r="R274" s="60"/>
      <c r="S274" s="65">
        <f>(Q274/$BL274)</f>
        <v>657.44264392324089</v>
      </c>
      <c r="T274" s="60"/>
      <c r="U274" s="65">
        <f>IF(S274,S274/S$287*100,0)</f>
        <v>166.97461476013643</v>
      </c>
      <c r="V274" s="60"/>
      <c r="W274" s="69">
        <v>3309981</v>
      </c>
      <c r="X274" s="60"/>
      <c r="Y274" s="65">
        <f>(W274/$BL274)</f>
        <v>705.75287846481876</v>
      </c>
      <c r="Z274" s="60"/>
      <c r="AA274" s="65">
        <f>IF(Y274,Y274/Y$287*100,0)</f>
        <v>194.2009092250216</v>
      </c>
      <c r="AB274" s="60"/>
      <c r="AC274" s="69">
        <v>0</v>
      </c>
      <c r="AD274" s="60"/>
      <c r="AE274" s="65">
        <f>(AC274/$BL274)</f>
        <v>0</v>
      </c>
      <c r="AF274" s="60"/>
      <c r="AG274" s="65">
        <f>IF(AE274,AE274/AE$287*100,0)</f>
        <v>0</v>
      </c>
      <c r="AH274" s="99"/>
      <c r="AI274" s="60"/>
      <c r="AJ274" s="69">
        <v>0</v>
      </c>
      <c r="AK274" s="60"/>
      <c r="AL274" s="65">
        <f>(AJ274/$BL274)</f>
        <v>0</v>
      </c>
      <c r="AM274" s="60"/>
      <c r="AN274" s="65">
        <f>IF(AL274,AL274/AL$287*100,0)</f>
        <v>0</v>
      </c>
      <c r="AO274" s="60"/>
      <c r="AP274" s="69">
        <v>491014</v>
      </c>
      <c r="AQ274" s="60"/>
      <c r="AR274" s="65">
        <f>(AP274/$BL274)</f>
        <v>104.69381663113006</v>
      </c>
      <c r="AS274" s="60"/>
      <c r="AT274" s="65">
        <f>IF(AR274,AR274/AR$287*100,0)</f>
        <v>91.686038503488049</v>
      </c>
      <c r="AU274" s="60"/>
      <c r="AV274" s="69">
        <v>832386</v>
      </c>
      <c r="AW274" s="60"/>
      <c r="AX274" s="65">
        <f>(AV274/$BL274)</f>
        <v>177.48102345415779</v>
      </c>
      <c r="AY274" s="60"/>
      <c r="AZ274" s="65">
        <f>IF(AX274,AX274/AX$287*100,0)</f>
        <v>166.03654273810474</v>
      </c>
      <c r="BA274" s="60"/>
      <c r="BB274" s="69">
        <v>0</v>
      </c>
      <c r="BC274" s="60"/>
      <c r="BD274" s="65">
        <f>(BB274/$BL274)</f>
        <v>0</v>
      </c>
      <c r="BE274" s="60"/>
      <c r="BF274" s="65">
        <f>IF(BD274,BD274/BD$287*100,0)</f>
        <v>0</v>
      </c>
      <c r="BG274" s="60"/>
      <c r="BH274" s="69">
        <f>(E274+K274+Q274+W274+AC274+AJ274+AP274+AV274+BB274)</f>
        <v>9319051</v>
      </c>
      <c r="BI274" s="60"/>
      <c r="BJ274" s="47">
        <v>29</v>
      </c>
      <c r="BK274" s="60"/>
      <c r="BL274" s="96">
        <v>4690</v>
      </c>
      <c r="BM274" s="60"/>
      <c r="BN274" s="96">
        <f>IF(E274,BL274,0)</f>
        <v>4690</v>
      </c>
      <c r="BO274" s="60"/>
      <c r="BP274" s="96">
        <f>IF(K274,BL274,0)</f>
        <v>0</v>
      </c>
      <c r="BQ274" s="60"/>
      <c r="BR274" s="96">
        <f>IF(Q274,BL274,0)</f>
        <v>4690</v>
      </c>
      <c r="BS274" s="60"/>
      <c r="BT274" s="96">
        <f>IF(W274,BL274,0)</f>
        <v>4690</v>
      </c>
      <c r="BU274" s="60"/>
      <c r="BV274" s="96">
        <f>IF(AC274,BL274,0)</f>
        <v>0</v>
      </c>
      <c r="BW274" s="60"/>
      <c r="BX274" s="96">
        <f>IF(AJ274,BL274,0)</f>
        <v>0</v>
      </c>
      <c r="BY274" s="60"/>
      <c r="BZ274" s="96">
        <f>IF(AP274,BL274,0)</f>
        <v>4690</v>
      </c>
      <c r="CA274" s="60"/>
      <c r="CB274" s="96">
        <f>IF(AV274,BL274,0)</f>
        <v>4690</v>
      </c>
      <c r="CC274" s="60"/>
      <c r="CD274" s="96">
        <f>IF(BB274,$BL274,0)</f>
        <v>0</v>
      </c>
    </row>
    <row r="275" spans="1:82" ht="8.85" customHeight="1" x14ac:dyDescent="0.3">
      <c r="A275" s="47">
        <v>30</v>
      </c>
      <c r="B275" s="58"/>
      <c r="C275" s="47" t="s">
        <v>243</v>
      </c>
      <c r="D275" s="60"/>
      <c r="E275" s="69">
        <v>745606</v>
      </c>
      <c r="F275" s="60"/>
      <c r="G275" s="65">
        <f>(E275/$BL275)</f>
        <v>105.26697726951856</v>
      </c>
      <c r="H275" s="60"/>
      <c r="I275" s="65">
        <f>IF(G275,G275/G$287*100,0)</f>
        <v>47.564285211753315</v>
      </c>
      <c r="J275" s="60"/>
      <c r="K275" s="69">
        <v>0</v>
      </c>
      <c r="L275" s="60"/>
      <c r="M275" s="65">
        <f>(K275/$BL275)</f>
        <v>0</v>
      </c>
      <c r="N275" s="60"/>
      <c r="O275" s="65">
        <f>IF(M275,M275/M$287*100,0)</f>
        <v>0</v>
      </c>
      <c r="P275" s="60"/>
      <c r="Q275" s="69">
        <v>2138512</v>
      </c>
      <c r="R275" s="60"/>
      <c r="S275" s="65">
        <f>(Q275/$BL275)</f>
        <v>301.9217845545673</v>
      </c>
      <c r="T275" s="60"/>
      <c r="U275" s="65">
        <f>IF(S275,S275/S$287*100,0)</f>
        <v>76.680869623628695</v>
      </c>
      <c r="V275" s="60"/>
      <c r="W275" s="69">
        <v>1856197</v>
      </c>
      <c r="X275" s="60"/>
      <c r="Y275" s="65">
        <f>(W275/$BL275)</f>
        <v>262.06367358463928</v>
      </c>
      <c r="Z275" s="60"/>
      <c r="AA275" s="65">
        <f>IF(Y275,Y275/Y$287*100,0)</f>
        <v>72.111648762511138</v>
      </c>
      <c r="AB275" s="60"/>
      <c r="AC275" s="69">
        <v>13573</v>
      </c>
      <c r="AD275" s="60"/>
      <c r="AE275" s="65">
        <f>(AC275/$BL275)</f>
        <v>1.9162784131017929</v>
      </c>
      <c r="AF275" s="60"/>
      <c r="AG275" s="65">
        <f>IF(AE275,AE275/AE$287*100,0)</f>
        <v>49.228259755074646</v>
      </c>
      <c r="AH275" s="99"/>
      <c r="AI275" s="60"/>
      <c r="AJ275" s="69">
        <v>0</v>
      </c>
      <c r="AK275" s="60"/>
      <c r="AL275" s="65">
        <f>(AJ275/$BL275)</f>
        <v>0</v>
      </c>
      <c r="AM275" s="60"/>
      <c r="AN275" s="65">
        <f>IF(AL275,AL275/AL$287*100,0)</f>
        <v>0</v>
      </c>
      <c r="AO275" s="60"/>
      <c r="AP275" s="69">
        <v>266252</v>
      </c>
      <c r="AQ275" s="60"/>
      <c r="AR275" s="65">
        <f>(AP275/$BL275)</f>
        <v>37.590286601722433</v>
      </c>
      <c r="AS275" s="60"/>
      <c r="AT275" s="65">
        <f>IF(AR275,AR275/AR$287*100,0)</f>
        <v>32.919847376142719</v>
      </c>
      <c r="AU275" s="60"/>
      <c r="AV275" s="69">
        <v>191419</v>
      </c>
      <c r="AW275" s="60"/>
      <c r="AX275" s="65">
        <f>(AV275/$BL275)</f>
        <v>27.025130594380911</v>
      </c>
      <c r="AY275" s="60"/>
      <c r="AZ275" s="65">
        <f>IF(AX275,AX275/AX$287*100,0)</f>
        <v>25.282473380010639</v>
      </c>
      <c r="BA275" s="60"/>
      <c r="BB275" s="69">
        <v>0</v>
      </c>
      <c r="BC275" s="60"/>
      <c r="BD275" s="65">
        <f>(BB275/$BL275)</f>
        <v>0</v>
      </c>
      <c r="BE275" s="60"/>
      <c r="BF275" s="65">
        <f>IF(BD275,BD275/BD$287*100,0)</f>
        <v>0</v>
      </c>
      <c r="BG275" s="60"/>
      <c r="BH275" s="69">
        <f>(E275+K275+Q275+W275+AC275+AJ275+AP275+AV275+BB275)</f>
        <v>5211559</v>
      </c>
      <c r="BI275" s="60"/>
      <c r="BJ275" s="47">
        <v>30</v>
      </c>
      <c r="BK275" s="60"/>
      <c r="BL275" s="96">
        <v>7083</v>
      </c>
      <c r="BM275" s="60"/>
      <c r="BN275" s="96">
        <f>IF(E275,BL275,0)</f>
        <v>7083</v>
      </c>
      <c r="BO275" s="60"/>
      <c r="BP275" s="96">
        <f>IF(K275,BL275,0)</f>
        <v>0</v>
      </c>
      <c r="BQ275" s="60"/>
      <c r="BR275" s="96">
        <f>IF(Q275,BL275,0)</f>
        <v>7083</v>
      </c>
      <c r="BS275" s="60"/>
      <c r="BT275" s="96">
        <f>IF(W275,BL275,0)</f>
        <v>7083</v>
      </c>
      <c r="BU275" s="60"/>
      <c r="BV275" s="96">
        <f>IF(AC275,BL275,0)</f>
        <v>7083</v>
      </c>
      <c r="BW275" s="60"/>
      <c r="BX275" s="96">
        <f>IF(AJ275,BL275,0)</f>
        <v>0</v>
      </c>
      <c r="BY275" s="60"/>
      <c r="BZ275" s="96">
        <f>IF(AP275,BL275,0)</f>
        <v>7083</v>
      </c>
      <c r="CA275" s="60"/>
      <c r="CB275" s="96">
        <f>IF(AV275,BL275,0)</f>
        <v>7083</v>
      </c>
      <c r="CC275" s="60"/>
      <c r="CD275" s="96">
        <f>IF(BB275,$BL275,0)</f>
        <v>0</v>
      </c>
    </row>
    <row r="276" spans="1:82" ht="8.85" customHeight="1" x14ac:dyDescent="0.3">
      <c r="A276" s="72"/>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71"/>
      <c r="BK276" s="60"/>
      <c r="BL276" s="92"/>
      <c r="BM276" s="60"/>
      <c r="BN276" s="60"/>
      <c r="BO276" s="60"/>
      <c r="BP276" s="60"/>
      <c r="BQ276" s="60"/>
      <c r="BR276" s="60"/>
      <c r="BS276" s="60"/>
      <c r="BT276" s="60"/>
      <c r="BU276" s="60"/>
      <c r="BV276" s="60"/>
      <c r="BW276" s="60"/>
      <c r="BX276" s="60"/>
      <c r="BY276" s="60"/>
      <c r="BZ276" s="60"/>
      <c r="CA276" s="60"/>
      <c r="CB276" s="60"/>
      <c r="CC276" s="60"/>
      <c r="CD276" s="60"/>
    </row>
    <row r="277" spans="1:82" ht="8.85" customHeight="1" x14ac:dyDescent="0.3">
      <c r="A277" s="47">
        <v>31</v>
      </c>
      <c r="B277" s="58"/>
      <c r="C277" s="47" t="s">
        <v>210</v>
      </c>
      <c r="D277" s="60"/>
      <c r="E277" s="69">
        <v>790036</v>
      </c>
      <c r="F277" s="60"/>
      <c r="G277" s="65">
        <f>(E277/$BL277)</f>
        <v>176.11145786892556</v>
      </c>
      <c r="H277" s="60"/>
      <c r="I277" s="65">
        <f>IF(G277,G277/G$287*100,0)</f>
        <v>79.574961003091431</v>
      </c>
      <c r="J277" s="60"/>
      <c r="K277" s="69">
        <v>0</v>
      </c>
      <c r="L277" s="60"/>
      <c r="M277" s="65">
        <f t="shared" ref="M277:M285" si="0">(K277/$BL277)</f>
        <v>0</v>
      </c>
      <c r="N277" s="60"/>
      <c r="O277" s="65">
        <f>IF(M277,M277/M$287*100,0)</f>
        <v>0</v>
      </c>
      <c r="P277" s="60"/>
      <c r="Q277" s="69">
        <v>2827506</v>
      </c>
      <c r="R277" s="60"/>
      <c r="S277" s="65">
        <f>(Q277/$BL277)</f>
        <v>630.29558626839059</v>
      </c>
      <c r="T277" s="60"/>
      <c r="U277" s="65">
        <f>IF(S277,S277/S$287*100,0)</f>
        <v>160.07991522142035</v>
      </c>
      <c r="V277" s="60"/>
      <c r="W277" s="69">
        <v>1833781</v>
      </c>
      <c r="X277" s="60"/>
      <c r="Y277" s="65">
        <f>(W277/$BL277)</f>
        <v>408.77864467231387</v>
      </c>
      <c r="Z277" s="60"/>
      <c r="AA277" s="65">
        <f>IF(Y277,Y277/Y$287*100,0)</f>
        <v>112.48297653396347</v>
      </c>
      <c r="AB277" s="60"/>
      <c r="AC277" s="69">
        <v>17827</v>
      </c>
      <c r="AD277" s="60"/>
      <c r="AE277" s="65">
        <f>(AC277/$BL277)</f>
        <v>3.9739188586714222</v>
      </c>
      <c r="AF277" s="60"/>
      <c r="AG277" s="65">
        <f>IF(AE277,AE277/AE$287*100,0)</f>
        <v>102.08804132151683</v>
      </c>
      <c r="AH277" s="99"/>
      <c r="AI277" s="60"/>
      <c r="AJ277" s="69">
        <v>0</v>
      </c>
      <c r="AK277" s="60"/>
      <c r="AL277" s="65">
        <f t="shared" ref="AL277:AL285" si="1">(AJ277/$BL277)</f>
        <v>0</v>
      </c>
      <c r="AM277" s="60"/>
      <c r="AN277" s="65">
        <f>IF(AL277,AL277/AL$287*100,0)</f>
        <v>0</v>
      </c>
      <c r="AO277" s="60"/>
      <c r="AP277" s="69">
        <v>411379</v>
      </c>
      <c r="AQ277" s="60"/>
      <c r="AR277" s="65">
        <f>(AP277/$BL277)</f>
        <v>91.702853321444493</v>
      </c>
      <c r="AS277" s="60"/>
      <c r="AT277" s="65">
        <f>IF(AR277,AR277/AR$287*100,0)</f>
        <v>80.309149203465452</v>
      </c>
      <c r="AU277" s="60"/>
      <c r="AV277" s="69">
        <v>164951</v>
      </c>
      <c r="AW277" s="60"/>
      <c r="AX277" s="65">
        <f>(AV277/$BL277)</f>
        <v>36.770173874275521</v>
      </c>
      <c r="AY277" s="60"/>
      <c r="AZ277" s="65">
        <f>IF(AX277,AX277/AX$287*100,0)</f>
        <v>34.399128578051176</v>
      </c>
      <c r="BA277" s="60"/>
      <c r="BB277" s="69">
        <v>0</v>
      </c>
      <c r="BC277" s="60"/>
      <c r="BD277" s="65">
        <f t="shared" ref="BD277:BD285" si="2">(BB277/$BL277)</f>
        <v>0</v>
      </c>
      <c r="BE277" s="60"/>
      <c r="BF277" s="65">
        <f>IF(BD277,BD277/BD$287*100,0)</f>
        <v>0</v>
      </c>
      <c r="BG277" s="60"/>
      <c r="BH277" s="69">
        <f t="shared" ref="BH277:BH285" si="3">(E277+K277+Q277+W277+AC277+AJ277+AP277+AV277+BB277)</f>
        <v>6045480</v>
      </c>
      <c r="BI277" s="60"/>
      <c r="BJ277" s="47">
        <v>31</v>
      </c>
      <c r="BK277" s="60"/>
      <c r="BL277" s="96">
        <v>4486</v>
      </c>
      <c r="BM277" s="60"/>
      <c r="BN277" s="96">
        <f t="shared" ref="BN277:BN285" si="4">IF(E277,BL277,0)</f>
        <v>4486</v>
      </c>
      <c r="BO277" s="60"/>
      <c r="BP277" s="96">
        <f t="shared" ref="BP277:BP285" si="5">IF(K277,BL277,0)</f>
        <v>0</v>
      </c>
      <c r="BQ277" s="60"/>
      <c r="BR277" s="96">
        <f t="shared" ref="BR277:BR285" si="6">IF(Q277,BL277,0)</f>
        <v>4486</v>
      </c>
      <c r="BS277" s="60"/>
      <c r="BT277" s="96">
        <f t="shared" ref="BT277:BT285" si="7">IF(W277,BL277,0)</f>
        <v>4486</v>
      </c>
      <c r="BU277" s="60"/>
      <c r="BV277" s="96">
        <f t="shared" ref="BV277:BV285" si="8">IF(AC277,BL277,0)</f>
        <v>4486</v>
      </c>
      <c r="BW277" s="60"/>
      <c r="BX277" s="96">
        <f t="shared" ref="BX277:BX285" si="9">IF(AJ277,BL277,0)</f>
        <v>0</v>
      </c>
      <c r="BY277" s="60"/>
      <c r="BZ277" s="96">
        <f t="shared" ref="BZ277:BZ285" si="10">IF(AP277,BL277,0)</f>
        <v>4486</v>
      </c>
      <c r="CA277" s="60"/>
      <c r="CB277" s="96">
        <f t="shared" ref="CB277:CB285" si="11">IF(AV277,BL277,0)</f>
        <v>4486</v>
      </c>
      <c r="CC277" s="60"/>
      <c r="CD277" s="96">
        <f t="shared" ref="CD277:CD285" si="12">IF(BB277,$BL277,0)</f>
        <v>0</v>
      </c>
    </row>
    <row r="278" spans="1:82" ht="8.85" customHeight="1" x14ac:dyDescent="0.3">
      <c r="A278" s="47">
        <v>32</v>
      </c>
      <c r="B278" s="58"/>
      <c r="C278" s="47" t="s">
        <v>244</v>
      </c>
      <c r="D278" s="60"/>
      <c r="E278" s="69">
        <v>5216985</v>
      </c>
      <c r="F278" s="60"/>
      <c r="G278" s="65">
        <f>(E278/$BL278)</f>
        <v>316.69914405390637</v>
      </c>
      <c r="H278" s="60"/>
      <c r="I278" s="65">
        <f>IF(G278,G278/G$287*100,0)</f>
        <v>143.09870773177414</v>
      </c>
      <c r="J278" s="60"/>
      <c r="K278" s="69">
        <v>0</v>
      </c>
      <c r="L278" s="60"/>
      <c r="M278" s="65">
        <f t="shared" si="0"/>
        <v>0</v>
      </c>
      <c r="N278" s="60"/>
      <c r="O278" s="65">
        <f>IF(M278,M278/M$287*100,0)</f>
        <v>0</v>
      </c>
      <c r="P278" s="60"/>
      <c r="Q278" s="69">
        <v>8532107</v>
      </c>
      <c r="R278" s="60"/>
      <c r="S278" s="65">
        <f>(Q278/$BL278)</f>
        <v>517.94494020518425</v>
      </c>
      <c r="T278" s="60"/>
      <c r="U278" s="65">
        <f>IF(S278,S278/S$287*100,0)</f>
        <v>131.54555406025631</v>
      </c>
      <c r="V278" s="60"/>
      <c r="W278" s="69">
        <v>13871273</v>
      </c>
      <c r="X278" s="60"/>
      <c r="Y278" s="65">
        <f>(W278/$BL278)</f>
        <v>842.06113033448673</v>
      </c>
      <c r="Z278" s="60"/>
      <c r="AA278" s="65">
        <f>IF(Y278,Y278/Y$287*100,0)</f>
        <v>231.70863644186826</v>
      </c>
      <c r="AB278" s="60"/>
      <c r="AC278" s="69">
        <v>203489</v>
      </c>
      <c r="AD278" s="60"/>
      <c r="AE278" s="65">
        <f>(AC278/$BL278)</f>
        <v>12.352880471073879</v>
      </c>
      <c r="AF278" s="60"/>
      <c r="AG278" s="65">
        <f>IF(AE278,AE278/AE$287*100,0)</f>
        <v>317.33948699505117</v>
      </c>
      <c r="AH278" s="99"/>
      <c r="AI278" s="60"/>
      <c r="AJ278" s="69">
        <v>0</v>
      </c>
      <c r="AK278" s="60"/>
      <c r="AL278" s="65">
        <f t="shared" si="1"/>
        <v>0</v>
      </c>
      <c r="AM278" s="60"/>
      <c r="AN278" s="65">
        <f>IF(AL278,AL278/AL$287*100,0)</f>
        <v>0</v>
      </c>
      <c r="AO278" s="60"/>
      <c r="AP278" s="69">
        <v>3087274</v>
      </c>
      <c r="AQ278" s="60"/>
      <c r="AR278" s="65">
        <f>(AP278/$BL278)</f>
        <v>187.41419292175075</v>
      </c>
      <c r="AS278" s="60"/>
      <c r="AT278" s="65">
        <f>IF(AR278,AR278/AR$287*100,0)</f>
        <v>164.128746675326</v>
      </c>
      <c r="AU278" s="60"/>
      <c r="AV278" s="69">
        <v>1460247</v>
      </c>
      <c r="AW278" s="60"/>
      <c r="AX278" s="65">
        <f>(AV278/$BL278)</f>
        <v>88.644873429247866</v>
      </c>
      <c r="AY278" s="60"/>
      <c r="AZ278" s="65">
        <f>IF(AX278,AX278/AX$287*100,0)</f>
        <v>82.928800100427864</v>
      </c>
      <c r="BA278" s="60"/>
      <c r="BB278" s="69">
        <v>0</v>
      </c>
      <c r="BC278" s="60"/>
      <c r="BD278" s="65">
        <f t="shared" si="2"/>
        <v>0</v>
      </c>
      <c r="BE278" s="60"/>
      <c r="BF278" s="65">
        <f>IF(BD278,BD278/BD$287*100,0)</f>
        <v>0</v>
      </c>
      <c r="BG278" s="60"/>
      <c r="BH278" s="69">
        <f t="shared" si="3"/>
        <v>32371375</v>
      </c>
      <c r="BI278" s="60"/>
      <c r="BJ278" s="47">
        <v>32</v>
      </c>
      <c r="BK278" s="60"/>
      <c r="BL278" s="96">
        <v>16473</v>
      </c>
      <c r="BM278" s="60"/>
      <c r="BN278" s="96">
        <f t="shared" si="4"/>
        <v>16473</v>
      </c>
      <c r="BO278" s="60"/>
      <c r="BP278" s="96">
        <f t="shared" si="5"/>
        <v>0</v>
      </c>
      <c r="BQ278" s="60"/>
      <c r="BR278" s="96">
        <f t="shared" si="6"/>
        <v>16473</v>
      </c>
      <c r="BS278" s="60"/>
      <c r="BT278" s="96">
        <f t="shared" si="7"/>
        <v>16473</v>
      </c>
      <c r="BU278" s="60"/>
      <c r="BV278" s="96">
        <f t="shared" si="8"/>
        <v>16473</v>
      </c>
      <c r="BW278" s="60"/>
      <c r="BX278" s="96">
        <f t="shared" si="9"/>
        <v>0</v>
      </c>
      <c r="BY278" s="60"/>
      <c r="BZ278" s="96">
        <f t="shared" si="10"/>
        <v>16473</v>
      </c>
      <c r="CA278" s="60"/>
      <c r="CB278" s="96">
        <f t="shared" si="11"/>
        <v>16473</v>
      </c>
      <c r="CC278" s="60"/>
      <c r="CD278" s="96">
        <f t="shared" si="12"/>
        <v>0</v>
      </c>
    </row>
    <row r="279" spans="1:82" ht="8.85" customHeight="1" x14ac:dyDescent="0.3">
      <c r="A279" s="47">
        <v>33</v>
      </c>
      <c r="B279" s="58"/>
      <c r="C279" s="47" t="s">
        <v>245</v>
      </c>
      <c r="D279" s="60"/>
      <c r="E279" s="69">
        <v>1729939</v>
      </c>
      <c r="F279" s="60"/>
      <c r="G279" s="65">
        <f>(E279/$BL279)</f>
        <v>214.65926293584812</v>
      </c>
      <c r="H279" s="60"/>
      <c r="I279" s="65">
        <f>IF(G279,G279/G$287*100,0)</f>
        <v>96.992567569258966</v>
      </c>
      <c r="J279" s="60"/>
      <c r="K279" s="69">
        <v>0</v>
      </c>
      <c r="L279" s="60"/>
      <c r="M279" s="65">
        <f t="shared" si="0"/>
        <v>0</v>
      </c>
      <c r="N279" s="60"/>
      <c r="O279" s="65">
        <f>IF(M279,M279/M$287*100,0)</f>
        <v>0</v>
      </c>
      <c r="P279" s="60"/>
      <c r="Q279" s="69">
        <v>2715219</v>
      </c>
      <c r="R279" s="60"/>
      <c r="S279" s="65">
        <f>(Q279/$BL279)</f>
        <v>336.91760764362823</v>
      </c>
      <c r="T279" s="60"/>
      <c r="U279" s="65">
        <f>IF(S279,S279/S$287*100,0)</f>
        <v>85.568966756543119</v>
      </c>
      <c r="V279" s="60"/>
      <c r="W279" s="69">
        <v>2443102</v>
      </c>
      <c r="X279" s="60"/>
      <c r="Y279" s="65">
        <f>(W279/$BL279)</f>
        <v>303.15200397071595</v>
      </c>
      <c r="Z279" s="60"/>
      <c r="AA279" s="65">
        <f>IF(Y279,Y279/Y$287*100,0)</f>
        <v>83.417859991675741</v>
      </c>
      <c r="AB279" s="60"/>
      <c r="AC279" s="69">
        <v>4792</v>
      </c>
      <c r="AD279" s="60"/>
      <c r="AE279" s="65">
        <f>(AC279/$BL279)</f>
        <v>0.59461471646606279</v>
      </c>
      <c r="AF279" s="60"/>
      <c r="AG279" s="65">
        <f>IF(AE279,AE279/AE$287*100,0)</f>
        <v>15.275362659333194</v>
      </c>
      <c r="AH279" s="99"/>
      <c r="AI279" s="60"/>
      <c r="AJ279" s="69">
        <v>0</v>
      </c>
      <c r="AK279" s="60"/>
      <c r="AL279" s="65">
        <f t="shared" si="1"/>
        <v>0</v>
      </c>
      <c r="AM279" s="60"/>
      <c r="AN279" s="65">
        <f>IF(AL279,AL279/AL$287*100,0)</f>
        <v>0</v>
      </c>
      <c r="AO279" s="60"/>
      <c r="AP279" s="69">
        <v>524666</v>
      </c>
      <c r="AQ279" s="60"/>
      <c r="AR279" s="65">
        <f>(AP279/$BL279)</f>
        <v>65.103114530338758</v>
      </c>
      <c r="AS279" s="60"/>
      <c r="AT279" s="65">
        <f>IF(AR279,AR279/AR$287*100,0)</f>
        <v>57.014319064864175</v>
      </c>
      <c r="AU279" s="60"/>
      <c r="AV279" s="69">
        <v>1003172</v>
      </c>
      <c r="AW279" s="60"/>
      <c r="AX279" s="65">
        <f>(AV279/$BL279)</f>
        <v>124.47847127435166</v>
      </c>
      <c r="AY279" s="60"/>
      <c r="AZ279" s="65">
        <f>IF(AX279,AX279/AX$287*100,0)</f>
        <v>116.45174573300925</v>
      </c>
      <c r="BA279" s="60"/>
      <c r="BB279" s="69">
        <v>0</v>
      </c>
      <c r="BC279" s="60"/>
      <c r="BD279" s="65">
        <f t="shared" si="2"/>
        <v>0</v>
      </c>
      <c r="BE279" s="60"/>
      <c r="BF279" s="65">
        <f>IF(BD279,BD279/BD$287*100,0)</f>
        <v>0</v>
      </c>
      <c r="BG279" s="60"/>
      <c r="BH279" s="69">
        <f t="shared" si="3"/>
        <v>8420890</v>
      </c>
      <c r="BI279" s="60"/>
      <c r="BJ279" s="47">
        <v>33</v>
      </c>
      <c r="BK279" s="60"/>
      <c r="BL279" s="96">
        <v>8059</v>
      </c>
      <c r="BM279" s="60"/>
      <c r="BN279" s="96">
        <f t="shared" si="4"/>
        <v>8059</v>
      </c>
      <c r="BO279" s="60"/>
      <c r="BP279" s="96">
        <f t="shared" si="5"/>
        <v>0</v>
      </c>
      <c r="BQ279" s="60"/>
      <c r="BR279" s="96">
        <f t="shared" si="6"/>
        <v>8059</v>
      </c>
      <c r="BS279" s="60"/>
      <c r="BT279" s="96">
        <f t="shared" si="7"/>
        <v>8059</v>
      </c>
      <c r="BU279" s="60"/>
      <c r="BV279" s="96">
        <f t="shared" si="8"/>
        <v>8059</v>
      </c>
      <c r="BW279" s="60"/>
      <c r="BX279" s="96">
        <f t="shared" si="9"/>
        <v>0</v>
      </c>
      <c r="BY279" s="60"/>
      <c r="BZ279" s="96">
        <f t="shared" si="10"/>
        <v>8059</v>
      </c>
      <c r="CA279" s="60"/>
      <c r="CB279" s="96">
        <f t="shared" si="11"/>
        <v>8059</v>
      </c>
      <c r="CC279" s="60"/>
      <c r="CD279" s="96">
        <f t="shared" si="12"/>
        <v>0</v>
      </c>
    </row>
    <row r="280" spans="1:82" ht="8.85" customHeight="1" x14ac:dyDescent="0.3">
      <c r="A280" s="47">
        <v>34</v>
      </c>
      <c r="B280" s="58"/>
      <c r="C280" s="47" t="s">
        <v>246</v>
      </c>
      <c r="D280" s="60"/>
      <c r="E280" s="69">
        <v>1704150</v>
      </c>
      <c r="F280" s="60"/>
      <c r="G280" s="65">
        <f>(E280/$BL280)</f>
        <v>169.44913990255543</v>
      </c>
      <c r="H280" s="60"/>
      <c r="I280" s="65">
        <f>IF(G280,G280/G$287*100,0)</f>
        <v>76.564630506828806</v>
      </c>
      <c r="J280" s="60"/>
      <c r="K280" s="69">
        <v>0</v>
      </c>
      <c r="L280" s="60"/>
      <c r="M280" s="65">
        <f t="shared" si="0"/>
        <v>0</v>
      </c>
      <c r="N280" s="60"/>
      <c r="O280" s="65">
        <f>IF(M280,M280/M$287*100,0)</f>
        <v>0</v>
      </c>
      <c r="P280" s="60"/>
      <c r="Q280" s="69">
        <v>4571390</v>
      </c>
      <c r="R280" s="60"/>
      <c r="S280" s="65">
        <f>(Q280/$BL280)</f>
        <v>454.54807596698816</v>
      </c>
      <c r="T280" s="60"/>
      <c r="U280" s="65">
        <f>IF(S280,S280/S$287*100,0)</f>
        <v>115.44427574949103</v>
      </c>
      <c r="V280" s="60"/>
      <c r="W280" s="69">
        <v>3739804</v>
      </c>
      <c r="X280" s="60"/>
      <c r="Y280" s="65">
        <f>(W280/$BL280)</f>
        <v>371.8607934771801</v>
      </c>
      <c r="Z280" s="60"/>
      <c r="AA280" s="65">
        <f>IF(Y280,Y280/Y$287*100,0)</f>
        <v>102.32434950246719</v>
      </c>
      <c r="AB280" s="60"/>
      <c r="AC280" s="69">
        <v>201858</v>
      </c>
      <c r="AD280" s="60"/>
      <c r="AE280" s="65">
        <f>(AC280/$BL280)</f>
        <v>20.071393059560506</v>
      </c>
      <c r="AF280" s="60"/>
      <c r="AG280" s="65">
        <f>IF(AE280,AE280/AE$287*100,0)</f>
        <v>515.62431869327747</v>
      </c>
      <c r="AH280" s="99"/>
      <c r="AI280" s="60"/>
      <c r="AJ280" s="69">
        <v>0</v>
      </c>
      <c r="AK280" s="60"/>
      <c r="AL280" s="65">
        <f t="shared" si="1"/>
        <v>0</v>
      </c>
      <c r="AM280" s="60"/>
      <c r="AN280" s="65">
        <f>IF(AL280,AL280/AL$287*100,0)</f>
        <v>0</v>
      </c>
      <c r="AO280" s="60"/>
      <c r="AP280" s="69">
        <v>1915125</v>
      </c>
      <c r="AQ280" s="60"/>
      <c r="AR280" s="65">
        <f>(AP280/$BL280)</f>
        <v>190.42706572536542</v>
      </c>
      <c r="AS280" s="60"/>
      <c r="AT280" s="65">
        <f>IF(AR280,AR280/AR$287*100,0)</f>
        <v>166.76728236699537</v>
      </c>
      <c r="AU280" s="60"/>
      <c r="AV280" s="69">
        <v>893149</v>
      </c>
      <c r="AW280" s="60"/>
      <c r="AX280" s="65">
        <f>(AV280/$BL280)</f>
        <v>88.808690464353191</v>
      </c>
      <c r="AY280" s="60"/>
      <c r="AZ280" s="65">
        <f>IF(AX280,AX280/AX$287*100,0)</f>
        <v>83.08205374761296</v>
      </c>
      <c r="BA280" s="60"/>
      <c r="BB280" s="69">
        <v>0</v>
      </c>
      <c r="BC280" s="60"/>
      <c r="BD280" s="65">
        <f t="shared" si="2"/>
        <v>0</v>
      </c>
      <c r="BE280" s="60"/>
      <c r="BF280" s="65">
        <f>IF(BD280,BD280/BD$287*100,0)</f>
        <v>0</v>
      </c>
      <c r="BG280" s="60"/>
      <c r="BH280" s="69">
        <f t="shared" si="3"/>
        <v>13025476</v>
      </c>
      <c r="BI280" s="60"/>
      <c r="BJ280" s="47">
        <v>34</v>
      </c>
      <c r="BK280" s="60"/>
      <c r="BL280" s="96">
        <v>10057</v>
      </c>
      <c r="BM280" s="60"/>
      <c r="BN280" s="96">
        <f t="shared" si="4"/>
        <v>10057</v>
      </c>
      <c r="BO280" s="60"/>
      <c r="BP280" s="96">
        <f t="shared" si="5"/>
        <v>0</v>
      </c>
      <c r="BQ280" s="60"/>
      <c r="BR280" s="96">
        <f t="shared" si="6"/>
        <v>10057</v>
      </c>
      <c r="BS280" s="60"/>
      <c r="BT280" s="96">
        <f t="shared" si="7"/>
        <v>10057</v>
      </c>
      <c r="BU280" s="60"/>
      <c r="BV280" s="96">
        <f t="shared" si="8"/>
        <v>10057</v>
      </c>
      <c r="BW280" s="60"/>
      <c r="BX280" s="96">
        <f t="shared" si="9"/>
        <v>0</v>
      </c>
      <c r="BY280" s="60"/>
      <c r="BZ280" s="96">
        <f t="shared" si="10"/>
        <v>10057</v>
      </c>
      <c r="CA280" s="60"/>
      <c r="CB280" s="96">
        <f t="shared" si="11"/>
        <v>10057</v>
      </c>
      <c r="CC280" s="60"/>
      <c r="CD280" s="96">
        <f t="shared" si="12"/>
        <v>0</v>
      </c>
    </row>
    <row r="281" spans="1:82" ht="8.85" customHeight="1" x14ac:dyDescent="0.3">
      <c r="A281" s="47">
        <v>35</v>
      </c>
      <c r="B281" s="58"/>
      <c r="C281" s="47" t="s">
        <v>247</v>
      </c>
      <c r="D281" s="60"/>
      <c r="E281" s="69">
        <v>893798</v>
      </c>
      <c r="F281" s="60"/>
      <c r="G281" s="65">
        <f>(E281/$BL281)</f>
        <v>261.80374926772117</v>
      </c>
      <c r="H281" s="60"/>
      <c r="I281" s="65">
        <f>IF(G281,G281/G$287*100,0)</f>
        <v>118.29453569084319</v>
      </c>
      <c r="J281" s="60"/>
      <c r="K281" s="69">
        <v>0</v>
      </c>
      <c r="L281" s="60"/>
      <c r="M281" s="65">
        <f t="shared" si="0"/>
        <v>0</v>
      </c>
      <c r="N281" s="60"/>
      <c r="O281" s="65">
        <f>IF(M281,M281/M$287*100,0)</f>
        <v>0</v>
      </c>
      <c r="P281" s="60"/>
      <c r="Q281" s="69">
        <v>1297820</v>
      </c>
      <c r="R281" s="60"/>
      <c r="S281" s="65">
        <f>(Q281/$BL281)</f>
        <v>380.14645577035736</v>
      </c>
      <c r="T281" s="60"/>
      <c r="U281" s="65">
        <f>IF(S281,S281/S$287*100,0)</f>
        <v>96.548054178392491</v>
      </c>
      <c r="V281" s="60"/>
      <c r="W281" s="69">
        <v>1041634</v>
      </c>
      <c r="X281" s="60"/>
      <c r="Y281" s="65">
        <f>(W281/$BL281)</f>
        <v>305.10661980082017</v>
      </c>
      <c r="Z281" s="60"/>
      <c r="AA281" s="65">
        <f>IF(Y281,Y281/Y$287*100,0)</f>
        <v>83.95570855450066</v>
      </c>
      <c r="AB281" s="60"/>
      <c r="AC281" s="69">
        <v>14527</v>
      </c>
      <c r="AD281" s="60"/>
      <c r="AE281" s="65">
        <f>(AC281/$BL281)</f>
        <v>4.2551259519625075</v>
      </c>
      <c r="AF281" s="60"/>
      <c r="AG281" s="65">
        <f>IF(AE281,AE281/AE$287*100,0)</f>
        <v>109.31211468103218</v>
      </c>
      <c r="AH281" s="99"/>
      <c r="AI281" s="60"/>
      <c r="AJ281" s="69">
        <v>11941201</v>
      </c>
      <c r="AK281" s="60"/>
      <c r="AL281" s="65">
        <f t="shared" si="1"/>
        <v>3497.7155828939658</v>
      </c>
      <c r="AM281" s="60"/>
      <c r="AN281" s="65">
        <f>IF(AL281,AL281/AL$287*100,0)</f>
        <v>126.44898695964739</v>
      </c>
      <c r="AO281" s="60"/>
      <c r="AP281" s="69">
        <v>133275</v>
      </c>
      <c r="AQ281" s="60"/>
      <c r="AR281" s="65">
        <f>(AP281/$BL281)</f>
        <v>39.0377855887522</v>
      </c>
      <c r="AS281" s="60"/>
      <c r="AT281" s="65">
        <f>IF(AR281,AR281/AR$287*100,0)</f>
        <v>34.187500539711785</v>
      </c>
      <c r="AU281" s="60"/>
      <c r="AV281" s="69">
        <v>419683</v>
      </c>
      <c r="AW281" s="60"/>
      <c r="AX281" s="65">
        <f>(AV281/$BL281)</f>
        <v>122.92999414176919</v>
      </c>
      <c r="AY281" s="60"/>
      <c r="AZ281" s="65">
        <f>IF(AX281,AX281/AX$287*100,0)</f>
        <v>115.00311880603293</v>
      </c>
      <c r="BA281" s="60"/>
      <c r="BB281" s="69">
        <v>0</v>
      </c>
      <c r="BC281" s="60"/>
      <c r="BD281" s="65">
        <f t="shared" si="2"/>
        <v>0</v>
      </c>
      <c r="BE281" s="60"/>
      <c r="BF281" s="65">
        <f>IF(BD281,BD281/BD$287*100,0)</f>
        <v>0</v>
      </c>
      <c r="BG281" s="60"/>
      <c r="BH281" s="69">
        <f t="shared" si="3"/>
        <v>15741938</v>
      </c>
      <c r="BI281" s="60"/>
      <c r="BJ281" s="47">
        <v>35</v>
      </c>
      <c r="BK281" s="60"/>
      <c r="BL281" s="96">
        <v>3414</v>
      </c>
      <c r="BM281" s="60"/>
      <c r="BN281" s="96">
        <f t="shared" si="4"/>
        <v>3414</v>
      </c>
      <c r="BO281" s="60"/>
      <c r="BP281" s="96">
        <f t="shared" si="5"/>
        <v>0</v>
      </c>
      <c r="BQ281" s="60"/>
      <c r="BR281" s="96">
        <f t="shared" si="6"/>
        <v>3414</v>
      </c>
      <c r="BS281" s="60"/>
      <c r="BT281" s="96">
        <f t="shared" si="7"/>
        <v>3414</v>
      </c>
      <c r="BU281" s="60"/>
      <c r="BV281" s="96">
        <f t="shared" si="8"/>
        <v>3414</v>
      </c>
      <c r="BW281" s="60"/>
      <c r="BX281" s="96">
        <f t="shared" si="9"/>
        <v>3414</v>
      </c>
      <c r="BY281" s="60"/>
      <c r="BZ281" s="96">
        <f t="shared" si="10"/>
        <v>3414</v>
      </c>
      <c r="CA281" s="60"/>
      <c r="CB281" s="96">
        <f t="shared" si="11"/>
        <v>3414</v>
      </c>
      <c r="CC281" s="60"/>
      <c r="CD281" s="96">
        <f t="shared" si="12"/>
        <v>0</v>
      </c>
    </row>
    <row r="282" spans="1:82" ht="8.85" customHeight="1" x14ac:dyDescent="0.3">
      <c r="B282" s="58"/>
      <c r="D282" s="60"/>
      <c r="E282" s="69"/>
      <c r="F282" s="60"/>
      <c r="G282" s="65"/>
      <c r="H282" s="60"/>
      <c r="I282" s="65"/>
      <c r="J282" s="60"/>
      <c r="K282" s="69"/>
      <c r="L282" s="60"/>
      <c r="M282" s="65"/>
      <c r="N282" s="60"/>
      <c r="O282" s="65"/>
      <c r="P282" s="60"/>
      <c r="Q282" s="69"/>
      <c r="R282" s="60"/>
      <c r="S282" s="65"/>
      <c r="T282" s="60"/>
      <c r="U282" s="65"/>
      <c r="V282" s="60"/>
      <c r="W282" s="69"/>
      <c r="X282" s="60"/>
      <c r="Y282" s="65"/>
      <c r="Z282" s="60"/>
      <c r="AA282" s="65"/>
      <c r="AB282" s="60"/>
      <c r="AC282" s="69"/>
      <c r="AD282" s="60"/>
      <c r="AE282" s="65"/>
      <c r="AF282" s="60"/>
      <c r="AG282" s="65"/>
      <c r="AH282" s="99"/>
      <c r="AI282" s="60"/>
      <c r="AJ282" s="69"/>
      <c r="AK282" s="60"/>
      <c r="AL282" s="65"/>
      <c r="AM282" s="60"/>
      <c r="AN282" s="65"/>
      <c r="AO282" s="60"/>
      <c r="AP282" s="69"/>
      <c r="AQ282" s="60"/>
      <c r="AR282" s="65"/>
      <c r="AS282" s="60"/>
      <c r="AT282" s="65"/>
      <c r="AU282" s="60"/>
      <c r="AV282" s="69"/>
      <c r="AW282" s="60"/>
      <c r="AX282" s="65"/>
      <c r="AY282" s="60"/>
      <c r="AZ282" s="65"/>
      <c r="BA282" s="60"/>
      <c r="BB282" s="69"/>
      <c r="BC282" s="60"/>
      <c r="BD282" s="65"/>
      <c r="BE282" s="60"/>
      <c r="BF282" s="65"/>
      <c r="BG282" s="60"/>
      <c r="BH282" s="69"/>
      <c r="BI282" s="60"/>
      <c r="BK282" s="60"/>
      <c r="BL282" s="96"/>
      <c r="BM282" s="60"/>
      <c r="BN282" s="96"/>
      <c r="BO282" s="60"/>
      <c r="BP282" s="96"/>
      <c r="BQ282" s="60"/>
      <c r="BR282" s="96"/>
      <c r="BS282" s="60"/>
      <c r="BT282" s="96"/>
      <c r="BU282" s="60"/>
      <c r="BV282" s="96"/>
      <c r="BW282" s="60"/>
      <c r="BX282" s="96"/>
      <c r="BY282" s="60"/>
      <c r="BZ282" s="96"/>
      <c r="CA282" s="60"/>
      <c r="CB282" s="96"/>
      <c r="CC282" s="60"/>
      <c r="CD282" s="96"/>
    </row>
    <row r="283" spans="1:82" ht="8.85" customHeight="1" x14ac:dyDescent="0.3">
      <c r="A283" s="47">
        <v>36</v>
      </c>
      <c r="B283" s="58"/>
      <c r="C283" s="47" t="s">
        <v>214</v>
      </c>
      <c r="D283" s="60"/>
      <c r="E283" s="69">
        <v>464921</v>
      </c>
      <c r="F283" s="60"/>
      <c r="G283" s="65">
        <f>(E283/$BL283)</f>
        <v>156.48636822618647</v>
      </c>
      <c r="H283" s="60"/>
      <c r="I283" s="65">
        <f>IF(G283,G283/G$287*100,0)</f>
        <v>70.707475821261667</v>
      </c>
      <c r="J283" s="60"/>
      <c r="K283" s="69">
        <v>0</v>
      </c>
      <c r="L283" s="60"/>
      <c r="M283" s="65">
        <f>(K283/$BL283)</f>
        <v>0</v>
      </c>
      <c r="N283" s="60"/>
      <c r="O283" s="65">
        <f>IF(M283,M283/M$287*100,0)</f>
        <v>0</v>
      </c>
      <c r="P283" s="60"/>
      <c r="Q283" s="69">
        <v>1302151</v>
      </c>
      <c r="R283" s="60"/>
      <c r="S283" s="65">
        <f>(Q283/$BL283)</f>
        <v>438.28710871760347</v>
      </c>
      <c r="T283" s="60"/>
      <c r="U283" s="65">
        <f>IF(S283,S283/S$287*100,0)</f>
        <v>111.31438127551741</v>
      </c>
      <c r="V283" s="60"/>
      <c r="W283" s="69">
        <v>1087807</v>
      </c>
      <c r="X283" s="60"/>
      <c r="Y283" s="65">
        <f>(W283/$BL283)</f>
        <v>366.14170313025915</v>
      </c>
      <c r="Z283" s="60"/>
      <c r="AA283" s="65">
        <f>IF(Y283,Y283/Y$287*100,0)</f>
        <v>100.75063640939695</v>
      </c>
      <c r="AB283" s="60"/>
      <c r="AC283" s="69">
        <v>5659</v>
      </c>
      <c r="AD283" s="60"/>
      <c r="AE283" s="65">
        <f>(AC283/$BL283)</f>
        <v>1.9047458768091552</v>
      </c>
      <c r="AF283" s="60"/>
      <c r="AG283" s="65">
        <f>IF(AE283,AE283/AE$287*100,0)</f>
        <v>48.931994510751487</v>
      </c>
      <c r="AH283" s="99"/>
      <c r="AI283" s="60"/>
      <c r="AJ283" s="69">
        <v>0</v>
      </c>
      <c r="AK283" s="60"/>
      <c r="AL283" s="65">
        <f>(AJ283/$BL283)</f>
        <v>0</v>
      </c>
      <c r="AM283" s="60"/>
      <c r="AN283" s="65">
        <f>IF(AL283,AL283/AL$287*100,0)</f>
        <v>0</v>
      </c>
      <c r="AO283" s="60"/>
      <c r="AP283" s="69">
        <v>268366</v>
      </c>
      <c r="AQ283" s="60"/>
      <c r="AR283" s="65">
        <f>(AP283/$BL283)</f>
        <v>90.328508919555702</v>
      </c>
      <c r="AS283" s="60"/>
      <c r="AT283" s="65">
        <f>IF(AR283,AR283/AR$287*100,0)</f>
        <v>79.105561467309116</v>
      </c>
      <c r="AU283" s="60"/>
      <c r="AV283" s="69">
        <v>100922</v>
      </c>
      <c r="AW283" s="60"/>
      <c r="AX283" s="65">
        <f>(AV283/$BL283)</f>
        <v>33.969033995287781</v>
      </c>
      <c r="AY283" s="60"/>
      <c r="AZ283" s="65">
        <f>IF(AX283,AX283/AX$287*100,0)</f>
        <v>31.778614158079467</v>
      </c>
      <c r="BA283" s="60"/>
      <c r="BB283" s="69">
        <v>0</v>
      </c>
      <c r="BC283" s="60"/>
      <c r="BD283" s="65">
        <f>(BB283/$BL283)</f>
        <v>0</v>
      </c>
      <c r="BE283" s="60"/>
      <c r="BF283" s="65">
        <f>IF(BD283,BD283/BD$287*100,0)</f>
        <v>0</v>
      </c>
      <c r="BG283" s="60"/>
      <c r="BH283" s="69">
        <f>(E283+K283+Q283+W283+AC283+AJ283+AP283+AV283+BB283)</f>
        <v>3229826</v>
      </c>
      <c r="BI283" s="60"/>
      <c r="BJ283" s="47">
        <v>36</v>
      </c>
      <c r="BK283" s="60"/>
      <c r="BL283" s="96">
        <v>2971</v>
      </c>
      <c r="BM283" s="60"/>
      <c r="BN283" s="96">
        <f>IF(E283,BL283,0)</f>
        <v>2971</v>
      </c>
      <c r="BO283" s="60"/>
      <c r="BP283" s="96">
        <f>IF(K283,BL283,0)</f>
        <v>0</v>
      </c>
      <c r="BQ283" s="60"/>
      <c r="BR283" s="96">
        <f>IF(Q283,BL283,0)</f>
        <v>2971</v>
      </c>
      <c r="BS283" s="60"/>
      <c r="BT283" s="96">
        <f>IF(W283,BL283,0)</f>
        <v>2971</v>
      </c>
      <c r="BU283" s="60"/>
      <c r="BV283" s="96">
        <f>IF(AC283,BL283,0)</f>
        <v>2971</v>
      </c>
      <c r="BW283" s="60"/>
      <c r="BX283" s="96">
        <f>IF(AJ283,BL283,0)</f>
        <v>0</v>
      </c>
      <c r="BY283" s="60"/>
      <c r="BZ283" s="96">
        <f>IF(AP283,BL283,0)</f>
        <v>2971</v>
      </c>
      <c r="CA283" s="60"/>
      <c r="CB283" s="96">
        <f>IF(AV283,BL283,0)</f>
        <v>2971</v>
      </c>
      <c r="CC283" s="60"/>
      <c r="CD283" s="96">
        <f>IF(BB283,$BL283,0)</f>
        <v>0</v>
      </c>
    </row>
    <row r="284" spans="1:82" ht="8.85" customHeight="1" x14ac:dyDescent="0.3">
      <c r="A284" s="47">
        <v>37</v>
      </c>
      <c r="B284" s="58"/>
      <c r="C284" s="47" t="s">
        <v>248</v>
      </c>
      <c r="D284" s="60"/>
      <c r="E284" s="69">
        <v>928758</v>
      </c>
      <c r="F284" s="60"/>
      <c r="G284" s="65">
        <f>(E284/$BL284)</f>
        <v>159.93766144308594</v>
      </c>
      <c r="H284" s="60"/>
      <c r="I284" s="65">
        <f>IF(G284,G284/G$287*100,0)</f>
        <v>72.266923039905521</v>
      </c>
      <c r="J284" s="60"/>
      <c r="K284" s="69">
        <v>0</v>
      </c>
      <c r="L284" s="60"/>
      <c r="M284" s="65">
        <f>(K284/$BL284)</f>
        <v>0</v>
      </c>
      <c r="N284" s="60"/>
      <c r="O284" s="65">
        <f>IF(M284,M284/M$287*100,0)</f>
        <v>0</v>
      </c>
      <c r="P284" s="60"/>
      <c r="Q284" s="69">
        <v>2126008</v>
      </c>
      <c r="R284" s="60"/>
      <c r="S284" s="65">
        <f>(Q284/$BL284)</f>
        <v>366.11124504907872</v>
      </c>
      <c r="T284" s="60"/>
      <c r="U284" s="65">
        <f>IF(S284,S284/S$287*100,0)</f>
        <v>92.983448315167621</v>
      </c>
      <c r="V284" s="60"/>
      <c r="W284" s="69">
        <v>1935084</v>
      </c>
      <c r="X284" s="60"/>
      <c r="Y284" s="65">
        <f>(W284/$BL284)</f>
        <v>333.23299466161529</v>
      </c>
      <c r="Z284" s="60"/>
      <c r="AA284" s="65">
        <f>IF(Y284,Y284/Y$287*100,0)</f>
        <v>91.695198874471757</v>
      </c>
      <c r="AB284" s="60"/>
      <c r="AC284" s="69">
        <v>4094</v>
      </c>
      <c r="AD284" s="60"/>
      <c r="AE284" s="65">
        <f>(AC284/$BL284)</f>
        <v>0.70501119338729124</v>
      </c>
      <c r="AF284" s="60"/>
      <c r="AG284" s="65">
        <f>IF(AE284,AE284/AE$287*100,0)</f>
        <v>18.111394420045123</v>
      </c>
      <c r="AH284" s="99"/>
      <c r="AI284" s="60"/>
      <c r="AJ284" s="69">
        <v>0</v>
      </c>
      <c r="AK284" s="60"/>
      <c r="AL284" s="65">
        <f>(AJ284/$BL284)</f>
        <v>0</v>
      </c>
      <c r="AM284" s="60"/>
      <c r="AN284" s="65">
        <f>IF(AL284,AL284/AL$287*100,0)</f>
        <v>0</v>
      </c>
      <c r="AO284" s="60"/>
      <c r="AP284" s="69">
        <v>287328</v>
      </c>
      <c r="AQ284" s="60"/>
      <c r="AR284" s="65">
        <f>(AP284/$BL284)</f>
        <v>49.479593593938347</v>
      </c>
      <c r="AS284" s="60"/>
      <c r="AT284" s="65">
        <f>IF(AR284,AR284/AR$287*100,0)</f>
        <v>43.331956646251882</v>
      </c>
      <c r="AU284" s="60"/>
      <c r="AV284" s="69">
        <v>412458</v>
      </c>
      <c r="AW284" s="60"/>
      <c r="AX284" s="65">
        <f>(AV284/$BL284)</f>
        <v>71.027725159290512</v>
      </c>
      <c r="AY284" s="60"/>
      <c r="AZ284" s="65">
        <f>IF(AX284,AX284/AX$287*100,0)</f>
        <v>66.447655611175833</v>
      </c>
      <c r="BA284" s="60"/>
      <c r="BB284" s="69">
        <v>0</v>
      </c>
      <c r="BC284" s="60"/>
      <c r="BD284" s="65">
        <f>(BB284/$BL284)</f>
        <v>0</v>
      </c>
      <c r="BE284" s="60"/>
      <c r="BF284" s="65">
        <f>IF(BD284,BD284/BD$287*100,0)</f>
        <v>0</v>
      </c>
      <c r="BG284" s="60"/>
      <c r="BH284" s="69">
        <f>(E284+K284+Q284+W284+AC284+AJ284+AP284+AV284+BB284)</f>
        <v>5693730</v>
      </c>
      <c r="BI284" s="60"/>
      <c r="BJ284" s="47">
        <v>37</v>
      </c>
      <c r="BK284" s="60"/>
      <c r="BL284" s="96">
        <v>5807</v>
      </c>
      <c r="BM284" s="60"/>
      <c r="BN284" s="96">
        <f>IF(E284,BL284,0)</f>
        <v>5807</v>
      </c>
      <c r="BO284" s="60"/>
      <c r="BP284" s="96">
        <f>IF(K284,BL284,0)</f>
        <v>0</v>
      </c>
      <c r="BQ284" s="60"/>
      <c r="BR284" s="96">
        <f>IF(Q284,BL284,0)</f>
        <v>5807</v>
      </c>
      <c r="BS284" s="60"/>
      <c r="BT284" s="96">
        <f>IF(W284,BL284,0)</f>
        <v>5807</v>
      </c>
      <c r="BU284" s="60"/>
      <c r="BV284" s="96">
        <f>IF(AC284,BL284,0)</f>
        <v>5807</v>
      </c>
      <c r="BW284" s="60"/>
      <c r="BX284" s="96">
        <f>IF(AJ284,BL284,0)</f>
        <v>0</v>
      </c>
      <c r="BY284" s="60"/>
      <c r="BZ284" s="96">
        <f>IF(AP284,BL284,0)</f>
        <v>5807</v>
      </c>
      <c r="CA284" s="60"/>
      <c r="CB284" s="96">
        <f>IF(AV284,BL284,0)</f>
        <v>5807</v>
      </c>
      <c r="CC284" s="60"/>
      <c r="CD284" s="96">
        <f>IF(BB284,$BL284,0)</f>
        <v>0</v>
      </c>
    </row>
    <row r="285" spans="1:82" ht="8.85" customHeight="1" x14ac:dyDescent="0.3">
      <c r="A285" s="73">
        <v>38</v>
      </c>
      <c r="B285" s="58"/>
      <c r="C285" s="47" t="s">
        <v>249</v>
      </c>
      <c r="D285" s="60"/>
      <c r="E285" s="74">
        <v>3980427</v>
      </c>
      <c r="F285" s="60"/>
      <c r="G285" s="65">
        <f>(E285/$BL285)</f>
        <v>481.60036297640653</v>
      </c>
      <c r="H285" s="60"/>
      <c r="I285" s="65">
        <f>IF(G285,G285/G$287*100,0)</f>
        <v>217.60838599976347</v>
      </c>
      <c r="J285" s="60"/>
      <c r="K285" s="74">
        <v>0</v>
      </c>
      <c r="L285" s="60"/>
      <c r="M285" s="70">
        <f t="shared" si="0"/>
        <v>0</v>
      </c>
      <c r="N285" s="60"/>
      <c r="O285" s="70">
        <f>IF(M285,M285/M$287*100,0)</f>
        <v>0</v>
      </c>
      <c r="P285" s="60"/>
      <c r="Q285" s="74">
        <v>6056908</v>
      </c>
      <c r="R285" s="60"/>
      <c r="S285" s="65">
        <f>(Q285/$BL285)</f>
        <v>732.83823351482158</v>
      </c>
      <c r="T285" s="60"/>
      <c r="U285" s="65">
        <f>IF(S285,S285/S$287*100,0)</f>
        <v>186.12328064457421</v>
      </c>
      <c r="V285" s="60"/>
      <c r="W285" s="74">
        <v>3628412</v>
      </c>
      <c r="X285" s="60"/>
      <c r="Y285" s="65">
        <f>(W285/$BL285)</f>
        <v>439.00931639443434</v>
      </c>
      <c r="Z285" s="60"/>
      <c r="AA285" s="65">
        <f>IF(Y285,Y285/Y$287*100,0)</f>
        <v>120.80150291063146</v>
      </c>
      <c r="AB285" s="60"/>
      <c r="AC285" s="74">
        <v>45301</v>
      </c>
      <c r="AD285" s="60"/>
      <c r="AE285" s="65">
        <f>(AC285/$BL285)</f>
        <v>5.4810647307924985</v>
      </c>
      <c r="AF285" s="60"/>
      <c r="AG285" s="65">
        <f>IF(AE285,AE285/AE$287*100,0)</f>
        <v>140.80588522890091</v>
      </c>
      <c r="AH285" s="99"/>
      <c r="AI285" s="60"/>
      <c r="AJ285" s="74">
        <v>0</v>
      </c>
      <c r="AK285" s="60"/>
      <c r="AL285" s="70">
        <f t="shared" si="1"/>
        <v>0</v>
      </c>
      <c r="AM285" s="60"/>
      <c r="AN285" s="70">
        <f>IF(AL285,AL285/AL$287*100,0)</f>
        <v>0</v>
      </c>
      <c r="AO285" s="60"/>
      <c r="AP285" s="74">
        <v>1748057</v>
      </c>
      <c r="AQ285" s="60"/>
      <c r="AR285" s="65">
        <f>(AP285/$BL285)</f>
        <v>211.50114942528737</v>
      </c>
      <c r="AS285" s="60"/>
      <c r="AT285" s="65">
        <f>IF(AR285,AR285/AR$287*100,0)</f>
        <v>185.22299743892302</v>
      </c>
      <c r="AU285" s="60"/>
      <c r="AV285" s="74">
        <v>1511172</v>
      </c>
      <c r="AW285" s="60"/>
      <c r="AX285" s="65">
        <f>(AV285/$BL285)</f>
        <v>182.83992740471868</v>
      </c>
      <c r="AY285" s="60"/>
      <c r="AZ285" s="65">
        <f>IF(AX285,AX285/AX$287*100,0)</f>
        <v>171.04988933426367</v>
      </c>
      <c r="BA285" s="60"/>
      <c r="BB285" s="74">
        <v>0</v>
      </c>
      <c r="BC285" s="60"/>
      <c r="BD285" s="70">
        <f t="shared" si="2"/>
        <v>0</v>
      </c>
      <c r="BE285" s="60"/>
      <c r="BF285" s="70">
        <f>IF(BD285,BD285/BD$287*100,0)</f>
        <v>0</v>
      </c>
      <c r="BG285" s="60"/>
      <c r="BH285" s="74">
        <f t="shared" si="3"/>
        <v>16970277</v>
      </c>
      <c r="BI285" s="60"/>
      <c r="BJ285" s="73">
        <v>38</v>
      </c>
      <c r="BK285" s="60"/>
      <c r="BL285" s="106">
        <v>8265</v>
      </c>
      <c r="BM285" s="60"/>
      <c r="BN285" s="106">
        <f t="shared" si="4"/>
        <v>8265</v>
      </c>
      <c r="BO285" s="60"/>
      <c r="BP285" s="106">
        <f t="shared" si="5"/>
        <v>0</v>
      </c>
      <c r="BQ285" s="60"/>
      <c r="BR285" s="106">
        <f t="shared" si="6"/>
        <v>8265</v>
      </c>
      <c r="BS285" s="60"/>
      <c r="BT285" s="106">
        <f t="shared" si="7"/>
        <v>8265</v>
      </c>
      <c r="BU285" s="60"/>
      <c r="BV285" s="106">
        <f t="shared" si="8"/>
        <v>8265</v>
      </c>
      <c r="BW285" s="60"/>
      <c r="BX285" s="106">
        <f t="shared" si="9"/>
        <v>0</v>
      </c>
      <c r="BY285" s="60"/>
      <c r="BZ285" s="106">
        <f t="shared" si="10"/>
        <v>8265</v>
      </c>
      <c r="CA285" s="60"/>
      <c r="CB285" s="106">
        <f t="shared" si="11"/>
        <v>8265</v>
      </c>
      <c r="CC285" s="60"/>
      <c r="CD285" s="106">
        <f t="shared" si="12"/>
        <v>0</v>
      </c>
    </row>
    <row r="286" spans="1:82" ht="8.85" customHeight="1" x14ac:dyDescent="0.3">
      <c r="A286" s="60"/>
      <c r="B286" s="60"/>
      <c r="D286" s="60"/>
      <c r="E286" s="60"/>
      <c r="F286" s="60"/>
      <c r="G286" s="60"/>
      <c r="H286" s="60"/>
      <c r="I286" s="60"/>
      <c r="J286" s="60"/>
      <c r="K286" s="60"/>
      <c r="L286" s="60"/>
      <c r="M286" s="60"/>
      <c r="N286" s="60"/>
      <c r="O286" s="60"/>
      <c r="Q286" s="60"/>
      <c r="R286" s="60"/>
      <c r="S286" s="60"/>
      <c r="T286" s="60"/>
      <c r="U286" s="60"/>
      <c r="W286" s="60"/>
      <c r="X286" s="60"/>
      <c r="Y286" s="60"/>
      <c r="Z286" s="60"/>
      <c r="AA286" s="60"/>
      <c r="AC286" s="60"/>
      <c r="AD286" s="60"/>
      <c r="AE286" s="60"/>
      <c r="AF286" s="60"/>
      <c r="AG286" s="60"/>
      <c r="AJ286" s="60"/>
      <c r="AK286" s="60"/>
      <c r="AL286" s="60"/>
      <c r="AM286" s="60"/>
      <c r="AN286" s="60"/>
      <c r="AP286" s="60"/>
      <c r="AQ286" s="60"/>
      <c r="AR286" s="60"/>
      <c r="AS286" s="60"/>
      <c r="AT286" s="60"/>
      <c r="AV286" s="60"/>
      <c r="AW286" s="60"/>
      <c r="AX286" s="60"/>
      <c r="AY286" s="60"/>
      <c r="AZ286" s="60"/>
      <c r="BB286" s="60"/>
      <c r="BC286" s="60"/>
      <c r="BD286" s="60"/>
      <c r="BE286" s="60"/>
      <c r="BF286" s="60"/>
      <c r="BH286" s="60"/>
      <c r="BJ286" s="60"/>
      <c r="BK286" s="60"/>
      <c r="BL286" s="92"/>
      <c r="BM286" s="60"/>
      <c r="BN286" s="92"/>
      <c r="BO286" s="92"/>
      <c r="BP286" s="92"/>
      <c r="BQ286" s="92"/>
      <c r="BR286" s="92"/>
      <c r="BS286" s="92"/>
      <c r="BT286" s="92"/>
      <c r="BU286" s="92"/>
      <c r="BV286" s="92"/>
      <c r="BW286" s="92"/>
      <c r="BX286" s="92"/>
      <c r="BY286" s="92"/>
      <c r="BZ286" s="92"/>
      <c r="CA286" s="92"/>
      <c r="CB286" s="92"/>
      <c r="CC286" s="92"/>
      <c r="CD286" s="92"/>
    </row>
    <row r="287" spans="1:82" ht="8.85" customHeight="1" x14ac:dyDescent="0.3">
      <c r="A287" s="73">
        <f>A285</f>
        <v>38</v>
      </c>
      <c r="B287" s="60"/>
      <c r="C287" s="58" t="s">
        <v>65</v>
      </c>
      <c r="D287" s="60"/>
      <c r="E287" s="75">
        <f>SUM(E241:E285)</f>
        <v>84044656</v>
      </c>
      <c r="F287" s="60"/>
      <c r="G287" s="78">
        <f>IF(E287=0,0,IF(ISNONTEXT(H287),E287/$BL287,E287/BN287))</f>
        <v>221.31516704366808</v>
      </c>
      <c r="H287" s="281"/>
      <c r="I287" s="70">
        <f>IF(G287,G287/G$287*100,0)</f>
        <v>100</v>
      </c>
      <c r="J287" s="60"/>
      <c r="K287" s="75">
        <f>SUM(K241:K285)</f>
        <v>3850</v>
      </c>
      <c r="L287" s="60"/>
      <c r="M287" s="78">
        <f>IF(K287=0,0,IF(ISNONTEXT(N287),K287/$BL287,K287/BP287))</f>
        <v>0.57833859095688744</v>
      </c>
      <c r="N287" s="109" t="s">
        <v>380</v>
      </c>
      <c r="O287" s="70">
        <f>IF(M287,M287/M$287*100,0)</f>
        <v>100</v>
      </c>
      <c r="P287" s="60"/>
      <c r="Q287" s="75">
        <f>SUM(Q241:Q285)</f>
        <v>149522430</v>
      </c>
      <c r="R287" s="60"/>
      <c r="S287" s="78">
        <f>Q287/BR287</f>
        <v>393.73808100571165</v>
      </c>
      <c r="T287" s="281"/>
      <c r="U287" s="70">
        <f>IF(S287,S287/S$287*100,0)</f>
        <v>100</v>
      </c>
      <c r="V287" s="60"/>
      <c r="W287" s="75">
        <f>SUM(W241:W285)</f>
        <v>138006749</v>
      </c>
      <c r="X287" s="60"/>
      <c r="Y287" s="78">
        <f>W287/BT287</f>
        <v>363.41378692880335</v>
      </c>
      <c r="Z287" s="281"/>
      <c r="AA287" s="70">
        <f>IF(Y287,Y287/Y$287*100,0)</f>
        <v>100</v>
      </c>
      <c r="AB287" s="60"/>
      <c r="AC287" s="75">
        <f>SUM(AC241:AC285)</f>
        <v>1269845</v>
      </c>
      <c r="AD287" s="60"/>
      <c r="AE287" s="78">
        <f>AC287/BV287</f>
        <v>3.8926389489205038</v>
      </c>
      <c r="AF287" s="109" t="s">
        <v>380</v>
      </c>
      <c r="AG287" s="70">
        <f>IF(AE287,AE287/AE$287*100,0)</f>
        <v>100</v>
      </c>
      <c r="AH287" s="99"/>
      <c r="AI287" s="60"/>
      <c r="AJ287" s="75">
        <f>SUM(AJ241:AJ285)</f>
        <v>20253443</v>
      </c>
      <c r="AK287" s="60"/>
      <c r="AL287" s="78">
        <f>AJ287/BX287</f>
        <v>2766.1080305927344</v>
      </c>
      <c r="AM287" s="109" t="s">
        <v>380</v>
      </c>
      <c r="AN287" s="70">
        <f>IF(AL287,AL287/AL$287*100,0)</f>
        <v>100</v>
      </c>
      <c r="AO287" s="60"/>
      <c r="AP287" s="75">
        <f>SUM(AP241:AP285)</f>
        <v>41000208</v>
      </c>
      <c r="AQ287" s="60"/>
      <c r="AR287" s="78">
        <f>AP287/BZ287</f>
        <v>114.18730522111842</v>
      </c>
      <c r="AS287" s="109" t="s">
        <v>380</v>
      </c>
      <c r="AT287" s="70">
        <f>IF(AR287,AR287/AR$287*100,0)</f>
        <v>100</v>
      </c>
      <c r="AU287" s="60"/>
      <c r="AV287" s="75">
        <f>SUM(AV241:AV285)</f>
        <v>40592628</v>
      </c>
      <c r="AW287" s="60"/>
      <c r="AX287" s="78">
        <f>IF(AV287=0,0,IF(ISNONTEXT(AY287),AV287/$BL287,AV287/CB287))</f>
        <v>106.89274814286203</v>
      </c>
      <c r="AY287" s="281"/>
      <c r="AZ287" s="70">
        <f>IF(AX287,AX287/AX$287*100,0)</f>
        <v>100</v>
      </c>
      <c r="BA287" s="60"/>
      <c r="BB287" s="75">
        <f>SUM(BB241:BB285)</f>
        <v>117874</v>
      </c>
      <c r="BC287" s="60"/>
      <c r="BD287" s="78">
        <f>IF(BB287=0,0,IF(ISNONTEXT(BE287),BB287/$BL287,BB287/CD287))</f>
        <v>30.162231320368473</v>
      </c>
      <c r="BE287" s="109" t="s">
        <v>380</v>
      </c>
      <c r="BF287" s="70">
        <f>IF(BD287,BD287/BD$287*100,0)</f>
        <v>100</v>
      </c>
      <c r="BG287" s="60"/>
      <c r="BH287" s="75">
        <f>SUM(BH241:BH285)</f>
        <v>474811683</v>
      </c>
      <c r="BI287" s="60"/>
      <c r="BJ287" s="73">
        <f>BJ285</f>
        <v>38</v>
      </c>
      <c r="BK287" s="60"/>
      <c r="BL287" s="106">
        <f>SUM(BL241:BL285)</f>
        <v>379751</v>
      </c>
      <c r="BM287" s="60"/>
      <c r="BN287" s="106">
        <f t="shared" ref="BN287:BT287" si="13">SUM(BN241:BN285)</f>
        <v>379751</v>
      </c>
      <c r="BO287" s="92">
        <f t="shared" si="13"/>
        <v>0</v>
      </c>
      <c r="BP287" s="106">
        <f t="shared" si="13"/>
        <v>6657</v>
      </c>
      <c r="BQ287" s="92">
        <f t="shared" si="13"/>
        <v>0</v>
      </c>
      <c r="BR287" s="106">
        <f t="shared" si="13"/>
        <v>379751</v>
      </c>
      <c r="BS287" s="92">
        <f t="shared" si="13"/>
        <v>0</v>
      </c>
      <c r="BT287" s="106">
        <f t="shared" si="13"/>
        <v>379751</v>
      </c>
      <c r="BU287" s="92"/>
      <c r="BV287" s="106">
        <f>SUM(BV241:BV285)</f>
        <v>326217</v>
      </c>
      <c r="BW287" s="92">
        <f>SUM(BW241:BW285)</f>
        <v>0</v>
      </c>
      <c r="BX287" s="106">
        <f>SUM(BX241:BX285)</f>
        <v>7322</v>
      </c>
      <c r="BY287" s="92"/>
      <c r="BZ287" s="106">
        <f>SUM(BZ241:BZ285)</f>
        <v>359061</v>
      </c>
      <c r="CA287" s="92"/>
      <c r="CB287" s="106">
        <f>SUM(CB241:CB285)</f>
        <v>379751</v>
      </c>
      <c r="CC287" s="92"/>
      <c r="CD287" s="106">
        <f>SUM(CD241:CD285)</f>
        <v>3908</v>
      </c>
    </row>
    <row r="288" spans="1:82" ht="8.85" customHeight="1" x14ac:dyDescent="0.3">
      <c r="A288" s="60"/>
      <c r="B288" s="60"/>
      <c r="D288" s="60"/>
      <c r="E288" s="60"/>
      <c r="F288" s="60"/>
      <c r="G288" s="60"/>
      <c r="H288" s="60"/>
      <c r="I288" s="60"/>
      <c r="J288" s="60"/>
      <c r="K288" s="92"/>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92"/>
      <c r="BM288" s="60"/>
      <c r="BN288" s="92"/>
      <c r="BO288" s="92"/>
      <c r="BP288" s="92"/>
      <c r="BQ288" s="92"/>
      <c r="BR288" s="92"/>
      <c r="BS288" s="92"/>
      <c r="BT288" s="92"/>
      <c r="BU288" s="92"/>
      <c r="BV288" s="92"/>
      <c r="BW288" s="92"/>
      <c r="BX288" s="92"/>
      <c r="BY288" s="92"/>
      <c r="BZ288" s="92"/>
      <c r="CA288" s="92"/>
      <c r="CB288" s="92"/>
      <c r="CC288" s="92"/>
      <c r="CD288" s="92"/>
    </row>
    <row r="289" spans="1:82" ht="12.6" thickBot="1" x14ac:dyDescent="0.35">
      <c r="A289" s="85">
        <f>(A60+A219+A287)</f>
        <v>171</v>
      </c>
      <c r="B289" s="60"/>
      <c r="C289" s="58" t="s">
        <v>250</v>
      </c>
      <c r="D289" s="60"/>
      <c r="E289" s="86">
        <f>(E60+E219+E287)</f>
        <v>1564315134</v>
      </c>
      <c r="F289" s="60"/>
      <c r="G289" s="78">
        <f>(E289/$BL289)</f>
        <v>174.78035730466559</v>
      </c>
      <c r="H289" s="60"/>
      <c r="I289" s="70"/>
      <c r="J289" s="60"/>
      <c r="K289" s="86">
        <f>(K60+K219+K287)</f>
        <v>589315661</v>
      </c>
      <c r="L289" s="60"/>
      <c r="M289" s="78">
        <f>(K289/$BP289)</f>
        <v>68.754388736293379</v>
      </c>
      <c r="N289" s="109" t="s">
        <v>380</v>
      </c>
      <c r="O289" s="70"/>
      <c r="P289" s="60"/>
      <c r="Q289" s="86">
        <f>(Q60+Q219+Q287)</f>
        <v>5764182006</v>
      </c>
      <c r="R289" s="60"/>
      <c r="S289" s="78">
        <f>(Q289/$BL289)</f>
        <v>644.02994555303212</v>
      </c>
      <c r="T289" s="60"/>
      <c r="U289" s="70"/>
      <c r="V289" s="60"/>
      <c r="W289" s="86">
        <f>(W60+W219+W287)</f>
        <v>2024776843</v>
      </c>
      <c r="X289" s="60"/>
      <c r="Y289" s="78">
        <f>(W289/$BL289)</f>
        <v>226.22757549934488</v>
      </c>
      <c r="Z289" s="60"/>
      <c r="AA289" s="70"/>
      <c r="AB289" s="60"/>
      <c r="AC289" s="86">
        <f>(AC60+AC219+AC287)</f>
        <v>3746874318</v>
      </c>
      <c r="AD289" s="60"/>
      <c r="AE289" s="78">
        <f>(AC289/$BV289)</f>
        <v>421.42910288827522</v>
      </c>
      <c r="AF289" s="109" t="s">
        <v>380</v>
      </c>
      <c r="AG289" s="70"/>
      <c r="AH289" s="99"/>
      <c r="AI289" s="60"/>
      <c r="AJ289" s="86">
        <f>(AJ60+AJ219+AJ287)</f>
        <v>17744005059</v>
      </c>
      <c r="AK289" s="60"/>
      <c r="AL289" s="78">
        <f>(AJ289/$BX289)</f>
        <v>2070.0002705325328</v>
      </c>
      <c r="AM289" s="109" t="s">
        <v>380</v>
      </c>
      <c r="AN289" s="70"/>
      <c r="AO289" s="60"/>
      <c r="AP289" s="86">
        <f>(AP60+AP219+AP287)</f>
        <v>987837963</v>
      </c>
      <c r="AQ289" s="60"/>
      <c r="AR289" s="78">
        <f>AP289/BZ289</f>
        <v>110.84625167685262</v>
      </c>
      <c r="AS289" s="109" t="s">
        <v>380</v>
      </c>
      <c r="AT289" s="70"/>
      <c r="AU289" s="60"/>
      <c r="AV289" s="86">
        <f>(AV60+AV219+AV287)</f>
        <v>1627887736</v>
      </c>
      <c r="AW289" s="60"/>
      <c r="AX289" s="78">
        <f>(AV289/$BL289)</f>
        <v>181.8833008553909</v>
      </c>
      <c r="AY289" s="60"/>
      <c r="AZ289" s="70"/>
      <c r="BA289" s="60"/>
      <c r="BB289" s="86">
        <f>(BB60+BB219+BB287)</f>
        <v>212272584</v>
      </c>
      <c r="BC289" s="60"/>
      <c r="BD289" s="78">
        <f>(BB289/$CD289)</f>
        <v>695.3145664777752</v>
      </c>
      <c r="BE289" s="109" t="s">
        <v>380</v>
      </c>
      <c r="BF289" s="70"/>
      <c r="BG289" s="60"/>
      <c r="BH289" s="86">
        <f>(BH60+BH219+BH287)</f>
        <v>34261467304</v>
      </c>
      <c r="BI289" s="60"/>
      <c r="BJ289" s="85">
        <f>(BJ60+BJ219+BJ287)</f>
        <v>171</v>
      </c>
      <c r="BK289" s="60"/>
      <c r="BL289" s="110">
        <f>(BL60+BL219+BL287)</f>
        <v>8950177</v>
      </c>
      <c r="BM289" s="60"/>
      <c r="BN289" s="110">
        <f>(BN60+BN219+BN287)</f>
        <v>8944411</v>
      </c>
      <c r="BO289" s="92">
        <f>($BL$60+$BL$219+BO287)</f>
        <v>8570426</v>
      </c>
      <c r="BP289" s="110">
        <f>(BP60+BP219+BP287)</f>
        <v>8571317</v>
      </c>
      <c r="BQ289" s="92">
        <f>($BL$60+$BL$219+BQ287)</f>
        <v>8570426</v>
      </c>
      <c r="BR289" s="110">
        <f>(BR60+BR219+BR287)</f>
        <v>8944411</v>
      </c>
      <c r="BS289" s="92">
        <f>($BL$60+$BL$219+BS287)</f>
        <v>8570426</v>
      </c>
      <c r="BT289" s="110">
        <f>(BT60+BT219+BT287)</f>
        <v>8944411</v>
      </c>
      <c r="BU289" s="92"/>
      <c r="BV289" s="110">
        <f>(BV60+BV219+BV287)</f>
        <v>8890877</v>
      </c>
      <c r="BW289" s="92">
        <f>($BL$60+$BL$219+BW287)</f>
        <v>8570426</v>
      </c>
      <c r="BX289" s="110">
        <f>(BX60+BX219+BX287)</f>
        <v>8571982</v>
      </c>
      <c r="BY289" s="92"/>
      <c r="BZ289" s="110">
        <f>(BZ60+BZ219+BZ287)</f>
        <v>8911785</v>
      </c>
      <c r="CA289" s="92"/>
      <c r="CB289" s="110">
        <f>(CB60+CB219+CB287)</f>
        <v>8944411</v>
      </c>
      <c r="CC289" s="92"/>
      <c r="CD289" s="110">
        <f>(CD60+CD219+CD287)</f>
        <v>305290</v>
      </c>
    </row>
    <row r="290" spans="1:82" ht="8.85" customHeight="1" thickTop="1" x14ac:dyDescent="0.3">
      <c r="A290" s="60"/>
      <c r="B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row>
    <row r="291" spans="1:82" ht="8.85" customHeight="1" x14ac:dyDescent="0.3">
      <c r="A291" s="60"/>
      <c r="B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row>
    <row r="292" spans="1:82" ht="11.7" customHeight="1" x14ac:dyDescent="0.3">
      <c r="A292" s="60"/>
      <c r="B292" s="60"/>
      <c r="C292" s="47" t="s">
        <v>251</v>
      </c>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row>
    <row r="293" spans="1:82" ht="8.85" customHeight="1" x14ac:dyDescent="0.3">
      <c r="A293" s="60"/>
      <c r="B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row>
    <row r="294" spans="1:82" ht="8.85" customHeight="1" x14ac:dyDescent="0.3">
      <c r="A294" s="60"/>
      <c r="B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row>
    <row r="295" spans="1:82" ht="5.7" customHeight="1" x14ac:dyDescent="0.3">
      <c r="A295" s="60"/>
      <c r="B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row>
    <row r="296" spans="1:82" ht="8.85" customHeight="1" x14ac:dyDescent="0.3">
      <c r="A296" s="60"/>
      <c r="B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row>
    <row r="297" spans="1:82" ht="8.85" customHeight="1" x14ac:dyDescent="0.3">
      <c r="A297" s="60"/>
      <c r="B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row>
    <row r="298" spans="1:82" ht="8.85" customHeight="1" x14ac:dyDescent="0.3">
      <c r="A298" s="60"/>
      <c r="B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row>
    <row r="299" spans="1:82" ht="8.85" customHeight="1" x14ac:dyDescent="0.3">
      <c r="A299" s="60"/>
      <c r="B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row>
    <row r="300" spans="1:82" ht="1.2" customHeight="1" x14ac:dyDescent="0.3">
      <c r="A300" s="60"/>
      <c r="B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row>
    <row r="301" spans="1:82" ht="2.25" hidden="1" customHeight="1" x14ac:dyDescent="0.3">
      <c r="A301" s="60"/>
      <c r="B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row>
    <row r="302" spans="1:82" ht="8.85" hidden="1" customHeight="1" x14ac:dyDescent="0.3">
      <c r="A302" s="60"/>
      <c r="B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row>
    <row r="303" spans="1:82" ht="8.85" customHeight="1" x14ac:dyDescent="0.3">
      <c r="A303" s="60"/>
      <c r="B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row>
    <row r="304" spans="1:82" s="46" customFormat="1" ht="10.5" customHeight="1" x14ac:dyDescent="0.3">
      <c r="A304" s="80" t="s">
        <v>387</v>
      </c>
      <c r="BK304" s="81" t="s">
        <v>388</v>
      </c>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ignoredErrors>
    <ignoredError sqref="A151 BK151 A227 BK227 A304 BK304" numberStoredAsText="1"/>
    <ignoredError sqref="BO289:BS289 BW28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FCE5-F1F5-4C3D-8C9F-33A1DFECB692}">
  <sheetPr transitionEvaluation="1" transitionEntry="1"/>
  <dimension ref="A1:BJ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0" customWidth="1"/>
    <col min="2" max="2" width="1.109375" style="10" customWidth="1"/>
    <col min="3" max="3" width="16.21875" style="10" customWidth="1"/>
    <col min="4" max="4" width="1.109375" style="10" customWidth="1"/>
    <col min="5" max="5" width="12.33203125" style="10" customWidth="1"/>
    <col min="6" max="6" width="1.44140625" style="10" customWidth="1"/>
    <col min="7" max="7" width="8.44140625" style="10" customWidth="1"/>
    <col min="8" max="8" width="1.44140625" style="10" customWidth="1"/>
    <col min="9" max="9" width="8.44140625" style="10" customWidth="1"/>
    <col min="10" max="10" width="1.44140625" style="10" customWidth="1"/>
    <col min="11" max="11" width="12.33203125" style="10" customWidth="1"/>
    <col min="12" max="12" width="1.44140625" style="10" customWidth="1"/>
    <col min="13" max="13" width="8.44140625" style="10" customWidth="1"/>
    <col min="14" max="14" width="1.44140625" style="10" customWidth="1"/>
    <col min="15" max="15" width="8.44140625" style="10" customWidth="1"/>
    <col min="16" max="16" width="1.44140625" style="10" customWidth="1"/>
    <col min="17" max="17" width="12.33203125" style="10" customWidth="1"/>
    <col min="18" max="18" width="1.44140625" style="10" customWidth="1"/>
    <col min="19" max="19" width="12.33203125" style="10" customWidth="1"/>
    <col min="20" max="20" width="1.44140625" style="10" customWidth="1"/>
    <col min="21" max="21" width="10" style="10" customWidth="1"/>
    <col min="22" max="22" width="1.44140625" style="10" customWidth="1"/>
    <col min="23" max="23" width="10" style="10" customWidth="1"/>
    <col min="24" max="24" width="1.44140625" style="10" customWidth="1"/>
    <col min="25" max="25" width="10" style="10" customWidth="1"/>
    <col min="26" max="26" width="1.44140625" style="10" customWidth="1"/>
    <col min="27" max="27" width="9.21875" style="10" customWidth="1"/>
    <col min="28" max="29" width="2.21875" style="10" customWidth="1"/>
    <col min="30" max="30" width="13.109375" style="10" customWidth="1"/>
    <col min="31" max="31" width="1.44140625" style="10" customWidth="1"/>
    <col min="32" max="32" width="13.109375" style="10" customWidth="1"/>
    <col min="33" max="33" width="1.44140625" style="10" customWidth="1"/>
    <col min="34" max="34" width="8.44140625" style="10" customWidth="1"/>
    <col min="35" max="35" width="1.44140625" style="10" customWidth="1"/>
    <col min="36" max="36" width="8.44140625" style="10" customWidth="1"/>
    <col min="37" max="37" width="2.21875" style="10" customWidth="1"/>
    <col min="38" max="38" width="13.109375" style="10" customWidth="1"/>
    <col min="39" max="39" width="2.21875" style="10" customWidth="1"/>
    <col min="40" max="40" width="13.109375" style="10" customWidth="1"/>
    <col min="41" max="41" width="1.44140625" style="10" customWidth="1"/>
    <col min="42" max="42" width="10" style="10" customWidth="1"/>
    <col min="43" max="43" width="2.21875" style="10" customWidth="1"/>
    <col min="44" max="44" width="11.5546875" style="10" customWidth="1"/>
    <col min="45" max="45" width="1.44140625" style="10" customWidth="1"/>
    <col min="46" max="46" width="9.21875" style="10" customWidth="1"/>
    <col min="47" max="47" width="2.21875" style="10" customWidth="1"/>
    <col min="48" max="48" width="11.5546875" style="10" customWidth="1"/>
    <col min="49" max="49" width="1.44140625" style="10" customWidth="1"/>
    <col min="50" max="50" width="9.21875" style="10" customWidth="1"/>
    <col min="51" max="51" width="2.21875" style="10" customWidth="1"/>
    <col min="52" max="52" width="12.33203125" style="10" customWidth="1"/>
    <col min="53" max="53" width="2.21875" style="10" customWidth="1"/>
    <col min="54" max="54" width="4.5546875" style="10" customWidth="1"/>
    <col min="55" max="55" width="1.44140625" style="10" customWidth="1"/>
    <col min="56" max="56" width="8.44140625" style="10" hidden="1" customWidth="1"/>
    <col min="57" max="57" width="1.44140625" style="10" hidden="1" customWidth="1"/>
    <col min="58" max="58" width="11.5546875" style="10" hidden="1" customWidth="1"/>
    <col min="59" max="59" width="1.44140625" style="10" hidden="1" customWidth="1"/>
    <col min="60" max="60" width="11.5546875" style="10" hidden="1" customWidth="1"/>
    <col min="61" max="61" width="1.44140625" style="10" hidden="1" customWidth="1"/>
    <col min="62" max="62" width="11.5546875" style="10" hidden="1" customWidth="1"/>
    <col min="63" max="256" width="11.5546875" style="10"/>
    <col min="257" max="257" width="4.5546875" style="10" customWidth="1"/>
    <col min="258" max="258" width="1.109375" style="10" customWidth="1"/>
    <col min="259" max="259" width="16.21875" style="10" customWidth="1"/>
    <col min="260" max="260" width="1.109375" style="10" customWidth="1"/>
    <col min="261" max="261" width="12.33203125" style="10" customWidth="1"/>
    <col min="262" max="262" width="1.44140625" style="10" customWidth="1"/>
    <col min="263" max="263" width="8.44140625" style="10" customWidth="1"/>
    <col min="264" max="264" width="1.44140625" style="10" customWidth="1"/>
    <col min="265" max="265" width="8.44140625" style="10" customWidth="1"/>
    <col min="266" max="266" width="1.44140625" style="10" customWidth="1"/>
    <col min="267" max="267" width="12.33203125" style="10" customWidth="1"/>
    <col min="268" max="268" width="1.44140625" style="10" customWidth="1"/>
    <col min="269" max="269" width="8.44140625" style="10" customWidth="1"/>
    <col min="270" max="270" width="1.44140625" style="10" customWidth="1"/>
    <col min="271" max="271" width="8.44140625" style="10" customWidth="1"/>
    <col min="272" max="272" width="1.44140625" style="10" customWidth="1"/>
    <col min="273" max="273" width="12.33203125" style="10" customWidth="1"/>
    <col min="274" max="274" width="1.44140625" style="10" customWidth="1"/>
    <col min="275" max="275" width="12.33203125" style="10" customWidth="1"/>
    <col min="276" max="276" width="1.44140625" style="10" customWidth="1"/>
    <col min="277" max="277" width="10" style="10" customWidth="1"/>
    <col min="278" max="278" width="1.44140625" style="10" customWidth="1"/>
    <col min="279" max="279" width="10" style="10" customWidth="1"/>
    <col min="280" max="280" width="1.44140625" style="10" customWidth="1"/>
    <col min="281" max="281" width="10" style="10" customWidth="1"/>
    <col min="282" max="282" width="1.44140625" style="10" customWidth="1"/>
    <col min="283" max="283" width="9.21875" style="10" customWidth="1"/>
    <col min="284" max="285" width="2.21875" style="10" customWidth="1"/>
    <col min="286" max="286" width="13.109375" style="10" customWidth="1"/>
    <col min="287" max="287" width="1.44140625" style="10" customWidth="1"/>
    <col min="288" max="288" width="13.109375" style="10" customWidth="1"/>
    <col min="289" max="289" width="1.44140625" style="10" customWidth="1"/>
    <col min="290" max="290" width="8.44140625" style="10" customWidth="1"/>
    <col min="291" max="291" width="1.44140625" style="10" customWidth="1"/>
    <col min="292" max="292" width="8.44140625" style="10" customWidth="1"/>
    <col min="293" max="293" width="2.21875" style="10" customWidth="1"/>
    <col min="294" max="294" width="13.109375" style="10" customWidth="1"/>
    <col min="295" max="295" width="2.21875" style="10" customWidth="1"/>
    <col min="296" max="296" width="13.109375" style="10" customWidth="1"/>
    <col min="297" max="297" width="1.44140625" style="10" customWidth="1"/>
    <col min="298" max="298" width="10" style="10" customWidth="1"/>
    <col min="299" max="299" width="2.21875" style="10" customWidth="1"/>
    <col min="300" max="300" width="11.5546875" style="10"/>
    <col min="301" max="301" width="1.44140625" style="10" customWidth="1"/>
    <col min="302" max="302" width="9.21875" style="10" customWidth="1"/>
    <col min="303" max="303" width="2.21875" style="10" customWidth="1"/>
    <col min="304" max="304" width="11.5546875" style="10"/>
    <col min="305" max="305" width="1.44140625" style="10" customWidth="1"/>
    <col min="306" max="306" width="9.21875" style="10" customWidth="1"/>
    <col min="307" max="307" width="2.21875" style="10" customWidth="1"/>
    <col min="308" max="308" width="12.33203125" style="10" customWidth="1"/>
    <col min="309" max="309" width="2.21875" style="10" customWidth="1"/>
    <col min="310" max="310" width="4.5546875" style="10" customWidth="1"/>
    <col min="311" max="311" width="1.44140625" style="10" customWidth="1"/>
    <col min="312" max="312" width="8.44140625" style="10" customWidth="1"/>
    <col min="313" max="313" width="1.44140625" style="10" customWidth="1"/>
    <col min="314" max="314" width="11.5546875" style="10"/>
    <col min="315" max="315" width="1.44140625" style="10" customWidth="1"/>
    <col min="316" max="316" width="11.5546875" style="10"/>
    <col min="317" max="317" width="1.44140625" style="10" customWidth="1"/>
    <col min="318" max="512" width="11.5546875" style="10"/>
    <col min="513" max="513" width="4.5546875" style="10" customWidth="1"/>
    <col min="514" max="514" width="1.109375" style="10" customWidth="1"/>
    <col min="515" max="515" width="16.21875" style="10" customWidth="1"/>
    <col min="516" max="516" width="1.109375" style="10" customWidth="1"/>
    <col min="517" max="517" width="12.33203125" style="10" customWidth="1"/>
    <col min="518" max="518" width="1.44140625" style="10" customWidth="1"/>
    <col min="519" max="519" width="8.44140625" style="10" customWidth="1"/>
    <col min="520" max="520" width="1.44140625" style="10" customWidth="1"/>
    <col min="521" max="521" width="8.44140625" style="10" customWidth="1"/>
    <col min="522" max="522" width="1.44140625" style="10" customWidth="1"/>
    <col min="523" max="523" width="12.33203125" style="10" customWidth="1"/>
    <col min="524" max="524" width="1.44140625" style="10" customWidth="1"/>
    <col min="525" max="525" width="8.44140625" style="10" customWidth="1"/>
    <col min="526" max="526" width="1.44140625" style="10" customWidth="1"/>
    <col min="527" max="527" width="8.44140625" style="10" customWidth="1"/>
    <col min="528" max="528" width="1.44140625" style="10" customWidth="1"/>
    <col min="529" max="529" width="12.33203125" style="10" customWidth="1"/>
    <col min="530" max="530" width="1.44140625" style="10" customWidth="1"/>
    <col min="531" max="531" width="12.33203125" style="10" customWidth="1"/>
    <col min="532" max="532" width="1.44140625" style="10" customWidth="1"/>
    <col min="533" max="533" width="10" style="10" customWidth="1"/>
    <col min="534" max="534" width="1.44140625" style="10" customWidth="1"/>
    <col min="535" max="535" width="10" style="10" customWidth="1"/>
    <col min="536" max="536" width="1.44140625" style="10" customWidth="1"/>
    <col min="537" max="537" width="10" style="10" customWidth="1"/>
    <col min="538" max="538" width="1.44140625" style="10" customWidth="1"/>
    <col min="539" max="539" width="9.21875" style="10" customWidth="1"/>
    <col min="540" max="541" width="2.21875" style="10" customWidth="1"/>
    <col min="542" max="542" width="13.109375" style="10" customWidth="1"/>
    <col min="543" max="543" width="1.44140625" style="10" customWidth="1"/>
    <col min="544" max="544" width="13.109375" style="10" customWidth="1"/>
    <col min="545" max="545" width="1.44140625" style="10" customWidth="1"/>
    <col min="546" max="546" width="8.44140625" style="10" customWidth="1"/>
    <col min="547" max="547" width="1.44140625" style="10" customWidth="1"/>
    <col min="548" max="548" width="8.44140625" style="10" customWidth="1"/>
    <col min="549" max="549" width="2.21875" style="10" customWidth="1"/>
    <col min="550" max="550" width="13.109375" style="10" customWidth="1"/>
    <col min="551" max="551" width="2.21875" style="10" customWidth="1"/>
    <col min="552" max="552" width="13.109375" style="10" customWidth="1"/>
    <col min="553" max="553" width="1.44140625" style="10" customWidth="1"/>
    <col min="554" max="554" width="10" style="10" customWidth="1"/>
    <col min="555" max="555" width="2.21875" style="10" customWidth="1"/>
    <col min="556" max="556" width="11.5546875" style="10"/>
    <col min="557" max="557" width="1.44140625" style="10" customWidth="1"/>
    <col min="558" max="558" width="9.21875" style="10" customWidth="1"/>
    <col min="559" max="559" width="2.21875" style="10" customWidth="1"/>
    <col min="560" max="560" width="11.5546875" style="10"/>
    <col min="561" max="561" width="1.44140625" style="10" customWidth="1"/>
    <col min="562" max="562" width="9.21875" style="10" customWidth="1"/>
    <col min="563" max="563" width="2.21875" style="10" customWidth="1"/>
    <col min="564" max="564" width="12.33203125" style="10" customWidth="1"/>
    <col min="565" max="565" width="2.21875" style="10" customWidth="1"/>
    <col min="566" max="566" width="4.5546875" style="10" customWidth="1"/>
    <col min="567" max="567" width="1.44140625" style="10" customWidth="1"/>
    <col min="568" max="568" width="8.44140625" style="10" customWidth="1"/>
    <col min="569" max="569" width="1.44140625" style="10" customWidth="1"/>
    <col min="570" max="570" width="11.5546875" style="10"/>
    <col min="571" max="571" width="1.44140625" style="10" customWidth="1"/>
    <col min="572" max="572" width="11.5546875" style="10"/>
    <col min="573" max="573" width="1.44140625" style="10" customWidth="1"/>
    <col min="574" max="768" width="11.5546875" style="10"/>
    <col min="769" max="769" width="4.5546875" style="10" customWidth="1"/>
    <col min="770" max="770" width="1.109375" style="10" customWidth="1"/>
    <col min="771" max="771" width="16.21875" style="10" customWidth="1"/>
    <col min="772" max="772" width="1.109375" style="10" customWidth="1"/>
    <col min="773" max="773" width="12.33203125" style="10" customWidth="1"/>
    <col min="774" max="774" width="1.44140625" style="10" customWidth="1"/>
    <col min="775" max="775" width="8.44140625" style="10" customWidth="1"/>
    <col min="776" max="776" width="1.44140625" style="10" customWidth="1"/>
    <col min="777" max="777" width="8.44140625" style="10" customWidth="1"/>
    <col min="778" max="778" width="1.44140625" style="10" customWidth="1"/>
    <col min="779" max="779" width="12.33203125" style="10" customWidth="1"/>
    <col min="780" max="780" width="1.44140625" style="10" customWidth="1"/>
    <col min="781" max="781" width="8.44140625" style="10" customWidth="1"/>
    <col min="782" max="782" width="1.44140625" style="10" customWidth="1"/>
    <col min="783" max="783" width="8.44140625" style="10" customWidth="1"/>
    <col min="784" max="784" width="1.44140625" style="10" customWidth="1"/>
    <col min="785" max="785" width="12.33203125" style="10" customWidth="1"/>
    <col min="786" max="786" width="1.44140625" style="10" customWidth="1"/>
    <col min="787" max="787" width="12.33203125" style="10" customWidth="1"/>
    <col min="788" max="788" width="1.44140625" style="10" customWidth="1"/>
    <col min="789" max="789" width="10" style="10" customWidth="1"/>
    <col min="790" max="790" width="1.44140625" style="10" customWidth="1"/>
    <col min="791" max="791" width="10" style="10" customWidth="1"/>
    <col min="792" max="792" width="1.44140625" style="10" customWidth="1"/>
    <col min="793" max="793" width="10" style="10" customWidth="1"/>
    <col min="794" max="794" width="1.44140625" style="10" customWidth="1"/>
    <col min="795" max="795" width="9.21875" style="10" customWidth="1"/>
    <col min="796" max="797" width="2.21875" style="10" customWidth="1"/>
    <col min="798" max="798" width="13.109375" style="10" customWidth="1"/>
    <col min="799" max="799" width="1.44140625" style="10" customWidth="1"/>
    <col min="800" max="800" width="13.109375" style="10" customWidth="1"/>
    <col min="801" max="801" width="1.44140625" style="10" customWidth="1"/>
    <col min="802" max="802" width="8.44140625" style="10" customWidth="1"/>
    <col min="803" max="803" width="1.44140625" style="10" customWidth="1"/>
    <col min="804" max="804" width="8.44140625" style="10" customWidth="1"/>
    <col min="805" max="805" width="2.21875" style="10" customWidth="1"/>
    <col min="806" max="806" width="13.109375" style="10" customWidth="1"/>
    <col min="807" max="807" width="2.21875" style="10" customWidth="1"/>
    <col min="808" max="808" width="13.109375" style="10" customWidth="1"/>
    <col min="809" max="809" width="1.44140625" style="10" customWidth="1"/>
    <col min="810" max="810" width="10" style="10" customWidth="1"/>
    <col min="811" max="811" width="2.21875" style="10" customWidth="1"/>
    <col min="812" max="812" width="11.5546875" style="10"/>
    <col min="813" max="813" width="1.44140625" style="10" customWidth="1"/>
    <col min="814" max="814" width="9.21875" style="10" customWidth="1"/>
    <col min="815" max="815" width="2.21875" style="10" customWidth="1"/>
    <col min="816" max="816" width="11.5546875" style="10"/>
    <col min="817" max="817" width="1.44140625" style="10" customWidth="1"/>
    <col min="818" max="818" width="9.21875" style="10" customWidth="1"/>
    <col min="819" max="819" width="2.21875" style="10" customWidth="1"/>
    <col min="820" max="820" width="12.33203125" style="10" customWidth="1"/>
    <col min="821" max="821" width="2.21875" style="10" customWidth="1"/>
    <col min="822" max="822" width="4.5546875" style="10" customWidth="1"/>
    <col min="823" max="823" width="1.44140625" style="10" customWidth="1"/>
    <col min="824" max="824" width="8.44140625" style="10" customWidth="1"/>
    <col min="825" max="825" width="1.44140625" style="10" customWidth="1"/>
    <col min="826" max="826" width="11.5546875" style="10"/>
    <col min="827" max="827" width="1.44140625" style="10" customWidth="1"/>
    <col min="828" max="828" width="11.5546875" style="10"/>
    <col min="829" max="829" width="1.44140625" style="10" customWidth="1"/>
    <col min="830" max="1024" width="11.5546875" style="10"/>
    <col min="1025" max="1025" width="4.5546875" style="10" customWidth="1"/>
    <col min="1026" max="1026" width="1.109375" style="10" customWidth="1"/>
    <col min="1027" max="1027" width="16.21875" style="10" customWidth="1"/>
    <col min="1028" max="1028" width="1.109375" style="10" customWidth="1"/>
    <col min="1029" max="1029" width="12.33203125" style="10" customWidth="1"/>
    <col min="1030" max="1030" width="1.44140625" style="10" customWidth="1"/>
    <col min="1031" max="1031" width="8.44140625" style="10" customWidth="1"/>
    <col min="1032" max="1032" width="1.44140625" style="10" customWidth="1"/>
    <col min="1033" max="1033" width="8.44140625" style="10" customWidth="1"/>
    <col min="1034" max="1034" width="1.44140625" style="10" customWidth="1"/>
    <col min="1035" max="1035" width="12.33203125" style="10" customWidth="1"/>
    <col min="1036" max="1036" width="1.44140625" style="10" customWidth="1"/>
    <col min="1037" max="1037" width="8.44140625" style="10" customWidth="1"/>
    <col min="1038" max="1038" width="1.44140625" style="10" customWidth="1"/>
    <col min="1039" max="1039" width="8.44140625" style="10" customWidth="1"/>
    <col min="1040" max="1040" width="1.44140625" style="10" customWidth="1"/>
    <col min="1041" max="1041" width="12.33203125" style="10" customWidth="1"/>
    <col min="1042" max="1042" width="1.44140625" style="10" customWidth="1"/>
    <col min="1043" max="1043" width="12.33203125" style="10" customWidth="1"/>
    <col min="1044" max="1044" width="1.44140625" style="10" customWidth="1"/>
    <col min="1045" max="1045" width="10" style="10" customWidth="1"/>
    <col min="1046" max="1046" width="1.44140625" style="10" customWidth="1"/>
    <col min="1047" max="1047" width="10" style="10" customWidth="1"/>
    <col min="1048" max="1048" width="1.44140625" style="10" customWidth="1"/>
    <col min="1049" max="1049" width="10" style="10" customWidth="1"/>
    <col min="1050" max="1050" width="1.44140625" style="10" customWidth="1"/>
    <col min="1051" max="1051" width="9.21875" style="10" customWidth="1"/>
    <col min="1052" max="1053" width="2.21875" style="10" customWidth="1"/>
    <col min="1054" max="1054" width="13.109375" style="10" customWidth="1"/>
    <col min="1055" max="1055" width="1.44140625" style="10" customWidth="1"/>
    <col min="1056" max="1056" width="13.109375" style="10" customWidth="1"/>
    <col min="1057" max="1057" width="1.44140625" style="10" customWidth="1"/>
    <col min="1058" max="1058" width="8.44140625" style="10" customWidth="1"/>
    <col min="1059" max="1059" width="1.44140625" style="10" customWidth="1"/>
    <col min="1060" max="1060" width="8.44140625" style="10" customWidth="1"/>
    <col min="1061" max="1061" width="2.21875" style="10" customWidth="1"/>
    <col min="1062" max="1062" width="13.109375" style="10" customWidth="1"/>
    <col min="1063" max="1063" width="2.21875" style="10" customWidth="1"/>
    <col min="1064" max="1064" width="13.109375" style="10" customWidth="1"/>
    <col min="1065" max="1065" width="1.44140625" style="10" customWidth="1"/>
    <col min="1066" max="1066" width="10" style="10" customWidth="1"/>
    <col min="1067" max="1067" width="2.21875" style="10" customWidth="1"/>
    <col min="1068" max="1068" width="11.5546875" style="10"/>
    <col min="1069" max="1069" width="1.44140625" style="10" customWidth="1"/>
    <col min="1070" max="1070" width="9.21875" style="10" customWidth="1"/>
    <col min="1071" max="1071" width="2.21875" style="10" customWidth="1"/>
    <col min="1072" max="1072" width="11.5546875" style="10"/>
    <col min="1073" max="1073" width="1.44140625" style="10" customWidth="1"/>
    <col min="1074" max="1074" width="9.21875" style="10" customWidth="1"/>
    <col min="1075" max="1075" width="2.21875" style="10" customWidth="1"/>
    <col min="1076" max="1076" width="12.33203125" style="10" customWidth="1"/>
    <col min="1077" max="1077" width="2.21875" style="10" customWidth="1"/>
    <col min="1078" max="1078" width="4.5546875" style="10" customWidth="1"/>
    <col min="1079" max="1079" width="1.44140625" style="10" customWidth="1"/>
    <col min="1080" max="1080" width="8.44140625" style="10" customWidth="1"/>
    <col min="1081" max="1081" width="1.44140625" style="10" customWidth="1"/>
    <col min="1082" max="1082" width="11.5546875" style="10"/>
    <col min="1083" max="1083" width="1.44140625" style="10" customWidth="1"/>
    <col min="1084" max="1084" width="11.5546875" style="10"/>
    <col min="1085" max="1085" width="1.44140625" style="10" customWidth="1"/>
    <col min="1086" max="1280" width="11.5546875" style="10"/>
    <col min="1281" max="1281" width="4.5546875" style="10" customWidth="1"/>
    <col min="1282" max="1282" width="1.109375" style="10" customWidth="1"/>
    <col min="1283" max="1283" width="16.21875" style="10" customWidth="1"/>
    <col min="1284" max="1284" width="1.109375" style="10" customWidth="1"/>
    <col min="1285" max="1285" width="12.33203125" style="10" customWidth="1"/>
    <col min="1286" max="1286" width="1.44140625" style="10" customWidth="1"/>
    <col min="1287" max="1287" width="8.44140625" style="10" customWidth="1"/>
    <col min="1288" max="1288" width="1.44140625" style="10" customWidth="1"/>
    <col min="1289" max="1289" width="8.44140625" style="10" customWidth="1"/>
    <col min="1290" max="1290" width="1.44140625" style="10" customWidth="1"/>
    <col min="1291" max="1291" width="12.33203125" style="10" customWidth="1"/>
    <col min="1292" max="1292" width="1.44140625" style="10" customWidth="1"/>
    <col min="1293" max="1293" width="8.44140625" style="10" customWidth="1"/>
    <col min="1294" max="1294" width="1.44140625" style="10" customWidth="1"/>
    <col min="1295" max="1295" width="8.44140625" style="10" customWidth="1"/>
    <col min="1296" max="1296" width="1.44140625" style="10" customWidth="1"/>
    <col min="1297" max="1297" width="12.33203125" style="10" customWidth="1"/>
    <col min="1298" max="1298" width="1.44140625" style="10" customWidth="1"/>
    <col min="1299" max="1299" width="12.33203125" style="10" customWidth="1"/>
    <col min="1300" max="1300" width="1.44140625" style="10" customWidth="1"/>
    <col min="1301" max="1301" width="10" style="10" customWidth="1"/>
    <col min="1302" max="1302" width="1.44140625" style="10" customWidth="1"/>
    <col min="1303" max="1303" width="10" style="10" customWidth="1"/>
    <col min="1304" max="1304" width="1.44140625" style="10" customWidth="1"/>
    <col min="1305" max="1305" width="10" style="10" customWidth="1"/>
    <col min="1306" max="1306" width="1.44140625" style="10" customWidth="1"/>
    <col min="1307" max="1307" width="9.21875" style="10" customWidth="1"/>
    <col min="1308" max="1309" width="2.21875" style="10" customWidth="1"/>
    <col min="1310" max="1310" width="13.109375" style="10" customWidth="1"/>
    <col min="1311" max="1311" width="1.44140625" style="10" customWidth="1"/>
    <col min="1312" max="1312" width="13.109375" style="10" customWidth="1"/>
    <col min="1313" max="1313" width="1.44140625" style="10" customWidth="1"/>
    <col min="1314" max="1314" width="8.44140625" style="10" customWidth="1"/>
    <col min="1315" max="1315" width="1.44140625" style="10" customWidth="1"/>
    <col min="1316" max="1316" width="8.44140625" style="10" customWidth="1"/>
    <col min="1317" max="1317" width="2.21875" style="10" customWidth="1"/>
    <col min="1318" max="1318" width="13.109375" style="10" customWidth="1"/>
    <col min="1319" max="1319" width="2.21875" style="10" customWidth="1"/>
    <col min="1320" max="1320" width="13.109375" style="10" customWidth="1"/>
    <col min="1321" max="1321" width="1.44140625" style="10" customWidth="1"/>
    <col min="1322" max="1322" width="10" style="10" customWidth="1"/>
    <col min="1323" max="1323" width="2.21875" style="10" customWidth="1"/>
    <col min="1324" max="1324" width="11.5546875" style="10"/>
    <col min="1325" max="1325" width="1.44140625" style="10" customWidth="1"/>
    <col min="1326" max="1326" width="9.21875" style="10" customWidth="1"/>
    <col min="1327" max="1327" width="2.21875" style="10" customWidth="1"/>
    <col min="1328" max="1328" width="11.5546875" style="10"/>
    <col min="1329" max="1329" width="1.44140625" style="10" customWidth="1"/>
    <col min="1330" max="1330" width="9.21875" style="10" customWidth="1"/>
    <col min="1331" max="1331" width="2.21875" style="10" customWidth="1"/>
    <col min="1332" max="1332" width="12.33203125" style="10" customWidth="1"/>
    <col min="1333" max="1333" width="2.21875" style="10" customWidth="1"/>
    <col min="1334" max="1334" width="4.5546875" style="10" customWidth="1"/>
    <col min="1335" max="1335" width="1.44140625" style="10" customWidth="1"/>
    <col min="1336" max="1336" width="8.44140625" style="10" customWidth="1"/>
    <col min="1337" max="1337" width="1.44140625" style="10" customWidth="1"/>
    <col min="1338" max="1338" width="11.5546875" style="10"/>
    <col min="1339" max="1339" width="1.44140625" style="10" customWidth="1"/>
    <col min="1340" max="1340" width="11.5546875" style="10"/>
    <col min="1341" max="1341" width="1.44140625" style="10" customWidth="1"/>
    <col min="1342" max="1536" width="11.5546875" style="10"/>
    <col min="1537" max="1537" width="4.5546875" style="10" customWidth="1"/>
    <col min="1538" max="1538" width="1.109375" style="10" customWidth="1"/>
    <col min="1539" max="1539" width="16.21875" style="10" customWidth="1"/>
    <col min="1540" max="1540" width="1.109375" style="10" customWidth="1"/>
    <col min="1541" max="1541" width="12.33203125" style="10" customWidth="1"/>
    <col min="1542" max="1542" width="1.44140625" style="10" customWidth="1"/>
    <col min="1543" max="1543" width="8.44140625" style="10" customWidth="1"/>
    <col min="1544" max="1544" width="1.44140625" style="10" customWidth="1"/>
    <col min="1545" max="1545" width="8.44140625" style="10" customWidth="1"/>
    <col min="1546" max="1546" width="1.44140625" style="10" customWidth="1"/>
    <col min="1547" max="1547" width="12.33203125" style="10" customWidth="1"/>
    <col min="1548" max="1548" width="1.44140625" style="10" customWidth="1"/>
    <col min="1549" max="1549" width="8.44140625" style="10" customWidth="1"/>
    <col min="1550" max="1550" width="1.44140625" style="10" customWidth="1"/>
    <col min="1551" max="1551" width="8.44140625" style="10" customWidth="1"/>
    <col min="1552" max="1552" width="1.44140625" style="10" customWidth="1"/>
    <col min="1553" max="1553" width="12.33203125" style="10" customWidth="1"/>
    <col min="1554" max="1554" width="1.44140625" style="10" customWidth="1"/>
    <col min="1555" max="1555" width="12.33203125" style="10" customWidth="1"/>
    <col min="1556" max="1556" width="1.44140625" style="10" customWidth="1"/>
    <col min="1557" max="1557" width="10" style="10" customWidth="1"/>
    <col min="1558" max="1558" width="1.44140625" style="10" customWidth="1"/>
    <col min="1559" max="1559" width="10" style="10" customWidth="1"/>
    <col min="1560" max="1560" width="1.44140625" style="10" customWidth="1"/>
    <col min="1561" max="1561" width="10" style="10" customWidth="1"/>
    <col min="1562" max="1562" width="1.44140625" style="10" customWidth="1"/>
    <col min="1563" max="1563" width="9.21875" style="10" customWidth="1"/>
    <col min="1564" max="1565" width="2.21875" style="10" customWidth="1"/>
    <col min="1566" max="1566" width="13.109375" style="10" customWidth="1"/>
    <col min="1567" max="1567" width="1.44140625" style="10" customWidth="1"/>
    <col min="1568" max="1568" width="13.109375" style="10" customWidth="1"/>
    <col min="1569" max="1569" width="1.44140625" style="10" customWidth="1"/>
    <col min="1570" max="1570" width="8.44140625" style="10" customWidth="1"/>
    <col min="1571" max="1571" width="1.44140625" style="10" customWidth="1"/>
    <col min="1572" max="1572" width="8.44140625" style="10" customWidth="1"/>
    <col min="1573" max="1573" width="2.21875" style="10" customWidth="1"/>
    <col min="1574" max="1574" width="13.109375" style="10" customWidth="1"/>
    <col min="1575" max="1575" width="2.21875" style="10" customWidth="1"/>
    <col min="1576" max="1576" width="13.109375" style="10" customWidth="1"/>
    <col min="1577" max="1577" width="1.44140625" style="10" customWidth="1"/>
    <col min="1578" max="1578" width="10" style="10" customWidth="1"/>
    <col min="1579" max="1579" width="2.21875" style="10" customWidth="1"/>
    <col min="1580" max="1580" width="11.5546875" style="10"/>
    <col min="1581" max="1581" width="1.44140625" style="10" customWidth="1"/>
    <col min="1582" max="1582" width="9.21875" style="10" customWidth="1"/>
    <col min="1583" max="1583" width="2.21875" style="10" customWidth="1"/>
    <col min="1584" max="1584" width="11.5546875" style="10"/>
    <col min="1585" max="1585" width="1.44140625" style="10" customWidth="1"/>
    <col min="1586" max="1586" width="9.21875" style="10" customWidth="1"/>
    <col min="1587" max="1587" width="2.21875" style="10" customWidth="1"/>
    <col min="1588" max="1588" width="12.33203125" style="10" customWidth="1"/>
    <col min="1589" max="1589" width="2.21875" style="10" customWidth="1"/>
    <col min="1590" max="1590" width="4.5546875" style="10" customWidth="1"/>
    <col min="1591" max="1591" width="1.44140625" style="10" customWidth="1"/>
    <col min="1592" max="1592" width="8.44140625" style="10" customWidth="1"/>
    <col min="1593" max="1593" width="1.44140625" style="10" customWidth="1"/>
    <col min="1594" max="1594" width="11.5546875" style="10"/>
    <col min="1595" max="1595" width="1.44140625" style="10" customWidth="1"/>
    <col min="1596" max="1596" width="11.5546875" style="10"/>
    <col min="1597" max="1597" width="1.44140625" style="10" customWidth="1"/>
    <col min="1598" max="1792" width="11.5546875" style="10"/>
    <col min="1793" max="1793" width="4.5546875" style="10" customWidth="1"/>
    <col min="1794" max="1794" width="1.109375" style="10" customWidth="1"/>
    <col min="1795" max="1795" width="16.21875" style="10" customWidth="1"/>
    <col min="1796" max="1796" width="1.109375" style="10" customWidth="1"/>
    <col min="1797" max="1797" width="12.33203125" style="10" customWidth="1"/>
    <col min="1798" max="1798" width="1.44140625" style="10" customWidth="1"/>
    <col min="1799" max="1799" width="8.44140625" style="10" customWidth="1"/>
    <col min="1800" max="1800" width="1.44140625" style="10" customWidth="1"/>
    <col min="1801" max="1801" width="8.44140625" style="10" customWidth="1"/>
    <col min="1802" max="1802" width="1.44140625" style="10" customWidth="1"/>
    <col min="1803" max="1803" width="12.33203125" style="10" customWidth="1"/>
    <col min="1804" max="1804" width="1.44140625" style="10" customWidth="1"/>
    <col min="1805" max="1805" width="8.44140625" style="10" customWidth="1"/>
    <col min="1806" max="1806" width="1.44140625" style="10" customWidth="1"/>
    <col min="1807" max="1807" width="8.44140625" style="10" customWidth="1"/>
    <col min="1808" max="1808" width="1.44140625" style="10" customWidth="1"/>
    <col min="1809" max="1809" width="12.33203125" style="10" customWidth="1"/>
    <col min="1810" max="1810" width="1.44140625" style="10" customWidth="1"/>
    <col min="1811" max="1811" width="12.33203125" style="10" customWidth="1"/>
    <col min="1812" max="1812" width="1.44140625" style="10" customWidth="1"/>
    <col min="1813" max="1813" width="10" style="10" customWidth="1"/>
    <col min="1814" max="1814" width="1.44140625" style="10" customWidth="1"/>
    <col min="1815" max="1815" width="10" style="10" customWidth="1"/>
    <col min="1816" max="1816" width="1.44140625" style="10" customWidth="1"/>
    <col min="1817" max="1817" width="10" style="10" customWidth="1"/>
    <col min="1818" max="1818" width="1.44140625" style="10" customWidth="1"/>
    <col min="1819" max="1819" width="9.21875" style="10" customWidth="1"/>
    <col min="1820" max="1821" width="2.21875" style="10" customWidth="1"/>
    <col min="1822" max="1822" width="13.109375" style="10" customWidth="1"/>
    <col min="1823" max="1823" width="1.44140625" style="10" customWidth="1"/>
    <col min="1824" max="1824" width="13.109375" style="10" customWidth="1"/>
    <col min="1825" max="1825" width="1.44140625" style="10" customWidth="1"/>
    <col min="1826" max="1826" width="8.44140625" style="10" customWidth="1"/>
    <col min="1827" max="1827" width="1.44140625" style="10" customWidth="1"/>
    <col min="1828" max="1828" width="8.44140625" style="10" customWidth="1"/>
    <col min="1829" max="1829" width="2.21875" style="10" customWidth="1"/>
    <col min="1830" max="1830" width="13.109375" style="10" customWidth="1"/>
    <col min="1831" max="1831" width="2.21875" style="10" customWidth="1"/>
    <col min="1832" max="1832" width="13.109375" style="10" customWidth="1"/>
    <col min="1833" max="1833" width="1.44140625" style="10" customWidth="1"/>
    <col min="1834" max="1834" width="10" style="10" customWidth="1"/>
    <col min="1835" max="1835" width="2.21875" style="10" customWidth="1"/>
    <col min="1836" max="1836" width="11.5546875" style="10"/>
    <col min="1837" max="1837" width="1.44140625" style="10" customWidth="1"/>
    <col min="1838" max="1838" width="9.21875" style="10" customWidth="1"/>
    <col min="1839" max="1839" width="2.21875" style="10" customWidth="1"/>
    <col min="1840" max="1840" width="11.5546875" style="10"/>
    <col min="1841" max="1841" width="1.44140625" style="10" customWidth="1"/>
    <col min="1842" max="1842" width="9.21875" style="10" customWidth="1"/>
    <col min="1843" max="1843" width="2.21875" style="10" customWidth="1"/>
    <col min="1844" max="1844" width="12.33203125" style="10" customWidth="1"/>
    <col min="1845" max="1845" width="2.21875" style="10" customWidth="1"/>
    <col min="1846" max="1846" width="4.5546875" style="10" customWidth="1"/>
    <col min="1847" max="1847" width="1.44140625" style="10" customWidth="1"/>
    <col min="1848" max="1848" width="8.44140625" style="10" customWidth="1"/>
    <col min="1849" max="1849" width="1.44140625" style="10" customWidth="1"/>
    <col min="1850" max="1850" width="11.5546875" style="10"/>
    <col min="1851" max="1851" width="1.44140625" style="10" customWidth="1"/>
    <col min="1852" max="1852" width="11.5546875" style="10"/>
    <col min="1853" max="1853" width="1.44140625" style="10" customWidth="1"/>
    <col min="1854" max="2048" width="11.5546875" style="10"/>
    <col min="2049" max="2049" width="4.5546875" style="10" customWidth="1"/>
    <col min="2050" max="2050" width="1.109375" style="10" customWidth="1"/>
    <col min="2051" max="2051" width="16.21875" style="10" customWidth="1"/>
    <col min="2052" max="2052" width="1.109375" style="10" customWidth="1"/>
    <col min="2053" max="2053" width="12.33203125" style="10" customWidth="1"/>
    <col min="2054" max="2054" width="1.44140625" style="10" customWidth="1"/>
    <col min="2055" max="2055" width="8.44140625" style="10" customWidth="1"/>
    <col min="2056" max="2056" width="1.44140625" style="10" customWidth="1"/>
    <col min="2057" max="2057" width="8.44140625" style="10" customWidth="1"/>
    <col min="2058" max="2058" width="1.44140625" style="10" customWidth="1"/>
    <col min="2059" max="2059" width="12.33203125" style="10" customWidth="1"/>
    <col min="2060" max="2060" width="1.44140625" style="10" customWidth="1"/>
    <col min="2061" max="2061" width="8.44140625" style="10" customWidth="1"/>
    <col min="2062" max="2062" width="1.44140625" style="10" customWidth="1"/>
    <col min="2063" max="2063" width="8.44140625" style="10" customWidth="1"/>
    <col min="2064" max="2064" width="1.44140625" style="10" customWidth="1"/>
    <col min="2065" max="2065" width="12.33203125" style="10" customWidth="1"/>
    <col min="2066" max="2066" width="1.44140625" style="10" customWidth="1"/>
    <col min="2067" max="2067" width="12.33203125" style="10" customWidth="1"/>
    <col min="2068" max="2068" width="1.44140625" style="10" customWidth="1"/>
    <col min="2069" max="2069" width="10" style="10" customWidth="1"/>
    <col min="2070" max="2070" width="1.44140625" style="10" customWidth="1"/>
    <col min="2071" max="2071" width="10" style="10" customWidth="1"/>
    <col min="2072" max="2072" width="1.44140625" style="10" customWidth="1"/>
    <col min="2073" max="2073" width="10" style="10" customWidth="1"/>
    <col min="2074" max="2074" width="1.44140625" style="10" customWidth="1"/>
    <col min="2075" max="2075" width="9.21875" style="10" customWidth="1"/>
    <col min="2076" max="2077" width="2.21875" style="10" customWidth="1"/>
    <col min="2078" max="2078" width="13.109375" style="10" customWidth="1"/>
    <col min="2079" max="2079" width="1.44140625" style="10" customWidth="1"/>
    <col min="2080" max="2080" width="13.109375" style="10" customWidth="1"/>
    <col min="2081" max="2081" width="1.44140625" style="10" customWidth="1"/>
    <col min="2082" max="2082" width="8.44140625" style="10" customWidth="1"/>
    <col min="2083" max="2083" width="1.44140625" style="10" customWidth="1"/>
    <col min="2084" max="2084" width="8.44140625" style="10" customWidth="1"/>
    <col min="2085" max="2085" width="2.21875" style="10" customWidth="1"/>
    <col min="2086" max="2086" width="13.109375" style="10" customWidth="1"/>
    <col min="2087" max="2087" width="2.21875" style="10" customWidth="1"/>
    <col min="2088" max="2088" width="13.109375" style="10" customWidth="1"/>
    <col min="2089" max="2089" width="1.44140625" style="10" customWidth="1"/>
    <col min="2090" max="2090" width="10" style="10" customWidth="1"/>
    <col min="2091" max="2091" width="2.21875" style="10" customWidth="1"/>
    <col min="2092" max="2092" width="11.5546875" style="10"/>
    <col min="2093" max="2093" width="1.44140625" style="10" customWidth="1"/>
    <col min="2094" max="2094" width="9.21875" style="10" customWidth="1"/>
    <col min="2095" max="2095" width="2.21875" style="10" customWidth="1"/>
    <col min="2096" max="2096" width="11.5546875" style="10"/>
    <col min="2097" max="2097" width="1.44140625" style="10" customWidth="1"/>
    <col min="2098" max="2098" width="9.21875" style="10" customWidth="1"/>
    <col min="2099" max="2099" width="2.21875" style="10" customWidth="1"/>
    <col min="2100" max="2100" width="12.33203125" style="10" customWidth="1"/>
    <col min="2101" max="2101" width="2.21875" style="10" customWidth="1"/>
    <col min="2102" max="2102" width="4.5546875" style="10" customWidth="1"/>
    <col min="2103" max="2103" width="1.44140625" style="10" customWidth="1"/>
    <col min="2104" max="2104" width="8.44140625" style="10" customWidth="1"/>
    <col min="2105" max="2105" width="1.44140625" style="10" customWidth="1"/>
    <col min="2106" max="2106" width="11.5546875" style="10"/>
    <col min="2107" max="2107" width="1.44140625" style="10" customWidth="1"/>
    <col min="2108" max="2108" width="11.5546875" style="10"/>
    <col min="2109" max="2109" width="1.44140625" style="10" customWidth="1"/>
    <col min="2110" max="2304" width="11.5546875" style="10"/>
    <col min="2305" max="2305" width="4.5546875" style="10" customWidth="1"/>
    <col min="2306" max="2306" width="1.109375" style="10" customWidth="1"/>
    <col min="2307" max="2307" width="16.21875" style="10" customWidth="1"/>
    <col min="2308" max="2308" width="1.109375" style="10" customWidth="1"/>
    <col min="2309" max="2309" width="12.33203125" style="10" customWidth="1"/>
    <col min="2310" max="2310" width="1.44140625" style="10" customWidth="1"/>
    <col min="2311" max="2311" width="8.44140625" style="10" customWidth="1"/>
    <col min="2312" max="2312" width="1.44140625" style="10" customWidth="1"/>
    <col min="2313" max="2313" width="8.44140625" style="10" customWidth="1"/>
    <col min="2314" max="2314" width="1.44140625" style="10" customWidth="1"/>
    <col min="2315" max="2315" width="12.33203125" style="10" customWidth="1"/>
    <col min="2316" max="2316" width="1.44140625" style="10" customWidth="1"/>
    <col min="2317" max="2317" width="8.44140625" style="10" customWidth="1"/>
    <col min="2318" max="2318" width="1.44140625" style="10" customWidth="1"/>
    <col min="2319" max="2319" width="8.44140625" style="10" customWidth="1"/>
    <col min="2320" max="2320" width="1.44140625" style="10" customWidth="1"/>
    <col min="2321" max="2321" width="12.33203125" style="10" customWidth="1"/>
    <col min="2322" max="2322" width="1.44140625" style="10" customWidth="1"/>
    <col min="2323" max="2323" width="12.33203125" style="10" customWidth="1"/>
    <col min="2324" max="2324" width="1.44140625" style="10" customWidth="1"/>
    <col min="2325" max="2325" width="10" style="10" customWidth="1"/>
    <col min="2326" max="2326" width="1.44140625" style="10" customWidth="1"/>
    <col min="2327" max="2327" width="10" style="10" customWidth="1"/>
    <col min="2328" max="2328" width="1.44140625" style="10" customWidth="1"/>
    <col min="2329" max="2329" width="10" style="10" customWidth="1"/>
    <col min="2330" max="2330" width="1.44140625" style="10" customWidth="1"/>
    <col min="2331" max="2331" width="9.21875" style="10" customWidth="1"/>
    <col min="2332" max="2333" width="2.21875" style="10" customWidth="1"/>
    <col min="2334" max="2334" width="13.109375" style="10" customWidth="1"/>
    <col min="2335" max="2335" width="1.44140625" style="10" customWidth="1"/>
    <col min="2336" max="2336" width="13.109375" style="10" customWidth="1"/>
    <col min="2337" max="2337" width="1.44140625" style="10" customWidth="1"/>
    <col min="2338" max="2338" width="8.44140625" style="10" customWidth="1"/>
    <col min="2339" max="2339" width="1.44140625" style="10" customWidth="1"/>
    <col min="2340" max="2340" width="8.44140625" style="10" customWidth="1"/>
    <col min="2341" max="2341" width="2.21875" style="10" customWidth="1"/>
    <col min="2342" max="2342" width="13.109375" style="10" customWidth="1"/>
    <col min="2343" max="2343" width="2.21875" style="10" customWidth="1"/>
    <col min="2344" max="2344" width="13.109375" style="10" customWidth="1"/>
    <col min="2345" max="2345" width="1.44140625" style="10" customWidth="1"/>
    <col min="2346" max="2346" width="10" style="10" customWidth="1"/>
    <col min="2347" max="2347" width="2.21875" style="10" customWidth="1"/>
    <col min="2348" max="2348" width="11.5546875" style="10"/>
    <col min="2349" max="2349" width="1.44140625" style="10" customWidth="1"/>
    <col min="2350" max="2350" width="9.21875" style="10" customWidth="1"/>
    <col min="2351" max="2351" width="2.21875" style="10" customWidth="1"/>
    <col min="2352" max="2352" width="11.5546875" style="10"/>
    <col min="2353" max="2353" width="1.44140625" style="10" customWidth="1"/>
    <col min="2354" max="2354" width="9.21875" style="10" customWidth="1"/>
    <col min="2355" max="2355" width="2.21875" style="10" customWidth="1"/>
    <col min="2356" max="2356" width="12.33203125" style="10" customWidth="1"/>
    <col min="2357" max="2357" width="2.21875" style="10" customWidth="1"/>
    <col min="2358" max="2358" width="4.5546875" style="10" customWidth="1"/>
    <col min="2359" max="2359" width="1.44140625" style="10" customWidth="1"/>
    <col min="2360" max="2360" width="8.44140625" style="10" customWidth="1"/>
    <col min="2361" max="2361" width="1.44140625" style="10" customWidth="1"/>
    <col min="2362" max="2362" width="11.5546875" style="10"/>
    <col min="2363" max="2363" width="1.44140625" style="10" customWidth="1"/>
    <col min="2364" max="2364" width="11.5546875" style="10"/>
    <col min="2365" max="2365" width="1.44140625" style="10" customWidth="1"/>
    <col min="2366" max="2560" width="11.5546875" style="10"/>
    <col min="2561" max="2561" width="4.5546875" style="10" customWidth="1"/>
    <col min="2562" max="2562" width="1.109375" style="10" customWidth="1"/>
    <col min="2563" max="2563" width="16.21875" style="10" customWidth="1"/>
    <col min="2564" max="2564" width="1.109375" style="10" customWidth="1"/>
    <col min="2565" max="2565" width="12.33203125" style="10" customWidth="1"/>
    <col min="2566" max="2566" width="1.44140625" style="10" customWidth="1"/>
    <col min="2567" max="2567" width="8.44140625" style="10" customWidth="1"/>
    <col min="2568" max="2568" width="1.44140625" style="10" customWidth="1"/>
    <col min="2569" max="2569" width="8.44140625" style="10" customWidth="1"/>
    <col min="2570" max="2570" width="1.44140625" style="10" customWidth="1"/>
    <col min="2571" max="2571" width="12.33203125" style="10" customWidth="1"/>
    <col min="2572" max="2572" width="1.44140625" style="10" customWidth="1"/>
    <col min="2573" max="2573" width="8.44140625" style="10" customWidth="1"/>
    <col min="2574" max="2574" width="1.44140625" style="10" customWidth="1"/>
    <col min="2575" max="2575" width="8.44140625" style="10" customWidth="1"/>
    <col min="2576" max="2576" width="1.44140625" style="10" customWidth="1"/>
    <col min="2577" max="2577" width="12.33203125" style="10" customWidth="1"/>
    <col min="2578" max="2578" width="1.44140625" style="10" customWidth="1"/>
    <col min="2579" max="2579" width="12.33203125" style="10" customWidth="1"/>
    <col min="2580" max="2580" width="1.44140625" style="10" customWidth="1"/>
    <col min="2581" max="2581" width="10" style="10" customWidth="1"/>
    <col min="2582" max="2582" width="1.44140625" style="10" customWidth="1"/>
    <col min="2583" max="2583" width="10" style="10" customWidth="1"/>
    <col min="2584" max="2584" width="1.44140625" style="10" customWidth="1"/>
    <col min="2585" max="2585" width="10" style="10" customWidth="1"/>
    <col min="2586" max="2586" width="1.44140625" style="10" customWidth="1"/>
    <col min="2587" max="2587" width="9.21875" style="10" customWidth="1"/>
    <col min="2588" max="2589" width="2.21875" style="10" customWidth="1"/>
    <col min="2590" max="2590" width="13.109375" style="10" customWidth="1"/>
    <col min="2591" max="2591" width="1.44140625" style="10" customWidth="1"/>
    <col min="2592" max="2592" width="13.109375" style="10" customWidth="1"/>
    <col min="2593" max="2593" width="1.44140625" style="10" customWidth="1"/>
    <col min="2594" max="2594" width="8.44140625" style="10" customWidth="1"/>
    <col min="2595" max="2595" width="1.44140625" style="10" customWidth="1"/>
    <col min="2596" max="2596" width="8.44140625" style="10" customWidth="1"/>
    <col min="2597" max="2597" width="2.21875" style="10" customWidth="1"/>
    <col min="2598" max="2598" width="13.109375" style="10" customWidth="1"/>
    <col min="2599" max="2599" width="2.21875" style="10" customWidth="1"/>
    <col min="2600" max="2600" width="13.109375" style="10" customWidth="1"/>
    <col min="2601" max="2601" width="1.44140625" style="10" customWidth="1"/>
    <col min="2602" max="2602" width="10" style="10" customWidth="1"/>
    <col min="2603" max="2603" width="2.21875" style="10" customWidth="1"/>
    <col min="2604" max="2604" width="11.5546875" style="10"/>
    <col min="2605" max="2605" width="1.44140625" style="10" customWidth="1"/>
    <col min="2606" max="2606" width="9.21875" style="10" customWidth="1"/>
    <col min="2607" max="2607" width="2.21875" style="10" customWidth="1"/>
    <col min="2608" max="2608" width="11.5546875" style="10"/>
    <col min="2609" max="2609" width="1.44140625" style="10" customWidth="1"/>
    <col min="2610" max="2610" width="9.21875" style="10" customWidth="1"/>
    <col min="2611" max="2611" width="2.21875" style="10" customWidth="1"/>
    <col min="2612" max="2612" width="12.33203125" style="10" customWidth="1"/>
    <col min="2613" max="2613" width="2.21875" style="10" customWidth="1"/>
    <col min="2614" max="2614" width="4.5546875" style="10" customWidth="1"/>
    <col min="2615" max="2615" width="1.44140625" style="10" customWidth="1"/>
    <col min="2616" max="2616" width="8.44140625" style="10" customWidth="1"/>
    <col min="2617" max="2617" width="1.44140625" style="10" customWidth="1"/>
    <col min="2618" max="2618" width="11.5546875" style="10"/>
    <col min="2619" max="2619" width="1.44140625" style="10" customWidth="1"/>
    <col min="2620" max="2620" width="11.5546875" style="10"/>
    <col min="2621" max="2621" width="1.44140625" style="10" customWidth="1"/>
    <col min="2622" max="2816" width="11.5546875" style="10"/>
    <col min="2817" max="2817" width="4.5546875" style="10" customWidth="1"/>
    <col min="2818" max="2818" width="1.109375" style="10" customWidth="1"/>
    <col min="2819" max="2819" width="16.21875" style="10" customWidth="1"/>
    <col min="2820" max="2820" width="1.109375" style="10" customWidth="1"/>
    <col min="2821" max="2821" width="12.33203125" style="10" customWidth="1"/>
    <col min="2822" max="2822" width="1.44140625" style="10" customWidth="1"/>
    <col min="2823" max="2823" width="8.44140625" style="10" customWidth="1"/>
    <col min="2824" max="2824" width="1.44140625" style="10" customWidth="1"/>
    <col min="2825" max="2825" width="8.44140625" style="10" customWidth="1"/>
    <col min="2826" max="2826" width="1.44140625" style="10" customWidth="1"/>
    <col min="2827" max="2827" width="12.33203125" style="10" customWidth="1"/>
    <col min="2828" max="2828" width="1.44140625" style="10" customWidth="1"/>
    <col min="2829" max="2829" width="8.44140625" style="10" customWidth="1"/>
    <col min="2830" max="2830" width="1.44140625" style="10" customWidth="1"/>
    <col min="2831" max="2831" width="8.44140625" style="10" customWidth="1"/>
    <col min="2832" max="2832" width="1.44140625" style="10" customWidth="1"/>
    <col min="2833" max="2833" width="12.33203125" style="10" customWidth="1"/>
    <col min="2834" max="2834" width="1.44140625" style="10" customWidth="1"/>
    <col min="2835" max="2835" width="12.33203125" style="10" customWidth="1"/>
    <col min="2836" max="2836" width="1.44140625" style="10" customWidth="1"/>
    <col min="2837" max="2837" width="10" style="10" customWidth="1"/>
    <col min="2838" max="2838" width="1.44140625" style="10" customWidth="1"/>
    <col min="2839" max="2839" width="10" style="10" customWidth="1"/>
    <col min="2840" max="2840" width="1.44140625" style="10" customWidth="1"/>
    <col min="2841" max="2841" width="10" style="10" customWidth="1"/>
    <col min="2842" max="2842" width="1.44140625" style="10" customWidth="1"/>
    <col min="2843" max="2843" width="9.21875" style="10" customWidth="1"/>
    <col min="2844" max="2845" width="2.21875" style="10" customWidth="1"/>
    <col min="2846" max="2846" width="13.109375" style="10" customWidth="1"/>
    <col min="2847" max="2847" width="1.44140625" style="10" customWidth="1"/>
    <col min="2848" max="2848" width="13.109375" style="10" customWidth="1"/>
    <col min="2849" max="2849" width="1.44140625" style="10" customWidth="1"/>
    <col min="2850" max="2850" width="8.44140625" style="10" customWidth="1"/>
    <col min="2851" max="2851" width="1.44140625" style="10" customWidth="1"/>
    <col min="2852" max="2852" width="8.44140625" style="10" customWidth="1"/>
    <col min="2853" max="2853" width="2.21875" style="10" customWidth="1"/>
    <col min="2854" max="2854" width="13.109375" style="10" customWidth="1"/>
    <col min="2855" max="2855" width="2.21875" style="10" customWidth="1"/>
    <col min="2856" max="2856" width="13.109375" style="10" customWidth="1"/>
    <col min="2857" max="2857" width="1.44140625" style="10" customWidth="1"/>
    <col min="2858" max="2858" width="10" style="10" customWidth="1"/>
    <col min="2859" max="2859" width="2.21875" style="10" customWidth="1"/>
    <col min="2860" max="2860" width="11.5546875" style="10"/>
    <col min="2861" max="2861" width="1.44140625" style="10" customWidth="1"/>
    <col min="2862" max="2862" width="9.21875" style="10" customWidth="1"/>
    <col min="2863" max="2863" width="2.21875" style="10" customWidth="1"/>
    <col min="2864" max="2864" width="11.5546875" style="10"/>
    <col min="2865" max="2865" width="1.44140625" style="10" customWidth="1"/>
    <col min="2866" max="2866" width="9.21875" style="10" customWidth="1"/>
    <col min="2867" max="2867" width="2.21875" style="10" customWidth="1"/>
    <col min="2868" max="2868" width="12.33203125" style="10" customWidth="1"/>
    <col min="2869" max="2869" width="2.21875" style="10" customWidth="1"/>
    <col min="2870" max="2870" width="4.5546875" style="10" customWidth="1"/>
    <col min="2871" max="2871" width="1.44140625" style="10" customWidth="1"/>
    <col min="2872" max="2872" width="8.44140625" style="10" customWidth="1"/>
    <col min="2873" max="2873" width="1.44140625" style="10" customWidth="1"/>
    <col min="2874" max="2874" width="11.5546875" style="10"/>
    <col min="2875" max="2875" width="1.44140625" style="10" customWidth="1"/>
    <col min="2876" max="2876" width="11.5546875" style="10"/>
    <col min="2877" max="2877" width="1.44140625" style="10" customWidth="1"/>
    <col min="2878" max="3072" width="11.5546875" style="10"/>
    <col min="3073" max="3073" width="4.5546875" style="10" customWidth="1"/>
    <col min="3074" max="3074" width="1.109375" style="10" customWidth="1"/>
    <col min="3075" max="3075" width="16.21875" style="10" customWidth="1"/>
    <col min="3076" max="3076" width="1.109375" style="10" customWidth="1"/>
    <col min="3077" max="3077" width="12.33203125" style="10" customWidth="1"/>
    <col min="3078" max="3078" width="1.44140625" style="10" customWidth="1"/>
    <col min="3079" max="3079" width="8.44140625" style="10" customWidth="1"/>
    <col min="3080" max="3080" width="1.44140625" style="10" customWidth="1"/>
    <col min="3081" max="3081" width="8.44140625" style="10" customWidth="1"/>
    <col min="3082" max="3082" width="1.44140625" style="10" customWidth="1"/>
    <col min="3083" max="3083" width="12.33203125" style="10" customWidth="1"/>
    <col min="3084" max="3084" width="1.44140625" style="10" customWidth="1"/>
    <col min="3085" max="3085" width="8.44140625" style="10" customWidth="1"/>
    <col min="3086" max="3086" width="1.44140625" style="10" customWidth="1"/>
    <col min="3087" max="3087" width="8.44140625" style="10" customWidth="1"/>
    <col min="3088" max="3088" width="1.44140625" style="10" customWidth="1"/>
    <col min="3089" max="3089" width="12.33203125" style="10" customWidth="1"/>
    <col min="3090" max="3090" width="1.44140625" style="10" customWidth="1"/>
    <col min="3091" max="3091" width="12.33203125" style="10" customWidth="1"/>
    <col min="3092" max="3092" width="1.44140625" style="10" customWidth="1"/>
    <col min="3093" max="3093" width="10" style="10" customWidth="1"/>
    <col min="3094" max="3094" width="1.44140625" style="10" customWidth="1"/>
    <col min="3095" max="3095" width="10" style="10" customWidth="1"/>
    <col min="3096" max="3096" width="1.44140625" style="10" customWidth="1"/>
    <col min="3097" max="3097" width="10" style="10" customWidth="1"/>
    <col min="3098" max="3098" width="1.44140625" style="10" customWidth="1"/>
    <col min="3099" max="3099" width="9.21875" style="10" customWidth="1"/>
    <col min="3100" max="3101" width="2.21875" style="10" customWidth="1"/>
    <col min="3102" max="3102" width="13.109375" style="10" customWidth="1"/>
    <col min="3103" max="3103" width="1.44140625" style="10" customWidth="1"/>
    <col min="3104" max="3104" width="13.109375" style="10" customWidth="1"/>
    <col min="3105" max="3105" width="1.44140625" style="10" customWidth="1"/>
    <col min="3106" max="3106" width="8.44140625" style="10" customWidth="1"/>
    <col min="3107" max="3107" width="1.44140625" style="10" customWidth="1"/>
    <col min="3108" max="3108" width="8.44140625" style="10" customWidth="1"/>
    <col min="3109" max="3109" width="2.21875" style="10" customWidth="1"/>
    <col min="3110" max="3110" width="13.109375" style="10" customWidth="1"/>
    <col min="3111" max="3111" width="2.21875" style="10" customWidth="1"/>
    <col min="3112" max="3112" width="13.109375" style="10" customWidth="1"/>
    <col min="3113" max="3113" width="1.44140625" style="10" customWidth="1"/>
    <col min="3114" max="3114" width="10" style="10" customWidth="1"/>
    <col min="3115" max="3115" width="2.21875" style="10" customWidth="1"/>
    <col min="3116" max="3116" width="11.5546875" style="10"/>
    <col min="3117" max="3117" width="1.44140625" style="10" customWidth="1"/>
    <col min="3118" max="3118" width="9.21875" style="10" customWidth="1"/>
    <col min="3119" max="3119" width="2.21875" style="10" customWidth="1"/>
    <col min="3120" max="3120" width="11.5546875" style="10"/>
    <col min="3121" max="3121" width="1.44140625" style="10" customWidth="1"/>
    <col min="3122" max="3122" width="9.21875" style="10" customWidth="1"/>
    <col min="3123" max="3123" width="2.21875" style="10" customWidth="1"/>
    <col min="3124" max="3124" width="12.33203125" style="10" customWidth="1"/>
    <col min="3125" max="3125" width="2.21875" style="10" customWidth="1"/>
    <col min="3126" max="3126" width="4.5546875" style="10" customWidth="1"/>
    <col min="3127" max="3127" width="1.44140625" style="10" customWidth="1"/>
    <col min="3128" max="3128" width="8.44140625" style="10" customWidth="1"/>
    <col min="3129" max="3129" width="1.44140625" style="10" customWidth="1"/>
    <col min="3130" max="3130" width="11.5546875" style="10"/>
    <col min="3131" max="3131" width="1.44140625" style="10" customWidth="1"/>
    <col min="3132" max="3132" width="11.5546875" style="10"/>
    <col min="3133" max="3133" width="1.44140625" style="10" customWidth="1"/>
    <col min="3134" max="3328" width="11.5546875" style="10"/>
    <col min="3329" max="3329" width="4.5546875" style="10" customWidth="1"/>
    <col min="3330" max="3330" width="1.109375" style="10" customWidth="1"/>
    <col min="3331" max="3331" width="16.21875" style="10" customWidth="1"/>
    <col min="3332" max="3332" width="1.109375" style="10" customWidth="1"/>
    <col min="3333" max="3333" width="12.33203125" style="10" customWidth="1"/>
    <col min="3334" max="3334" width="1.44140625" style="10" customWidth="1"/>
    <col min="3335" max="3335" width="8.44140625" style="10" customWidth="1"/>
    <col min="3336" max="3336" width="1.44140625" style="10" customWidth="1"/>
    <col min="3337" max="3337" width="8.44140625" style="10" customWidth="1"/>
    <col min="3338" max="3338" width="1.44140625" style="10" customWidth="1"/>
    <col min="3339" max="3339" width="12.33203125" style="10" customWidth="1"/>
    <col min="3340" max="3340" width="1.44140625" style="10" customWidth="1"/>
    <col min="3341" max="3341" width="8.44140625" style="10" customWidth="1"/>
    <col min="3342" max="3342" width="1.44140625" style="10" customWidth="1"/>
    <col min="3343" max="3343" width="8.44140625" style="10" customWidth="1"/>
    <col min="3344" max="3344" width="1.44140625" style="10" customWidth="1"/>
    <col min="3345" max="3345" width="12.33203125" style="10" customWidth="1"/>
    <col min="3346" max="3346" width="1.44140625" style="10" customWidth="1"/>
    <col min="3347" max="3347" width="12.33203125" style="10" customWidth="1"/>
    <col min="3348" max="3348" width="1.44140625" style="10" customWidth="1"/>
    <col min="3349" max="3349" width="10" style="10" customWidth="1"/>
    <col min="3350" max="3350" width="1.44140625" style="10" customWidth="1"/>
    <col min="3351" max="3351" width="10" style="10" customWidth="1"/>
    <col min="3352" max="3352" width="1.44140625" style="10" customWidth="1"/>
    <col min="3353" max="3353" width="10" style="10" customWidth="1"/>
    <col min="3354" max="3354" width="1.44140625" style="10" customWidth="1"/>
    <col min="3355" max="3355" width="9.21875" style="10" customWidth="1"/>
    <col min="3356" max="3357" width="2.21875" style="10" customWidth="1"/>
    <col min="3358" max="3358" width="13.109375" style="10" customWidth="1"/>
    <col min="3359" max="3359" width="1.44140625" style="10" customWidth="1"/>
    <col min="3360" max="3360" width="13.109375" style="10" customWidth="1"/>
    <col min="3361" max="3361" width="1.44140625" style="10" customWidth="1"/>
    <col min="3362" max="3362" width="8.44140625" style="10" customWidth="1"/>
    <col min="3363" max="3363" width="1.44140625" style="10" customWidth="1"/>
    <col min="3364" max="3364" width="8.44140625" style="10" customWidth="1"/>
    <col min="3365" max="3365" width="2.21875" style="10" customWidth="1"/>
    <col min="3366" max="3366" width="13.109375" style="10" customWidth="1"/>
    <col min="3367" max="3367" width="2.21875" style="10" customWidth="1"/>
    <col min="3368" max="3368" width="13.109375" style="10" customWidth="1"/>
    <col min="3369" max="3369" width="1.44140625" style="10" customWidth="1"/>
    <col min="3370" max="3370" width="10" style="10" customWidth="1"/>
    <col min="3371" max="3371" width="2.21875" style="10" customWidth="1"/>
    <col min="3372" max="3372" width="11.5546875" style="10"/>
    <col min="3373" max="3373" width="1.44140625" style="10" customWidth="1"/>
    <col min="3374" max="3374" width="9.21875" style="10" customWidth="1"/>
    <col min="3375" max="3375" width="2.21875" style="10" customWidth="1"/>
    <col min="3376" max="3376" width="11.5546875" style="10"/>
    <col min="3377" max="3377" width="1.44140625" style="10" customWidth="1"/>
    <col min="3378" max="3378" width="9.21875" style="10" customWidth="1"/>
    <col min="3379" max="3379" width="2.21875" style="10" customWidth="1"/>
    <col min="3380" max="3380" width="12.33203125" style="10" customWidth="1"/>
    <col min="3381" max="3381" width="2.21875" style="10" customWidth="1"/>
    <col min="3382" max="3382" width="4.5546875" style="10" customWidth="1"/>
    <col min="3383" max="3383" width="1.44140625" style="10" customWidth="1"/>
    <col min="3384" max="3384" width="8.44140625" style="10" customWidth="1"/>
    <col min="3385" max="3385" width="1.44140625" style="10" customWidth="1"/>
    <col min="3386" max="3386" width="11.5546875" style="10"/>
    <col min="3387" max="3387" width="1.44140625" style="10" customWidth="1"/>
    <col min="3388" max="3388" width="11.5546875" style="10"/>
    <col min="3389" max="3389" width="1.44140625" style="10" customWidth="1"/>
    <col min="3390" max="3584" width="11.5546875" style="10"/>
    <col min="3585" max="3585" width="4.5546875" style="10" customWidth="1"/>
    <col min="3586" max="3586" width="1.109375" style="10" customWidth="1"/>
    <col min="3587" max="3587" width="16.21875" style="10" customWidth="1"/>
    <col min="3588" max="3588" width="1.109375" style="10" customWidth="1"/>
    <col min="3589" max="3589" width="12.33203125" style="10" customWidth="1"/>
    <col min="3590" max="3590" width="1.44140625" style="10" customWidth="1"/>
    <col min="3591" max="3591" width="8.44140625" style="10" customWidth="1"/>
    <col min="3592" max="3592" width="1.44140625" style="10" customWidth="1"/>
    <col min="3593" max="3593" width="8.44140625" style="10" customWidth="1"/>
    <col min="3594" max="3594" width="1.44140625" style="10" customWidth="1"/>
    <col min="3595" max="3595" width="12.33203125" style="10" customWidth="1"/>
    <col min="3596" max="3596" width="1.44140625" style="10" customWidth="1"/>
    <col min="3597" max="3597" width="8.44140625" style="10" customWidth="1"/>
    <col min="3598" max="3598" width="1.44140625" style="10" customWidth="1"/>
    <col min="3599" max="3599" width="8.44140625" style="10" customWidth="1"/>
    <col min="3600" max="3600" width="1.44140625" style="10" customWidth="1"/>
    <col min="3601" max="3601" width="12.33203125" style="10" customWidth="1"/>
    <col min="3602" max="3602" width="1.44140625" style="10" customWidth="1"/>
    <col min="3603" max="3603" width="12.33203125" style="10" customWidth="1"/>
    <col min="3604" max="3604" width="1.44140625" style="10" customWidth="1"/>
    <col min="3605" max="3605" width="10" style="10" customWidth="1"/>
    <col min="3606" max="3606" width="1.44140625" style="10" customWidth="1"/>
    <col min="3607" max="3607" width="10" style="10" customWidth="1"/>
    <col min="3608" max="3608" width="1.44140625" style="10" customWidth="1"/>
    <col min="3609" max="3609" width="10" style="10" customWidth="1"/>
    <col min="3610" max="3610" width="1.44140625" style="10" customWidth="1"/>
    <col min="3611" max="3611" width="9.21875" style="10" customWidth="1"/>
    <col min="3612" max="3613" width="2.21875" style="10" customWidth="1"/>
    <col min="3614" max="3614" width="13.109375" style="10" customWidth="1"/>
    <col min="3615" max="3615" width="1.44140625" style="10" customWidth="1"/>
    <col min="3616" max="3616" width="13.109375" style="10" customWidth="1"/>
    <col min="3617" max="3617" width="1.44140625" style="10" customWidth="1"/>
    <col min="3618" max="3618" width="8.44140625" style="10" customWidth="1"/>
    <col min="3619" max="3619" width="1.44140625" style="10" customWidth="1"/>
    <col min="3620" max="3620" width="8.44140625" style="10" customWidth="1"/>
    <col min="3621" max="3621" width="2.21875" style="10" customWidth="1"/>
    <col min="3622" max="3622" width="13.109375" style="10" customWidth="1"/>
    <col min="3623" max="3623" width="2.21875" style="10" customWidth="1"/>
    <col min="3624" max="3624" width="13.109375" style="10" customWidth="1"/>
    <col min="3625" max="3625" width="1.44140625" style="10" customWidth="1"/>
    <col min="3626" max="3626" width="10" style="10" customWidth="1"/>
    <col min="3627" max="3627" width="2.21875" style="10" customWidth="1"/>
    <col min="3628" max="3628" width="11.5546875" style="10"/>
    <col min="3629" max="3629" width="1.44140625" style="10" customWidth="1"/>
    <col min="3630" max="3630" width="9.21875" style="10" customWidth="1"/>
    <col min="3631" max="3631" width="2.21875" style="10" customWidth="1"/>
    <col min="3632" max="3632" width="11.5546875" style="10"/>
    <col min="3633" max="3633" width="1.44140625" style="10" customWidth="1"/>
    <col min="3634" max="3634" width="9.21875" style="10" customWidth="1"/>
    <col min="3635" max="3635" width="2.21875" style="10" customWidth="1"/>
    <col min="3636" max="3636" width="12.33203125" style="10" customWidth="1"/>
    <col min="3637" max="3637" width="2.21875" style="10" customWidth="1"/>
    <col min="3638" max="3638" width="4.5546875" style="10" customWidth="1"/>
    <col min="3639" max="3639" width="1.44140625" style="10" customWidth="1"/>
    <col min="3640" max="3640" width="8.44140625" style="10" customWidth="1"/>
    <col min="3641" max="3641" width="1.44140625" style="10" customWidth="1"/>
    <col min="3642" max="3642" width="11.5546875" style="10"/>
    <col min="3643" max="3643" width="1.44140625" style="10" customWidth="1"/>
    <col min="3644" max="3644" width="11.5546875" style="10"/>
    <col min="3645" max="3645" width="1.44140625" style="10" customWidth="1"/>
    <col min="3646" max="3840" width="11.5546875" style="10"/>
    <col min="3841" max="3841" width="4.5546875" style="10" customWidth="1"/>
    <col min="3842" max="3842" width="1.109375" style="10" customWidth="1"/>
    <col min="3843" max="3843" width="16.21875" style="10" customWidth="1"/>
    <col min="3844" max="3844" width="1.109375" style="10" customWidth="1"/>
    <col min="3845" max="3845" width="12.33203125" style="10" customWidth="1"/>
    <col min="3846" max="3846" width="1.44140625" style="10" customWidth="1"/>
    <col min="3847" max="3847" width="8.44140625" style="10" customWidth="1"/>
    <col min="3848" max="3848" width="1.44140625" style="10" customWidth="1"/>
    <col min="3849" max="3849" width="8.44140625" style="10" customWidth="1"/>
    <col min="3850" max="3850" width="1.44140625" style="10" customWidth="1"/>
    <col min="3851" max="3851" width="12.33203125" style="10" customWidth="1"/>
    <col min="3852" max="3852" width="1.44140625" style="10" customWidth="1"/>
    <col min="3853" max="3853" width="8.44140625" style="10" customWidth="1"/>
    <col min="3854" max="3854" width="1.44140625" style="10" customWidth="1"/>
    <col min="3855" max="3855" width="8.44140625" style="10" customWidth="1"/>
    <col min="3856" max="3856" width="1.44140625" style="10" customWidth="1"/>
    <col min="3857" max="3857" width="12.33203125" style="10" customWidth="1"/>
    <col min="3858" max="3858" width="1.44140625" style="10" customWidth="1"/>
    <col min="3859" max="3859" width="12.33203125" style="10" customWidth="1"/>
    <col min="3860" max="3860" width="1.44140625" style="10" customWidth="1"/>
    <col min="3861" max="3861" width="10" style="10" customWidth="1"/>
    <col min="3862" max="3862" width="1.44140625" style="10" customWidth="1"/>
    <col min="3863" max="3863" width="10" style="10" customWidth="1"/>
    <col min="3864" max="3864" width="1.44140625" style="10" customWidth="1"/>
    <col min="3865" max="3865" width="10" style="10" customWidth="1"/>
    <col min="3866" max="3866" width="1.44140625" style="10" customWidth="1"/>
    <col min="3867" max="3867" width="9.21875" style="10" customWidth="1"/>
    <col min="3868" max="3869" width="2.21875" style="10" customWidth="1"/>
    <col min="3870" max="3870" width="13.109375" style="10" customWidth="1"/>
    <col min="3871" max="3871" width="1.44140625" style="10" customWidth="1"/>
    <col min="3872" max="3872" width="13.109375" style="10" customWidth="1"/>
    <col min="3873" max="3873" width="1.44140625" style="10" customWidth="1"/>
    <col min="3874" max="3874" width="8.44140625" style="10" customWidth="1"/>
    <col min="3875" max="3875" width="1.44140625" style="10" customWidth="1"/>
    <col min="3876" max="3876" width="8.44140625" style="10" customWidth="1"/>
    <col min="3877" max="3877" width="2.21875" style="10" customWidth="1"/>
    <col min="3878" max="3878" width="13.109375" style="10" customWidth="1"/>
    <col min="3879" max="3879" width="2.21875" style="10" customWidth="1"/>
    <col min="3880" max="3880" width="13.109375" style="10" customWidth="1"/>
    <col min="3881" max="3881" width="1.44140625" style="10" customWidth="1"/>
    <col min="3882" max="3882" width="10" style="10" customWidth="1"/>
    <col min="3883" max="3883" width="2.21875" style="10" customWidth="1"/>
    <col min="3884" max="3884" width="11.5546875" style="10"/>
    <col min="3885" max="3885" width="1.44140625" style="10" customWidth="1"/>
    <col min="3886" max="3886" width="9.21875" style="10" customWidth="1"/>
    <col min="3887" max="3887" width="2.21875" style="10" customWidth="1"/>
    <col min="3888" max="3888" width="11.5546875" style="10"/>
    <col min="3889" max="3889" width="1.44140625" style="10" customWidth="1"/>
    <col min="3890" max="3890" width="9.21875" style="10" customWidth="1"/>
    <col min="3891" max="3891" width="2.21875" style="10" customWidth="1"/>
    <col min="3892" max="3892" width="12.33203125" style="10" customWidth="1"/>
    <col min="3893" max="3893" width="2.21875" style="10" customWidth="1"/>
    <col min="3894" max="3894" width="4.5546875" style="10" customWidth="1"/>
    <col min="3895" max="3895" width="1.44140625" style="10" customWidth="1"/>
    <col min="3896" max="3896" width="8.44140625" style="10" customWidth="1"/>
    <col min="3897" max="3897" width="1.44140625" style="10" customWidth="1"/>
    <col min="3898" max="3898" width="11.5546875" style="10"/>
    <col min="3899" max="3899" width="1.44140625" style="10" customWidth="1"/>
    <col min="3900" max="3900" width="11.5546875" style="10"/>
    <col min="3901" max="3901" width="1.44140625" style="10" customWidth="1"/>
    <col min="3902" max="4096" width="11.5546875" style="10"/>
    <col min="4097" max="4097" width="4.5546875" style="10" customWidth="1"/>
    <col min="4098" max="4098" width="1.109375" style="10" customWidth="1"/>
    <col min="4099" max="4099" width="16.21875" style="10" customWidth="1"/>
    <col min="4100" max="4100" width="1.109375" style="10" customWidth="1"/>
    <col min="4101" max="4101" width="12.33203125" style="10" customWidth="1"/>
    <col min="4102" max="4102" width="1.44140625" style="10" customWidth="1"/>
    <col min="4103" max="4103" width="8.44140625" style="10" customWidth="1"/>
    <col min="4104" max="4104" width="1.44140625" style="10" customWidth="1"/>
    <col min="4105" max="4105" width="8.44140625" style="10" customWidth="1"/>
    <col min="4106" max="4106" width="1.44140625" style="10" customWidth="1"/>
    <col min="4107" max="4107" width="12.33203125" style="10" customWidth="1"/>
    <col min="4108" max="4108" width="1.44140625" style="10" customWidth="1"/>
    <col min="4109" max="4109" width="8.44140625" style="10" customWidth="1"/>
    <col min="4110" max="4110" width="1.44140625" style="10" customWidth="1"/>
    <col min="4111" max="4111" width="8.44140625" style="10" customWidth="1"/>
    <col min="4112" max="4112" width="1.44140625" style="10" customWidth="1"/>
    <col min="4113" max="4113" width="12.33203125" style="10" customWidth="1"/>
    <col min="4114" max="4114" width="1.44140625" style="10" customWidth="1"/>
    <col min="4115" max="4115" width="12.33203125" style="10" customWidth="1"/>
    <col min="4116" max="4116" width="1.44140625" style="10" customWidth="1"/>
    <col min="4117" max="4117" width="10" style="10" customWidth="1"/>
    <col min="4118" max="4118" width="1.44140625" style="10" customWidth="1"/>
    <col min="4119" max="4119" width="10" style="10" customWidth="1"/>
    <col min="4120" max="4120" width="1.44140625" style="10" customWidth="1"/>
    <col min="4121" max="4121" width="10" style="10" customWidth="1"/>
    <col min="4122" max="4122" width="1.44140625" style="10" customWidth="1"/>
    <col min="4123" max="4123" width="9.21875" style="10" customWidth="1"/>
    <col min="4124" max="4125" width="2.21875" style="10" customWidth="1"/>
    <col min="4126" max="4126" width="13.109375" style="10" customWidth="1"/>
    <col min="4127" max="4127" width="1.44140625" style="10" customWidth="1"/>
    <col min="4128" max="4128" width="13.109375" style="10" customWidth="1"/>
    <col min="4129" max="4129" width="1.44140625" style="10" customWidth="1"/>
    <col min="4130" max="4130" width="8.44140625" style="10" customWidth="1"/>
    <col min="4131" max="4131" width="1.44140625" style="10" customWidth="1"/>
    <col min="4132" max="4132" width="8.44140625" style="10" customWidth="1"/>
    <col min="4133" max="4133" width="2.21875" style="10" customWidth="1"/>
    <col min="4134" max="4134" width="13.109375" style="10" customWidth="1"/>
    <col min="4135" max="4135" width="2.21875" style="10" customWidth="1"/>
    <col min="4136" max="4136" width="13.109375" style="10" customWidth="1"/>
    <col min="4137" max="4137" width="1.44140625" style="10" customWidth="1"/>
    <col min="4138" max="4138" width="10" style="10" customWidth="1"/>
    <col min="4139" max="4139" width="2.21875" style="10" customWidth="1"/>
    <col min="4140" max="4140" width="11.5546875" style="10"/>
    <col min="4141" max="4141" width="1.44140625" style="10" customWidth="1"/>
    <col min="4142" max="4142" width="9.21875" style="10" customWidth="1"/>
    <col min="4143" max="4143" width="2.21875" style="10" customWidth="1"/>
    <col min="4144" max="4144" width="11.5546875" style="10"/>
    <col min="4145" max="4145" width="1.44140625" style="10" customWidth="1"/>
    <col min="4146" max="4146" width="9.21875" style="10" customWidth="1"/>
    <col min="4147" max="4147" width="2.21875" style="10" customWidth="1"/>
    <col min="4148" max="4148" width="12.33203125" style="10" customWidth="1"/>
    <col min="4149" max="4149" width="2.21875" style="10" customWidth="1"/>
    <col min="4150" max="4150" width="4.5546875" style="10" customWidth="1"/>
    <col min="4151" max="4151" width="1.44140625" style="10" customWidth="1"/>
    <col min="4152" max="4152" width="8.44140625" style="10" customWidth="1"/>
    <col min="4153" max="4153" width="1.44140625" style="10" customWidth="1"/>
    <col min="4154" max="4154" width="11.5546875" style="10"/>
    <col min="4155" max="4155" width="1.44140625" style="10" customWidth="1"/>
    <col min="4156" max="4156" width="11.5546875" style="10"/>
    <col min="4157" max="4157" width="1.44140625" style="10" customWidth="1"/>
    <col min="4158" max="4352" width="11.5546875" style="10"/>
    <col min="4353" max="4353" width="4.5546875" style="10" customWidth="1"/>
    <col min="4354" max="4354" width="1.109375" style="10" customWidth="1"/>
    <col min="4355" max="4355" width="16.21875" style="10" customWidth="1"/>
    <col min="4356" max="4356" width="1.109375" style="10" customWidth="1"/>
    <col min="4357" max="4357" width="12.33203125" style="10" customWidth="1"/>
    <col min="4358" max="4358" width="1.44140625" style="10" customWidth="1"/>
    <col min="4359" max="4359" width="8.44140625" style="10" customWidth="1"/>
    <col min="4360" max="4360" width="1.44140625" style="10" customWidth="1"/>
    <col min="4361" max="4361" width="8.44140625" style="10" customWidth="1"/>
    <col min="4362" max="4362" width="1.44140625" style="10" customWidth="1"/>
    <col min="4363" max="4363" width="12.33203125" style="10" customWidth="1"/>
    <col min="4364" max="4364" width="1.44140625" style="10" customWidth="1"/>
    <col min="4365" max="4365" width="8.44140625" style="10" customWidth="1"/>
    <col min="4366" max="4366" width="1.44140625" style="10" customWidth="1"/>
    <col min="4367" max="4367" width="8.44140625" style="10" customWidth="1"/>
    <col min="4368" max="4368" width="1.44140625" style="10" customWidth="1"/>
    <col min="4369" max="4369" width="12.33203125" style="10" customWidth="1"/>
    <col min="4370" max="4370" width="1.44140625" style="10" customWidth="1"/>
    <col min="4371" max="4371" width="12.33203125" style="10" customWidth="1"/>
    <col min="4372" max="4372" width="1.44140625" style="10" customWidth="1"/>
    <col min="4373" max="4373" width="10" style="10" customWidth="1"/>
    <col min="4374" max="4374" width="1.44140625" style="10" customWidth="1"/>
    <col min="4375" max="4375" width="10" style="10" customWidth="1"/>
    <col min="4376" max="4376" width="1.44140625" style="10" customWidth="1"/>
    <col min="4377" max="4377" width="10" style="10" customWidth="1"/>
    <col min="4378" max="4378" width="1.44140625" style="10" customWidth="1"/>
    <col min="4379" max="4379" width="9.21875" style="10" customWidth="1"/>
    <col min="4380" max="4381" width="2.21875" style="10" customWidth="1"/>
    <col min="4382" max="4382" width="13.109375" style="10" customWidth="1"/>
    <col min="4383" max="4383" width="1.44140625" style="10" customWidth="1"/>
    <col min="4384" max="4384" width="13.109375" style="10" customWidth="1"/>
    <col min="4385" max="4385" width="1.44140625" style="10" customWidth="1"/>
    <col min="4386" max="4386" width="8.44140625" style="10" customWidth="1"/>
    <col min="4387" max="4387" width="1.44140625" style="10" customWidth="1"/>
    <col min="4388" max="4388" width="8.44140625" style="10" customWidth="1"/>
    <col min="4389" max="4389" width="2.21875" style="10" customWidth="1"/>
    <col min="4390" max="4390" width="13.109375" style="10" customWidth="1"/>
    <col min="4391" max="4391" width="2.21875" style="10" customWidth="1"/>
    <col min="4392" max="4392" width="13.109375" style="10" customWidth="1"/>
    <col min="4393" max="4393" width="1.44140625" style="10" customWidth="1"/>
    <col min="4394" max="4394" width="10" style="10" customWidth="1"/>
    <col min="4395" max="4395" width="2.21875" style="10" customWidth="1"/>
    <col min="4396" max="4396" width="11.5546875" style="10"/>
    <col min="4397" max="4397" width="1.44140625" style="10" customWidth="1"/>
    <col min="4398" max="4398" width="9.21875" style="10" customWidth="1"/>
    <col min="4399" max="4399" width="2.21875" style="10" customWidth="1"/>
    <col min="4400" max="4400" width="11.5546875" style="10"/>
    <col min="4401" max="4401" width="1.44140625" style="10" customWidth="1"/>
    <col min="4402" max="4402" width="9.21875" style="10" customWidth="1"/>
    <col min="4403" max="4403" width="2.21875" style="10" customWidth="1"/>
    <col min="4404" max="4404" width="12.33203125" style="10" customWidth="1"/>
    <col min="4405" max="4405" width="2.21875" style="10" customWidth="1"/>
    <col min="4406" max="4406" width="4.5546875" style="10" customWidth="1"/>
    <col min="4407" max="4407" width="1.44140625" style="10" customWidth="1"/>
    <col min="4408" max="4408" width="8.44140625" style="10" customWidth="1"/>
    <col min="4409" max="4409" width="1.44140625" style="10" customWidth="1"/>
    <col min="4410" max="4410" width="11.5546875" style="10"/>
    <col min="4411" max="4411" width="1.44140625" style="10" customWidth="1"/>
    <col min="4412" max="4412" width="11.5546875" style="10"/>
    <col min="4413" max="4413" width="1.44140625" style="10" customWidth="1"/>
    <col min="4414" max="4608" width="11.5546875" style="10"/>
    <col min="4609" max="4609" width="4.5546875" style="10" customWidth="1"/>
    <col min="4610" max="4610" width="1.109375" style="10" customWidth="1"/>
    <col min="4611" max="4611" width="16.21875" style="10" customWidth="1"/>
    <col min="4612" max="4612" width="1.109375" style="10" customWidth="1"/>
    <col min="4613" max="4613" width="12.33203125" style="10" customWidth="1"/>
    <col min="4614" max="4614" width="1.44140625" style="10" customWidth="1"/>
    <col min="4615" max="4615" width="8.44140625" style="10" customWidth="1"/>
    <col min="4616" max="4616" width="1.44140625" style="10" customWidth="1"/>
    <col min="4617" max="4617" width="8.44140625" style="10" customWidth="1"/>
    <col min="4618" max="4618" width="1.44140625" style="10" customWidth="1"/>
    <col min="4619" max="4619" width="12.33203125" style="10" customWidth="1"/>
    <col min="4620" max="4620" width="1.44140625" style="10" customWidth="1"/>
    <col min="4621" max="4621" width="8.44140625" style="10" customWidth="1"/>
    <col min="4622" max="4622" width="1.44140625" style="10" customWidth="1"/>
    <col min="4623" max="4623" width="8.44140625" style="10" customWidth="1"/>
    <col min="4624" max="4624" width="1.44140625" style="10" customWidth="1"/>
    <col min="4625" max="4625" width="12.33203125" style="10" customWidth="1"/>
    <col min="4626" max="4626" width="1.44140625" style="10" customWidth="1"/>
    <col min="4627" max="4627" width="12.33203125" style="10" customWidth="1"/>
    <col min="4628" max="4628" width="1.44140625" style="10" customWidth="1"/>
    <col min="4629" max="4629" width="10" style="10" customWidth="1"/>
    <col min="4630" max="4630" width="1.44140625" style="10" customWidth="1"/>
    <col min="4631" max="4631" width="10" style="10" customWidth="1"/>
    <col min="4632" max="4632" width="1.44140625" style="10" customWidth="1"/>
    <col min="4633" max="4633" width="10" style="10" customWidth="1"/>
    <col min="4634" max="4634" width="1.44140625" style="10" customWidth="1"/>
    <col min="4635" max="4635" width="9.21875" style="10" customWidth="1"/>
    <col min="4636" max="4637" width="2.21875" style="10" customWidth="1"/>
    <col min="4638" max="4638" width="13.109375" style="10" customWidth="1"/>
    <col min="4639" max="4639" width="1.44140625" style="10" customWidth="1"/>
    <col min="4640" max="4640" width="13.109375" style="10" customWidth="1"/>
    <col min="4641" max="4641" width="1.44140625" style="10" customWidth="1"/>
    <col min="4642" max="4642" width="8.44140625" style="10" customWidth="1"/>
    <col min="4643" max="4643" width="1.44140625" style="10" customWidth="1"/>
    <col min="4644" max="4644" width="8.44140625" style="10" customWidth="1"/>
    <col min="4645" max="4645" width="2.21875" style="10" customWidth="1"/>
    <col min="4646" max="4646" width="13.109375" style="10" customWidth="1"/>
    <col min="4647" max="4647" width="2.21875" style="10" customWidth="1"/>
    <col min="4648" max="4648" width="13.109375" style="10" customWidth="1"/>
    <col min="4649" max="4649" width="1.44140625" style="10" customWidth="1"/>
    <col min="4650" max="4650" width="10" style="10" customWidth="1"/>
    <col min="4651" max="4651" width="2.21875" style="10" customWidth="1"/>
    <col min="4652" max="4652" width="11.5546875" style="10"/>
    <col min="4653" max="4653" width="1.44140625" style="10" customWidth="1"/>
    <col min="4654" max="4654" width="9.21875" style="10" customWidth="1"/>
    <col min="4655" max="4655" width="2.21875" style="10" customWidth="1"/>
    <col min="4656" max="4656" width="11.5546875" style="10"/>
    <col min="4657" max="4657" width="1.44140625" style="10" customWidth="1"/>
    <col min="4658" max="4658" width="9.21875" style="10" customWidth="1"/>
    <col min="4659" max="4659" width="2.21875" style="10" customWidth="1"/>
    <col min="4660" max="4660" width="12.33203125" style="10" customWidth="1"/>
    <col min="4661" max="4661" width="2.21875" style="10" customWidth="1"/>
    <col min="4662" max="4662" width="4.5546875" style="10" customWidth="1"/>
    <col min="4663" max="4663" width="1.44140625" style="10" customWidth="1"/>
    <col min="4664" max="4664" width="8.44140625" style="10" customWidth="1"/>
    <col min="4665" max="4665" width="1.44140625" style="10" customWidth="1"/>
    <col min="4666" max="4666" width="11.5546875" style="10"/>
    <col min="4667" max="4667" width="1.44140625" style="10" customWidth="1"/>
    <col min="4668" max="4668" width="11.5546875" style="10"/>
    <col min="4669" max="4669" width="1.44140625" style="10" customWidth="1"/>
    <col min="4670" max="4864" width="11.5546875" style="10"/>
    <col min="4865" max="4865" width="4.5546875" style="10" customWidth="1"/>
    <col min="4866" max="4866" width="1.109375" style="10" customWidth="1"/>
    <col min="4867" max="4867" width="16.21875" style="10" customWidth="1"/>
    <col min="4868" max="4868" width="1.109375" style="10" customWidth="1"/>
    <col min="4869" max="4869" width="12.33203125" style="10" customWidth="1"/>
    <col min="4870" max="4870" width="1.44140625" style="10" customWidth="1"/>
    <col min="4871" max="4871" width="8.44140625" style="10" customWidth="1"/>
    <col min="4872" max="4872" width="1.44140625" style="10" customWidth="1"/>
    <col min="4873" max="4873" width="8.44140625" style="10" customWidth="1"/>
    <col min="4874" max="4874" width="1.44140625" style="10" customWidth="1"/>
    <col min="4875" max="4875" width="12.33203125" style="10" customWidth="1"/>
    <col min="4876" max="4876" width="1.44140625" style="10" customWidth="1"/>
    <col min="4877" max="4877" width="8.44140625" style="10" customWidth="1"/>
    <col min="4878" max="4878" width="1.44140625" style="10" customWidth="1"/>
    <col min="4879" max="4879" width="8.44140625" style="10" customWidth="1"/>
    <col min="4880" max="4880" width="1.44140625" style="10" customWidth="1"/>
    <col min="4881" max="4881" width="12.33203125" style="10" customWidth="1"/>
    <col min="4882" max="4882" width="1.44140625" style="10" customWidth="1"/>
    <col min="4883" max="4883" width="12.33203125" style="10" customWidth="1"/>
    <col min="4884" max="4884" width="1.44140625" style="10" customWidth="1"/>
    <col min="4885" max="4885" width="10" style="10" customWidth="1"/>
    <col min="4886" max="4886" width="1.44140625" style="10" customWidth="1"/>
    <col min="4887" max="4887" width="10" style="10" customWidth="1"/>
    <col min="4888" max="4888" width="1.44140625" style="10" customWidth="1"/>
    <col min="4889" max="4889" width="10" style="10" customWidth="1"/>
    <col min="4890" max="4890" width="1.44140625" style="10" customWidth="1"/>
    <col min="4891" max="4891" width="9.21875" style="10" customWidth="1"/>
    <col min="4892" max="4893" width="2.21875" style="10" customWidth="1"/>
    <col min="4894" max="4894" width="13.109375" style="10" customWidth="1"/>
    <col min="4895" max="4895" width="1.44140625" style="10" customWidth="1"/>
    <col min="4896" max="4896" width="13.109375" style="10" customWidth="1"/>
    <col min="4897" max="4897" width="1.44140625" style="10" customWidth="1"/>
    <col min="4898" max="4898" width="8.44140625" style="10" customWidth="1"/>
    <col min="4899" max="4899" width="1.44140625" style="10" customWidth="1"/>
    <col min="4900" max="4900" width="8.44140625" style="10" customWidth="1"/>
    <col min="4901" max="4901" width="2.21875" style="10" customWidth="1"/>
    <col min="4902" max="4902" width="13.109375" style="10" customWidth="1"/>
    <col min="4903" max="4903" width="2.21875" style="10" customWidth="1"/>
    <col min="4904" max="4904" width="13.109375" style="10" customWidth="1"/>
    <col min="4905" max="4905" width="1.44140625" style="10" customWidth="1"/>
    <col min="4906" max="4906" width="10" style="10" customWidth="1"/>
    <col min="4907" max="4907" width="2.21875" style="10" customWidth="1"/>
    <col min="4908" max="4908" width="11.5546875" style="10"/>
    <col min="4909" max="4909" width="1.44140625" style="10" customWidth="1"/>
    <col min="4910" max="4910" width="9.21875" style="10" customWidth="1"/>
    <col min="4911" max="4911" width="2.21875" style="10" customWidth="1"/>
    <col min="4912" max="4912" width="11.5546875" style="10"/>
    <col min="4913" max="4913" width="1.44140625" style="10" customWidth="1"/>
    <col min="4914" max="4914" width="9.21875" style="10" customWidth="1"/>
    <col min="4915" max="4915" width="2.21875" style="10" customWidth="1"/>
    <col min="4916" max="4916" width="12.33203125" style="10" customWidth="1"/>
    <col min="4917" max="4917" width="2.21875" style="10" customWidth="1"/>
    <col min="4918" max="4918" width="4.5546875" style="10" customWidth="1"/>
    <col min="4919" max="4919" width="1.44140625" style="10" customWidth="1"/>
    <col min="4920" max="4920" width="8.44140625" style="10" customWidth="1"/>
    <col min="4921" max="4921" width="1.44140625" style="10" customWidth="1"/>
    <col min="4922" max="4922" width="11.5546875" style="10"/>
    <col min="4923" max="4923" width="1.44140625" style="10" customWidth="1"/>
    <col min="4924" max="4924" width="11.5546875" style="10"/>
    <col min="4925" max="4925" width="1.44140625" style="10" customWidth="1"/>
    <col min="4926" max="5120" width="11.5546875" style="10"/>
    <col min="5121" max="5121" width="4.5546875" style="10" customWidth="1"/>
    <col min="5122" max="5122" width="1.109375" style="10" customWidth="1"/>
    <col min="5123" max="5123" width="16.21875" style="10" customWidth="1"/>
    <col min="5124" max="5124" width="1.109375" style="10" customWidth="1"/>
    <col min="5125" max="5125" width="12.33203125" style="10" customWidth="1"/>
    <col min="5126" max="5126" width="1.44140625" style="10" customWidth="1"/>
    <col min="5127" max="5127" width="8.44140625" style="10" customWidth="1"/>
    <col min="5128" max="5128" width="1.44140625" style="10" customWidth="1"/>
    <col min="5129" max="5129" width="8.44140625" style="10" customWidth="1"/>
    <col min="5130" max="5130" width="1.44140625" style="10" customWidth="1"/>
    <col min="5131" max="5131" width="12.33203125" style="10" customWidth="1"/>
    <col min="5132" max="5132" width="1.44140625" style="10" customWidth="1"/>
    <col min="5133" max="5133" width="8.44140625" style="10" customWidth="1"/>
    <col min="5134" max="5134" width="1.44140625" style="10" customWidth="1"/>
    <col min="5135" max="5135" width="8.44140625" style="10" customWidth="1"/>
    <col min="5136" max="5136" width="1.44140625" style="10" customWidth="1"/>
    <col min="5137" max="5137" width="12.33203125" style="10" customWidth="1"/>
    <col min="5138" max="5138" width="1.44140625" style="10" customWidth="1"/>
    <col min="5139" max="5139" width="12.33203125" style="10" customWidth="1"/>
    <col min="5140" max="5140" width="1.44140625" style="10" customWidth="1"/>
    <col min="5141" max="5141" width="10" style="10" customWidth="1"/>
    <col min="5142" max="5142" width="1.44140625" style="10" customWidth="1"/>
    <col min="5143" max="5143" width="10" style="10" customWidth="1"/>
    <col min="5144" max="5144" width="1.44140625" style="10" customWidth="1"/>
    <col min="5145" max="5145" width="10" style="10" customWidth="1"/>
    <col min="5146" max="5146" width="1.44140625" style="10" customWidth="1"/>
    <col min="5147" max="5147" width="9.21875" style="10" customWidth="1"/>
    <col min="5148" max="5149" width="2.21875" style="10" customWidth="1"/>
    <col min="5150" max="5150" width="13.109375" style="10" customWidth="1"/>
    <col min="5151" max="5151" width="1.44140625" style="10" customWidth="1"/>
    <col min="5152" max="5152" width="13.109375" style="10" customWidth="1"/>
    <col min="5153" max="5153" width="1.44140625" style="10" customWidth="1"/>
    <col min="5154" max="5154" width="8.44140625" style="10" customWidth="1"/>
    <col min="5155" max="5155" width="1.44140625" style="10" customWidth="1"/>
    <col min="5156" max="5156" width="8.44140625" style="10" customWidth="1"/>
    <col min="5157" max="5157" width="2.21875" style="10" customWidth="1"/>
    <col min="5158" max="5158" width="13.109375" style="10" customWidth="1"/>
    <col min="5159" max="5159" width="2.21875" style="10" customWidth="1"/>
    <col min="5160" max="5160" width="13.109375" style="10" customWidth="1"/>
    <col min="5161" max="5161" width="1.44140625" style="10" customWidth="1"/>
    <col min="5162" max="5162" width="10" style="10" customWidth="1"/>
    <col min="5163" max="5163" width="2.21875" style="10" customWidth="1"/>
    <col min="5164" max="5164" width="11.5546875" style="10"/>
    <col min="5165" max="5165" width="1.44140625" style="10" customWidth="1"/>
    <col min="5166" max="5166" width="9.21875" style="10" customWidth="1"/>
    <col min="5167" max="5167" width="2.21875" style="10" customWidth="1"/>
    <col min="5168" max="5168" width="11.5546875" style="10"/>
    <col min="5169" max="5169" width="1.44140625" style="10" customWidth="1"/>
    <col min="5170" max="5170" width="9.21875" style="10" customWidth="1"/>
    <col min="5171" max="5171" width="2.21875" style="10" customWidth="1"/>
    <col min="5172" max="5172" width="12.33203125" style="10" customWidth="1"/>
    <col min="5173" max="5173" width="2.21875" style="10" customWidth="1"/>
    <col min="5174" max="5174" width="4.5546875" style="10" customWidth="1"/>
    <col min="5175" max="5175" width="1.44140625" style="10" customWidth="1"/>
    <col min="5176" max="5176" width="8.44140625" style="10" customWidth="1"/>
    <col min="5177" max="5177" width="1.44140625" style="10" customWidth="1"/>
    <col min="5178" max="5178" width="11.5546875" style="10"/>
    <col min="5179" max="5179" width="1.44140625" style="10" customWidth="1"/>
    <col min="5180" max="5180" width="11.5546875" style="10"/>
    <col min="5181" max="5181" width="1.44140625" style="10" customWidth="1"/>
    <col min="5182" max="5376" width="11.5546875" style="10"/>
    <col min="5377" max="5377" width="4.5546875" style="10" customWidth="1"/>
    <col min="5378" max="5378" width="1.109375" style="10" customWidth="1"/>
    <col min="5379" max="5379" width="16.21875" style="10" customWidth="1"/>
    <col min="5380" max="5380" width="1.109375" style="10" customWidth="1"/>
    <col min="5381" max="5381" width="12.33203125" style="10" customWidth="1"/>
    <col min="5382" max="5382" width="1.44140625" style="10" customWidth="1"/>
    <col min="5383" max="5383" width="8.44140625" style="10" customWidth="1"/>
    <col min="5384" max="5384" width="1.44140625" style="10" customWidth="1"/>
    <col min="5385" max="5385" width="8.44140625" style="10" customWidth="1"/>
    <col min="5386" max="5386" width="1.44140625" style="10" customWidth="1"/>
    <col min="5387" max="5387" width="12.33203125" style="10" customWidth="1"/>
    <col min="5388" max="5388" width="1.44140625" style="10" customWidth="1"/>
    <col min="5389" max="5389" width="8.44140625" style="10" customWidth="1"/>
    <col min="5390" max="5390" width="1.44140625" style="10" customWidth="1"/>
    <col min="5391" max="5391" width="8.44140625" style="10" customWidth="1"/>
    <col min="5392" max="5392" width="1.44140625" style="10" customWidth="1"/>
    <col min="5393" max="5393" width="12.33203125" style="10" customWidth="1"/>
    <col min="5394" max="5394" width="1.44140625" style="10" customWidth="1"/>
    <col min="5395" max="5395" width="12.33203125" style="10" customWidth="1"/>
    <col min="5396" max="5396" width="1.44140625" style="10" customWidth="1"/>
    <col min="5397" max="5397" width="10" style="10" customWidth="1"/>
    <col min="5398" max="5398" width="1.44140625" style="10" customWidth="1"/>
    <col min="5399" max="5399" width="10" style="10" customWidth="1"/>
    <col min="5400" max="5400" width="1.44140625" style="10" customWidth="1"/>
    <col min="5401" max="5401" width="10" style="10" customWidth="1"/>
    <col min="5402" max="5402" width="1.44140625" style="10" customWidth="1"/>
    <col min="5403" max="5403" width="9.21875" style="10" customWidth="1"/>
    <col min="5404" max="5405" width="2.21875" style="10" customWidth="1"/>
    <col min="5406" max="5406" width="13.109375" style="10" customWidth="1"/>
    <col min="5407" max="5407" width="1.44140625" style="10" customWidth="1"/>
    <col min="5408" max="5408" width="13.109375" style="10" customWidth="1"/>
    <col min="5409" max="5409" width="1.44140625" style="10" customWidth="1"/>
    <col min="5410" max="5410" width="8.44140625" style="10" customWidth="1"/>
    <col min="5411" max="5411" width="1.44140625" style="10" customWidth="1"/>
    <col min="5412" max="5412" width="8.44140625" style="10" customWidth="1"/>
    <col min="5413" max="5413" width="2.21875" style="10" customWidth="1"/>
    <col min="5414" max="5414" width="13.109375" style="10" customWidth="1"/>
    <col min="5415" max="5415" width="2.21875" style="10" customWidth="1"/>
    <col min="5416" max="5416" width="13.109375" style="10" customWidth="1"/>
    <col min="5417" max="5417" width="1.44140625" style="10" customWidth="1"/>
    <col min="5418" max="5418" width="10" style="10" customWidth="1"/>
    <col min="5419" max="5419" width="2.21875" style="10" customWidth="1"/>
    <col min="5420" max="5420" width="11.5546875" style="10"/>
    <col min="5421" max="5421" width="1.44140625" style="10" customWidth="1"/>
    <col min="5422" max="5422" width="9.21875" style="10" customWidth="1"/>
    <col min="5423" max="5423" width="2.21875" style="10" customWidth="1"/>
    <col min="5424" max="5424" width="11.5546875" style="10"/>
    <col min="5425" max="5425" width="1.44140625" style="10" customWidth="1"/>
    <col min="5426" max="5426" width="9.21875" style="10" customWidth="1"/>
    <col min="5427" max="5427" width="2.21875" style="10" customWidth="1"/>
    <col min="5428" max="5428" width="12.33203125" style="10" customWidth="1"/>
    <col min="5429" max="5429" width="2.21875" style="10" customWidth="1"/>
    <col min="5430" max="5430" width="4.5546875" style="10" customWidth="1"/>
    <col min="5431" max="5431" width="1.44140625" style="10" customWidth="1"/>
    <col min="5432" max="5432" width="8.44140625" style="10" customWidth="1"/>
    <col min="5433" max="5433" width="1.44140625" style="10" customWidth="1"/>
    <col min="5434" max="5434" width="11.5546875" style="10"/>
    <col min="5435" max="5435" width="1.44140625" style="10" customWidth="1"/>
    <col min="5436" max="5436" width="11.5546875" style="10"/>
    <col min="5437" max="5437" width="1.44140625" style="10" customWidth="1"/>
    <col min="5438" max="5632" width="11.5546875" style="10"/>
    <col min="5633" max="5633" width="4.5546875" style="10" customWidth="1"/>
    <col min="5634" max="5634" width="1.109375" style="10" customWidth="1"/>
    <col min="5635" max="5635" width="16.21875" style="10" customWidth="1"/>
    <col min="5636" max="5636" width="1.109375" style="10" customWidth="1"/>
    <col min="5637" max="5637" width="12.33203125" style="10" customWidth="1"/>
    <col min="5638" max="5638" width="1.44140625" style="10" customWidth="1"/>
    <col min="5639" max="5639" width="8.44140625" style="10" customWidth="1"/>
    <col min="5640" max="5640" width="1.44140625" style="10" customWidth="1"/>
    <col min="5641" max="5641" width="8.44140625" style="10" customWidth="1"/>
    <col min="5642" max="5642" width="1.44140625" style="10" customWidth="1"/>
    <col min="5643" max="5643" width="12.33203125" style="10" customWidth="1"/>
    <col min="5644" max="5644" width="1.44140625" style="10" customWidth="1"/>
    <col min="5645" max="5645" width="8.44140625" style="10" customWidth="1"/>
    <col min="5646" max="5646" width="1.44140625" style="10" customWidth="1"/>
    <col min="5647" max="5647" width="8.44140625" style="10" customWidth="1"/>
    <col min="5648" max="5648" width="1.44140625" style="10" customWidth="1"/>
    <col min="5649" max="5649" width="12.33203125" style="10" customWidth="1"/>
    <col min="5650" max="5650" width="1.44140625" style="10" customWidth="1"/>
    <col min="5651" max="5651" width="12.33203125" style="10" customWidth="1"/>
    <col min="5652" max="5652" width="1.44140625" style="10" customWidth="1"/>
    <col min="5653" max="5653" width="10" style="10" customWidth="1"/>
    <col min="5654" max="5654" width="1.44140625" style="10" customWidth="1"/>
    <col min="5655" max="5655" width="10" style="10" customWidth="1"/>
    <col min="5656" max="5656" width="1.44140625" style="10" customWidth="1"/>
    <col min="5657" max="5657" width="10" style="10" customWidth="1"/>
    <col min="5658" max="5658" width="1.44140625" style="10" customWidth="1"/>
    <col min="5659" max="5659" width="9.21875" style="10" customWidth="1"/>
    <col min="5660" max="5661" width="2.21875" style="10" customWidth="1"/>
    <col min="5662" max="5662" width="13.109375" style="10" customWidth="1"/>
    <col min="5663" max="5663" width="1.44140625" style="10" customWidth="1"/>
    <col min="5664" max="5664" width="13.109375" style="10" customWidth="1"/>
    <col min="5665" max="5665" width="1.44140625" style="10" customWidth="1"/>
    <col min="5666" max="5666" width="8.44140625" style="10" customWidth="1"/>
    <col min="5667" max="5667" width="1.44140625" style="10" customWidth="1"/>
    <col min="5668" max="5668" width="8.44140625" style="10" customWidth="1"/>
    <col min="5669" max="5669" width="2.21875" style="10" customWidth="1"/>
    <col min="5670" max="5670" width="13.109375" style="10" customWidth="1"/>
    <col min="5671" max="5671" width="2.21875" style="10" customWidth="1"/>
    <col min="5672" max="5672" width="13.109375" style="10" customWidth="1"/>
    <col min="5673" max="5673" width="1.44140625" style="10" customWidth="1"/>
    <col min="5674" max="5674" width="10" style="10" customWidth="1"/>
    <col min="5675" max="5675" width="2.21875" style="10" customWidth="1"/>
    <col min="5676" max="5676" width="11.5546875" style="10"/>
    <col min="5677" max="5677" width="1.44140625" style="10" customWidth="1"/>
    <col min="5678" max="5678" width="9.21875" style="10" customWidth="1"/>
    <col min="5679" max="5679" width="2.21875" style="10" customWidth="1"/>
    <col min="5680" max="5680" width="11.5546875" style="10"/>
    <col min="5681" max="5681" width="1.44140625" style="10" customWidth="1"/>
    <col min="5682" max="5682" width="9.21875" style="10" customWidth="1"/>
    <col min="5683" max="5683" width="2.21875" style="10" customWidth="1"/>
    <col min="5684" max="5684" width="12.33203125" style="10" customWidth="1"/>
    <col min="5685" max="5685" width="2.21875" style="10" customWidth="1"/>
    <col min="5686" max="5686" width="4.5546875" style="10" customWidth="1"/>
    <col min="5687" max="5687" width="1.44140625" style="10" customWidth="1"/>
    <col min="5688" max="5688" width="8.44140625" style="10" customWidth="1"/>
    <col min="5689" max="5689" width="1.44140625" style="10" customWidth="1"/>
    <col min="5690" max="5690" width="11.5546875" style="10"/>
    <col min="5691" max="5691" width="1.44140625" style="10" customWidth="1"/>
    <col min="5692" max="5692" width="11.5546875" style="10"/>
    <col min="5693" max="5693" width="1.44140625" style="10" customWidth="1"/>
    <col min="5694" max="5888" width="11.5546875" style="10"/>
    <col min="5889" max="5889" width="4.5546875" style="10" customWidth="1"/>
    <col min="5890" max="5890" width="1.109375" style="10" customWidth="1"/>
    <col min="5891" max="5891" width="16.21875" style="10" customWidth="1"/>
    <col min="5892" max="5892" width="1.109375" style="10" customWidth="1"/>
    <col min="5893" max="5893" width="12.33203125" style="10" customWidth="1"/>
    <col min="5894" max="5894" width="1.44140625" style="10" customWidth="1"/>
    <col min="5895" max="5895" width="8.44140625" style="10" customWidth="1"/>
    <col min="5896" max="5896" width="1.44140625" style="10" customWidth="1"/>
    <col min="5897" max="5897" width="8.44140625" style="10" customWidth="1"/>
    <col min="5898" max="5898" width="1.44140625" style="10" customWidth="1"/>
    <col min="5899" max="5899" width="12.33203125" style="10" customWidth="1"/>
    <col min="5900" max="5900" width="1.44140625" style="10" customWidth="1"/>
    <col min="5901" max="5901" width="8.44140625" style="10" customWidth="1"/>
    <col min="5902" max="5902" width="1.44140625" style="10" customWidth="1"/>
    <col min="5903" max="5903" width="8.44140625" style="10" customWidth="1"/>
    <col min="5904" max="5904" width="1.44140625" style="10" customWidth="1"/>
    <col min="5905" max="5905" width="12.33203125" style="10" customWidth="1"/>
    <col min="5906" max="5906" width="1.44140625" style="10" customWidth="1"/>
    <col min="5907" max="5907" width="12.33203125" style="10" customWidth="1"/>
    <col min="5908" max="5908" width="1.44140625" style="10" customWidth="1"/>
    <col min="5909" max="5909" width="10" style="10" customWidth="1"/>
    <col min="5910" max="5910" width="1.44140625" style="10" customWidth="1"/>
    <col min="5911" max="5911" width="10" style="10" customWidth="1"/>
    <col min="5912" max="5912" width="1.44140625" style="10" customWidth="1"/>
    <col min="5913" max="5913" width="10" style="10" customWidth="1"/>
    <col min="5914" max="5914" width="1.44140625" style="10" customWidth="1"/>
    <col min="5915" max="5915" width="9.21875" style="10" customWidth="1"/>
    <col min="5916" max="5917" width="2.21875" style="10" customWidth="1"/>
    <col min="5918" max="5918" width="13.109375" style="10" customWidth="1"/>
    <col min="5919" max="5919" width="1.44140625" style="10" customWidth="1"/>
    <col min="5920" max="5920" width="13.109375" style="10" customWidth="1"/>
    <col min="5921" max="5921" width="1.44140625" style="10" customWidth="1"/>
    <col min="5922" max="5922" width="8.44140625" style="10" customWidth="1"/>
    <col min="5923" max="5923" width="1.44140625" style="10" customWidth="1"/>
    <col min="5924" max="5924" width="8.44140625" style="10" customWidth="1"/>
    <col min="5925" max="5925" width="2.21875" style="10" customWidth="1"/>
    <col min="5926" max="5926" width="13.109375" style="10" customWidth="1"/>
    <col min="5927" max="5927" width="2.21875" style="10" customWidth="1"/>
    <col min="5928" max="5928" width="13.109375" style="10" customWidth="1"/>
    <col min="5929" max="5929" width="1.44140625" style="10" customWidth="1"/>
    <col min="5930" max="5930" width="10" style="10" customWidth="1"/>
    <col min="5931" max="5931" width="2.21875" style="10" customWidth="1"/>
    <col min="5932" max="5932" width="11.5546875" style="10"/>
    <col min="5933" max="5933" width="1.44140625" style="10" customWidth="1"/>
    <col min="5934" max="5934" width="9.21875" style="10" customWidth="1"/>
    <col min="5935" max="5935" width="2.21875" style="10" customWidth="1"/>
    <col min="5936" max="5936" width="11.5546875" style="10"/>
    <col min="5937" max="5937" width="1.44140625" style="10" customWidth="1"/>
    <col min="5938" max="5938" width="9.21875" style="10" customWidth="1"/>
    <col min="5939" max="5939" width="2.21875" style="10" customWidth="1"/>
    <col min="5940" max="5940" width="12.33203125" style="10" customWidth="1"/>
    <col min="5941" max="5941" width="2.21875" style="10" customWidth="1"/>
    <col min="5942" max="5942" width="4.5546875" style="10" customWidth="1"/>
    <col min="5943" max="5943" width="1.44140625" style="10" customWidth="1"/>
    <col min="5944" max="5944" width="8.44140625" style="10" customWidth="1"/>
    <col min="5945" max="5945" width="1.44140625" style="10" customWidth="1"/>
    <col min="5946" max="5946" width="11.5546875" style="10"/>
    <col min="5947" max="5947" width="1.44140625" style="10" customWidth="1"/>
    <col min="5948" max="5948" width="11.5546875" style="10"/>
    <col min="5949" max="5949" width="1.44140625" style="10" customWidth="1"/>
    <col min="5950" max="6144" width="11.5546875" style="10"/>
    <col min="6145" max="6145" width="4.5546875" style="10" customWidth="1"/>
    <col min="6146" max="6146" width="1.109375" style="10" customWidth="1"/>
    <col min="6147" max="6147" width="16.21875" style="10" customWidth="1"/>
    <col min="6148" max="6148" width="1.109375" style="10" customWidth="1"/>
    <col min="6149" max="6149" width="12.33203125" style="10" customWidth="1"/>
    <col min="6150" max="6150" width="1.44140625" style="10" customWidth="1"/>
    <col min="6151" max="6151" width="8.44140625" style="10" customWidth="1"/>
    <col min="6152" max="6152" width="1.44140625" style="10" customWidth="1"/>
    <col min="6153" max="6153" width="8.44140625" style="10" customWidth="1"/>
    <col min="6154" max="6154" width="1.44140625" style="10" customWidth="1"/>
    <col min="6155" max="6155" width="12.33203125" style="10" customWidth="1"/>
    <col min="6156" max="6156" width="1.44140625" style="10" customWidth="1"/>
    <col min="6157" max="6157" width="8.44140625" style="10" customWidth="1"/>
    <col min="6158" max="6158" width="1.44140625" style="10" customWidth="1"/>
    <col min="6159" max="6159" width="8.44140625" style="10" customWidth="1"/>
    <col min="6160" max="6160" width="1.44140625" style="10" customWidth="1"/>
    <col min="6161" max="6161" width="12.33203125" style="10" customWidth="1"/>
    <col min="6162" max="6162" width="1.44140625" style="10" customWidth="1"/>
    <col min="6163" max="6163" width="12.33203125" style="10" customWidth="1"/>
    <col min="6164" max="6164" width="1.44140625" style="10" customWidth="1"/>
    <col min="6165" max="6165" width="10" style="10" customWidth="1"/>
    <col min="6166" max="6166" width="1.44140625" style="10" customWidth="1"/>
    <col min="6167" max="6167" width="10" style="10" customWidth="1"/>
    <col min="6168" max="6168" width="1.44140625" style="10" customWidth="1"/>
    <col min="6169" max="6169" width="10" style="10" customWidth="1"/>
    <col min="6170" max="6170" width="1.44140625" style="10" customWidth="1"/>
    <col min="6171" max="6171" width="9.21875" style="10" customWidth="1"/>
    <col min="6172" max="6173" width="2.21875" style="10" customWidth="1"/>
    <col min="6174" max="6174" width="13.109375" style="10" customWidth="1"/>
    <col min="6175" max="6175" width="1.44140625" style="10" customWidth="1"/>
    <col min="6176" max="6176" width="13.109375" style="10" customWidth="1"/>
    <col min="6177" max="6177" width="1.44140625" style="10" customWidth="1"/>
    <col min="6178" max="6178" width="8.44140625" style="10" customWidth="1"/>
    <col min="6179" max="6179" width="1.44140625" style="10" customWidth="1"/>
    <col min="6180" max="6180" width="8.44140625" style="10" customWidth="1"/>
    <col min="6181" max="6181" width="2.21875" style="10" customWidth="1"/>
    <col min="6182" max="6182" width="13.109375" style="10" customWidth="1"/>
    <col min="6183" max="6183" width="2.21875" style="10" customWidth="1"/>
    <col min="6184" max="6184" width="13.109375" style="10" customWidth="1"/>
    <col min="6185" max="6185" width="1.44140625" style="10" customWidth="1"/>
    <col min="6186" max="6186" width="10" style="10" customWidth="1"/>
    <col min="6187" max="6187" width="2.21875" style="10" customWidth="1"/>
    <col min="6188" max="6188" width="11.5546875" style="10"/>
    <col min="6189" max="6189" width="1.44140625" style="10" customWidth="1"/>
    <col min="6190" max="6190" width="9.21875" style="10" customWidth="1"/>
    <col min="6191" max="6191" width="2.21875" style="10" customWidth="1"/>
    <col min="6192" max="6192" width="11.5546875" style="10"/>
    <col min="6193" max="6193" width="1.44140625" style="10" customWidth="1"/>
    <col min="6194" max="6194" width="9.21875" style="10" customWidth="1"/>
    <col min="6195" max="6195" width="2.21875" style="10" customWidth="1"/>
    <col min="6196" max="6196" width="12.33203125" style="10" customWidth="1"/>
    <col min="6197" max="6197" width="2.21875" style="10" customWidth="1"/>
    <col min="6198" max="6198" width="4.5546875" style="10" customWidth="1"/>
    <col min="6199" max="6199" width="1.44140625" style="10" customWidth="1"/>
    <col min="6200" max="6200" width="8.44140625" style="10" customWidth="1"/>
    <col min="6201" max="6201" width="1.44140625" style="10" customWidth="1"/>
    <col min="6202" max="6202" width="11.5546875" style="10"/>
    <col min="6203" max="6203" width="1.44140625" style="10" customWidth="1"/>
    <col min="6204" max="6204" width="11.5546875" style="10"/>
    <col min="6205" max="6205" width="1.44140625" style="10" customWidth="1"/>
    <col min="6206" max="6400" width="11.5546875" style="10"/>
    <col min="6401" max="6401" width="4.5546875" style="10" customWidth="1"/>
    <col min="6402" max="6402" width="1.109375" style="10" customWidth="1"/>
    <col min="6403" max="6403" width="16.21875" style="10" customWidth="1"/>
    <col min="6404" max="6404" width="1.109375" style="10" customWidth="1"/>
    <col min="6405" max="6405" width="12.33203125" style="10" customWidth="1"/>
    <col min="6406" max="6406" width="1.44140625" style="10" customWidth="1"/>
    <col min="6407" max="6407" width="8.44140625" style="10" customWidth="1"/>
    <col min="6408" max="6408" width="1.44140625" style="10" customWidth="1"/>
    <col min="6409" max="6409" width="8.44140625" style="10" customWidth="1"/>
    <col min="6410" max="6410" width="1.44140625" style="10" customWidth="1"/>
    <col min="6411" max="6411" width="12.33203125" style="10" customWidth="1"/>
    <col min="6412" max="6412" width="1.44140625" style="10" customWidth="1"/>
    <col min="6413" max="6413" width="8.44140625" style="10" customWidth="1"/>
    <col min="6414" max="6414" width="1.44140625" style="10" customWidth="1"/>
    <col min="6415" max="6415" width="8.44140625" style="10" customWidth="1"/>
    <col min="6416" max="6416" width="1.44140625" style="10" customWidth="1"/>
    <col min="6417" max="6417" width="12.33203125" style="10" customWidth="1"/>
    <col min="6418" max="6418" width="1.44140625" style="10" customWidth="1"/>
    <col min="6419" max="6419" width="12.33203125" style="10" customWidth="1"/>
    <col min="6420" max="6420" width="1.44140625" style="10" customWidth="1"/>
    <col min="6421" max="6421" width="10" style="10" customWidth="1"/>
    <col min="6422" max="6422" width="1.44140625" style="10" customWidth="1"/>
    <col min="6423" max="6423" width="10" style="10" customWidth="1"/>
    <col min="6424" max="6424" width="1.44140625" style="10" customWidth="1"/>
    <col min="6425" max="6425" width="10" style="10" customWidth="1"/>
    <col min="6426" max="6426" width="1.44140625" style="10" customWidth="1"/>
    <col min="6427" max="6427" width="9.21875" style="10" customWidth="1"/>
    <col min="6428" max="6429" width="2.21875" style="10" customWidth="1"/>
    <col min="6430" max="6430" width="13.109375" style="10" customWidth="1"/>
    <col min="6431" max="6431" width="1.44140625" style="10" customWidth="1"/>
    <col min="6432" max="6432" width="13.109375" style="10" customWidth="1"/>
    <col min="6433" max="6433" width="1.44140625" style="10" customWidth="1"/>
    <col min="6434" max="6434" width="8.44140625" style="10" customWidth="1"/>
    <col min="6435" max="6435" width="1.44140625" style="10" customWidth="1"/>
    <col min="6436" max="6436" width="8.44140625" style="10" customWidth="1"/>
    <col min="6437" max="6437" width="2.21875" style="10" customWidth="1"/>
    <col min="6438" max="6438" width="13.109375" style="10" customWidth="1"/>
    <col min="6439" max="6439" width="2.21875" style="10" customWidth="1"/>
    <col min="6440" max="6440" width="13.109375" style="10" customWidth="1"/>
    <col min="6441" max="6441" width="1.44140625" style="10" customWidth="1"/>
    <col min="6442" max="6442" width="10" style="10" customWidth="1"/>
    <col min="6443" max="6443" width="2.21875" style="10" customWidth="1"/>
    <col min="6444" max="6444" width="11.5546875" style="10"/>
    <col min="6445" max="6445" width="1.44140625" style="10" customWidth="1"/>
    <col min="6446" max="6446" width="9.21875" style="10" customWidth="1"/>
    <col min="6447" max="6447" width="2.21875" style="10" customWidth="1"/>
    <col min="6448" max="6448" width="11.5546875" style="10"/>
    <col min="6449" max="6449" width="1.44140625" style="10" customWidth="1"/>
    <col min="6450" max="6450" width="9.21875" style="10" customWidth="1"/>
    <col min="6451" max="6451" width="2.21875" style="10" customWidth="1"/>
    <col min="6452" max="6452" width="12.33203125" style="10" customWidth="1"/>
    <col min="6453" max="6453" width="2.21875" style="10" customWidth="1"/>
    <col min="6454" max="6454" width="4.5546875" style="10" customWidth="1"/>
    <col min="6455" max="6455" width="1.44140625" style="10" customWidth="1"/>
    <col min="6456" max="6456" width="8.44140625" style="10" customWidth="1"/>
    <col min="6457" max="6457" width="1.44140625" style="10" customWidth="1"/>
    <col min="6458" max="6458" width="11.5546875" style="10"/>
    <col min="6459" max="6459" width="1.44140625" style="10" customWidth="1"/>
    <col min="6460" max="6460" width="11.5546875" style="10"/>
    <col min="6461" max="6461" width="1.44140625" style="10" customWidth="1"/>
    <col min="6462" max="6656" width="11.5546875" style="10"/>
    <col min="6657" max="6657" width="4.5546875" style="10" customWidth="1"/>
    <col min="6658" max="6658" width="1.109375" style="10" customWidth="1"/>
    <col min="6659" max="6659" width="16.21875" style="10" customWidth="1"/>
    <col min="6660" max="6660" width="1.109375" style="10" customWidth="1"/>
    <col min="6661" max="6661" width="12.33203125" style="10" customWidth="1"/>
    <col min="6662" max="6662" width="1.44140625" style="10" customWidth="1"/>
    <col min="6663" max="6663" width="8.44140625" style="10" customWidth="1"/>
    <col min="6664" max="6664" width="1.44140625" style="10" customWidth="1"/>
    <col min="6665" max="6665" width="8.44140625" style="10" customWidth="1"/>
    <col min="6666" max="6666" width="1.44140625" style="10" customWidth="1"/>
    <col min="6667" max="6667" width="12.33203125" style="10" customWidth="1"/>
    <col min="6668" max="6668" width="1.44140625" style="10" customWidth="1"/>
    <col min="6669" max="6669" width="8.44140625" style="10" customWidth="1"/>
    <col min="6670" max="6670" width="1.44140625" style="10" customWidth="1"/>
    <col min="6671" max="6671" width="8.44140625" style="10" customWidth="1"/>
    <col min="6672" max="6672" width="1.44140625" style="10" customWidth="1"/>
    <col min="6673" max="6673" width="12.33203125" style="10" customWidth="1"/>
    <col min="6674" max="6674" width="1.44140625" style="10" customWidth="1"/>
    <col min="6675" max="6675" width="12.33203125" style="10" customWidth="1"/>
    <col min="6676" max="6676" width="1.44140625" style="10" customWidth="1"/>
    <col min="6677" max="6677" width="10" style="10" customWidth="1"/>
    <col min="6678" max="6678" width="1.44140625" style="10" customWidth="1"/>
    <col min="6679" max="6679" width="10" style="10" customWidth="1"/>
    <col min="6680" max="6680" width="1.44140625" style="10" customWidth="1"/>
    <col min="6681" max="6681" width="10" style="10" customWidth="1"/>
    <col min="6682" max="6682" width="1.44140625" style="10" customWidth="1"/>
    <col min="6683" max="6683" width="9.21875" style="10" customWidth="1"/>
    <col min="6684" max="6685" width="2.21875" style="10" customWidth="1"/>
    <col min="6686" max="6686" width="13.109375" style="10" customWidth="1"/>
    <col min="6687" max="6687" width="1.44140625" style="10" customWidth="1"/>
    <col min="6688" max="6688" width="13.109375" style="10" customWidth="1"/>
    <col min="6689" max="6689" width="1.44140625" style="10" customWidth="1"/>
    <col min="6690" max="6690" width="8.44140625" style="10" customWidth="1"/>
    <col min="6691" max="6691" width="1.44140625" style="10" customWidth="1"/>
    <col min="6692" max="6692" width="8.44140625" style="10" customWidth="1"/>
    <col min="6693" max="6693" width="2.21875" style="10" customWidth="1"/>
    <col min="6694" max="6694" width="13.109375" style="10" customWidth="1"/>
    <col min="6695" max="6695" width="2.21875" style="10" customWidth="1"/>
    <col min="6696" max="6696" width="13.109375" style="10" customWidth="1"/>
    <col min="6697" max="6697" width="1.44140625" style="10" customWidth="1"/>
    <col min="6698" max="6698" width="10" style="10" customWidth="1"/>
    <col min="6699" max="6699" width="2.21875" style="10" customWidth="1"/>
    <col min="6700" max="6700" width="11.5546875" style="10"/>
    <col min="6701" max="6701" width="1.44140625" style="10" customWidth="1"/>
    <col min="6702" max="6702" width="9.21875" style="10" customWidth="1"/>
    <col min="6703" max="6703" width="2.21875" style="10" customWidth="1"/>
    <col min="6704" max="6704" width="11.5546875" style="10"/>
    <col min="6705" max="6705" width="1.44140625" style="10" customWidth="1"/>
    <col min="6706" max="6706" width="9.21875" style="10" customWidth="1"/>
    <col min="6707" max="6707" width="2.21875" style="10" customWidth="1"/>
    <col min="6708" max="6708" width="12.33203125" style="10" customWidth="1"/>
    <col min="6709" max="6709" width="2.21875" style="10" customWidth="1"/>
    <col min="6710" max="6710" width="4.5546875" style="10" customWidth="1"/>
    <col min="6711" max="6711" width="1.44140625" style="10" customWidth="1"/>
    <col min="6712" max="6712" width="8.44140625" style="10" customWidth="1"/>
    <col min="6713" max="6713" width="1.44140625" style="10" customWidth="1"/>
    <col min="6714" max="6714" width="11.5546875" style="10"/>
    <col min="6715" max="6715" width="1.44140625" style="10" customWidth="1"/>
    <col min="6716" max="6716" width="11.5546875" style="10"/>
    <col min="6717" max="6717" width="1.44140625" style="10" customWidth="1"/>
    <col min="6718" max="6912" width="11.5546875" style="10"/>
    <col min="6913" max="6913" width="4.5546875" style="10" customWidth="1"/>
    <col min="6914" max="6914" width="1.109375" style="10" customWidth="1"/>
    <col min="6915" max="6915" width="16.21875" style="10" customWidth="1"/>
    <col min="6916" max="6916" width="1.109375" style="10" customWidth="1"/>
    <col min="6917" max="6917" width="12.33203125" style="10" customWidth="1"/>
    <col min="6918" max="6918" width="1.44140625" style="10" customWidth="1"/>
    <col min="6919" max="6919" width="8.44140625" style="10" customWidth="1"/>
    <col min="6920" max="6920" width="1.44140625" style="10" customWidth="1"/>
    <col min="6921" max="6921" width="8.44140625" style="10" customWidth="1"/>
    <col min="6922" max="6922" width="1.44140625" style="10" customWidth="1"/>
    <col min="6923" max="6923" width="12.33203125" style="10" customWidth="1"/>
    <col min="6924" max="6924" width="1.44140625" style="10" customWidth="1"/>
    <col min="6925" max="6925" width="8.44140625" style="10" customWidth="1"/>
    <col min="6926" max="6926" width="1.44140625" style="10" customWidth="1"/>
    <col min="6927" max="6927" width="8.44140625" style="10" customWidth="1"/>
    <col min="6928" max="6928" width="1.44140625" style="10" customWidth="1"/>
    <col min="6929" max="6929" width="12.33203125" style="10" customWidth="1"/>
    <col min="6930" max="6930" width="1.44140625" style="10" customWidth="1"/>
    <col min="6931" max="6931" width="12.33203125" style="10" customWidth="1"/>
    <col min="6932" max="6932" width="1.44140625" style="10" customWidth="1"/>
    <col min="6933" max="6933" width="10" style="10" customWidth="1"/>
    <col min="6934" max="6934" width="1.44140625" style="10" customWidth="1"/>
    <col min="6935" max="6935" width="10" style="10" customWidth="1"/>
    <col min="6936" max="6936" width="1.44140625" style="10" customWidth="1"/>
    <col min="6937" max="6937" width="10" style="10" customWidth="1"/>
    <col min="6938" max="6938" width="1.44140625" style="10" customWidth="1"/>
    <col min="6939" max="6939" width="9.21875" style="10" customWidth="1"/>
    <col min="6940" max="6941" width="2.21875" style="10" customWidth="1"/>
    <col min="6942" max="6942" width="13.109375" style="10" customWidth="1"/>
    <col min="6943" max="6943" width="1.44140625" style="10" customWidth="1"/>
    <col min="6944" max="6944" width="13.109375" style="10" customWidth="1"/>
    <col min="6945" max="6945" width="1.44140625" style="10" customWidth="1"/>
    <col min="6946" max="6946" width="8.44140625" style="10" customWidth="1"/>
    <col min="6947" max="6947" width="1.44140625" style="10" customWidth="1"/>
    <col min="6948" max="6948" width="8.44140625" style="10" customWidth="1"/>
    <col min="6949" max="6949" width="2.21875" style="10" customWidth="1"/>
    <col min="6950" max="6950" width="13.109375" style="10" customWidth="1"/>
    <col min="6951" max="6951" width="2.21875" style="10" customWidth="1"/>
    <col min="6952" max="6952" width="13.109375" style="10" customWidth="1"/>
    <col min="6953" max="6953" width="1.44140625" style="10" customWidth="1"/>
    <col min="6954" max="6954" width="10" style="10" customWidth="1"/>
    <col min="6955" max="6955" width="2.21875" style="10" customWidth="1"/>
    <col min="6956" max="6956" width="11.5546875" style="10"/>
    <col min="6957" max="6957" width="1.44140625" style="10" customWidth="1"/>
    <col min="6958" max="6958" width="9.21875" style="10" customWidth="1"/>
    <col min="6959" max="6959" width="2.21875" style="10" customWidth="1"/>
    <col min="6960" max="6960" width="11.5546875" style="10"/>
    <col min="6961" max="6961" width="1.44140625" style="10" customWidth="1"/>
    <col min="6962" max="6962" width="9.21875" style="10" customWidth="1"/>
    <col min="6963" max="6963" width="2.21875" style="10" customWidth="1"/>
    <col min="6964" max="6964" width="12.33203125" style="10" customWidth="1"/>
    <col min="6965" max="6965" width="2.21875" style="10" customWidth="1"/>
    <col min="6966" max="6966" width="4.5546875" style="10" customWidth="1"/>
    <col min="6967" max="6967" width="1.44140625" style="10" customWidth="1"/>
    <col min="6968" max="6968" width="8.44140625" style="10" customWidth="1"/>
    <col min="6969" max="6969" width="1.44140625" style="10" customWidth="1"/>
    <col min="6970" max="6970" width="11.5546875" style="10"/>
    <col min="6971" max="6971" width="1.44140625" style="10" customWidth="1"/>
    <col min="6972" max="6972" width="11.5546875" style="10"/>
    <col min="6973" max="6973" width="1.44140625" style="10" customWidth="1"/>
    <col min="6974" max="7168" width="11.5546875" style="10"/>
    <col min="7169" max="7169" width="4.5546875" style="10" customWidth="1"/>
    <col min="7170" max="7170" width="1.109375" style="10" customWidth="1"/>
    <col min="7171" max="7171" width="16.21875" style="10" customWidth="1"/>
    <col min="7172" max="7172" width="1.109375" style="10" customWidth="1"/>
    <col min="7173" max="7173" width="12.33203125" style="10" customWidth="1"/>
    <col min="7174" max="7174" width="1.44140625" style="10" customWidth="1"/>
    <col min="7175" max="7175" width="8.44140625" style="10" customWidth="1"/>
    <col min="7176" max="7176" width="1.44140625" style="10" customWidth="1"/>
    <col min="7177" max="7177" width="8.44140625" style="10" customWidth="1"/>
    <col min="7178" max="7178" width="1.44140625" style="10" customWidth="1"/>
    <col min="7179" max="7179" width="12.33203125" style="10" customWidth="1"/>
    <col min="7180" max="7180" width="1.44140625" style="10" customWidth="1"/>
    <col min="7181" max="7181" width="8.44140625" style="10" customWidth="1"/>
    <col min="7182" max="7182" width="1.44140625" style="10" customWidth="1"/>
    <col min="7183" max="7183" width="8.44140625" style="10" customWidth="1"/>
    <col min="7184" max="7184" width="1.44140625" style="10" customWidth="1"/>
    <col min="7185" max="7185" width="12.33203125" style="10" customWidth="1"/>
    <col min="7186" max="7186" width="1.44140625" style="10" customWidth="1"/>
    <col min="7187" max="7187" width="12.33203125" style="10" customWidth="1"/>
    <col min="7188" max="7188" width="1.44140625" style="10" customWidth="1"/>
    <col min="7189" max="7189" width="10" style="10" customWidth="1"/>
    <col min="7190" max="7190" width="1.44140625" style="10" customWidth="1"/>
    <col min="7191" max="7191" width="10" style="10" customWidth="1"/>
    <col min="7192" max="7192" width="1.44140625" style="10" customWidth="1"/>
    <col min="7193" max="7193" width="10" style="10" customWidth="1"/>
    <col min="7194" max="7194" width="1.44140625" style="10" customWidth="1"/>
    <col min="7195" max="7195" width="9.21875" style="10" customWidth="1"/>
    <col min="7196" max="7197" width="2.21875" style="10" customWidth="1"/>
    <col min="7198" max="7198" width="13.109375" style="10" customWidth="1"/>
    <col min="7199" max="7199" width="1.44140625" style="10" customWidth="1"/>
    <col min="7200" max="7200" width="13.109375" style="10" customWidth="1"/>
    <col min="7201" max="7201" width="1.44140625" style="10" customWidth="1"/>
    <col min="7202" max="7202" width="8.44140625" style="10" customWidth="1"/>
    <col min="7203" max="7203" width="1.44140625" style="10" customWidth="1"/>
    <col min="7204" max="7204" width="8.44140625" style="10" customWidth="1"/>
    <col min="7205" max="7205" width="2.21875" style="10" customWidth="1"/>
    <col min="7206" max="7206" width="13.109375" style="10" customWidth="1"/>
    <col min="7207" max="7207" width="2.21875" style="10" customWidth="1"/>
    <col min="7208" max="7208" width="13.109375" style="10" customWidth="1"/>
    <col min="7209" max="7209" width="1.44140625" style="10" customWidth="1"/>
    <col min="7210" max="7210" width="10" style="10" customWidth="1"/>
    <col min="7211" max="7211" width="2.21875" style="10" customWidth="1"/>
    <col min="7212" max="7212" width="11.5546875" style="10"/>
    <col min="7213" max="7213" width="1.44140625" style="10" customWidth="1"/>
    <col min="7214" max="7214" width="9.21875" style="10" customWidth="1"/>
    <col min="7215" max="7215" width="2.21875" style="10" customWidth="1"/>
    <col min="7216" max="7216" width="11.5546875" style="10"/>
    <col min="7217" max="7217" width="1.44140625" style="10" customWidth="1"/>
    <col min="7218" max="7218" width="9.21875" style="10" customWidth="1"/>
    <col min="7219" max="7219" width="2.21875" style="10" customWidth="1"/>
    <col min="7220" max="7220" width="12.33203125" style="10" customWidth="1"/>
    <col min="7221" max="7221" width="2.21875" style="10" customWidth="1"/>
    <col min="7222" max="7222" width="4.5546875" style="10" customWidth="1"/>
    <col min="7223" max="7223" width="1.44140625" style="10" customWidth="1"/>
    <col min="7224" max="7224" width="8.44140625" style="10" customWidth="1"/>
    <col min="7225" max="7225" width="1.44140625" style="10" customWidth="1"/>
    <col min="7226" max="7226" width="11.5546875" style="10"/>
    <col min="7227" max="7227" width="1.44140625" style="10" customWidth="1"/>
    <col min="7228" max="7228" width="11.5546875" style="10"/>
    <col min="7229" max="7229" width="1.44140625" style="10" customWidth="1"/>
    <col min="7230" max="7424" width="11.5546875" style="10"/>
    <col min="7425" max="7425" width="4.5546875" style="10" customWidth="1"/>
    <col min="7426" max="7426" width="1.109375" style="10" customWidth="1"/>
    <col min="7427" max="7427" width="16.21875" style="10" customWidth="1"/>
    <col min="7428" max="7428" width="1.109375" style="10" customWidth="1"/>
    <col min="7429" max="7429" width="12.33203125" style="10" customWidth="1"/>
    <col min="7430" max="7430" width="1.44140625" style="10" customWidth="1"/>
    <col min="7431" max="7431" width="8.44140625" style="10" customWidth="1"/>
    <col min="7432" max="7432" width="1.44140625" style="10" customWidth="1"/>
    <col min="7433" max="7433" width="8.44140625" style="10" customWidth="1"/>
    <col min="7434" max="7434" width="1.44140625" style="10" customWidth="1"/>
    <col min="7435" max="7435" width="12.33203125" style="10" customWidth="1"/>
    <col min="7436" max="7436" width="1.44140625" style="10" customWidth="1"/>
    <col min="7437" max="7437" width="8.44140625" style="10" customWidth="1"/>
    <col min="7438" max="7438" width="1.44140625" style="10" customWidth="1"/>
    <col min="7439" max="7439" width="8.44140625" style="10" customWidth="1"/>
    <col min="7440" max="7440" width="1.44140625" style="10" customWidth="1"/>
    <col min="7441" max="7441" width="12.33203125" style="10" customWidth="1"/>
    <col min="7442" max="7442" width="1.44140625" style="10" customWidth="1"/>
    <col min="7443" max="7443" width="12.33203125" style="10" customWidth="1"/>
    <col min="7444" max="7444" width="1.44140625" style="10" customWidth="1"/>
    <col min="7445" max="7445" width="10" style="10" customWidth="1"/>
    <col min="7446" max="7446" width="1.44140625" style="10" customWidth="1"/>
    <col min="7447" max="7447" width="10" style="10" customWidth="1"/>
    <col min="7448" max="7448" width="1.44140625" style="10" customWidth="1"/>
    <col min="7449" max="7449" width="10" style="10" customWidth="1"/>
    <col min="7450" max="7450" width="1.44140625" style="10" customWidth="1"/>
    <col min="7451" max="7451" width="9.21875" style="10" customWidth="1"/>
    <col min="7452" max="7453" width="2.21875" style="10" customWidth="1"/>
    <col min="7454" max="7454" width="13.109375" style="10" customWidth="1"/>
    <col min="7455" max="7455" width="1.44140625" style="10" customWidth="1"/>
    <col min="7456" max="7456" width="13.109375" style="10" customWidth="1"/>
    <col min="7457" max="7457" width="1.44140625" style="10" customWidth="1"/>
    <col min="7458" max="7458" width="8.44140625" style="10" customWidth="1"/>
    <col min="7459" max="7459" width="1.44140625" style="10" customWidth="1"/>
    <col min="7460" max="7460" width="8.44140625" style="10" customWidth="1"/>
    <col min="7461" max="7461" width="2.21875" style="10" customWidth="1"/>
    <col min="7462" max="7462" width="13.109375" style="10" customWidth="1"/>
    <col min="7463" max="7463" width="2.21875" style="10" customWidth="1"/>
    <col min="7464" max="7464" width="13.109375" style="10" customWidth="1"/>
    <col min="7465" max="7465" width="1.44140625" style="10" customWidth="1"/>
    <col min="7466" max="7466" width="10" style="10" customWidth="1"/>
    <col min="7467" max="7467" width="2.21875" style="10" customWidth="1"/>
    <col min="7468" max="7468" width="11.5546875" style="10"/>
    <col min="7469" max="7469" width="1.44140625" style="10" customWidth="1"/>
    <col min="7470" max="7470" width="9.21875" style="10" customWidth="1"/>
    <col min="7471" max="7471" width="2.21875" style="10" customWidth="1"/>
    <col min="7472" max="7472" width="11.5546875" style="10"/>
    <col min="7473" max="7473" width="1.44140625" style="10" customWidth="1"/>
    <col min="7474" max="7474" width="9.21875" style="10" customWidth="1"/>
    <col min="7475" max="7475" width="2.21875" style="10" customWidth="1"/>
    <col min="7476" max="7476" width="12.33203125" style="10" customWidth="1"/>
    <col min="7477" max="7477" width="2.21875" style="10" customWidth="1"/>
    <col min="7478" max="7478" width="4.5546875" style="10" customWidth="1"/>
    <col min="7479" max="7479" width="1.44140625" style="10" customWidth="1"/>
    <col min="7480" max="7480" width="8.44140625" style="10" customWidth="1"/>
    <col min="7481" max="7481" width="1.44140625" style="10" customWidth="1"/>
    <col min="7482" max="7482" width="11.5546875" style="10"/>
    <col min="7483" max="7483" width="1.44140625" style="10" customWidth="1"/>
    <col min="7484" max="7484" width="11.5546875" style="10"/>
    <col min="7485" max="7485" width="1.44140625" style="10" customWidth="1"/>
    <col min="7486" max="7680" width="11.5546875" style="10"/>
    <col min="7681" max="7681" width="4.5546875" style="10" customWidth="1"/>
    <col min="7682" max="7682" width="1.109375" style="10" customWidth="1"/>
    <col min="7683" max="7683" width="16.21875" style="10" customWidth="1"/>
    <col min="7684" max="7684" width="1.109375" style="10" customWidth="1"/>
    <col min="7685" max="7685" width="12.33203125" style="10" customWidth="1"/>
    <col min="7686" max="7686" width="1.44140625" style="10" customWidth="1"/>
    <col min="7687" max="7687" width="8.44140625" style="10" customWidth="1"/>
    <col min="7688" max="7688" width="1.44140625" style="10" customWidth="1"/>
    <col min="7689" max="7689" width="8.44140625" style="10" customWidth="1"/>
    <col min="7690" max="7690" width="1.44140625" style="10" customWidth="1"/>
    <col min="7691" max="7691" width="12.33203125" style="10" customWidth="1"/>
    <col min="7692" max="7692" width="1.44140625" style="10" customWidth="1"/>
    <col min="7693" max="7693" width="8.44140625" style="10" customWidth="1"/>
    <col min="7694" max="7694" width="1.44140625" style="10" customWidth="1"/>
    <col min="7695" max="7695" width="8.44140625" style="10" customWidth="1"/>
    <col min="7696" max="7696" width="1.44140625" style="10" customWidth="1"/>
    <col min="7697" max="7697" width="12.33203125" style="10" customWidth="1"/>
    <col min="7698" max="7698" width="1.44140625" style="10" customWidth="1"/>
    <col min="7699" max="7699" width="12.33203125" style="10" customWidth="1"/>
    <col min="7700" max="7700" width="1.44140625" style="10" customWidth="1"/>
    <col min="7701" max="7701" width="10" style="10" customWidth="1"/>
    <col min="7702" max="7702" width="1.44140625" style="10" customWidth="1"/>
    <col min="7703" max="7703" width="10" style="10" customWidth="1"/>
    <col min="7704" max="7704" width="1.44140625" style="10" customWidth="1"/>
    <col min="7705" max="7705" width="10" style="10" customWidth="1"/>
    <col min="7706" max="7706" width="1.44140625" style="10" customWidth="1"/>
    <col min="7707" max="7707" width="9.21875" style="10" customWidth="1"/>
    <col min="7708" max="7709" width="2.21875" style="10" customWidth="1"/>
    <col min="7710" max="7710" width="13.109375" style="10" customWidth="1"/>
    <col min="7711" max="7711" width="1.44140625" style="10" customWidth="1"/>
    <col min="7712" max="7712" width="13.109375" style="10" customWidth="1"/>
    <col min="7713" max="7713" width="1.44140625" style="10" customWidth="1"/>
    <col min="7714" max="7714" width="8.44140625" style="10" customWidth="1"/>
    <col min="7715" max="7715" width="1.44140625" style="10" customWidth="1"/>
    <col min="7716" max="7716" width="8.44140625" style="10" customWidth="1"/>
    <col min="7717" max="7717" width="2.21875" style="10" customWidth="1"/>
    <col min="7718" max="7718" width="13.109375" style="10" customWidth="1"/>
    <col min="7719" max="7719" width="2.21875" style="10" customWidth="1"/>
    <col min="7720" max="7720" width="13.109375" style="10" customWidth="1"/>
    <col min="7721" max="7721" width="1.44140625" style="10" customWidth="1"/>
    <col min="7722" max="7722" width="10" style="10" customWidth="1"/>
    <col min="7723" max="7723" width="2.21875" style="10" customWidth="1"/>
    <col min="7724" max="7724" width="11.5546875" style="10"/>
    <col min="7725" max="7725" width="1.44140625" style="10" customWidth="1"/>
    <col min="7726" max="7726" width="9.21875" style="10" customWidth="1"/>
    <col min="7727" max="7727" width="2.21875" style="10" customWidth="1"/>
    <col min="7728" max="7728" width="11.5546875" style="10"/>
    <col min="7729" max="7729" width="1.44140625" style="10" customWidth="1"/>
    <col min="7730" max="7730" width="9.21875" style="10" customWidth="1"/>
    <col min="7731" max="7731" width="2.21875" style="10" customWidth="1"/>
    <col min="7732" max="7732" width="12.33203125" style="10" customWidth="1"/>
    <col min="7733" max="7733" width="2.21875" style="10" customWidth="1"/>
    <col min="7734" max="7734" width="4.5546875" style="10" customWidth="1"/>
    <col min="7735" max="7735" width="1.44140625" style="10" customWidth="1"/>
    <col min="7736" max="7736" width="8.44140625" style="10" customWidth="1"/>
    <col min="7737" max="7737" width="1.44140625" style="10" customWidth="1"/>
    <col min="7738" max="7738" width="11.5546875" style="10"/>
    <col min="7739" max="7739" width="1.44140625" style="10" customWidth="1"/>
    <col min="7740" max="7740" width="11.5546875" style="10"/>
    <col min="7741" max="7741" width="1.44140625" style="10" customWidth="1"/>
    <col min="7742" max="7936" width="11.5546875" style="10"/>
    <col min="7937" max="7937" width="4.5546875" style="10" customWidth="1"/>
    <col min="7938" max="7938" width="1.109375" style="10" customWidth="1"/>
    <col min="7939" max="7939" width="16.21875" style="10" customWidth="1"/>
    <col min="7940" max="7940" width="1.109375" style="10" customWidth="1"/>
    <col min="7941" max="7941" width="12.33203125" style="10" customWidth="1"/>
    <col min="7942" max="7942" width="1.44140625" style="10" customWidth="1"/>
    <col min="7943" max="7943" width="8.44140625" style="10" customWidth="1"/>
    <col min="7944" max="7944" width="1.44140625" style="10" customWidth="1"/>
    <col min="7945" max="7945" width="8.44140625" style="10" customWidth="1"/>
    <col min="7946" max="7946" width="1.44140625" style="10" customWidth="1"/>
    <col min="7947" max="7947" width="12.33203125" style="10" customWidth="1"/>
    <col min="7948" max="7948" width="1.44140625" style="10" customWidth="1"/>
    <col min="7949" max="7949" width="8.44140625" style="10" customWidth="1"/>
    <col min="7950" max="7950" width="1.44140625" style="10" customWidth="1"/>
    <col min="7951" max="7951" width="8.44140625" style="10" customWidth="1"/>
    <col min="7952" max="7952" width="1.44140625" style="10" customWidth="1"/>
    <col min="7953" max="7953" width="12.33203125" style="10" customWidth="1"/>
    <col min="7954" max="7954" width="1.44140625" style="10" customWidth="1"/>
    <col min="7955" max="7955" width="12.33203125" style="10" customWidth="1"/>
    <col min="7956" max="7956" width="1.44140625" style="10" customWidth="1"/>
    <col min="7957" max="7957" width="10" style="10" customWidth="1"/>
    <col min="7958" max="7958" width="1.44140625" style="10" customWidth="1"/>
    <col min="7959" max="7959" width="10" style="10" customWidth="1"/>
    <col min="7960" max="7960" width="1.44140625" style="10" customWidth="1"/>
    <col min="7961" max="7961" width="10" style="10" customWidth="1"/>
    <col min="7962" max="7962" width="1.44140625" style="10" customWidth="1"/>
    <col min="7963" max="7963" width="9.21875" style="10" customWidth="1"/>
    <col min="7964" max="7965" width="2.21875" style="10" customWidth="1"/>
    <col min="7966" max="7966" width="13.109375" style="10" customWidth="1"/>
    <col min="7967" max="7967" width="1.44140625" style="10" customWidth="1"/>
    <col min="7968" max="7968" width="13.109375" style="10" customWidth="1"/>
    <col min="7969" max="7969" width="1.44140625" style="10" customWidth="1"/>
    <col min="7970" max="7970" width="8.44140625" style="10" customWidth="1"/>
    <col min="7971" max="7971" width="1.44140625" style="10" customWidth="1"/>
    <col min="7972" max="7972" width="8.44140625" style="10" customWidth="1"/>
    <col min="7973" max="7973" width="2.21875" style="10" customWidth="1"/>
    <col min="7974" max="7974" width="13.109375" style="10" customWidth="1"/>
    <col min="7975" max="7975" width="2.21875" style="10" customWidth="1"/>
    <col min="7976" max="7976" width="13.109375" style="10" customWidth="1"/>
    <col min="7977" max="7977" width="1.44140625" style="10" customWidth="1"/>
    <col min="7978" max="7978" width="10" style="10" customWidth="1"/>
    <col min="7979" max="7979" width="2.21875" style="10" customWidth="1"/>
    <col min="7980" max="7980" width="11.5546875" style="10"/>
    <col min="7981" max="7981" width="1.44140625" style="10" customWidth="1"/>
    <col min="7982" max="7982" width="9.21875" style="10" customWidth="1"/>
    <col min="7983" max="7983" width="2.21875" style="10" customWidth="1"/>
    <col min="7984" max="7984" width="11.5546875" style="10"/>
    <col min="7985" max="7985" width="1.44140625" style="10" customWidth="1"/>
    <col min="7986" max="7986" width="9.21875" style="10" customWidth="1"/>
    <col min="7987" max="7987" width="2.21875" style="10" customWidth="1"/>
    <col min="7988" max="7988" width="12.33203125" style="10" customWidth="1"/>
    <col min="7989" max="7989" width="2.21875" style="10" customWidth="1"/>
    <col min="7990" max="7990" width="4.5546875" style="10" customWidth="1"/>
    <col min="7991" max="7991" width="1.44140625" style="10" customWidth="1"/>
    <col min="7992" max="7992" width="8.44140625" style="10" customWidth="1"/>
    <col min="7993" max="7993" width="1.44140625" style="10" customWidth="1"/>
    <col min="7994" max="7994" width="11.5546875" style="10"/>
    <col min="7995" max="7995" width="1.44140625" style="10" customWidth="1"/>
    <col min="7996" max="7996" width="11.5546875" style="10"/>
    <col min="7997" max="7997" width="1.44140625" style="10" customWidth="1"/>
    <col min="7998" max="8192" width="11.5546875" style="10"/>
    <col min="8193" max="8193" width="4.5546875" style="10" customWidth="1"/>
    <col min="8194" max="8194" width="1.109375" style="10" customWidth="1"/>
    <col min="8195" max="8195" width="16.21875" style="10" customWidth="1"/>
    <col min="8196" max="8196" width="1.109375" style="10" customWidth="1"/>
    <col min="8197" max="8197" width="12.33203125" style="10" customWidth="1"/>
    <col min="8198" max="8198" width="1.44140625" style="10" customWidth="1"/>
    <col min="8199" max="8199" width="8.44140625" style="10" customWidth="1"/>
    <col min="8200" max="8200" width="1.44140625" style="10" customWidth="1"/>
    <col min="8201" max="8201" width="8.44140625" style="10" customWidth="1"/>
    <col min="8202" max="8202" width="1.44140625" style="10" customWidth="1"/>
    <col min="8203" max="8203" width="12.33203125" style="10" customWidth="1"/>
    <col min="8204" max="8204" width="1.44140625" style="10" customWidth="1"/>
    <col min="8205" max="8205" width="8.44140625" style="10" customWidth="1"/>
    <col min="8206" max="8206" width="1.44140625" style="10" customWidth="1"/>
    <col min="8207" max="8207" width="8.44140625" style="10" customWidth="1"/>
    <col min="8208" max="8208" width="1.44140625" style="10" customWidth="1"/>
    <col min="8209" max="8209" width="12.33203125" style="10" customWidth="1"/>
    <col min="8210" max="8210" width="1.44140625" style="10" customWidth="1"/>
    <col min="8211" max="8211" width="12.33203125" style="10" customWidth="1"/>
    <col min="8212" max="8212" width="1.44140625" style="10" customWidth="1"/>
    <col min="8213" max="8213" width="10" style="10" customWidth="1"/>
    <col min="8214" max="8214" width="1.44140625" style="10" customWidth="1"/>
    <col min="8215" max="8215" width="10" style="10" customWidth="1"/>
    <col min="8216" max="8216" width="1.44140625" style="10" customWidth="1"/>
    <col min="8217" max="8217" width="10" style="10" customWidth="1"/>
    <col min="8218" max="8218" width="1.44140625" style="10" customWidth="1"/>
    <col min="8219" max="8219" width="9.21875" style="10" customWidth="1"/>
    <col min="8220" max="8221" width="2.21875" style="10" customWidth="1"/>
    <col min="8222" max="8222" width="13.109375" style="10" customWidth="1"/>
    <col min="8223" max="8223" width="1.44140625" style="10" customWidth="1"/>
    <col min="8224" max="8224" width="13.109375" style="10" customWidth="1"/>
    <col min="8225" max="8225" width="1.44140625" style="10" customWidth="1"/>
    <col min="8226" max="8226" width="8.44140625" style="10" customWidth="1"/>
    <col min="8227" max="8227" width="1.44140625" style="10" customWidth="1"/>
    <col min="8228" max="8228" width="8.44140625" style="10" customWidth="1"/>
    <col min="8229" max="8229" width="2.21875" style="10" customWidth="1"/>
    <col min="8230" max="8230" width="13.109375" style="10" customWidth="1"/>
    <col min="8231" max="8231" width="2.21875" style="10" customWidth="1"/>
    <col min="8232" max="8232" width="13.109375" style="10" customWidth="1"/>
    <col min="8233" max="8233" width="1.44140625" style="10" customWidth="1"/>
    <col min="8234" max="8234" width="10" style="10" customWidth="1"/>
    <col min="8235" max="8235" width="2.21875" style="10" customWidth="1"/>
    <col min="8236" max="8236" width="11.5546875" style="10"/>
    <col min="8237" max="8237" width="1.44140625" style="10" customWidth="1"/>
    <col min="8238" max="8238" width="9.21875" style="10" customWidth="1"/>
    <col min="8239" max="8239" width="2.21875" style="10" customWidth="1"/>
    <col min="8240" max="8240" width="11.5546875" style="10"/>
    <col min="8241" max="8241" width="1.44140625" style="10" customWidth="1"/>
    <col min="8242" max="8242" width="9.21875" style="10" customWidth="1"/>
    <col min="8243" max="8243" width="2.21875" style="10" customWidth="1"/>
    <col min="8244" max="8244" width="12.33203125" style="10" customWidth="1"/>
    <col min="8245" max="8245" width="2.21875" style="10" customWidth="1"/>
    <col min="8246" max="8246" width="4.5546875" style="10" customWidth="1"/>
    <col min="8247" max="8247" width="1.44140625" style="10" customWidth="1"/>
    <col min="8248" max="8248" width="8.44140625" style="10" customWidth="1"/>
    <col min="8249" max="8249" width="1.44140625" style="10" customWidth="1"/>
    <col min="8250" max="8250" width="11.5546875" style="10"/>
    <col min="8251" max="8251" width="1.44140625" style="10" customWidth="1"/>
    <col min="8252" max="8252" width="11.5546875" style="10"/>
    <col min="8253" max="8253" width="1.44140625" style="10" customWidth="1"/>
    <col min="8254" max="8448" width="11.5546875" style="10"/>
    <col min="8449" max="8449" width="4.5546875" style="10" customWidth="1"/>
    <col min="8450" max="8450" width="1.109375" style="10" customWidth="1"/>
    <col min="8451" max="8451" width="16.21875" style="10" customWidth="1"/>
    <col min="8452" max="8452" width="1.109375" style="10" customWidth="1"/>
    <col min="8453" max="8453" width="12.33203125" style="10" customWidth="1"/>
    <col min="8454" max="8454" width="1.44140625" style="10" customWidth="1"/>
    <col min="8455" max="8455" width="8.44140625" style="10" customWidth="1"/>
    <col min="8456" max="8456" width="1.44140625" style="10" customWidth="1"/>
    <col min="8457" max="8457" width="8.44140625" style="10" customWidth="1"/>
    <col min="8458" max="8458" width="1.44140625" style="10" customWidth="1"/>
    <col min="8459" max="8459" width="12.33203125" style="10" customWidth="1"/>
    <col min="8460" max="8460" width="1.44140625" style="10" customWidth="1"/>
    <col min="8461" max="8461" width="8.44140625" style="10" customWidth="1"/>
    <col min="8462" max="8462" width="1.44140625" style="10" customWidth="1"/>
    <col min="8463" max="8463" width="8.44140625" style="10" customWidth="1"/>
    <col min="8464" max="8464" width="1.44140625" style="10" customWidth="1"/>
    <col min="8465" max="8465" width="12.33203125" style="10" customWidth="1"/>
    <col min="8466" max="8466" width="1.44140625" style="10" customWidth="1"/>
    <col min="8467" max="8467" width="12.33203125" style="10" customWidth="1"/>
    <col min="8468" max="8468" width="1.44140625" style="10" customWidth="1"/>
    <col min="8469" max="8469" width="10" style="10" customWidth="1"/>
    <col min="8470" max="8470" width="1.44140625" style="10" customWidth="1"/>
    <col min="8471" max="8471" width="10" style="10" customWidth="1"/>
    <col min="8472" max="8472" width="1.44140625" style="10" customWidth="1"/>
    <col min="8473" max="8473" width="10" style="10" customWidth="1"/>
    <col min="8474" max="8474" width="1.44140625" style="10" customWidth="1"/>
    <col min="8475" max="8475" width="9.21875" style="10" customWidth="1"/>
    <col min="8476" max="8477" width="2.21875" style="10" customWidth="1"/>
    <col min="8478" max="8478" width="13.109375" style="10" customWidth="1"/>
    <col min="8479" max="8479" width="1.44140625" style="10" customWidth="1"/>
    <col min="8480" max="8480" width="13.109375" style="10" customWidth="1"/>
    <col min="8481" max="8481" width="1.44140625" style="10" customWidth="1"/>
    <col min="8482" max="8482" width="8.44140625" style="10" customWidth="1"/>
    <col min="8483" max="8483" width="1.44140625" style="10" customWidth="1"/>
    <col min="8484" max="8484" width="8.44140625" style="10" customWidth="1"/>
    <col min="8485" max="8485" width="2.21875" style="10" customWidth="1"/>
    <col min="8486" max="8486" width="13.109375" style="10" customWidth="1"/>
    <col min="8487" max="8487" width="2.21875" style="10" customWidth="1"/>
    <col min="8488" max="8488" width="13.109375" style="10" customWidth="1"/>
    <col min="8489" max="8489" width="1.44140625" style="10" customWidth="1"/>
    <col min="8490" max="8490" width="10" style="10" customWidth="1"/>
    <col min="8491" max="8491" width="2.21875" style="10" customWidth="1"/>
    <col min="8492" max="8492" width="11.5546875" style="10"/>
    <col min="8493" max="8493" width="1.44140625" style="10" customWidth="1"/>
    <col min="8494" max="8494" width="9.21875" style="10" customWidth="1"/>
    <col min="8495" max="8495" width="2.21875" style="10" customWidth="1"/>
    <col min="8496" max="8496" width="11.5546875" style="10"/>
    <col min="8497" max="8497" width="1.44140625" style="10" customWidth="1"/>
    <col min="8498" max="8498" width="9.21875" style="10" customWidth="1"/>
    <col min="8499" max="8499" width="2.21875" style="10" customWidth="1"/>
    <col min="8500" max="8500" width="12.33203125" style="10" customWidth="1"/>
    <col min="8501" max="8501" width="2.21875" style="10" customWidth="1"/>
    <col min="8502" max="8502" width="4.5546875" style="10" customWidth="1"/>
    <col min="8503" max="8503" width="1.44140625" style="10" customWidth="1"/>
    <col min="8504" max="8504" width="8.44140625" style="10" customWidth="1"/>
    <col min="8505" max="8505" width="1.44140625" style="10" customWidth="1"/>
    <col min="8506" max="8506" width="11.5546875" style="10"/>
    <col min="8507" max="8507" width="1.44140625" style="10" customWidth="1"/>
    <col min="8508" max="8508" width="11.5546875" style="10"/>
    <col min="8509" max="8509" width="1.44140625" style="10" customWidth="1"/>
    <col min="8510" max="8704" width="11.5546875" style="10"/>
    <col min="8705" max="8705" width="4.5546875" style="10" customWidth="1"/>
    <col min="8706" max="8706" width="1.109375" style="10" customWidth="1"/>
    <col min="8707" max="8707" width="16.21875" style="10" customWidth="1"/>
    <col min="8708" max="8708" width="1.109375" style="10" customWidth="1"/>
    <col min="8709" max="8709" width="12.33203125" style="10" customWidth="1"/>
    <col min="8710" max="8710" width="1.44140625" style="10" customWidth="1"/>
    <col min="8711" max="8711" width="8.44140625" style="10" customWidth="1"/>
    <col min="8712" max="8712" width="1.44140625" style="10" customWidth="1"/>
    <col min="8713" max="8713" width="8.44140625" style="10" customWidth="1"/>
    <col min="8714" max="8714" width="1.44140625" style="10" customWidth="1"/>
    <col min="8715" max="8715" width="12.33203125" style="10" customWidth="1"/>
    <col min="8716" max="8716" width="1.44140625" style="10" customWidth="1"/>
    <col min="8717" max="8717" width="8.44140625" style="10" customWidth="1"/>
    <col min="8718" max="8718" width="1.44140625" style="10" customWidth="1"/>
    <col min="8719" max="8719" width="8.44140625" style="10" customWidth="1"/>
    <col min="8720" max="8720" width="1.44140625" style="10" customWidth="1"/>
    <col min="8721" max="8721" width="12.33203125" style="10" customWidth="1"/>
    <col min="8722" max="8722" width="1.44140625" style="10" customWidth="1"/>
    <col min="8723" max="8723" width="12.33203125" style="10" customWidth="1"/>
    <col min="8724" max="8724" width="1.44140625" style="10" customWidth="1"/>
    <col min="8725" max="8725" width="10" style="10" customWidth="1"/>
    <col min="8726" max="8726" width="1.44140625" style="10" customWidth="1"/>
    <col min="8727" max="8727" width="10" style="10" customWidth="1"/>
    <col min="8728" max="8728" width="1.44140625" style="10" customWidth="1"/>
    <col min="8729" max="8729" width="10" style="10" customWidth="1"/>
    <col min="8730" max="8730" width="1.44140625" style="10" customWidth="1"/>
    <col min="8731" max="8731" width="9.21875" style="10" customWidth="1"/>
    <col min="8732" max="8733" width="2.21875" style="10" customWidth="1"/>
    <col min="8734" max="8734" width="13.109375" style="10" customWidth="1"/>
    <col min="8735" max="8735" width="1.44140625" style="10" customWidth="1"/>
    <col min="8736" max="8736" width="13.109375" style="10" customWidth="1"/>
    <col min="8737" max="8737" width="1.44140625" style="10" customWidth="1"/>
    <col min="8738" max="8738" width="8.44140625" style="10" customWidth="1"/>
    <col min="8739" max="8739" width="1.44140625" style="10" customWidth="1"/>
    <col min="8740" max="8740" width="8.44140625" style="10" customWidth="1"/>
    <col min="8741" max="8741" width="2.21875" style="10" customWidth="1"/>
    <col min="8742" max="8742" width="13.109375" style="10" customWidth="1"/>
    <col min="8743" max="8743" width="2.21875" style="10" customWidth="1"/>
    <col min="8744" max="8744" width="13.109375" style="10" customWidth="1"/>
    <col min="8745" max="8745" width="1.44140625" style="10" customWidth="1"/>
    <col min="8746" max="8746" width="10" style="10" customWidth="1"/>
    <col min="8747" max="8747" width="2.21875" style="10" customWidth="1"/>
    <col min="8748" max="8748" width="11.5546875" style="10"/>
    <col min="8749" max="8749" width="1.44140625" style="10" customWidth="1"/>
    <col min="8750" max="8750" width="9.21875" style="10" customWidth="1"/>
    <col min="8751" max="8751" width="2.21875" style="10" customWidth="1"/>
    <col min="8752" max="8752" width="11.5546875" style="10"/>
    <col min="8753" max="8753" width="1.44140625" style="10" customWidth="1"/>
    <col min="8754" max="8754" width="9.21875" style="10" customWidth="1"/>
    <col min="8755" max="8755" width="2.21875" style="10" customWidth="1"/>
    <col min="8756" max="8756" width="12.33203125" style="10" customWidth="1"/>
    <col min="8757" max="8757" width="2.21875" style="10" customWidth="1"/>
    <col min="8758" max="8758" width="4.5546875" style="10" customWidth="1"/>
    <col min="8759" max="8759" width="1.44140625" style="10" customWidth="1"/>
    <col min="8760" max="8760" width="8.44140625" style="10" customWidth="1"/>
    <col min="8761" max="8761" width="1.44140625" style="10" customWidth="1"/>
    <col min="8762" max="8762" width="11.5546875" style="10"/>
    <col min="8763" max="8763" width="1.44140625" style="10" customWidth="1"/>
    <col min="8764" max="8764" width="11.5546875" style="10"/>
    <col min="8765" max="8765" width="1.44140625" style="10" customWidth="1"/>
    <col min="8766" max="8960" width="11.5546875" style="10"/>
    <col min="8961" max="8961" width="4.5546875" style="10" customWidth="1"/>
    <col min="8962" max="8962" width="1.109375" style="10" customWidth="1"/>
    <col min="8963" max="8963" width="16.21875" style="10" customWidth="1"/>
    <col min="8964" max="8964" width="1.109375" style="10" customWidth="1"/>
    <col min="8965" max="8965" width="12.33203125" style="10" customWidth="1"/>
    <col min="8966" max="8966" width="1.44140625" style="10" customWidth="1"/>
    <col min="8967" max="8967" width="8.44140625" style="10" customWidth="1"/>
    <col min="8968" max="8968" width="1.44140625" style="10" customWidth="1"/>
    <col min="8969" max="8969" width="8.44140625" style="10" customWidth="1"/>
    <col min="8970" max="8970" width="1.44140625" style="10" customWidth="1"/>
    <col min="8971" max="8971" width="12.33203125" style="10" customWidth="1"/>
    <col min="8972" max="8972" width="1.44140625" style="10" customWidth="1"/>
    <col min="8973" max="8973" width="8.44140625" style="10" customWidth="1"/>
    <col min="8974" max="8974" width="1.44140625" style="10" customWidth="1"/>
    <col min="8975" max="8975" width="8.44140625" style="10" customWidth="1"/>
    <col min="8976" max="8976" width="1.44140625" style="10" customWidth="1"/>
    <col min="8977" max="8977" width="12.33203125" style="10" customWidth="1"/>
    <col min="8978" max="8978" width="1.44140625" style="10" customWidth="1"/>
    <col min="8979" max="8979" width="12.33203125" style="10" customWidth="1"/>
    <col min="8980" max="8980" width="1.44140625" style="10" customWidth="1"/>
    <col min="8981" max="8981" width="10" style="10" customWidth="1"/>
    <col min="8982" max="8982" width="1.44140625" style="10" customWidth="1"/>
    <col min="8983" max="8983" width="10" style="10" customWidth="1"/>
    <col min="8984" max="8984" width="1.44140625" style="10" customWidth="1"/>
    <col min="8985" max="8985" width="10" style="10" customWidth="1"/>
    <col min="8986" max="8986" width="1.44140625" style="10" customWidth="1"/>
    <col min="8987" max="8987" width="9.21875" style="10" customWidth="1"/>
    <col min="8988" max="8989" width="2.21875" style="10" customWidth="1"/>
    <col min="8990" max="8990" width="13.109375" style="10" customWidth="1"/>
    <col min="8991" max="8991" width="1.44140625" style="10" customWidth="1"/>
    <col min="8992" max="8992" width="13.109375" style="10" customWidth="1"/>
    <col min="8993" max="8993" width="1.44140625" style="10" customWidth="1"/>
    <col min="8994" max="8994" width="8.44140625" style="10" customWidth="1"/>
    <col min="8995" max="8995" width="1.44140625" style="10" customWidth="1"/>
    <col min="8996" max="8996" width="8.44140625" style="10" customWidth="1"/>
    <col min="8997" max="8997" width="2.21875" style="10" customWidth="1"/>
    <col min="8998" max="8998" width="13.109375" style="10" customWidth="1"/>
    <col min="8999" max="8999" width="2.21875" style="10" customWidth="1"/>
    <col min="9000" max="9000" width="13.109375" style="10" customWidth="1"/>
    <col min="9001" max="9001" width="1.44140625" style="10" customWidth="1"/>
    <col min="9002" max="9002" width="10" style="10" customWidth="1"/>
    <col min="9003" max="9003" width="2.21875" style="10" customWidth="1"/>
    <col min="9004" max="9004" width="11.5546875" style="10"/>
    <col min="9005" max="9005" width="1.44140625" style="10" customWidth="1"/>
    <col min="9006" max="9006" width="9.21875" style="10" customWidth="1"/>
    <col min="9007" max="9007" width="2.21875" style="10" customWidth="1"/>
    <col min="9008" max="9008" width="11.5546875" style="10"/>
    <col min="9009" max="9009" width="1.44140625" style="10" customWidth="1"/>
    <col min="9010" max="9010" width="9.21875" style="10" customWidth="1"/>
    <col min="9011" max="9011" width="2.21875" style="10" customWidth="1"/>
    <col min="9012" max="9012" width="12.33203125" style="10" customWidth="1"/>
    <col min="9013" max="9013" width="2.21875" style="10" customWidth="1"/>
    <col min="9014" max="9014" width="4.5546875" style="10" customWidth="1"/>
    <col min="9015" max="9015" width="1.44140625" style="10" customWidth="1"/>
    <col min="9016" max="9016" width="8.44140625" style="10" customWidth="1"/>
    <col min="9017" max="9017" width="1.44140625" style="10" customWidth="1"/>
    <col min="9018" max="9018" width="11.5546875" style="10"/>
    <col min="9019" max="9019" width="1.44140625" style="10" customWidth="1"/>
    <col min="9020" max="9020" width="11.5546875" style="10"/>
    <col min="9021" max="9021" width="1.44140625" style="10" customWidth="1"/>
    <col min="9022" max="9216" width="11.5546875" style="10"/>
    <col min="9217" max="9217" width="4.5546875" style="10" customWidth="1"/>
    <col min="9218" max="9218" width="1.109375" style="10" customWidth="1"/>
    <col min="9219" max="9219" width="16.21875" style="10" customWidth="1"/>
    <col min="9220" max="9220" width="1.109375" style="10" customWidth="1"/>
    <col min="9221" max="9221" width="12.33203125" style="10" customWidth="1"/>
    <col min="9222" max="9222" width="1.44140625" style="10" customWidth="1"/>
    <col min="9223" max="9223" width="8.44140625" style="10" customWidth="1"/>
    <col min="9224" max="9224" width="1.44140625" style="10" customWidth="1"/>
    <col min="9225" max="9225" width="8.44140625" style="10" customWidth="1"/>
    <col min="9226" max="9226" width="1.44140625" style="10" customWidth="1"/>
    <col min="9227" max="9227" width="12.33203125" style="10" customWidth="1"/>
    <col min="9228" max="9228" width="1.44140625" style="10" customWidth="1"/>
    <col min="9229" max="9229" width="8.44140625" style="10" customWidth="1"/>
    <col min="9230" max="9230" width="1.44140625" style="10" customWidth="1"/>
    <col min="9231" max="9231" width="8.44140625" style="10" customWidth="1"/>
    <col min="9232" max="9232" width="1.44140625" style="10" customWidth="1"/>
    <col min="9233" max="9233" width="12.33203125" style="10" customWidth="1"/>
    <col min="9234" max="9234" width="1.44140625" style="10" customWidth="1"/>
    <col min="9235" max="9235" width="12.33203125" style="10" customWidth="1"/>
    <col min="9236" max="9236" width="1.44140625" style="10" customWidth="1"/>
    <col min="9237" max="9237" width="10" style="10" customWidth="1"/>
    <col min="9238" max="9238" width="1.44140625" style="10" customWidth="1"/>
    <col min="9239" max="9239" width="10" style="10" customWidth="1"/>
    <col min="9240" max="9240" width="1.44140625" style="10" customWidth="1"/>
    <col min="9241" max="9241" width="10" style="10" customWidth="1"/>
    <col min="9242" max="9242" width="1.44140625" style="10" customWidth="1"/>
    <col min="9243" max="9243" width="9.21875" style="10" customWidth="1"/>
    <col min="9244" max="9245" width="2.21875" style="10" customWidth="1"/>
    <col min="9246" max="9246" width="13.109375" style="10" customWidth="1"/>
    <col min="9247" max="9247" width="1.44140625" style="10" customWidth="1"/>
    <col min="9248" max="9248" width="13.109375" style="10" customWidth="1"/>
    <col min="9249" max="9249" width="1.44140625" style="10" customWidth="1"/>
    <col min="9250" max="9250" width="8.44140625" style="10" customWidth="1"/>
    <col min="9251" max="9251" width="1.44140625" style="10" customWidth="1"/>
    <col min="9252" max="9252" width="8.44140625" style="10" customWidth="1"/>
    <col min="9253" max="9253" width="2.21875" style="10" customWidth="1"/>
    <col min="9254" max="9254" width="13.109375" style="10" customWidth="1"/>
    <col min="9255" max="9255" width="2.21875" style="10" customWidth="1"/>
    <col min="9256" max="9256" width="13.109375" style="10" customWidth="1"/>
    <col min="9257" max="9257" width="1.44140625" style="10" customWidth="1"/>
    <col min="9258" max="9258" width="10" style="10" customWidth="1"/>
    <col min="9259" max="9259" width="2.21875" style="10" customWidth="1"/>
    <col min="9260" max="9260" width="11.5546875" style="10"/>
    <col min="9261" max="9261" width="1.44140625" style="10" customWidth="1"/>
    <col min="9262" max="9262" width="9.21875" style="10" customWidth="1"/>
    <col min="9263" max="9263" width="2.21875" style="10" customWidth="1"/>
    <col min="9264" max="9264" width="11.5546875" style="10"/>
    <col min="9265" max="9265" width="1.44140625" style="10" customWidth="1"/>
    <col min="9266" max="9266" width="9.21875" style="10" customWidth="1"/>
    <col min="9267" max="9267" width="2.21875" style="10" customWidth="1"/>
    <col min="9268" max="9268" width="12.33203125" style="10" customWidth="1"/>
    <col min="9269" max="9269" width="2.21875" style="10" customWidth="1"/>
    <col min="9270" max="9270" width="4.5546875" style="10" customWidth="1"/>
    <col min="9271" max="9271" width="1.44140625" style="10" customWidth="1"/>
    <col min="9272" max="9272" width="8.44140625" style="10" customWidth="1"/>
    <col min="9273" max="9273" width="1.44140625" style="10" customWidth="1"/>
    <col min="9274" max="9274" width="11.5546875" style="10"/>
    <col min="9275" max="9275" width="1.44140625" style="10" customWidth="1"/>
    <col min="9276" max="9276" width="11.5546875" style="10"/>
    <col min="9277" max="9277" width="1.44140625" style="10" customWidth="1"/>
    <col min="9278" max="9472" width="11.5546875" style="10"/>
    <col min="9473" max="9473" width="4.5546875" style="10" customWidth="1"/>
    <col min="9474" max="9474" width="1.109375" style="10" customWidth="1"/>
    <col min="9475" max="9475" width="16.21875" style="10" customWidth="1"/>
    <col min="9476" max="9476" width="1.109375" style="10" customWidth="1"/>
    <col min="9477" max="9477" width="12.33203125" style="10" customWidth="1"/>
    <col min="9478" max="9478" width="1.44140625" style="10" customWidth="1"/>
    <col min="9479" max="9479" width="8.44140625" style="10" customWidth="1"/>
    <col min="9480" max="9480" width="1.44140625" style="10" customWidth="1"/>
    <col min="9481" max="9481" width="8.44140625" style="10" customWidth="1"/>
    <col min="9482" max="9482" width="1.44140625" style="10" customWidth="1"/>
    <col min="9483" max="9483" width="12.33203125" style="10" customWidth="1"/>
    <col min="9484" max="9484" width="1.44140625" style="10" customWidth="1"/>
    <col min="9485" max="9485" width="8.44140625" style="10" customWidth="1"/>
    <col min="9486" max="9486" width="1.44140625" style="10" customWidth="1"/>
    <col min="9487" max="9487" width="8.44140625" style="10" customWidth="1"/>
    <col min="9488" max="9488" width="1.44140625" style="10" customWidth="1"/>
    <col min="9489" max="9489" width="12.33203125" style="10" customWidth="1"/>
    <col min="9490" max="9490" width="1.44140625" style="10" customWidth="1"/>
    <col min="9491" max="9491" width="12.33203125" style="10" customWidth="1"/>
    <col min="9492" max="9492" width="1.44140625" style="10" customWidth="1"/>
    <col min="9493" max="9493" width="10" style="10" customWidth="1"/>
    <col min="9494" max="9494" width="1.44140625" style="10" customWidth="1"/>
    <col min="9495" max="9495" width="10" style="10" customWidth="1"/>
    <col min="9496" max="9496" width="1.44140625" style="10" customWidth="1"/>
    <col min="9497" max="9497" width="10" style="10" customWidth="1"/>
    <col min="9498" max="9498" width="1.44140625" style="10" customWidth="1"/>
    <col min="9499" max="9499" width="9.21875" style="10" customWidth="1"/>
    <col min="9500" max="9501" width="2.21875" style="10" customWidth="1"/>
    <col min="9502" max="9502" width="13.109375" style="10" customWidth="1"/>
    <col min="9503" max="9503" width="1.44140625" style="10" customWidth="1"/>
    <col min="9504" max="9504" width="13.109375" style="10" customWidth="1"/>
    <col min="9505" max="9505" width="1.44140625" style="10" customWidth="1"/>
    <col min="9506" max="9506" width="8.44140625" style="10" customWidth="1"/>
    <col min="9507" max="9507" width="1.44140625" style="10" customWidth="1"/>
    <col min="9508" max="9508" width="8.44140625" style="10" customWidth="1"/>
    <col min="9509" max="9509" width="2.21875" style="10" customWidth="1"/>
    <col min="9510" max="9510" width="13.109375" style="10" customWidth="1"/>
    <col min="9511" max="9511" width="2.21875" style="10" customWidth="1"/>
    <col min="9512" max="9512" width="13.109375" style="10" customWidth="1"/>
    <col min="9513" max="9513" width="1.44140625" style="10" customWidth="1"/>
    <col min="9514" max="9514" width="10" style="10" customWidth="1"/>
    <col min="9515" max="9515" width="2.21875" style="10" customWidth="1"/>
    <col min="9516" max="9516" width="11.5546875" style="10"/>
    <col min="9517" max="9517" width="1.44140625" style="10" customWidth="1"/>
    <col min="9518" max="9518" width="9.21875" style="10" customWidth="1"/>
    <col min="9519" max="9519" width="2.21875" style="10" customWidth="1"/>
    <col min="9520" max="9520" width="11.5546875" style="10"/>
    <col min="9521" max="9521" width="1.44140625" style="10" customWidth="1"/>
    <col min="9522" max="9522" width="9.21875" style="10" customWidth="1"/>
    <col min="9523" max="9523" width="2.21875" style="10" customWidth="1"/>
    <col min="9524" max="9524" width="12.33203125" style="10" customWidth="1"/>
    <col min="9525" max="9525" width="2.21875" style="10" customWidth="1"/>
    <col min="9526" max="9526" width="4.5546875" style="10" customWidth="1"/>
    <col min="9527" max="9527" width="1.44140625" style="10" customWidth="1"/>
    <col min="9528" max="9528" width="8.44140625" style="10" customWidth="1"/>
    <col min="9529" max="9529" width="1.44140625" style="10" customWidth="1"/>
    <col min="9530" max="9530" width="11.5546875" style="10"/>
    <col min="9531" max="9531" width="1.44140625" style="10" customWidth="1"/>
    <col min="9532" max="9532" width="11.5546875" style="10"/>
    <col min="9533" max="9533" width="1.44140625" style="10" customWidth="1"/>
    <col min="9534" max="9728" width="11.5546875" style="10"/>
    <col min="9729" max="9729" width="4.5546875" style="10" customWidth="1"/>
    <col min="9730" max="9730" width="1.109375" style="10" customWidth="1"/>
    <col min="9731" max="9731" width="16.21875" style="10" customWidth="1"/>
    <col min="9732" max="9732" width="1.109375" style="10" customWidth="1"/>
    <col min="9733" max="9733" width="12.33203125" style="10" customWidth="1"/>
    <col min="9734" max="9734" width="1.44140625" style="10" customWidth="1"/>
    <col min="9735" max="9735" width="8.44140625" style="10" customWidth="1"/>
    <col min="9736" max="9736" width="1.44140625" style="10" customWidth="1"/>
    <col min="9737" max="9737" width="8.44140625" style="10" customWidth="1"/>
    <col min="9738" max="9738" width="1.44140625" style="10" customWidth="1"/>
    <col min="9739" max="9739" width="12.33203125" style="10" customWidth="1"/>
    <col min="9740" max="9740" width="1.44140625" style="10" customWidth="1"/>
    <col min="9741" max="9741" width="8.44140625" style="10" customWidth="1"/>
    <col min="9742" max="9742" width="1.44140625" style="10" customWidth="1"/>
    <col min="9743" max="9743" width="8.44140625" style="10" customWidth="1"/>
    <col min="9744" max="9744" width="1.44140625" style="10" customWidth="1"/>
    <col min="9745" max="9745" width="12.33203125" style="10" customWidth="1"/>
    <col min="9746" max="9746" width="1.44140625" style="10" customWidth="1"/>
    <col min="9747" max="9747" width="12.33203125" style="10" customWidth="1"/>
    <col min="9748" max="9748" width="1.44140625" style="10" customWidth="1"/>
    <col min="9749" max="9749" width="10" style="10" customWidth="1"/>
    <col min="9750" max="9750" width="1.44140625" style="10" customWidth="1"/>
    <col min="9751" max="9751" width="10" style="10" customWidth="1"/>
    <col min="9752" max="9752" width="1.44140625" style="10" customWidth="1"/>
    <col min="9753" max="9753" width="10" style="10" customWidth="1"/>
    <col min="9754" max="9754" width="1.44140625" style="10" customWidth="1"/>
    <col min="9755" max="9755" width="9.21875" style="10" customWidth="1"/>
    <col min="9756" max="9757" width="2.21875" style="10" customWidth="1"/>
    <col min="9758" max="9758" width="13.109375" style="10" customWidth="1"/>
    <col min="9759" max="9759" width="1.44140625" style="10" customWidth="1"/>
    <col min="9760" max="9760" width="13.109375" style="10" customWidth="1"/>
    <col min="9761" max="9761" width="1.44140625" style="10" customWidth="1"/>
    <col min="9762" max="9762" width="8.44140625" style="10" customWidth="1"/>
    <col min="9763" max="9763" width="1.44140625" style="10" customWidth="1"/>
    <col min="9764" max="9764" width="8.44140625" style="10" customWidth="1"/>
    <col min="9765" max="9765" width="2.21875" style="10" customWidth="1"/>
    <col min="9766" max="9766" width="13.109375" style="10" customWidth="1"/>
    <col min="9767" max="9767" width="2.21875" style="10" customWidth="1"/>
    <col min="9768" max="9768" width="13.109375" style="10" customWidth="1"/>
    <col min="9769" max="9769" width="1.44140625" style="10" customWidth="1"/>
    <col min="9770" max="9770" width="10" style="10" customWidth="1"/>
    <col min="9771" max="9771" width="2.21875" style="10" customWidth="1"/>
    <col min="9772" max="9772" width="11.5546875" style="10"/>
    <col min="9773" max="9773" width="1.44140625" style="10" customWidth="1"/>
    <col min="9774" max="9774" width="9.21875" style="10" customWidth="1"/>
    <col min="9775" max="9775" width="2.21875" style="10" customWidth="1"/>
    <col min="9776" max="9776" width="11.5546875" style="10"/>
    <col min="9777" max="9777" width="1.44140625" style="10" customWidth="1"/>
    <col min="9778" max="9778" width="9.21875" style="10" customWidth="1"/>
    <col min="9779" max="9779" width="2.21875" style="10" customWidth="1"/>
    <col min="9780" max="9780" width="12.33203125" style="10" customWidth="1"/>
    <col min="9781" max="9781" width="2.21875" style="10" customWidth="1"/>
    <col min="9782" max="9782" width="4.5546875" style="10" customWidth="1"/>
    <col min="9783" max="9783" width="1.44140625" style="10" customWidth="1"/>
    <col min="9784" max="9784" width="8.44140625" style="10" customWidth="1"/>
    <col min="9785" max="9785" width="1.44140625" style="10" customWidth="1"/>
    <col min="9786" max="9786" width="11.5546875" style="10"/>
    <col min="9787" max="9787" width="1.44140625" style="10" customWidth="1"/>
    <col min="9788" max="9788" width="11.5546875" style="10"/>
    <col min="9789" max="9789" width="1.44140625" style="10" customWidth="1"/>
    <col min="9790" max="9984" width="11.5546875" style="10"/>
    <col min="9985" max="9985" width="4.5546875" style="10" customWidth="1"/>
    <col min="9986" max="9986" width="1.109375" style="10" customWidth="1"/>
    <col min="9987" max="9987" width="16.21875" style="10" customWidth="1"/>
    <col min="9988" max="9988" width="1.109375" style="10" customWidth="1"/>
    <col min="9989" max="9989" width="12.33203125" style="10" customWidth="1"/>
    <col min="9990" max="9990" width="1.44140625" style="10" customWidth="1"/>
    <col min="9991" max="9991" width="8.44140625" style="10" customWidth="1"/>
    <col min="9992" max="9992" width="1.44140625" style="10" customWidth="1"/>
    <col min="9993" max="9993" width="8.44140625" style="10" customWidth="1"/>
    <col min="9994" max="9994" width="1.44140625" style="10" customWidth="1"/>
    <col min="9995" max="9995" width="12.33203125" style="10" customWidth="1"/>
    <col min="9996" max="9996" width="1.44140625" style="10" customWidth="1"/>
    <col min="9997" max="9997" width="8.44140625" style="10" customWidth="1"/>
    <col min="9998" max="9998" width="1.44140625" style="10" customWidth="1"/>
    <col min="9999" max="9999" width="8.441406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1.44140625" style="10" customWidth="1"/>
    <col min="10005" max="10005" width="10" style="10" customWidth="1"/>
    <col min="10006" max="10006" width="1.44140625" style="10" customWidth="1"/>
    <col min="10007" max="10007" width="10" style="10" customWidth="1"/>
    <col min="10008" max="10008" width="1.44140625" style="10" customWidth="1"/>
    <col min="10009" max="10009" width="10" style="10" customWidth="1"/>
    <col min="10010" max="10010" width="1.44140625" style="10" customWidth="1"/>
    <col min="10011" max="10011" width="9.21875" style="10" customWidth="1"/>
    <col min="10012" max="10013" width="2.21875" style="10" customWidth="1"/>
    <col min="10014" max="10014" width="13.109375" style="10" customWidth="1"/>
    <col min="10015" max="10015" width="1.44140625" style="10" customWidth="1"/>
    <col min="10016" max="10016" width="13.109375" style="10" customWidth="1"/>
    <col min="10017" max="10017" width="1.44140625" style="10" customWidth="1"/>
    <col min="10018" max="10018" width="8.44140625" style="10" customWidth="1"/>
    <col min="10019" max="10019" width="1.44140625" style="10" customWidth="1"/>
    <col min="10020" max="10020" width="8.44140625" style="10" customWidth="1"/>
    <col min="10021" max="10021" width="2.21875" style="10" customWidth="1"/>
    <col min="10022" max="10022" width="13.109375" style="10" customWidth="1"/>
    <col min="10023" max="10023" width="2.21875" style="10" customWidth="1"/>
    <col min="10024" max="10024" width="13.109375" style="10" customWidth="1"/>
    <col min="10025" max="10025" width="1.44140625" style="10" customWidth="1"/>
    <col min="10026" max="10026" width="10" style="10" customWidth="1"/>
    <col min="10027" max="10027" width="2.21875" style="10" customWidth="1"/>
    <col min="10028" max="10028" width="11.5546875" style="10"/>
    <col min="10029" max="10029" width="1.44140625" style="10" customWidth="1"/>
    <col min="10030" max="10030" width="9.21875" style="10" customWidth="1"/>
    <col min="10031" max="10031" width="2.21875" style="10" customWidth="1"/>
    <col min="10032" max="10032" width="11.5546875" style="10"/>
    <col min="10033" max="10033" width="1.44140625" style="10" customWidth="1"/>
    <col min="10034" max="10034" width="9.21875" style="10" customWidth="1"/>
    <col min="10035" max="10035" width="2.21875" style="10" customWidth="1"/>
    <col min="10036" max="10036" width="12.33203125" style="10" customWidth="1"/>
    <col min="10037" max="10037" width="2.21875" style="10" customWidth="1"/>
    <col min="10038" max="10038" width="4.5546875" style="10" customWidth="1"/>
    <col min="10039" max="10039" width="1.44140625" style="10" customWidth="1"/>
    <col min="10040" max="10040" width="8.44140625" style="10" customWidth="1"/>
    <col min="10041" max="10041" width="1.44140625" style="10" customWidth="1"/>
    <col min="10042" max="10042" width="11.5546875" style="10"/>
    <col min="10043" max="10043" width="1.44140625" style="10" customWidth="1"/>
    <col min="10044" max="10044" width="11.5546875" style="10"/>
    <col min="10045" max="10045" width="1.44140625" style="10" customWidth="1"/>
    <col min="10046" max="10240" width="11.5546875" style="10"/>
    <col min="10241" max="10241" width="4.5546875" style="10" customWidth="1"/>
    <col min="10242" max="10242" width="1.109375" style="10" customWidth="1"/>
    <col min="10243" max="10243" width="16.21875" style="10" customWidth="1"/>
    <col min="10244" max="10244" width="1.109375" style="10" customWidth="1"/>
    <col min="10245" max="10245" width="12.33203125" style="10" customWidth="1"/>
    <col min="10246" max="10246" width="1.44140625" style="10" customWidth="1"/>
    <col min="10247" max="10247" width="8.44140625" style="10" customWidth="1"/>
    <col min="10248" max="10248" width="1.44140625" style="10" customWidth="1"/>
    <col min="10249" max="10249" width="8.44140625" style="10" customWidth="1"/>
    <col min="10250" max="10250" width="1.44140625" style="10" customWidth="1"/>
    <col min="10251" max="10251" width="12.33203125" style="10" customWidth="1"/>
    <col min="10252" max="10252" width="1.44140625" style="10" customWidth="1"/>
    <col min="10253" max="10253" width="8.44140625" style="10" customWidth="1"/>
    <col min="10254" max="10254" width="1.44140625" style="10" customWidth="1"/>
    <col min="10255" max="10255" width="8.441406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1.44140625" style="10" customWidth="1"/>
    <col min="10261" max="10261" width="10" style="10" customWidth="1"/>
    <col min="10262" max="10262" width="1.44140625" style="10" customWidth="1"/>
    <col min="10263" max="10263" width="10" style="10" customWidth="1"/>
    <col min="10264" max="10264" width="1.44140625" style="10" customWidth="1"/>
    <col min="10265" max="10265" width="10" style="10" customWidth="1"/>
    <col min="10266" max="10266" width="1.44140625" style="10" customWidth="1"/>
    <col min="10267" max="10267" width="9.21875" style="10" customWidth="1"/>
    <col min="10268" max="10269" width="2.21875" style="10" customWidth="1"/>
    <col min="10270" max="10270" width="13.109375" style="10" customWidth="1"/>
    <col min="10271" max="10271" width="1.44140625" style="10" customWidth="1"/>
    <col min="10272" max="10272" width="13.109375" style="10" customWidth="1"/>
    <col min="10273" max="10273" width="1.44140625" style="10" customWidth="1"/>
    <col min="10274" max="10274" width="8.44140625" style="10" customWidth="1"/>
    <col min="10275" max="10275" width="1.44140625" style="10" customWidth="1"/>
    <col min="10276" max="10276" width="8.44140625" style="10" customWidth="1"/>
    <col min="10277" max="10277" width="2.21875" style="10" customWidth="1"/>
    <col min="10278" max="10278" width="13.109375" style="10" customWidth="1"/>
    <col min="10279" max="10279" width="2.21875" style="10" customWidth="1"/>
    <col min="10280" max="10280" width="13.109375" style="10" customWidth="1"/>
    <col min="10281" max="10281" width="1.44140625" style="10" customWidth="1"/>
    <col min="10282" max="10282" width="10" style="10" customWidth="1"/>
    <col min="10283" max="10283" width="2.21875" style="10" customWidth="1"/>
    <col min="10284" max="10284" width="11.5546875" style="10"/>
    <col min="10285" max="10285" width="1.44140625" style="10" customWidth="1"/>
    <col min="10286" max="10286" width="9.21875" style="10" customWidth="1"/>
    <col min="10287" max="10287" width="2.21875" style="10" customWidth="1"/>
    <col min="10288" max="10288" width="11.5546875" style="10"/>
    <col min="10289" max="10289" width="1.44140625" style="10" customWidth="1"/>
    <col min="10290" max="10290" width="9.21875" style="10" customWidth="1"/>
    <col min="10291" max="10291" width="2.21875" style="10" customWidth="1"/>
    <col min="10292" max="10292" width="12.33203125" style="10" customWidth="1"/>
    <col min="10293" max="10293" width="2.21875" style="10" customWidth="1"/>
    <col min="10294" max="10294" width="4.5546875" style="10" customWidth="1"/>
    <col min="10295" max="10295" width="1.44140625" style="10" customWidth="1"/>
    <col min="10296" max="10296" width="8.44140625" style="10" customWidth="1"/>
    <col min="10297" max="10297" width="1.44140625" style="10" customWidth="1"/>
    <col min="10298" max="10298" width="11.5546875" style="10"/>
    <col min="10299" max="10299" width="1.44140625" style="10" customWidth="1"/>
    <col min="10300" max="10300" width="11.5546875" style="10"/>
    <col min="10301" max="10301" width="1.44140625" style="10" customWidth="1"/>
    <col min="10302" max="10496" width="11.5546875" style="10"/>
    <col min="10497" max="10497" width="4.5546875" style="10" customWidth="1"/>
    <col min="10498" max="10498" width="1.109375" style="10" customWidth="1"/>
    <col min="10499" max="10499" width="16.21875" style="10" customWidth="1"/>
    <col min="10500" max="10500" width="1.109375" style="10" customWidth="1"/>
    <col min="10501" max="10501" width="12.33203125" style="10" customWidth="1"/>
    <col min="10502" max="10502" width="1.44140625" style="10" customWidth="1"/>
    <col min="10503" max="10503" width="8.44140625" style="10" customWidth="1"/>
    <col min="10504" max="10504" width="1.44140625" style="10" customWidth="1"/>
    <col min="10505" max="10505" width="8.44140625" style="10" customWidth="1"/>
    <col min="10506" max="10506" width="1.44140625" style="10" customWidth="1"/>
    <col min="10507" max="10507" width="12.33203125" style="10" customWidth="1"/>
    <col min="10508" max="10508" width="1.44140625" style="10" customWidth="1"/>
    <col min="10509" max="10509" width="8.44140625" style="10" customWidth="1"/>
    <col min="10510" max="10510" width="1.44140625" style="10" customWidth="1"/>
    <col min="10511" max="10511" width="8.441406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1.44140625" style="10" customWidth="1"/>
    <col min="10517" max="10517" width="10" style="10" customWidth="1"/>
    <col min="10518" max="10518" width="1.44140625" style="10" customWidth="1"/>
    <col min="10519" max="10519" width="10" style="10" customWidth="1"/>
    <col min="10520" max="10520" width="1.44140625" style="10" customWidth="1"/>
    <col min="10521" max="10521" width="10" style="10" customWidth="1"/>
    <col min="10522" max="10522" width="1.44140625" style="10" customWidth="1"/>
    <col min="10523" max="10523" width="9.21875" style="10" customWidth="1"/>
    <col min="10524" max="10525" width="2.21875" style="10" customWidth="1"/>
    <col min="10526" max="10526" width="13.109375" style="10" customWidth="1"/>
    <col min="10527" max="10527" width="1.44140625" style="10" customWidth="1"/>
    <col min="10528" max="10528" width="13.109375" style="10" customWidth="1"/>
    <col min="10529" max="10529" width="1.44140625" style="10" customWidth="1"/>
    <col min="10530" max="10530" width="8.44140625" style="10" customWidth="1"/>
    <col min="10531" max="10531" width="1.44140625" style="10" customWidth="1"/>
    <col min="10532" max="10532" width="8.44140625" style="10" customWidth="1"/>
    <col min="10533" max="10533" width="2.21875" style="10" customWidth="1"/>
    <col min="10534" max="10534" width="13.109375" style="10" customWidth="1"/>
    <col min="10535" max="10535" width="2.21875" style="10" customWidth="1"/>
    <col min="10536" max="10536" width="13.109375" style="10" customWidth="1"/>
    <col min="10537" max="10537" width="1.44140625" style="10" customWidth="1"/>
    <col min="10538" max="10538" width="10" style="10" customWidth="1"/>
    <col min="10539" max="10539" width="2.21875" style="10" customWidth="1"/>
    <col min="10540" max="10540" width="11.5546875" style="10"/>
    <col min="10541" max="10541" width="1.44140625" style="10" customWidth="1"/>
    <col min="10542" max="10542" width="9.21875" style="10" customWidth="1"/>
    <col min="10543" max="10543" width="2.21875" style="10" customWidth="1"/>
    <col min="10544" max="10544" width="11.5546875" style="10"/>
    <col min="10545" max="10545" width="1.44140625" style="10" customWidth="1"/>
    <col min="10546" max="10546" width="9.21875" style="10" customWidth="1"/>
    <col min="10547" max="10547" width="2.21875" style="10" customWidth="1"/>
    <col min="10548" max="10548" width="12.33203125" style="10" customWidth="1"/>
    <col min="10549" max="10549" width="2.21875" style="10" customWidth="1"/>
    <col min="10550" max="10550" width="4.5546875" style="10" customWidth="1"/>
    <col min="10551" max="10551" width="1.44140625" style="10" customWidth="1"/>
    <col min="10552" max="10552" width="8.44140625" style="10" customWidth="1"/>
    <col min="10553" max="10553" width="1.44140625" style="10" customWidth="1"/>
    <col min="10554" max="10554" width="11.5546875" style="10"/>
    <col min="10555" max="10555" width="1.44140625" style="10" customWidth="1"/>
    <col min="10556" max="10556" width="11.5546875" style="10"/>
    <col min="10557" max="10557" width="1.44140625" style="10" customWidth="1"/>
    <col min="10558" max="10752" width="11.5546875" style="10"/>
    <col min="10753" max="10753" width="4.5546875" style="10" customWidth="1"/>
    <col min="10754" max="10754" width="1.109375" style="10" customWidth="1"/>
    <col min="10755" max="10755" width="16.21875" style="10" customWidth="1"/>
    <col min="10756" max="10756" width="1.109375" style="10" customWidth="1"/>
    <col min="10757" max="10757" width="12.33203125" style="10" customWidth="1"/>
    <col min="10758" max="10758" width="1.44140625" style="10" customWidth="1"/>
    <col min="10759" max="10759" width="8.44140625" style="10" customWidth="1"/>
    <col min="10760" max="10760" width="1.44140625" style="10" customWidth="1"/>
    <col min="10761" max="10761" width="8.44140625" style="10" customWidth="1"/>
    <col min="10762" max="10762" width="1.44140625" style="10" customWidth="1"/>
    <col min="10763" max="10763" width="12.33203125" style="10" customWidth="1"/>
    <col min="10764" max="10764" width="1.44140625" style="10" customWidth="1"/>
    <col min="10765" max="10765" width="8.44140625" style="10" customWidth="1"/>
    <col min="10766" max="10766" width="1.44140625" style="10" customWidth="1"/>
    <col min="10767" max="10767" width="8.441406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1.44140625" style="10" customWidth="1"/>
    <col min="10773" max="10773" width="10" style="10" customWidth="1"/>
    <col min="10774" max="10774" width="1.44140625" style="10" customWidth="1"/>
    <col min="10775" max="10775" width="10" style="10" customWidth="1"/>
    <col min="10776" max="10776" width="1.44140625" style="10" customWidth="1"/>
    <col min="10777" max="10777" width="10" style="10" customWidth="1"/>
    <col min="10778" max="10778" width="1.44140625" style="10" customWidth="1"/>
    <col min="10779" max="10779" width="9.21875" style="10" customWidth="1"/>
    <col min="10780" max="10781" width="2.21875" style="10" customWidth="1"/>
    <col min="10782" max="10782" width="13.109375" style="10" customWidth="1"/>
    <col min="10783" max="10783" width="1.44140625" style="10" customWidth="1"/>
    <col min="10784" max="10784" width="13.109375" style="10" customWidth="1"/>
    <col min="10785" max="10785" width="1.44140625" style="10" customWidth="1"/>
    <col min="10786" max="10786" width="8.44140625" style="10" customWidth="1"/>
    <col min="10787" max="10787" width="1.44140625" style="10" customWidth="1"/>
    <col min="10788" max="10788" width="8.44140625" style="10" customWidth="1"/>
    <col min="10789" max="10789" width="2.21875" style="10" customWidth="1"/>
    <col min="10790" max="10790" width="13.109375" style="10" customWidth="1"/>
    <col min="10791" max="10791" width="2.21875" style="10" customWidth="1"/>
    <col min="10792" max="10792" width="13.109375" style="10" customWidth="1"/>
    <col min="10793" max="10793" width="1.44140625" style="10" customWidth="1"/>
    <col min="10794" max="10794" width="10" style="10" customWidth="1"/>
    <col min="10795" max="10795" width="2.21875" style="10" customWidth="1"/>
    <col min="10796" max="10796" width="11.5546875" style="10"/>
    <col min="10797" max="10797" width="1.44140625" style="10" customWidth="1"/>
    <col min="10798" max="10798" width="9.21875" style="10" customWidth="1"/>
    <col min="10799" max="10799" width="2.21875" style="10" customWidth="1"/>
    <col min="10800" max="10800" width="11.5546875" style="10"/>
    <col min="10801" max="10801" width="1.44140625" style="10" customWidth="1"/>
    <col min="10802" max="10802" width="9.21875" style="10" customWidth="1"/>
    <col min="10803" max="10803" width="2.21875" style="10" customWidth="1"/>
    <col min="10804" max="10804" width="12.33203125" style="10" customWidth="1"/>
    <col min="10805" max="10805" width="2.21875" style="10" customWidth="1"/>
    <col min="10806" max="10806" width="4.5546875" style="10" customWidth="1"/>
    <col min="10807" max="10807" width="1.44140625" style="10" customWidth="1"/>
    <col min="10808" max="10808" width="8.44140625" style="10" customWidth="1"/>
    <col min="10809" max="10809" width="1.44140625" style="10" customWidth="1"/>
    <col min="10810" max="10810" width="11.5546875" style="10"/>
    <col min="10811" max="10811" width="1.44140625" style="10" customWidth="1"/>
    <col min="10812" max="10812" width="11.5546875" style="10"/>
    <col min="10813" max="10813" width="1.44140625" style="10" customWidth="1"/>
    <col min="10814" max="11008" width="11.5546875" style="10"/>
    <col min="11009" max="11009" width="4.5546875" style="10" customWidth="1"/>
    <col min="11010" max="11010" width="1.109375" style="10" customWidth="1"/>
    <col min="11011" max="11011" width="16.21875" style="10" customWidth="1"/>
    <col min="11012" max="11012" width="1.109375" style="10" customWidth="1"/>
    <col min="11013" max="11013" width="12.33203125" style="10" customWidth="1"/>
    <col min="11014" max="11014" width="1.44140625" style="10" customWidth="1"/>
    <col min="11015" max="11015" width="8.44140625" style="10" customWidth="1"/>
    <col min="11016" max="11016" width="1.44140625" style="10" customWidth="1"/>
    <col min="11017" max="11017" width="8.44140625" style="10" customWidth="1"/>
    <col min="11018" max="11018" width="1.44140625" style="10" customWidth="1"/>
    <col min="11019" max="11019" width="12.33203125" style="10" customWidth="1"/>
    <col min="11020" max="11020" width="1.44140625" style="10" customWidth="1"/>
    <col min="11021" max="11021" width="8.44140625" style="10" customWidth="1"/>
    <col min="11022" max="11022" width="1.44140625" style="10" customWidth="1"/>
    <col min="11023" max="11023" width="8.441406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1.44140625" style="10" customWidth="1"/>
    <col min="11029" max="11029" width="10" style="10" customWidth="1"/>
    <col min="11030" max="11030" width="1.44140625" style="10" customWidth="1"/>
    <col min="11031" max="11031" width="10" style="10" customWidth="1"/>
    <col min="11032" max="11032" width="1.44140625" style="10" customWidth="1"/>
    <col min="11033" max="11033" width="10" style="10" customWidth="1"/>
    <col min="11034" max="11034" width="1.44140625" style="10" customWidth="1"/>
    <col min="11035" max="11035" width="9.21875" style="10" customWidth="1"/>
    <col min="11036" max="11037" width="2.21875" style="10" customWidth="1"/>
    <col min="11038" max="11038" width="13.109375" style="10" customWidth="1"/>
    <col min="11039" max="11039" width="1.44140625" style="10" customWidth="1"/>
    <col min="11040" max="11040" width="13.109375" style="10" customWidth="1"/>
    <col min="11041" max="11041" width="1.44140625" style="10" customWidth="1"/>
    <col min="11042" max="11042" width="8.44140625" style="10" customWidth="1"/>
    <col min="11043" max="11043" width="1.44140625" style="10" customWidth="1"/>
    <col min="11044" max="11044" width="8.44140625" style="10" customWidth="1"/>
    <col min="11045" max="11045" width="2.21875" style="10" customWidth="1"/>
    <col min="11046" max="11046" width="13.109375" style="10" customWidth="1"/>
    <col min="11047" max="11047" width="2.21875" style="10" customWidth="1"/>
    <col min="11048" max="11048" width="13.109375" style="10" customWidth="1"/>
    <col min="11049" max="11049" width="1.44140625" style="10" customWidth="1"/>
    <col min="11050" max="11050" width="10" style="10" customWidth="1"/>
    <col min="11051" max="11051" width="2.21875" style="10" customWidth="1"/>
    <col min="11052" max="11052" width="11.5546875" style="10"/>
    <col min="11053" max="11053" width="1.44140625" style="10" customWidth="1"/>
    <col min="11054" max="11054" width="9.21875" style="10" customWidth="1"/>
    <col min="11055" max="11055" width="2.21875" style="10" customWidth="1"/>
    <col min="11056" max="11056" width="11.5546875" style="10"/>
    <col min="11057" max="11057" width="1.44140625" style="10" customWidth="1"/>
    <col min="11058" max="11058" width="9.21875" style="10" customWidth="1"/>
    <col min="11059" max="11059" width="2.21875" style="10" customWidth="1"/>
    <col min="11060" max="11060" width="12.33203125" style="10" customWidth="1"/>
    <col min="11061" max="11061" width="2.21875" style="10" customWidth="1"/>
    <col min="11062" max="11062" width="4.5546875" style="10" customWidth="1"/>
    <col min="11063" max="11063" width="1.44140625" style="10" customWidth="1"/>
    <col min="11064" max="11064" width="8.44140625" style="10" customWidth="1"/>
    <col min="11065" max="11065" width="1.44140625" style="10" customWidth="1"/>
    <col min="11066" max="11066" width="11.5546875" style="10"/>
    <col min="11067" max="11067" width="1.44140625" style="10" customWidth="1"/>
    <col min="11068" max="11068" width="11.5546875" style="10"/>
    <col min="11069" max="11069" width="1.44140625" style="10" customWidth="1"/>
    <col min="11070" max="11264" width="11.5546875" style="10"/>
    <col min="11265" max="11265" width="4.5546875" style="10" customWidth="1"/>
    <col min="11266" max="11266" width="1.109375" style="10" customWidth="1"/>
    <col min="11267" max="11267" width="16.21875" style="10" customWidth="1"/>
    <col min="11268" max="11268" width="1.109375" style="10" customWidth="1"/>
    <col min="11269" max="11269" width="12.33203125" style="10" customWidth="1"/>
    <col min="11270" max="11270" width="1.44140625" style="10" customWidth="1"/>
    <col min="11271" max="11271" width="8.44140625" style="10" customWidth="1"/>
    <col min="11272" max="11272" width="1.44140625" style="10" customWidth="1"/>
    <col min="11273" max="11273" width="8.44140625" style="10" customWidth="1"/>
    <col min="11274" max="11274" width="1.44140625" style="10" customWidth="1"/>
    <col min="11275" max="11275" width="12.33203125" style="10" customWidth="1"/>
    <col min="11276" max="11276" width="1.44140625" style="10" customWidth="1"/>
    <col min="11277" max="11277" width="8.44140625" style="10" customWidth="1"/>
    <col min="11278" max="11278" width="1.44140625" style="10" customWidth="1"/>
    <col min="11279" max="11279" width="8.441406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1.44140625" style="10" customWidth="1"/>
    <col min="11285" max="11285" width="10" style="10" customWidth="1"/>
    <col min="11286" max="11286" width="1.44140625" style="10" customWidth="1"/>
    <col min="11287" max="11287" width="10" style="10" customWidth="1"/>
    <col min="11288" max="11288" width="1.44140625" style="10" customWidth="1"/>
    <col min="11289" max="11289" width="10" style="10" customWidth="1"/>
    <col min="11290" max="11290" width="1.44140625" style="10" customWidth="1"/>
    <col min="11291" max="11291" width="9.21875" style="10" customWidth="1"/>
    <col min="11292" max="11293" width="2.21875" style="10" customWidth="1"/>
    <col min="11294" max="11294" width="13.109375" style="10" customWidth="1"/>
    <col min="11295" max="11295" width="1.44140625" style="10" customWidth="1"/>
    <col min="11296" max="11296" width="13.109375" style="10" customWidth="1"/>
    <col min="11297" max="11297" width="1.44140625" style="10" customWidth="1"/>
    <col min="11298" max="11298" width="8.44140625" style="10" customWidth="1"/>
    <col min="11299" max="11299" width="1.44140625" style="10" customWidth="1"/>
    <col min="11300" max="11300" width="8.44140625" style="10" customWidth="1"/>
    <col min="11301" max="11301" width="2.21875" style="10" customWidth="1"/>
    <col min="11302" max="11302" width="13.109375" style="10" customWidth="1"/>
    <col min="11303" max="11303" width="2.21875" style="10" customWidth="1"/>
    <col min="11304" max="11304" width="13.109375" style="10" customWidth="1"/>
    <col min="11305" max="11305" width="1.44140625" style="10" customWidth="1"/>
    <col min="11306" max="11306" width="10" style="10" customWidth="1"/>
    <col min="11307" max="11307" width="2.21875" style="10" customWidth="1"/>
    <col min="11308" max="11308" width="11.5546875" style="10"/>
    <col min="11309" max="11309" width="1.44140625" style="10" customWidth="1"/>
    <col min="11310" max="11310" width="9.21875" style="10" customWidth="1"/>
    <col min="11311" max="11311" width="2.21875" style="10" customWidth="1"/>
    <col min="11312" max="11312" width="11.5546875" style="10"/>
    <col min="11313" max="11313" width="1.44140625" style="10" customWidth="1"/>
    <col min="11314" max="11314" width="9.21875" style="10" customWidth="1"/>
    <col min="11315" max="11315" width="2.21875" style="10" customWidth="1"/>
    <col min="11316" max="11316" width="12.33203125" style="10" customWidth="1"/>
    <col min="11317" max="11317" width="2.21875" style="10" customWidth="1"/>
    <col min="11318" max="11318" width="4.5546875" style="10" customWidth="1"/>
    <col min="11319" max="11319" width="1.44140625" style="10" customWidth="1"/>
    <col min="11320" max="11320" width="8.44140625" style="10" customWidth="1"/>
    <col min="11321" max="11321" width="1.44140625" style="10" customWidth="1"/>
    <col min="11322" max="11322" width="11.5546875" style="10"/>
    <col min="11323" max="11323" width="1.44140625" style="10" customWidth="1"/>
    <col min="11324" max="11324" width="11.5546875" style="10"/>
    <col min="11325" max="11325" width="1.44140625" style="10" customWidth="1"/>
    <col min="11326" max="11520" width="11.5546875" style="10"/>
    <col min="11521" max="11521" width="4.5546875" style="10" customWidth="1"/>
    <col min="11522" max="11522" width="1.109375" style="10" customWidth="1"/>
    <col min="11523" max="11523" width="16.21875" style="10" customWidth="1"/>
    <col min="11524" max="11524" width="1.109375" style="10" customWidth="1"/>
    <col min="11525" max="11525" width="12.33203125" style="10" customWidth="1"/>
    <col min="11526" max="11526" width="1.44140625" style="10" customWidth="1"/>
    <col min="11527" max="11527" width="8.44140625" style="10" customWidth="1"/>
    <col min="11528" max="11528" width="1.44140625" style="10" customWidth="1"/>
    <col min="11529" max="11529" width="8.44140625" style="10" customWidth="1"/>
    <col min="11530" max="11530" width="1.44140625" style="10" customWidth="1"/>
    <col min="11531" max="11531" width="12.33203125" style="10" customWidth="1"/>
    <col min="11532" max="11532" width="1.44140625" style="10" customWidth="1"/>
    <col min="11533" max="11533" width="8.44140625" style="10" customWidth="1"/>
    <col min="11534" max="11534" width="1.44140625" style="10" customWidth="1"/>
    <col min="11535" max="11535" width="8.441406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1.44140625" style="10" customWidth="1"/>
    <col min="11541" max="11541" width="10" style="10" customWidth="1"/>
    <col min="11542" max="11542" width="1.44140625" style="10" customWidth="1"/>
    <col min="11543" max="11543" width="10" style="10" customWidth="1"/>
    <col min="11544" max="11544" width="1.44140625" style="10" customWidth="1"/>
    <col min="11545" max="11545" width="10" style="10" customWidth="1"/>
    <col min="11546" max="11546" width="1.44140625" style="10" customWidth="1"/>
    <col min="11547" max="11547" width="9.21875" style="10" customWidth="1"/>
    <col min="11548" max="11549" width="2.21875" style="10" customWidth="1"/>
    <col min="11550" max="11550" width="13.109375" style="10" customWidth="1"/>
    <col min="11551" max="11551" width="1.44140625" style="10" customWidth="1"/>
    <col min="11552" max="11552" width="13.109375" style="10" customWidth="1"/>
    <col min="11553" max="11553" width="1.44140625" style="10" customWidth="1"/>
    <col min="11554" max="11554" width="8.44140625" style="10" customWidth="1"/>
    <col min="11555" max="11555" width="1.44140625" style="10" customWidth="1"/>
    <col min="11556" max="11556" width="8.44140625" style="10" customWidth="1"/>
    <col min="11557" max="11557" width="2.21875" style="10" customWidth="1"/>
    <col min="11558" max="11558" width="13.109375" style="10" customWidth="1"/>
    <col min="11559" max="11559" width="2.21875" style="10" customWidth="1"/>
    <col min="11560" max="11560" width="13.109375" style="10" customWidth="1"/>
    <col min="11561" max="11561" width="1.44140625" style="10" customWidth="1"/>
    <col min="11562" max="11562" width="10" style="10" customWidth="1"/>
    <col min="11563" max="11563" width="2.21875" style="10" customWidth="1"/>
    <col min="11564" max="11564" width="11.5546875" style="10"/>
    <col min="11565" max="11565" width="1.44140625" style="10" customWidth="1"/>
    <col min="11566" max="11566" width="9.21875" style="10" customWidth="1"/>
    <col min="11567" max="11567" width="2.21875" style="10" customWidth="1"/>
    <col min="11568" max="11568" width="11.5546875" style="10"/>
    <col min="11569" max="11569" width="1.44140625" style="10" customWidth="1"/>
    <col min="11570" max="11570" width="9.21875" style="10" customWidth="1"/>
    <col min="11571" max="11571" width="2.21875" style="10" customWidth="1"/>
    <col min="11572" max="11572" width="12.33203125" style="10" customWidth="1"/>
    <col min="11573" max="11573" width="2.21875" style="10" customWidth="1"/>
    <col min="11574" max="11574" width="4.5546875" style="10" customWidth="1"/>
    <col min="11575" max="11575" width="1.44140625" style="10" customWidth="1"/>
    <col min="11576" max="11576" width="8.44140625" style="10" customWidth="1"/>
    <col min="11577" max="11577" width="1.44140625" style="10" customWidth="1"/>
    <col min="11578" max="11578" width="11.5546875" style="10"/>
    <col min="11579" max="11579" width="1.44140625" style="10" customWidth="1"/>
    <col min="11580" max="11580" width="11.5546875" style="10"/>
    <col min="11581" max="11581" width="1.44140625" style="10" customWidth="1"/>
    <col min="11582" max="11776" width="11.5546875" style="10"/>
    <col min="11777" max="11777" width="4.5546875" style="10" customWidth="1"/>
    <col min="11778" max="11778" width="1.109375" style="10" customWidth="1"/>
    <col min="11779" max="11779" width="16.21875" style="10" customWidth="1"/>
    <col min="11780" max="11780" width="1.109375" style="10" customWidth="1"/>
    <col min="11781" max="11781" width="12.33203125" style="10" customWidth="1"/>
    <col min="11782" max="11782" width="1.44140625" style="10" customWidth="1"/>
    <col min="11783" max="11783" width="8.44140625" style="10" customWidth="1"/>
    <col min="11784" max="11784" width="1.44140625" style="10" customWidth="1"/>
    <col min="11785" max="11785" width="8.44140625" style="10" customWidth="1"/>
    <col min="11786" max="11786" width="1.44140625" style="10" customWidth="1"/>
    <col min="11787" max="11787" width="12.33203125" style="10" customWidth="1"/>
    <col min="11788" max="11788" width="1.44140625" style="10" customWidth="1"/>
    <col min="11789" max="11789" width="8.44140625" style="10" customWidth="1"/>
    <col min="11790" max="11790" width="1.44140625" style="10" customWidth="1"/>
    <col min="11791" max="11791" width="8.441406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1.44140625" style="10" customWidth="1"/>
    <col min="11797" max="11797" width="10" style="10" customWidth="1"/>
    <col min="11798" max="11798" width="1.44140625" style="10" customWidth="1"/>
    <col min="11799" max="11799" width="10" style="10" customWidth="1"/>
    <col min="11800" max="11800" width="1.44140625" style="10" customWidth="1"/>
    <col min="11801" max="11801" width="10" style="10" customWidth="1"/>
    <col min="11802" max="11802" width="1.44140625" style="10" customWidth="1"/>
    <col min="11803" max="11803" width="9.21875" style="10" customWidth="1"/>
    <col min="11804" max="11805" width="2.21875" style="10" customWidth="1"/>
    <col min="11806" max="11806" width="13.109375" style="10" customWidth="1"/>
    <col min="11807" max="11807" width="1.44140625" style="10" customWidth="1"/>
    <col min="11808" max="11808" width="13.109375" style="10" customWidth="1"/>
    <col min="11809" max="11809" width="1.44140625" style="10" customWidth="1"/>
    <col min="11810" max="11810" width="8.44140625" style="10" customWidth="1"/>
    <col min="11811" max="11811" width="1.44140625" style="10" customWidth="1"/>
    <col min="11812" max="11812" width="8.44140625" style="10" customWidth="1"/>
    <col min="11813" max="11813" width="2.21875" style="10" customWidth="1"/>
    <col min="11814" max="11814" width="13.109375" style="10" customWidth="1"/>
    <col min="11815" max="11815" width="2.21875" style="10" customWidth="1"/>
    <col min="11816" max="11816" width="13.109375" style="10" customWidth="1"/>
    <col min="11817" max="11817" width="1.44140625" style="10" customWidth="1"/>
    <col min="11818" max="11818" width="10" style="10" customWidth="1"/>
    <col min="11819" max="11819" width="2.21875" style="10" customWidth="1"/>
    <col min="11820" max="11820" width="11.5546875" style="10"/>
    <col min="11821" max="11821" width="1.44140625" style="10" customWidth="1"/>
    <col min="11822" max="11822" width="9.21875" style="10" customWidth="1"/>
    <col min="11823" max="11823" width="2.21875" style="10" customWidth="1"/>
    <col min="11824" max="11824" width="11.5546875" style="10"/>
    <col min="11825" max="11825" width="1.44140625" style="10" customWidth="1"/>
    <col min="11826" max="11826" width="9.21875" style="10" customWidth="1"/>
    <col min="11827" max="11827" width="2.21875" style="10" customWidth="1"/>
    <col min="11828" max="11828" width="12.33203125" style="10" customWidth="1"/>
    <col min="11829" max="11829" width="2.21875" style="10" customWidth="1"/>
    <col min="11830" max="11830" width="4.5546875" style="10" customWidth="1"/>
    <col min="11831" max="11831" width="1.44140625" style="10" customWidth="1"/>
    <col min="11832" max="11832" width="8.44140625" style="10" customWidth="1"/>
    <col min="11833" max="11833" width="1.44140625" style="10" customWidth="1"/>
    <col min="11834" max="11834" width="11.5546875" style="10"/>
    <col min="11835" max="11835" width="1.44140625" style="10" customWidth="1"/>
    <col min="11836" max="11836" width="11.5546875" style="10"/>
    <col min="11837" max="11837" width="1.44140625" style="10" customWidth="1"/>
    <col min="11838" max="12032" width="11.5546875" style="10"/>
    <col min="12033" max="12033" width="4.5546875" style="10" customWidth="1"/>
    <col min="12034" max="12034" width="1.109375" style="10" customWidth="1"/>
    <col min="12035" max="12035" width="16.21875" style="10" customWidth="1"/>
    <col min="12036" max="12036" width="1.109375" style="10" customWidth="1"/>
    <col min="12037" max="12037" width="12.33203125" style="10" customWidth="1"/>
    <col min="12038" max="12038" width="1.44140625" style="10" customWidth="1"/>
    <col min="12039" max="12039" width="8.44140625" style="10" customWidth="1"/>
    <col min="12040" max="12040" width="1.44140625" style="10" customWidth="1"/>
    <col min="12041" max="12041" width="8.44140625" style="10" customWidth="1"/>
    <col min="12042" max="12042" width="1.44140625" style="10" customWidth="1"/>
    <col min="12043" max="12043" width="12.33203125" style="10" customWidth="1"/>
    <col min="12044" max="12044" width="1.44140625" style="10" customWidth="1"/>
    <col min="12045" max="12045" width="8.44140625" style="10" customWidth="1"/>
    <col min="12046" max="12046" width="1.44140625" style="10" customWidth="1"/>
    <col min="12047" max="12047" width="8.441406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1.44140625" style="10" customWidth="1"/>
    <col min="12053" max="12053" width="10" style="10" customWidth="1"/>
    <col min="12054" max="12054" width="1.44140625" style="10" customWidth="1"/>
    <col min="12055" max="12055" width="10" style="10" customWidth="1"/>
    <col min="12056" max="12056" width="1.44140625" style="10" customWidth="1"/>
    <col min="12057" max="12057" width="10" style="10" customWidth="1"/>
    <col min="12058" max="12058" width="1.44140625" style="10" customWidth="1"/>
    <col min="12059" max="12059" width="9.21875" style="10" customWidth="1"/>
    <col min="12060" max="12061" width="2.21875" style="10" customWidth="1"/>
    <col min="12062" max="12062" width="13.109375" style="10" customWidth="1"/>
    <col min="12063" max="12063" width="1.44140625" style="10" customWidth="1"/>
    <col min="12064" max="12064" width="13.109375" style="10" customWidth="1"/>
    <col min="12065" max="12065" width="1.44140625" style="10" customWidth="1"/>
    <col min="12066" max="12066" width="8.44140625" style="10" customWidth="1"/>
    <col min="12067" max="12067" width="1.44140625" style="10" customWidth="1"/>
    <col min="12068" max="12068" width="8.44140625" style="10" customWidth="1"/>
    <col min="12069" max="12069" width="2.21875" style="10" customWidth="1"/>
    <col min="12070" max="12070" width="13.109375" style="10" customWidth="1"/>
    <col min="12071" max="12071" width="2.21875" style="10" customWidth="1"/>
    <col min="12072" max="12072" width="13.109375" style="10" customWidth="1"/>
    <col min="12073" max="12073" width="1.44140625" style="10" customWidth="1"/>
    <col min="12074" max="12074" width="10" style="10" customWidth="1"/>
    <col min="12075" max="12075" width="2.21875" style="10" customWidth="1"/>
    <col min="12076" max="12076" width="11.5546875" style="10"/>
    <col min="12077" max="12077" width="1.44140625" style="10" customWidth="1"/>
    <col min="12078" max="12078" width="9.21875" style="10" customWidth="1"/>
    <col min="12079" max="12079" width="2.21875" style="10" customWidth="1"/>
    <col min="12080" max="12080" width="11.5546875" style="10"/>
    <col min="12081" max="12081" width="1.44140625" style="10" customWidth="1"/>
    <col min="12082" max="12082" width="9.21875" style="10" customWidth="1"/>
    <col min="12083" max="12083" width="2.21875" style="10" customWidth="1"/>
    <col min="12084" max="12084" width="12.33203125" style="10" customWidth="1"/>
    <col min="12085" max="12085" width="2.21875" style="10" customWidth="1"/>
    <col min="12086" max="12086" width="4.5546875" style="10" customWidth="1"/>
    <col min="12087" max="12087" width="1.44140625" style="10" customWidth="1"/>
    <col min="12088" max="12088" width="8.44140625" style="10" customWidth="1"/>
    <col min="12089" max="12089" width="1.44140625" style="10" customWidth="1"/>
    <col min="12090" max="12090" width="11.5546875" style="10"/>
    <col min="12091" max="12091" width="1.44140625" style="10" customWidth="1"/>
    <col min="12092" max="12092" width="11.5546875" style="10"/>
    <col min="12093" max="12093" width="1.44140625" style="10" customWidth="1"/>
    <col min="12094" max="12288" width="11.5546875" style="10"/>
    <col min="12289" max="12289" width="4.5546875" style="10" customWidth="1"/>
    <col min="12290" max="12290" width="1.109375" style="10" customWidth="1"/>
    <col min="12291" max="12291" width="16.21875" style="10" customWidth="1"/>
    <col min="12292" max="12292" width="1.109375" style="10" customWidth="1"/>
    <col min="12293" max="12293" width="12.33203125" style="10" customWidth="1"/>
    <col min="12294" max="12294" width="1.44140625" style="10" customWidth="1"/>
    <col min="12295" max="12295" width="8.44140625" style="10" customWidth="1"/>
    <col min="12296" max="12296" width="1.44140625" style="10" customWidth="1"/>
    <col min="12297" max="12297" width="8.44140625" style="10" customWidth="1"/>
    <col min="12298" max="12298" width="1.44140625" style="10" customWidth="1"/>
    <col min="12299" max="12299" width="12.33203125" style="10" customWidth="1"/>
    <col min="12300" max="12300" width="1.44140625" style="10" customWidth="1"/>
    <col min="12301" max="12301" width="8.44140625" style="10" customWidth="1"/>
    <col min="12302" max="12302" width="1.44140625" style="10" customWidth="1"/>
    <col min="12303" max="12303" width="8.441406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1.44140625" style="10" customWidth="1"/>
    <col min="12309" max="12309" width="10" style="10" customWidth="1"/>
    <col min="12310" max="12310" width="1.44140625" style="10" customWidth="1"/>
    <col min="12311" max="12311" width="10" style="10" customWidth="1"/>
    <col min="12312" max="12312" width="1.44140625" style="10" customWidth="1"/>
    <col min="12313" max="12313" width="10" style="10" customWidth="1"/>
    <col min="12314" max="12314" width="1.44140625" style="10" customWidth="1"/>
    <col min="12315" max="12315" width="9.21875" style="10" customWidth="1"/>
    <col min="12316" max="12317" width="2.21875" style="10" customWidth="1"/>
    <col min="12318" max="12318" width="13.109375" style="10" customWidth="1"/>
    <col min="12319" max="12319" width="1.44140625" style="10" customWidth="1"/>
    <col min="12320" max="12320" width="13.109375" style="10" customWidth="1"/>
    <col min="12321" max="12321" width="1.44140625" style="10" customWidth="1"/>
    <col min="12322" max="12322" width="8.44140625" style="10" customWidth="1"/>
    <col min="12323" max="12323" width="1.44140625" style="10" customWidth="1"/>
    <col min="12324" max="12324" width="8.44140625" style="10" customWidth="1"/>
    <col min="12325" max="12325" width="2.21875" style="10" customWidth="1"/>
    <col min="12326" max="12326" width="13.109375" style="10" customWidth="1"/>
    <col min="12327" max="12327" width="2.21875" style="10" customWidth="1"/>
    <col min="12328" max="12328" width="13.109375" style="10" customWidth="1"/>
    <col min="12329" max="12329" width="1.44140625" style="10" customWidth="1"/>
    <col min="12330" max="12330" width="10" style="10" customWidth="1"/>
    <col min="12331" max="12331" width="2.21875" style="10" customWidth="1"/>
    <col min="12332" max="12332" width="11.5546875" style="10"/>
    <col min="12333" max="12333" width="1.44140625" style="10" customWidth="1"/>
    <col min="12334" max="12334" width="9.21875" style="10" customWidth="1"/>
    <col min="12335" max="12335" width="2.21875" style="10" customWidth="1"/>
    <col min="12336" max="12336" width="11.5546875" style="10"/>
    <col min="12337" max="12337" width="1.44140625" style="10" customWidth="1"/>
    <col min="12338" max="12338" width="9.21875" style="10" customWidth="1"/>
    <col min="12339" max="12339" width="2.21875" style="10" customWidth="1"/>
    <col min="12340" max="12340" width="12.33203125" style="10" customWidth="1"/>
    <col min="12341" max="12341" width="2.21875" style="10" customWidth="1"/>
    <col min="12342" max="12342" width="4.5546875" style="10" customWidth="1"/>
    <col min="12343" max="12343" width="1.44140625" style="10" customWidth="1"/>
    <col min="12344" max="12344" width="8.44140625" style="10" customWidth="1"/>
    <col min="12345" max="12345" width="1.44140625" style="10" customWidth="1"/>
    <col min="12346" max="12346" width="11.5546875" style="10"/>
    <col min="12347" max="12347" width="1.44140625" style="10" customWidth="1"/>
    <col min="12348" max="12348" width="11.5546875" style="10"/>
    <col min="12349" max="12349" width="1.44140625" style="10" customWidth="1"/>
    <col min="12350" max="12544" width="11.5546875" style="10"/>
    <col min="12545" max="12545" width="4.5546875" style="10" customWidth="1"/>
    <col min="12546" max="12546" width="1.109375" style="10" customWidth="1"/>
    <col min="12547" max="12547" width="16.21875" style="10" customWidth="1"/>
    <col min="12548" max="12548" width="1.109375" style="10" customWidth="1"/>
    <col min="12549" max="12549" width="12.33203125" style="10" customWidth="1"/>
    <col min="12550" max="12550" width="1.44140625" style="10" customWidth="1"/>
    <col min="12551" max="12551" width="8.44140625" style="10" customWidth="1"/>
    <col min="12552" max="12552" width="1.44140625" style="10" customWidth="1"/>
    <col min="12553" max="12553" width="8.44140625" style="10" customWidth="1"/>
    <col min="12554" max="12554" width="1.44140625" style="10" customWidth="1"/>
    <col min="12555" max="12555" width="12.33203125" style="10" customWidth="1"/>
    <col min="12556" max="12556" width="1.44140625" style="10" customWidth="1"/>
    <col min="12557" max="12557" width="8.44140625" style="10" customWidth="1"/>
    <col min="12558" max="12558" width="1.44140625" style="10" customWidth="1"/>
    <col min="12559" max="12559" width="8.441406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1.44140625" style="10" customWidth="1"/>
    <col min="12565" max="12565" width="10" style="10" customWidth="1"/>
    <col min="12566" max="12566" width="1.44140625" style="10" customWidth="1"/>
    <col min="12567" max="12567" width="10" style="10" customWidth="1"/>
    <col min="12568" max="12568" width="1.44140625" style="10" customWidth="1"/>
    <col min="12569" max="12569" width="10" style="10" customWidth="1"/>
    <col min="12570" max="12570" width="1.44140625" style="10" customWidth="1"/>
    <col min="12571" max="12571" width="9.21875" style="10" customWidth="1"/>
    <col min="12572" max="12573" width="2.21875" style="10" customWidth="1"/>
    <col min="12574" max="12574" width="13.109375" style="10" customWidth="1"/>
    <col min="12575" max="12575" width="1.44140625" style="10" customWidth="1"/>
    <col min="12576" max="12576" width="13.109375" style="10" customWidth="1"/>
    <col min="12577" max="12577" width="1.44140625" style="10" customWidth="1"/>
    <col min="12578" max="12578" width="8.44140625" style="10" customWidth="1"/>
    <col min="12579" max="12579" width="1.44140625" style="10" customWidth="1"/>
    <col min="12580" max="12580" width="8.44140625" style="10" customWidth="1"/>
    <col min="12581" max="12581" width="2.21875" style="10" customWidth="1"/>
    <col min="12582" max="12582" width="13.109375" style="10" customWidth="1"/>
    <col min="12583" max="12583" width="2.21875" style="10" customWidth="1"/>
    <col min="12584" max="12584" width="13.109375" style="10" customWidth="1"/>
    <col min="12585" max="12585" width="1.44140625" style="10" customWidth="1"/>
    <col min="12586" max="12586" width="10" style="10" customWidth="1"/>
    <col min="12587" max="12587" width="2.21875" style="10" customWidth="1"/>
    <col min="12588" max="12588" width="11.5546875" style="10"/>
    <col min="12589" max="12589" width="1.44140625" style="10" customWidth="1"/>
    <col min="12590" max="12590" width="9.21875" style="10" customWidth="1"/>
    <col min="12591" max="12591" width="2.21875" style="10" customWidth="1"/>
    <col min="12592" max="12592" width="11.5546875" style="10"/>
    <col min="12593" max="12593" width="1.44140625" style="10" customWidth="1"/>
    <col min="12594" max="12594" width="9.21875" style="10" customWidth="1"/>
    <col min="12595" max="12595" width="2.21875" style="10" customWidth="1"/>
    <col min="12596" max="12596" width="12.33203125" style="10" customWidth="1"/>
    <col min="12597" max="12597" width="2.21875" style="10" customWidth="1"/>
    <col min="12598" max="12598" width="4.5546875" style="10" customWidth="1"/>
    <col min="12599" max="12599" width="1.44140625" style="10" customWidth="1"/>
    <col min="12600" max="12600" width="8.44140625" style="10" customWidth="1"/>
    <col min="12601" max="12601" width="1.44140625" style="10" customWidth="1"/>
    <col min="12602" max="12602" width="11.5546875" style="10"/>
    <col min="12603" max="12603" width="1.44140625" style="10" customWidth="1"/>
    <col min="12604" max="12604" width="11.5546875" style="10"/>
    <col min="12605" max="12605" width="1.44140625" style="10" customWidth="1"/>
    <col min="12606" max="12800" width="11.5546875" style="10"/>
    <col min="12801" max="12801" width="4.5546875" style="10" customWidth="1"/>
    <col min="12802" max="12802" width="1.109375" style="10" customWidth="1"/>
    <col min="12803" max="12803" width="16.21875" style="10" customWidth="1"/>
    <col min="12804" max="12804" width="1.109375" style="10" customWidth="1"/>
    <col min="12805" max="12805" width="12.33203125" style="10" customWidth="1"/>
    <col min="12806" max="12806" width="1.44140625" style="10" customWidth="1"/>
    <col min="12807" max="12807" width="8.44140625" style="10" customWidth="1"/>
    <col min="12808" max="12808" width="1.44140625" style="10" customWidth="1"/>
    <col min="12809" max="12809" width="8.44140625" style="10" customWidth="1"/>
    <col min="12810" max="12810" width="1.44140625" style="10" customWidth="1"/>
    <col min="12811" max="12811" width="12.33203125" style="10" customWidth="1"/>
    <col min="12812" max="12812" width="1.44140625" style="10" customWidth="1"/>
    <col min="12813" max="12813" width="8.44140625" style="10" customWidth="1"/>
    <col min="12814" max="12814" width="1.44140625" style="10" customWidth="1"/>
    <col min="12815" max="12815" width="8.441406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1.44140625" style="10" customWidth="1"/>
    <col min="12821" max="12821" width="10" style="10" customWidth="1"/>
    <col min="12822" max="12822" width="1.44140625" style="10" customWidth="1"/>
    <col min="12823" max="12823" width="10" style="10" customWidth="1"/>
    <col min="12824" max="12824" width="1.44140625" style="10" customWidth="1"/>
    <col min="12825" max="12825" width="10" style="10" customWidth="1"/>
    <col min="12826" max="12826" width="1.44140625" style="10" customWidth="1"/>
    <col min="12827" max="12827" width="9.21875" style="10" customWidth="1"/>
    <col min="12828" max="12829" width="2.21875" style="10" customWidth="1"/>
    <col min="12830" max="12830" width="13.109375" style="10" customWidth="1"/>
    <col min="12831" max="12831" width="1.44140625" style="10" customWidth="1"/>
    <col min="12832" max="12832" width="13.109375" style="10" customWidth="1"/>
    <col min="12833" max="12833" width="1.44140625" style="10" customWidth="1"/>
    <col min="12834" max="12834" width="8.44140625" style="10" customWidth="1"/>
    <col min="12835" max="12835" width="1.44140625" style="10" customWidth="1"/>
    <col min="12836" max="12836" width="8.44140625" style="10" customWidth="1"/>
    <col min="12837" max="12837" width="2.21875" style="10" customWidth="1"/>
    <col min="12838" max="12838" width="13.109375" style="10" customWidth="1"/>
    <col min="12839" max="12839" width="2.21875" style="10" customWidth="1"/>
    <col min="12840" max="12840" width="13.109375" style="10" customWidth="1"/>
    <col min="12841" max="12841" width="1.44140625" style="10" customWidth="1"/>
    <col min="12842" max="12842" width="10" style="10" customWidth="1"/>
    <col min="12843" max="12843" width="2.21875" style="10" customWidth="1"/>
    <col min="12844" max="12844" width="11.5546875" style="10"/>
    <col min="12845" max="12845" width="1.44140625" style="10" customWidth="1"/>
    <col min="12846" max="12846" width="9.21875" style="10" customWidth="1"/>
    <col min="12847" max="12847" width="2.21875" style="10" customWidth="1"/>
    <col min="12848" max="12848" width="11.5546875" style="10"/>
    <col min="12849" max="12849" width="1.44140625" style="10" customWidth="1"/>
    <col min="12850" max="12850" width="9.21875" style="10" customWidth="1"/>
    <col min="12851" max="12851" width="2.21875" style="10" customWidth="1"/>
    <col min="12852" max="12852" width="12.33203125" style="10" customWidth="1"/>
    <col min="12853" max="12853" width="2.21875" style="10" customWidth="1"/>
    <col min="12854" max="12854" width="4.5546875" style="10" customWidth="1"/>
    <col min="12855" max="12855" width="1.44140625" style="10" customWidth="1"/>
    <col min="12856" max="12856" width="8.44140625" style="10" customWidth="1"/>
    <col min="12857" max="12857" width="1.44140625" style="10" customWidth="1"/>
    <col min="12858" max="12858" width="11.5546875" style="10"/>
    <col min="12859" max="12859" width="1.44140625" style="10" customWidth="1"/>
    <col min="12860" max="12860" width="11.5546875" style="10"/>
    <col min="12861" max="12861" width="1.44140625" style="10" customWidth="1"/>
    <col min="12862" max="13056" width="11.5546875" style="10"/>
    <col min="13057" max="13057" width="4.5546875" style="10" customWidth="1"/>
    <col min="13058" max="13058" width="1.109375" style="10" customWidth="1"/>
    <col min="13059" max="13059" width="16.21875" style="10" customWidth="1"/>
    <col min="13060" max="13060" width="1.109375" style="10" customWidth="1"/>
    <col min="13061" max="13061" width="12.33203125" style="10" customWidth="1"/>
    <col min="13062" max="13062" width="1.44140625" style="10" customWidth="1"/>
    <col min="13063" max="13063" width="8.44140625" style="10" customWidth="1"/>
    <col min="13064" max="13064" width="1.44140625" style="10" customWidth="1"/>
    <col min="13065" max="13065" width="8.44140625" style="10" customWidth="1"/>
    <col min="13066" max="13066" width="1.44140625" style="10" customWidth="1"/>
    <col min="13067" max="13067" width="12.33203125" style="10" customWidth="1"/>
    <col min="13068" max="13068" width="1.44140625" style="10" customWidth="1"/>
    <col min="13069" max="13069" width="8.44140625" style="10" customWidth="1"/>
    <col min="13070" max="13070" width="1.44140625" style="10" customWidth="1"/>
    <col min="13071" max="13071" width="8.441406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1.44140625" style="10" customWidth="1"/>
    <col min="13077" max="13077" width="10" style="10" customWidth="1"/>
    <col min="13078" max="13078" width="1.44140625" style="10" customWidth="1"/>
    <col min="13079" max="13079" width="10" style="10" customWidth="1"/>
    <col min="13080" max="13080" width="1.44140625" style="10" customWidth="1"/>
    <col min="13081" max="13081" width="10" style="10" customWidth="1"/>
    <col min="13082" max="13082" width="1.44140625" style="10" customWidth="1"/>
    <col min="13083" max="13083" width="9.21875" style="10" customWidth="1"/>
    <col min="13084" max="13085" width="2.21875" style="10" customWidth="1"/>
    <col min="13086" max="13086" width="13.109375" style="10" customWidth="1"/>
    <col min="13087" max="13087" width="1.44140625" style="10" customWidth="1"/>
    <col min="13088" max="13088" width="13.109375" style="10" customWidth="1"/>
    <col min="13089" max="13089" width="1.44140625" style="10" customWidth="1"/>
    <col min="13090" max="13090" width="8.44140625" style="10" customWidth="1"/>
    <col min="13091" max="13091" width="1.44140625" style="10" customWidth="1"/>
    <col min="13092" max="13092" width="8.44140625" style="10" customWidth="1"/>
    <col min="13093" max="13093" width="2.21875" style="10" customWidth="1"/>
    <col min="13094" max="13094" width="13.109375" style="10" customWidth="1"/>
    <col min="13095" max="13095" width="2.21875" style="10" customWidth="1"/>
    <col min="13096" max="13096" width="13.109375" style="10" customWidth="1"/>
    <col min="13097" max="13097" width="1.44140625" style="10" customWidth="1"/>
    <col min="13098" max="13098" width="10" style="10" customWidth="1"/>
    <col min="13099" max="13099" width="2.21875" style="10" customWidth="1"/>
    <col min="13100" max="13100" width="11.5546875" style="10"/>
    <col min="13101" max="13101" width="1.44140625" style="10" customWidth="1"/>
    <col min="13102" max="13102" width="9.21875" style="10" customWidth="1"/>
    <col min="13103" max="13103" width="2.21875" style="10" customWidth="1"/>
    <col min="13104" max="13104" width="11.5546875" style="10"/>
    <col min="13105" max="13105" width="1.44140625" style="10" customWidth="1"/>
    <col min="13106" max="13106" width="9.21875" style="10" customWidth="1"/>
    <col min="13107" max="13107" width="2.21875" style="10" customWidth="1"/>
    <col min="13108" max="13108" width="12.33203125" style="10" customWidth="1"/>
    <col min="13109" max="13109" width="2.21875" style="10" customWidth="1"/>
    <col min="13110" max="13110" width="4.5546875" style="10" customWidth="1"/>
    <col min="13111" max="13111" width="1.44140625" style="10" customWidth="1"/>
    <col min="13112" max="13112" width="8.44140625" style="10" customWidth="1"/>
    <col min="13113" max="13113" width="1.44140625" style="10" customWidth="1"/>
    <col min="13114" max="13114" width="11.5546875" style="10"/>
    <col min="13115" max="13115" width="1.44140625" style="10" customWidth="1"/>
    <col min="13116" max="13116" width="11.5546875" style="10"/>
    <col min="13117" max="13117" width="1.44140625" style="10" customWidth="1"/>
    <col min="13118" max="13312" width="11.5546875" style="10"/>
    <col min="13313" max="13313" width="4.5546875" style="10" customWidth="1"/>
    <col min="13314" max="13314" width="1.109375" style="10" customWidth="1"/>
    <col min="13315" max="13315" width="16.21875" style="10" customWidth="1"/>
    <col min="13316" max="13316" width="1.109375" style="10" customWidth="1"/>
    <col min="13317" max="13317" width="12.33203125" style="10" customWidth="1"/>
    <col min="13318" max="13318" width="1.44140625" style="10" customWidth="1"/>
    <col min="13319" max="13319" width="8.44140625" style="10" customWidth="1"/>
    <col min="13320" max="13320" width="1.44140625" style="10" customWidth="1"/>
    <col min="13321" max="13321" width="8.44140625" style="10" customWidth="1"/>
    <col min="13322" max="13322" width="1.44140625" style="10" customWidth="1"/>
    <col min="13323" max="13323" width="12.33203125" style="10" customWidth="1"/>
    <col min="13324" max="13324" width="1.44140625" style="10" customWidth="1"/>
    <col min="13325" max="13325" width="8.44140625" style="10" customWidth="1"/>
    <col min="13326" max="13326" width="1.44140625" style="10" customWidth="1"/>
    <col min="13327" max="13327" width="8.441406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1.44140625" style="10" customWidth="1"/>
    <col min="13333" max="13333" width="10" style="10" customWidth="1"/>
    <col min="13334" max="13334" width="1.44140625" style="10" customWidth="1"/>
    <col min="13335" max="13335" width="10" style="10" customWidth="1"/>
    <col min="13336" max="13336" width="1.44140625" style="10" customWidth="1"/>
    <col min="13337" max="13337" width="10" style="10" customWidth="1"/>
    <col min="13338" max="13338" width="1.44140625" style="10" customWidth="1"/>
    <col min="13339" max="13339" width="9.21875" style="10" customWidth="1"/>
    <col min="13340" max="13341" width="2.21875" style="10" customWidth="1"/>
    <col min="13342" max="13342" width="13.109375" style="10" customWidth="1"/>
    <col min="13343" max="13343" width="1.44140625" style="10" customWidth="1"/>
    <col min="13344" max="13344" width="13.109375" style="10" customWidth="1"/>
    <col min="13345" max="13345" width="1.44140625" style="10" customWidth="1"/>
    <col min="13346" max="13346" width="8.44140625" style="10" customWidth="1"/>
    <col min="13347" max="13347" width="1.44140625" style="10" customWidth="1"/>
    <col min="13348" max="13348" width="8.44140625" style="10" customWidth="1"/>
    <col min="13349" max="13349" width="2.21875" style="10" customWidth="1"/>
    <col min="13350" max="13350" width="13.109375" style="10" customWidth="1"/>
    <col min="13351" max="13351" width="2.21875" style="10" customWidth="1"/>
    <col min="13352" max="13352" width="13.109375" style="10" customWidth="1"/>
    <col min="13353" max="13353" width="1.44140625" style="10" customWidth="1"/>
    <col min="13354" max="13354" width="10" style="10" customWidth="1"/>
    <col min="13355" max="13355" width="2.21875" style="10" customWidth="1"/>
    <col min="13356" max="13356" width="11.5546875" style="10"/>
    <col min="13357" max="13357" width="1.44140625" style="10" customWidth="1"/>
    <col min="13358" max="13358" width="9.21875" style="10" customWidth="1"/>
    <col min="13359" max="13359" width="2.21875" style="10" customWidth="1"/>
    <col min="13360" max="13360" width="11.5546875" style="10"/>
    <col min="13361" max="13361" width="1.44140625" style="10" customWidth="1"/>
    <col min="13362" max="13362" width="9.21875" style="10" customWidth="1"/>
    <col min="13363" max="13363" width="2.21875" style="10" customWidth="1"/>
    <col min="13364" max="13364" width="12.33203125" style="10" customWidth="1"/>
    <col min="13365" max="13365" width="2.21875" style="10" customWidth="1"/>
    <col min="13366" max="13366" width="4.5546875" style="10" customWidth="1"/>
    <col min="13367" max="13367" width="1.44140625" style="10" customWidth="1"/>
    <col min="13368" max="13368" width="8.44140625" style="10" customWidth="1"/>
    <col min="13369" max="13369" width="1.44140625" style="10" customWidth="1"/>
    <col min="13370" max="13370" width="11.5546875" style="10"/>
    <col min="13371" max="13371" width="1.44140625" style="10" customWidth="1"/>
    <col min="13372" max="13372" width="11.5546875" style="10"/>
    <col min="13373" max="13373" width="1.44140625" style="10" customWidth="1"/>
    <col min="13374" max="13568" width="11.5546875" style="10"/>
    <col min="13569" max="13569" width="4.5546875" style="10" customWidth="1"/>
    <col min="13570" max="13570" width="1.109375" style="10" customWidth="1"/>
    <col min="13571" max="13571" width="16.21875" style="10" customWidth="1"/>
    <col min="13572" max="13572" width="1.109375" style="10" customWidth="1"/>
    <col min="13573" max="13573" width="12.33203125" style="10" customWidth="1"/>
    <col min="13574" max="13574" width="1.44140625" style="10" customWidth="1"/>
    <col min="13575" max="13575" width="8.44140625" style="10" customWidth="1"/>
    <col min="13576" max="13576" width="1.44140625" style="10" customWidth="1"/>
    <col min="13577" max="13577" width="8.44140625" style="10" customWidth="1"/>
    <col min="13578" max="13578" width="1.44140625" style="10" customWidth="1"/>
    <col min="13579" max="13579" width="12.33203125" style="10" customWidth="1"/>
    <col min="13580" max="13580" width="1.44140625" style="10" customWidth="1"/>
    <col min="13581" max="13581" width="8.44140625" style="10" customWidth="1"/>
    <col min="13582" max="13582" width="1.44140625" style="10" customWidth="1"/>
    <col min="13583" max="13583" width="8.441406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1.44140625" style="10" customWidth="1"/>
    <col min="13589" max="13589" width="10" style="10" customWidth="1"/>
    <col min="13590" max="13590" width="1.44140625" style="10" customWidth="1"/>
    <col min="13591" max="13591" width="10" style="10" customWidth="1"/>
    <col min="13592" max="13592" width="1.44140625" style="10" customWidth="1"/>
    <col min="13593" max="13593" width="10" style="10" customWidth="1"/>
    <col min="13594" max="13594" width="1.44140625" style="10" customWidth="1"/>
    <col min="13595" max="13595" width="9.21875" style="10" customWidth="1"/>
    <col min="13596" max="13597" width="2.21875" style="10" customWidth="1"/>
    <col min="13598" max="13598" width="13.109375" style="10" customWidth="1"/>
    <col min="13599" max="13599" width="1.44140625" style="10" customWidth="1"/>
    <col min="13600" max="13600" width="13.109375" style="10" customWidth="1"/>
    <col min="13601" max="13601" width="1.44140625" style="10" customWidth="1"/>
    <col min="13602" max="13602" width="8.44140625" style="10" customWidth="1"/>
    <col min="13603" max="13603" width="1.44140625" style="10" customWidth="1"/>
    <col min="13604" max="13604" width="8.44140625" style="10" customWidth="1"/>
    <col min="13605" max="13605" width="2.21875" style="10" customWidth="1"/>
    <col min="13606" max="13606" width="13.109375" style="10" customWidth="1"/>
    <col min="13607" max="13607" width="2.21875" style="10" customWidth="1"/>
    <col min="13608" max="13608" width="13.109375" style="10" customWidth="1"/>
    <col min="13609" max="13609" width="1.44140625" style="10" customWidth="1"/>
    <col min="13610" max="13610" width="10" style="10" customWidth="1"/>
    <col min="13611" max="13611" width="2.21875" style="10" customWidth="1"/>
    <col min="13612" max="13612" width="11.5546875" style="10"/>
    <col min="13613" max="13613" width="1.44140625" style="10" customWidth="1"/>
    <col min="13614" max="13614" width="9.21875" style="10" customWidth="1"/>
    <col min="13615" max="13615" width="2.21875" style="10" customWidth="1"/>
    <col min="13616" max="13616" width="11.5546875" style="10"/>
    <col min="13617" max="13617" width="1.44140625" style="10" customWidth="1"/>
    <col min="13618" max="13618" width="9.21875" style="10" customWidth="1"/>
    <col min="13619" max="13619" width="2.21875" style="10" customWidth="1"/>
    <col min="13620" max="13620" width="12.33203125" style="10" customWidth="1"/>
    <col min="13621" max="13621" width="2.21875" style="10" customWidth="1"/>
    <col min="13622" max="13622" width="4.5546875" style="10" customWidth="1"/>
    <col min="13623" max="13623" width="1.44140625" style="10" customWidth="1"/>
    <col min="13624" max="13624" width="8.44140625" style="10" customWidth="1"/>
    <col min="13625" max="13625" width="1.44140625" style="10" customWidth="1"/>
    <col min="13626" max="13626" width="11.5546875" style="10"/>
    <col min="13627" max="13627" width="1.44140625" style="10" customWidth="1"/>
    <col min="13628" max="13628" width="11.5546875" style="10"/>
    <col min="13629" max="13629" width="1.44140625" style="10" customWidth="1"/>
    <col min="13630" max="13824" width="11.5546875" style="10"/>
    <col min="13825" max="13825" width="4.5546875" style="10" customWidth="1"/>
    <col min="13826" max="13826" width="1.109375" style="10" customWidth="1"/>
    <col min="13827" max="13827" width="16.21875" style="10" customWidth="1"/>
    <col min="13828" max="13828" width="1.109375" style="10" customWidth="1"/>
    <col min="13829" max="13829" width="12.33203125" style="10" customWidth="1"/>
    <col min="13830" max="13830" width="1.44140625" style="10" customWidth="1"/>
    <col min="13831" max="13831" width="8.44140625" style="10" customWidth="1"/>
    <col min="13832" max="13832" width="1.44140625" style="10" customWidth="1"/>
    <col min="13833" max="13833" width="8.44140625" style="10" customWidth="1"/>
    <col min="13834" max="13834" width="1.44140625" style="10" customWidth="1"/>
    <col min="13835" max="13835" width="12.33203125" style="10" customWidth="1"/>
    <col min="13836" max="13836" width="1.44140625" style="10" customWidth="1"/>
    <col min="13837" max="13837" width="8.44140625" style="10" customWidth="1"/>
    <col min="13838" max="13838" width="1.44140625" style="10" customWidth="1"/>
    <col min="13839" max="13839" width="8.441406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1.44140625" style="10" customWidth="1"/>
    <col min="13845" max="13845" width="10" style="10" customWidth="1"/>
    <col min="13846" max="13846" width="1.44140625" style="10" customWidth="1"/>
    <col min="13847" max="13847" width="10" style="10" customWidth="1"/>
    <col min="13848" max="13848" width="1.44140625" style="10" customWidth="1"/>
    <col min="13849" max="13849" width="10" style="10" customWidth="1"/>
    <col min="13850" max="13850" width="1.44140625" style="10" customWidth="1"/>
    <col min="13851" max="13851" width="9.21875" style="10" customWidth="1"/>
    <col min="13852" max="13853" width="2.21875" style="10" customWidth="1"/>
    <col min="13854" max="13854" width="13.109375" style="10" customWidth="1"/>
    <col min="13855" max="13855" width="1.44140625" style="10" customWidth="1"/>
    <col min="13856" max="13856" width="13.109375" style="10" customWidth="1"/>
    <col min="13857" max="13857" width="1.44140625" style="10" customWidth="1"/>
    <col min="13858" max="13858" width="8.44140625" style="10" customWidth="1"/>
    <col min="13859" max="13859" width="1.44140625" style="10" customWidth="1"/>
    <col min="13860" max="13860" width="8.44140625" style="10" customWidth="1"/>
    <col min="13861" max="13861" width="2.21875" style="10" customWidth="1"/>
    <col min="13862" max="13862" width="13.109375" style="10" customWidth="1"/>
    <col min="13863" max="13863" width="2.21875" style="10" customWidth="1"/>
    <col min="13864" max="13864" width="13.109375" style="10" customWidth="1"/>
    <col min="13865" max="13865" width="1.44140625" style="10" customWidth="1"/>
    <col min="13866" max="13866" width="10" style="10" customWidth="1"/>
    <col min="13867" max="13867" width="2.21875" style="10" customWidth="1"/>
    <col min="13868" max="13868" width="11.5546875" style="10"/>
    <col min="13869" max="13869" width="1.44140625" style="10" customWidth="1"/>
    <col min="13870" max="13870" width="9.21875" style="10" customWidth="1"/>
    <col min="13871" max="13871" width="2.21875" style="10" customWidth="1"/>
    <col min="13872" max="13872" width="11.5546875" style="10"/>
    <col min="13873" max="13873" width="1.44140625" style="10" customWidth="1"/>
    <col min="13874" max="13874" width="9.21875" style="10" customWidth="1"/>
    <col min="13875" max="13875" width="2.21875" style="10" customWidth="1"/>
    <col min="13876" max="13876" width="12.33203125" style="10" customWidth="1"/>
    <col min="13877" max="13877" width="2.21875" style="10" customWidth="1"/>
    <col min="13878" max="13878" width="4.5546875" style="10" customWidth="1"/>
    <col min="13879" max="13879" width="1.44140625" style="10" customWidth="1"/>
    <col min="13880" max="13880" width="8.44140625" style="10" customWidth="1"/>
    <col min="13881" max="13881" width="1.44140625" style="10" customWidth="1"/>
    <col min="13882" max="13882" width="11.5546875" style="10"/>
    <col min="13883" max="13883" width="1.44140625" style="10" customWidth="1"/>
    <col min="13884" max="13884" width="11.5546875" style="10"/>
    <col min="13885" max="13885" width="1.44140625" style="10" customWidth="1"/>
    <col min="13886" max="14080" width="11.5546875" style="10"/>
    <col min="14081" max="14081" width="4.5546875" style="10" customWidth="1"/>
    <col min="14082" max="14082" width="1.109375" style="10" customWidth="1"/>
    <col min="14083" max="14083" width="16.21875" style="10" customWidth="1"/>
    <col min="14084" max="14084" width="1.109375" style="10" customWidth="1"/>
    <col min="14085" max="14085" width="12.33203125" style="10" customWidth="1"/>
    <col min="14086" max="14086" width="1.44140625" style="10" customWidth="1"/>
    <col min="14087" max="14087" width="8.44140625" style="10" customWidth="1"/>
    <col min="14088" max="14088" width="1.44140625" style="10" customWidth="1"/>
    <col min="14089" max="14089" width="8.44140625" style="10" customWidth="1"/>
    <col min="14090" max="14090" width="1.44140625" style="10" customWidth="1"/>
    <col min="14091" max="14091" width="12.33203125" style="10" customWidth="1"/>
    <col min="14092" max="14092" width="1.44140625" style="10" customWidth="1"/>
    <col min="14093" max="14093" width="8.44140625" style="10" customWidth="1"/>
    <col min="14094" max="14094" width="1.44140625" style="10" customWidth="1"/>
    <col min="14095" max="14095" width="8.441406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1.44140625" style="10" customWidth="1"/>
    <col min="14101" max="14101" width="10" style="10" customWidth="1"/>
    <col min="14102" max="14102" width="1.44140625" style="10" customWidth="1"/>
    <col min="14103" max="14103" width="10" style="10" customWidth="1"/>
    <col min="14104" max="14104" width="1.44140625" style="10" customWidth="1"/>
    <col min="14105" max="14105" width="10" style="10" customWidth="1"/>
    <col min="14106" max="14106" width="1.44140625" style="10" customWidth="1"/>
    <col min="14107" max="14107" width="9.21875" style="10" customWidth="1"/>
    <col min="14108" max="14109" width="2.21875" style="10" customWidth="1"/>
    <col min="14110" max="14110" width="13.109375" style="10" customWidth="1"/>
    <col min="14111" max="14111" width="1.44140625" style="10" customWidth="1"/>
    <col min="14112" max="14112" width="13.109375" style="10" customWidth="1"/>
    <col min="14113" max="14113" width="1.44140625" style="10" customWidth="1"/>
    <col min="14114" max="14114" width="8.44140625" style="10" customWidth="1"/>
    <col min="14115" max="14115" width="1.44140625" style="10" customWidth="1"/>
    <col min="14116" max="14116" width="8.44140625" style="10" customWidth="1"/>
    <col min="14117" max="14117" width="2.21875" style="10" customWidth="1"/>
    <col min="14118" max="14118" width="13.109375" style="10" customWidth="1"/>
    <col min="14119" max="14119" width="2.21875" style="10" customWidth="1"/>
    <col min="14120" max="14120" width="13.109375" style="10" customWidth="1"/>
    <col min="14121" max="14121" width="1.44140625" style="10" customWidth="1"/>
    <col min="14122" max="14122" width="10" style="10" customWidth="1"/>
    <col min="14123" max="14123" width="2.21875" style="10" customWidth="1"/>
    <col min="14124" max="14124" width="11.5546875" style="10"/>
    <col min="14125" max="14125" width="1.44140625" style="10" customWidth="1"/>
    <col min="14126" max="14126" width="9.21875" style="10" customWidth="1"/>
    <col min="14127" max="14127" width="2.21875" style="10" customWidth="1"/>
    <col min="14128" max="14128" width="11.5546875" style="10"/>
    <col min="14129" max="14129" width="1.44140625" style="10" customWidth="1"/>
    <col min="14130" max="14130" width="9.21875" style="10" customWidth="1"/>
    <col min="14131" max="14131" width="2.21875" style="10" customWidth="1"/>
    <col min="14132" max="14132" width="12.33203125" style="10" customWidth="1"/>
    <col min="14133" max="14133" width="2.21875" style="10" customWidth="1"/>
    <col min="14134" max="14134" width="4.5546875" style="10" customWidth="1"/>
    <col min="14135" max="14135" width="1.44140625" style="10" customWidth="1"/>
    <col min="14136" max="14136" width="8.44140625" style="10" customWidth="1"/>
    <col min="14137" max="14137" width="1.44140625" style="10" customWidth="1"/>
    <col min="14138" max="14138" width="11.5546875" style="10"/>
    <col min="14139" max="14139" width="1.44140625" style="10" customWidth="1"/>
    <col min="14140" max="14140" width="11.5546875" style="10"/>
    <col min="14141" max="14141" width="1.44140625" style="10" customWidth="1"/>
    <col min="14142" max="14336" width="11.5546875" style="10"/>
    <col min="14337" max="14337" width="4.5546875" style="10" customWidth="1"/>
    <col min="14338" max="14338" width="1.109375" style="10" customWidth="1"/>
    <col min="14339" max="14339" width="16.21875" style="10" customWidth="1"/>
    <col min="14340" max="14340" width="1.109375" style="10" customWidth="1"/>
    <col min="14341" max="14341" width="12.33203125" style="10" customWidth="1"/>
    <col min="14342" max="14342" width="1.44140625" style="10" customWidth="1"/>
    <col min="14343" max="14343" width="8.44140625" style="10" customWidth="1"/>
    <col min="14344" max="14344" width="1.44140625" style="10" customWidth="1"/>
    <col min="14345" max="14345" width="8.44140625" style="10" customWidth="1"/>
    <col min="14346" max="14346" width="1.44140625" style="10" customWidth="1"/>
    <col min="14347" max="14347" width="12.33203125" style="10" customWidth="1"/>
    <col min="14348" max="14348" width="1.44140625" style="10" customWidth="1"/>
    <col min="14349" max="14349" width="8.44140625" style="10" customWidth="1"/>
    <col min="14350" max="14350" width="1.44140625" style="10" customWidth="1"/>
    <col min="14351" max="14351" width="8.441406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1.44140625" style="10" customWidth="1"/>
    <col min="14357" max="14357" width="10" style="10" customWidth="1"/>
    <col min="14358" max="14358" width="1.44140625" style="10" customWidth="1"/>
    <col min="14359" max="14359" width="10" style="10" customWidth="1"/>
    <col min="14360" max="14360" width="1.44140625" style="10" customWidth="1"/>
    <col min="14361" max="14361" width="10" style="10" customWidth="1"/>
    <col min="14362" max="14362" width="1.44140625" style="10" customWidth="1"/>
    <col min="14363" max="14363" width="9.21875" style="10" customWidth="1"/>
    <col min="14364" max="14365" width="2.21875" style="10" customWidth="1"/>
    <col min="14366" max="14366" width="13.109375" style="10" customWidth="1"/>
    <col min="14367" max="14367" width="1.44140625" style="10" customWidth="1"/>
    <col min="14368" max="14368" width="13.109375" style="10" customWidth="1"/>
    <col min="14369" max="14369" width="1.44140625" style="10" customWidth="1"/>
    <col min="14370" max="14370" width="8.44140625" style="10" customWidth="1"/>
    <col min="14371" max="14371" width="1.44140625" style="10" customWidth="1"/>
    <col min="14372" max="14372" width="8.44140625" style="10" customWidth="1"/>
    <col min="14373" max="14373" width="2.21875" style="10" customWidth="1"/>
    <col min="14374" max="14374" width="13.109375" style="10" customWidth="1"/>
    <col min="14375" max="14375" width="2.21875" style="10" customWidth="1"/>
    <col min="14376" max="14376" width="13.109375" style="10" customWidth="1"/>
    <col min="14377" max="14377" width="1.44140625" style="10" customWidth="1"/>
    <col min="14378" max="14378" width="10" style="10" customWidth="1"/>
    <col min="14379" max="14379" width="2.21875" style="10" customWidth="1"/>
    <col min="14380" max="14380" width="11.5546875" style="10"/>
    <col min="14381" max="14381" width="1.44140625" style="10" customWidth="1"/>
    <col min="14382" max="14382" width="9.21875" style="10" customWidth="1"/>
    <col min="14383" max="14383" width="2.21875" style="10" customWidth="1"/>
    <col min="14384" max="14384" width="11.5546875" style="10"/>
    <col min="14385" max="14385" width="1.44140625" style="10" customWidth="1"/>
    <col min="14386" max="14386" width="9.21875" style="10" customWidth="1"/>
    <col min="14387" max="14387" width="2.21875" style="10" customWidth="1"/>
    <col min="14388" max="14388" width="12.33203125" style="10" customWidth="1"/>
    <col min="14389" max="14389" width="2.21875" style="10" customWidth="1"/>
    <col min="14390" max="14390" width="4.5546875" style="10" customWidth="1"/>
    <col min="14391" max="14391" width="1.44140625" style="10" customWidth="1"/>
    <col min="14392" max="14392" width="8.44140625" style="10" customWidth="1"/>
    <col min="14393" max="14393" width="1.44140625" style="10" customWidth="1"/>
    <col min="14394" max="14394" width="11.5546875" style="10"/>
    <col min="14395" max="14395" width="1.44140625" style="10" customWidth="1"/>
    <col min="14396" max="14396" width="11.5546875" style="10"/>
    <col min="14397" max="14397" width="1.44140625" style="10" customWidth="1"/>
    <col min="14398" max="14592" width="11.5546875" style="10"/>
    <col min="14593" max="14593" width="4.5546875" style="10" customWidth="1"/>
    <col min="14594" max="14594" width="1.109375" style="10" customWidth="1"/>
    <col min="14595" max="14595" width="16.21875" style="10" customWidth="1"/>
    <col min="14596" max="14596" width="1.109375" style="10" customWidth="1"/>
    <col min="14597" max="14597" width="12.33203125" style="10" customWidth="1"/>
    <col min="14598" max="14598" width="1.44140625" style="10" customWidth="1"/>
    <col min="14599" max="14599" width="8.44140625" style="10" customWidth="1"/>
    <col min="14600" max="14600" width="1.44140625" style="10" customWidth="1"/>
    <col min="14601" max="14601" width="8.44140625" style="10" customWidth="1"/>
    <col min="14602" max="14602" width="1.44140625" style="10" customWidth="1"/>
    <col min="14603" max="14603" width="12.33203125" style="10" customWidth="1"/>
    <col min="14604" max="14604" width="1.44140625" style="10" customWidth="1"/>
    <col min="14605" max="14605" width="8.44140625" style="10" customWidth="1"/>
    <col min="14606" max="14606" width="1.44140625" style="10" customWidth="1"/>
    <col min="14607" max="14607" width="8.441406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1.44140625" style="10" customWidth="1"/>
    <col min="14613" max="14613" width="10" style="10" customWidth="1"/>
    <col min="14614" max="14614" width="1.44140625" style="10" customWidth="1"/>
    <col min="14615" max="14615" width="10" style="10" customWidth="1"/>
    <col min="14616" max="14616" width="1.44140625" style="10" customWidth="1"/>
    <col min="14617" max="14617" width="10" style="10" customWidth="1"/>
    <col min="14618" max="14618" width="1.44140625" style="10" customWidth="1"/>
    <col min="14619" max="14619" width="9.21875" style="10" customWidth="1"/>
    <col min="14620" max="14621" width="2.21875" style="10" customWidth="1"/>
    <col min="14622" max="14622" width="13.109375" style="10" customWidth="1"/>
    <col min="14623" max="14623" width="1.44140625" style="10" customWidth="1"/>
    <col min="14624" max="14624" width="13.109375" style="10" customWidth="1"/>
    <col min="14625" max="14625" width="1.44140625" style="10" customWidth="1"/>
    <col min="14626" max="14626" width="8.44140625" style="10" customWidth="1"/>
    <col min="14627" max="14627" width="1.44140625" style="10" customWidth="1"/>
    <col min="14628" max="14628" width="8.44140625" style="10" customWidth="1"/>
    <col min="14629" max="14629" width="2.21875" style="10" customWidth="1"/>
    <col min="14630" max="14630" width="13.109375" style="10" customWidth="1"/>
    <col min="14631" max="14631" width="2.21875" style="10" customWidth="1"/>
    <col min="14632" max="14632" width="13.109375" style="10" customWidth="1"/>
    <col min="14633" max="14633" width="1.44140625" style="10" customWidth="1"/>
    <col min="14634" max="14634" width="10" style="10" customWidth="1"/>
    <col min="14635" max="14635" width="2.21875" style="10" customWidth="1"/>
    <col min="14636" max="14636" width="11.5546875" style="10"/>
    <col min="14637" max="14637" width="1.44140625" style="10" customWidth="1"/>
    <col min="14638" max="14638" width="9.21875" style="10" customWidth="1"/>
    <col min="14639" max="14639" width="2.21875" style="10" customWidth="1"/>
    <col min="14640" max="14640" width="11.5546875" style="10"/>
    <col min="14641" max="14641" width="1.44140625" style="10" customWidth="1"/>
    <col min="14642" max="14642" width="9.21875" style="10" customWidth="1"/>
    <col min="14643" max="14643" width="2.21875" style="10" customWidth="1"/>
    <col min="14644" max="14644" width="12.33203125" style="10" customWidth="1"/>
    <col min="14645" max="14645" width="2.21875" style="10" customWidth="1"/>
    <col min="14646" max="14646" width="4.5546875" style="10" customWidth="1"/>
    <col min="14647" max="14647" width="1.44140625" style="10" customWidth="1"/>
    <col min="14648" max="14648" width="8.44140625" style="10" customWidth="1"/>
    <col min="14649" max="14649" width="1.44140625" style="10" customWidth="1"/>
    <col min="14650" max="14650" width="11.5546875" style="10"/>
    <col min="14651" max="14651" width="1.44140625" style="10" customWidth="1"/>
    <col min="14652" max="14652" width="11.5546875" style="10"/>
    <col min="14653" max="14653" width="1.44140625" style="10" customWidth="1"/>
    <col min="14654" max="14848" width="11.5546875" style="10"/>
    <col min="14849" max="14849" width="4.5546875" style="10" customWidth="1"/>
    <col min="14850" max="14850" width="1.109375" style="10" customWidth="1"/>
    <col min="14851" max="14851" width="16.21875" style="10" customWidth="1"/>
    <col min="14852" max="14852" width="1.109375" style="10" customWidth="1"/>
    <col min="14853" max="14853" width="12.33203125" style="10" customWidth="1"/>
    <col min="14854" max="14854" width="1.44140625" style="10" customWidth="1"/>
    <col min="14855" max="14855" width="8.44140625" style="10" customWidth="1"/>
    <col min="14856" max="14856" width="1.44140625" style="10" customWidth="1"/>
    <col min="14857" max="14857" width="8.44140625" style="10" customWidth="1"/>
    <col min="14858" max="14858" width="1.44140625" style="10" customWidth="1"/>
    <col min="14859" max="14859" width="12.33203125" style="10" customWidth="1"/>
    <col min="14860" max="14860" width="1.44140625" style="10" customWidth="1"/>
    <col min="14861" max="14861" width="8.44140625" style="10" customWidth="1"/>
    <col min="14862" max="14862" width="1.44140625" style="10" customWidth="1"/>
    <col min="14863" max="14863" width="8.441406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1.44140625" style="10" customWidth="1"/>
    <col min="14869" max="14869" width="10" style="10" customWidth="1"/>
    <col min="14870" max="14870" width="1.44140625" style="10" customWidth="1"/>
    <col min="14871" max="14871" width="10" style="10" customWidth="1"/>
    <col min="14872" max="14872" width="1.44140625" style="10" customWidth="1"/>
    <col min="14873" max="14873" width="10" style="10" customWidth="1"/>
    <col min="14874" max="14874" width="1.44140625" style="10" customWidth="1"/>
    <col min="14875" max="14875" width="9.21875" style="10" customWidth="1"/>
    <col min="14876" max="14877" width="2.21875" style="10" customWidth="1"/>
    <col min="14878" max="14878" width="13.109375" style="10" customWidth="1"/>
    <col min="14879" max="14879" width="1.44140625" style="10" customWidth="1"/>
    <col min="14880" max="14880" width="13.109375" style="10" customWidth="1"/>
    <col min="14881" max="14881" width="1.44140625" style="10" customWidth="1"/>
    <col min="14882" max="14882" width="8.44140625" style="10" customWidth="1"/>
    <col min="14883" max="14883" width="1.44140625" style="10" customWidth="1"/>
    <col min="14884" max="14884" width="8.44140625" style="10" customWidth="1"/>
    <col min="14885" max="14885" width="2.21875" style="10" customWidth="1"/>
    <col min="14886" max="14886" width="13.109375" style="10" customWidth="1"/>
    <col min="14887" max="14887" width="2.21875" style="10" customWidth="1"/>
    <col min="14888" max="14888" width="13.109375" style="10" customWidth="1"/>
    <col min="14889" max="14889" width="1.44140625" style="10" customWidth="1"/>
    <col min="14890" max="14890" width="10" style="10" customWidth="1"/>
    <col min="14891" max="14891" width="2.21875" style="10" customWidth="1"/>
    <col min="14892" max="14892" width="11.5546875" style="10"/>
    <col min="14893" max="14893" width="1.44140625" style="10" customWidth="1"/>
    <col min="14894" max="14894" width="9.21875" style="10" customWidth="1"/>
    <col min="14895" max="14895" width="2.21875" style="10" customWidth="1"/>
    <col min="14896" max="14896" width="11.5546875" style="10"/>
    <col min="14897" max="14897" width="1.44140625" style="10" customWidth="1"/>
    <col min="14898" max="14898" width="9.21875" style="10" customWidth="1"/>
    <col min="14899" max="14899" width="2.21875" style="10" customWidth="1"/>
    <col min="14900" max="14900" width="12.33203125" style="10" customWidth="1"/>
    <col min="14901" max="14901" width="2.21875" style="10" customWidth="1"/>
    <col min="14902" max="14902" width="4.5546875" style="10" customWidth="1"/>
    <col min="14903" max="14903" width="1.44140625" style="10" customWidth="1"/>
    <col min="14904" max="14904" width="8.44140625" style="10" customWidth="1"/>
    <col min="14905" max="14905" width="1.44140625" style="10" customWidth="1"/>
    <col min="14906" max="14906" width="11.5546875" style="10"/>
    <col min="14907" max="14907" width="1.44140625" style="10" customWidth="1"/>
    <col min="14908" max="14908" width="11.5546875" style="10"/>
    <col min="14909" max="14909" width="1.44140625" style="10" customWidth="1"/>
    <col min="14910" max="15104" width="11.5546875" style="10"/>
    <col min="15105" max="15105" width="4.5546875" style="10" customWidth="1"/>
    <col min="15106" max="15106" width="1.109375" style="10" customWidth="1"/>
    <col min="15107" max="15107" width="16.21875" style="10" customWidth="1"/>
    <col min="15108" max="15108" width="1.109375" style="10" customWidth="1"/>
    <col min="15109" max="15109" width="12.33203125" style="10" customWidth="1"/>
    <col min="15110" max="15110" width="1.44140625" style="10" customWidth="1"/>
    <col min="15111" max="15111" width="8.44140625" style="10" customWidth="1"/>
    <col min="15112" max="15112" width="1.44140625" style="10" customWidth="1"/>
    <col min="15113" max="15113" width="8.44140625" style="10" customWidth="1"/>
    <col min="15114" max="15114" width="1.44140625" style="10" customWidth="1"/>
    <col min="15115" max="15115" width="12.33203125" style="10" customWidth="1"/>
    <col min="15116" max="15116" width="1.44140625" style="10" customWidth="1"/>
    <col min="15117" max="15117" width="8.44140625" style="10" customWidth="1"/>
    <col min="15118" max="15118" width="1.44140625" style="10" customWidth="1"/>
    <col min="15119" max="15119" width="8.441406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1.44140625" style="10" customWidth="1"/>
    <col min="15125" max="15125" width="10" style="10" customWidth="1"/>
    <col min="15126" max="15126" width="1.44140625" style="10" customWidth="1"/>
    <col min="15127" max="15127" width="10" style="10" customWidth="1"/>
    <col min="15128" max="15128" width="1.44140625" style="10" customWidth="1"/>
    <col min="15129" max="15129" width="10" style="10" customWidth="1"/>
    <col min="15130" max="15130" width="1.44140625" style="10" customWidth="1"/>
    <col min="15131" max="15131" width="9.21875" style="10" customWidth="1"/>
    <col min="15132" max="15133" width="2.21875" style="10" customWidth="1"/>
    <col min="15134" max="15134" width="13.109375" style="10" customWidth="1"/>
    <col min="15135" max="15135" width="1.44140625" style="10" customWidth="1"/>
    <col min="15136" max="15136" width="13.109375" style="10" customWidth="1"/>
    <col min="15137" max="15137" width="1.44140625" style="10" customWidth="1"/>
    <col min="15138" max="15138" width="8.44140625" style="10" customWidth="1"/>
    <col min="15139" max="15139" width="1.44140625" style="10" customWidth="1"/>
    <col min="15140" max="15140" width="8.44140625" style="10" customWidth="1"/>
    <col min="15141" max="15141" width="2.21875" style="10" customWidth="1"/>
    <col min="15142" max="15142" width="13.109375" style="10" customWidth="1"/>
    <col min="15143" max="15143" width="2.21875" style="10" customWidth="1"/>
    <col min="15144" max="15144" width="13.109375" style="10" customWidth="1"/>
    <col min="15145" max="15145" width="1.44140625" style="10" customWidth="1"/>
    <col min="15146" max="15146" width="10" style="10" customWidth="1"/>
    <col min="15147" max="15147" width="2.21875" style="10" customWidth="1"/>
    <col min="15148" max="15148" width="11.5546875" style="10"/>
    <col min="15149" max="15149" width="1.44140625" style="10" customWidth="1"/>
    <col min="15150" max="15150" width="9.21875" style="10" customWidth="1"/>
    <col min="15151" max="15151" width="2.21875" style="10" customWidth="1"/>
    <col min="15152" max="15152" width="11.5546875" style="10"/>
    <col min="15153" max="15153" width="1.44140625" style="10" customWidth="1"/>
    <col min="15154" max="15154" width="9.21875" style="10" customWidth="1"/>
    <col min="15155" max="15155" width="2.21875" style="10" customWidth="1"/>
    <col min="15156" max="15156" width="12.33203125" style="10" customWidth="1"/>
    <col min="15157" max="15157" width="2.21875" style="10" customWidth="1"/>
    <col min="15158" max="15158" width="4.5546875" style="10" customWidth="1"/>
    <col min="15159" max="15159" width="1.44140625" style="10" customWidth="1"/>
    <col min="15160" max="15160" width="8.44140625" style="10" customWidth="1"/>
    <col min="15161" max="15161" width="1.44140625" style="10" customWidth="1"/>
    <col min="15162" max="15162" width="11.5546875" style="10"/>
    <col min="15163" max="15163" width="1.44140625" style="10" customWidth="1"/>
    <col min="15164" max="15164" width="11.5546875" style="10"/>
    <col min="15165" max="15165" width="1.44140625" style="10" customWidth="1"/>
    <col min="15166" max="15360" width="11.5546875" style="10"/>
    <col min="15361" max="15361" width="4.5546875" style="10" customWidth="1"/>
    <col min="15362" max="15362" width="1.109375" style="10" customWidth="1"/>
    <col min="15363" max="15363" width="16.21875" style="10" customWidth="1"/>
    <col min="15364" max="15364" width="1.109375" style="10" customWidth="1"/>
    <col min="15365" max="15365" width="12.33203125" style="10" customWidth="1"/>
    <col min="15366" max="15366" width="1.44140625" style="10" customWidth="1"/>
    <col min="15367" max="15367" width="8.44140625" style="10" customWidth="1"/>
    <col min="15368" max="15368" width="1.44140625" style="10" customWidth="1"/>
    <col min="15369" max="15369" width="8.44140625" style="10" customWidth="1"/>
    <col min="15370" max="15370" width="1.44140625" style="10" customWidth="1"/>
    <col min="15371" max="15371" width="12.33203125" style="10" customWidth="1"/>
    <col min="15372" max="15372" width="1.44140625" style="10" customWidth="1"/>
    <col min="15373" max="15373" width="8.44140625" style="10" customWidth="1"/>
    <col min="15374" max="15374" width="1.44140625" style="10" customWidth="1"/>
    <col min="15375" max="15375" width="8.441406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1.44140625" style="10" customWidth="1"/>
    <col min="15381" max="15381" width="10" style="10" customWidth="1"/>
    <col min="15382" max="15382" width="1.44140625" style="10" customWidth="1"/>
    <col min="15383" max="15383" width="10" style="10" customWidth="1"/>
    <col min="15384" max="15384" width="1.44140625" style="10" customWidth="1"/>
    <col min="15385" max="15385" width="10" style="10" customWidth="1"/>
    <col min="15386" max="15386" width="1.44140625" style="10" customWidth="1"/>
    <col min="15387" max="15387" width="9.21875" style="10" customWidth="1"/>
    <col min="15388" max="15389" width="2.21875" style="10" customWidth="1"/>
    <col min="15390" max="15390" width="13.109375" style="10" customWidth="1"/>
    <col min="15391" max="15391" width="1.44140625" style="10" customWidth="1"/>
    <col min="15392" max="15392" width="13.109375" style="10" customWidth="1"/>
    <col min="15393" max="15393" width="1.44140625" style="10" customWidth="1"/>
    <col min="15394" max="15394" width="8.44140625" style="10" customWidth="1"/>
    <col min="15395" max="15395" width="1.44140625" style="10" customWidth="1"/>
    <col min="15396" max="15396" width="8.44140625" style="10" customWidth="1"/>
    <col min="15397" max="15397" width="2.21875" style="10" customWidth="1"/>
    <col min="15398" max="15398" width="13.109375" style="10" customWidth="1"/>
    <col min="15399" max="15399" width="2.21875" style="10" customWidth="1"/>
    <col min="15400" max="15400" width="13.109375" style="10" customWidth="1"/>
    <col min="15401" max="15401" width="1.44140625" style="10" customWidth="1"/>
    <col min="15402" max="15402" width="10" style="10" customWidth="1"/>
    <col min="15403" max="15403" width="2.21875" style="10" customWidth="1"/>
    <col min="15404" max="15404" width="11.5546875" style="10"/>
    <col min="15405" max="15405" width="1.44140625" style="10" customWidth="1"/>
    <col min="15406" max="15406" width="9.21875" style="10" customWidth="1"/>
    <col min="15407" max="15407" width="2.21875" style="10" customWidth="1"/>
    <col min="15408" max="15408" width="11.5546875" style="10"/>
    <col min="15409" max="15409" width="1.44140625" style="10" customWidth="1"/>
    <col min="15410" max="15410" width="9.21875" style="10" customWidth="1"/>
    <col min="15411" max="15411" width="2.21875" style="10" customWidth="1"/>
    <col min="15412" max="15412" width="12.33203125" style="10" customWidth="1"/>
    <col min="15413" max="15413" width="2.21875" style="10" customWidth="1"/>
    <col min="15414" max="15414" width="4.5546875" style="10" customWidth="1"/>
    <col min="15415" max="15415" width="1.44140625" style="10" customWidth="1"/>
    <col min="15416" max="15416" width="8.44140625" style="10" customWidth="1"/>
    <col min="15417" max="15417" width="1.44140625" style="10" customWidth="1"/>
    <col min="15418" max="15418" width="11.5546875" style="10"/>
    <col min="15419" max="15419" width="1.44140625" style="10" customWidth="1"/>
    <col min="15420" max="15420" width="11.5546875" style="10"/>
    <col min="15421" max="15421" width="1.44140625" style="10" customWidth="1"/>
    <col min="15422" max="15616" width="11.5546875" style="10"/>
    <col min="15617" max="15617" width="4.5546875" style="10" customWidth="1"/>
    <col min="15618" max="15618" width="1.109375" style="10" customWidth="1"/>
    <col min="15619" max="15619" width="16.21875" style="10" customWidth="1"/>
    <col min="15620" max="15620" width="1.109375" style="10" customWidth="1"/>
    <col min="15621" max="15621" width="12.33203125" style="10" customWidth="1"/>
    <col min="15622" max="15622" width="1.44140625" style="10" customWidth="1"/>
    <col min="15623" max="15623" width="8.44140625" style="10" customWidth="1"/>
    <col min="15624" max="15624" width="1.44140625" style="10" customWidth="1"/>
    <col min="15625" max="15625" width="8.44140625" style="10" customWidth="1"/>
    <col min="15626" max="15626" width="1.44140625" style="10" customWidth="1"/>
    <col min="15627" max="15627" width="12.33203125" style="10" customWidth="1"/>
    <col min="15628" max="15628" width="1.44140625" style="10" customWidth="1"/>
    <col min="15629" max="15629" width="8.44140625" style="10" customWidth="1"/>
    <col min="15630" max="15630" width="1.44140625" style="10" customWidth="1"/>
    <col min="15631" max="15631" width="8.441406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1.44140625" style="10" customWidth="1"/>
    <col min="15637" max="15637" width="10" style="10" customWidth="1"/>
    <col min="15638" max="15638" width="1.44140625" style="10" customWidth="1"/>
    <col min="15639" max="15639" width="10" style="10" customWidth="1"/>
    <col min="15640" max="15640" width="1.44140625" style="10" customWidth="1"/>
    <col min="15641" max="15641" width="10" style="10" customWidth="1"/>
    <col min="15642" max="15642" width="1.44140625" style="10" customWidth="1"/>
    <col min="15643" max="15643" width="9.21875" style="10" customWidth="1"/>
    <col min="15644" max="15645" width="2.21875" style="10" customWidth="1"/>
    <col min="15646" max="15646" width="13.109375" style="10" customWidth="1"/>
    <col min="15647" max="15647" width="1.44140625" style="10" customWidth="1"/>
    <col min="15648" max="15648" width="13.109375" style="10" customWidth="1"/>
    <col min="15649" max="15649" width="1.44140625" style="10" customWidth="1"/>
    <col min="15650" max="15650" width="8.44140625" style="10" customWidth="1"/>
    <col min="15651" max="15651" width="1.44140625" style="10" customWidth="1"/>
    <col min="15652" max="15652" width="8.44140625" style="10" customWidth="1"/>
    <col min="15653" max="15653" width="2.21875" style="10" customWidth="1"/>
    <col min="15654" max="15654" width="13.109375" style="10" customWidth="1"/>
    <col min="15655" max="15655" width="2.21875" style="10" customWidth="1"/>
    <col min="15656" max="15656" width="13.109375" style="10" customWidth="1"/>
    <col min="15657" max="15657" width="1.44140625" style="10" customWidth="1"/>
    <col min="15658" max="15658" width="10" style="10" customWidth="1"/>
    <col min="15659" max="15659" width="2.21875" style="10" customWidth="1"/>
    <col min="15660" max="15660" width="11.5546875" style="10"/>
    <col min="15661" max="15661" width="1.44140625" style="10" customWidth="1"/>
    <col min="15662" max="15662" width="9.21875" style="10" customWidth="1"/>
    <col min="15663" max="15663" width="2.21875" style="10" customWidth="1"/>
    <col min="15664" max="15664" width="11.5546875" style="10"/>
    <col min="15665" max="15665" width="1.44140625" style="10" customWidth="1"/>
    <col min="15666" max="15666" width="9.21875" style="10" customWidth="1"/>
    <col min="15667" max="15667" width="2.21875" style="10" customWidth="1"/>
    <col min="15668" max="15668" width="12.33203125" style="10" customWidth="1"/>
    <col min="15669" max="15669" width="2.21875" style="10" customWidth="1"/>
    <col min="15670" max="15670" width="4.5546875" style="10" customWidth="1"/>
    <col min="15671" max="15671" width="1.44140625" style="10" customWidth="1"/>
    <col min="15672" max="15672" width="8.44140625" style="10" customWidth="1"/>
    <col min="15673" max="15673" width="1.44140625" style="10" customWidth="1"/>
    <col min="15674" max="15674" width="11.5546875" style="10"/>
    <col min="15675" max="15675" width="1.44140625" style="10" customWidth="1"/>
    <col min="15676" max="15676" width="11.5546875" style="10"/>
    <col min="15677" max="15677" width="1.44140625" style="10" customWidth="1"/>
    <col min="15678" max="15872" width="11.5546875" style="10"/>
    <col min="15873" max="15873" width="4.5546875" style="10" customWidth="1"/>
    <col min="15874" max="15874" width="1.109375" style="10" customWidth="1"/>
    <col min="15875" max="15875" width="16.21875" style="10" customWidth="1"/>
    <col min="15876" max="15876" width="1.109375" style="10" customWidth="1"/>
    <col min="15877" max="15877" width="12.33203125" style="10" customWidth="1"/>
    <col min="15878" max="15878" width="1.44140625" style="10" customWidth="1"/>
    <col min="15879" max="15879" width="8.44140625" style="10" customWidth="1"/>
    <col min="15880" max="15880" width="1.44140625" style="10" customWidth="1"/>
    <col min="15881" max="15881" width="8.44140625" style="10" customWidth="1"/>
    <col min="15882" max="15882" width="1.44140625" style="10" customWidth="1"/>
    <col min="15883" max="15883" width="12.33203125" style="10" customWidth="1"/>
    <col min="15884" max="15884" width="1.44140625" style="10" customWidth="1"/>
    <col min="15885" max="15885" width="8.44140625" style="10" customWidth="1"/>
    <col min="15886" max="15886" width="1.44140625" style="10" customWidth="1"/>
    <col min="15887" max="15887" width="8.441406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1.44140625" style="10" customWidth="1"/>
    <col min="15893" max="15893" width="10" style="10" customWidth="1"/>
    <col min="15894" max="15894" width="1.44140625" style="10" customWidth="1"/>
    <col min="15895" max="15895" width="10" style="10" customWidth="1"/>
    <col min="15896" max="15896" width="1.44140625" style="10" customWidth="1"/>
    <col min="15897" max="15897" width="10" style="10" customWidth="1"/>
    <col min="15898" max="15898" width="1.44140625" style="10" customWidth="1"/>
    <col min="15899" max="15899" width="9.21875" style="10" customWidth="1"/>
    <col min="15900" max="15901" width="2.21875" style="10" customWidth="1"/>
    <col min="15902" max="15902" width="13.109375" style="10" customWidth="1"/>
    <col min="15903" max="15903" width="1.44140625" style="10" customWidth="1"/>
    <col min="15904" max="15904" width="13.109375" style="10" customWidth="1"/>
    <col min="15905" max="15905" width="1.44140625" style="10" customWidth="1"/>
    <col min="15906" max="15906" width="8.44140625" style="10" customWidth="1"/>
    <col min="15907" max="15907" width="1.44140625" style="10" customWidth="1"/>
    <col min="15908" max="15908" width="8.44140625" style="10" customWidth="1"/>
    <col min="15909" max="15909" width="2.21875" style="10" customWidth="1"/>
    <col min="15910" max="15910" width="13.109375" style="10" customWidth="1"/>
    <col min="15911" max="15911" width="2.21875" style="10" customWidth="1"/>
    <col min="15912" max="15912" width="13.109375" style="10" customWidth="1"/>
    <col min="15913" max="15913" width="1.44140625" style="10" customWidth="1"/>
    <col min="15914" max="15914" width="10" style="10" customWidth="1"/>
    <col min="15915" max="15915" width="2.21875" style="10" customWidth="1"/>
    <col min="15916" max="15916" width="11.5546875" style="10"/>
    <col min="15917" max="15917" width="1.44140625" style="10" customWidth="1"/>
    <col min="15918" max="15918" width="9.21875" style="10" customWidth="1"/>
    <col min="15919" max="15919" width="2.21875" style="10" customWidth="1"/>
    <col min="15920" max="15920" width="11.5546875" style="10"/>
    <col min="15921" max="15921" width="1.44140625" style="10" customWidth="1"/>
    <col min="15922" max="15922" width="9.21875" style="10" customWidth="1"/>
    <col min="15923" max="15923" width="2.21875" style="10" customWidth="1"/>
    <col min="15924" max="15924" width="12.33203125" style="10" customWidth="1"/>
    <col min="15925" max="15925" width="2.21875" style="10" customWidth="1"/>
    <col min="15926" max="15926" width="4.5546875" style="10" customWidth="1"/>
    <col min="15927" max="15927" width="1.44140625" style="10" customWidth="1"/>
    <col min="15928" max="15928" width="8.44140625" style="10" customWidth="1"/>
    <col min="15929" max="15929" width="1.44140625" style="10" customWidth="1"/>
    <col min="15930" max="15930" width="11.5546875" style="10"/>
    <col min="15931" max="15931" width="1.44140625" style="10" customWidth="1"/>
    <col min="15932" max="15932" width="11.5546875" style="10"/>
    <col min="15933" max="15933" width="1.44140625" style="10" customWidth="1"/>
    <col min="15934" max="16128" width="11.5546875" style="10"/>
    <col min="16129" max="16129" width="4.5546875" style="10" customWidth="1"/>
    <col min="16130" max="16130" width="1.109375" style="10" customWidth="1"/>
    <col min="16131" max="16131" width="16.21875" style="10" customWidth="1"/>
    <col min="16132" max="16132" width="1.109375" style="10" customWidth="1"/>
    <col min="16133" max="16133" width="12.33203125" style="10" customWidth="1"/>
    <col min="16134" max="16134" width="1.44140625" style="10" customWidth="1"/>
    <col min="16135" max="16135" width="8.44140625" style="10" customWidth="1"/>
    <col min="16136" max="16136" width="1.44140625" style="10" customWidth="1"/>
    <col min="16137" max="16137" width="8.44140625" style="10" customWidth="1"/>
    <col min="16138" max="16138" width="1.44140625" style="10" customWidth="1"/>
    <col min="16139" max="16139" width="12.33203125" style="10" customWidth="1"/>
    <col min="16140" max="16140" width="1.44140625" style="10" customWidth="1"/>
    <col min="16141" max="16141" width="8.44140625" style="10" customWidth="1"/>
    <col min="16142" max="16142" width="1.44140625" style="10" customWidth="1"/>
    <col min="16143" max="16143" width="8.441406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1.44140625" style="10" customWidth="1"/>
    <col min="16149" max="16149" width="10" style="10" customWidth="1"/>
    <col min="16150" max="16150" width="1.44140625" style="10" customWidth="1"/>
    <col min="16151" max="16151" width="10" style="10" customWidth="1"/>
    <col min="16152" max="16152" width="1.44140625" style="10" customWidth="1"/>
    <col min="16153" max="16153" width="10" style="10" customWidth="1"/>
    <col min="16154" max="16154" width="1.44140625" style="10" customWidth="1"/>
    <col min="16155" max="16155" width="9.21875" style="10" customWidth="1"/>
    <col min="16156" max="16157" width="2.21875" style="10" customWidth="1"/>
    <col min="16158" max="16158" width="13.109375" style="10" customWidth="1"/>
    <col min="16159" max="16159" width="1.44140625" style="10" customWidth="1"/>
    <col min="16160" max="16160" width="13.109375" style="10" customWidth="1"/>
    <col min="16161" max="16161" width="1.44140625" style="10" customWidth="1"/>
    <col min="16162" max="16162" width="8.44140625" style="10" customWidth="1"/>
    <col min="16163" max="16163" width="1.44140625" style="10" customWidth="1"/>
    <col min="16164" max="16164" width="8.44140625" style="10" customWidth="1"/>
    <col min="16165" max="16165" width="2.21875" style="10" customWidth="1"/>
    <col min="16166" max="16166" width="13.109375" style="10" customWidth="1"/>
    <col min="16167" max="16167" width="2.21875" style="10" customWidth="1"/>
    <col min="16168" max="16168" width="13.109375" style="10" customWidth="1"/>
    <col min="16169" max="16169" width="1.44140625" style="10" customWidth="1"/>
    <col min="16170" max="16170" width="10" style="10" customWidth="1"/>
    <col min="16171" max="16171" width="2.21875" style="10" customWidth="1"/>
    <col min="16172" max="16172" width="11.5546875" style="10"/>
    <col min="16173" max="16173" width="1.44140625" style="10" customWidth="1"/>
    <col min="16174" max="16174" width="9.21875" style="10" customWidth="1"/>
    <col min="16175" max="16175" width="2.21875" style="10" customWidth="1"/>
    <col min="16176" max="16176" width="11.5546875" style="10"/>
    <col min="16177" max="16177" width="1.44140625" style="10" customWidth="1"/>
    <col min="16178" max="16178" width="9.21875" style="10" customWidth="1"/>
    <col min="16179" max="16179" width="2.21875" style="10" customWidth="1"/>
    <col min="16180" max="16180" width="12.33203125" style="10" customWidth="1"/>
    <col min="16181" max="16181" width="2.21875" style="10" customWidth="1"/>
    <col min="16182" max="16182" width="4.5546875" style="10" customWidth="1"/>
    <col min="16183" max="16183" width="1.44140625" style="10" customWidth="1"/>
    <col min="16184" max="16184" width="8.44140625" style="10" customWidth="1"/>
    <col min="16185" max="16185" width="1.44140625" style="10" customWidth="1"/>
    <col min="16186" max="16186" width="11.5546875" style="10"/>
    <col min="16187" max="16187" width="1.44140625" style="10" customWidth="1"/>
    <col min="16188" max="16188" width="11.5546875" style="10"/>
    <col min="16189" max="16189" width="1.44140625" style="10" customWidth="1"/>
    <col min="16190" max="16384" width="11.5546875" style="10"/>
  </cols>
  <sheetData>
    <row r="1" spans="1:62" s="8" customFormat="1" ht="10.5" customHeight="1" x14ac:dyDescent="0.3">
      <c r="C1" s="10"/>
      <c r="AA1" s="11" t="s">
        <v>42</v>
      </c>
      <c r="AD1" s="38" t="s">
        <v>43</v>
      </c>
      <c r="BB1" s="11" t="s">
        <v>389</v>
      </c>
    </row>
    <row r="2" spans="1:62" s="8" customFormat="1" ht="10.5" customHeight="1" x14ac:dyDescent="0.3">
      <c r="A2" s="12"/>
      <c r="C2" s="10"/>
      <c r="AA2" s="11" t="s">
        <v>390</v>
      </c>
      <c r="AD2" s="38" t="s">
        <v>391</v>
      </c>
      <c r="BB2" s="11" t="s">
        <v>47</v>
      </c>
    </row>
    <row r="3" spans="1:62" s="8" customFormat="1" ht="10.5" customHeight="1" x14ac:dyDescent="0.3">
      <c r="A3" s="13"/>
      <c r="C3" s="10"/>
      <c r="AA3" s="11" t="s">
        <v>48</v>
      </c>
      <c r="AD3" s="14" t="s">
        <v>49</v>
      </c>
    </row>
    <row r="4" spans="1:62" ht="9.6" customHeight="1" x14ac:dyDescent="0.3">
      <c r="AN4" s="16" t="s">
        <v>392</v>
      </c>
      <c r="AO4" s="16"/>
      <c r="AP4" s="16"/>
      <c r="AQ4" s="16"/>
      <c r="AR4" s="16"/>
      <c r="AS4" s="16"/>
      <c r="AT4" s="16"/>
      <c r="AU4" s="16"/>
      <c r="AV4" s="16"/>
      <c r="AW4" s="16"/>
      <c r="AX4" s="16"/>
      <c r="AY4" s="16"/>
      <c r="AZ4" s="16"/>
    </row>
    <row r="5" spans="1:62" ht="9.6" customHeight="1" x14ac:dyDescent="0.3"/>
    <row r="6" spans="1:62" ht="9.6" customHeight="1" x14ac:dyDescent="0.3">
      <c r="E6" s="16" t="s">
        <v>393</v>
      </c>
      <c r="F6" s="16"/>
      <c r="G6" s="16"/>
      <c r="H6" s="16"/>
      <c r="I6" s="16"/>
      <c r="K6" s="16" t="s">
        <v>394</v>
      </c>
      <c r="L6" s="16"/>
      <c r="M6" s="16"/>
      <c r="N6" s="16"/>
      <c r="O6" s="16"/>
      <c r="P6" s="16"/>
      <c r="Q6" s="16"/>
      <c r="R6" s="16"/>
      <c r="S6" s="16"/>
      <c r="T6" s="16"/>
      <c r="U6" s="16"/>
      <c r="V6" s="16"/>
      <c r="W6" s="16"/>
      <c r="X6" s="16"/>
      <c r="Y6" s="16"/>
      <c r="Z6" s="16"/>
      <c r="AA6" s="16"/>
      <c r="AB6" s="17"/>
      <c r="AC6" s="17"/>
      <c r="AD6" s="16"/>
      <c r="AF6" s="16" t="s">
        <v>395</v>
      </c>
      <c r="AG6" s="16"/>
      <c r="AH6" s="16"/>
      <c r="AI6" s="16"/>
      <c r="AJ6" s="16"/>
      <c r="AR6" s="16" t="s">
        <v>396</v>
      </c>
      <c r="AS6" s="16"/>
      <c r="AT6" s="16"/>
      <c r="AU6" s="16"/>
      <c r="AV6" s="16"/>
      <c r="AW6" s="16"/>
      <c r="AX6" s="16"/>
    </row>
    <row r="7" spans="1:62" ht="9.6" customHeight="1" x14ac:dyDescent="0.3">
      <c r="AN7" s="17" t="s">
        <v>397</v>
      </c>
      <c r="AO7" s="17"/>
      <c r="AP7" s="17"/>
    </row>
    <row r="8" spans="1:62" ht="9.6" customHeight="1" x14ac:dyDescent="0.3">
      <c r="Q8" s="16" t="s">
        <v>398</v>
      </c>
      <c r="R8" s="16"/>
      <c r="S8" s="16"/>
      <c r="T8" s="16"/>
      <c r="U8" s="16"/>
      <c r="V8" s="16"/>
      <c r="W8" s="16"/>
      <c r="X8" s="16"/>
      <c r="Y8" s="16"/>
      <c r="Z8" s="16"/>
      <c r="AA8" s="16"/>
      <c r="AB8" s="17"/>
      <c r="AC8" s="17"/>
      <c r="AD8" s="16"/>
      <c r="AN8" s="16" t="s">
        <v>399</v>
      </c>
      <c r="AO8" s="16"/>
      <c r="AP8" s="16"/>
      <c r="AR8" s="16" t="s">
        <v>59</v>
      </c>
      <c r="AS8" s="16"/>
      <c r="AT8" s="16"/>
      <c r="AV8" s="16" t="s">
        <v>60</v>
      </c>
      <c r="AW8" s="16"/>
      <c r="AX8" s="16"/>
    </row>
    <row r="9" spans="1:62" ht="9.6" customHeight="1" x14ac:dyDescent="0.3">
      <c r="Y9" s="18" t="s">
        <v>400</v>
      </c>
      <c r="AD9" s="18" t="s">
        <v>401</v>
      </c>
      <c r="BH9" s="18" t="s">
        <v>402</v>
      </c>
    </row>
    <row r="10" spans="1:62" ht="9.6" customHeight="1" x14ac:dyDescent="0.3">
      <c r="G10" s="18" t="s">
        <v>63</v>
      </c>
      <c r="I10" s="18" t="s">
        <v>64</v>
      </c>
      <c r="M10" s="18" t="s">
        <v>63</v>
      </c>
      <c r="O10" s="18" t="s">
        <v>64</v>
      </c>
      <c r="Q10" s="18" t="s">
        <v>403</v>
      </c>
      <c r="U10" s="18" t="s">
        <v>404</v>
      </c>
      <c r="W10" s="18" t="s">
        <v>405</v>
      </c>
      <c r="Y10" s="18" t="s">
        <v>406</v>
      </c>
      <c r="AD10" s="18" t="s">
        <v>407</v>
      </c>
      <c r="AH10" s="18" t="s">
        <v>63</v>
      </c>
      <c r="AJ10" s="18" t="s">
        <v>64</v>
      </c>
      <c r="AP10" s="18" t="s">
        <v>271</v>
      </c>
      <c r="AT10" s="18" t="s">
        <v>271</v>
      </c>
      <c r="AX10" s="18" t="s">
        <v>271</v>
      </c>
      <c r="AZ10" s="18" t="s">
        <v>408</v>
      </c>
      <c r="BH10" s="18" t="s">
        <v>409</v>
      </c>
      <c r="BJ10" s="18" t="s">
        <v>410</v>
      </c>
    </row>
    <row r="11" spans="1:62" ht="9.6" customHeight="1" x14ac:dyDescent="0.3">
      <c r="A11" s="19" t="s">
        <v>71</v>
      </c>
      <c r="C11" s="19" t="s">
        <v>73</v>
      </c>
      <c r="E11" s="19" t="s">
        <v>74</v>
      </c>
      <c r="G11" s="19" t="s">
        <v>75</v>
      </c>
      <c r="I11" s="19" t="s">
        <v>80</v>
      </c>
      <c r="K11" s="19" t="s">
        <v>74</v>
      </c>
      <c r="M11" s="19" t="s">
        <v>75</v>
      </c>
      <c r="O11" s="19" t="s">
        <v>80</v>
      </c>
      <c r="Q11" s="19" t="s">
        <v>76</v>
      </c>
      <c r="S11" s="19" t="s">
        <v>411</v>
      </c>
      <c r="U11" s="19" t="s">
        <v>412</v>
      </c>
      <c r="W11" s="19" t="s">
        <v>413</v>
      </c>
      <c r="Y11" s="19" t="s">
        <v>414</v>
      </c>
      <c r="AA11" s="19" t="s">
        <v>415</v>
      </c>
      <c r="AD11" s="19" t="s">
        <v>416</v>
      </c>
      <c r="AF11" s="19" t="s">
        <v>74</v>
      </c>
      <c r="AH11" s="19" t="s">
        <v>75</v>
      </c>
      <c r="AJ11" s="19" t="s">
        <v>80</v>
      </c>
      <c r="AL11" s="19" t="s">
        <v>65</v>
      </c>
      <c r="AN11" s="19" t="s">
        <v>74</v>
      </c>
      <c r="AP11" s="19" t="s">
        <v>372</v>
      </c>
      <c r="AR11" s="19" t="s">
        <v>74</v>
      </c>
      <c r="AT11" s="19" t="s">
        <v>372</v>
      </c>
      <c r="AV11" s="19" t="s">
        <v>74</v>
      </c>
      <c r="AX11" s="19" t="s">
        <v>372</v>
      </c>
      <c r="AZ11" s="19" t="s">
        <v>417</v>
      </c>
      <c r="BB11" s="19" t="s">
        <v>71</v>
      </c>
      <c r="BF11" s="111" t="s">
        <v>393</v>
      </c>
      <c r="BH11" s="111" t="s">
        <v>373</v>
      </c>
      <c r="BJ11" s="111" t="s">
        <v>418</v>
      </c>
    </row>
    <row r="12" spans="1:62" ht="8.85" customHeight="1" x14ac:dyDescent="0.3"/>
    <row r="13" spans="1:62" ht="8.85" customHeight="1" x14ac:dyDescent="0.3">
      <c r="B13" s="10" t="s">
        <v>281</v>
      </c>
    </row>
    <row r="14" spans="1:62" ht="8.85" customHeight="1" x14ac:dyDescent="0.3">
      <c r="A14" s="10">
        <v>1</v>
      </c>
      <c r="B14" s="21"/>
      <c r="C14" s="10" t="s">
        <v>84</v>
      </c>
      <c r="D14" s="21"/>
      <c r="E14" s="63">
        <v>1116272</v>
      </c>
      <c r="F14" s="21"/>
      <c r="G14" s="64">
        <f>(E14/$BD14)</f>
        <v>7.0000188126697056</v>
      </c>
      <c r="H14" s="21"/>
      <c r="I14" s="65">
        <f>IF(G$60,G14/G$60*100,0)</f>
        <v>93.52454714423888</v>
      </c>
      <c r="J14" s="21"/>
      <c r="K14" s="63">
        <v>43413118</v>
      </c>
      <c r="L14" s="21"/>
      <c r="M14" s="64">
        <f>(K14/$BD14)</f>
        <v>272.23888327992626</v>
      </c>
      <c r="N14" s="21"/>
      <c r="O14" s="65">
        <f>IF(M$60,M14/M$60*100,0)</f>
        <v>128.3286466078965</v>
      </c>
      <c r="P14" s="21"/>
      <c r="Q14" s="63">
        <v>3070644</v>
      </c>
      <c r="R14" s="21"/>
      <c r="S14" s="63">
        <v>2243859</v>
      </c>
      <c r="T14" s="21"/>
      <c r="U14" s="63">
        <v>0</v>
      </c>
      <c r="V14" s="21"/>
      <c r="W14" s="63">
        <v>0</v>
      </c>
      <c r="X14" s="21"/>
      <c r="Y14" s="63">
        <v>0</v>
      </c>
      <c r="Z14" s="21"/>
      <c r="AA14" s="63">
        <v>0</v>
      </c>
      <c r="AB14" s="21"/>
      <c r="AC14" s="21"/>
      <c r="AD14" s="63">
        <v>0</v>
      </c>
      <c r="AE14" s="21"/>
      <c r="AF14" s="63">
        <v>1687127</v>
      </c>
      <c r="AG14" s="21"/>
      <c r="AH14" s="64">
        <f>(AF14/$BD14)</f>
        <v>10.579787667667919</v>
      </c>
      <c r="AI14" s="21"/>
      <c r="AJ14" s="65">
        <f>IF(AH$60,AH14/AH$60*100,0)</f>
        <v>121.36594937829462</v>
      </c>
      <c r="AK14" s="21"/>
      <c r="AL14" s="63">
        <f>(E14+K14+AF14)</f>
        <v>46216517</v>
      </c>
      <c r="AM14" s="21"/>
      <c r="AN14" s="63">
        <v>862469</v>
      </c>
      <c r="AO14" s="21"/>
      <c r="AP14" s="65">
        <f>IF($AL14,AN14/$AL14*100,0)</f>
        <v>1.8661488489061173</v>
      </c>
      <c r="AQ14" s="21"/>
      <c r="AR14" s="63">
        <v>3795415</v>
      </c>
      <c r="AS14" s="21"/>
      <c r="AT14" s="65">
        <f>IF($AL14,AR14/$AL14*100,0)</f>
        <v>8.2122480151414265</v>
      </c>
      <c r="AU14" s="21"/>
      <c r="AV14" s="63">
        <v>36241</v>
      </c>
      <c r="AW14" s="21"/>
      <c r="AX14" s="65">
        <f>IF($AL14,AV14/$AL14*100,0)</f>
        <v>7.8415688486434404E-2</v>
      </c>
      <c r="AY14" s="21"/>
      <c r="AZ14" s="63">
        <v>1296832</v>
      </c>
      <c r="BA14" s="21"/>
      <c r="BB14" s="10">
        <v>1</v>
      </c>
      <c r="BC14" s="21"/>
      <c r="BD14" s="96">
        <v>159467</v>
      </c>
      <c r="BE14" s="21"/>
      <c r="BF14" s="96">
        <f>IF(E14,BD14,0)</f>
        <v>159467</v>
      </c>
      <c r="BG14" s="21"/>
      <c r="BH14" s="96">
        <f>IF(K14,BD14,0)</f>
        <v>159467</v>
      </c>
      <c r="BI14" s="21"/>
      <c r="BJ14" s="96">
        <f>IF(AF14,BD14,0)</f>
        <v>159467</v>
      </c>
    </row>
    <row r="15" spans="1:62" ht="8.85" customHeight="1" x14ac:dyDescent="0.3">
      <c r="A15" s="10">
        <v>2</v>
      </c>
      <c r="B15" s="21"/>
      <c r="C15" s="10" t="s">
        <v>85</v>
      </c>
      <c r="D15" s="21"/>
      <c r="E15" s="69">
        <v>68413</v>
      </c>
      <c r="F15" s="21"/>
      <c r="G15" s="65">
        <f>(E15/$BD15)</f>
        <v>3.9731110982054707</v>
      </c>
      <c r="H15" s="21"/>
      <c r="I15" s="65">
        <f>IF(G$60,G15/G$60*100,0)</f>
        <v>53.083202510951502</v>
      </c>
      <c r="J15" s="21"/>
      <c r="K15" s="69">
        <v>3499446</v>
      </c>
      <c r="L15" s="21"/>
      <c r="M15" s="65">
        <f>(K15/$BD15)</f>
        <v>203.23166269818225</v>
      </c>
      <c r="N15" s="21"/>
      <c r="O15" s="65">
        <f>IF(M$60,M15/M$60*100,0)</f>
        <v>95.799850145261431</v>
      </c>
      <c r="P15" s="21"/>
      <c r="Q15" s="69">
        <v>267844</v>
      </c>
      <c r="R15" s="21"/>
      <c r="S15" s="69">
        <v>383639</v>
      </c>
      <c r="T15" s="21"/>
      <c r="U15" s="69">
        <v>0</v>
      </c>
      <c r="V15" s="21"/>
      <c r="W15" s="69">
        <v>0</v>
      </c>
      <c r="X15" s="21"/>
      <c r="Y15" s="69">
        <v>0</v>
      </c>
      <c r="Z15" s="21"/>
      <c r="AA15" s="69">
        <v>0</v>
      </c>
      <c r="AB15" s="21"/>
      <c r="AC15" s="21"/>
      <c r="AD15" s="69">
        <v>0</v>
      </c>
      <c r="AE15" s="21"/>
      <c r="AF15" s="69">
        <v>241559</v>
      </c>
      <c r="AG15" s="21"/>
      <c r="AH15" s="65">
        <f>(AF15/$BD15)</f>
        <v>14.028631163249898</v>
      </c>
      <c r="AI15" s="21"/>
      <c r="AJ15" s="65">
        <f>IF(AH$60,AH15/AH$60*100,0)</f>
        <v>160.92932987766224</v>
      </c>
      <c r="AK15" s="21"/>
      <c r="AL15" s="69">
        <f>(E15+K15+AF15)</f>
        <v>3809418</v>
      </c>
      <c r="AM15" s="21"/>
      <c r="AN15" s="69">
        <v>252856</v>
      </c>
      <c r="AO15" s="21"/>
      <c r="AP15" s="65">
        <f>IF($AL15,AN15/$AL15*100,0)</f>
        <v>6.6376543608498721</v>
      </c>
      <c r="AQ15" s="21"/>
      <c r="AR15" s="69">
        <v>0</v>
      </c>
      <c r="AS15" s="21"/>
      <c r="AT15" s="65">
        <f>IF($AL15,AR15/$AL15*100,0)</f>
        <v>0</v>
      </c>
      <c r="AU15" s="21"/>
      <c r="AV15" s="69">
        <v>0</v>
      </c>
      <c r="AW15" s="21"/>
      <c r="AX15" s="65">
        <f>IF($AL15,AV15/$AL15*100,0)</f>
        <v>0</v>
      </c>
      <c r="AY15" s="21"/>
      <c r="AZ15" s="69">
        <v>0</v>
      </c>
      <c r="BA15" s="21"/>
      <c r="BB15" s="10">
        <v>2</v>
      </c>
      <c r="BC15" s="21"/>
      <c r="BD15" s="96">
        <v>17219</v>
      </c>
      <c r="BE15" s="21"/>
      <c r="BF15" s="96">
        <f>IF(E15,BD15,0)</f>
        <v>17219</v>
      </c>
      <c r="BG15" s="21"/>
      <c r="BH15" s="96">
        <f>IF(K15,BD15,0)</f>
        <v>17219</v>
      </c>
      <c r="BI15" s="21"/>
      <c r="BJ15" s="96">
        <f>IF(AF15,BD15,0)</f>
        <v>17219</v>
      </c>
    </row>
    <row r="16" spans="1:62" ht="8.85" customHeight="1" x14ac:dyDescent="0.3">
      <c r="A16" s="10">
        <v>3</v>
      </c>
      <c r="B16" s="21"/>
      <c r="C16" s="10" t="s">
        <v>86</v>
      </c>
      <c r="D16" s="21"/>
      <c r="E16" s="69">
        <v>37253</v>
      </c>
      <c r="F16" s="21"/>
      <c r="G16" s="65">
        <f>(E16/$BD16)</f>
        <v>5.6095467550067761</v>
      </c>
      <c r="H16" s="21"/>
      <c r="I16" s="65">
        <f>IF(G$60,G16/G$60*100,0)</f>
        <v>74.946987141932695</v>
      </c>
      <c r="J16" s="21"/>
      <c r="K16" s="69">
        <v>1279381</v>
      </c>
      <c r="L16" s="21"/>
      <c r="M16" s="65">
        <f>(K16/$BD16)</f>
        <v>192.64884806505043</v>
      </c>
      <c r="N16" s="21"/>
      <c r="O16" s="65">
        <f>IF(M$60,M16/M$60*100,0)</f>
        <v>90.811296479414878</v>
      </c>
      <c r="P16" s="21"/>
      <c r="Q16" s="69">
        <v>250432</v>
      </c>
      <c r="R16" s="21"/>
      <c r="S16" s="69">
        <v>310495</v>
      </c>
      <c r="T16" s="21"/>
      <c r="U16" s="69">
        <v>0</v>
      </c>
      <c r="V16" s="21"/>
      <c r="W16" s="69">
        <v>0</v>
      </c>
      <c r="X16" s="21"/>
      <c r="Y16" s="69">
        <v>0</v>
      </c>
      <c r="Z16" s="21"/>
      <c r="AA16" s="69">
        <v>0</v>
      </c>
      <c r="AB16" s="21"/>
      <c r="AC16" s="21"/>
      <c r="AD16" s="69">
        <v>0</v>
      </c>
      <c r="AE16" s="21"/>
      <c r="AF16" s="69">
        <v>129361</v>
      </c>
      <c r="AG16" s="21"/>
      <c r="AH16" s="65">
        <f>(AF16/$BD16)</f>
        <v>19.479144707122423</v>
      </c>
      <c r="AI16" s="21"/>
      <c r="AJ16" s="65">
        <f>IF(AH$60,AH16/AH$60*100,0)</f>
        <v>223.45485228232471</v>
      </c>
      <c r="AK16" s="21"/>
      <c r="AL16" s="69">
        <f>(E16+K16+AF16)</f>
        <v>1445995</v>
      </c>
      <c r="AM16" s="21"/>
      <c r="AN16" s="69">
        <v>226461</v>
      </c>
      <c r="AO16" s="21"/>
      <c r="AP16" s="65">
        <f>IF($AL16,AN16/$AL16*100,0)</f>
        <v>15.661257473227778</v>
      </c>
      <c r="AQ16" s="21"/>
      <c r="AR16" s="69">
        <v>35948</v>
      </c>
      <c r="AS16" s="21"/>
      <c r="AT16" s="65">
        <f>IF($AL16,AR16/$AL16*100,0)</f>
        <v>2.4860390250312068</v>
      </c>
      <c r="AU16" s="21"/>
      <c r="AV16" s="69">
        <v>0</v>
      </c>
      <c r="AW16" s="21"/>
      <c r="AX16" s="65">
        <f>IF($AL16,AV16/$AL16*100,0)</f>
        <v>0</v>
      </c>
      <c r="AY16" s="21"/>
      <c r="AZ16" s="69">
        <v>537</v>
      </c>
      <c r="BA16" s="21"/>
      <c r="BB16" s="10">
        <v>3</v>
      </c>
      <c r="BC16" s="21"/>
      <c r="BD16" s="96">
        <v>6641</v>
      </c>
      <c r="BE16" s="21"/>
      <c r="BF16" s="96">
        <f>IF(E16,BD16,0)</f>
        <v>6641</v>
      </c>
      <c r="BG16" s="21"/>
      <c r="BH16" s="96">
        <f>IF(K16,BD16,0)</f>
        <v>6641</v>
      </c>
      <c r="BI16" s="21"/>
      <c r="BJ16" s="96">
        <f>IF(AF16,BD16,0)</f>
        <v>6641</v>
      </c>
    </row>
    <row r="17" spans="1:62" ht="8.85" customHeight="1" x14ac:dyDescent="0.3">
      <c r="A17" s="10">
        <v>4</v>
      </c>
      <c r="B17" s="21"/>
      <c r="C17" s="10" t="s">
        <v>87</v>
      </c>
      <c r="D17" s="21"/>
      <c r="E17" s="69">
        <v>834462</v>
      </c>
      <c r="F17" s="21"/>
      <c r="G17" s="65">
        <f>(E17/$BD17)</f>
        <v>16.345974534769834</v>
      </c>
      <c r="H17" s="21"/>
      <c r="I17" s="65">
        <f>IF(G$60,G17/G$60*100,0)</f>
        <v>218.39225106490341</v>
      </c>
      <c r="J17" s="21"/>
      <c r="K17" s="69">
        <v>20114874</v>
      </c>
      <c r="L17" s="21"/>
      <c r="M17" s="65">
        <f>(K17/$BD17)</f>
        <v>394.02299706170419</v>
      </c>
      <c r="N17" s="21"/>
      <c r="O17" s="65">
        <f>IF(M$60,M17/M$60*100,0)</f>
        <v>185.73554716400827</v>
      </c>
      <c r="P17" s="21"/>
      <c r="Q17" s="69">
        <v>1383653</v>
      </c>
      <c r="R17" s="21"/>
      <c r="S17" s="69">
        <v>1110707</v>
      </c>
      <c r="T17" s="21"/>
      <c r="U17" s="69">
        <v>0</v>
      </c>
      <c r="V17" s="21"/>
      <c r="W17" s="69">
        <v>0</v>
      </c>
      <c r="X17" s="21"/>
      <c r="Y17" s="69">
        <v>0</v>
      </c>
      <c r="Z17" s="21"/>
      <c r="AA17" s="69">
        <v>0</v>
      </c>
      <c r="AB17" s="21"/>
      <c r="AC17" s="21"/>
      <c r="AD17" s="69">
        <v>0</v>
      </c>
      <c r="AE17" s="21"/>
      <c r="AF17" s="69">
        <v>707150</v>
      </c>
      <c r="AG17" s="21"/>
      <c r="AH17" s="65">
        <f>(AF17/$BD17)</f>
        <v>13.852105778648385</v>
      </c>
      <c r="AI17" s="21"/>
      <c r="AJ17" s="65">
        <f>IF(AH$60,AH17/AH$60*100,0)</f>
        <v>158.90432034396395</v>
      </c>
      <c r="AK17" s="21"/>
      <c r="AL17" s="69">
        <f>(E17+K17+AF17)</f>
        <v>21656486</v>
      </c>
      <c r="AM17" s="21"/>
      <c r="AN17" s="69">
        <v>401807</v>
      </c>
      <c r="AO17" s="21"/>
      <c r="AP17" s="65">
        <f>IF($AL17,AN17/$AL17*100,0)</f>
        <v>1.8553656396517884</v>
      </c>
      <c r="AQ17" s="21"/>
      <c r="AR17" s="69">
        <v>1466129</v>
      </c>
      <c r="AS17" s="21"/>
      <c r="AT17" s="65">
        <f>IF($AL17,AR17/$AL17*100,0)</f>
        <v>6.769930264771487</v>
      </c>
      <c r="AU17" s="21"/>
      <c r="AV17" s="69">
        <v>0</v>
      </c>
      <c r="AW17" s="21"/>
      <c r="AX17" s="65">
        <f>IF($AL17,AV17/$AL17*100,0)</f>
        <v>0</v>
      </c>
      <c r="AY17" s="21"/>
      <c r="AZ17" s="69">
        <v>51992</v>
      </c>
      <c r="BA17" s="21"/>
      <c r="BB17" s="10">
        <v>4</v>
      </c>
      <c r="BC17" s="21"/>
      <c r="BD17" s="96">
        <v>51050</v>
      </c>
      <c r="BE17" s="21"/>
      <c r="BF17" s="96">
        <f>IF(E17,BD17,0)</f>
        <v>51050</v>
      </c>
      <c r="BG17" s="21"/>
      <c r="BH17" s="96">
        <f>IF(K17,BD17,0)</f>
        <v>51050</v>
      </c>
      <c r="BI17" s="21"/>
      <c r="BJ17" s="96">
        <f>IF(AF17,BD17,0)</f>
        <v>51050</v>
      </c>
    </row>
    <row r="18" spans="1:62" ht="8.85" customHeight="1" x14ac:dyDescent="0.3">
      <c r="A18" s="10">
        <v>5</v>
      </c>
      <c r="B18" s="21"/>
      <c r="C18" s="10" t="s">
        <v>88</v>
      </c>
      <c r="D18" s="21"/>
      <c r="E18" s="69">
        <v>984089</v>
      </c>
      <c r="F18" s="21"/>
      <c r="G18" s="65">
        <f>(E18/$BD18)</f>
        <v>3.9454779450088604</v>
      </c>
      <c r="H18" s="21"/>
      <c r="I18" s="65">
        <f>IF(G$60,G18/G$60*100,0)</f>
        <v>52.714006626191477</v>
      </c>
      <c r="J18" s="21"/>
      <c r="K18" s="69">
        <v>37876960</v>
      </c>
      <c r="L18" s="21"/>
      <c r="M18" s="65">
        <f>(K18/$BD18)</f>
        <v>151.85893786434235</v>
      </c>
      <c r="N18" s="21"/>
      <c r="O18" s="65">
        <f>IF(M$60,M18/M$60*100,0)</f>
        <v>71.583646452904247</v>
      </c>
      <c r="P18" s="21"/>
      <c r="Q18" s="69">
        <v>3707423</v>
      </c>
      <c r="R18" s="21"/>
      <c r="S18" s="69">
        <v>5049775</v>
      </c>
      <c r="T18" s="21"/>
      <c r="U18" s="69">
        <v>0</v>
      </c>
      <c r="V18" s="21"/>
      <c r="W18" s="69">
        <v>0</v>
      </c>
      <c r="X18" s="21"/>
      <c r="Y18" s="69">
        <v>0</v>
      </c>
      <c r="Z18" s="21"/>
      <c r="AA18" s="69">
        <v>0</v>
      </c>
      <c r="AB18" s="21"/>
      <c r="AC18" s="21"/>
      <c r="AD18" s="69">
        <v>0</v>
      </c>
      <c r="AE18" s="21"/>
      <c r="AF18" s="69">
        <v>1547619</v>
      </c>
      <c r="AG18" s="21"/>
      <c r="AH18" s="70">
        <f>(AF18/$BD18)</f>
        <v>6.2048215474176294</v>
      </c>
      <c r="AI18" s="21"/>
      <c r="AJ18" s="70">
        <f>IF(AH$60,AH18/AH$60*100,0)</f>
        <v>71.178560617675785</v>
      </c>
      <c r="AK18" s="21"/>
      <c r="AL18" s="69">
        <f>(E18+K18+AF18)</f>
        <v>40408668</v>
      </c>
      <c r="AM18" s="21"/>
      <c r="AN18" s="69">
        <v>1955325</v>
      </c>
      <c r="AO18" s="21"/>
      <c r="AP18" s="70">
        <f>IF($AL18,AN18/$AL18*100,0)</f>
        <v>4.8388751641108296</v>
      </c>
      <c r="AQ18" s="21"/>
      <c r="AR18" s="69">
        <v>39420701</v>
      </c>
      <c r="AS18" s="21"/>
      <c r="AT18" s="70">
        <f>IF($AL18,AR18/$AL18*100,0)</f>
        <v>97.555061701118177</v>
      </c>
      <c r="AU18" s="21"/>
      <c r="AV18" s="69">
        <v>216891</v>
      </c>
      <c r="AW18" s="21"/>
      <c r="AX18" s="70">
        <f>IF($AL18,AV18/$AL18*100,0)</f>
        <v>0.53674375012806652</v>
      </c>
      <c r="AY18" s="21"/>
      <c r="AZ18" s="69">
        <v>1055460</v>
      </c>
      <c r="BA18" s="21"/>
      <c r="BB18" s="10">
        <v>5</v>
      </c>
      <c r="BC18" s="21"/>
      <c r="BD18" s="96">
        <v>249422</v>
      </c>
      <c r="BE18" s="21"/>
      <c r="BF18" s="96">
        <f>IF(E18,BD18,0)</f>
        <v>249422</v>
      </c>
      <c r="BG18" s="21"/>
      <c r="BH18" s="96">
        <f>IF(K18,BD18,0)</f>
        <v>249422</v>
      </c>
      <c r="BI18" s="21"/>
      <c r="BJ18" s="96">
        <f>IF(AF18,BD18,0)</f>
        <v>249422</v>
      </c>
    </row>
    <row r="19" spans="1:62"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9"/>
      <c r="BC19" s="21"/>
      <c r="BD19" s="27"/>
      <c r="BE19" s="21"/>
      <c r="BF19" s="21"/>
      <c r="BG19" s="21"/>
      <c r="BH19" s="21"/>
      <c r="BI19" s="21"/>
      <c r="BJ19" s="21"/>
    </row>
    <row r="20" spans="1:62" ht="8.85" customHeight="1" x14ac:dyDescent="0.3">
      <c r="A20" s="10">
        <v>6</v>
      </c>
      <c r="B20" s="21"/>
      <c r="C20" s="10" t="s">
        <v>89</v>
      </c>
      <c r="D20" s="21"/>
      <c r="E20" s="69">
        <v>195783</v>
      </c>
      <c r="F20" s="21"/>
      <c r="G20" s="65">
        <f>(E20/$BD20)</f>
        <v>10.775068794716566</v>
      </c>
      <c r="H20" s="21"/>
      <c r="I20" s="65">
        <f>IF(G$60,G20/G$60*100,0)</f>
        <v>143.96153159616321</v>
      </c>
      <c r="J20" s="21"/>
      <c r="K20" s="69">
        <v>4257230</v>
      </c>
      <c r="L20" s="21"/>
      <c r="M20" s="65">
        <f>(K20/$BD20)</f>
        <v>234.29994496422674</v>
      </c>
      <c r="N20" s="21"/>
      <c r="O20" s="65">
        <f>IF(M$60,M20/M$60*100,0)</f>
        <v>110.44489484864451</v>
      </c>
      <c r="P20" s="21"/>
      <c r="Q20" s="69">
        <v>388618</v>
      </c>
      <c r="R20" s="21"/>
      <c r="S20" s="69">
        <v>242955</v>
      </c>
      <c r="T20" s="21"/>
      <c r="U20" s="69">
        <v>0</v>
      </c>
      <c r="V20" s="21"/>
      <c r="W20" s="69">
        <v>0</v>
      </c>
      <c r="X20" s="21"/>
      <c r="Y20" s="69">
        <v>0</v>
      </c>
      <c r="Z20" s="21"/>
      <c r="AA20" s="69">
        <v>0</v>
      </c>
      <c r="AB20" s="21"/>
      <c r="AC20" s="21"/>
      <c r="AD20" s="69">
        <v>0</v>
      </c>
      <c r="AE20" s="21"/>
      <c r="AF20" s="69">
        <v>176577</v>
      </c>
      <c r="AG20" s="21"/>
      <c r="AH20" s="70">
        <f>(AF20/$BD20)</f>
        <v>9.7180517336268579</v>
      </c>
      <c r="AI20" s="21"/>
      <c r="AJ20" s="70">
        <f>IF(AH$60,AH20/AH$60*100,0)</f>
        <v>111.48055252218376</v>
      </c>
      <c r="AK20" s="21"/>
      <c r="AL20" s="69">
        <f>(E20+K20+AF20)</f>
        <v>4629590</v>
      </c>
      <c r="AM20" s="21"/>
      <c r="AN20" s="69">
        <v>268201</v>
      </c>
      <c r="AO20" s="21"/>
      <c r="AP20" s="70">
        <f>IF($AL20,AN20/$AL20*100,0)</f>
        <v>5.793191189716584</v>
      </c>
      <c r="AQ20" s="21"/>
      <c r="AR20" s="69">
        <v>0</v>
      </c>
      <c r="AS20" s="21"/>
      <c r="AT20" s="70">
        <f>IF($AL20,AR20/$AL20*100,0)</f>
        <v>0</v>
      </c>
      <c r="AU20" s="21"/>
      <c r="AV20" s="69">
        <v>0</v>
      </c>
      <c r="AW20" s="21"/>
      <c r="AX20" s="70">
        <f>IF($AL20,AV20/$AL20*100,0)</f>
        <v>0</v>
      </c>
      <c r="AY20" s="21"/>
      <c r="AZ20" s="69">
        <v>478309</v>
      </c>
      <c r="BA20" s="21"/>
      <c r="BB20" s="10">
        <v>6</v>
      </c>
      <c r="BC20" s="21"/>
      <c r="BD20" s="96">
        <v>18170</v>
      </c>
      <c r="BE20" s="21"/>
      <c r="BF20" s="96">
        <f>IF(E20,BD20,0)</f>
        <v>18170</v>
      </c>
      <c r="BG20" s="21"/>
      <c r="BH20" s="96">
        <f>IF(K20,BD20,0)</f>
        <v>18170</v>
      </c>
      <c r="BI20" s="21"/>
      <c r="BJ20" s="96">
        <f>IF(AF20,BD20,0)</f>
        <v>18170</v>
      </c>
    </row>
    <row r="21" spans="1:62" ht="8.85" customHeight="1" x14ac:dyDescent="0.3">
      <c r="A21" s="10">
        <v>7</v>
      </c>
      <c r="B21" s="21"/>
      <c r="C21" s="10" t="s">
        <v>90</v>
      </c>
      <c r="D21" s="21"/>
      <c r="E21" s="69">
        <v>63539</v>
      </c>
      <c r="F21" s="21"/>
      <c r="G21" s="65">
        <f>(E21/$BD21)</f>
        <v>11.075300679797804</v>
      </c>
      <c r="H21" s="21"/>
      <c r="I21" s="65">
        <f>IF(G$60,G21/G$60*100,0)</f>
        <v>147.97281382867124</v>
      </c>
      <c r="J21" s="21"/>
      <c r="K21" s="69">
        <v>1918195</v>
      </c>
      <c r="L21" s="21"/>
      <c r="M21" s="65">
        <f>(K21/$BD21)</f>
        <v>334.35506362210214</v>
      </c>
      <c r="N21" s="21"/>
      <c r="O21" s="65">
        <f>IF(M$60,M21/M$60*100,0)</f>
        <v>157.60912726417033</v>
      </c>
      <c r="P21" s="21"/>
      <c r="Q21" s="69">
        <v>250740</v>
      </c>
      <c r="R21" s="21"/>
      <c r="S21" s="69">
        <v>357318</v>
      </c>
      <c r="T21" s="21"/>
      <c r="U21" s="69">
        <v>0</v>
      </c>
      <c r="V21" s="21"/>
      <c r="W21" s="69">
        <v>0</v>
      </c>
      <c r="X21" s="21"/>
      <c r="Y21" s="69">
        <v>0</v>
      </c>
      <c r="Z21" s="21"/>
      <c r="AA21" s="69">
        <v>0</v>
      </c>
      <c r="AB21" s="21"/>
      <c r="AC21" s="21"/>
      <c r="AD21" s="69">
        <v>0</v>
      </c>
      <c r="AE21" s="21"/>
      <c r="AF21" s="69">
        <v>109518</v>
      </c>
      <c r="AG21" s="21"/>
      <c r="AH21" s="70">
        <f>(AF21/$BD21)</f>
        <v>19.089768171518216</v>
      </c>
      <c r="AI21" s="21"/>
      <c r="AJ21" s="70">
        <f>IF(AH$60,AH21/AH$60*100,0)</f>
        <v>218.98812247699465</v>
      </c>
      <c r="AK21" s="21"/>
      <c r="AL21" s="69">
        <f>(E21+K21+AF21)</f>
        <v>2091252</v>
      </c>
      <c r="AM21" s="21"/>
      <c r="AN21" s="69">
        <v>189819</v>
      </c>
      <c r="AO21" s="21"/>
      <c r="AP21" s="70">
        <f>IF($AL21,AN21/$AL21*100,0)</f>
        <v>9.0768114029299198</v>
      </c>
      <c r="AQ21" s="21"/>
      <c r="AR21" s="69">
        <v>0</v>
      </c>
      <c r="AS21" s="21"/>
      <c r="AT21" s="70">
        <f>IF($AL21,AR21/$AL21*100,0)</f>
        <v>0</v>
      </c>
      <c r="AU21" s="21"/>
      <c r="AV21" s="69">
        <v>0</v>
      </c>
      <c r="AW21" s="21"/>
      <c r="AX21" s="70">
        <f>IF($AL21,AV21/$AL21*100,0)</f>
        <v>0</v>
      </c>
      <c r="AY21" s="21"/>
      <c r="AZ21" s="69">
        <v>440</v>
      </c>
      <c r="BA21" s="21"/>
      <c r="BB21" s="10">
        <v>7</v>
      </c>
      <c r="BC21" s="21"/>
      <c r="BD21" s="96">
        <v>5737</v>
      </c>
      <c r="BE21" s="21"/>
      <c r="BF21" s="96">
        <f>IF(E21,BD21,0)</f>
        <v>5737</v>
      </c>
      <c r="BG21" s="21"/>
      <c r="BH21" s="96">
        <f>IF(K21,BD21,0)</f>
        <v>5737</v>
      </c>
      <c r="BI21" s="21"/>
      <c r="BJ21" s="96">
        <f>IF(AF21,BD21,0)</f>
        <v>5737</v>
      </c>
    </row>
    <row r="22" spans="1:62" ht="8.85" customHeight="1" x14ac:dyDescent="0.3">
      <c r="A22" s="10">
        <v>8</v>
      </c>
      <c r="B22" s="21"/>
      <c r="C22" s="10" t="s">
        <v>91</v>
      </c>
      <c r="D22" s="21"/>
      <c r="E22" s="69">
        <v>206363</v>
      </c>
      <c r="F22" s="21"/>
      <c r="G22" s="65">
        <f>(E22/$BD22)</f>
        <v>4.8453392815214835</v>
      </c>
      <c r="H22" s="21"/>
      <c r="I22" s="65">
        <f>IF(G$60,G22/G$60*100,0)</f>
        <v>64.736706313459251</v>
      </c>
      <c r="J22" s="21"/>
      <c r="K22" s="69">
        <v>10725301</v>
      </c>
      <c r="L22" s="21"/>
      <c r="M22" s="65">
        <f>(K22/$BD22)</f>
        <v>251.82674336698756</v>
      </c>
      <c r="N22" s="21"/>
      <c r="O22" s="65">
        <f>IF(M$60,M22/M$60*100,0)</f>
        <v>118.70672097464663</v>
      </c>
      <c r="P22" s="21"/>
      <c r="Q22" s="69">
        <v>615073</v>
      </c>
      <c r="R22" s="21"/>
      <c r="S22" s="69">
        <v>285917</v>
      </c>
      <c r="T22" s="21"/>
      <c r="U22" s="69">
        <v>0</v>
      </c>
      <c r="V22" s="21"/>
      <c r="W22" s="69">
        <v>0</v>
      </c>
      <c r="X22" s="21"/>
      <c r="Y22" s="69">
        <v>0</v>
      </c>
      <c r="Z22" s="21"/>
      <c r="AA22" s="69">
        <v>0</v>
      </c>
      <c r="AB22" s="21"/>
      <c r="AC22" s="21"/>
      <c r="AD22" s="69">
        <v>0</v>
      </c>
      <c r="AE22" s="21"/>
      <c r="AF22" s="69">
        <v>342685</v>
      </c>
      <c r="AG22" s="21"/>
      <c r="AH22" s="70">
        <f>(AF22/$BD22)</f>
        <v>8.0461375909837987</v>
      </c>
      <c r="AI22" s="21"/>
      <c r="AJ22" s="70">
        <f>IF(AH$60,AH22/AH$60*100,0)</f>
        <v>92.30120284383618</v>
      </c>
      <c r="AK22" s="21"/>
      <c r="AL22" s="69">
        <f>(E22+K22+AF22)</f>
        <v>11274349</v>
      </c>
      <c r="AM22" s="21"/>
      <c r="AN22" s="69">
        <v>331298</v>
      </c>
      <c r="AO22" s="21"/>
      <c r="AP22" s="70">
        <f>IF($AL22,AN22/$AL22*100,0)</f>
        <v>2.9385111282256742</v>
      </c>
      <c r="AQ22" s="21"/>
      <c r="AR22" s="69">
        <v>0</v>
      </c>
      <c r="AS22" s="21"/>
      <c r="AT22" s="70">
        <f>IF($AL22,AR22/$AL22*100,0)</f>
        <v>0</v>
      </c>
      <c r="AU22" s="21"/>
      <c r="AV22" s="69">
        <v>0</v>
      </c>
      <c r="AW22" s="21"/>
      <c r="AX22" s="70">
        <f>IF($AL22,AV22/$AL22*100,0)</f>
        <v>0</v>
      </c>
      <c r="AY22" s="21"/>
      <c r="AZ22" s="69">
        <v>195736</v>
      </c>
      <c r="BA22" s="21"/>
      <c r="BB22" s="10">
        <v>8</v>
      </c>
      <c r="BC22" s="21"/>
      <c r="BD22" s="96">
        <v>42590</v>
      </c>
      <c r="BE22" s="21"/>
      <c r="BF22" s="96">
        <f>IF(E22,BD22,0)</f>
        <v>42590</v>
      </c>
      <c r="BG22" s="21"/>
      <c r="BH22" s="96">
        <f>IF(K22,BD22,0)</f>
        <v>42590</v>
      </c>
      <c r="BI22" s="21"/>
      <c r="BJ22" s="96">
        <f>IF(AF22,BD22,0)</f>
        <v>42590</v>
      </c>
    </row>
    <row r="23" spans="1:62" ht="8.85" customHeight="1" x14ac:dyDescent="0.3">
      <c r="A23" s="10">
        <v>9</v>
      </c>
      <c r="B23" s="21"/>
      <c r="C23" s="10" t="s">
        <v>93</v>
      </c>
      <c r="D23" s="21"/>
      <c r="E23" s="69">
        <v>0</v>
      </c>
      <c r="F23" s="21"/>
      <c r="G23" s="65">
        <f>(E23/$BD23)</f>
        <v>0</v>
      </c>
      <c r="H23" s="21"/>
      <c r="I23" s="65">
        <f>IF(G$60,G23/G$60*100,0)</f>
        <v>0</v>
      </c>
      <c r="J23" s="21"/>
      <c r="K23" s="69">
        <v>0</v>
      </c>
      <c r="L23" s="21"/>
      <c r="M23" s="65">
        <f>(K23/$BD23)</f>
        <v>0</v>
      </c>
      <c r="N23" s="21"/>
      <c r="O23" s="65">
        <f>IF(M$60,M23/M$60*100,0)</f>
        <v>0</v>
      </c>
      <c r="P23" s="21"/>
      <c r="Q23" s="69">
        <v>0</v>
      </c>
      <c r="R23" s="21"/>
      <c r="S23" s="69">
        <v>0</v>
      </c>
      <c r="T23" s="21"/>
      <c r="U23" s="69">
        <v>0</v>
      </c>
      <c r="V23" s="21"/>
      <c r="W23" s="69">
        <v>0</v>
      </c>
      <c r="X23" s="21"/>
      <c r="Y23" s="69">
        <v>0</v>
      </c>
      <c r="Z23" s="21"/>
      <c r="AA23" s="69">
        <v>0</v>
      </c>
      <c r="AB23" s="21"/>
      <c r="AC23" s="21"/>
      <c r="AD23" s="69">
        <v>0</v>
      </c>
      <c r="AE23" s="21"/>
      <c r="AF23" s="69">
        <v>0</v>
      </c>
      <c r="AG23" s="21"/>
      <c r="AH23" s="70">
        <f>(AF23/$BD23)</f>
        <v>0</v>
      </c>
      <c r="AI23" s="21"/>
      <c r="AJ23" s="70">
        <f>IF(AH$60,AH23/AH$60*100,0)</f>
        <v>0</v>
      </c>
      <c r="AK23" s="21"/>
      <c r="AL23" s="69">
        <f>(E23+K23+AF23)</f>
        <v>0</v>
      </c>
      <c r="AM23" s="21"/>
      <c r="AN23" s="69">
        <v>0</v>
      </c>
      <c r="AO23" s="21"/>
      <c r="AP23" s="70">
        <f>IF($AL23,AN23/$AL23*100,0)</f>
        <v>0</v>
      </c>
      <c r="AQ23" s="21"/>
      <c r="AR23" s="69">
        <v>0</v>
      </c>
      <c r="AS23" s="21"/>
      <c r="AT23" s="70">
        <f>IF($AL23,AR23/$AL23*100,0)</f>
        <v>0</v>
      </c>
      <c r="AU23" s="21"/>
      <c r="AV23" s="69">
        <v>0</v>
      </c>
      <c r="AW23" s="21"/>
      <c r="AX23" s="70">
        <f>IF($AL23,AV23/$AL23*100,0)</f>
        <v>0</v>
      </c>
      <c r="AY23" s="21"/>
      <c r="AZ23" s="69">
        <v>0</v>
      </c>
      <c r="BA23" s="21"/>
      <c r="BB23" s="10">
        <v>9</v>
      </c>
      <c r="BC23" s="21"/>
      <c r="BD23" s="96">
        <v>5766</v>
      </c>
      <c r="BE23" s="21"/>
      <c r="BF23" s="96">
        <f>IF(E23,BD23,0)</f>
        <v>0</v>
      </c>
      <c r="BG23" s="21"/>
      <c r="BH23" s="96">
        <f>IF(K23,BD23,0)</f>
        <v>0</v>
      </c>
      <c r="BI23" s="21"/>
      <c r="BJ23" s="96">
        <f>IF(AF23,BD23,0)</f>
        <v>0</v>
      </c>
    </row>
    <row r="24" spans="1:62" ht="8.85" customHeight="1" x14ac:dyDescent="0.3">
      <c r="A24" s="10">
        <v>10</v>
      </c>
      <c r="B24" s="21"/>
      <c r="C24" s="10" t="s">
        <v>94</v>
      </c>
      <c r="D24" s="21"/>
      <c r="E24" s="69">
        <v>468469</v>
      </c>
      <c r="F24" s="21"/>
      <c r="G24" s="65">
        <f>(E24/$BD24)</f>
        <v>19.401515779011017</v>
      </c>
      <c r="H24" s="21"/>
      <c r="I24" s="65">
        <f>IF(G$60,G24/G$60*100,0)</f>
        <v>259.21615722798032</v>
      </c>
      <c r="J24" s="21"/>
      <c r="K24" s="69">
        <v>11443477</v>
      </c>
      <c r="L24" s="21"/>
      <c r="M24" s="65">
        <f>(K24/$BD24)</f>
        <v>473.92847676633812</v>
      </c>
      <c r="N24" s="21"/>
      <c r="O24" s="65">
        <f>IF(M$60,M24/M$60*100,0)</f>
        <v>223.40159230608555</v>
      </c>
      <c r="P24" s="21"/>
      <c r="Q24" s="69">
        <v>1093340</v>
      </c>
      <c r="R24" s="21"/>
      <c r="S24" s="69">
        <v>1002574</v>
      </c>
      <c r="T24" s="21"/>
      <c r="U24" s="69">
        <v>0</v>
      </c>
      <c r="V24" s="21"/>
      <c r="W24" s="69">
        <v>0</v>
      </c>
      <c r="X24" s="21"/>
      <c r="Y24" s="69">
        <v>0</v>
      </c>
      <c r="Z24" s="21"/>
      <c r="AA24" s="69">
        <v>0</v>
      </c>
      <c r="AB24" s="21"/>
      <c r="AC24" s="21"/>
      <c r="AD24" s="69">
        <v>0</v>
      </c>
      <c r="AE24" s="21"/>
      <c r="AF24" s="69">
        <v>429763</v>
      </c>
      <c r="AG24" s="21"/>
      <c r="AH24" s="70">
        <f>(AF24/$BD24)</f>
        <v>17.798517352770645</v>
      </c>
      <c r="AI24" s="21"/>
      <c r="AJ24" s="70">
        <f>IF(AH$60,AH24/AH$60*100,0)</f>
        <v>204.17554906574171</v>
      </c>
      <c r="AK24" s="21"/>
      <c r="AL24" s="69">
        <f>(E24+K24+AF24)</f>
        <v>12341709</v>
      </c>
      <c r="AM24" s="21"/>
      <c r="AN24" s="69">
        <v>449185</v>
      </c>
      <c r="AO24" s="21"/>
      <c r="AP24" s="70">
        <f>IF($AL24,AN24/$AL24*100,0)</f>
        <v>3.6395688798042474</v>
      </c>
      <c r="AQ24" s="21"/>
      <c r="AR24" s="69">
        <v>49555</v>
      </c>
      <c r="AS24" s="21"/>
      <c r="AT24" s="70">
        <f>IF($AL24,AR24/$AL24*100,0)</f>
        <v>0.40152461867315131</v>
      </c>
      <c r="AU24" s="21"/>
      <c r="AV24" s="69">
        <v>0</v>
      </c>
      <c r="AW24" s="21"/>
      <c r="AX24" s="70">
        <f>IF($AL24,AV24/$AL24*100,0)</f>
        <v>0</v>
      </c>
      <c r="AY24" s="21"/>
      <c r="AZ24" s="69">
        <v>8771</v>
      </c>
      <c r="BA24" s="21"/>
      <c r="BB24" s="10">
        <v>10</v>
      </c>
      <c r="BC24" s="21"/>
      <c r="BD24" s="96">
        <v>24146</v>
      </c>
      <c r="BE24" s="21"/>
      <c r="BF24" s="96">
        <f>IF(E24,BD24,0)</f>
        <v>24146</v>
      </c>
      <c r="BG24" s="21"/>
      <c r="BH24" s="96">
        <f>IF(K24,BD24,0)</f>
        <v>24146</v>
      </c>
      <c r="BI24" s="21"/>
      <c r="BJ24" s="96">
        <f>IF(AF24,BD24,0)</f>
        <v>24146</v>
      </c>
    </row>
    <row r="25" spans="1:62"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9"/>
      <c r="BC25" s="21"/>
      <c r="BD25" s="27"/>
      <c r="BE25" s="21"/>
      <c r="BF25" s="21"/>
      <c r="BG25" s="21"/>
      <c r="BH25" s="21"/>
      <c r="BI25" s="21"/>
      <c r="BJ25" s="21"/>
    </row>
    <row r="26" spans="1:62" ht="8.85" customHeight="1" x14ac:dyDescent="0.3">
      <c r="A26" s="10">
        <v>11</v>
      </c>
      <c r="B26" s="21"/>
      <c r="C26" s="10" t="s">
        <v>95</v>
      </c>
      <c r="D26" s="21"/>
      <c r="E26" s="69">
        <v>739574</v>
      </c>
      <c r="F26" s="21"/>
      <c r="G26" s="65">
        <f>(E26/$BD26)</f>
        <v>50.455314504025104</v>
      </c>
      <c r="H26" s="21"/>
      <c r="I26" s="65">
        <f>IF(G$60,G26/G$60*100,0)</f>
        <v>674.11396544653132</v>
      </c>
      <c r="J26" s="21"/>
      <c r="K26" s="69">
        <v>4530870</v>
      </c>
      <c r="L26" s="21"/>
      <c r="M26" s="65">
        <f>(K26/$BD26)</f>
        <v>309.10560785918955</v>
      </c>
      <c r="N26" s="21"/>
      <c r="O26" s="65">
        <f>IF(M$60,M26/M$60*100,0)</f>
        <v>145.70697557076653</v>
      </c>
      <c r="P26" s="21"/>
      <c r="Q26" s="69">
        <v>684386</v>
      </c>
      <c r="R26" s="21"/>
      <c r="S26" s="69">
        <v>559179</v>
      </c>
      <c r="T26" s="21"/>
      <c r="U26" s="69">
        <v>0</v>
      </c>
      <c r="V26" s="21"/>
      <c r="W26" s="69">
        <v>0</v>
      </c>
      <c r="X26" s="21"/>
      <c r="Y26" s="69">
        <v>0</v>
      </c>
      <c r="Z26" s="21"/>
      <c r="AA26" s="69">
        <v>0</v>
      </c>
      <c r="AB26" s="21"/>
      <c r="AC26" s="21"/>
      <c r="AD26" s="69">
        <v>0</v>
      </c>
      <c r="AE26" s="21"/>
      <c r="AF26" s="69">
        <v>348291</v>
      </c>
      <c r="AG26" s="21"/>
      <c r="AH26" s="70">
        <f>(AF26/$BD26)</f>
        <v>23.76115431846091</v>
      </c>
      <c r="AI26" s="21"/>
      <c r="AJ26" s="70">
        <f>IF(AH$60,AH26/AH$60*100,0)</f>
        <v>272.57589119648583</v>
      </c>
      <c r="AK26" s="21"/>
      <c r="AL26" s="69">
        <f>(E26+K26+AF26)</f>
        <v>5618735</v>
      </c>
      <c r="AM26" s="21"/>
      <c r="AN26" s="69">
        <v>237180</v>
      </c>
      <c r="AO26" s="21"/>
      <c r="AP26" s="70">
        <f>IF($AL26,AN26/$AL26*100,0)</f>
        <v>4.221234850905053</v>
      </c>
      <c r="AQ26" s="21"/>
      <c r="AR26" s="69">
        <v>47074</v>
      </c>
      <c r="AS26" s="21"/>
      <c r="AT26" s="70">
        <f>IF($AL26,AR26/$AL26*100,0)</f>
        <v>0.83780423885447519</v>
      </c>
      <c r="AU26" s="21"/>
      <c r="AV26" s="69">
        <v>0</v>
      </c>
      <c r="AW26" s="21"/>
      <c r="AX26" s="70">
        <f>IF($AL26,AV26/$AL26*100,0)</f>
        <v>0</v>
      </c>
      <c r="AY26" s="21"/>
      <c r="AZ26" s="69">
        <v>139350</v>
      </c>
      <c r="BA26" s="21"/>
      <c r="BB26" s="10">
        <v>11</v>
      </c>
      <c r="BC26" s="21"/>
      <c r="BD26" s="96">
        <v>14658</v>
      </c>
      <c r="BE26" s="21"/>
      <c r="BF26" s="96">
        <f>IF(E26,BD26,0)</f>
        <v>14658</v>
      </c>
      <c r="BG26" s="21"/>
      <c r="BH26" s="96">
        <f>IF(K26,BD26,0)</f>
        <v>14658</v>
      </c>
      <c r="BI26" s="21"/>
      <c r="BJ26" s="96">
        <f>IF(AF26,BD26,0)</f>
        <v>14658</v>
      </c>
    </row>
    <row r="27" spans="1:62" ht="8.85" customHeight="1" x14ac:dyDescent="0.3">
      <c r="A27" s="10">
        <v>12</v>
      </c>
      <c r="B27" s="21"/>
      <c r="C27" s="10" t="s">
        <v>96</v>
      </c>
      <c r="D27" s="21"/>
      <c r="E27" s="69">
        <v>149601</v>
      </c>
      <c r="F27" s="21"/>
      <c r="G27" s="65">
        <f>(E27/$BD27)</f>
        <v>18.288630806845966</v>
      </c>
      <c r="H27" s="21"/>
      <c r="I27" s="65">
        <f>IF(G$60,G27/G$60*100,0)</f>
        <v>244.34733103897327</v>
      </c>
      <c r="J27" s="21"/>
      <c r="K27" s="69">
        <v>2488221</v>
      </c>
      <c r="L27" s="21"/>
      <c r="M27" s="65">
        <f>(K27/$BD27)</f>
        <v>304.18349633251836</v>
      </c>
      <c r="N27" s="21"/>
      <c r="O27" s="65">
        <f>IF(M$60,M27/M$60*100,0)</f>
        <v>143.38677831216495</v>
      </c>
      <c r="P27" s="21"/>
      <c r="Q27" s="69">
        <v>287309</v>
      </c>
      <c r="R27" s="21"/>
      <c r="S27" s="69">
        <v>333549</v>
      </c>
      <c r="T27" s="21"/>
      <c r="U27" s="69">
        <v>0</v>
      </c>
      <c r="V27" s="21"/>
      <c r="W27" s="69">
        <v>0</v>
      </c>
      <c r="X27" s="21"/>
      <c r="Y27" s="69">
        <v>81432</v>
      </c>
      <c r="Z27" s="21"/>
      <c r="AA27" s="69">
        <v>0</v>
      </c>
      <c r="AB27" s="21"/>
      <c r="AC27" s="21"/>
      <c r="AD27" s="69">
        <v>0</v>
      </c>
      <c r="AE27" s="21"/>
      <c r="AF27" s="69">
        <v>196927</v>
      </c>
      <c r="AG27" s="21"/>
      <c r="AH27" s="70">
        <f>(AF27/$BD27)</f>
        <v>24.074205378973105</v>
      </c>
      <c r="AI27" s="21"/>
      <c r="AJ27" s="70">
        <f>IF(AH$60,AH27/AH$60*100,0)</f>
        <v>276.16705392643877</v>
      </c>
      <c r="AK27" s="21"/>
      <c r="AL27" s="69">
        <f>(E27+K27+AF27)</f>
        <v>2834749</v>
      </c>
      <c r="AM27" s="21"/>
      <c r="AN27" s="69">
        <v>197522</v>
      </c>
      <c r="AO27" s="21"/>
      <c r="AP27" s="70">
        <f>IF($AL27,AN27/$AL27*100,0)</f>
        <v>6.9678832235234935</v>
      </c>
      <c r="AQ27" s="21"/>
      <c r="AR27" s="69">
        <v>0</v>
      </c>
      <c r="AS27" s="21"/>
      <c r="AT27" s="70">
        <f>IF($AL27,AR27/$AL27*100,0)</f>
        <v>0</v>
      </c>
      <c r="AU27" s="21"/>
      <c r="AV27" s="69">
        <v>0</v>
      </c>
      <c r="AW27" s="21"/>
      <c r="AX27" s="70">
        <f>IF($AL27,AV27/$AL27*100,0)</f>
        <v>0</v>
      </c>
      <c r="AY27" s="21"/>
      <c r="AZ27" s="69">
        <v>1100209</v>
      </c>
      <c r="BA27" s="21"/>
      <c r="BB27" s="10">
        <v>12</v>
      </c>
      <c r="BC27" s="21"/>
      <c r="BD27" s="96">
        <v>8180</v>
      </c>
      <c r="BE27" s="21"/>
      <c r="BF27" s="96">
        <f>IF(E27,BD27,0)</f>
        <v>8180</v>
      </c>
      <c r="BG27" s="21"/>
      <c r="BH27" s="96">
        <f>IF(K27,BD27,0)</f>
        <v>8180</v>
      </c>
      <c r="BI27" s="21"/>
      <c r="BJ27" s="96">
        <f>IF(AF27,BD27,0)</f>
        <v>8180</v>
      </c>
    </row>
    <row r="28" spans="1:62" ht="8.85" customHeight="1" x14ac:dyDescent="0.3">
      <c r="A28" s="10">
        <v>13</v>
      </c>
      <c r="B28" s="21"/>
      <c r="C28" s="10" t="s">
        <v>97</v>
      </c>
      <c r="D28" s="21"/>
      <c r="E28" s="69">
        <v>447232</v>
      </c>
      <c r="F28" s="21"/>
      <c r="G28" s="65">
        <f>(E28/$BD28)</f>
        <v>15.982846115359875</v>
      </c>
      <c r="H28" s="21"/>
      <c r="I28" s="65">
        <f>IF(G$60,G28/G$60*100,0)</f>
        <v>213.54063253510017</v>
      </c>
      <c r="J28" s="21"/>
      <c r="K28" s="69">
        <v>8321444</v>
      </c>
      <c r="L28" s="21"/>
      <c r="M28" s="65">
        <f>(K28/$BD28)</f>
        <v>297.38560503180616</v>
      </c>
      <c r="N28" s="21"/>
      <c r="O28" s="65">
        <f>IF(M$60,M28/M$60*100,0)</f>
        <v>140.182371285888</v>
      </c>
      <c r="P28" s="21"/>
      <c r="Q28" s="69">
        <v>954712</v>
      </c>
      <c r="R28" s="21"/>
      <c r="S28" s="69">
        <v>832926</v>
      </c>
      <c r="T28" s="21"/>
      <c r="U28" s="69">
        <v>0</v>
      </c>
      <c r="V28" s="21"/>
      <c r="W28" s="69">
        <v>0</v>
      </c>
      <c r="X28" s="21"/>
      <c r="Y28" s="69">
        <v>0</v>
      </c>
      <c r="Z28" s="21"/>
      <c r="AA28" s="69">
        <v>0</v>
      </c>
      <c r="AB28" s="21"/>
      <c r="AC28" s="21"/>
      <c r="AD28" s="69">
        <v>0</v>
      </c>
      <c r="AE28" s="21"/>
      <c r="AF28" s="69">
        <v>280300</v>
      </c>
      <c r="AG28" s="21"/>
      <c r="AH28" s="70">
        <f>(AF28/$BD28)</f>
        <v>10.017153884640125</v>
      </c>
      <c r="AI28" s="21"/>
      <c r="AJ28" s="70">
        <f>IF(AH$60,AH28/AH$60*100,0)</f>
        <v>114.9117004486919</v>
      </c>
      <c r="AK28" s="21"/>
      <c r="AL28" s="69">
        <f>(E28+K28+AF28)</f>
        <v>9048976</v>
      </c>
      <c r="AM28" s="21"/>
      <c r="AN28" s="69">
        <v>302080</v>
      </c>
      <c r="AO28" s="21"/>
      <c r="AP28" s="70">
        <f>IF($AL28,AN28/$AL28*100,0)</f>
        <v>3.3382782759065774</v>
      </c>
      <c r="AQ28" s="21"/>
      <c r="AR28" s="69">
        <v>0</v>
      </c>
      <c r="AS28" s="21"/>
      <c r="AT28" s="70">
        <f>IF($AL28,AR28/$AL28*100,0)</f>
        <v>0</v>
      </c>
      <c r="AU28" s="21"/>
      <c r="AV28" s="69">
        <v>0</v>
      </c>
      <c r="AW28" s="21"/>
      <c r="AX28" s="70">
        <f>IF($AL28,AV28/$AL28*100,0)</f>
        <v>0</v>
      </c>
      <c r="AY28" s="21"/>
      <c r="AZ28" s="69">
        <v>110890</v>
      </c>
      <c r="BA28" s="21"/>
      <c r="BB28" s="10">
        <v>13</v>
      </c>
      <c r="BC28" s="21"/>
      <c r="BD28" s="96">
        <v>27982</v>
      </c>
      <c r="BE28" s="21"/>
      <c r="BF28" s="96">
        <f>IF(E28,BD28,0)</f>
        <v>27982</v>
      </c>
      <c r="BG28" s="21"/>
      <c r="BH28" s="96">
        <f>IF(K28,BD28,0)</f>
        <v>27982</v>
      </c>
      <c r="BI28" s="21"/>
      <c r="BJ28" s="96">
        <f>IF(AF28,BD28,0)</f>
        <v>27982</v>
      </c>
    </row>
    <row r="29" spans="1:62" ht="8.85" customHeight="1" x14ac:dyDescent="0.3">
      <c r="A29" s="10">
        <v>14</v>
      </c>
      <c r="B29" s="21"/>
      <c r="C29" s="10" t="s">
        <v>98</v>
      </c>
      <c r="D29" s="21"/>
      <c r="E29" s="69">
        <v>59075</v>
      </c>
      <c r="F29" s="21"/>
      <c r="G29" s="65">
        <f>(E29/$BD29)</f>
        <v>8.7909226190476186</v>
      </c>
      <c r="H29" s="21"/>
      <c r="I29" s="65">
        <f>IF(G$60,G29/G$60*100,0)</f>
        <v>117.45212104835933</v>
      </c>
      <c r="J29" s="21"/>
      <c r="K29" s="69">
        <v>1454707</v>
      </c>
      <c r="L29" s="21"/>
      <c r="M29" s="65">
        <f>(K29/$BD29)</f>
        <v>216.47425595238096</v>
      </c>
      <c r="N29" s="21"/>
      <c r="O29" s="65">
        <f>IF(M$60,M29/M$60*100,0)</f>
        <v>102.0421769187767</v>
      </c>
      <c r="P29" s="21"/>
      <c r="Q29" s="69">
        <v>178700</v>
      </c>
      <c r="R29" s="21"/>
      <c r="S29" s="69">
        <v>0</v>
      </c>
      <c r="T29" s="21"/>
      <c r="U29" s="69">
        <v>0</v>
      </c>
      <c r="V29" s="21"/>
      <c r="W29" s="69">
        <v>0</v>
      </c>
      <c r="X29" s="21"/>
      <c r="Y29" s="69">
        <v>0</v>
      </c>
      <c r="Z29" s="21"/>
      <c r="AA29" s="69">
        <v>0</v>
      </c>
      <c r="AB29" s="21"/>
      <c r="AC29" s="21"/>
      <c r="AD29" s="69">
        <v>0</v>
      </c>
      <c r="AE29" s="21"/>
      <c r="AF29" s="69">
        <v>123042</v>
      </c>
      <c r="AG29" s="21"/>
      <c r="AH29" s="70">
        <f>(AF29/$BD29)</f>
        <v>18.309821428571428</v>
      </c>
      <c r="AI29" s="21"/>
      <c r="AJ29" s="70">
        <f>IF(AH$60,AH29/AH$60*100,0)</f>
        <v>210.04096967056114</v>
      </c>
      <c r="AK29" s="21"/>
      <c r="AL29" s="69">
        <f>(E29+K29+AF29)</f>
        <v>1636824</v>
      </c>
      <c r="AM29" s="21"/>
      <c r="AN29" s="69">
        <v>123066</v>
      </c>
      <c r="AO29" s="21"/>
      <c r="AP29" s="70">
        <f>IF($AL29,AN29/$AL29*100,0)</f>
        <v>7.5185847714842895</v>
      </c>
      <c r="AQ29" s="21"/>
      <c r="AR29" s="69">
        <v>0</v>
      </c>
      <c r="AS29" s="21"/>
      <c r="AT29" s="70">
        <f>IF($AL29,AR29/$AL29*100,0)</f>
        <v>0</v>
      </c>
      <c r="AU29" s="21"/>
      <c r="AV29" s="69">
        <v>0</v>
      </c>
      <c r="AW29" s="21"/>
      <c r="AX29" s="70">
        <f>IF($AL29,AV29/$AL29*100,0)</f>
        <v>0</v>
      </c>
      <c r="AY29" s="21"/>
      <c r="AZ29" s="69">
        <v>35</v>
      </c>
      <c r="BA29" s="21"/>
      <c r="BB29" s="10">
        <v>14</v>
      </c>
      <c r="BC29" s="21"/>
      <c r="BD29" s="96">
        <v>6720</v>
      </c>
      <c r="BE29" s="21"/>
      <c r="BF29" s="96">
        <f>IF(E29,BD29,0)</f>
        <v>6720</v>
      </c>
      <c r="BG29" s="21"/>
      <c r="BH29" s="96">
        <f>IF(K29,BD29,0)</f>
        <v>6720</v>
      </c>
      <c r="BI29" s="21"/>
      <c r="BJ29" s="96">
        <f>IF(AF29,BD29,0)</f>
        <v>6720</v>
      </c>
    </row>
    <row r="30" spans="1:62" ht="8.85" customHeight="1" x14ac:dyDescent="0.3">
      <c r="A30" s="10">
        <v>15</v>
      </c>
      <c r="B30" s="21"/>
      <c r="C30" s="10" t="s">
        <v>99</v>
      </c>
      <c r="D30" s="21"/>
      <c r="E30" s="69">
        <v>883133</v>
      </c>
      <c r="F30" s="21"/>
      <c r="G30" s="65">
        <f>(E30/$BD30)</f>
        <v>6.4392699857088695</v>
      </c>
      <c r="H30" s="21"/>
      <c r="I30" s="65">
        <f>IF(G$60,G30/G$60*100,0)</f>
        <v>86.032598692864056</v>
      </c>
      <c r="J30" s="21"/>
      <c r="K30" s="69">
        <v>51481844</v>
      </c>
      <c r="L30" s="21"/>
      <c r="M30" s="65">
        <f>(K30/$BD30)</f>
        <v>375.37436929448478</v>
      </c>
      <c r="N30" s="21"/>
      <c r="O30" s="65">
        <f>IF(M$60,M30/M$60*100,0)</f>
        <v>176.94491030262731</v>
      </c>
      <c r="P30" s="21"/>
      <c r="Q30" s="69">
        <v>2062795</v>
      </c>
      <c r="R30" s="21"/>
      <c r="S30" s="69">
        <v>2536402</v>
      </c>
      <c r="T30" s="21"/>
      <c r="U30" s="69">
        <v>0</v>
      </c>
      <c r="V30" s="21"/>
      <c r="W30" s="69">
        <v>0</v>
      </c>
      <c r="X30" s="21"/>
      <c r="Y30" s="69">
        <v>0</v>
      </c>
      <c r="Z30" s="21"/>
      <c r="AA30" s="69">
        <v>0</v>
      </c>
      <c r="AB30" s="21"/>
      <c r="AC30" s="21"/>
      <c r="AD30" s="69">
        <v>0</v>
      </c>
      <c r="AE30" s="21"/>
      <c r="AF30" s="69">
        <v>802134</v>
      </c>
      <c r="AG30" s="21"/>
      <c r="AH30" s="70">
        <f>(AF30/$BD30)</f>
        <v>5.8486744247090732</v>
      </c>
      <c r="AI30" s="21"/>
      <c r="AJ30" s="70">
        <f>IF(AH$60,AH30/AH$60*100,0)</f>
        <v>67.093021755873679</v>
      </c>
      <c r="AK30" s="21"/>
      <c r="AL30" s="69">
        <f>(E30+K30+AF30)</f>
        <v>53167111</v>
      </c>
      <c r="AM30" s="21"/>
      <c r="AN30" s="69">
        <v>661358</v>
      </c>
      <c r="AO30" s="21"/>
      <c r="AP30" s="70">
        <f>IF($AL30,AN30/$AL30*100,0)</f>
        <v>1.2439231463977796</v>
      </c>
      <c r="AQ30" s="21"/>
      <c r="AR30" s="69">
        <v>0</v>
      </c>
      <c r="AS30" s="21"/>
      <c r="AT30" s="70">
        <f>IF($AL30,AR30/$AL30*100,0)</f>
        <v>0</v>
      </c>
      <c r="AU30" s="21"/>
      <c r="AV30" s="69">
        <v>0</v>
      </c>
      <c r="AW30" s="21"/>
      <c r="AX30" s="70">
        <f>IF($AL30,AV30/$AL30*100,0)</f>
        <v>0</v>
      </c>
      <c r="AY30" s="21"/>
      <c r="AZ30" s="69">
        <v>1721604</v>
      </c>
      <c r="BA30" s="21"/>
      <c r="BB30" s="10">
        <v>15</v>
      </c>
      <c r="BC30" s="21"/>
      <c r="BD30" s="96">
        <v>137148</v>
      </c>
      <c r="BE30" s="21"/>
      <c r="BF30" s="96">
        <f>IF(E30,BD30,0)</f>
        <v>137148</v>
      </c>
      <c r="BG30" s="21"/>
      <c r="BH30" s="96">
        <f>IF(K30,BD30,0)</f>
        <v>137148</v>
      </c>
      <c r="BI30" s="21"/>
      <c r="BJ30" s="96">
        <f>IF(AF30,BD30,0)</f>
        <v>137148</v>
      </c>
    </row>
    <row r="31" spans="1:62"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9"/>
      <c r="BC31" s="21"/>
      <c r="BD31" s="27"/>
      <c r="BE31" s="21"/>
      <c r="BF31" s="21"/>
      <c r="BG31" s="21"/>
      <c r="BH31" s="21"/>
      <c r="BI31" s="21"/>
      <c r="BJ31" s="21"/>
    </row>
    <row r="32" spans="1:62" ht="8.85" customHeight="1" x14ac:dyDescent="0.3">
      <c r="A32" s="10">
        <v>16</v>
      </c>
      <c r="B32" s="21"/>
      <c r="C32" s="10" t="s">
        <v>100</v>
      </c>
      <c r="D32" s="21"/>
      <c r="E32" s="69">
        <v>230330</v>
      </c>
      <c r="F32" s="21"/>
      <c r="G32" s="65">
        <f>(E32/$BD32)</f>
        <v>4.2023353402663748</v>
      </c>
      <c r="H32" s="21"/>
      <c r="I32" s="65">
        <f>IF(G$60,G32/G$60*100,0)</f>
        <v>56.145779056378132</v>
      </c>
      <c r="J32" s="21"/>
      <c r="K32" s="69">
        <v>4820504</v>
      </c>
      <c r="L32" s="21"/>
      <c r="M32" s="65">
        <f>(K32/$BD32)</f>
        <v>87.949352307973001</v>
      </c>
      <c r="N32" s="21"/>
      <c r="O32" s="65">
        <f>IF(M$60,M32/M$60*100,0)</f>
        <v>41.457785955278595</v>
      </c>
      <c r="P32" s="21"/>
      <c r="Q32" s="69">
        <v>989535</v>
      </c>
      <c r="R32" s="21"/>
      <c r="S32" s="69">
        <v>865155</v>
      </c>
      <c r="T32" s="21"/>
      <c r="U32" s="69">
        <v>0</v>
      </c>
      <c r="V32" s="21"/>
      <c r="W32" s="69">
        <v>0</v>
      </c>
      <c r="X32" s="21"/>
      <c r="Y32" s="69">
        <v>0</v>
      </c>
      <c r="Z32" s="21"/>
      <c r="AA32" s="69">
        <v>0</v>
      </c>
      <c r="AB32" s="21"/>
      <c r="AC32" s="21"/>
      <c r="AD32" s="69">
        <v>0</v>
      </c>
      <c r="AE32" s="21"/>
      <c r="AF32" s="69">
        <v>344503</v>
      </c>
      <c r="AG32" s="21"/>
      <c r="AH32" s="70">
        <f>(AF32/$BD32)</f>
        <v>6.2854041233351579</v>
      </c>
      <c r="AI32" s="21"/>
      <c r="AJ32" s="70">
        <f>IF(AH$60,AH32/AH$60*100,0)</f>
        <v>72.102962991030324</v>
      </c>
      <c r="AK32" s="21"/>
      <c r="AL32" s="69">
        <f>(E32+K32+AF32)</f>
        <v>5395337</v>
      </c>
      <c r="AM32" s="21"/>
      <c r="AN32" s="69">
        <v>332853</v>
      </c>
      <c r="AO32" s="21"/>
      <c r="AP32" s="70">
        <f>IF($AL32,AN32/$AL32*100,0)</f>
        <v>6.1692717248246032</v>
      </c>
      <c r="AQ32" s="21"/>
      <c r="AR32" s="69">
        <v>0</v>
      </c>
      <c r="AS32" s="21"/>
      <c r="AT32" s="70">
        <f>IF($AL32,AR32/$AL32*100,0)</f>
        <v>0</v>
      </c>
      <c r="AU32" s="21"/>
      <c r="AV32" s="69">
        <v>0</v>
      </c>
      <c r="AW32" s="21"/>
      <c r="AX32" s="70">
        <f>IF($AL32,AV32/$AL32*100,0)</f>
        <v>0</v>
      </c>
      <c r="AY32" s="21"/>
      <c r="AZ32" s="69">
        <v>0</v>
      </c>
      <c r="BA32" s="21"/>
      <c r="BB32" s="10">
        <v>16</v>
      </c>
      <c r="BC32" s="21"/>
      <c r="BD32" s="96">
        <v>54810</v>
      </c>
      <c r="BE32" s="21"/>
      <c r="BF32" s="96">
        <f>IF(E32,BD32,0)</f>
        <v>54810</v>
      </c>
      <c r="BG32" s="21"/>
      <c r="BH32" s="96">
        <f>IF(K32,BD32,0)</f>
        <v>54810</v>
      </c>
      <c r="BI32" s="21"/>
      <c r="BJ32" s="96">
        <f>IF(AF32,BD32,0)</f>
        <v>54810</v>
      </c>
    </row>
    <row r="33" spans="1:62" ht="8.85" customHeight="1" x14ac:dyDescent="0.3">
      <c r="A33" s="10">
        <v>17</v>
      </c>
      <c r="B33" s="21"/>
      <c r="C33" s="10" t="s">
        <v>101</v>
      </c>
      <c r="D33" s="21"/>
      <c r="E33" s="69">
        <v>0</v>
      </c>
      <c r="F33" s="21"/>
      <c r="G33" s="65">
        <v>0</v>
      </c>
      <c r="H33" s="21"/>
      <c r="I33" s="65">
        <f>IF(G$60,G33/G$60*100,0)</f>
        <v>0</v>
      </c>
      <c r="J33" s="21"/>
      <c r="K33" s="69">
        <v>0</v>
      </c>
      <c r="L33" s="21"/>
      <c r="M33" s="65">
        <v>0</v>
      </c>
      <c r="N33" s="21"/>
      <c r="O33" s="65">
        <f>IF(M$60,M33/M$60*100,0)</f>
        <v>0</v>
      </c>
      <c r="P33" s="21"/>
      <c r="Q33" s="69">
        <v>0</v>
      </c>
      <c r="R33" s="21"/>
      <c r="S33" s="69">
        <v>0</v>
      </c>
      <c r="T33" s="21"/>
      <c r="U33" s="69">
        <v>0</v>
      </c>
      <c r="V33" s="21"/>
      <c r="W33" s="69">
        <v>0</v>
      </c>
      <c r="X33" s="21"/>
      <c r="Y33" s="69">
        <v>0</v>
      </c>
      <c r="Z33" s="21"/>
      <c r="AA33" s="69">
        <v>0</v>
      </c>
      <c r="AB33" s="21"/>
      <c r="AC33" s="21"/>
      <c r="AD33" s="69">
        <v>0</v>
      </c>
      <c r="AE33" s="21"/>
      <c r="AF33" s="69">
        <v>0</v>
      </c>
      <c r="AG33" s="21"/>
      <c r="AH33" s="70">
        <v>0</v>
      </c>
      <c r="AI33" s="21"/>
      <c r="AJ33" s="70">
        <f>IF(AH$60,AH33/AH$60*100,0)</f>
        <v>0</v>
      </c>
      <c r="AK33" s="21"/>
      <c r="AL33" s="69">
        <f>(E33+K33+AF33)</f>
        <v>0</v>
      </c>
      <c r="AM33" s="21"/>
      <c r="AN33" s="69">
        <v>0</v>
      </c>
      <c r="AO33" s="21"/>
      <c r="AP33" s="70">
        <f>IF($AL33,AN33/$AL33*100,0)</f>
        <v>0</v>
      </c>
      <c r="AQ33" s="21"/>
      <c r="AR33" s="69">
        <v>0</v>
      </c>
      <c r="AS33" s="21"/>
      <c r="AT33" s="70">
        <f>IF($AL33,AR33/$AL33*100,0)</f>
        <v>0</v>
      </c>
      <c r="AU33" s="21"/>
      <c r="AV33" s="69">
        <v>0</v>
      </c>
      <c r="AW33" s="21"/>
      <c r="AX33" s="70">
        <f>IF($AL33,AV33/$AL33*100,0)</f>
        <v>0</v>
      </c>
      <c r="AY33" s="21"/>
      <c r="AZ33" s="69">
        <v>0</v>
      </c>
      <c r="BA33" s="21"/>
      <c r="BB33" s="10">
        <v>17</v>
      </c>
      <c r="BC33" s="21"/>
      <c r="BD33" s="96">
        <v>0</v>
      </c>
      <c r="BE33" s="21"/>
      <c r="BF33" s="96">
        <f>IF(E33,BD33,0)</f>
        <v>0</v>
      </c>
      <c r="BG33" s="21"/>
      <c r="BH33" s="96">
        <f>IF(K33,BD33,0)</f>
        <v>0</v>
      </c>
      <c r="BI33" s="21"/>
      <c r="BJ33" s="96">
        <f>IF(AF33,BD33,0)</f>
        <v>0</v>
      </c>
    </row>
    <row r="34" spans="1:62" ht="8.85" customHeight="1" x14ac:dyDescent="0.3">
      <c r="A34" s="10">
        <v>18</v>
      </c>
      <c r="B34" s="21"/>
      <c r="C34" s="10" t="s">
        <v>102</v>
      </c>
      <c r="D34" s="21"/>
      <c r="E34" s="69">
        <v>63518</v>
      </c>
      <c r="F34" s="21"/>
      <c r="G34" s="65">
        <f>(E34/$BD34)</f>
        <v>8.4928466372509686</v>
      </c>
      <c r="H34" s="21"/>
      <c r="I34" s="65">
        <f>IF(G$60,G34/G$60*100,0)</f>
        <v>113.46964300677904</v>
      </c>
      <c r="J34" s="21"/>
      <c r="K34" s="69">
        <v>1262923</v>
      </c>
      <c r="L34" s="21"/>
      <c r="M34" s="65">
        <f>(K34/$BD34)</f>
        <v>168.86254846904666</v>
      </c>
      <c r="N34" s="21"/>
      <c r="O34" s="65">
        <f>IF(M$60,M34/M$60*100,0)</f>
        <v>79.59885100436324</v>
      </c>
      <c r="P34" s="21"/>
      <c r="Q34" s="69">
        <v>246624</v>
      </c>
      <c r="R34" s="21"/>
      <c r="S34" s="69">
        <v>131854</v>
      </c>
      <c r="T34" s="21"/>
      <c r="U34" s="69">
        <v>0</v>
      </c>
      <c r="V34" s="21"/>
      <c r="W34" s="69">
        <v>0</v>
      </c>
      <c r="X34" s="21"/>
      <c r="Y34" s="69">
        <v>0</v>
      </c>
      <c r="Z34" s="21"/>
      <c r="AA34" s="69">
        <v>0</v>
      </c>
      <c r="AB34" s="21"/>
      <c r="AC34" s="21"/>
      <c r="AD34" s="69">
        <v>0</v>
      </c>
      <c r="AE34" s="21"/>
      <c r="AF34" s="69">
        <v>123562</v>
      </c>
      <c r="AG34" s="21"/>
      <c r="AH34" s="70">
        <f>(AF34/$BD34)</f>
        <v>16.521192672817222</v>
      </c>
      <c r="AI34" s="21"/>
      <c r="AJ34" s="70">
        <f>IF(AH$60,AH34/AH$60*100,0)</f>
        <v>189.52272924397633</v>
      </c>
      <c r="AK34" s="21"/>
      <c r="AL34" s="69">
        <f>(E34+K34+AF34)</f>
        <v>1450003</v>
      </c>
      <c r="AM34" s="21"/>
      <c r="AN34" s="69">
        <v>195061</v>
      </c>
      <c r="AO34" s="21"/>
      <c r="AP34" s="70">
        <f>IF($AL34,AN34/$AL34*100,0)</f>
        <v>13.452454925955326</v>
      </c>
      <c r="AQ34" s="21"/>
      <c r="AR34" s="69">
        <v>0</v>
      </c>
      <c r="AS34" s="21"/>
      <c r="AT34" s="70">
        <f>IF($AL34,AR34/$AL34*100,0)</f>
        <v>0</v>
      </c>
      <c r="AU34" s="21"/>
      <c r="AV34" s="69">
        <v>0</v>
      </c>
      <c r="AW34" s="21"/>
      <c r="AX34" s="70">
        <f>IF($AL34,AV34/$AL34*100,0)</f>
        <v>0</v>
      </c>
      <c r="AY34" s="21"/>
      <c r="AZ34" s="69">
        <v>72977</v>
      </c>
      <c r="BA34" s="21"/>
      <c r="BB34" s="10">
        <v>18</v>
      </c>
      <c r="BC34" s="21"/>
      <c r="BD34" s="96">
        <v>7479</v>
      </c>
      <c r="BE34" s="21"/>
      <c r="BF34" s="96">
        <f>IF(E34,BD34,0)</f>
        <v>7479</v>
      </c>
      <c r="BG34" s="21"/>
      <c r="BH34" s="96">
        <f>IF(K34,BD34,0)</f>
        <v>7479</v>
      </c>
      <c r="BI34" s="21"/>
      <c r="BJ34" s="96">
        <f>IF(AF34,BD34,0)</f>
        <v>7479</v>
      </c>
    </row>
    <row r="35" spans="1:62" ht="8.85" customHeight="1" x14ac:dyDescent="0.3">
      <c r="A35" s="10">
        <v>19</v>
      </c>
      <c r="B35" s="21"/>
      <c r="C35" s="10" t="s">
        <v>103</v>
      </c>
      <c r="D35" s="21"/>
      <c r="E35" s="69">
        <v>0</v>
      </c>
      <c r="F35" s="21"/>
      <c r="G35" s="65">
        <f>(E35/$BD35)</f>
        <v>0</v>
      </c>
      <c r="H35" s="21"/>
      <c r="I35" s="65">
        <f>IF(G$60,G35/G$60*100,0)</f>
        <v>0</v>
      </c>
      <c r="J35" s="21"/>
      <c r="K35" s="69">
        <v>11724454</v>
      </c>
      <c r="L35" s="21"/>
      <c r="M35" s="65">
        <f>(K35/$BD35)</f>
        <v>145.83561166739224</v>
      </c>
      <c r="N35" s="21"/>
      <c r="O35" s="65">
        <f>IF(M$60,M35/M$60*100,0)</f>
        <v>68.744355865094633</v>
      </c>
      <c r="P35" s="21"/>
      <c r="Q35" s="69">
        <v>847522</v>
      </c>
      <c r="R35" s="21"/>
      <c r="S35" s="69">
        <v>180053</v>
      </c>
      <c r="T35" s="21"/>
      <c r="U35" s="69">
        <v>0</v>
      </c>
      <c r="V35" s="21"/>
      <c r="W35" s="69">
        <v>0</v>
      </c>
      <c r="X35" s="21"/>
      <c r="Y35" s="69">
        <v>0</v>
      </c>
      <c r="Z35" s="21"/>
      <c r="AA35" s="69">
        <v>0</v>
      </c>
      <c r="AB35" s="21"/>
      <c r="AC35" s="21"/>
      <c r="AD35" s="69">
        <v>0</v>
      </c>
      <c r="AE35" s="21"/>
      <c r="AF35" s="69">
        <v>576376</v>
      </c>
      <c r="AG35" s="21"/>
      <c r="AH35" s="70">
        <f>(AF35/$BD35)</f>
        <v>7.1693015734809382</v>
      </c>
      <c r="AI35" s="21"/>
      <c r="AJ35" s="70">
        <f>IF(AH$60,AH35/AH$60*100,0)</f>
        <v>82.242585501398054</v>
      </c>
      <c r="AK35" s="21"/>
      <c r="AL35" s="69">
        <f>(E35+K35+AF35)</f>
        <v>12300830</v>
      </c>
      <c r="AM35" s="21"/>
      <c r="AN35" s="69">
        <v>352186</v>
      </c>
      <c r="AO35" s="21"/>
      <c r="AP35" s="70">
        <f>IF($AL35,AN35/$AL35*100,0)</f>
        <v>2.8631076114376022</v>
      </c>
      <c r="AQ35" s="21"/>
      <c r="AR35" s="69">
        <v>0</v>
      </c>
      <c r="AS35" s="21"/>
      <c r="AT35" s="70">
        <f>IF($AL35,AR35/$AL35*100,0)</f>
        <v>0</v>
      </c>
      <c r="AU35" s="21"/>
      <c r="AV35" s="69">
        <v>0</v>
      </c>
      <c r="AW35" s="21"/>
      <c r="AX35" s="70">
        <f>IF($AL35,AV35/$AL35*100,0)</f>
        <v>0</v>
      </c>
      <c r="AY35" s="21"/>
      <c r="AZ35" s="69">
        <v>716660</v>
      </c>
      <c r="BA35" s="21"/>
      <c r="BB35" s="10">
        <v>19</v>
      </c>
      <c r="BC35" s="21"/>
      <c r="BD35" s="96">
        <v>80395</v>
      </c>
      <c r="BE35" s="21"/>
      <c r="BF35" s="96">
        <f>IF(E35,BD35,0)</f>
        <v>0</v>
      </c>
      <c r="BG35" s="21"/>
      <c r="BH35" s="96">
        <f>IF(K35,BD35,0)</f>
        <v>80395</v>
      </c>
      <c r="BI35" s="21"/>
      <c r="BJ35" s="96">
        <f>IF(AF35,BD35,0)</f>
        <v>80395</v>
      </c>
    </row>
    <row r="36" spans="1:62" ht="8.85" customHeight="1" x14ac:dyDescent="0.3">
      <c r="A36" s="10">
        <v>20</v>
      </c>
      <c r="B36" s="21"/>
      <c r="C36" s="10" t="s">
        <v>104</v>
      </c>
      <c r="D36" s="21"/>
      <c r="E36" s="69">
        <v>279983</v>
      </c>
      <c r="F36" s="21"/>
      <c r="G36" s="65">
        <f>(E36/$BD36)</f>
        <v>6.5459412699897133</v>
      </c>
      <c r="H36" s="21"/>
      <c r="I36" s="65">
        <f>IF(G$60,G36/G$60*100,0)</f>
        <v>87.457792513429737</v>
      </c>
      <c r="J36" s="21"/>
      <c r="K36" s="69">
        <v>8212694</v>
      </c>
      <c r="L36" s="21"/>
      <c r="M36" s="65">
        <f>(K36/$BD36)</f>
        <v>192.01098849714768</v>
      </c>
      <c r="N36" s="21"/>
      <c r="O36" s="65">
        <f>IF(M$60,M36/M$60*100,0)</f>
        <v>90.510620638812455</v>
      </c>
      <c r="P36" s="21"/>
      <c r="Q36" s="69">
        <v>1426401</v>
      </c>
      <c r="R36" s="21"/>
      <c r="S36" s="69">
        <v>786832</v>
      </c>
      <c r="T36" s="21"/>
      <c r="U36" s="69">
        <v>0</v>
      </c>
      <c r="V36" s="21"/>
      <c r="W36" s="69">
        <v>0</v>
      </c>
      <c r="X36" s="21"/>
      <c r="Y36" s="69">
        <v>0</v>
      </c>
      <c r="Z36" s="21"/>
      <c r="AA36" s="69">
        <v>0</v>
      </c>
      <c r="AB36" s="21"/>
      <c r="AC36" s="21"/>
      <c r="AD36" s="69">
        <v>0</v>
      </c>
      <c r="AE36" s="21"/>
      <c r="AF36" s="69">
        <v>480435</v>
      </c>
      <c r="AG36" s="21"/>
      <c r="AH36" s="70">
        <f>(AF36/$BD36)</f>
        <v>11.232465164126063</v>
      </c>
      <c r="AI36" s="21"/>
      <c r="AJ36" s="70">
        <f>IF(AH$60,AH36/AH$60*100,0)</f>
        <v>128.85313404435058</v>
      </c>
      <c r="AK36" s="21"/>
      <c r="AL36" s="69">
        <f>(E36+K36+AF36)</f>
        <v>8973112</v>
      </c>
      <c r="AM36" s="21"/>
      <c r="AN36" s="69">
        <v>302192</v>
      </c>
      <c r="AO36" s="21"/>
      <c r="AP36" s="70">
        <f>IF($AL36,AN36/$AL36*100,0)</f>
        <v>3.367750229797644</v>
      </c>
      <c r="AQ36" s="21"/>
      <c r="AR36" s="69">
        <v>0</v>
      </c>
      <c r="AS36" s="21"/>
      <c r="AT36" s="70">
        <f>IF($AL36,AR36/$AL36*100,0)</f>
        <v>0</v>
      </c>
      <c r="AU36" s="21"/>
      <c r="AV36" s="69">
        <v>0</v>
      </c>
      <c r="AW36" s="21"/>
      <c r="AX36" s="70">
        <f>IF($AL36,AV36/$AL36*100,0)</f>
        <v>0</v>
      </c>
      <c r="AY36" s="21"/>
      <c r="AZ36" s="69">
        <v>81415</v>
      </c>
      <c r="BA36" s="21"/>
      <c r="BB36" s="10">
        <v>20</v>
      </c>
      <c r="BC36" s="21"/>
      <c r="BD36" s="96">
        <v>42772</v>
      </c>
      <c r="BE36" s="21"/>
      <c r="BF36" s="96">
        <f>IF(E36,BD36,0)</f>
        <v>42772</v>
      </c>
      <c r="BG36" s="21"/>
      <c r="BH36" s="96">
        <f>IF(K36,BD36,0)</f>
        <v>42772</v>
      </c>
      <c r="BI36" s="21"/>
      <c r="BJ36" s="96">
        <f>IF(AF36,BD36,0)</f>
        <v>42772</v>
      </c>
    </row>
    <row r="37" spans="1:62" ht="8.85" customHeight="1" x14ac:dyDescent="0.3">
      <c r="A37" s="29"/>
      <c r="B37" s="21"/>
      <c r="D37" s="21"/>
      <c r="E37" s="21"/>
      <c r="F37" s="21"/>
      <c r="G37" s="21"/>
      <c r="H37" s="21"/>
      <c r="I37" s="21"/>
      <c r="J37" s="21"/>
      <c r="K37" s="27"/>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7"/>
      <c r="AM37" s="21"/>
      <c r="AN37" s="21"/>
      <c r="AO37" s="21"/>
      <c r="AP37" s="21"/>
      <c r="AQ37" s="21"/>
      <c r="AR37" s="21"/>
      <c r="AS37" s="21"/>
      <c r="AT37" s="21"/>
      <c r="AU37" s="21"/>
      <c r="AV37" s="21"/>
      <c r="AW37" s="21"/>
      <c r="AX37" s="21"/>
      <c r="AY37" s="21"/>
      <c r="AZ37" s="21"/>
      <c r="BA37" s="21"/>
      <c r="BB37" s="29"/>
      <c r="BC37" s="21"/>
      <c r="BD37" s="27"/>
      <c r="BE37" s="21"/>
      <c r="BF37" s="21"/>
      <c r="BG37" s="21"/>
      <c r="BH37" s="21"/>
      <c r="BI37" s="21"/>
      <c r="BJ37" s="21"/>
    </row>
    <row r="38" spans="1:62" ht="8.85" customHeight="1" x14ac:dyDescent="0.3">
      <c r="A38" s="10">
        <v>21</v>
      </c>
      <c r="B38" s="21"/>
      <c r="C38" s="10" t="s">
        <v>105</v>
      </c>
      <c r="D38" s="21"/>
      <c r="E38" s="69">
        <v>698258</v>
      </c>
      <c r="F38" s="21"/>
      <c r="G38" s="65">
        <f>(E38/$BD38)</f>
        <v>40.55159997676985</v>
      </c>
      <c r="H38" s="21"/>
      <c r="I38" s="65">
        <f>IF(G$60,G38/G$60*100,0)</f>
        <v>541.79426160074797</v>
      </c>
      <c r="J38" s="21"/>
      <c r="K38" s="69">
        <v>5462788</v>
      </c>
      <c r="L38" s="21"/>
      <c r="M38" s="65">
        <f>(K38/$BD38)</f>
        <v>317.25349904175619</v>
      </c>
      <c r="N38" s="21"/>
      <c r="O38" s="65">
        <f>IF(M$60,M38/M$60*100,0)</f>
        <v>149.54774892235295</v>
      </c>
      <c r="P38" s="21"/>
      <c r="Q38" s="69">
        <v>300173</v>
      </c>
      <c r="R38" s="21"/>
      <c r="S38" s="69">
        <v>601788</v>
      </c>
      <c r="T38" s="21"/>
      <c r="U38" s="69">
        <v>0</v>
      </c>
      <c r="V38" s="21"/>
      <c r="W38" s="69">
        <v>0</v>
      </c>
      <c r="X38" s="21"/>
      <c r="Y38" s="69">
        <v>0</v>
      </c>
      <c r="Z38" s="21"/>
      <c r="AA38" s="69">
        <v>0</v>
      </c>
      <c r="AB38" s="21"/>
      <c r="AC38" s="21"/>
      <c r="AD38" s="69">
        <v>0</v>
      </c>
      <c r="AE38" s="21"/>
      <c r="AF38" s="69">
        <v>212156</v>
      </c>
      <c r="AG38" s="21"/>
      <c r="AH38" s="70">
        <f>(AF38/$BD38)</f>
        <v>12.321040710842674</v>
      </c>
      <c r="AI38" s="21"/>
      <c r="AJ38" s="70">
        <f>IF(AH$60,AH38/AH$60*100,0)</f>
        <v>141.34071969798399</v>
      </c>
      <c r="AK38" s="21"/>
      <c r="AL38" s="69">
        <f>(E38+K38+AF38)</f>
        <v>6373202</v>
      </c>
      <c r="AM38" s="21"/>
      <c r="AN38" s="69">
        <v>197822</v>
      </c>
      <c r="AO38" s="21"/>
      <c r="AP38" s="70">
        <f>IF($AL38,AN38/$AL38*100,0)</f>
        <v>3.1039656361119574</v>
      </c>
      <c r="AQ38" s="21"/>
      <c r="AR38" s="69">
        <v>0</v>
      </c>
      <c r="AS38" s="21"/>
      <c r="AT38" s="70">
        <f>IF($AL38,AR38/$AL38*100,0)</f>
        <v>0</v>
      </c>
      <c r="AU38" s="21"/>
      <c r="AV38" s="69">
        <v>0</v>
      </c>
      <c r="AW38" s="21"/>
      <c r="AX38" s="70">
        <f>IF($AL38,AV38/$AL38*100,0)</f>
        <v>0</v>
      </c>
      <c r="AY38" s="21"/>
      <c r="AZ38" s="69">
        <v>0</v>
      </c>
      <c r="BA38" s="21"/>
      <c r="BB38" s="10">
        <v>21</v>
      </c>
      <c r="BC38" s="21"/>
      <c r="BD38" s="96">
        <v>17219</v>
      </c>
      <c r="BE38" s="21"/>
      <c r="BF38" s="96">
        <f>IF(E38,BD38,0)</f>
        <v>17219</v>
      </c>
      <c r="BG38" s="21"/>
      <c r="BH38" s="96">
        <f>IF(K38,BD38,0)</f>
        <v>17219</v>
      </c>
      <c r="BI38" s="21"/>
      <c r="BJ38" s="96">
        <f>IF(AF38,BD38,0)</f>
        <v>17219</v>
      </c>
    </row>
    <row r="39" spans="1:62" ht="8.85" customHeight="1" x14ac:dyDescent="0.3">
      <c r="A39" s="10">
        <v>22</v>
      </c>
      <c r="B39" s="21"/>
      <c r="C39" s="10" t="s">
        <v>106</v>
      </c>
      <c r="D39" s="21"/>
      <c r="E39" s="69">
        <v>37082</v>
      </c>
      <c r="F39" s="21"/>
      <c r="G39" s="65">
        <f>(E39/$BD39)</f>
        <v>2.7498702261772339</v>
      </c>
      <c r="H39" s="21"/>
      <c r="I39" s="65">
        <f>IF(G$60,G39/G$60*100,0)</f>
        <v>36.739953776005166</v>
      </c>
      <c r="J39" s="21"/>
      <c r="K39" s="69">
        <v>3393918</v>
      </c>
      <c r="L39" s="21"/>
      <c r="M39" s="65">
        <f>(K39/$BD39)</f>
        <v>251.68097886540602</v>
      </c>
      <c r="N39" s="21"/>
      <c r="O39" s="65">
        <f>IF(M$60,M39/M$60*100,0)</f>
        <v>118.63801013883189</v>
      </c>
      <c r="P39" s="21"/>
      <c r="Q39" s="69">
        <v>424631</v>
      </c>
      <c r="R39" s="21"/>
      <c r="S39" s="69">
        <v>328297</v>
      </c>
      <c r="T39" s="21"/>
      <c r="U39" s="69">
        <v>0</v>
      </c>
      <c r="V39" s="21"/>
      <c r="W39" s="69">
        <v>0</v>
      </c>
      <c r="X39" s="21"/>
      <c r="Y39" s="69">
        <v>0</v>
      </c>
      <c r="Z39" s="21"/>
      <c r="AA39" s="69">
        <v>0</v>
      </c>
      <c r="AB39" s="21"/>
      <c r="AC39" s="21"/>
      <c r="AD39" s="69">
        <v>0</v>
      </c>
      <c r="AE39" s="21"/>
      <c r="AF39" s="69">
        <v>154341</v>
      </c>
      <c r="AG39" s="21"/>
      <c r="AH39" s="70">
        <f>(AF39/$BD39)</f>
        <v>11.445383759733037</v>
      </c>
      <c r="AI39" s="21"/>
      <c r="AJ39" s="70">
        <f>IF(AH$60,AH39/AH$60*100,0)</f>
        <v>131.29562800621943</v>
      </c>
      <c r="AK39" s="21"/>
      <c r="AL39" s="69">
        <f>(E39+K39+AF39)</f>
        <v>3585341</v>
      </c>
      <c r="AM39" s="21"/>
      <c r="AN39" s="69">
        <v>243116</v>
      </c>
      <c r="AO39" s="21"/>
      <c r="AP39" s="70">
        <f>IF($AL39,AN39/$AL39*100,0)</f>
        <v>6.7808333991104339</v>
      </c>
      <c r="AQ39" s="21"/>
      <c r="AR39" s="69">
        <v>41786</v>
      </c>
      <c r="AS39" s="21"/>
      <c r="AT39" s="70">
        <f>IF($AL39,AR39/$AL39*100,0)</f>
        <v>1.1654679429376453</v>
      </c>
      <c r="AU39" s="21"/>
      <c r="AV39" s="69">
        <v>0</v>
      </c>
      <c r="AW39" s="21"/>
      <c r="AX39" s="70">
        <f>IF($AL39,AV39/$AL39*100,0)</f>
        <v>0</v>
      </c>
      <c r="AY39" s="21"/>
      <c r="AZ39" s="69">
        <v>148578</v>
      </c>
      <c r="BA39" s="21"/>
      <c r="BB39" s="10">
        <v>22</v>
      </c>
      <c r="BC39" s="21"/>
      <c r="BD39" s="96">
        <v>13485</v>
      </c>
      <c r="BE39" s="21"/>
      <c r="BF39" s="96">
        <f>IF(E39,BD39,0)</f>
        <v>13485</v>
      </c>
      <c r="BG39" s="21"/>
      <c r="BH39" s="96">
        <f>IF(K39,BD39,0)</f>
        <v>13485</v>
      </c>
      <c r="BI39" s="21"/>
      <c r="BJ39" s="96">
        <f>IF(AF39,BD39,0)</f>
        <v>13485</v>
      </c>
    </row>
    <row r="40" spans="1:62" ht="8.85" customHeight="1" x14ac:dyDescent="0.3">
      <c r="A40" s="10">
        <v>23</v>
      </c>
      <c r="B40" s="21"/>
      <c r="C40" s="10" t="s">
        <v>107</v>
      </c>
      <c r="D40" s="21"/>
      <c r="E40" s="69">
        <v>830974</v>
      </c>
      <c r="F40" s="21"/>
      <c r="G40" s="65">
        <f>(E40/$BD40)</f>
        <v>4.4616772350695584</v>
      </c>
      <c r="H40" s="21"/>
      <c r="I40" s="65">
        <f>IF(G$60,G40/G$60*100,0)</f>
        <v>59.610745925195182</v>
      </c>
      <c r="J40" s="21"/>
      <c r="K40" s="69">
        <v>28638034</v>
      </c>
      <c r="L40" s="21"/>
      <c r="M40" s="65">
        <f>(K40/$BD40)</f>
        <v>153.76373310711045</v>
      </c>
      <c r="N40" s="21"/>
      <c r="O40" s="65">
        <f>IF(M$60,M40/M$60*100,0)</f>
        <v>72.481533604895859</v>
      </c>
      <c r="P40" s="21"/>
      <c r="Q40" s="69">
        <v>4350904</v>
      </c>
      <c r="R40" s="21"/>
      <c r="S40" s="69">
        <v>4084221</v>
      </c>
      <c r="T40" s="21"/>
      <c r="U40" s="69">
        <v>0</v>
      </c>
      <c r="V40" s="21"/>
      <c r="W40" s="69">
        <v>0</v>
      </c>
      <c r="X40" s="21"/>
      <c r="Y40" s="69">
        <v>0</v>
      </c>
      <c r="Z40" s="21"/>
      <c r="AA40" s="69">
        <v>0</v>
      </c>
      <c r="AB40" s="21"/>
      <c r="AC40" s="21"/>
      <c r="AD40" s="69">
        <v>0</v>
      </c>
      <c r="AE40" s="21"/>
      <c r="AF40" s="69">
        <v>912083</v>
      </c>
      <c r="AG40" s="21"/>
      <c r="AH40" s="70">
        <f>(AF40/$BD40)</f>
        <v>4.8971688134573981</v>
      </c>
      <c r="AI40" s="21"/>
      <c r="AJ40" s="70">
        <f>IF(AH$60,AH40/AH$60*100,0)</f>
        <v>56.177832767606475</v>
      </c>
      <c r="AK40" s="21"/>
      <c r="AL40" s="69">
        <f>(E40+K40+AF40)</f>
        <v>30381091</v>
      </c>
      <c r="AM40" s="21"/>
      <c r="AN40" s="69">
        <v>845522</v>
      </c>
      <c r="AO40" s="21"/>
      <c r="AP40" s="70">
        <f>IF($AL40,AN40/$AL40*100,0)</f>
        <v>2.7830534459740108</v>
      </c>
      <c r="AQ40" s="21"/>
      <c r="AR40" s="69">
        <v>0</v>
      </c>
      <c r="AS40" s="21"/>
      <c r="AT40" s="70">
        <f>IF($AL40,AR40/$AL40*100,0)</f>
        <v>0</v>
      </c>
      <c r="AU40" s="21"/>
      <c r="AV40" s="69">
        <v>0</v>
      </c>
      <c r="AW40" s="21"/>
      <c r="AX40" s="70">
        <f>IF($AL40,AV40/$AL40*100,0)</f>
        <v>0</v>
      </c>
      <c r="AY40" s="21"/>
      <c r="AZ40" s="69">
        <v>0</v>
      </c>
      <c r="BA40" s="21"/>
      <c r="BB40" s="10">
        <v>23</v>
      </c>
      <c r="BC40" s="21"/>
      <c r="BD40" s="96">
        <v>186247</v>
      </c>
      <c r="BE40" s="21"/>
      <c r="BF40" s="96">
        <f>IF(E40,BD40,0)</f>
        <v>186247</v>
      </c>
      <c r="BG40" s="21"/>
      <c r="BH40" s="96">
        <f>IF(K40,BD40,0)</f>
        <v>186247</v>
      </c>
      <c r="BI40" s="21"/>
      <c r="BJ40" s="96">
        <f>IF(AF40,BD40,0)</f>
        <v>186247</v>
      </c>
    </row>
    <row r="41" spans="1:62" ht="8.85" customHeight="1" x14ac:dyDescent="0.3">
      <c r="A41" s="10">
        <v>24</v>
      </c>
      <c r="B41" s="21"/>
      <c r="C41" s="10" t="s">
        <v>108</v>
      </c>
      <c r="D41" s="21"/>
      <c r="E41" s="69">
        <v>1710472</v>
      </c>
      <c r="F41" s="21"/>
      <c r="G41" s="65">
        <f>(E41/$BD41)</f>
        <v>7.1867061616352599</v>
      </c>
      <c r="H41" s="21"/>
      <c r="I41" s="65">
        <f>IF(G$60,G41/G$60*100,0)</f>
        <v>96.018804693655795</v>
      </c>
      <c r="J41" s="21"/>
      <c r="K41" s="69">
        <v>51236579</v>
      </c>
      <c r="L41" s="21"/>
      <c r="M41" s="65">
        <f>(K41/$BD41)</f>
        <v>215.27522110880022</v>
      </c>
      <c r="N41" s="21"/>
      <c r="O41" s="65">
        <f>IF(M$60,M41/M$60*100,0)</f>
        <v>101.47697287129238</v>
      </c>
      <c r="P41" s="21"/>
      <c r="Q41" s="69">
        <v>2739781</v>
      </c>
      <c r="R41" s="21"/>
      <c r="S41" s="69">
        <v>2366358</v>
      </c>
      <c r="T41" s="21"/>
      <c r="U41" s="69">
        <v>0</v>
      </c>
      <c r="V41" s="21"/>
      <c r="W41" s="69">
        <v>0</v>
      </c>
      <c r="X41" s="21"/>
      <c r="Y41" s="69">
        <v>0</v>
      </c>
      <c r="Z41" s="21"/>
      <c r="AA41" s="69">
        <v>0</v>
      </c>
      <c r="AB41" s="21"/>
      <c r="AC41" s="21"/>
      <c r="AD41" s="69">
        <v>0</v>
      </c>
      <c r="AE41" s="21"/>
      <c r="AF41" s="69">
        <v>1183223</v>
      </c>
      <c r="AG41" s="21"/>
      <c r="AH41" s="70">
        <f>(AF41/$BD41)</f>
        <v>4.9714207684712504</v>
      </c>
      <c r="AI41" s="21"/>
      <c r="AJ41" s="70">
        <f>IF(AH$60,AH41/AH$60*100,0)</f>
        <v>57.029613474036942</v>
      </c>
      <c r="AK41" s="21"/>
      <c r="AL41" s="69">
        <f>(E41+K41+AF41)</f>
        <v>54130274</v>
      </c>
      <c r="AM41" s="21"/>
      <c r="AN41" s="69">
        <v>2262025</v>
      </c>
      <c r="AO41" s="21"/>
      <c r="AP41" s="70">
        <f>IF($AL41,AN41/$AL41*100,0)</f>
        <v>4.1788537778323454</v>
      </c>
      <c r="AQ41" s="21"/>
      <c r="AR41" s="69">
        <v>7844178</v>
      </c>
      <c r="AS41" s="21"/>
      <c r="AT41" s="70">
        <f>IF($AL41,AR41/$AL41*100,0)</f>
        <v>14.491295573342192</v>
      </c>
      <c r="AU41" s="21"/>
      <c r="AV41" s="69">
        <v>1647273</v>
      </c>
      <c r="AW41" s="21"/>
      <c r="AX41" s="70">
        <f>IF($AL41,AV41/$AL41*100,0)</f>
        <v>3.043163978811561</v>
      </c>
      <c r="AY41" s="21"/>
      <c r="AZ41" s="69">
        <v>101375</v>
      </c>
      <c r="BA41" s="21"/>
      <c r="BB41" s="10">
        <v>24</v>
      </c>
      <c r="BC41" s="21"/>
      <c r="BD41" s="96">
        <v>238005</v>
      </c>
      <c r="BE41" s="21"/>
      <c r="BF41" s="96">
        <f>IF(E41,BD41,0)</f>
        <v>238005</v>
      </c>
      <c r="BG41" s="21"/>
      <c r="BH41" s="96">
        <f>IF(K41,BD41,0)</f>
        <v>238005</v>
      </c>
      <c r="BI41" s="21"/>
      <c r="BJ41" s="96">
        <f>IF(AF41,BD41,0)</f>
        <v>238005</v>
      </c>
    </row>
    <row r="42" spans="1:62" ht="8.85" customHeight="1" x14ac:dyDescent="0.3">
      <c r="A42" s="10">
        <v>25</v>
      </c>
      <c r="B42" s="21"/>
      <c r="C42" s="10" t="s">
        <v>109</v>
      </c>
      <c r="D42" s="21"/>
      <c r="E42" s="69">
        <v>51104</v>
      </c>
      <c r="F42" s="21"/>
      <c r="G42" s="65">
        <f>(E42/$BD42)</f>
        <v>13.860591266612422</v>
      </c>
      <c r="H42" s="21"/>
      <c r="I42" s="65">
        <f>IF(G$60,G42/G$60*100,0)</f>
        <v>185.18600535973803</v>
      </c>
      <c r="J42" s="21"/>
      <c r="K42" s="69">
        <v>908579</v>
      </c>
      <c r="L42" s="21"/>
      <c r="M42" s="65">
        <f>(K42/$BD42)</f>
        <v>246.4277190127475</v>
      </c>
      <c r="N42" s="21"/>
      <c r="O42" s="65">
        <f>IF(M$60,M42/M$60*100,0)</f>
        <v>116.16171535298352</v>
      </c>
      <c r="P42" s="21"/>
      <c r="Q42" s="69">
        <v>167764</v>
      </c>
      <c r="R42" s="21"/>
      <c r="S42" s="69">
        <v>173010</v>
      </c>
      <c r="T42" s="21"/>
      <c r="U42" s="69">
        <v>0</v>
      </c>
      <c r="V42" s="21"/>
      <c r="W42" s="69">
        <v>0</v>
      </c>
      <c r="X42" s="21"/>
      <c r="Y42" s="69">
        <v>0</v>
      </c>
      <c r="Z42" s="21"/>
      <c r="AA42" s="69">
        <v>0</v>
      </c>
      <c r="AB42" s="21"/>
      <c r="AC42" s="21"/>
      <c r="AD42" s="69">
        <v>0</v>
      </c>
      <c r="AE42" s="21"/>
      <c r="AF42" s="69">
        <v>134310</v>
      </c>
      <c r="AG42" s="21"/>
      <c r="AH42" s="70">
        <f>(AF42/$BD42)</f>
        <v>36.427990235964195</v>
      </c>
      <c r="AI42" s="21"/>
      <c r="AJ42" s="70">
        <f>IF(AH$60,AH42/AH$60*100,0)</f>
        <v>417.88339783435174</v>
      </c>
      <c r="AK42" s="21"/>
      <c r="AL42" s="69">
        <f>(E42+K42+AF42)</f>
        <v>1093993</v>
      </c>
      <c r="AM42" s="21"/>
      <c r="AN42" s="69">
        <v>175349</v>
      </c>
      <c r="AO42" s="21"/>
      <c r="AP42" s="70">
        <f>IF($AL42,AN42/$AL42*100,0)</f>
        <v>16.028347530560065</v>
      </c>
      <c r="AQ42" s="21"/>
      <c r="AR42" s="69">
        <v>0</v>
      </c>
      <c r="AS42" s="21"/>
      <c r="AT42" s="70">
        <f>IF($AL42,AR42/$AL42*100,0)</f>
        <v>0</v>
      </c>
      <c r="AU42" s="21"/>
      <c r="AV42" s="69">
        <v>0</v>
      </c>
      <c r="AW42" s="21"/>
      <c r="AX42" s="70">
        <f>IF($AL42,AV42/$AL42*100,0)</f>
        <v>0</v>
      </c>
      <c r="AY42" s="21"/>
      <c r="AZ42" s="69">
        <v>0</v>
      </c>
      <c r="BA42" s="21"/>
      <c r="BB42" s="10">
        <v>25</v>
      </c>
      <c r="BC42" s="21"/>
      <c r="BD42" s="96">
        <v>3687</v>
      </c>
      <c r="BE42" s="21"/>
      <c r="BF42" s="96">
        <f>IF(E42,BD42,0)</f>
        <v>3687</v>
      </c>
      <c r="BG42" s="21"/>
      <c r="BH42" s="96">
        <f>IF(K42,BD42,0)</f>
        <v>3687</v>
      </c>
      <c r="BI42" s="21"/>
      <c r="BJ42" s="96">
        <f>IF(AF42,BD42,0)</f>
        <v>3687</v>
      </c>
    </row>
    <row r="43" spans="1:62" ht="8.85" customHeight="1" x14ac:dyDescent="0.3">
      <c r="A43" s="29"/>
      <c r="B43" s="21"/>
      <c r="D43" s="21"/>
      <c r="E43" s="21"/>
      <c r="F43" s="21"/>
      <c r="G43" s="21"/>
      <c r="H43" s="21"/>
      <c r="I43" s="21"/>
      <c r="J43" s="21"/>
      <c r="K43" s="27"/>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7"/>
      <c r="AM43" s="21"/>
      <c r="AN43" s="21"/>
      <c r="AO43" s="21"/>
      <c r="AP43" s="21"/>
      <c r="AQ43" s="21"/>
      <c r="AR43" s="21"/>
      <c r="AS43" s="21"/>
      <c r="AT43" s="21"/>
      <c r="AU43" s="21"/>
      <c r="AV43" s="21"/>
      <c r="AW43" s="21"/>
      <c r="AX43" s="21"/>
      <c r="AY43" s="21"/>
      <c r="AZ43" s="21"/>
      <c r="BA43" s="21"/>
      <c r="BB43" s="29"/>
      <c r="BC43" s="21"/>
      <c r="BD43" s="27"/>
      <c r="BE43" s="21"/>
      <c r="BF43" s="21"/>
      <c r="BG43" s="21"/>
      <c r="BH43" s="21"/>
      <c r="BI43" s="21"/>
      <c r="BJ43" s="21"/>
    </row>
    <row r="44" spans="1:62" ht="8.85" customHeight="1" x14ac:dyDescent="0.3">
      <c r="A44" s="10">
        <v>26</v>
      </c>
      <c r="B44" s="21"/>
      <c r="C44" s="10" t="s">
        <v>110</v>
      </c>
      <c r="D44" s="21"/>
      <c r="E44" s="69">
        <v>0</v>
      </c>
      <c r="F44" s="21"/>
      <c r="G44" s="65">
        <v>0</v>
      </c>
      <c r="H44" s="21"/>
      <c r="I44" s="65">
        <f>IF(G$60,G44/G$60*100,0)</f>
        <v>0</v>
      </c>
      <c r="J44" s="21"/>
      <c r="K44" s="69">
        <v>0</v>
      </c>
      <c r="L44" s="21"/>
      <c r="M44" s="65">
        <v>0</v>
      </c>
      <c r="N44" s="21"/>
      <c r="O44" s="65">
        <f>IF(M$60,M44/M$60*100,0)</f>
        <v>0</v>
      </c>
      <c r="P44" s="21"/>
      <c r="Q44" s="69">
        <v>0</v>
      </c>
      <c r="R44" s="21"/>
      <c r="S44" s="69">
        <v>0</v>
      </c>
      <c r="T44" s="21"/>
      <c r="U44" s="69">
        <v>0</v>
      </c>
      <c r="V44" s="21"/>
      <c r="W44" s="69">
        <v>0</v>
      </c>
      <c r="X44" s="21"/>
      <c r="Y44" s="69">
        <v>0</v>
      </c>
      <c r="Z44" s="21"/>
      <c r="AA44" s="69">
        <v>0</v>
      </c>
      <c r="AB44" s="21"/>
      <c r="AC44" s="21"/>
      <c r="AD44" s="69">
        <v>0</v>
      </c>
      <c r="AE44" s="21"/>
      <c r="AF44" s="69">
        <v>0</v>
      </c>
      <c r="AG44" s="21"/>
      <c r="AH44" s="70">
        <v>0</v>
      </c>
      <c r="AI44" s="21"/>
      <c r="AJ44" s="70">
        <f>IF(AH$60,AH44/AH$60*100,0)</f>
        <v>0</v>
      </c>
      <c r="AK44" s="21"/>
      <c r="AL44" s="69">
        <f>(E44+K44+AF44)</f>
        <v>0</v>
      </c>
      <c r="AM44" s="21"/>
      <c r="AN44" s="69">
        <v>0</v>
      </c>
      <c r="AO44" s="21"/>
      <c r="AP44" s="70">
        <f>IF($AL44,AN44/$AL44*100,0)</f>
        <v>0</v>
      </c>
      <c r="AQ44" s="21"/>
      <c r="AR44" s="69">
        <v>0</v>
      </c>
      <c r="AS44" s="21"/>
      <c r="AT44" s="70">
        <f>IF($AL44,AR44/$AL44*100,0)</f>
        <v>0</v>
      </c>
      <c r="AU44" s="21"/>
      <c r="AV44" s="69">
        <v>0</v>
      </c>
      <c r="AW44" s="21"/>
      <c r="AX44" s="70">
        <f>IF($AL44,AV44/$AL44*100,0)</f>
        <v>0</v>
      </c>
      <c r="AY44" s="21"/>
      <c r="AZ44" s="69">
        <v>0</v>
      </c>
      <c r="BA44" s="21"/>
      <c r="BB44" s="10">
        <v>26</v>
      </c>
      <c r="BC44" s="21"/>
      <c r="BD44" s="96">
        <v>0</v>
      </c>
      <c r="BE44" s="21"/>
      <c r="BF44" s="96">
        <f>IF(E44,BD44,0)</f>
        <v>0</v>
      </c>
      <c r="BG44" s="21"/>
      <c r="BH44" s="96">
        <f>IF(K44,BD44,0)</f>
        <v>0</v>
      </c>
      <c r="BI44" s="21"/>
      <c r="BJ44" s="96">
        <f>IF(AF44,BD44,0)</f>
        <v>0</v>
      </c>
    </row>
    <row r="45" spans="1:62" ht="8.85" customHeight="1" x14ac:dyDescent="0.3">
      <c r="A45" s="10">
        <v>27</v>
      </c>
      <c r="B45" s="21"/>
      <c r="C45" s="10" t="s">
        <v>111</v>
      </c>
      <c r="D45" s="21"/>
      <c r="E45" s="69">
        <v>72336</v>
      </c>
      <c r="F45" s="21"/>
      <c r="G45" s="65">
        <f>(E45/$BD45)</f>
        <v>5.8054574638844301</v>
      </c>
      <c r="H45" s="21"/>
      <c r="I45" s="65">
        <f>IF(G$60,G45/G$60*100,0)</f>
        <v>77.56447444001347</v>
      </c>
      <c r="J45" s="21"/>
      <c r="K45" s="69">
        <v>3204185</v>
      </c>
      <c r="L45" s="21"/>
      <c r="M45" s="65">
        <f>(K45/$BD45)</f>
        <v>257.15770465489567</v>
      </c>
      <c r="N45" s="21"/>
      <c r="O45" s="65">
        <f>IF(M$60,M45/M$60*100,0)</f>
        <v>121.21964285764196</v>
      </c>
      <c r="P45" s="21"/>
      <c r="Q45" s="69">
        <v>336317</v>
      </c>
      <c r="R45" s="21"/>
      <c r="S45" s="69">
        <v>321605</v>
      </c>
      <c r="T45" s="21"/>
      <c r="U45" s="69">
        <v>0</v>
      </c>
      <c r="V45" s="21"/>
      <c r="W45" s="69">
        <v>3</v>
      </c>
      <c r="X45" s="21"/>
      <c r="Y45" s="69">
        <v>0</v>
      </c>
      <c r="Z45" s="21"/>
      <c r="AA45" s="69">
        <v>0</v>
      </c>
      <c r="AB45" s="21"/>
      <c r="AC45" s="21"/>
      <c r="AD45" s="69">
        <v>0</v>
      </c>
      <c r="AE45" s="21"/>
      <c r="AF45" s="69">
        <v>205171</v>
      </c>
      <c r="AG45" s="21"/>
      <c r="AH45" s="70">
        <f>(AF45/$BD45)</f>
        <v>16.466372391653291</v>
      </c>
      <c r="AI45" s="21"/>
      <c r="AJ45" s="70">
        <f>IF(AH$60,AH45/AH$60*100,0)</f>
        <v>188.89385882827051</v>
      </c>
      <c r="AK45" s="21"/>
      <c r="AL45" s="69">
        <f>(E45+K45+AF45)</f>
        <v>3481692</v>
      </c>
      <c r="AM45" s="21"/>
      <c r="AN45" s="69">
        <v>249597</v>
      </c>
      <c r="AO45" s="21"/>
      <c r="AP45" s="70">
        <f>IF($AL45,AN45/$AL45*100,0)</f>
        <v>7.1688420457639568</v>
      </c>
      <c r="AQ45" s="21"/>
      <c r="AR45" s="69">
        <v>0</v>
      </c>
      <c r="AS45" s="21"/>
      <c r="AT45" s="70">
        <f>IF($AL45,AR45/$AL45*100,0)</f>
        <v>0</v>
      </c>
      <c r="AU45" s="21"/>
      <c r="AV45" s="69">
        <v>0</v>
      </c>
      <c r="AW45" s="21"/>
      <c r="AX45" s="70">
        <f>IF($AL45,AV45/$AL45*100,0)</f>
        <v>0</v>
      </c>
      <c r="AY45" s="21"/>
      <c r="AZ45" s="69">
        <v>23841</v>
      </c>
      <c r="BA45" s="21"/>
      <c r="BB45" s="10">
        <v>27</v>
      </c>
      <c r="BC45" s="21"/>
      <c r="BD45" s="96">
        <v>12460</v>
      </c>
      <c r="BE45" s="21"/>
      <c r="BF45" s="96">
        <f>IF(E45,BD45,0)</f>
        <v>12460</v>
      </c>
      <c r="BG45" s="21"/>
      <c r="BH45" s="96">
        <f>IF(K45,BD45,0)</f>
        <v>12460</v>
      </c>
      <c r="BI45" s="21"/>
      <c r="BJ45" s="96">
        <f>IF(AF45,BD45,0)</f>
        <v>12460</v>
      </c>
    </row>
    <row r="46" spans="1:62" ht="8.85" customHeight="1" x14ac:dyDescent="0.3">
      <c r="A46" s="10">
        <v>28</v>
      </c>
      <c r="B46" s="21"/>
      <c r="C46" s="10" t="s">
        <v>112</v>
      </c>
      <c r="D46" s="21"/>
      <c r="E46" s="69">
        <v>677922</v>
      </c>
      <c r="F46" s="21"/>
      <c r="G46" s="65">
        <f>(E46/$BD46)</f>
        <v>6.9235765715161106</v>
      </c>
      <c r="H46" s="21"/>
      <c r="I46" s="65">
        <f>IF(G$60,G46/G$60*100,0)</f>
        <v>92.503231890965438</v>
      </c>
      <c r="J46" s="21"/>
      <c r="K46" s="69">
        <v>25124878</v>
      </c>
      <c r="L46" s="21"/>
      <c r="M46" s="65">
        <f>(K46/$BD46)</f>
        <v>256.59886636368276</v>
      </c>
      <c r="N46" s="21"/>
      <c r="O46" s="65">
        <f>IF(M$60,M46/M$60*100,0)</f>
        <v>120.95621626435005</v>
      </c>
      <c r="P46" s="21"/>
      <c r="Q46" s="69">
        <v>1780789</v>
      </c>
      <c r="R46" s="21"/>
      <c r="S46" s="69">
        <v>2146290</v>
      </c>
      <c r="T46" s="21"/>
      <c r="U46" s="69">
        <v>0</v>
      </c>
      <c r="V46" s="21"/>
      <c r="W46" s="69">
        <v>0</v>
      </c>
      <c r="X46" s="21"/>
      <c r="Y46" s="69">
        <v>0</v>
      </c>
      <c r="Z46" s="21"/>
      <c r="AA46" s="69">
        <v>0</v>
      </c>
      <c r="AB46" s="21"/>
      <c r="AC46" s="21"/>
      <c r="AD46" s="69">
        <v>0</v>
      </c>
      <c r="AE46" s="21"/>
      <c r="AF46" s="69">
        <v>997601</v>
      </c>
      <c r="AG46" s="21"/>
      <c r="AH46" s="70">
        <f>(AF46/$BD46)</f>
        <v>10.188438952152378</v>
      </c>
      <c r="AI46" s="21"/>
      <c r="AJ46" s="70">
        <f>IF(AH$60,AH46/AH$60*100,0)</f>
        <v>116.87659572692881</v>
      </c>
      <c r="AK46" s="21"/>
      <c r="AL46" s="69">
        <f>(E46+K46+AF46)</f>
        <v>26800401</v>
      </c>
      <c r="AM46" s="21"/>
      <c r="AN46" s="69">
        <v>672626</v>
      </c>
      <c r="AO46" s="21"/>
      <c r="AP46" s="70">
        <f>IF($AL46,AN46/$AL46*100,0)</f>
        <v>2.509760954696163</v>
      </c>
      <c r="AQ46" s="21"/>
      <c r="AR46" s="69">
        <v>0</v>
      </c>
      <c r="AS46" s="21"/>
      <c r="AT46" s="70">
        <f>IF($AL46,AR46/$AL46*100,0)</f>
        <v>0</v>
      </c>
      <c r="AU46" s="21"/>
      <c r="AV46" s="69">
        <v>0</v>
      </c>
      <c r="AW46" s="21"/>
      <c r="AX46" s="70">
        <f>IF($AL46,AV46/$AL46*100,0)</f>
        <v>0</v>
      </c>
      <c r="AY46" s="21"/>
      <c r="AZ46" s="69">
        <v>1930</v>
      </c>
      <c r="BA46" s="21"/>
      <c r="BB46" s="10">
        <v>28</v>
      </c>
      <c r="BC46" s="21"/>
      <c r="BD46" s="96">
        <v>97915</v>
      </c>
      <c r="BE46" s="21"/>
      <c r="BF46" s="96">
        <f>IF(E46,BD46,0)</f>
        <v>97915</v>
      </c>
      <c r="BG46" s="21"/>
      <c r="BH46" s="96">
        <f>IF(K46,BD46,0)</f>
        <v>97915</v>
      </c>
      <c r="BI46" s="21"/>
      <c r="BJ46" s="96">
        <f>IF(AF46,BD46,0)</f>
        <v>97915</v>
      </c>
    </row>
    <row r="47" spans="1:62" ht="8.85" customHeight="1" x14ac:dyDescent="0.3">
      <c r="A47" s="10">
        <v>29</v>
      </c>
      <c r="B47" s="21"/>
      <c r="C47" s="10" t="s">
        <v>113</v>
      </c>
      <c r="D47" s="21"/>
      <c r="E47" s="69">
        <v>46877</v>
      </c>
      <c r="F47" s="21"/>
      <c r="G47" s="65">
        <f>(E47/$BD47)</f>
        <v>2.6628607134742106</v>
      </c>
      <c r="H47" s="21"/>
      <c r="I47" s="65">
        <f>IF(G$60,G47/G$60*100,0)</f>
        <v>35.577453289854667</v>
      </c>
      <c r="J47" s="21"/>
      <c r="K47" s="69">
        <v>3079773</v>
      </c>
      <c r="L47" s="21"/>
      <c r="M47" s="65">
        <f>(K47/$BD47)</f>
        <v>174.94734151329243</v>
      </c>
      <c r="N47" s="21"/>
      <c r="O47" s="65">
        <f>IF(M$60,M47/M$60*100,0)</f>
        <v>82.467115988591459</v>
      </c>
      <c r="P47" s="21"/>
      <c r="Q47" s="69">
        <v>235292</v>
      </c>
      <c r="R47" s="21"/>
      <c r="S47" s="69">
        <v>515487</v>
      </c>
      <c r="T47" s="21"/>
      <c r="U47" s="69">
        <v>0</v>
      </c>
      <c r="V47" s="21"/>
      <c r="W47" s="69">
        <v>0</v>
      </c>
      <c r="X47" s="21"/>
      <c r="Y47" s="69">
        <v>0</v>
      </c>
      <c r="Z47" s="21"/>
      <c r="AA47" s="69">
        <v>0</v>
      </c>
      <c r="AB47" s="21"/>
      <c r="AC47" s="21"/>
      <c r="AD47" s="69">
        <v>0</v>
      </c>
      <c r="AE47" s="21"/>
      <c r="AF47" s="69">
        <v>185226</v>
      </c>
      <c r="AG47" s="21"/>
      <c r="AH47" s="70">
        <f>(AF47/$BD47)</f>
        <v>10.521813224267213</v>
      </c>
      <c r="AI47" s="21"/>
      <c r="AJ47" s="70">
        <f>IF(AH$60,AH47/AH$60*100,0)</f>
        <v>120.70089601578644</v>
      </c>
      <c r="AK47" s="21"/>
      <c r="AL47" s="69">
        <f>(E47+K47+AF47)</f>
        <v>3311876</v>
      </c>
      <c r="AM47" s="21"/>
      <c r="AN47" s="69">
        <v>226320</v>
      </c>
      <c r="AO47" s="21"/>
      <c r="AP47" s="70">
        <f>IF($AL47,AN47/$AL47*100,0)</f>
        <v>6.8335891802712423</v>
      </c>
      <c r="AQ47" s="21"/>
      <c r="AR47" s="69">
        <v>37555</v>
      </c>
      <c r="AS47" s="21"/>
      <c r="AT47" s="70">
        <f>IF($AL47,AR47/$AL47*100,0)</f>
        <v>1.1339494594604387</v>
      </c>
      <c r="AU47" s="21"/>
      <c r="AV47" s="69">
        <v>0</v>
      </c>
      <c r="AW47" s="21"/>
      <c r="AX47" s="70">
        <f>IF($AL47,AV47/$AL47*100,0)</f>
        <v>0</v>
      </c>
      <c r="AY47" s="21"/>
      <c r="AZ47" s="69">
        <v>88645</v>
      </c>
      <c r="BA47" s="21"/>
      <c r="BB47" s="10">
        <v>29</v>
      </c>
      <c r="BC47" s="21"/>
      <c r="BD47" s="96">
        <v>17604</v>
      </c>
      <c r="BE47" s="21"/>
      <c r="BF47" s="96">
        <f>IF(E47,BD47,0)</f>
        <v>17604</v>
      </c>
      <c r="BG47" s="21"/>
      <c r="BH47" s="96">
        <f>IF(K47,BD47,0)</f>
        <v>17604</v>
      </c>
      <c r="BI47" s="21"/>
      <c r="BJ47" s="96">
        <f>IF(AF47,BD47,0)</f>
        <v>17604</v>
      </c>
    </row>
    <row r="48" spans="1:62" ht="8.85" customHeight="1" x14ac:dyDescent="0.3">
      <c r="A48" s="10">
        <v>30</v>
      </c>
      <c r="B48" s="21"/>
      <c r="C48" s="10" t="s">
        <v>114</v>
      </c>
      <c r="D48" s="21"/>
      <c r="E48" s="69">
        <v>4494071</v>
      </c>
      <c r="F48" s="21"/>
      <c r="G48" s="65">
        <f>(E48/$BD48)</f>
        <v>19.831741758969155</v>
      </c>
      <c r="H48" s="21"/>
      <c r="I48" s="65">
        <f>IF(G$60,G48/G$60*100,0)</f>
        <v>264.96424034347774</v>
      </c>
      <c r="J48" s="21"/>
      <c r="K48" s="69">
        <v>36333984</v>
      </c>
      <c r="L48" s="21"/>
      <c r="M48" s="65">
        <f>(K48/$BD48)</f>
        <v>160.33707250341996</v>
      </c>
      <c r="N48" s="21"/>
      <c r="O48" s="65">
        <f>IF(M$60,M48/M$60*100,0)</f>
        <v>75.580090792097508</v>
      </c>
      <c r="P48" s="21"/>
      <c r="Q48" s="69">
        <v>4002494</v>
      </c>
      <c r="R48" s="21"/>
      <c r="S48" s="69">
        <v>220700</v>
      </c>
      <c r="T48" s="21"/>
      <c r="U48" s="69">
        <v>0</v>
      </c>
      <c r="V48" s="21"/>
      <c r="W48" s="69">
        <v>0</v>
      </c>
      <c r="X48" s="21"/>
      <c r="Y48" s="69">
        <v>0</v>
      </c>
      <c r="Z48" s="21"/>
      <c r="AA48" s="69">
        <v>0</v>
      </c>
      <c r="AB48" s="21"/>
      <c r="AC48" s="21"/>
      <c r="AD48" s="69">
        <v>0</v>
      </c>
      <c r="AE48" s="21"/>
      <c r="AF48" s="69">
        <v>3572772</v>
      </c>
      <c r="AG48" s="21"/>
      <c r="AH48" s="70">
        <f>(AF48/$BD48)</f>
        <v>15.766170954503332</v>
      </c>
      <c r="AI48" s="21"/>
      <c r="AJ48" s="70">
        <f>IF(AH$60,AH48/AH$60*100,0)</f>
        <v>180.86150365771698</v>
      </c>
      <c r="AK48" s="21"/>
      <c r="AL48" s="69">
        <f>(E48+K48+AF48)</f>
        <v>44400827</v>
      </c>
      <c r="AM48" s="21"/>
      <c r="AN48" s="69">
        <v>1181896</v>
      </c>
      <c r="AO48" s="21"/>
      <c r="AP48" s="70">
        <f>IF($AL48,AN48/$AL48*100,0)</f>
        <v>2.6618783474460961</v>
      </c>
      <c r="AQ48" s="21"/>
      <c r="AR48" s="69">
        <v>0</v>
      </c>
      <c r="AS48" s="21"/>
      <c r="AT48" s="70">
        <f>IF($AL48,AR48/$AL48*100,0)</f>
        <v>0</v>
      </c>
      <c r="AU48" s="21"/>
      <c r="AV48" s="69">
        <v>0</v>
      </c>
      <c r="AW48" s="21"/>
      <c r="AX48" s="70">
        <f>IF($AL48,AV48/$AL48*100,0)</f>
        <v>0</v>
      </c>
      <c r="AY48" s="21"/>
      <c r="AZ48" s="69">
        <v>109412</v>
      </c>
      <c r="BA48" s="21"/>
      <c r="BB48" s="10">
        <v>30</v>
      </c>
      <c r="BC48" s="21"/>
      <c r="BD48" s="96">
        <v>226610</v>
      </c>
      <c r="BE48" s="21"/>
      <c r="BF48" s="96">
        <f>IF(E48,BD48,0)</f>
        <v>226610</v>
      </c>
      <c r="BG48" s="21"/>
      <c r="BH48" s="96">
        <f>IF(K48,BD48,0)</f>
        <v>226610</v>
      </c>
      <c r="BI48" s="21"/>
      <c r="BJ48" s="96">
        <f>IF(AF48,BD48,0)</f>
        <v>226610</v>
      </c>
    </row>
    <row r="49" spans="1:62"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9"/>
      <c r="BC49" s="21"/>
      <c r="BD49" s="27"/>
      <c r="BE49" s="21"/>
      <c r="BF49" s="21"/>
      <c r="BG49" s="21"/>
      <c r="BH49" s="21"/>
      <c r="BI49" s="21"/>
      <c r="BJ49" s="21"/>
    </row>
    <row r="50" spans="1:62" ht="8.85" customHeight="1" x14ac:dyDescent="0.3">
      <c r="A50" s="10">
        <v>31</v>
      </c>
      <c r="B50" s="21"/>
      <c r="C50" s="10" t="s">
        <v>115</v>
      </c>
      <c r="D50" s="21"/>
      <c r="E50" s="69">
        <v>622262</v>
      </c>
      <c r="F50" s="21"/>
      <c r="G50" s="65">
        <f>(E50/$BD50)</f>
        <v>6.2219355870854205</v>
      </c>
      <c r="H50" s="21"/>
      <c r="I50" s="65">
        <f>IF(G$60,G50/G$60*100,0)</f>
        <v>83.128877752381129</v>
      </c>
      <c r="J50" s="21"/>
      <c r="K50" s="69">
        <v>23433854</v>
      </c>
      <c r="L50" s="21"/>
      <c r="M50" s="65">
        <f>(K50/$BD50)</f>
        <v>234.31276559578447</v>
      </c>
      <c r="N50" s="21"/>
      <c r="O50" s="65">
        <f>IF(M$60,M50/M$60*100,0)</f>
        <v>110.45093827005674</v>
      </c>
      <c r="P50" s="21"/>
      <c r="Q50" s="69">
        <v>1603474</v>
      </c>
      <c r="R50" s="21"/>
      <c r="S50" s="69">
        <v>2141501</v>
      </c>
      <c r="T50" s="21"/>
      <c r="U50" s="69">
        <v>0</v>
      </c>
      <c r="V50" s="21"/>
      <c r="W50" s="69">
        <v>0</v>
      </c>
      <c r="X50" s="21"/>
      <c r="Y50" s="69">
        <v>0</v>
      </c>
      <c r="Z50" s="21"/>
      <c r="AA50" s="69">
        <v>0</v>
      </c>
      <c r="AB50" s="21"/>
      <c r="AC50" s="21"/>
      <c r="AD50" s="69">
        <v>0</v>
      </c>
      <c r="AE50" s="21"/>
      <c r="AF50" s="69">
        <v>835281</v>
      </c>
      <c r="AG50" s="21"/>
      <c r="AH50" s="70">
        <f>(AF50/$BD50)</f>
        <v>8.3518912919578838</v>
      </c>
      <c r="AI50" s="21"/>
      <c r="AJ50" s="70">
        <f>IF(AH$60,AH50/AH$60*100,0)</f>
        <v>95.808653972373506</v>
      </c>
      <c r="AK50" s="21"/>
      <c r="AL50" s="69">
        <f>(E50+K50+AF50)</f>
        <v>24891397</v>
      </c>
      <c r="AM50" s="21"/>
      <c r="AN50" s="69">
        <v>870637</v>
      </c>
      <c r="AO50" s="21"/>
      <c r="AP50" s="70">
        <f>IF($AL50,AN50/$AL50*100,0)</f>
        <v>3.4977426136427776</v>
      </c>
      <c r="AQ50" s="21"/>
      <c r="AR50" s="69">
        <v>0</v>
      </c>
      <c r="AS50" s="21"/>
      <c r="AT50" s="70">
        <f>IF($AL50,AR50/$AL50*100,0)</f>
        <v>0</v>
      </c>
      <c r="AU50" s="21"/>
      <c r="AV50" s="69">
        <v>0</v>
      </c>
      <c r="AW50" s="21"/>
      <c r="AX50" s="70">
        <f>IF($AL50,AV50/$AL50*100,0)</f>
        <v>0</v>
      </c>
      <c r="AY50" s="21"/>
      <c r="AZ50" s="69">
        <v>871856</v>
      </c>
      <c r="BA50" s="21"/>
      <c r="BB50" s="10">
        <v>31</v>
      </c>
      <c r="BC50" s="21"/>
      <c r="BD50" s="96">
        <v>100011</v>
      </c>
      <c r="BE50" s="21"/>
      <c r="BF50" s="96">
        <f>IF(E50,BD50,0)</f>
        <v>100011</v>
      </c>
      <c r="BG50" s="21"/>
      <c r="BH50" s="96">
        <f>IF(K50,BD50,0)</f>
        <v>100011</v>
      </c>
      <c r="BI50" s="21"/>
      <c r="BJ50" s="96">
        <f>IF(AF50,BD50,0)</f>
        <v>100011</v>
      </c>
    </row>
    <row r="51" spans="1:62" ht="8.85" customHeight="1" x14ac:dyDescent="0.3">
      <c r="A51" s="10">
        <v>32</v>
      </c>
      <c r="B51" s="21"/>
      <c r="C51" s="10" t="s">
        <v>116</v>
      </c>
      <c r="D51" s="21"/>
      <c r="E51" s="69">
        <v>284789</v>
      </c>
      <c r="F51" s="21"/>
      <c r="G51" s="65">
        <f>(E51/$BD51)</f>
        <v>11.236053026118519</v>
      </c>
      <c r="H51" s="21"/>
      <c r="I51" s="65">
        <f>IF(G$60,G51/G$60*100,0)</f>
        <v>150.12056382682943</v>
      </c>
      <c r="J51" s="21"/>
      <c r="K51" s="69">
        <v>4350741</v>
      </c>
      <c r="L51" s="21"/>
      <c r="M51" s="65">
        <f>(K51/$BD51)</f>
        <v>171.6539493411189</v>
      </c>
      <c r="N51" s="21"/>
      <c r="O51" s="65">
        <f>IF(M$60,M51/M$60*100,0)</f>
        <v>80.914668538351592</v>
      </c>
      <c r="P51" s="21"/>
      <c r="Q51" s="69">
        <v>490566</v>
      </c>
      <c r="R51" s="21"/>
      <c r="S51" s="69">
        <v>611582</v>
      </c>
      <c r="T51" s="21"/>
      <c r="U51" s="69">
        <v>0</v>
      </c>
      <c r="V51" s="21"/>
      <c r="W51" s="69">
        <v>0</v>
      </c>
      <c r="X51" s="21"/>
      <c r="Y51" s="69">
        <v>0</v>
      </c>
      <c r="Z51" s="21"/>
      <c r="AA51" s="69">
        <v>0</v>
      </c>
      <c r="AB51" s="21"/>
      <c r="AC51" s="21"/>
      <c r="AD51" s="69">
        <v>0</v>
      </c>
      <c r="AE51" s="21"/>
      <c r="AF51" s="69">
        <v>376031</v>
      </c>
      <c r="AG51" s="21"/>
      <c r="AH51" s="70">
        <f>(AF51/$BD51)</f>
        <v>14.835910991872485</v>
      </c>
      <c r="AI51" s="21"/>
      <c r="AJ51" s="70">
        <f>IF(AH$60,AH51/AH$60*100,0)</f>
        <v>170.19003395721055</v>
      </c>
      <c r="AK51" s="21"/>
      <c r="AL51" s="69">
        <f>(E51+K51+AF51)</f>
        <v>5011561</v>
      </c>
      <c r="AM51" s="21"/>
      <c r="AN51" s="69">
        <v>273684</v>
      </c>
      <c r="AO51" s="21"/>
      <c r="AP51" s="70">
        <f>IF($AL51,AN51/$AL51*100,0)</f>
        <v>5.4610529533612384</v>
      </c>
      <c r="AQ51" s="21"/>
      <c r="AR51" s="69">
        <v>0</v>
      </c>
      <c r="AS51" s="21"/>
      <c r="AT51" s="70">
        <f>IF($AL51,AR51/$AL51*100,0)</f>
        <v>0</v>
      </c>
      <c r="AU51" s="21"/>
      <c r="AV51" s="69">
        <v>0</v>
      </c>
      <c r="AW51" s="21"/>
      <c r="AX51" s="70">
        <f>IF($AL51,AV51/$AL51*100,0)</f>
        <v>0</v>
      </c>
      <c r="AY51" s="21"/>
      <c r="AZ51" s="69">
        <v>0</v>
      </c>
      <c r="BA51" s="21"/>
      <c r="BB51" s="10">
        <v>32</v>
      </c>
      <c r="BC51" s="21"/>
      <c r="BD51" s="96">
        <v>25346</v>
      </c>
      <c r="BE51" s="21"/>
      <c r="BF51" s="96">
        <f>IF(E51,BD51,0)</f>
        <v>25346</v>
      </c>
      <c r="BG51" s="21"/>
      <c r="BH51" s="96">
        <f>IF(K51,BD51,0)</f>
        <v>25346</v>
      </c>
      <c r="BI51" s="21"/>
      <c r="BJ51" s="96">
        <f>IF(AF51,BD51,0)</f>
        <v>25346</v>
      </c>
    </row>
    <row r="52" spans="1:62" ht="8.85" customHeight="1" x14ac:dyDescent="0.3">
      <c r="A52" s="10">
        <v>33</v>
      </c>
      <c r="B52" s="21"/>
      <c r="C52" s="10" t="s">
        <v>117</v>
      </c>
      <c r="D52" s="21"/>
      <c r="E52" s="69">
        <v>212830</v>
      </c>
      <c r="F52" s="21"/>
      <c r="G52" s="65">
        <f>(E52/$BD52)</f>
        <v>8.2652427184466024</v>
      </c>
      <c r="H52" s="21"/>
      <c r="I52" s="65">
        <f>IF(G$60,G52/G$60*100,0)</f>
        <v>110.42871497442792</v>
      </c>
      <c r="J52" s="21"/>
      <c r="K52" s="69">
        <v>4094087</v>
      </c>
      <c r="L52" s="21"/>
      <c r="M52" s="65">
        <f>(K52/$BD52)</f>
        <v>158.99366990291261</v>
      </c>
      <c r="N52" s="21"/>
      <c r="O52" s="65">
        <f>IF(M$60,M52/M$60*100,0)</f>
        <v>74.946834309791967</v>
      </c>
      <c r="P52" s="21"/>
      <c r="Q52" s="69">
        <v>373219</v>
      </c>
      <c r="R52" s="21"/>
      <c r="S52" s="69">
        <v>509787</v>
      </c>
      <c r="T52" s="21"/>
      <c r="U52" s="69">
        <v>0</v>
      </c>
      <c r="V52" s="21"/>
      <c r="W52" s="69">
        <v>0</v>
      </c>
      <c r="X52" s="21"/>
      <c r="Y52" s="69">
        <v>0</v>
      </c>
      <c r="Z52" s="21"/>
      <c r="AA52" s="69">
        <v>0</v>
      </c>
      <c r="AB52" s="21"/>
      <c r="AC52" s="21"/>
      <c r="AD52" s="69">
        <v>0</v>
      </c>
      <c r="AE52" s="21"/>
      <c r="AF52" s="69">
        <v>181972</v>
      </c>
      <c r="AG52" s="21"/>
      <c r="AH52" s="70">
        <f>(AF52/$BD52)</f>
        <v>7.0668737864077666</v>
      </c>
      <c r="AI52" s="21"/>
      <c r="AJ52" s="70">
        <f>IF(AH$60,AH52/AH$60*100,0)</f>
        <v>81.067585963473149</v>
      </c>
      <c r="AK52" s="21"/>
      <c r="AL52" s="69">
        <f>(E52+K52+AF52)</f>
        <v>4488889</v>
      </c>
      <c r="AM52" s="21"/>
      <c r="AN52" s="69">
        <v>288802</v>
      </c>
      <c r="AO52" s="21"/>
      <c r="AP52" s="70">
        <f>IF($AL52,AN52/$AL52*100,0)</f>
        <v>6.4337077615418874</v>
      </c>
      <c r="AQ52" s="21"/>
      <c r="AR52" s="69">
        <v>31406</v>
      </c>
      <c r="AS52" s="21"/>
      <c r="AT52" s="70">
        <f>IF($AL52,AR52/$AL52*100,0)</f>
        <v>0.69963859654359906</v>
      </c>
      <c r="AU52" s="21"/>
      <c r="AV52" s="69">
        <v>0</v>
      </c>
      <c r="AW52" s="21"/>
      <c r="AX52" s="70">
        <f>IF($AL52,AV52/$AL52*100,0)</f>
        <v>0</v>
      </c>
      <c r="AY52" s="21"/>
      <c r="AZ52" s="69">
        <v>29331</v>
      </c>
      <c r="BA52" s="21"/>
      <c r="BB52" s="10">
        <v>33</v>
      </c>
      <c r="BC52" s="21"/>
      <c r="BD52" s="96">
        <v>25750</v>
      </c>
      <c r="BE52" s="21"/>
      <c r="BF52" s="96">
        <f>IF(E52,BD52,0)</f>
        <v>25750</v>
      </c>
      <c r="BG52" s="21"/>
      <c r="BH52" s="96">
        <f>IF(K52,BD52,0)</f>
        <v>25750</v>
      </c>
      <c r="BI52" s="21"/>
      <c r="BJ52" s="96">
        <f>IF(AF52,BD52,0)</f>
        <v>25750</v>
      </c>
    </row>
    <row r="53" spans="1:62" ht="8.85" customHeight="1" x14ac:dyDescent="0.3">
      <c r="A53" s="10">
        <v>34</v>
      </c>
      <c r="B53" s="21"/>
      <c r="C53" s="10" t="s">
        <v>118</v>
      </c>
      <c r="D53" s="21"/>
      <c r="E53" s="69">
        <v>416646</v>
      </c>
      <c r="F53" s="21"/>
      <c r="G53" s="65">
        <f>(E53/$BD53)</f>
        <v>4.4171790848564525</v>
      </c>
      <c r="H53" s="21"/>
      <c r="I53" s="65">
        <f>IF(G$60,G53/G$60*100,0)</f>
        <v>59.016223330498065</v>
      </c>
      <c r="J53" s="21"/>
      <c r="K53" s="69">
        <v>11296678</v>
      </c>
      <c r="L53" s="21"/>
      <c r="M53" s="65">
        <f>(K53/$BD53)</f>
        <v>119.76461982104236</v>
      </c>
      <c r="N53" s="21"/>
      <c r="O53" s="65">
        <f>IF(M$60,M53/M$60*100,0)</f>
        <v>56.454946435187956</v>
      </c>
      <c r="P53" s="21"/>
      <c r="Q53" s="69">
        <v>1150669</v>
      </c>
      <c r="R53" s="21"/>
      <c r="S53" s="69">
        <v>1680610</v>
      </c>
      <c r="T53" s="21"/>
      <c r="U53" s="69">
        <v>0</v>
      </c>
      <c r="V53" s="21"/>
      <c r="W53" s="69">
        <v>0</v>
      </c>
      <c r="X53" s="21"/>
      <c r="Y53" s="69">
        <v>0</v>
      </c>
      <c r="Z53" s="21"/>
      <c r="AA53" s="69">
        <v>0</v>
      </c>
      <c r="AB53" s="21"/>
      <c r="AC53" s="21"/>
      <c r="AD53" s="69">
        <v>0</v>
      </c>
      <c r="AE53" s="21"/>
      <c r="AF53" s="69">
        <v>782074</v>
      </c>
      <c r="AG53" s="21"/>
      <c r="AH53" s="70">
        <f>(AF53/$BD53)</f>
        <v>8.2913574487935193</v>
      </c>
      <c r="AI53" s="21"/>
      <c r="AJ53" s="70">
        <f>IF(AH$60,AH53/AH$60*100,0)</f>
        <v>95.114240476003275</v>
      </c>
      <c r="AK53" s="21"/>
      <c r="AL53" s="69">
        <f>(E53+K53+AF53)</f>
        <v>12495398</v>
      </c>
      <c r="AM53" s="21"/>
      <c r="AN53" s="69">
        <v>517836</v>
      </c>
      <c r="AO53" s="21"/>
      <c r="AP53" s="70">
        <f>IF($AL53,AN53/$AL53*100,0)</f>
        <v>4.1442137337282094</v>
      </c>
      <c r="AQ53" s="21"/>
      <c r="AR53" s="69">
        <v>78238</v>
      </c>
      <c r="AS53" s="21"/>
      <c r="AT53" s="70">
        <f>IF($AL53,AR53/$AL53*100,0)</f>
        <v>0.6261345176840305</v>
      </c>
      <c r="AU53" s="21"/>
      <c r="AV53" s="69">
        <v>89</v>
      </c>
      <c r="AW53" s="21"/>
      <c r="AX53" s="70">
        <f>IF($AL53,AV53/$AL53*100,0)</f>
        <v>7.1226222646129402E-4</v>
      </c>
      <c r="AY53" s="21"/>
      <c r="AZ53" s="69">
        <v>0</v>
      </c>
      <c r="BA53" s="21"/>
      <c r="BB53" s="10">
        <v>34</v>
      </c>
      <c r="BC53" s="21"/>
      <c r="BD53" s="96">
        <v>94324</v>
      </c>
      <c r="BE53" s="21"/>
      <c r="BF53" s="96">
        <f>IF(E53,BD53,0)</f>
        <v>94324</v>
      </c>
      <c r="BG53" s="21"/>
      <c r="BH53" s="96">
        <f>IF(K53,BD53,0)</f>
        <v>94324</v>
      </c>
      <c r="BI53" s="21"/>
      <c r="BJ53" s="96">
        <f>IF(AF53,BD53,0)</f>
        <v>94324</v>
      </c>
    </row>
    <row r="54" spans="1:62" ht="8.85" customHeight="1" x14ac:dyDescent="0.3">
      <c r="A54" s="10">
        <v>35</v>
      </c>
      <c r="B54" s="21"/>
      <c r="C54" s="10" t="s">
        <v>119</v>
      </c>
      <c r="D54" s="21"/>
      <c r="E54" s="69">
        <v>1148867</v>
      </c>
      <c r="F54" s="21"/>
      <c r="G54" s="65">
        <f>(E54/$BD54)</f>
        <v>2.5004178727664481</v>
      </c>
      <c r="H54" s="21"/>
      <c r="I54" s="65">
        <f>IF(G$60,G54/G$60*100,0)</f>
        <v>33.407117249254362</v>
      </c>
      <c r="J54" s="21"/>
      <c r="K54" s="69">
        <v>98502814</v>
      </c>
      <c r="L54" s="21"/>
      <c r="M54" s="65">
        <f>(K54/$BD54)</f>
        <v>214.38355931834505</v>
      </c>
      <c r="N54" s="21"/>
      <c r="O54" s="65">
        <f>IF(M$60,M54/M$60*100,0)</f>
        <v>101.05665910338939</v>
      </c>
      <c r="P54" s="21"/>
      <c r="Q54" s="69">
        <v>5086408</v>
      </c>
      <c r="R54" s="21"/>
      <c r="S54" s="69">
        <v>5717123</v>
      </c>
      <c r="T54" s="21"/>
      <c r="U54" s="69">
        <v>0</v>
      </c>
      <c r="V54" s="21"/>
      <c r="W54" s="69">
        <v>0</v>
      </c>
      <c r="X54" s="21"/>
      <c r="Y54" s="69">
        <v>0</v>
      </c>
      <c r="Z54" s="21"/>
      <c r="AA54" s="69">
        <v>0</v>
      </c>
      <c r="AB54" s="21"/>
      <c r="AC54" s="21"/>
      <c r="AD54" s="69">
        <v>0</v>
      </c>
      <c r="AE54" s="21"/>
      <c r="AF54" s="69">
        <v>3015857</v>
      </c>
      <c r="AG54" s="21"/>
      <c r="AH54" s="70">
        <f>(AF54/$BD54)</f>
        <v>6.5637734781378541</v>
      </c>
      <c r="AI54" s="21"/>
      <c r="AJ54" s="70">
        <f>IF(AH$60,AH54/AH$60*100,0)</f>
        <v>75.296274812088797</v>
      </c>
      <c r="AK54" s="21"/>
      <c r="AL54" s="69">
        <f>(E54+K54+AF54)</f>
        <v>102667538</v>
      </c>
      <c r="AM54" s="21"/>
      <c r="AN54" s="69">
        <v>1698016</v>
      </c>
      <c r="AO54" s="21"/>
      <c r="AP54" s="70">
        <f>IF($AL54,AN54/$AL54*100,0)</f>
        <v>1.6538976516608395</v>
      </c>
      <c r="AQ54" s="21"/>
      <c r="AR54" s="69">
        <v>0</v>
      </c>
      <c r="AS54" s="21"/>
      <c r="AT54" s="70">
        <f>IF($AL54,AR54/$AL54*100,0)</f>
        <v>0</v>
      </c>
      <c r="AU54" s="21"/>
      <c r="AV54" s="69">
        <v>165948</v>
      </c>
      <c r="AW54" s="21"/>
      <c r="AX54" s="70">
        <f>IF($AL54,AV54/$AL54*100,0)</f>
        <v>0.16163629052836545</v>
      </c>
      <c r="AY54" s="21"/>
      <c r="AZ54" s="69">
        <v>34970</v>
      </c>
      <c r="BA54" s="21"/>
      <c r="BB54" s="10">
        <v>35</v>
      </c>
      <c r="BC54" s="21"/>
      <c r="BD54" s="96">
        <v>459470</v>
      </c>
      <c r="BE54" s="21"/>
      <c r="BF54" s="96">
        <f>IF(E54,BD54,0)</f>
        <v>459470</v>
      </c>
      <c r="BG54" s="21"/>
      <c r="BH54" s="96">
        <f>IF(K54,BD54,0)</f>
        <v>459470</v>
      </c>
      <c r="BI54" s="21"/>
      <c r="BJ54" s="96">
        <f>IF(AF54,BD54,0)</f>
        <v>459470</v>
      </c>
    </row>
    <row r="55" spans="1:62" ht="8.85" customHeight="1" x14ac:dyDescent="0.3">
      <c r="A55" s="29"/>
      <c r="B55" s="21"/>
      <c r="D55" s="21"/>
      <c r="E55" s="21"/>
      <c r="F55" s="21"/>
      <c r="G55" s="21"/>
      <c r="H55" s="21"/>
      <c r="I55" s="21"/>
      <c r="J55" s="21"/>
      <c r="K55" s="96"/>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96"/>
      <c r="AM55" s="21"/>
      <c r="AN55" s="21"/>
      <c r="AO55" s="21"/>
      <c r="AP55" s="21"/>
      <c r="AQ55" s="21"/>
      <c r="AR55" s="21"/>
      <c r="AS55" s="21"/>
      <c r="AT55" s="21"/>
      <c r="AU55" s="21"/>
      <c r="AV55" s="21"/>
      <c r="AW55" s="21"/>
      <c r="AX55" s="21"/>
      <c r="AY55" s="21"/>
      <c r="AZ55" s="21"/>
      <c r="BA55" s="21"/>
      <c r="BB55" s="29"/>
      <c r="BC55" s="21"/>
      <c r="BD55" s="27"/>
      <c r="BE55" s="21"/>
      <c r="BF55" s="21"/>
      <c r="BG55" s="21"/>
      <c r="BH55" s="21"/>
      <c r="BI55" s="21"/>
      <c r="BJ55" s="21"/>
    </row>
    <row r="56" spans="1:62" ht="8.85" customHeight="1" x14ac:dyDescent="0.3">
      <c r="A56" s="10">
        <v>36</v>
      </c>
      <c r="B56" s="21"/>
      <c r="C56" s="10" t="s">
        <v>120</v>
      </c>
      <c r="D56" s="21"/>
      <c r="E56" s="69">
        <v>415000</v>
      </c>
      <c r="F56" s="21"/>
      <c r="G56" s="65">
        <f>(E56/$BD56)</f>
        <v>18.697062533789872</v>
      </c>
      <c r="H56" s="21"/>
      <c r="I56" s="65">
        <f>IF(G$60,G56/G$60*100,0)</f>
        <v>249.80422955939306</v>
      </c>
      <c r="J56" s="21"/>
      <c r="K56" s="69">
        <v>4359006</v>
      </c>
      <c r="L56" s="21"/>
      <c r="M56" s="65">
        <f>(K56/$BD56)</f>
        <v>196.38700666786809</v>
      </c>
      <c r="N56" s="21"/>
      <c r="O56" s="65">
        <f>IF(M$60,M56/M$60*100,0)</f>
        <v>92.573399043624988</v>
      </c>
      <c r="P56" s="21"/>
      <c r="Q56" s="69">
        <v>555444</v>
      </c>
      <c r="R56" s="21"/>
      <c r="S56" s="69">
        <v>584247</v>
      </c>
      <c r="T56" s="21"/>
      <c r="U56" s="69">
        <v>0</v>
      </c>
      <c r="V56" s="21"/>
      <c r="W56" s="69">
        <v>0</v>
      </c>
      <c r="X56" s="21"/>
      <c r="Y56" s="69">
        <v>0</v>
      </c>
      <c r="Z56" s="21"/>
      <c r="AA56" s="69">
        <v>0</v>
      </c>
      <c r="AB56" s="21"/>
      <c r="AC56" s="21"/>
      <c r="AD56" s="69">
        <v>0</v>
      </c>
      <c r="AE56" s="21"/>
      <c r="AF56" s="69">
        <v>206941</v>
      </c>
      <c r="AG56" s="21"/>
      <c r="AH56" s="70">
        <f>(AF56/$BD56)</f>
        <v>9.3233465489277343</v>
      </c>
      <c r="AI56" s="21"/>
      <c r="AJ56" s="70">
        <f>IF(AH$60,AH56/AH$60*100,0)</f>
        <v>106.95269516149783</v>
      </c>
      <c r="AK56" s="21"/>
      <c r="AL56" s="69">
        <f>(E56+K56+AF56)</f>
        <v>4980947</v>
      </c>
      <c r="AM56" s="21"/>
      <c r="AN56" s="69">
        <v>232119</v>
      </c>
      <c r="AO56" s="21"/>
      <c r="AP56" s="70">
        <f>IF($AL56,AN56/$AL56*100,0)</f>
        <v>4.660137921563912</v>
      </c>
      <c r="AQ56" s="21"/>
      <c r="AR56" s="69">
        <v>0</v>
      </c>
      <c r="AS56" s="21"/>
      <c r="AT56" s="70">
        <f>IF($AL56,AR56/$AL56*100,0)</f>
        <v>0</v>
      </c>
      <c r="AU56" s="21"/>
      <c r="AV56" s="69">
        <v>0</v>
      </c>
      <c r="AW56" s="21"/>
      <c r="AX56" s="70">
        <f>IF($AL56,AV56/$AL56*100,0)</f>
        <v>0</v>
      </c>
      <c r="AY56" s="21"/>
      <c r="AZ56" s="69">
        <v>0</v>
      </c>
      <c r="BA56" s="21"/>
      <c r="BB56" s="10">
        <v>36</v>
      </c>
      <c r="BC56" s="21"/>
      <c r="BD56" s="96">
        <v>22196</v>
      </c>
      <c r="BE56" s="21"/>
      <c r="BF56" s="96">
        <f>IF(E56,BD56,0)</f>
        <v>22196</v>
      </c>
      <c r="BG56" s="21"/>
      <c r="BH56" s="96">
        <f>IF(K56,BD56,0)</f>
        <v>22196</v>
      </c>
      <c r="BI56" s="21"/>
      <c r="BJ56" s="96">
        <f>IF(AF56,BD56,0)</f>
        <v>22196</v>
      </c>
    </row>
    <row r="57" spans="1:62" ht="8.85" customHeight="1" x14ac:dyDescent="0.3">
      <c r="A57" s="10">
        <v>37</v>
      </c>
      <c r="B57" s="21"/>
      <c r="C57" s="10" t="s">
        <v>121</v>
      </c>
      <c r="D57" s="21"/>
      <c r="E57" s="69">
        <v>201614</v>
      </c>
      <c r="F57" s="21"/>
      <c r="G57" s="65">
        <f>(E57/$BD57)</f>
        <v>12.587500780420802</v>
      </c>
      <c r="H57" s="21"/>
      <c r="I57" s="65">
        <f>IF(G$60,G57/G$60*100,0)</f>
        <v>168.17673518760537</v>
      </c>
      <c r="J57" s="21"/>
      <c r="K57" s="69">
        <v>3762018</v>
      </c>
      <c r="L57" s="21"/>
      <c r="M57" s="65">
        <f>(K57/$BD57)</f>
        <v>234.87656864581382</v>
      </c>
      <c r="N57" s="21"/>
      <c r="O57" s="65">
        <f>IF(M$60,M57/M$60*100,0)</f>
        <v>110.71670516379351</v>
      </c>
      <c r="P57" s="21"/>
      <c r="Q57" s="69">
        <v>373042</v>
      </c>
      <c r="R57" s="21"/>
      <c r="S57" s="69">
        <v>67102</v>
      </c>
      <c r="T57" s="21"/>
      <c r="U57" s="69">
        <v>0</v>
      </c>
      <c r="V57" s="21"/>
      <c r="W57" s="69">
        <v>0</v>
      </c>
      <c r="X57" s="21"/>
      <c r="Y57" s="69">
        <v>0</v>
      </c>
      <c r="Z57" s="21"/>
      <c r="AA57" s="69">
        <v>0</v>
      </c>
      <c r="AB57" s="21"/>
      <c r="AC57" s="21"/>
      <c r="AD57" s="69">
        <v>0</v>
      </c>
      <c r="AE57" s="21"/>
      <c r="AF57" s="69">
        <v>277505</v>
      </c>
      <c r="AG57" s="21"/>
      <c r="AH57" s="70">
        <f>(AF57/$BD57)</f>
        <v>17.325653992632827</v>
      </c>
      <c r="AI57" s="21"/>
      <c r="AJ57" s="70">
        <f>IF(AH$60,AH57/AH$60*100,0)</f>
        <v>198.75110082235017</v>
      </c>
      <c r="AK57" s="21"/>
      <c r="AL57" s="69">
        <f>(E57+K57+AF57)</f>
        <v>4241137</v>
      </c>
      <c r="AM57" s="21"/>
      <c r="AN57" s="69">
        <v>140218</v>
      </c>
      <c r="AO57" s="21"/>
      <c r="AP57" s="70">
        <f>IF($AL57,AN57/$AL57*100,0)</f>
        <v>3.3061417256740353</v>
      </c>
      <c r="AQ57" s="21"/>
      <c r="AR57" s="69">
        <v>52241</v>
      </c>
      <c r="AS57" s="21"/>
      <c r="AT57" s="70">
        <f>IF($AL57,AR57/$AL57*100,0)</f>
        <v>1.2317687450322874</v>
      </c>
      <c r="AU57" s="21"/>
      <c r="AV57" s="69">
        <v>0</v>
      </c>
      <c r="AW57" s="21"/>
      <c r="AX57" s="70">
        <f>IF($AL57,AV57/$AL57*100,0)</f>
        <v>0</v>
      </c>
      <c r="AY57" s="21"/>
      <c r="AZ57" s="69">
        <v>0</v>
      </c>
      <c r="BA57" s="21"/>
      <c r="BB57" s="10">
        <v>37</v>
      </c>
      <c r="BC57" s="21"/>
      <c r="BD57" s="96">
        <v>16017</v>
      </c>
      <c r="BE57" s="21"/>
      <c r="BF57" s="96">
        <f>IF(E57,BD57,0)</f>
        <v>16017</v>
      </c>
      <c r="BG57" s="21"/>
      <c r="BH57" s="96">
        <f>IF(K57,BD57,0)</f>
        <v>16017</v>
      </c>
      <c r="BI57" s="21"/>
      <c r="BJ57" s="96">
        <f>IF(AF57,BD57,0)</f>
        <v>16017</v>
      </c>
    </row>
    <row r="58" spans="1:62" ht="8.85" customHeight="1" x14ac:dyDescent="0.3">
      <c r="A58" s="30">
        <v>38</v>
      </c>
      <c r="B58" s="21"/>
      <c r="C58" s="10" t="s">
        <v>122</v>
      </c>
      <c r="D58" s="21"/>
      <c r="E58" s="74">
        <v>298971</v>
      </c>
      <c r="F58" s="21"/>
      <c r="G58" s="65">
        <f>(E58/$BD58)</f>
        <v>10.631970128022759</v>
      </c>
      <c r="H58" s="21"/>
      <c r="I58" s="65">
        <f>IF(G$60,G58/G$60*100,0)</f>
        <v>142.04964559161996</v>
      </c>
      <c r="J58" s="21"/>
      <c r="K58" s="74">
        <v>3855074</v>
      </c>
      <c r="L58" s="21"/>
      <c r="M58" s="65">
        <f>(K58/$BD58)</f>
        <v>137.09366998577525</v>
      </c>
      <c r="N58" s="21"/>
      <c r="O58" s="65">
        <f>IF(M$60,M58/M$60*100,0)</f>
        <v>64.623557501498823</v>
      </c>
      <c r="P58" s="21"/>
      <c r="Q58" s="74">
        <v>653281</v>
      </c>
      <c r="R58" s="21"/>
      <c r="S58" s="74">
        <v>560059</v>
      </c>
      <c r="T58" s="21"/>
      <c r="U58" s="74">
        <v>0</v>
      </c>
      <c r="V58" s="21"/>
      <c r="W58" s="74">
        <v>0</v>
      </c>
      <c r="X58" s="21"/>
      <c r="Y58" s="74">
        <v>0</v>
      </c>
      <c r="Z58" s="21"/>
      <c r="AA58" s="74">
        <v>0</v>
      </c>
      <c r="AB58" s="21"/>
      <c r="AC58" s="21"/>
      <c r="AD58" s="74">
        <v>0</v>
      </c>
      <c r="AE58" s="21"/>
      <c r="AF58" s="74">
        <v>304372</v>
      </c>
      <c r="AG58" s="21"/>
      <c r="AH58" s="70">
        <f>(AF58/$BD58)</f>
        <v>10.824039829302988</v>
      </c>
      <c r="AI58" s="21"/>
      <c r="AJ58" s="70">
        <f>IF(AH$60,AH58/AH$60*100,0)</f>
        <v>124.16788609155525</v>
      </c>
      <c r="AK58" s="21"/>
      <c r="AL58" s="74">
        <f>(E58+K58+AF58)</f>
        <v>4458417</v>
      </c>
      <c r="AM58" s="21"/>
      <c r="AN58" s="74">
        <v>276038</v>
      </c>
      <c r="AO58" s="21"/>
      <c r="AP58" s="70">
        <f>IF($AL58,AN58/$AL58*100,0)</f>
        <v>6.1913903522259135</v>
      </c>
      <c r="AQ58" s="21"/>
      <c r="AR58" s="74">
        <v>0</v>
      </c>
      <c r="AS58" s="21"/>
      <c r="AT58" s="70">
        <f>IF($AL58,AR58/$AL58*100,0)</f>
        <v>0</v>
      </c>
      <c r="AU58" s="21"/>
      <c r="AV58" s="74">
        <v>172</v>
      </c>
      <c r="AW58" s="21"/>
      <c r="AX58" s="70">
        <f>IF($AL58,AV58/$AL58*100,0)</f>
        <v>3.857871527046483E-3</v>
      </c>
      <c r="AY58" s="21"/>
      <c r="AZ58" s="74">
        <v>0</v>
      </c>
      <c r="BA58" s="21"/>
      <c r="BB58" s="30">
        <v>38</v>
      </c>
      <c r="BC58" s="21"/>
      <c r="BD58" s="106">
        <v>28120</v>
      </c>
      <c r="BE58" s="21"/>
      <c r="BF58" s="106">
        <f>IF(E58,BD58,0)</f>
        <v>28120</v>
      </c>
      <c r="BG58" s="21"/>
      <c r="BH58" s="106">
        <f>IF(K58,BD58,0)</f>
        <v>28120</v>
      </c>
      <c r="BI58" s="21"/>
      <c r="BJ58" s="106">
        <f>IF(AF58,BD58,0)</f>
        <v>28120</v>
      </c>
    </row>
    <row r="59" spans="1:62"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row>
    <row r="60" spans="1:62" ht="8.85" customHeight="1" x14ac:dyDescent="0.3">
      <c r="A60" s="30">
        <f>A58</f>
        <v>38</v>
      </c>
      <c r="B60" s="21"/>
      <c r="C60" s="18" t="s">
        <v>65</v>
      </c>
      <c r="D60" s="21"/>
      <c r="E60" s="75">
        <f>SUM(E14:E58)</f>
        <v>19047164</v>
      </c>
      <c r="F60" s="21"/>
      <c r="G60" s="78">
        <f>IF(E60=0,0,IF(ISNONTEXT(H60),E60/$BD60,E60/BF60))</f>
        <v>7.484686134725548</v>
      </c>
      <c r="H60" s="130"/>
      <c r="I60" s="70">
        <f>IF(G$60,G60/G$60*100,0)</f>
        <v>100</v>
      </c>
      <c r="J60" s="21"/>
      <c r="K60" s="75">
        <f>SUM(K14:K58)</f>
        <v>539862633</v>
      </c>
      <c r="L60" s="21"/>
      <c r="M60" s="78">
        <f>IF(K60=0,0,IF(ISNONTEXT(N60),K60/$BD60,K60/BH60))</f>
        <v>212.14194217425373</v>
      </c>
      <c r="N60" s="130"/>
      <c r="O60" s="70">
        <f>IF(M$60,M60/M$60*100,0)</f>
        <v>100</v>
      </c>
      <c r="P60" s="21"/>
      <c r="Q60" s="75">
        <f>SUM(Q14:Q58)</f>
        <v>43329999</v>
      </c>
      <c r="R60" s="21"/>
      <c r="S60" s="75">
        <f>SUM(S14:S58)</f>
        <v>39842956</v>
      </c>
      <c r="T60" s="21"/>
      <c r="U60" s="75">
        <f>SUM(U14:U58)</f>
        <v>0</v>
      </c>
      <c r="V60" s="21"/>
      <c r="W60" s="75">
        <f>SUM(W14:W58)</f>
        <v>3</v>
      </c>
      <c r="X60" s="21"/>
      <c r="Y60" s="75">
        <f>SUM(Y14:Y58)</f>
        <v>81432</v>
      </c>
      <c r="Z60" s="21"/>
      <c r="AA60" s="75">
        <f>SUM(AA14:AA58)</f>
        <v>0</v>
      </c>
      <c r="AB60" s="21"/>
      <c r="AC60" s="21"/>
      <c r="AD60" s="75">
        <f>SUM(AD14:AD58)</f>
        <v>0</v>
      </c>
      <c r="AE60" s="21"/>
      <c r="AF60" s="75">
        <f>SUM(AF14:AF58)</f>
        <v>22183845</v>
      </c>
      <c r="AG60" s="21"/>
      <c r="AH60" s="78">
        <f>IF(AF60=0,0,IF(ISNONTEXT(AI60),AF60/$BD60,AF60/BJ60))</f>
        <v>8.7172619024228837</v>
      </c>
      <c r="AI60" s="130"/>
      <c r="AJ60" s="70">
        <f>IF(AH$60,AH60/AH$60*100,0)</f>
        <v>100</v>
      </c>
      <c r="AK60" s="21"/>
      <c r="AL60" s="75">
        <f>(E60+K60+AF60)</f>
        <v>581093642</v>
      </c>
      <c r="AM60" s="21"/>
      <c r="AN60" s="75">
        <f>SUM(AN14:AN58)</f>
        <v>17992542</v>
      </c>
      <c r="AO60" s="21"/>
      <c r="AP60" s="70">
        <f>IF($AL60,AN60/$AL60*100,0)</f>
        <v>3.0963240172571016</v>
      </c>
      <c r="AQ60" s="21"/>
      <c r="AR60" s="75">
        <f>SUM(AR14:AR58)</f>
        <v>52900226</v>
      </c>
      <c r="AS60" s="21"/>
      <c r="AT60" s="70">
        <f>IF($AL60,AR60/$AL60*100,0)</f>
        <v>9.1035630364030027</v>
      </c>
      <c r="AU60" s="21"/>
      <c r="AV60" s="75">
        <f>SUM(AV14:AV58)</f>
        <v>2066614</v>
      </c>
      <c r="AW60" s="21"/>
      <c r="AX60" s="70">
        <f>IF($AL60,AV60/$AL60*100,0)</f>
        <v>0.3556421634363709</v>
      </c>
      <c r="AY60" s="21"/>
      <c r="AZ60" s="75">
        <f>SUM(AZ14:AZ58)</f>
        <v>8441155</v>
      </c>
      <c r="BA60" s="21"/>
      <c r="BB60" s="30">
        <f>BB58</f>
        <v>38</v>
      </c>
      <c r="BC60" s="21"/>
      <c r="BD60" s="106">
        <f>SUM(BD14:BD58)</f>
        <v>2544818</v>
      </c>
      <c r="BE60" s="21"/>
      <c r="BF60" s="106">
        <f>SUM(BF14:BF58)</f>
        <v>2458657</v>
      </c>
      <c r="BG60" s="21"/>
      <c r="BH60" s="106">
        <f>SUM(BH14:BH58)</f>
        <v>2539052</v>
      </c>
      <c r="BI60" s="21"/>
      <c r="BJ60" s="106">
        <f>SUM(BJ14:BJ58)</f>
        <v>2539052</v>
      </c>
    </row>
    <row r="61" spans="1:62"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row>
    <row r="62" spans="1:62"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row>
    <row r="63" spans="1:62"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row>
    <row r="64" spans="1:62"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row>
    <row r="65" spans="1:6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row>
    <row r="66" spans="1:6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row>
    <row r="67" spans="1:6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row>
    <row r="68" spans="1:6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row>
    <row r="69" spans="1:6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row>
    <row r="70" spans="1:62"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row>
    <row r="71" spans="1:6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row>
    <row r="72" spans="1:6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row>
    <row r="73" spans="1:6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row>
    <row r="74" spans="1:6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row>
    <row r="75" spans="1:62" s="8" customFormat="1" ht="10.5" customHeight="1" x14ac:dyDescent="0.3">
      <c r="A75" s="112" t="s">
        <v>419</v>
      </c>
      <c r="BC75" s="113" t="s">
        <v>420</v>
      </c>
    </row>
    <row r="76" spans="1:62" s="8" customFormat="1" ht="10.5" customHeight="1" x14ac:dyDescent="0.3">
      <c r="A76" s="38"/>
      <c r="AA76" s="11" t="s">
        <v>42</v>
      </c>
      <c r="AD76" s="38" t="s">
        <v>43</v>
      </c>
      <c r="BB76" s="11" t="s">
        <v>389</v>
      </c>
    </row>
    <row r="77" spans="1:62" s="8" customFormat="1" ht="10.5" customHeight="1" x14ac:dyDescent="0.3">
      <c r="A77" s="12"/>
      <c r="AA77" s="11" t="s">
        <v>390</v>
      </c>
      <c r="AD77" s="38" t="s">
        <v>391</v>
      </c>
      <c r="BB77" s="113" t="s">
        <v>124</v>
      </c>
    </row>
    <row r="78" spans="1:62" s="8" customFormat="1" ht="10.5" customHeight="1" x14ac:dyDescent="0.3">
      <c r="A78" s="13"/>
      <c r="AA78" s="11" t="s">
        <v>48</v>
      </c>
      <c r="AD78" s="14" t="s">
        <v>49</v>
      </c>
      <c r="BB78" s="13"/>
    </row>
    <row r="79" spans="1:62" ht="8.85" customHeight="1" x14ac:dyDescent="0.3">
      <c r="AN79" s="16" t="s">
        <v>392</v>
      </c>
      <c r="AO79" s="16"/>
      <c r="AP79" s="16"/>
      <c r="AQ79" s="16"/>
      <c r="AR79" s="16"/>
      <c r="AS79" s="16"/>
      <c r="AT79" s="16"/>
      <c r="AU79" s="16"/>
      <c r="AV79" s="16"/>
      <c r="AW79" s="16"/>
      <c r="AX79" s="16"/>
      <c r="AY79" s="16"/>
      <c r="AZ79" s="16"/>
    </row>
    <row r="80" spans="1:62" ht="9.6" customHeight="1" x14ac:dyDescent="0.3"/>
    <row r="81" spans="1:62" ht="9.6" customHeight="1" x14ac:dyDescent="0.3">
      <c r="E81" s="16" t="s">
        <v>393</v>
      </c>
      <c r="F81" s="16"/>
      <c r="G81" s="16"/>
      <c r="H81" s="16"/>
      <c r="I81" s="16"/>
      <c r="K81" s="16" t="s">
        <v>394</v>
      </c>
      <c r="L81" s="16"/>
      <c r="M81" s="16"/>
      <c r="N81" s="16"/>
      <c r="O81" s="16"/>
      <c r="P81" s="16"/>
      <c r="Q81" s="16"/>
      <c r="R81" s="16"/>
      <c r="S81" s="16"/>
      <c r="T81" s="16"/>
      <c r="U81" s="16"/>
      <c r="V81" s="16"/>
      <c r="W81" s="16"/>
      <c r="X81" s="16"/>
      <c r="Y81" s="16"/>
      <c r="Z81" s="16"/>
      <c r="AA81" s="16"/>
      <c r="AB81" s="17"/>
      <c r="AC81" s="17"/>
      <c r="AD81" s="16"/>
      <c r="AF81" s="16" t="s">
        <v>395</v>
      </c>
      <c r="AG81" s="16"/>
      <c r="AH81" s="16"/>
      <c r="AI81" s="16"/>
      <c r="AJ81" s="16"/>
      <c r="AR81" s="16" t="s">
        <v>396</v>
      </c>
      <c r="AS81" s="16"/>
      <c r="AT81" s="16"/>
      <c r="AU81" s="16"/>
      <c r="AV81" s="16"/>
      <c r="AW81" s="16"/>
      <c r="AX81" s="16"/>
    </row>
    <row r="82" spans="1:62" ht="8.4" customHeight="1" x14ac:dyDescent="0.3">
      <c r="AN82" s="17" t="s">
        <v>397</v>
      </c>
      <c r="AO82" s="17"/>
      <c r="AP82" s="17"/>
    </row>
    <row r="83" spans="1:62" ht="9.6" customHeight="1" x14ac:dyDescent="0.3">
      <c r="Q83" s="16" t="s">
        <v>398</v>
      </c>
      <c r="R83" s="16"/>
      <c r="S83" s="16"/>
      <c r="T83" s="16"/>
      <c r="U83" s="16"/>
      <c r="V83" s="16"/>
      <c r="W83" s="16"/>
      <c r="X83" s="16"/>
      <c r="Y83" s="16"/>
      <c r="Z83" s="16"/>
      <c r="AA83" s="16"/>
      <c r="AB83" s="17"/>
      <c r="AC83" s="17"/>
      <c r="AD83" s="16"/>
      <c r="AN83" s="16" t="s">
        <v>399</v>
      </c>
      <c r="AO83" s="16"/>
      <c r="AP83" s="16"/>
      <c r="AR83" s="16" t="s">
        <v>59</v>
      </c>
      <c r="AS83" s="16"/>
      <c r="AT83" s="16"/>
      <c r="AV83" s="16" t="s">
        <v>60</v>
      </c>
      <c r="AW83" s="16"/>
      <c r="AX83" s="16"/>
    </row>
    <row r="84" spans="1:62" ht="9.6" customHeight="1" x14ac:dyDescent="0.3">
      <c r="Y84" s="18" t="s">
        <v>400</v>
      </c>
      <c r="AD84" s="18" t="s">
        <v>401</v>
      </c>
      <c r="BH84" s="18" t="s">
        <v>402</v>
      </c>
    </row>
    <row r="85" spans="1:62" ht="9.6" customHeight="1" x14ac:dyDescent="0.3">
      <c r="G85" s="18" t="s">
        <v>63</v>
      </c>
      <c r="I85" s="18" t="s">
        <v>64</v>
      </c>
      <c r="M85" s="18" t="s">
        <v>63</v>
      </c>
      <c r="O85" s="18" t="s">
        <v>64</v>
      </c>
      <c r="Q85" s="18" t="s">
        <v>403</v>
      </c>
      <c r="U85" s="18" t="s">
        <v>404</v>
      </c>
      <c r="W85" s="18" t="s">
        <v>405</v>
      </c>
      <c r="Y85" s="18" t="s">
        <v>406</v>
      </c>
      <c r="AD85" s="18" t="s">
        <v>407</v>
      </c>
      <c r="AH85" s="18" t="s">
        <v>63</v>
      </c>
      <c r="AJ85" s="18" t="s">
        <v>64</v>
      </c>
      <c r="AP85" s="18" t="s">
        <v>271</v>
      </c>
      <c r="AT85" s="18" t="s">
        <v>271</v>
      </c>
      <c r="AX85" s="18" t="s">
        <v>271</v>
      </c>
      <c r="AZ85" s="18" t="s">
        <v>408</v>
      </c>
      <c r="BH85" s="18" t="s">
        <v>409</v>
      </c>
      <c r="BJ85" s="18" t="s">
        <v>410</v>
      </c>
    </row>
    <row r="86" spans="1:62" ht="9.6" customHeight="1" x14ac:dyDescent="0.3">
      <c r="A86" s="19" t="s">
        <v>71</v>
      </c>
      <c r="C86" s="19" t="s">
        <v>73</v>
      </c>
      <c r="E86" s="19" t="s">
        <v>74</v>
      </c>
      <c r="G86" s="19" t="s">
        <v>75</v>
      </c>
      <c r="I86" s="19" t="s">
        <v>80</v>
      </c>
      <c r="K86" s="19" t="s">
        <v>74</v>
      </c>
      <c r="M86" s="19" t="s">
        <v>75</v>
      </c>
      <c r="O86" s="19" t="s">
        <v>80</v>
      </c>
      <c r="Q86" s="19" t="s">
        <v>76</v>
      </c>
      <c r="S86" s="19" t="s">
        <v>411</v>
      </c>
      <c r="U86" s="19" t="s">
        <v>412</v>
      </c>
      <c r="W86" s="19" t="s">
        <v>413</v>
      </c>
      <c r="Y86" s="19" t="s">
        <v>414</v>
      </c>
      <c r="AA86" s="19" t="s">
        <v>415</v>
      </c>
      <c r="AD86" s="19" t="s">
        <v>416</v>
      </c>
      <c r="AF86" s="19" t="s">
        <v>74</v>
      </c>
      <c r="AH86" s="19" t="s">
        <v>75</v>
      </c>
      <c r="AJ86" s="19" t="s">
        <v>80</v>
      </c>
      <c r="AL86" s="19" t="s">
        <v>65</v>
      </c>
      <c r="AN86" s="19" t="s">
        <v>74</v>
      </c>
      <c r="AP86" s="19" t="s">
        <v>372</v>
      </c>
      <c r="AR86" s="19" t="s">
        <v>74</v>
      </c>
      <c r="AT86" s="19" t="s">
        <v>372</v>
      </c>
      <c r="AV86" s="19" t="s">
        <v>74</v>
      </c>
      <c r="AX86" s="19" t="s">
        <v>372</v>
      </c>
      <c r="AZ86" s="19" t="s">
        <v>417</v>
      </c>
      <c r="BB86" s="19" t="s">
        <v>71</v>
      </c>
      <c r="BF86" s="111" t="s">
        <v>393</v>
      </c>
      <c r="BH86" s="111" t="s">
        <v>373</v>
      </c>
      <c r="BJ86" s="111" t="s">
        <v>418</v>
      </c>
    </row>
    <row r="87" spans="1:62" ht="8.85" customHeight="1" x14ac:dyDescent="0.3"/>
    <row r="88" spans="1:62" ht="8.85" customHeight="1" x14ac:dyDescent="0.3">
      <c r="B88" s="10" t="s">
        <v>284</v>
      </c>
    </row>
    <row r="89" spans="1:62" ht="8.85" customHeight="1" x14ac:dyDescent="0.3">
      <c r="A89" s="10">
        <v>1</v>
      </c>
      <c r="B89" s="21"/>
      <c r="C89" s="10" t="s">
        <v>125</v>
      </c>
      <c r="D89" s="21"/>
      <c r="E89" s="63">
        <v>109435</v>
      </c>
      <c r="F89" s="21"/>
      <c r="G89" s="64">
        <f>(E89/$BD89)</f>
        <v>3.2752222188968365</v>
      </c>
      <c r="H89" s="21"/>
      <c r="I89" s="65">
        <f>IF(G$219,G89/G$219*100,0)</f>
        <v>44.336219124193946</v>
      </c>
      <c r="J89" s="21"/>
      <c r="K89" s="63">
        <v>4184486</v>
      </c>
      <c r="L89" s="21"/>
      <c r="M89" s="64">
        <f>(K89/$BD89)</f>
        <v>125.23526771017269</v>
      </c>
      <c r="N89" s="21"/>
      <c r="O89" s="65">
        <f>IF(M$219,M89/M$219*100,0)</f>
        <v>94.143731299624889</v>
      </c>
      <c r="P89" s="21"/>
      <c r="Q89" s="63">
        <v>297773</v>
      </c>
      <c r="R89" s="21"/>
      <c r="S89" s="63">
        <v>507829</v>
      </c>
      <c r="T89" s="21"/>
      <c r="U89" s="63">
        <v>0</v>
      </c>
      <c r="V89" s="21"/>
      <c r="W89" s="63">
        <v>0</v>
      </c>
      <c r="X89" s="21"/>
      <c r="Y89" s="63">
        <v>0</v>
      </c>
      <c r="Z89" s="21"/>
      <c r="AA89" s="63">
        <v>0</v>
      </c>
      <c r="AB89" s="21"/>
      <c r="AC89" s="21"/>
      <c r="AD89" s="63">
        <v>0</v>
      </c>
      <c r="AE89" s="21"/>
      <c r="AF89" s="63">
        <v>226337</v>
      </c>
      <c r="AG89" s="21"/>
      <c r="AH89" s="64">
        <f>(AF89/$BD89)</f>
        <v>6.773920330410319</v>
      </c>
      <c r="AI89" s="21"/>
      <c r="AJ89" s="65">
        <f>IF(AH$219,AH89/AH$219*100,0)</f>
        <v>76.862237181302902</v>
      </c>
      <c r="AK89" s="21"/>
      <c r="AL89" s="63">
        <f>(E89+K89+AF89)</f>
        <v>4520258</v>
      </c>
      <c r="AM89" s="21"/>
      <c r="AN89" s="63">
        <v>285944</v>
      </c>
      <c r="AO89" s="21"/>
      <c r="AP89" s="65">
        <f>IF($AL89,AN89/$AL89*100,0)</f>
        <v>6.325833613922037</v>
      </c>
      <c r="AQ89" s="21"/>
      <c r="AR89" s="63">
        <v>0</v>
      </c>
      <c r="AS89" s="21"/>
      <c r="AT89" s="65">
        <f>IF($AL89,AR89/$AL89*100,0)</f>
        <v>0</v>
      </c>
      <c r="AU89" s="21"/>
      <c r="AV89" s="63">
        <v>0</v>
      </c>
      <c r="AW89" s="21"/>
      <c r="AX89" s="65">
        <f>IF($AL89,AV89/$AL89*100,0)</f>
        <v>0</v>
      </c>
      <c r="AY89" s="21"/>
      <c r="AZ89" s="63">
        <v>263777</v>
      </c>
      <c r="BA89" s="21"/>
      <c r="BB89" s="10">
        <v>1</v>
      </c>
      <c r="BC89" s="21"/>
      <c r="BD89" s="96">
        <v>33413</v>
      </c>
      <c r="BE89" s="21"/>
      <c r="BF89" s="96">
        <f>IF(E89,BD89,0)</f>
        <v>33413</v>
      </c>
      <c r="BG89" s="21"/>
      <c r="BH89" s="96">
        <f>IF(K89,BD89,0)</f>
        <v>33413</v>
      </c>
      <c r="BI89" s="21"/>
      <c r="BJ89" s="96">
        <f>IF(AF89,BD89,0)</f>
        <v>33413</v>
      </c>
    </row>
    <row r="90" spans="1:62" ht="8.85" customHeight="1" x14ac:dyDescent="0.3">
      <c r="A90" s="10">
        <v>2</v>
      </c>
      <c r="B90" s="21"/>
      <c r="C90" s="10" t="s">
        <v>126</v>
      </c>
      <c r="D90" s="21"/>
      <c r="E90" s="69">
        <v>688691</v>
      </c>
      <c r="F90" s="21"/>
      <c r="G90" s="65">
        <f>(E90/$BD90)</f>
        <v>6.1274167000311399</v>
      </c>
      <c r="H90" s="21"/>
      <c r="I90" s="65">
        <f>IF(G$219,G90/G$219*100,0)</f>
        <v>82.945971699388679</v>
      </c>
      <c r="J90" s="21"/>
      <c r="K90" s="69">
        <v>13439450</v>
      </c>
      <c r="L90" s="21"/>
      <c r="M90" s="65">
        <f>(K90/$BD90)</f>
        <v>119.57337959873659</v>
      </c>
      <c r="N90" s="21"/>
      <c r="O90" s="65">
        <f>IF(M$219,M90/M$219*100,0)</f>
        <v>89.887491960997409</v>
      </c>
      <c r="P90" s="21"/>
      <c r="Q90" s="69">
        <v>0</v>
      </c>
      <c r="R90" s="21"/>
      <c r="S90" s="69">
        <v>0</v>
      </c>
      <c r="T90" s="21"/>
      <c r="U90" s="69">
        <v>0</v>
      </c>
      <c r="V90" s="21"/>
      <c r="W90" s="69">
        <v>0</v>
      </c>
      <c r="X90" s="21"/>
      <c r="Y90" s="69">
        <v>0</v>
      </c>
      <c r="Z90" s="21"/>
      <c r="AA90" s="69">
        <v>0</v>
      </c>
      <c r="AB90" s="21"/>
      <c r="AC90" s="21"/>
      <c r="AD90" s="69">
        <v>0</v>
      </c>
      <c r="AE90" s="21"/>
      <c r="AF90" s="69">
        <v>1178906</v>
      </c>
      <c r="AG90" s="21"/>
      <c r="AH90" s="70">
        <f>(AF90/$BD90)</f>
        <v>10.488954134970417</v>
      </c>
      <c r="AI90" s="21"/>
      <c r="AJ90" s="70">
        <f>IF(AH$219,AH90/AH$219*100,0)</f>
        <v>119.01593777042096</v>
      </c>
      <c r="AK90" s="21"/>
      <c r="AL90" s="69">
        <f>(E90+K90+AF90)</f>
        <v>15307047</v>
      </c>
      <c r="AM90" s="21"/>
      <c r="AN90" s="69">
        <v>562179</v>
      </c>
      <c r="AO90" s="21"/>
      <c r="AP90" s="65">
        <f>IF($AL90,AN90/$AL90*100,0)</f>
        <v>3.6726809553795712</v>
      </c>
      <c r="AQ90" s="21"/>
      <c r="AR90" s="69">
        <v>80637</v>
      </c>
      <c r="AS90" s="21"/>
      <c r="AT90" s="65">
        <f>IF($AL90,AR90/$AL90*100,0)</f>
        <v>0.52679657937941915</v>
      </c>
      <c r="AU90" s="21"/>
      <c r="AV90" s="69">
        <v>0</v>
      </c>
      <c r="AW90" s="21"/>
      <c r="AX90" s="65">
        <f>IF($AL90,AV90/$AL90*100,0)</f>
        <v>0</v>
      </c>
      <c r="AY90" s="21"/>
      <c r="AZ90" s="69">
        <v>63591</v>
      </c>
      <c r="BA90" s="21"/>
      <c r="BB90" s="10">
        <v>2</v>
      </c>
      <c r="BC90" s="21"/>
      <c r="BD90" s="96">
        <v>112395</v>
      </c>
      <c r="BE90" s="21"/>
      <c r="BF90" s="96">
        <f>IF(E90,BD90,0)</f>
        <v>112395</v>
      </c>
      <c r="BG90" s="21"/>
      <c r="BH90" s="96">
        <f>IF(K90,BD90,0)</f>
        <v>112395</v>
      </c>
      <c r="BI90" s="21"/>
      <c r="BJ90" s="96">
        <f>IF(AF90,BD90,0)</f>
        <v>112395</v>
      </c>
    </row>
    <row r="91" spans="1:62" ht="8.85" customHeight="1" x14ac:dyDescent="0.3">
      <c r="A91" s="10">
        <v>3</v>
      </c>
      <c r="B91" s="21"/>
      <c r="C91" s="10" t="s">
        <v>127</v>
      </c>
      <c r="D91" s="21"/>
      <c r="E91" s="69">
        <v>64388</v>
      </c>
      <c r="F91" s="21"/>
      <c r="G91" s="65">
        <f>(E91/$BD91)</f>
        <v>4.2296524995073241</v>
      </c>
      <c r="H91" s="21"/>
      <c r="I91" s="65">
        <f>IF(G$219,G91/G$219*100,0)</f>
        <v>57.256206603445158</v>
      </c>
      <c r="J91" s="21"/>
      <c r="K91" s="69">
        <v>847032</v>
      </c>
      <c r="L91" s="21"/>
      <c r="M91" s="65">
        <f>(K91/$BD91)</f>
        <v>55.641594955002297</v>
      </c>
      <c r="N91" s="21"/>
      <c r="O91" s="65">
        <f>IF(M$219,M91/M$219*100,0)</f>
        <v>41.827733196124271</v>
      </c>
      <c r="P91" s="21"/>
      <c r="Q91" s="69">
        <v>403209</v>
      </c>
      <c r="R91" s="21"/>
      <c r="S91" s="69">
        <v>425658</v>
      </c>
      <c r="T91" s="21"/>
      <c r="U91" s="69">
        <v>0</v>
      </c>
      <c r="V91" s="21"/>
      <c r="W91" s="69">
        <v>0</v>
      </c>
      <c r="X91" s="21"/>
      <c r="Y91" s="69">
        <v>0</v>
      </c>
      <c r="Z91" s="21"/>
      <c r="AA91" s="69">
        <v>0</v>
      </c>
      <c r="AB91" s="21"/>
      <c r="AC91" s="21"/>
      <c r="AD91" s="69">
        <v>0</v>
      </c>
      <c r="AE91" s="21"/>
      <c r="AF91" s="69">
        <v>198310</v>
      </c>
      <c r="AG91" s="21"/>
      <c r="AH91" s="70">
        <f>(AF91/$BD91)</f>
        <v>13.026998620508442</v>
      </c>
      <c r="AI91" s="21"/>
      <c r="AJ91" s="70">
        <f>IF(AH$219,AH91/AH$219*100,0)</f>
        <v>147.81459020634426</v>
      </c>
      <c r="AK91" s="21"/>
      <c r="AL91" s="69">
        <f>(E91+K91+AF91)</f>
        <v>1109730</v>
      </c>
      <c r="AM91" s="21"/>
      <c r="AN91" s="69">
        <v>344822</v>
      </c>
      <c r="AO91" s="21"/>
      <c r="AP91" s="65">
        <f>IF($AL91,AN91/$AL91*100,0)</f>
        <v>31.072603245834575</v>
      </c>
      <c r="AQ91" s="21"/>
      <c r="AR91" s="69">
        <v>36251</v>
      </c>
      <c r="AS91" s="21"/>
      <c r="AT91" s="65">
        <f>IF($AL91,AR91/$AL91*100,0)</f>
        <v>3.2666504465050061</v>
      </c>
      <c r="AU91" s="21"/>
      <c r="AV91" s="69">
        <v>0</v>
      </c>
      <c r="AW91" s="21"/>
      <c r="AX91" s="65">
        <f>IF($AL91,AV91/$AL91*100,0)</f>
        <v>0</v>
      </c>
      <c r="AY91" s="21"/>
      <c r="AZ91" s="69">
        <v>26118</v>
      </c>
      <c r="BA91" s="21"/>
      <c r="BB91" s="10">
        <v>3</v>
      </c>
      <c r="BC91" s="21"/>
      <c r="BD91" s="96">
        <v>15223</v>
      </c>
      <c r="BE91" s="21"/>
      <c r="BF91" s="96">
        <f>IF(E91,BD91,0)</f>
        <v>15223</v>
      </c>
      <c r="BG91" s="21"/>
      <c r="BH91" s="96">
        <f>IF(K91,BD91,0)</f>
        <v>15223</v>
      </c>
      <c r="BI91" s="21"/>
      <c r="BJ91" s="96">
        <f>IF(AF91,BD91,0)</f>
        <v>15223</v>
      </c>
    </row>
    <row r="92" spans="1:62" ht="8.85" customHeight="1" x14ac:dyDescent="0.3">
      <c r="A92" s="10">
        <v>4</v>
      </c>
      <c r="B92" s="21"/>
      <c r="C92" s="10" t="s">
        <v>128</v>
      </c>
      <c r="D92" s="21"/>
      <c r="E92" s="69">
        <v>1029829</v>
      </c>
      <c r="F92" s="21"/>
      <c r="G92" s="65">
        <f>(E92/$BD92)</f>
        <v>77.635054655107425</v>
      </c>
      <c r="H92" s="21"/>
      <c r="I92" s="65">
        <f>IF(G$219,G92/G$219*100,0)</f>
        <v>1050.9347350687456</v>
      </c>
      <c r="J92" s="21"/>
      <c r="K92" s="69">
        <v>1474920</v>
      </c>
      <c r="L92" s="21"/>
      <c r="M92" s="65">
        <f>(K92/$BD92)</f>
        <v>111.18884281944968</v>
      </c>
      <c r="N92" s="21"/>
      <c r="O92" s="65">
        <f>IF(M$219,M92/M$219*100,0)</f>
        <v>83.584542384143575</v>
      </c>
      <c r="P92" s="21"/>
      <c r="Q92" s="69">
        <v>304528</v>
      </c>
      <c r="R92" s="21"/>
      <c r="S92" s="69">
        <v>347506</v>
      </c>
      <c r="T92" s="21"/>
      <c r="U92" s="69">
        <v>0</v>
      </c>
      <c r="V92" s="21"/>
      <c r="W92" s="69">
        <v>0</v>
      </c>
      <c r="X92" s="21"/>
      <c r="Y92" s="69">
        <v>0</v>
      </c>
      <c r="Z92" s="21"/>
      <c r="AA92" s="69">
        <v>0</v>
      </c>
      <c r="AB92" s="21"/>
      <c r="AC92" s="21"/>
      <c r="AD92" s="69">
        <v>0</v>
      </c>
      <c r="AE92" s="21"/>
      <c r="AF92" s="69">
        <v>169861</v>
      </c>
      <c r="AG92" s="21"/>
      <c r="AH92" s="70">
        <f>(AF92/$BD92)</f>
        <v>12.805201658499811</v>
      </c>
      <c r="AI92" s="21"/>
      <c r="AJ92" s="70">
        <f>IF(AH$219,AH92/AH$219*100,0)</f>
        <v>145.29790712351164</v>
      </c>
      <c r="AK92" s="21"/>
      <c r="AL92" s="69">
        <f>(E92+K92+AF92)</f>
        <v>2674610</v>
      </c>
      <c r="AM92" s="21"/>
      <c r="AN92" s="69">
        <v>259605</v>
      </c>
      <c r="AO92" s="21"/>
      <c r="AP92" s="65">
        <f>IF($AL92,AN92/$AL92*100,0)</f>
        <v>9.706274933541712</v>
      </c>
      <c r="AQ92" s="21"/>
      <c r="AR92" s="69">
        <v>19565</v>
      </c>
      <c r="AS92" s="21"/>
      <c r="AT92" s="65">
        <f>IF($AL92,AR92/$AL92*100,0)</f>
        <v>0.73150851899903169</v>
      </c>
      <c r="AU92" s="21"/>
      <c r="AV92" s="69">
        <v>0</v>
      </c>
      <c r="AW92" s="21"/>
      <c r="AX92" s="65">
        <f>IF($AL92,AV92/$AL92*100,0)</f>
        <v>0</v>
      </c>
      <c r="AY92" s="21"/>
      <c r="AZ92" s="69">
        <v>0</v>
      </c>
      <c r="BA92" s="21"/>
      <c r="BB92" s="10">
        <v>4</v>
      </c>
      <c r="BC92" s="21"/>
      <c r="BD92" s="96">
        <v>13265</v>
      </c>
      <c r="BE92" s="21"/>
      <c r="BF92" s="96">
        <f>IF(E92,BD92,0)</f>
        <v>13265</v>
      </c>
      <c r="BG92" s="21"/>
      <c r="BH92" s="96">
        <f>IF(K92,BD92,0)</f>
        <v>13265</v>
      </c>
      <c r="BI92" s="21"/>
      <c r="BJ92" s="96">
        <f>IF(AF92,BD92,0)</f>
        <v>13265</v>
      </c>
    </row>
    <row r="93" spans="1:62" ht="8.85" customHeight="1" x14ac:dyDescent="0.3">
      <c r="A93" s="10">
        <v>5</v>
      </c>
      <c r="B93" s="21"/>
      <c r="C93" s="10" t="s">
        <v>129</v>
      </c>
      <c r="D93" s="21"/>
      <c r="E93" s="69">
        <v>129641</v>
      </c>
      <c r="F93" s="21"/>
      <c r="G93" s="65">
        <f>(E93/$BD93)</f>
        <v>4.140958890982847</v>
      </c>
      <c r="H93" s="21"/>
      <c r="I93" s="65">
        <f>IF(G$219,G93/G$219*100,0)</f>
        <v>56.055573791488598</v>
      </c>
      <c r="J93" s="21"/>
      <c r="K93" s="69">
        <v>2946928</v>
      </c>
      <c r="L93" s="21"/>
      <c r="M93" s="65">
        <f>(K93/$BD93)</f>
        <v>94.130002874756443</v>
      </c>
      <c r="N93" s="21"/>
      <c r="O93" s="65">
        <f>IF(M$219,M93/M$219*100,0)</f>
        <v>70.760815702349973</v>
      </c>
      <c r="P93" s="21"/>
      <c r="Q93" s="69">
        <v>370493</v>
      </c>
      <c r="R93" s="21"/>
      <c r="S93" s="69">
        <v>424407</v>
      </c>
      <c r="T93" s="21"/>
      <c r="U93" s="69">
        <v>0</v>
      </c>
      <c r="V93" s="21"/>
      <c r="W93" s="69">
        <v>0</v>
      </c>
      <c r="X93" s="21"/>
      <c r="Y93" s="69">
        <v>0</v>
      </c>
      <c r="Z93" s="21"/>
      <c r="AA93" s="69">
        <v>0</v>
      </c>
      <c r="AB93" s="21"/>
      <c r="AC93" s="21"/>
      <c r="AD93" s="69">
        <v>0</v>
      </c>
      <c r="AE93" s="21"/>
      <c r="AF93" s="69">
        <v>226352</v>
      </c>
      <c r="AG93" s="21"/>
      <c r="AH93" s="70">
        <f>(AF93/$BD93)</f>
        <v>7.2300763407544641</v>
      </c>
      <c r="AI93" s="21"/>
      <c r="AJ93" s="70">
        <f>IF(AH$219,AH93/AH$219*100,0)</f>
        <v>82.038142675990741</v>
      </c>
      <c r="AK93" s="21"/>
      <c r="AL93" s="69">
        <f>(E93+K93+AF93)</f>
        <v>3302921</v>
      </c>
      <c r="AM93" s="21"/>
      <c r="AN93" s="69">
        <v>308994</v>
      </c>
      <c r="AO93" s="21"/>
      <c r="AP93" s="70">
        <f>IF($AL93,AN93/$AL93*100,0)</f>
        <v>9.3551737991916859</v>
      </c>
      <c r="AQ93" s="21"/>
      <c r="AR93" s="69">
        <v>0</v>
      </c>
      <c r="AS93" s="21"/>
      <c r="AT93" s="70">
        <f>IF($AL93,AR93/$AL93*100,0)</f>
        <v>0</v>
      </c>
      <c r="AU93" s="21"/>
      <c r="AV93" s="69">
        <v>0</v>
      </c>
      <c r="AW93" s="21"/>
      <c r="AX93" s="70">
        <f>IF($AL93,AV93/$AL93*100,0)</f>
        <v>0</v>
      </c>
      <c r="AY93" s="21"/>
      <c r="AZ93" s="69">
        <v>102410</v>
      </c>
      <c r="BA93" s="21"/>
      <c r="BB93" s="10">
        <v>5</v>
      </c>
      <c r="BC93" s="21"/>
      <c r="BD93" s="96">
        <v>31307</v>
      </c>
      <c r="BE93" s="21"/>
      <c r="BF93" s="96">
        <f>IF(E93,BD93,0)</f>
        <v>31307</v>
      </c>
      <c r="BG93" s="21"/>
      <c r="BH93" s="96">
        <f>IF(K93,BD93,0)</f>
        <v>31307</v>
      </c>
      <c r="BI93" s="21"/>
      <c r="BJ93" s="96">
        <f>IF(AF93,BD93,0)</f>
        <v>31307</v>
      </c>
    </row>
    <row r="94" spans="1:62"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9"/>
      <c r="BC94" s="21"/>
      <c r="BD94" s="27"/>
      <c r="BE94" s="21"/>
      <c r="BF94" s="21"/>
      <c r="BG94" s="21"/>
      <c r="BH94" s="21"/>
      <c r="BI94" s="21"/>
      <c r="BJ94" s="21"/>
    </row>
    <row r="95" spans="1:62" ht="8.85" customHeight="1" x14ac:dyDescent="0.3">
      <c r="A95" s="10">
        <v>6</v>
      </c>
      <c r="B95" s="21"/>
      <c r="C95" s="10" t="s">
        <v>130</v>
      </c>
      <c r="D95" s="21"/>
      <c r="E95" s="69">
        <v>1284519</v>
      </c>
      <c r="F95" s="21"/>
      <c r="G95" s="65">
        <f>(E95/$BD95)</f>
        <v>79.689745021403311</v>
      </c>
      <c r="H95" s="21"/>
      <c r="I95" s="65">
        <f>IF(G$219,G95/G$219*100,0)</f>
        <v>1078.7487874365108</v>
      </c>
      <c r="J95" s="21"/>
      <c r="K95" s="69">
        <v>1267613</v>
      </c>
      <c r="L95" s="21"/>
      <c r="M95" s="65">
        <f>(K95/$BD95)</f>
        <v>78.640920652645946</v>
      </c>
      <c r="N95" s="21"/>
      <c r="O95" s="65">
        <f>IF(M$219,M95/M$219*100,0)</f>
        <v>59.117130808643935</v>
      </c>
      <c r="P95" s="21"/>
      <c r="Q95" s="69">
        <v>331225</v>
      </c>
      <c r="R95" s="21"/>
      <c r="S95" s="69">
        <v>171919</v>
      </c>
      <c r="T95" s="21"/>
      <c r="U95" s="69">
        <v>0</v>
      </c>
      <c r="V95" s="21"/>
      <c r="W95" s="69">
        <v>0</v>
      </c>
      <c r="X95" s="21"/>
      <c r="Y95" s="69">
        <v>0</v>
      </c>
      <c r="Z95" s="21"/>
      <c r="AA95" s="69">
        <v>0</v>
      </c>
      <c r="AB95" s="21"/>
      <c r="AC95" s="21"/>
      <c r="AD95" s="69">
        <v>0</v>
      </c>
      <c r="AE95" s="21"/>
      <c r="AF95" s="69">
        <v>209270</v>
      </c>
      <c r="AG95" s="21"/>
      <c r="AH95" s="70">
        <f>(AF95/$BD95)</f>
        <v>12.982815311123518</v>
      </c>
      <c r="AI95" s="21"/>
      <c r="AJ95" s="70">
        <f>IF(AH$219,AH95/AH$219*100,0)</f>
        <v>147.31325156642066</v>
      </c>
      <c r="AK95" s="21"/>
      <c r="AL95" s="69">
        <f>(E95+K95+AF95)</f>
        <v>2761402</v>
      </c>
      <c r="AM95" s="21"/>
      <c r="AN95" s="69">
        <v>230581</v>
      </c>
      <c r="AO95" s="21"/>
      <c r="AP95" s="70">
        <f>IF($AL95,AN95/$AL95*100,0)</f>
        <v>8.3501424276508818</v>
      </c>
      <c r="AQ95" s="21"/>
      <c r="AR95" s="69">
        <v>51777</v>
      </c>
      <c r="AS95" s="21"/>
      <c r="AT95" s="70">
        <f>IF($AL95,AR95/$AL95*100,0)</f>
        <v>1.8750258021106672</v>
      </c>
      <c r="AU95" s="21"/>
      <c r="AV95" s="69">
        <v>0</v>
      </c>
      <c r="AW95" s="21"/>
      <c r="AX95" s="70">
        <f>IF($AL95,AV95/$AL95*100,0)</f>
        <v>0</v>
      </c>
      <c r="AY95" s="21"/>
      <c r="AZ95" s="69">
        <v>0</v>
      </c>
      <c r="BA95" s="21"/>
      <c r="BB95" s="10">
        <v>6</v>
      </c>
      <c r="BC95" s="21"/>
      <c r="BD95" s="96">
        <v>16119</v>
      </c>
      <c r="BE95" s="21"/>
      <c r="BF95" s="96">
        <f>IF(E95,BD95,0)</f>
        <v>16119</v>
      </c>
      <c r="BG95" s="21"/>
      <c r="BH95" s="96">
        <f>IF(K95,BD95,0)</f>
        <v>16119</v>
      </c>
      <c r="BI95" s="21"/>
      <c r="BJ95" s="96">
        <f>IF(AF95,BD95,0)</f>
        <v>16119</v>
      </c>
    </row>
    <row r="96" spans="1:62" ht="8.85" customHeight="1" x14ac:dyDescent="0.3">
      <c r="A96" s="10">
        <v>7</v>
      </c>
      <c r="B96" s="21"/>
      <c r="C96" s="10" t="s">
        <v>131</v>
      </c>
      <c r="D96" s="21"/>
      <c r="E96" s="69">
        <v>2039373</v>
      </c>
      <c r="F96" s="21"/>
      <c r="G96" s="65">
        <f>(E96/$BD96)</f>
        <v>8.5457063479758464</v>
      </c>
      <c r="H96" s="21"/>
      <c r="I96" s="65">
        <f>IF(G$219,G96/G$219*100,0)</f>
        <v>115.68201602591976</v>
      </c>
      <c r="J96" s="21"/>
      <c r="K96" s="69">
        <v>47342763</v>
      </c>
      <c r="L96" s="21"/>
      <c r="M96" s="65">
        <f>(K96/$BD96)</f>
        <v>198.38320420041651</v>
      </c>
      <c r="N96" s="21"/>
      <c r="O96" s="65">
        <f>IF(M$219,M96/M$219*100,0)</f>
        <v>149.13159377616404</v>
      </c>
      <c r="P96" s="21"/>
      <c r="Q96" s="69">
        <v>7107029</v>
      </c>
      <c r="R96" s="21"/>
      <c r="S96" s="69">
        <v>8187359</v>
      </c>
      <c r="T96" s="21"/>
      <c r="U96" s="69">
        <v>0</v>
      </c>
      <c r="V96" s="21"/>
      <c r="W96" s="69">
        <v>0</v>
      </c>
      <c r="X96" s="21"/>
      <c r="Y96" s="69">
        <v>0</v>
      </c>
      <c r="Z96" s="21"/>
      <c r="AA96" s="69">
        <v>0</v>
      </c>
      <c r="AB96" s="21"/>
      <c r="AC96" s="21"/>
      <c r="AD96" s="69">
        <v>0</v>
      </c>
      <c r="AE96" s="21"/>
      <c r="AF96" s="69">
        <v>2619824</v>
      </c>
      <c r="AG96" s="21"/>
      <c r="AH96" s="70">
        <f>(AF96/$BD96)</f>
        <v>10.978004802152169</v>
      </c>
      <c r="AI96" s="21"/>
      <c r="AJ96" s="70">
        <f>IF(AH$219,AH96/AH$219*100,0)</f>
        <v>124.56509195900016</v>
      </c>
      <c r="AK96" s="21"/>
      <c r="AL96" s="69">
        <f>(E96+K96+AF96)</f>
        <v>52001960</v>
      </c>
      <c r="AM96" s="21"/>
      <c r="AN96" s="69">
        <v>1101453</v>
      </c>
      <c r="AO96" s="21"/>
      <c r="AP96" s="70">
        <f>IF($AL96,AN96/$AL96*100,0)</f>
        <v>2.1180990101142343</v>
      </c>
      <c r="AQ96" s="21"/>
      <c r="AR96" s="69">
        <v>25527367</v>
      </c>
      <c r="AS96" s="21"/>
      <c r="AT96" s="70">
        <f>IF($AL96,AR96/$AL96*100,0)</f>
        <v>49.08924009787323</v>
      </c>
      <c r="AU96" s="21"/>
      <c r="AV96" s="69">
        <v>0</v>
      </c>
      <c r="AW96" s="21"/>
      <c r="AX96" s="70">
        <f>IF($AL96,AV96/$AL96*100,0)</f>
        <v>0</v>
      </c>
      <c r="AY96" s="21"/>
      <c r="AZ96" s="69">
        <v>4041635</v>
      </c>
      <c r="BA96" s="21"/>
      <c r="BB96" s="10">
        <v>7</v>
      </c>
      <c r="BC96" s="21"/>
      <c r="BD96" s="96">
        <v>238643</v>
      </c>
      <c r="BE96" s="21"/>
      <c r="BF96" s="96">
        <f>IF(E96,BD96,0)</f>
        <v>238643</v>
      </c>
      <c r="BG96" s="21"/>
      <c r="BH96" s="96">
        <f>IF(K96,BD96,0)</f>
        <v>238643</v>
      </c>
      <c r="BI96" s="21"/>
      <c r="BJ96" s="96">
        <f>IF(AF96,BD96,0)</f>
        <v>238643</v>
      </c>
    </row>
    <row r="97" spans="1:62" ht="8.85" customHeight="1" x14ac:dyDescent="0.3">
      <c r="A97" s="10">
        <v>8</v>
      </c>
      <c r="B97" s="21"/>
      <c r="C97" s="10" t="s">
        <v>132</v>
      </c>
      <c r="D97" s="21"/>
      <c r="E97" s="69">
        <v>148091</v>
      </c>
      <c r="F97" s="21"/>
      <c r="G97" s="65">
        <f>(E97/$BD97)</f>
        <v>1.9111721966265309</v>
      </c>
      <c r="H97" s="21"/>
      <c r="I97" s="65">
        <f>IF(G$219,G97/G$219*100,0)</f>
        <v>25.871267239461144</v>
      </c>
      <c r="J97" s="21"/>
      <c r="K97" s="69">
        <v>8821807</v>
      </c>
      <c r="L97" s="21"/>
      <c r="M97" s="65">
        <f>(K97/$BD97)</f>
        <v>113.84886497089835</v>
      </c>
      <c r="N97" s="21"/>
      <c r="O97" s="65">
        <f>IF(M$219,M97/M$219*100,0)</f>
        <v>85.584174079398807</v>
      </c>
      <c r="P97" s="21"/>
      <c r="Q97" s="69">
        <v>1027642</v>
      </c>
      <c r="R97" s="21"/>
      <c r="S97" s="69">
        <v>598447</v>
      </c>
      <c r="T97" s="21"/>
      <c r="U97" s="69">
        <v>0</v>
      </c>
      <c r="V97" s="21"/>
      <c r="W97" s="69">
        <v>0</v>
      </c>
      <c r="X97" s="21"/>
      <c r="Y97" s="69">
        <v>0</v>
      </c>
      <c r="Z97" s="21"/>
      <c r="AA97" s="69">
        <v>0</v>
      </c>
      <c r="AB97" s="21"/>
      <c r="AC97" s="21"/>
      <c r="AD97" s="69">
        <v>0</v>
      </c>
      <c r="AE97" s="21"/>
      <c r="AF97" s="69">
        <v>407508</v>
      </c>
      <c r="AG97" s="21"/>
      <c r="AH97" s="70">
        <f>(AF97/$BD97)</f>
        <v>5.2590499051453792</v>
      </c>
      <c r="AI97" s="21"/>
      <c r="AJ97" s="70">
        <f>IF(AH$219,AH97/AH$219*100,0)</f>
        <v>59.673323783113865</v>
      </c>
      <c r="AK97" s="21"/>
      <c r="AL97" s="69">
        <f>(E97+K97+AF97)</f>
        <v>9377406</v>
      </c>
      <c r="AM97" s="21"/>
      <c r="AN97" s="69">
        <v>452461</v>
      </c>
      <c r="AO97" s="21"/>
      <c r="AP97" s="70">
        <f>IF($AL97,AN97/$AL97*100,0)</f>
        <v>4.8250123754906209</v>
      </c>
      <c r="AQ97" s="21"/>
      <c r="AR97" s="69">
        <v>0</v>
      </c>
      <c r="AS97" s="21"/>
      <c r="AT97" s="70">
        <f>IF($AL97,AR97/$AL97*100,0)</f>
        <v>0</v>
      </c>
      <c r="AU97" s="21"/>
      <c r="AV97" s="69">
        <v>0</v>
      </c>
      <c r="AW97" s="21"/>
      <c r="AX97" s="70">
        <f>IF($AL97,AV97/$AL97*100,0)</f>
        <v>0</v>
      </c>
      <c r="AY97" s="21"/>
      <c r="AZ97" s="69">
        <v>92633</v>
      </c>
      <c r="BA97" s="21"/>
      <c r="BB97" s="10">
        <v>8</v>
      </c>
      <c r="BC97" s="21"/>
      <c r="BD97" s="96">
        <v>77487</v>
      </c>
      <c r="BE97" s="21"/>
      <c r="BF97" s="96">
        <f>IF(E97,BD97,0)</f>
        <v>77487</v>
      </c>
      <c r="BG97" s="21"/>
      <c r="BH97" s="96">
        <f>IF(K97,BD97,0)</f>
        <v>77487</v>
      </c>
      <c r="BI97" s="21"/>
      <c r="BJ97" s="96">
        <f>IF(AF97,BD97,0)</f>
        <v>77487</v>
      </c>
    </row>
    <row r="98" spans="1:62" ht="8.85" customHeight="1" x14ac:dyDescent="0.3">
      <c r="A98" s="10">
        <v>9</v>
      </c>
      <c r="B98" s="21"/>
      <c r="C98" s="10" t="s">
        <v>133</v>
      </c>
      <c r="D98" s="21"/>
      <c r="E98" s="69">
        <v>155555</v>
      </c>
      <c r="F98" s="21"/>
      <c r="G98" s="65">
        <f>(E98/$BD98)</f>
        <v>36.957709669755289</v>
      </c>
      <c r="H98" s="21"/>
      <c r="I98" s="65">
        <f>IF(G$219,G98/G$219*100,0)</f>
        <v>500.29127941081049</v>
      </c>
      <c r="J98" s="21"/>
      <c r="K98" s="69">
        <v>972444</v>
      </c>
      <c r="L98" s="21"/>
      <c r="M98" s="65">
        <f>(K98/$BD98)</f>
        <v>231.03920171062009</v>
      </c>
      <c r="N98" s="21"/>
      <c r="O98" s="65">
        <f>IF(M$219,M98/M$219*100,0)</f>
        <v>173.68024936762808</v>
      </c>
      <c r="P98" s="21"/>
      <c r="Q98" s="69">
        <v>226221</v>
      </c>
      <c r="R98" s="21"/>
      <c r="S98" s="69">
        <v>256493</v>
      </c>
      <c r="T98" s="21"/>
      <c r="U98" s="69">
        <v>0</v>
      </c>
      <c r="V98" s="21"/>
      <c r="W98" s="69">
        <v>0</v>
      </c>
      <c r="X98" s="21"/>
      <c r="Y98" s="69">
        <v>0</v>
      </c>
      <c r="Z98" s="21"/>
      <c r="AA98" s="69">
        <v>0</v>
      </c>
      <c r="AB98" s="21"/>
      <c r="AC98" s="21"/>
      <c r="AD98" s="69">
        <v>0</v>
      </c>
      <c r="AE98" s="21"/>
      <c r="AF98" s="69">
        <v>149359</v>
      </c>
      <c r="AG98" s="21"/>
      <c r="AH98" s="70">
        <f>(AF98/$BD98)</f>
        <v>35.485626039439296</v>
      </c>
      <c r="AI98" s="21"/>
      <c r="AJ98" s="70">
        <f>IF(AH$219,AH98/AH$219*100,0)</f>
        <v>402.64787185726868</v>
      </c>
      <c r="AK98" s="21"/>
      <c r="AL98" s="69">
        <f>(E98+K98+AF98)</f>
        <v>1277358</v>
      </c>
      <c r="AM98" s="21"/>
      <c r="AN98" s="69">
        <v>193831</v>
      </c>
      <c r="AO98" s="21"/>
      <c r="AP98" s="70">
        <f>IF($AL98,AN98/$AL98*100,0)</f>
        <v>15.174367718368694</v>
      </c>
      <c r="AQ98" s="21"/>
      <c r="AR98" s="69">
        <v>25273</v>
      </c>
      <c r="AS98" s="21"/>
      <c r="AT98" s="70">
        <f>IF($AL98,AR98/$AL98*100,0)</f>
        <v>1.9785369489211324</v>
      </c>
      <c r="AU98" s="21"/>
      <c r="AV98" s="69">
        <v>0</v>
      </c>
      <c r="AW98" s="21"/>
      <c r="AX98" s="70">
        <f>IF($AL98,AV98/$AL98*100,0)</f>
        <v>0</v>
      </c>
      <c r="AY98" s="21"/>
      <c r="AZ98" s="69">
        <v>29298</v>
      </c>
      <c r="BA98" s="21"/>
      <c r="BB98" s="10">
        <v>9</v>
      </c>
      <c r="BC98" s="21"/>
      <c r="BD98" s="96">
        <v>4209</v>
      </c>
      <c r="BE98" s="21"/>
      <c r="BF98" s="96">
        <f>IF(E98,BD98,0)</f>
        <v>4209</v>
      </c>
      <c r="BG98" s="21"/>
      <c r="BH98" s="96">
        <f>IF(K98,BD98,0)</f>
        <v>4209</v>
      </c>
      <c r="BI98" s="21"/>
      <c r="BJ98" s="96">
        <f>IF(AF98,BD98,0)</f>
        <v>4209</v>
      </c>
    </row>
    <row r="99" spans="1:62" ht="8.85" customHeight="1" x14ac:dyDescent="0.3">
      <c r="A99" s="10">
        <v>10</v>
      </c>
      <c r="B99" s="21"/>
      <c r="C99" s="10" t="s">
        <v>134</v>
      </c>
      <c r="D99" s="21"/>
      <c r="E99" s="69">
        <v>133752</v>
      </c>
      <c r="F99" s="21"/>
      <c r="G99" s="65">
        <f>(E99/$BD99)</f>
        <v>1.6832196521607812</v>
      </c>
      <c r="H99" s="21"/>
      <c r="I99" s="65">
        <f>IF(G$219,G99/G$219*100,0)</f>
        <v>22.785505942703956</v>
      </c>
      <c r="J99" s="21"/>
      <c r="K99" s="69">
        <v>13459425</v>
      </c>
      <c r="L99" s="21"/>
      <c r="M99" s="65">
        <f>(K99/$BD99)</f>
        <v>169.38190581661675</v>
      </c>
      <c r="N99" s="21"/>
      <c r="O99" s="65">
        <f>IF(M$219,M99/M$219*100,0)</f>
        <v>127.33030335449705</v>
      </c>
      <c r="P99" s="21"/>
      <c r="Q99" s="69">
        <v>606136</v>
      </c>
      <c r="R99" s="21"/>
      <c r="S99" s="69">
        <v>751926</v>
      </c>
      <c r="T99" s="21"/>
      <c r="U99" s="69">
        <v>0</v>
      </c>
      <c r="V99" s="21"/>
      <c r="W99" s="69">
        <v>0</v>
      </c>
      <c r="X99" s="21"/>
      <c r="Y99" s="69">
        <v>0</v>
      </c>
      <c r="Z99" s="21"/>
      <c r="AA99" s="69">
        <v>0</v>
      </c>
      <c r="AB99" s="21"/>
      <c r="AC99" s="21"/>
      <c r="AD99" s="69">
        <v>0</v>
      </c>
      <c r="AE99" s="21"/>
      <c r="AF99" s="69">
        <v>495104</v>
      </c>
      <c r="AG99" s="21"/>
      <c r="AH99" s="70">
        <f>(AF99/$BD99)</f>
        <v>6.2307014673680499</v>
      </c>
      <c r="AI99" s="21"/>
      <c r="AJ99" s="70">
        <f>IF(AH$219,AH99/AH$219*100,0)</f>
        <v>70.698447963843421</v>
      </c>
      <c r="AK99" s="21"/>
      <c r="AL99" s="69">
        <f>(E99+K99+AF99)</f>
        <v>14088281</v>
      </c>
      <c r="AM99" s="21"/>
      <c r="AN99" s="69">
        <v>538983</v>
      </c>
      <c r="AO99" s="21"/>
      <c r="AP99" s="70">
        <f>IF($AL99,AN99/$AL99*100,0)</f>
        <v>3.8257541853402839</v>
      </c>
      <c r="AQ99" s="21"/>
      <c r="AR99" s="69">
        <v>0</v>
      </c>
      <c r="AS99" s="21"/>
      <c r="AT99" s="70">
        <f>IF($AL99,AR99/$AL99*100,0)</f>
        <v>0</v>
      </c>
      <c r="AU99" s="21"/>
      <c r="AV99" s="69">
        <v>0</v>
      </c>
      <c r="AW99" s="21"/>
      <c r="AX99" s="70">
        <f>IF($AL99,AV99/$AL99*100,0)</f>
        <v>0</v>
      </c>
      <c r="AY99" s="21"/>
      <c r="AZ99" s="69">
        <v>0</v>
      </c>
      <c r="BA99" s="21"/>
      <c r="BB99" s="10">
        <v>10</v>
      </c>
      <c r="BC99" s="21"/>
      <c r="BD99" s="96">
        <v>79462</v>
      </c>
      <c r="BE99" s="21"/>
      <c r="BF99" s="96">
        <f>IF(E99,BD99,0)</f>
        <v>79462</v>
      </c>
      <c r="BG99" s="21"/>
      <c r="BH99" s="96">
        <f>IF(K99,BD99,0)</f>
        <v>79462</v>
      </c>
      <c r="BI99" s="21"/>
      <c r="BJ99" s="96">
        <f>IF(AF99,BD99,0)</f>
        <v>79462</v>
      </c>
    </row>
    <row r="100" spans="1:62"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9"/>
      <c r="BC100" s="21"/>
      <c r="BD100" s="27"/>
      <c r="BE100" s="21"/>
      <c r="BF100" s="21"/>
      <c r="BG100" s="21"/>
      <c r="BH100" s="21"/>
      <c r="BI100" s="21"/>
      <c r="BJ100" s="21"/>
    </row>
    <row r="101" spans="1:62" ht="8.85" customHeight="1" x14ac:dyDescent="0.3">
      <c r="A101" s="10">
        <v>11</v>
      </c>
      <c r="B101" s="21"/>
      <c r="C101" s="10" t="s">
        <v>135</v>
      </c>
      <c r="D101" s="21"/>
      <c r="E101" s="69">
        <v>56163</v>
      </c>
      <c r="F101" s="21"/>
      <c r="G101" s="65">
        <f>(E101/$BD101)</f>
        <v>8.9574162679425839</v>
      </c>
      <c r="H101" s="21"/>
      <c r="I101" s="65">
        <f>IF(G$219,G101/G$219*100,0)</f>
        <v>121.25527487899322</v>
      </c>
      <c r="J101" s="21"/>
      <c r="K101" s="69">
        <v>960488</v>
      </c>
      <c r="L101" s="21"/>
      <c r="M101" s="65">
        <f>(K101/$BD101)</f>
        <v>153.18787878787879</v>
      </c>
      <c r="N101" s="21"/>
      <c r="O101" s="65">
        <f>IF(M$219,M101/M$219*100,0)</f>
        <v>115.15668679162422</v>
      </c>
      <c r="P101" s="21"/>
      <c r="Q101" s="69">
        <v>225094</v>
      </c>
      <c r="R101" s="21"/>
      <c r="S101" s="69">
        <v>211475</v>
      </c>
      <c r="T101" s="21"/>
      <c r="U101" s="69">
        <v>0</v>
      </c>
      <c r="V101" s="21"/>
      <c r="W101" s="69">
        <v>0</v>
      </c>
      <c r="X101" s="21"/>
      <c r="Y101" s="69">
        <v>0</v>
      </c>
      <c r="Z101" s="21"/>
      <c r="AA101" s="69">
        <v>0</v>
      </c>
      <c r="AB101" s="21"/>
      <c r="AC101" s="21"/>
      <c r="AD101" s="69">
        <v>0</v>
      </c>
      <c r="AE101" s="21"/>
      <c r="AF101" s="69">
        <v>152651</v>
      </c>
      <c r="AG101" s="21"/>
      <c r="AH101" s="70">
        <f>(AF101/$BD101)</f>
        <v>24.346251993620413</v>
      </c>
      <c r="AI101" s="21"/>
      <c r="AJ101" s="70">
        <f>IF(AH$219,AH101/AH$219*100,0)</f>
        <v>276.25175731821298</v>
      </c>
      <c r="AK101" s="21"/>
      <c r="AL101" s="69">
        <f>(E101+K101+AF101)</f>
        <v>1169302</v>
      </c>
      <c r="AM101" s="21"/>
      <c r="AN101" s="69">
        <v>193022</v>
      </c>
      <c r="AO101" s="21"/>
      <c r="AP101" s="70">
        <f>IF($AL101,AN101/$AL101*100,0)</f>
        <v>16.50745487478855</v>
      </c>
      <c r="AQ101" s="21"/>
      <c r="AR101" s="69">
        <v>0</v>
      </c>
      <c r="AS101" s="21"/>
      <c r="AT101" s="70">
        <f>IF($AL101,AR101/$AL101*100,0)</f>
        <v>0</v>
      </c>
      <c r="AU101" s="21"/>
      <c r="AV101" s="69">
        <v>0</v>
      </c>
      <c r="AW101" s="21"/>
      <c r="AX101" s="70">
        <f>IF($AL101,AV101/$AL101*100,0)</f>
        <v>0</v>
      </c>
      <c r="AY101" s="21"/>
      <c r="AZ101" s="69">
        <v>0</v>
      </c>
      <c r="BA101" s="21"/>
      <c r="BB101" s="10">
        <v>11</v>
      </c>
      <c r="BC101" s="21"/>
      <c r="BD101" s="96">
        <v>6270</v>
      </c>
      <c r="BE101" s="21"/>
      <c r="BF101" s="96">
        <f>IF(E101,BD101,0)</f>
        <v>6270</v>
      </c>
      <c r="BG101" s="21"/>
      <c r="BH101" s="96">
        <f>IF(K101,BD101,0)</f>
        <v>6270</v>
      </c>
      <c r="BI101" s="21"/>
      <c r="BJ101" s="96">
        <f>IF(AF101,BD101,0)</f>
        <v>6270</v>
      </c>
    </row>
    <row r="102" spans="1:62" ht="8.85" customHeight="1" x14ac:dyDescent="0.3">
      <c r="A102" s="10">
        <v>12</v>
      </c>
      <c r="B102" s="21"/>
      <c r="C102" s="10" t="s">
        <v>136</v>
      </c>
      <c r="D102" s="21"/>
      <c r="E102" s="69">
        <v>233910</v>
      </c>
      <c r="F102" s="21"/>
      <c r="G102" s="65">
        <f>(E102/$BD102)</f>
        <v>6.9624360042862241</v>
      </c>
      <c r="H102" s="21"/>
      <c r="I102" s="65">
        <f>IF(G$219,G102/G$219*100,0)</f>
        <v>94.249509710575907</v>
      </c>
      <c r="J102" s="21"/>
      <c r="K102" s="69">
        <v>3401625</v>
      </c>
      <c r="L102" s="21"/>
      <c r="M102" s="65">
        <f>(K102/$BD102)</f>
        <v>101.25089296344802</v>
      </c>
      <c r="N102" s="21"/>
      <c r="O102" s="65">
        <f>IF(M$219,M102/M$219*100,0)</f>
        <v>76.113837861214932</v>
      </c>
      <c r="P102" s="21"/>
      <c r="Q102" s="69">
        <v>418138</v>
      </c>
      <c r="R102" s="21"/>
      <c r="S102" s="69">
        <v>501980</v>
      </c>
      <c r="T102" s="21"/>
      <c r="U102" s="69">
        <v>0</v>
      </c>
      <c r="V102" s="21"/>
      <c r="W102" s="69">
        <v>0</v>
      </c>
      <c r="X102" s="21"/>
      <c r="Y102" s="69">
        <v>0</v>
      </c>
      <c r="Z102" s="21"/>
      <c r="AA102" s="69">
        <v>0</v>
      </c>
      <c r="AB102" s="21"/>
      <c r="AC102" s="21"/>
      <c r="AD102" s="69">
        <v>0</v>
      </c>
      <c r="AE102" s="21"/>
      <c r="AF102" s="69">
        <v>354794</v>
      </c>
      <c r="AG102" s="21"/>
      <c r="AH102" s="70">
        <f>(AF102/$BD102)</f>
        <v>10.560602452672937</v>
      </c>
      <c r="AI102" s="21"/>
      <c r="AJ102" s="70">
        <f>IF(AH$219,AH102/AH$219*100,0)</f>
        <v>119.8289160341554</v>
      </c>
      <c r="AK102" s="21"/>
      <c r="AL102" s="69">
        <f>(E102+K102+AF102)</f>
        <v>3990329</v>
      </c>
      <c r="AM102" s="21"/>
      <c r="AN102" s="69">
        <v>288837</v>
      </c>
      <c r="AO102" s="21"/>
      <c r="AP102" s="70">
        <f>IF($AL102,AN102/$AL102*100,0)</f>
        <v>7.2384257037452295</v>
      </c>
      <c r="AQ102" s="21"/>
      <c r="AR102" s="69">
        <v>0</v>
      </c>
      <c r="AS102" s="21"/>
      <c r="AT102" s="70">
        <f>IF($AL102,AR102/$AL102*100,0)</f>
        <v>0</v>
      </c>
      <c r="AU102" s="21"/>
      <c r="AV102" s="69">
        <v>0</v>
      </c>
      <c r="AW102" s="21"/>
      <c r="AX102" s="70">
        <f>IF($AL102,AV102/$AL102*100,0)</f>
        <v>0</v>
      </c>
      <c r="AY102" s="21"/>
      <c r="AZ102" s="69">
        <v>264</v>
      </c>
      <c r="BA102" s="21"/>
      <c r="BB102" s="10">
        <v>12</v>
      </c>
      <c r="BC102" s="21"/>
      <c r="BD102" s="96">
        <v>33596</v>
      </c>
      <c r="BE102" s="21"/>
      <c r="BF102" s="96">
        <f>IF(E102,BD102,0)</f>
        <v>33596</v>
      </c>
      <c r="BG102" s="21"/>
      <c r="BH102" s="96">
        <f>IF(K102,BD102,0)</f>
        <v>33596</v>
      </c>
      <c r="BI102" s="21"/>
      <c r="BJ102" s="96">
        <f>IF(AF102,BD102,0)</f>
        <v>33596</v>
      </c>
    </row>
    <row r="103" spans="1:62" ht="8.85" customHeight="1" x14ac:dyDescent="0.3">
      <c r="A103" s="10">
        <v>13</v>
      </c>
      <c r="B103" s="21"/>
      <c r="C103" s="10" t="s">
        <v>137</v>
      </c>
      <c r="D103" s="21"/>
      <c r="E103" s="69">
        <v>662314</v>
      </c>
      <c r="F103" s="21"/>
      <c r="G103" s="65">
        <f>(E103/$BD103)</f>
        <v>41.789008770269419</v>
      </c>
      <c r="H103" s="21"/>
      <c r="I103" s="65">
        <f>IF(G$219,G103/G$219*100,0)</f>
        <v>565.69189080720696</v>
      </c>
      <c r="J103" s="21"/>
      <c r="K103" s="69">
        <v>1431364</v>
      </c>
      <c r="L103" s="21"/>
      <c r="M103" s="65">
        <f>(K103/$BD103)</f>
        <v>90.312574925862833</v>
      </c>
      <c r="N103" s="21"/>
      <c r="O103" s="65">
        <f>IF(M$219,M103/M$219*100,0)</f>
        <v>67.89112158465116</v>
      </c>
      <c r="P103" s="21"/>
      <c r="Q103" s="69">
        <v>221395</v>
      </c>
      <c r="R103" s="21"/>
      <c r="S103" s="69">
        <v>248598</v>
      </c>
      <c r="T103" s="21"/>
      <c r="U103" s="69">
        <v>0</v>
      </c>
      <c r="V103" s="21"/>
      <c r="W103" s="69">
        <v>0</v>
      </c>
      <c r="X103" s="21"/>
      <c r="Y103" s="69">
        <v>0</v>
      </c>
      <c r="Z103" s="21"/>
      <c r="AA103" s="69">
        <v>0</v>
      </c>
      <c r="AB103" s="21"/>
      <c r="AC103" s="21"/>
      <c r="AD103" s="69">
        <v>0</v>
      </c>
      <c r="AE103" s="21"/>
      <c r="AF103" s="69">
        <v>215185</v>
      </c>
      <c r="AG103" s="21"/>
      <c r="AH103" s="70">
        <f>(AF103/$BD103)</f>
        <v>13.577197299514165</v>
      </c>
      <c r="AI103" s="21"/>
      <c r="AJ103" s="70">
        <f>IF(AH$219,AH103/AH$219*100,0)</f>
        <v>154.0575779150609</v>
      </c>
      <c r="AK103" s="21"/>
      <c r="AL103" s="69">
        <f>(E103+K103+AF103)</f>
        <v>2308863</v>
      </c>
      <c r="AM103" s="21"/>
      <c r="AN103" s="69">
        <v>311801</v>
      </c>
      <c r="AO103" s="21"/>
      <c r="AP103" s="70">
        <f>IF($AL103,AN103/$AL103*100,0)</f>
        <v>13.504525820717816</v>
      </c>
      <c r="AQ103" s="21"/>
      <c r="AR103" s="69">
        <v>0</v>
      </c>
      <c r="AS103" s="21"/>
      <c r="AT103" s="70">
        <f>IF($AL103,AR103/$AL103*100,0)</f>
        <v>0</v>
      </c>
      <c r="AU103" s="21"/>
      <c r="AV103" s="69">
        <v>0</v>
      </c>
      <c r="AW103" s="21"/>
      <c r="AX103" s="70">
        <f>IF($AL103,AV103/$AL103*100,0)</f>
        <v>0</v>
      </c>
      <c r="AY103" s="21"/>
      <c r="AZ103" s="69">
        <v>0</v>
      </c>
      <c r="BA103" s="21"/>
      <c r="BB103" s="10">
        <v>13</v>
      </c>
      <c r="BC103" s="21"/>
      <c r="BD103" s="96">
        <v>15849</v>
      </c>
      <c r="BE103" s="21"/>
      <c r="BF103" s="96">
        <f>IF(E103,BD103,0)</f>
        <v>15849</v>
      </c>
      <c r="BG103" s="21"/>
      <c r="BH103" s="96">
        <f>IF(K103,BD103,0)</f>
        <v>15849</v>
      </c>
      <c r="BI103" s="21"/>
      <c r="BJ103" s="96">
        <f>IF(AF103,BD103,0)</f>
        <v>15849</v>
      </c>
    </row>
    <row r="104" spans="1:62" ht="8.85" customHeight="1" x14ac:dyDescent="0.3">
      <c r="A104" s="10">
        <v>14</v>
      </c>
      <c r="B104" s="21"/>
      <c r="C104" s="10" t="s">
        <v>138</v>
      </c>
      <c r="D104" s="21"/>
      <c r="E104" s="69">
        <v>256427</v>
      </c>
      <c r="F104" s="21"/>
      <c r="G104" s="65">
        <f>(E104/$BD104)</f>
        <v>12.59774011299435</v>
      </c>
      <c r="H104" s="21"/>
      <c r="I104" s="65">
        <f>IF(G$219,G104/G$219*100,0)</f>
        <v>170.53382298667111</v>
      </c>
      <c r="J104" s="21"/>
      <c r="K104" s="69">
        <v>1707590</v>
      </c>
      <c r="L104" s="21"/>
      <c r="M104" s="65">
        <f>(K104/$BD104)</f>
        <v>83.890444608204376</v>
      </c>
      <c r="N104" s="21"/>
      <c r="O104" s="65">
        <f>IF(M$219,M104/M$219*100,0)</f>
        <v>63.063381587352438</v>
      </c>
      <c r="P104" s="21"/>
      <c r="Q104" s="69">
        <v>368214</v>
      </c>
      <c r="R104" s="21"/>
      <c r="S104" s="69">
        <v>482149</v>
      </c>
      <c r="T104" s="21"/>
      <c r="U104" s="69">
        <v>0</v>
      </c>
      <c r="V104" s="21"/>
      <c r="W104" s="69">
        <v>0</v>
      </c>
      <c r="X104" s="21"/>
      <c r="Y104" s="69">
        <v>0</v>
      </c>
      <c r="Z104" s="21"/>
      <c r="AA104" s="69">
        <v>0</v>
      </c>
      <c r="AB104" s="21"/>
      <c r="AC104" s="21"/>
      <c r="AD104" s="69">
        <v>0</v>
      </c>
      <c r="AE104" s="21"/>
      <c r="AF104" s="69">
        <v>304856</v>
      </c>
      <c r="AG104" s="21"/>
      <c r="AH104" s="70">
        <f>(AF104/$BD104)</f>
        <v>14.97695897813805</v>
      </c>
      <c r="AI104" s="21"/>
      <c r="AJ104" s="70">
        <f>IF(AH$219,AH104/AH$219*100,0)</f>
        <v>169.94037678068779</v>
      </c>
      <c r="AK104" s="21"/>
      <c r="AL104" s="69">
        <f>(E104+K104+AF104)</f>
        <v>2268873</v>
      </c>
      <c r="AM104" s="21"/>
      <c r="AN104" s="69">
        <v>315125</v>
      </c>
      <c r="AO104" s="21"/>
      <c r="AP104" s="70">
        <f>IF($AL104,AN104/$AL104*100,0)</f>
        <v>13.889054169184437</v>
      </c>
      <c r="AQ104" s="21"/>
      <c r="AR104" s="69">
        <v>0</v>
      </c>
      <c r="AS104" s="21"/>
      <c r="AT104" s="70">
        <f>IF($AL104,AR104/$AL104*100,0)</f>
        <v>0</v>
      </c>
      <c r="AU104" s="21"/>
      <c r="AV104" s="69">
        <v>0</v>
      </c>
      <c r="AW104" s="21"/>
      <c r="AX104" s="70">
        <f>IF($AL104,AV104/$AL104*100,0)</f>
        <v>0</v>
      </c>
      <c r="AY104" s="21"/>
      <c r="AZ104" s="69">
        <v>10202</v>
      </c>
      <c r="BA104" s="21"/>
      <c r="BB104" s="10">
        <v>14</v>
      </c>
      <c r="BC104" s="21"/>
      <c r="BD104" s="96">
        <v>20355</v>
      </c>
      <c r="BE104" s="21"/>
      <c r="BF104" s="96">
        <f>IF(E104,BD104,0)</f>
        <v>20355</v>
      </c>
      <c r="BG104" s="21"/>
      <c r="BH104" s="96">
        <f>IF(K104,BD104,0)</f>
        <v>20355</v>
      </c>
      <c r="BI104" s="21"/>
      <c r="BJ104" s="96">
        <f>IF(AF104,BD104,0)</f>
        <v>20355</v>
      </c>
    </row>
    <row r="105" spans="1:62" ht="8.85" customHeight="1" x14ac:dyDescent="0.3">
      <c r="A105" s="10">
        <v>15</v>
      </c>
      <c r="B105" s="21"/>
      <c r="C105" s="10" t="s">
        <v>139</v>
      </c>
      <c r="D105" s="21"/>
      <c r="E105" s="69">
        <v>460904</v>
      </c>
      <c r="F105" s="21"/>
      <c r="G105" s="65">
        <f>(E105/$BD105)</f>
        <v>27.395625297194485</v>
      </c>
      <c r="H105" s="21"/>
      <c r="I105" s="65">
        <f>IF(G$219,G105/G$219*100,0)</f>
        <v>370.85069807258282</v>
      </c>
      <c r="J105" s="21"/>
      <c r="K105" s="69">
        <v>1655813</v>
      </c>
      <c r="L105" s="21"/>
      <c r="M105" s="65">
        <f>(K105/$BD105)</f>
        <v>98.419698050404179</v>
      </c>
      <c r="N105" s="21"/>
      <c r="O105" s="65">
        <f>IF(M$219,M105/M$219*100,0)</f>
        <v>73.985529613674743</v>
      </c>
      <c r="P105" s="21"/>
      <c r="Q105" s="69">
        <v>283304</v>
      </c>
      <c r="R105" s="21"/>
      <c r="S105" s="69">
        <v>325204</v>
      </c>
      <c r="T105" s="21"/>
      <c r="U105" s="69">
        <v>0</v>
      </c>
      <c r="V105" s="21"/>
      <c r="W105" s="69">
        <v>0</v>
      </c>
      <c r="X105" s="21"/>
      <c r="Y105" s="69">
        <v>0</v>
      </c>
      <c r="Z105" s="21"/>
      <c r="AA105" s="69">
        <v>0</v>
      </c>
      <c r="AB105" s="21"/>
      <c r="AC105" s="21"/>
      <c r="AD105" s="69">
        <v>0</v>
      </c>
      <c r="AE105" s="21"/>
      <c r="AF105" s="69">
        <v>204617</v>
      </c>
      <c r="AG105" s="21"/>
      <c r="AH105" s="70">
        <f>(AF105/$BD105)</f>
        <v>12.162208749405611</v>
      </c>
      <c r="AI105" s="21"/>
      <c r="AJ105" s="70">
        <f>IF(AH$219,AH105/AH$219*100,0)</f>
        <v>138.0020029684504</v>
      </c>
      <c r="AK105" s="21"/>
      <c r="AL105" s="69">
        <f>(E105+K105+AF105)</f>
        <v>2321334</v>
      </c>
      <c r="AM105" s="21"/>
      <c r="AN105" s="69">
        <v>204191</v>
      </c>
      <c r="AO105" s="21"/>
      <c r="AP105" s="70">
        <f>IF($AL105,AN105/$AL105*100,0)</f>
        <v>8.7962783468471137</v>
      </c>
      <c r="AQ105" s="21"/>
      <c r="AR105" s="69">
        <v>0</v>
      </c>
      <c r="AS105" s="21"/>
      <c r="AT105" s="70">
        <f>IF($AL105,AR105/$AL105*100,0)</f>
        <v>0</v>
      </c>
      <c r="AU105" s="21"/>
      <c r="AV105" s="69">
        <v>0</v>
      </c>
      <c r="AW105" s="21"/>
      <c r="AX105" s="70">
        <f>IF($AL105,AV105/$AL105*100,0)</f>
        <v>0</v>
      </c>
      <c r="AY105" s="21"/>
      <c r="AZ105" s="69">
        <v>0</v>
      </c>
      <c r="BA105" s="21"/>
      <c r="BB105" s="10">
        <v>15</v>
      </c>
      <c r="BC105" s="21"/>
      <c r="BD105" s="96">
        <v>16824</v>
      </c>
      <c r="BE105" s="21"/>
      <c r="BF105" s="96">
        <f>IF(E105,BD105,0)</f>
        <v>16824</v>
      </c>
      <c r="BG105" s="21"/>
      <c r="BH105" s="96">
        <f>IF(K105,BD105,0)</f>
        <v>16824</v>
      </c>
      <c r="BI105" s="21"/>
      <c r="BJ105" s="96">
        <f>IF(AF105,BD105,0)</f>
        <v>16824</v>
      </c>
    </row>
    <row r="106" spans="1:62"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9"/>
      <c r="BC106" s="21"/>
      <c r="BD106" s="27"/>
      <c r="BE106" s="21"/>
      <c r="BF106" s="21"/>
      <c r="BG106" s="21"/>
      <c r="BH106" s="21"/>
      <c r="BI106" s="21"/>
      <c r="BJ106" s="21"/>
    </row>
    <row r="107" spans="1:62" ht="8.85" customHeight="1" x14ac:dyDescent="0.3">
      <c r="A107" s="10">
        <v>16</v>
      </c>
      <c r="B107" s="21"/>
      <c r="C107" s="10" t="s">
        <v>140</v>
      </c>
      <c r="D107" s="21"/>
      <c r="E107" s="69">
        <v>76606</v>
      </c>
      <c r="F107" s="21"/>
      <c r="G107" s="65">
        <f>(E107/$BD107)</f>
        <v>1.3754309106578568</v>
      </c>
      <c r="H107" s="21"/>
      <c r="I107" s="65">
        <f>IF(G$219,G107/G$219*100,0)</f>
        <v>18.61901335832296</v>
      </c>
      <c r="J107" s="21"/>
      <c r="K107" s="69">
        <v>6020948</v>
      </c>
      <c r="L107" s="21"/>
      <c r="M107" s="65">
        <f>(K107/$BD107)</f>
        <v>108.10377765010054</v>
      </c>
      <c r="N107" s="21"/>
      <c r="O107" s="65">
        <f>IF(M$219,M107/M$219*100,0)</f>
        <v>81.265390984897238</v>
      </c>
      <c r="P107" s="21"/>
      <c r="Q107" s="69">
        <v>373292</v>
      </c>
      <c r="R107" s="21"/>
      <c r="S107" s="69">
        <v>580132</v>
      </c>
      <c r="T107" s="21"/>
      <c r="U107" s="69">
        <v>0</v>
      </c>
      <c r="V107" s="21"/>
      <c r="W107" s="69">
        <v>0</v>
      </c>
      <c r="X107" s="21"/>
      <c r="Y107" s="69">
        <v>0</v>
      </c>
      <c r="Z107" s="21"/>
      <c r="AA107" s="69">
        <v>0</v>
      </c>
      <c r="AB107" s="21"/>
      <c r="AC107" s="21"/>
      <c r="AD107" s="69">
        <v>0</v>
      </c>
      <c r="AE107" s="21"/>
      <c r="AF107" s="69">
        <v>384313</v>
      </c>
      <c r="AG107" s="21"/>
      <c r="AH107" s="70">
        <f>(AF107/$BD107)</f>
        <v>6.9001903188738867</v>
      </c>
      <c r="AI107" s="21"/>
      <c r="AJ107" s="70">
        <f>IF(AH$219,AH107/AH$219*100,0)</f>
        <v>78.294995957427915</v>
      </c>
      <c r="AK107" s="21"/>
      <c r="AL107" s="69">
        <f>(E107+K107+AF107)</f>
        <v>6481867</v>
      </c>
      <c r="AM107" s="21"/>
      <c r="AN107" s="69">
        <v>448342</v>
      </c>
      <c r="AO107" s="21"/>
      <c r="AP107" s="70">
        <f>IF($AL107,AN107/$AL107*100,0)</f>
        <v>6.9168651562890755</v>
      </c>
      <c r="AQ107" s="21"/>
      <c r="AR107" s="69">
        <v>0</v>
      </c>
      <c r="AS107" s="21"/>
      <c r="AT107" s="70">
        <f>IF($AL107,AR107/$AL107*100,0)</f>
        <v>0</v>
      </c>
      <c r="AU107" s="21"/>
      <c r="AV107" s="69">
        <v>0</v>
      </c>
      <c r="AW107" s="21"/>
      <c r="AX107" s="70">
        <f>IF($AL107,AV107/$AL107*100,0)</f>
        <v>0</v>
      </c>
      <c r="AY107" s="21"/>
      <c r="AZ107" s="69">
        <v>408194</v>
      </c>
      <c r="BA107" s="21"/>
      <c r="BB107" s="10">
        <v>16</v>
      </c>
      <c r="BC107" s="21"/>
      <c r="BD107" s="96">
        <v>55696</v>
      </c>
      <c r="BE107" s="21"/>
      <c r="BF107" s="96">
        <f>IF(E107,BD107,0)</f>
        <v>55696</v>
      </c>
      <c r="BG107" s="21"/>
      <c r="BH107" s="96">
        <f>IF(K107,BD107,0)</f>
        <v>55696</v>
      </c>
      <c r="BI107" s="21"/>
      <c r="BJ107" s="96">
        <f>IF(AF107,BD107,0)</f>
        <v>55696</v>
      </c>
    </row>
    <row r="108" spans="1:62" ht="8.85" customHeight="1" x14ac:dyDescent="0.3">
      <c r="A108" s="10">
        <v>17</v>
      </c>
      <c r="B108" s="21"/>
      <c r="C108" s="10" t="s">
        <v>141</v>
      </c>
      <c r="D108" s="21"/>
      <c r="E108" s="69">
        <v>238361</v>
      </c>
      <c r="F108" s="21"/>
      <c r="G108" s="65">
        <f>(E108/$BD108)</f>
        <v>7.7171949363810013</v>
      </c>
      <c r="H108" s="21"/>
      <c r="I108" s="65">
        <f>IF(G$219,G108/G$219*100,0)</f>
        <v>104.46657443559715</v>
      </c>
      <c r="J108" s="21"/>
      <c r="K108" s="69">
        <v>4178785</v>
      </c>
      <c r="L108" s="21"/>
      <c r="M108" s="65">
        <f>(K108/$BD108)</f>
        <v>135.29267976818727</v>
      </c>
      <c r="N108" s="21"/>
      <c r="O108" s="65">
        <f>IF(M$219,M108/M$219*100,0)</f>
        <v>101.70423973843444</v>
      </c>
      <c r="P108" s="21"/>
      <c r="Q108" s="69">
        <v>829134</v>
      </c>
      <c r="R108" s="21"/>
      <c r="S108" s="69">
        <v>651915</v>
      </c>
      <c r="T108" s="21"/>
      <c r="U108" s="69">
        <v>0</v>
      </c>
      <c r="V108" s="21"/>
      <c r="W108" s="69">
        <v>0</v>
      </c>
      <c r="X108" s="21"/>
      <c r="Y108" s="69">
        <v>0</v>
      </c>
      <c r="Z108" s="21"/>
      <c r="AA108" s="69">
        <v>0</v>
      </c>
      <c r="AB108" s="21"/>
      <c r="AC108" s="21"/>
      <c r="AD108" s="69">
        <v>0</v>
      </c>
      <c r="AE108" s="21"/>
      <c r="AF108" s="69">
        <v>289543</v>
      </c>
      <c r="AG108" s="21"/>
      <c r="AH108" s="70">
        <f>(AF108/$BD108)</f>
        <v>9.3742674911775179</v>
      </c>
      <c r="AI108" s="21"/>
      <c r="AJ108" s="70">
        <f>IF(AH$219,AH108/AH$219*100,0)</f>
        <v>106.36782485810825</v>
      </c>
      <c r="AK108" s="21"/>
      <c r="AL108" s="69">
        <f>(E108+K108+AF108)</f>
        <v>4706689</v>
      </c>
      <c r="AM108" s="21"/>
      <c r="AN108" s="69">
        <v>288257</v>
      </c>
      <c r="AO108" s="21"/>
      <c r="AP108" s="70">
        <f>IF($AL108,AN108/$AL108*100,0)</f>
        <v>6.1244114493224426</v>
      </c>
      <c r="AQ108" s="21"/>
      <c r="AR108" s="69">
        <v>56332</v>
      </c>
      <c r="AS108" s="21"/>
      <c r="AT108" s="70">
        <f>IF($AL108,AR108/$AL108*100,0)</f>
        <v>1.1968498449759482</v>
      </c>
      <c r="AU108" s="21"/>
      <c r="AV108" s="69">
        <v>0</v>
      </c>
      <c r="AW108" s="21"/>
      <c r="AX108" s="70">
        <f>IF($AL108,AV108/$AL108*100,0)</f>
        <v>0</v>
      </c>
      <c r="AY108" s="21"/>
      <c r="AZ108" s="69">
        <v>18595</v>
      </c>
      <c r="BA108" s="21"/>
      <c r="BB108" s="10">
        <v>17</v>
      </c>
      <c r="BC108" s="21"/>
      <c r="BD108" s="96">
        <v>30887</v>
      </c>
      <c r="BE108" s="21"/>
      <c r="BF108" s="96">
        <f>IF(E108,BD108,0)</f>
        <v>30887</v>
      </c>
      <c r="BG108" s="21"/>
      <c r="BH108" s="96">
        <f>IF(K108,BD108,0)</f>
        <v>30887</v>
      </c>
      <c r="BI108" s="21"/>
      <c r="BJ108" s="96">
        <f>IF(AF108,BD108,0)</f>
        <v>30887</v>
      </c>
    </row>
    <row r="109" spans="1:62" ht="8.85" customHeight="1" x14ac:dyDescent="0.3">
      <c r="A109" s="10">
        <v>18</v>
      </c>
      <c r="B109" s="21"/>
      <c r="C109" s="10" t="s">
        <v>142</v>
      </c>
      <c r="D109" s="21"/>
      <c r="E109" s="69">
        <v>388528</v>
      </c>
      <c r="F109" s="21"/>
      <c r="G109" s="65">
        <f>(E109/$BD109)</f>
        <v>13.326290516206482</v>
      </c>
      <c r="H109" s="21"/>
      <c r="I109" s="65">
        <f>IF(G$219,G109/G$219*100,0)</f>
        <v>180.39610656958862</v>
      </c>
      <c r="J109" s="21"/>
      <c r="K109" s="69">
        <v>1855615</v>
      </c>
      <c r="L109" s="21"/>
      <c r="M109" s="65">
        <f>(K109/$BD109)</f>
        <v>63.646544332018522</v>
      </c>
      <c r="N109" s="21"/>
      <c r="O109" s="65">
        <f>IF(M$219,M109/M$219*100,0)</f>
        <v>47.845333645232422</v>
      </c>
      <c r="P109" s="21"/>
      <c r="Q109" s="69">
        <v>369556</v>
      </c>
      <c r="R109" s="21"/>
      <c r="S109" s="69">
        <v>417475</v>
      </c>
      <c r="T109" s="21"/>
      <c r="U109" s="69">
        <v>0</v>
      </c>
      <c r="V109" s="21"/>
      <c r="W109" s="69">
        <v>0</v>
      </c>
      <c r="X109" s="21"/>
      <c r="Y109" s="69">
        <v>0</v>
      </c>
      <c r="Z109" s="21"/>
      <c r="AA109" s="69">
        <v>0</v>
      </c>
      <c r="AB109" s="21"/>
      <c r="AC109" s="21"/>
      <c r="AD109" s="69">
        <v>0</v>
      </c>
      <c r="AE109" s="21"/>
      <c r="AF109" s="69">
        <v>251326</v>
      </c>
      <c r="AG109" s="21"/>
      <c r="AH109" s="70">
        <f>(AF109/$BD109)</f>
        <v>8.6203395643971881</v>
      </c>
      <c r="AI109" s="21"/>
      <c r="AJ109" s="70">
        <f>IF(AH$219,AH109/AH$219*100,0)</f>
        <v>97.813164587651912</v>
      </c>
      <c r="AK109" s="21"/>
      <c r="AL109" s="69">
        <f>(E109+K109+AF109)</f>
        <v>2495469</v>
      </c>
      <c r="AM109" s="21"/>
      <c r="AN109" s="69">
        <v>302025</v>
      </c>
      <c r="AO109" s="21"/>
      <c r="AP109" s="70">
        <f>IF($AL109,AN109/$AL109*100,0)</f>
        <v>12.102935360046549</v>
      </c>
      <c r="AQ109" s="21"/>
      <c r="AR109" s="69">
        <v>0</v>
      </c>
      <c r="AS109" s="21"/>
      <c r="AT109" s="70">
        <f>IF($AL109,AR109/$AL109*100,0)</f>
        <v>0</v>
      </c>
      <c r="AU109" s="21"/>
      <c r="AV109" s="69">
        <v>0</v>
      </c>
      <c r="AW109" s="21"/>
      <c r="AX109" s="70">
        <f>IF($AL109,AV109/$AL109*100,0)</f>
        <v>0</v>
      </c>
      <c r="AY109" s="21"/>
      <c r="AZ109" s="69">
        <v>112</v>
      </c>
      <c r="BA109" s="21"/>
      <c r="BB109" s="10">
        <v>18</v>
      </c>
      <c r="BC109" s="21"/>
      <c r="BD109" s="96">
        <v>29155</v>
      </c>
      <c r="BE109" s="21"/>
      <c r="BF109" s="96">
        <f>IF(E109,BD109,0)</f>
        <v>29155</v>
      </c>
      <c r="BG109" s="21"/>
      <c r="BH109" s="96">
        <f>IF(K109,BD109,0)</f>
        <v>29155</v>
      </c>
      <c r="BI109" s="21"/>
      <c r="BJ109" s="96">
        <f>IF(AF109,BD109,0)</f>
        <v>29155</v>
      </c>
    </row>
    <row r="110" spans="1:62" ht="8.85" customHeight="1" x14ac:dyDescent="0.3">
      <c r="A110" s="10">
        <v>19</v>
      </c>
      <c r="B110" s="21"/>
      <c r="C110" s="10" t="s">
        <v>143</v>
      </c>
      <c r="D110" s="21"/>
      <c r="E110" s="69">
        <v>49674</v>
      </c>
      <c r="F110" s="21"/>
      <c r="G110" s="65">
        <f>(E110/$BD110)</f>
        <v>7.3341207736601213</v>
      </c>
      <c r="H110" s="21"/>
      <c r="I110" s="65">
        <f>IF(G$219,G110/G$219*100,0)</f>
        <v>99.280953771076057</v>
      </c>
      <c r="J110" s="21"/>
      <c r="K110" s="69">
        <v>3009574</v>
      </c>
      <c r="L110" s="21"/>
      <c r="M110" s="65">
        <f>(K110/$BD110)</f>
        <v>444.34873763472609</v>
      </c>
      <c r="N110" s="21"/>
      <c r="O110" s="65">
        <f>IF(M$219,M110/M$219*100,0)</f>
        <v>334.03248880357654</v>
      </c>
      <c r="P110" s="21"/>
      <c r="Q110" s="69">
        <v>251136</v>
      </c>
      <c r="R110" s="21"/>
      <c r="S110" s="69">
        <v>170379</v>
      </c>
      <c r="T110" s="21"/>
      <c r="U110" s="69">
        <v>0</v>
      </c>
      <c r="V110" s="21"/>
      <c r="W110" s="69">
        <v>71803</v>
      </c>
      <c r="X110" s="21"/>
      <c r="Y110" s="69">
        <v>0</v>
      </c>
      <c r="Z110" s="21"/>
      <c r="AA110" s="69">
        <v>0</v>
      </c>
      <c r="AB110" s="21"/>
      <c r="AC110" s="21"/>
      <c r="AD110" s="69">
        <v>0</v>
      </c>
      <c r="AE110" s="21"/>
      <c r="AF110" s="69">
        <v>148882</v>
      </c>
      <c r="AG110" s="21"/>
      <c r="AH110" s="70">
        <f>(AF110/$BD110)</f>
        <v>21.981692012402185</v>
      </c>
      <c r="AI110" s="21"/>
      <c r="AJ110" s="70">
        <f>IF(AH$219,AH110/AH$219*100,0)</f>
        <v>249.42159675522277</v>
      </c>
      <c r="AK110" s="21"/>
      <c r="AL110" s="69">
        <f>(E110+K110+AF110)</f>
        <v>3208130</v>
      </c>
      <c r="AM110" s="21"/>
      <c r="AN110" s="69">
        <v>354623</v>
      </c>
      <c r="AO110" s="21"/>
      <c r="AP110" s="70">
        <f>IF($AL110,AN110/$AL110*100,0)</f>
        <v>11.053884973489229</v>
      </c>
      <c r="AQ110" s="21"/>
      <c r="AR110" s="69">
        <v>25484</v>
      </c>
      <c r="AS110" s="21"/>
      <c r="AT110" s="70">
        <f>IF($AL110,AR110/$AL110*100,0)</f>
        <v>0.7943568371605888</v>
      </c>
      <c r="AU110" s="21"/>
      <c r="AV110" s="69">
        <v>0</v>
      </c>
      <c r="AW110" s="21"/>
      <c r="AX110" s="70">
        <f>IF($AL110,AV110/$AL110*100,0)</f>
        <v>0</v>
      </c>
      <c r="AY110" s="21"/>
      <c r="AZ110" s="69">
        <v>0</v>
      </c>
      <c r="BA110" s="21"/>
      <c r="BB110" s="10">
        <v>19</v>
      </c>
      <c r="BC110" s="21"/>
      <c r="BD110" s="96">
        <v>6773</v>
      </c>
      <c r="BE110" s="21"/>
      <c r="BF110" s="96">
        <f>IF(E110,BD110,0)</f>
        <v>6773</v>
      </c>
      <c r="BG110" s="21"/>
      <c r="BH110" s="96">
        <f>IF(K110,BD110,0)</f>
        <v>6773</v>
      </c>
      <c r="BI110" s="21"/>
      <c r="BJ110" s="96">
        <f>IF(AF110,BD110,0)</f>
        <v>6773</v>
      </c>
    </row>
    <row r="111" spans="1:62" ht="8.85" customHeight="1" x14ac:dyDescent="0.3">
      <c r="A111" s="10">
        <v>20</v>
      </c>
      <c r="B111" s="21"/>
      <c r="C111" s="10" t="s">
        <v>144</v>
      </c>
      <c r="D111" s="21"/>
      <c r="E111" s="69">
        <v>120505</v>
      </c>
      <c r="F111" s="21"/>
      <c r="G111" s="65">
        <f>(E111/$BD111)</f>
        <v>10.452337583485125</v>
      </c>
      <c r="H111" s="21"/>
      <c r="I111" s="65">
        <f>IF(G$219,G111/G$219*100,0)</f>
        <v>141.49181291812712</v>
      </c>
      <c r="J111" s="21"/>
      <c r="K111" s="69">
        <v>1659178</v>
      </c>
      <c r="L111" s="21"/>
      <c r="M111" s="65">
        <f>(K111/$BD111)</f>
        <v>143.91343568392747</v>
      </c>
      <c r="N111" s="21"/>
      <c r="O111" s="65">
        <f>IF(M$219,M111/M$219*100,0)</f>
        <v>108.18476350278914</v>
      </c>
      <c r="P111" s="21"/>
      <c r="Q111" s="69">
        <v>233986</v>
      </c>
      <c r="R111" s="21"/>
      <c r="S111" s="69">
        <v>292284</v>
      </c>
      <c r="T111" s="21"/>
      <c r="U111" s="69">
        <v>0</v>
      </c>
      <c r="V111" s="21"/>
      <c r="W111" s="69">
        <v>0</v>
      </c>
      <c r="X111" s="21"/>
      <c r="Y111" s="69">
        <v>0</v>
      </c>
      <c r="Z111" s="21"/>
      <c r="AA111" s="69">
        <v>0</v>
      </c>
      <c r="AB111" s="21"/>
      <c r="AC111" s="21"/>
      <c r="AD111" s="69">
        <v>0</v>
      </c>
      <c r="AE111" s="21"/>
      <c r="AF111" s="69">
        <v>218197</v>
      </c>
      <c r="AG111" s="21"/>
      <c r="AH111" s="70">
        <f>(AF111/$BD111)</f>
        <v>18.925925925925927</v>
      </c>
      <c r="AI111" s="21"/>
      <c r="AJ111" s="70">
        <f>IF(AH$219,AH111/AH$219*100,0)</f>
        <v>214.74846712674182</v>
      </c>
      <c r="AK111" s="21"/>
      <c r="AL111" s="69">
        <f>(E111+K111+AF111)</f>
        <v>1997880</v>
      </c>
      <c r="AM111" s="21"/>
      <c r="AN111" s="69">
        <v>256146</v>
      </c>
      <c r="AO111" s="21"/>
      <c r="AP111" s="70">
        <f>IF($AL111,AN111/$AL111*100,0)</f>
        <v>12.820890143552166</v>
      </c>
      <c r="AQ111" s="21"/>
      <c r="AR111" s="69">
        <v>0</v>
      </c>
      <c r="AS111" s="21"/>
      <c r="AT111" s="70">
        <f>IF($AL111,AR111/$AL111*100,0)</f>
        <v>0</v>
      </c>
      <c r="AU111" s="21"/>
      <c r="AV111" s="69">
        <v>0</v>
      </c>
      <c r="AW111" s="21"/>
      <c r="AX111" s="70">
        <f>IF($AL111,AV111/$AL111*100,0)</f>
        <v>0</v>
      </c>
      <c r="AY111" s="21"/>
      <c r="AZ111" s="69">
        <v>0</v>
      </c>
      <c r="BA111" s="21"/>
      <c r="BB111" s="10">
        <v>20</v>
      </c>
      <c r="BC111" s="21"/>
      <c r="BD111" s="96">
        <v>11529</v>
      </c>
      <c r="BE111" s="21"/>
      <c r="BF111" s="96">
        <f>IF(E111,BD111,0)</f>
        <v>11529</v>
      </c>
      <c r="BG111" s="21"/>
      <c r="BH111" s="96">
        <f>IF(K111,BD111,0)</f>
        <v>11529</v>
      </c>
      <c r="BI111" s="21"/>
      <c r="BJ111" s="96">
        <f>IF(AF111,BD111,0)</f>
        <v>11529</v>
      </c>
    </row>
    <row r="112" spans="1:62" ht="8.85" customHeight="1" x14ac:dyDescent="0.3">
      <c r="A112" s="29"/>
      <c r="B112" s="21"/>
      <c r="D112" s="21"/>
      <c r="E112" s="21"/>
      <c r="F112" s="21"/>
      <c r="G112" s="21"/>
      <c r="H112" s="21"/>
      <c r="I112" s="21"/>
      <c r="J112" s="21"/>
      <c r="K112" s="27"/>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7"/>
      <c r="AM112" s="21"/>
      <c r="AN112" s="21"/>
      <c r="AO112" s="21"/>
      <c r="AP112" s="21"/>
      <c r="AQ112" s="21"/>
      <c r="AR112" s="21"/>
      <c r="AS112" s="21"/>
      <c r="AT112" s="21"/>
      <c r="AU112" s="21"/>
      <c r="AV112" s="21"/>
      <c r="AW112" s="21"/>
      <c r="AX112" s="21"/>
      <c r="AY112" s="21"/>
      <c r="AZ112" s="21"/>
      <c r="BA112" s="21"/>
      <c r="BB112" s="29"/>
      <c r="BC112" s="21"/>
      <c r="BD112" s="27"/>
      <c r="BE112" s="21"/>
      <c r="BF112" s="21"/>
      <c r="BG112" s="21"/>
      <c r="BH112" s="21"/>
      <c r="BI112" s="21"/>
      <c r="BJ112" s="21"/>
    </row>
    <row r="113" spans="1:62" ht="8.85" customHeight="1" x14ac:dyDescent="0.3">
      <c r="A113" s="10">
        <v>21</v>
      </c>
      <c r="B113" s="21"/>
      <c r="C113" s="10" t="s">
        <v>145</v>
      </c>
      <c r="D113" s="21"/>
      <c r="E113" s="69">
        <v>659763</v>
      </c>
      <c r="F113" s="21"/>
      <c r="G113" s="65">
        <f>(E113/$BD113)</f>
        <v>1.8098110536884031</v>
      </c>
      <c r="H113" s="21"/>
      <c r="I113" s="65">
        <f>IF(G$219,G113/G$219*100,0)</f>
        <v>24.499155808958804</v>
      </c>
      <c r="J113" s="21"/>
      <c r="K113" s="69">
        <v>33912503</v>
      </c>
      <c r="L113" s="21"/>
      <c r="M113" s="65">
        <f>(K113/$BD113)</f>
        <v>93.026166650207927</v>
      </c>
      <c r="N113" s="21"/>
      <c r="O113" s="65">
        <f>IF(M$219,M113/M$219*100,0)</f>
        <v>69.931023401644509</v>
      </c>
      <c r="P113" s="21"/>
      <c r="Q113" s="69">
        <v>3252344</v>
      </c>
      <c r="R113" s="21"/>
      <c r="S113" s="69">
        <v>4619874</v>
      </c>
      <c r="T113" s="21"/>
      <c r="U113" s="69">
        <v>0</v>
      </c>
      <c r="V113" s="21"/>
      <c r="W113" s="69">
        <v>0</v>
      </c>
      <c r="X113" s="21"/>
      <c r="Y113" s="69">
        <v>0</v>
      </c>
      <c r="Z113" s="21"/>
      <c r="AA113" s="69">
        <v>0</v>
      </c>
      <c r="AB113" s="21"/>
      <c r="AC113" s="21"/>
      <c r="AD113" s="69">
        <v>0</v>
      </c>
      <c r="AE113" s="21"/>
      <c r="AF113" s="69">
        <v>3274091</v>
      </c>
      <c r="AG113" s="21"/>
      <c r="AH113" s="70">
        <f>(AF113/$BD113)</f>
        <v>8.9812342956208777</v>
      </c>
      <c r="AI113" s="21"/>
      <c r="AJ113" s="70">
        <f>IF(AH$219,AH113/AH$219*100,0)</f>
        <v>101.90816055391205</v>
      </c>
      <c r="AK113" s="21"/>
      <c r="AL113" s="69">
        <f>(E113+K113+AF113)</f>
        <v>37846357</v>
      </c>
      <c r="AM113" s="21"/>
      <c r="AN113" s="69">
        <v>1140666</v>
      </c>
      <c r="AO113" s="21"/>
      <c r="AP113" s="70">
        <f>IF($AL113,AN113/$AL113*100,0)</f>
        <v>3.0139386995688913</v>
      </c>
      <c r="AQ113" s="21"/>
      <c r="AR113" s="69">
        <v>0</v>
      </c>
      <c r="AS113" s="21"/>
      <c r="AT113" s="70">
        <f>IF($AL113,AR113/$AL113*100,0)</f>
        <v>0</v>
      </c>
      <c r="AU113" s="21"/>
      <c r="AV113" s="69">
        <v>6187</v>
      </c>
      <c r="AW113" s="21"/>
      <c r="AX113" s="70">
        <f>IF($AL113,AV113/$AL113*100,0)</f>
        <v>1.6347676475175668E-2</v>
      </c>
      <c r="AY113" s="21"/>
      <c r="AZ113" s="69">
        <v>4632310</v>
      </c>
      <c r="BA113" s="21"/>
      <c r="BB113" s="10">
        <v>21</v>
      </c>
      <c r="BC113" s="21"/>
      <c r="BD113" s="96">
        <v>364548</v>
      </c>
      <c r="BE113" s="21"/>
      <c r="BF113" s="96">
        <f>IF(E113,BD113,0)</f>
        <v>364548</v>
      </c>
      <c r="BG113" s="21"/>
      <c r="BH113" s="96">
        <f>IF(K113,BD113,0)</f>
        <v>364548</v>
      </c>
      <c r="BI113" s="21"/>
      <c r="BJ113" s="96">
        <f>IF(AF113,BD113,0)</f>
        <v>364548</v>
      </c>
    </row>
    <row r="114" spans="1:62" ht="8.85" customHeight="1" x14ac:dyDescent="0.3">
      <c r="A114" s="10">
        <v>22</v>
      </c>
      <c r="B114" s="21"/>
      <c r="C114" s="10" t="s">
        <v>146</v>
      </c>
      <c r="D114" s="21"/>
      <c r="E114" s="69">
        <v>53174</v>
      </c>
      <c r="F114" s="21"/>
      <c r="G114" s="65">
        <f>(E114/$BD114)</f>
        <v>3.5969694919840358</v>
      </c>
      <c r="H114" s="21"/>
      <c r="I114" s="65">
        <f>IF(G$219,G114/G$219*100,0)</f>
        <v>48.691666372903292</v>
      </c>
      <c r="J114" s="21"/>
      <c r="K114" s="69">
        <v>2556522</v>
      </c>
      <c r="L114" s="21"/>
      <c r="M114" s="65">
        <f>(K114/$BD114)</f>
        <v>172.93661638368397</v>
      </c>
      <c r="N114" s="21"/>
      <c r="O114" s="65">
        <f>IF(M$219,M114/M$219*100,0)</f>
        <v>130.00250362677491</v>
      </c>
      <c r="P114" s="21"/>
      <c r="Q114" s="69">
        <v>220145</v>
      </c>
      <c r="R114" s="21"/>
      <c r="S114" s="69">
        <v>338544</v>
      </c>
      <c r="T114" s="21"/>
      <c r="U114" s="69">
        <v>0</v>
      </c>
      <c r="V114" s="21"/>
      <c r="W114" s="69">
        <v>0</v>
      </c>
      <c r="X114" s="21"/>
      <c r="Y114" s="69">
        <v>0</v>
      </c>
      <c r="Z114" s="21"/>
      <c r="AA114" s="69">
        <v>0</v>
      </c>
      <c r="AB114" s="21"/>
      <c r="AC114" s="21"/>
      <c r="AD114" s="69">
        <v>0</v>
      </c>
      <c r="AE114" s="21"/>
      <c r="AF114" s="69">
        <v>180682</v>
      </c>
      <c r="AG114" s="21"/>
      <c r="AH114" s="70">
        <f>(AF114/$BD114)</f>
        <v>12.222282351349524</v>
      </c>
      <c r="AI114" s="21"/>
      <c r="AJ114" s="70">
        <f>IF(AH$219,AH114/AH$219*100,0)</f>
        <v>138.68364538757055</v>
      </c>
      <c r="AK114" s="21"/>
      <c r="AL114" s="69">
        <f>(E114+K114+AF114)</f>
        <v>2790378</v>
      </c>
      <c r="AM114" s="21"/>
      <c r="AN114" s="69">
        <v>221758</v>
      </c>
      <c r="AO114" s="21"/>
      <c r="AP114" s="70">
        <f>IF($AL114,AN114/$AL114*100,0)</f>
        <v>7.9472386895252187</v>
      </c>
      <c r="AQ114" s="21"/>
      <c r="AR114" s="69">
        <v>36959</v>
      </c>
      <c r="AS114" s="21"/>
      <c r="AT114" s="70">
        <f>IF($AL114,AR114/$AL114*100,0)</f>
        <v>1.3245158899618616</v>
      </c>
      <c r="AU114" s="21"/>
      <c r="AV114" s="69">
        <v>0</v>
      </c>
      <c r="AW114" s="21"/>
      <c r="AX114" s="70">
        <f>IF($AL114,AV114/$AL114*100,0)</f>
        <v>0</v>
      </c>
      <c r="AY114" s="21"/>
      <c r="AZ114" s="69">
        <v>5000</v>
      </c>
      <c r="BA114" s="21"/>
      <c r="BB114" s="10">
        <v>22</v>
      </c>
      <c r="BC114" s="21"/>
      <c r="BD114" s="96">
        <v>14783</v>
      </c>
      <c r="BE114" s="21"/>
      <c r="BF114" s="96">
        <f>IF(E114,BD114,0)</f>
        <v>14783</v>
      </c>
      <c r="BG114" s="21"/>
      <c r="BH114" s="96">
        <f>IF(K114,BD114,0)</f>
        <v>14783</v>
      </c>
      <c r="BI114" s="21"/>
      <c r="BJ114" s="96">
        <f>IF(AF114,BD114,0)</f>
        <v>14783</v>
      </c>
    </row>
    <row r="115" spans="1:62" ht="8.85" customHeight="1" x14ac:dyDescent="0.3">
      <c r="A115" s="10">
        <v>23</v>
      </c>
      <c r="B115" s="21"/>
      <c r="C115" s="10" t="s">
        <v>147</v>
      </c>
      <c r="D115" s="21"/>
      <c r="E115" s="69">
        <v>27005</v>
      </c>
      <c r="F115" s="21"/>
      <c r="G115" s="65">
        <f>(E115/$BD115)</f>
        <v>5.5202371218315616</v>
      </c>
      <c r="H115" s="21"/>
      <c r="I115" s="65">
        <f>IF(G$219,G115/G$219*100,0)</f>
        <v>74.726667778123939</v>
      </c>
      <c r="J115" s="21"/>
      <c r="K115" s="69">
        <v>801404</v>
      </c>
      <c r="L115" s="21"/>
      <c r="M115" s="65">
        <f>(K115/$BD115)</f>
        <v>163.81929681112018</v>
      </c>
      <c r="N115" s="21"/>
      <c r="O115" s="65">
        <f>IF(M$219,M115/M$219*100,0)</f>
        <v>123.14869559245444</v>
      </c>
      <c r="P115" s="21"/>
      <c r="Q115" s="69">
        <v>180793</v>
      </c>
      <c r="R115" s="21"/>
      <c r="S115" s="69">
        <v>228841</v>
      </c>
      <c r="T115" s="21"/>
      <c r="U115" s="69">
        <v>0</v>
      </c>
      <c r="V115" s="21"/>
      <c r="W115" s="69">
        <v>0</v>
      </c>
      <c r="X115" s="21"/>
      <c r="Y115" s="69">
        <v>0</v>
      </c>
      <c r="Z115" s="21"/>
      <c r="AA115" s="69">
        <v>0</v>
      </c>
      <c r="AB115" s="21"/>
      <c r="AC115" s="21"/>
      <c r="AD115" s="69">
        <v>0</v>
      </c>
      <c r="AE115" s="21"/>
      <c r="AF115" s="69">
        <v>158723</v>
      </c>
      <c r="AG115" s="21"/>
      <c r="AH115" s="70">
        <f>(AF115/$BD115)</f>
        <v>32.445421095666397</v>
      </c>
      <c r="AI115" s="21"/>
      <c r="AJ115" s="70">
        <f>IF(AH$219,AH115/AH$219*100,0)</f>
        <v>368.15131121438799</v>
      </c>
      <c r="AK115" s="21"/>
      <c r="AL115" s="69">
        <f>(E115+K115+AF115)</f>
        <v>987132</v>
      </c>
      <c r="AM115" s="21"/>
      <c r="AN115" s="69">
        <v>195788</v>
      </c>
      <c r="AO115" s="21"/>
      <c r="AP115" s="70">
        <f>IF($AL115,AN115/$AL115*100,0)</f>
        <v>19.83402422371071</v>
      </c>
      <c r="AQ115" s="21"/>
      <c r="AR115" s="69">
        <v>45183</v>
      </c>
      <c r="AS115" s="21"/>
      <c r="AT115" s="70">
        <f>IF($AL115,AR115/$AL115*100,0)</f>
        <v>4.5771994019036972</v>
      </c>
      <c r="AU115" s="21"/>
      <c r="AV115" s="69">
        <v>0</v>
      </c>
      <c r="AW115" s="21"/>
      <c r="AX115" s="70">
        <f>IF($AL115,AV115/$AL115*100,0)</f>
        <v>0</v>
      </c>
      <c r="AY115" s="21"/>
      <c r="AZ115" s="69">
        <v>0</v>
      </c>
      <c r="BA115" s="21"/>
      <c r="BB115" s="10">
        <v>23</v>
      </c>
      <c r="BC115" s="21"/>
      <c r="BD115" s="96">
        <v>4892</v>
      </c>
      <c r="BE115" s="21"/>
      <c r="BF115" s="96">
        <f>IF(E115,BD115,0)</f>
        <v>4892</v>
      </c>
      <c r="BG115" s="21"/>
      <c r="BH115" s="96">
        <f>IF(K115,BD115,0)</f>
        <v>4892</v>
      </c>
      <c r="BI115" s="21"/>
      <c r="BJ115" s="96">
        <f>IF(AF115,BD115,0)</f>
        <v>4892</v>
      </c>
    </row>
    <row r="116" spans="1:62" ht="8.85" customHeight="1" x14ac:dyDescent="0.3">
      <c r="A116" s="10">
        <v>24</v>
      </c>
      <c r="B116" s="21"/>
      <c r="C116" s="10" t="s">
        <v>148</v>
      </c>
      <c r="D116" s="21"/>
      <c r="E116" s="69">
        <v>248471</v>
      </c>
      <c r="F116" s="21"/>
      <c r="G116" s="65">
        <f>(E116/$BD116)</f>
        <v>4.7280978840006087</v>
      </c>
      <c r="H116" s="21"/>
      <c r="I116" s="65">
        <f>IF(G$219,G116/G$219*100,0)</f>
        <v>64.003591150616685</v>
      </c>
      <c r="J116" s="21"/>
      <c r="K116" s="69">
        <v>5551026</v>
      </c>
      <c r="L116" s="21"/>
      <c r="M116" s="65">
        <f>(K116/$BD116)</f>
        <v>105.62920535850205</v>
      </c>
      <c r="N116" s="21"/>
      <c r="O116" s="65">
        <f>IF(M$219,M116/M$219*100,0)</f>
        <v>79.405168436079052</v>
      </c>
      <c r="P116" s="21"/>
      <c r="Q116" s="69">
        <v>672279</v>
      </c>
      <c r="R116" s="21"/>
      <c r="S116" s="69">
        <v>699960</v>
      </c>
      <c r="T116" s="21"/>
      <c r="U116" s="69">
        <v>0</v>
      </c>
      <c r="V116" s="21"/>
      <c r="W116" s="69">
        <v>0</v>
      </c>
      <c r="X116" s="21"/>
      <c r="Y116" s="69">
        <v>0</v>
      </c>
      <c r="Z116" s="21"/>
      <c r="AA116" s="69">
        <v>0</v>
      </c>
      <c r="AB116" s="21"/>
      <c r="AC116" s="21"/>
      <c r="AD116" s="69">
        <v>0</v>
      </c>
      <c r="AE116" s="21"/>
      <c r="AF116" s="69">
        <v>444886</v>
      </c>
      <c r="AG116" s="21"/>
      <c r="AH116" s="70">
        <f>(AF116/$BD116)</f>
        <v>8.4656340386664635</v>
      </c>
      <c r="AI116" s="21"/>
      <c r="AJ116" s="70">
        <f>IF(AH$219,AH116/AH$219*100,0)</f>
        <v>96.05775380158309</v>
      </c>
      <c r="AK116" s="21"/>
      <c r="AL116" s="69">
        <f>(E116+K116+AF116)</f>
        <v>6244383</v>
      </c>
      <c r="AM116" s="21"/>
      <c r="AN116" s="69">
        <v>313812</v>
      </c>
      <c r="AO116" s="21"/>
      <c r="AP116" s="70">
        <f>IF($AL116,AN116/$AL116*100,0)</f>
        <v>5.0255085250216078</v>
      </c>
      <c r="AQ116" s="21"/>
      <c r="AR116" s="69">
        <v>62587</v>
      </c>
      <c r="AS116" s="21"/>
      <c r="AT116" s="70">
        <f>IF($AL116,AR116/$AL116*100,0)</f>
        <v>1.002292780567752</v>
      </c>
      <c r="AU116" s="21"/>
      <c r="AV116" s="69">
        <v>0</v>
      </c>
      <c r="AW116" s="21"/>
      <c r="AX116" s="70">
        <f>IF($AL116,AV116/$AL116*100,0)</f>
        <v>0</v>
      </c>
      <c r="AY116" s="21"/>
      <c r="AZ116" s="69">
        <v>0</v>
      </c>
      <c r="BA116" s="21"/>
      <c r="BB116" s="10">
        <v>24</v>
      </c>
      <c r="BC116" s="21"/>
      <c r="BD116" s="96">
        <v>52552</v>
      </c>
      <c r="BE116" s="21"/>
      <c r="BF116" s="96">
        <f>IF(E116,BD116,0)</f>
        <v>52552</v>
      </c>
      <c r="BG116" s="21"/>
      <c r="BH116" s="96">
        <f>IF(K116,BD116,0)</f>
        <v>52552</v>
      </c>
      <c r="BI116" s="21"/>
      <c r="BJ116" s="96">
        <f>IF(AF116,BD116,0)</f>
        <v>52552</v>
      </c>
    </row>
    <row r="117" spans="1:62" ht="8.85" customHeight="1" x14ac:dyDescent="0.3">
      <c r="A117" s="10">
        <v>25</v>
      </c>
      <c r="B117" s="21"/>
      <c r="C117" s="10" t="s">
        <v>149</v>
      </c>
      <c r="D117" s="21"/>
      <c r="E117" s="69">
        <v>48534</v>
      </c>
      <c r="F117" s="21"/>
      <c r="G117" s="65">
        <f>(E117/$BD117)</f>
        <v>5.0164341085271316</v>
      </c>
      <c r="H117" s="21"/>
      <c r="I117" s="65">
        <f>IF(G$219,G117/G$219*100,0)</f>
        <v>67.906757768836741</v>
      </c>
      <c r="J117" s="21"/>
      <c r="K117" s="69">
        <v>1503436</v>
      </c>
      <c r="L117" s="21"/>
      <c r="M117" s="65">
        <f>(K117/$BD117)</f>
        <v>155.39390180878553</v>
      </c>
      <c r="N117" s="21"/>
      <c r="O117" s="65">
        <f>IF(M$219,M117/M$219*100,0)</f>
        <v>116.81503146016972</v>
      </c>
      <c r="P117" s="21"/>
      <c r="Q117" s="69">
        <v>266055</v>
      </c>
      <c r="R117" s="21"/>
      <c r="S117" s="69">
        <v>291309</v>
      </c>
      <c r="T117" s="21"/>
      <c r="U117" s="69">
        <v>0</v>
      </c>
      <c r="V117" s="21"/>
      <c r="W117" s="69">
        <v>0</v>
      </c>
      <c r="X117" s="21"/>
      <c r="Y117" s="69">
        <v>0</v>
      </c>
      <c r="Z117" s="21"/>
      <c r="AA117" s="69">
        <v>0</v>
      </c>
      <c r="AB117" s="21"/>
      <c r="AC117" s="21"/>
      <c r="AD117" s="69">
        <v>0</v>
      </c>
      <c r="AE117" s="21"/>
      <c r="AF117" s="69">
        <v>151280</v>
      </c>
      <c r="AG117" s="21"/>
      <c r="AH117" s="70">
        <f>(AF117/$BD117)</f>
        <v>15.636175710594316</v>
      </c>
      <c r="AI117" s="21"/>
      <c r="AJ117" s="70">
        <f>IF(AH$219,AH117/AH$219*100,0)</f>
        <v>177.42036921822324</v>
      </c>
      <c r="AK117" s="21"/>
      <c r="AL117" s="69">
        <f>(E117+K117+AF117)</f>
        <v>1703250</v>
      </c>
      <c r="AM117" s="21"/>
      <c r="AN117" s="69">
        <v>221817</v>
      </c>
      <c r="AO117" s="21"/>
      <c r="AP117" s="70">
        <f>IF($AL117,AN117/$AL117*100,0)</f>
        <v>13.023161602818142</v>
      </c>
      <c r="AQ117" s="21"/>
      <c r="AR117" s="69">
        <v>0</v>
      </c>
      <c r="AS117" s="21"/>
      <c r="AT117" s="70">
        <f>IF($AL117,AR117/$AL117*100,0)</f>
        <v>0</v>
      </c>
      <c r="AU117" s="21"/>
      <c r="AV117" s="69">
        <v>27582</v>
      </c>
      <c r="AW117" s="21"/>
      <c r="AX117" s="70">
        <f>IF($AL117,AV117/$AL117*100,0)</f>
        <v>1.619374724790841</v>
      </c>
      <c r="AY117" s="21"/>
      <c r="AZ117" s="69">
        <v>4756</v>
      </c>
      <c r="BA117" s="21"/>
      <c r="BB117" s="10">
        <v>25</v>
      </c>
      <c r="BC117" s="21"/>
      <c r="BD117" s="96">
        <v>9675</v>
      </c>
      <c r="BE117" s="21"/>
      <c r="BF117" s="96">
        <f>IF(E117,BD117,0)</f>
        <v>9675</v>
      </c>
      <c r="BG117" s="21"/>
      <c r="BH117" s="96">
        <f>IF(K117,BD117,0)</f>
        <v>9675</v>
      </c>
      <c r="BI117" s="21"/>
      <c r="BJ117" s="96">
        <f>IF(AF117,BD117,0)</f>
        <v>9675</v>
      </c>
    </row>
    <row r="118" spans="1:62" ht="8.85" customHeight="1" x14ac:dyDescent="0.3">
      <c r="A118" s="29"/>
      <c r="B118" s="21"/>
      <c r="D118" s="21"/>
      <c r="E118" s="21"/>
      <c r="F118" s="21"/>
      <c r="G118" s="21"/>
      <c r="H118" s="21"/>
      <c r="I118" s="21"/>
      <c r="J118" s="21"/>
      <c r="K118" s="27"/>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7"/>
      <c r="AM118" s="21"/>
      <c r="AN118" s="21"/>
      <c r="AO118" s="21"/>
      <c r="AP118" s="21"/>
      <c r="AQ118" s="21"/>
      <c r="AR118" s="21"/>
      <c r="AS118" s="21"/>
      <c r="AT118" s="21"/>
      <c r="AU118" s="21"/>
      <c r="AV118" s="21"/>
      <c r="AW118" s="21"/>
      <c r="AX118" s="21"/>
      <c r="AY118" s="21"/>
      <c r="AZ118" s="21"/>
      <c r="BA118" s="21"/>
      <c r="BB118" s="29"/>
      <c r="BC118" s="21"/>
      <c r="BD118" s="27"/>
      <c r="BE118" s="21"/>
      <c r="BF118" s="21"/>
      <c r="BG118" s="21"/>
      <c r="BH118" s="21"/>
      <c r="BI118" s="21"/>
      <c r="BJ118" s="21"/>
    </row>
    <row r="119" spans="1:62" ht="8.85" customHeight="1" x14ac:dyDescent="0.3">
      <c r="A119" s="10">
        <v>26</v>
      </c>
      <c r="B119" s="21"/>
      <c r="C119" s="10" t="s">
        <v>150</v>
      </c>
      <c r="D119" s="21"/>
      <c r="E119" s="69">
        <v>116193</v>
      </c>
      <c r="F119" s="21"/>
      <c r="G119" s="65">
        <f>(E119/$BD119)</f>
        <v>8.2266355140186924</v>
      </c>
      <c r="H119" s="21"/>
      <c r="I119" s="65">
        <f>IF(G$219,G119/G$219*100,0)</f>
        <v>111.3627993545</v>
      </c>
      <c r="J119" s="21"/>
      <c r="K119" s="69">
        <v>1848607</v>
      </c>
      <c r="L119" s="21"/>
      <c r="M119" s="65">
        <f>(K119/$BD119)</f>
        <v>130.88409798923817</v>
      </c>
      <c r="N119" s="21"/>
      <c r="O119" s="65">
        <f>IF(M$219,M119/M$219*100,0)</f>
        <v>98.390154608913889</v>
      </c>
      <c r="P119" s="21"/>
      <c r="Q119" s="69">
        <v>380178</v>
      </c>
      <c r="R119" s="21"/>
      <c r="S119" s="69">
        <v>346106</v>
      </c>
      <c r="T119" s="21"/>
      <c r="U119" s="69">
        <v>0</v>
      </c>
      <c r="V119" s="21"/>
      <c r="W119" s="69">
        <v>0</v>
      </c>
      <c r="X119" s="21"/>
      <c r="Y119" s="69">
        <v>0</v>
      </c>
      <c r="Z119" s="21"/>
      <c r="AA119" s="69">
        <v>0</v>
      </c>
      <c r="AB119" s="21"/>
      <c r="AC119" s="21"/>
      <c r="AD119" s="69">
        <v>0</v>
      </c>
      <c r="AE119" s="21"/>
      <c r="AF119" s="69">
        <v>320005</v>
      </c>
      <c r="AG119" s="21"/>
      <c r="AH119" s="70">
        <f>(AF119/$BD119)</f>
        <v>22.656825261965448</v>
      </c>
      <c r="AI119" s="21"/>
      <c r="AJ119" s="70">
        <f>IF(AH$219,AH119/AH$219*100,0)</f>
        <v>257.0821905363386</v>
      </c>
      <c r="AK119" s="21"/>
      <c r="AL119" s="69">
        <f>(E119+K119+AF119)</f>
        <v>2284805</v>
      </c>
      <c r="AM119" s="21"/>
      <c r="AN119" s="69">
        <v>272871</v>
      </c>
      <c r="AO119" s="21"/>
      <c r="AP119" s="70">
        <f>IF($AL119,AN119/$AL119*100,0)</f>
        <v>11.94285726790689</v>
      </c>
      <c r="AQ119" s="21"/>
      <c r="AR119" s="69">
        <v>0</v>
      </c>
      <c r="AS119" s="21"/>
      <c r="AT119" s="70">
        <f>IF($AL119,AR119/$AL119*100,0)</f>
        <v>0</v>
      </c>
      <c r="AU119" s="21"/>
      <c r="AV119" s="69">
        <v>0</v>
      </c>
      <c r="AW119" s="21"/>
      <c r="AX119" s="70">
        <f>IF($AL119,AV119/$AL119*100,0)</f>
        <v>0</v>
      </c>
      <c r="AY119" s="21"/>
      <c r="AZ119" s="69">
        <v>2592</v>
      </c>
      <c r="BA119" s="21"/>
      <c r="BB119" s="10">
        <v>26</v>
      </c>
      <c r="BC119" s="21"/>
      <c r="BD119" s="96">
        <v>14124</v>
      </c>
      <c r="BE119" s="21"/>
      <c r="BF119" s="96">
        <f>IF(E119,BD119,0)</f>
        <v>14124</v>
      </c>
      <c r="BG119" s="21"/>
      <c r="BH119" s="96">
        <f>IF(K119,BD119,0)</f>
        <v>14124</v>
      </c>
      <c r="BI119" s="21"/>
      <c r="BJ119" s="96">
        <f>IF(AF119,BD119,0)</f>
        <v>14124</v>
      </c>
    </row>
    <row r="120" spans="1:62" ht="8.85" customHeight="1" x14ac:dyDescent="0.3">
      <c r="A120" s="10">
        <v>27</v>
      </c>
      <c r="B120" s="21"/>
      <c r="C120" s="10" t="s">
        <v>151</v>
      </c>
      <c r="D120" s="21"/>
      <c r="E120" s="69">
        <v>110325</v>
      </c>
      <c r="F120" s="21"/>
      <c r="G120" s="65">
        <f>(E120/$BD120)</f>
        <v>3.9476509106523063</v>
      </c>
      <c r="H120" s="21"/>
      <c r="I120" s="65">
        <f>IF(G$219,G120/G$219*100,0)</f>
        <v>53.438791050781333</v>
      </c>
      <c r="J120" s="21"/>
      <c r="K120" s="69">
        <v>2930103</v>
      </c>
      <c r="L120" s="21"/>
      <c r="M120" s="65">
        <f>(K120/$BD120)</f>
        <v>104.84499230686657</v>
      </c>
      <c r="N120" s="21"/>
      <c r="O120" s="65">
        <f>IF(M$219,M120/M$219*100,0)</f>
        <v>78.815648054442718</v>
      </c>
      <c r="P120" s="21"/>
      <c r="Q120" s="69">
        <v>506968</v>
      </c>
      <c r="R120" s="21"/>
      <c r="S120" s="69">
        <v>566020</v>
      </c>
      <c r="T120" s="21"/>
      <c r="U120" s="69">
        <v>0</v>
      </c>
      <c r="V120" s="21"/>
      <c r="W120" s="69">
        <v>0</v>
      </c>
      <c r="X120" s="21"/>
      <c r="Y120" s="69">
        <v>0</v>
      </c>
      <c r="Z120" s="21"/>
      <c r="AA120" s="69">
        <v>0</v>
      </c>
      <c r="AB120" s="21"/>
      <c r="AC120" s="21"/>
      <c r="AD120" s="69">
        <v>0</v>
      </c>
      <c r="AE120" s="21"/>
      <c r="AF120" s="69">
        <v>212851</v>
      </c>
      <c r="AG120" s="21"/>
      <c r="AH120" s="70">
        <f>(AF120/$BD120)</f>
        <v>7.6162378788420941</v>
      </c>
      <c r="AI120" s="21"/>
      <c r="AJ120" s="70">
        <f>IF(AH$219,AH120/AH$219*100,0)</f>
        <v>86.419835740424872</v>
      </c>
      <c r="AK120" s="21"/>
      <c r="AL120" s="69">
        <f>(E120+K120+AF120)</f>
        <v>3253279</v>
      </c>
      <c r="AM120" s="21"/>
      <c r="AN120" s="69">
        <v>275508</v>
      </c>
      <c r="AO120" s="21"/>
      <c r="AP120" s="70">
        <f>IF($AL120,AN120/$AL120*100,0)</f>
        <v>8.4686250395370344</v>
      </c>
      <c r="AQ120" s="21"/>
      <c r="AR120" s="69">
        <v>0</v>
      </c>
      <c r="AS120" s="21"/>
      <c r="AT120" s="70">
        <f>IF($AL120,AR120/$AL120*100,0)</f>
        <v>0</v>
      </c>
      <c r="AU120" s="21"/>
      <c r="AV120" s="69">
        <v>0</v>
      </c>
      <c r="AW120" s="21"/>
      <c r="AX120" s="70">
        <f>IF($AL120,AV120/$AL120*100,0)</f>
        <v>0</v>
      </c>
      <c r="AY120" s="21"/>
      <c r="AZ120" s="69">
        <v>0</v>
      </c>
      <c r="BA120" s="21"/>
      <c r="BB120" s="10">
        <v>27</v>
      </c>
      <c r="BC120" s="21"/>
      <c r="BD120" s="96">
        <v>27947</v>
      </c>
      <c r="BE120" s="21"/>
      <c r="BF120" s="96">
        <f>IF(E120,BD120,0)</f>
        <v>27947</v>
      </c>
      <c r="BG120" s="21"/>
      <c r="BH120" s="96">
        <f>IF(K120,BD120,0)</f>
        <v>27947</v>
      </c>
      <c r="BI120" s="21"/>
      <c r="BJ120" s="96">
        <f>IF(AF120,BD120,0)</f>
        <v>27947</v>
      </c>
    </row>
    <row r="121" spans="1:62" ht="8.85" customHeight="1" x14ac:dyDescent="0.3">
      <c r="A121" s="10">
        <v>28</v>
      </c>
      <c r="B121" s="21"/>
      <c r="C121" s="10" t="s">
        <v>152</v>
      </c>
      <c r="D121" s="21"/>
      <c r="E121" s="69">
        <v>379704</v>
      </c>
      <c r="F121" s="21"/>
      <c r="G121" s="65">
        <f>(E121/$BD121)</f>
        <v>35.824511746391167</v>
      </c>
      <c r="H121" s="21"/>
      <c r="I121" s="65">
        <f>IF(G$219,G121/G$219*100,0)</f>
        <v>484.95133968046889</v>
      </c>
      <c r="J121" s="21"/>
      <c r="K121" s="69">
        <v>2680380</v>
      </c>
      <c r="L121" s="21"/>
      <c r="M121" s="65">
        <f>(K121/$BD121)</f>
        <v>252.88989527313896</v>
      </c>
      <c r="N121" s="21"/>
      <c r="O121" s="65">
        <f>IF(M$219,M121/M$219*100,0)</f>
        <v>190.10618002656116</v>
      </c>
      <c r="P121" s="21"/>
      <c r="Q121" s="69">
        <v>271229</v>
      </c>
      <c r="R121" s="21"/>
      <c r="S121" s="69">
        <v>232801</v>
      </c>
      <c r="T121" s="21"/>
      <c r="U121" s="69">
        <v>0</v>
      </c>
      <c r="V121" s="21"/>
      <c r="W121" s="69">
        <v>0</v>
      </c>
      <c r="X121" s="21"/>
      <c r="Y121" s="69">
        <v>0</v>
      </c>
      <c r="Z121" s="21"/>
      <c r="AA121" s="69">
        <v>0</v>
      </c>
      <c r="AB121" s="21"/>
      <c r="AC121" s="21"/>
      <c r="AD121" s="69">
        <v>0</v>
      </c>
      <c r="AE121" s="21"/>
      <c r="AF121" s="69">
        <v>209046</v>
      </c>
      <c r="AG121" s="21"/>
      <c r="AH121" s="70">
        <f>(AF121/$BD121)</f>
        <v>19.723181432210588</v>
      </c>
      <c r="AI121" s="21"/>
      <c r="AJ121" s="70">
        <f>IF(AH$219,AH121/AH$219*100,0)</f>
        <v>223.7947562516745</v>
      </c>
      <c r="AK121" s="21"/>
      <c r="AL121" s="69">
        <f>(E121+K121+AF121)</f>
        <v>3269130</v>
      </c>
      <c r="AM121" s="21"/>
      <c r="AN121" s="69">
        <v>215496</v>
      </c>
      <c r="AO121" s="21"/>
      <c r="AP121" s="70">
        <f>IF($AL121,AN121/$AL121*100,0)</f>
        <v>6.5918455368859608</v>
      </c>
      <c r="AQ121" s="21"/>
      <c r="AR121" s="69">
        <v>0</v>
      </c>
      <c r="AS121" s="21"/>
      <c r="AT121" s="70">
        <f>IF($AL121,AR121/$AL121*100,0)</f>
        <v>0</v>
      </c>
      <c r="AU121" s="21"/>
      <c r="AV121" s="69">
        <v>0</v>
      </c>
      <c r="AW121" s="21"/>
      <c r="AX121" s="70">
        <f>IF($AL121,AV121/$AL121*100,0)</f>
        <v>0</v>
      </c>
      <c r="AY121" s="21"/>
      <c r="AZ121" s="69">
        <v>0</v>
      </c>
      <c r="BA121" s="21"/>
      <c r="BB121" s="10">
        <v>28</v>
      </c>
      <c r="BC121" s="21"/>
      <c r="BD121" s="96">
        <v>10599</v>
      </c>
      <c r="BE121" s="21"/>
      <c r="BF121" s="96">
        <f>IF(E121,BD121,0)</f>
        <v>10599</v>
      </c>
      <c r="BG121" s="21"/>
      <c r="BH121" s="96">
        <f>IF(K121,BD121,0)</f>
        <v>10599</v>
      </c>
      <c r="BI121" s="21"/>
      <c r="BJ121" s="96">
        <f>IF(AF121,BD121,0)</f>
        <v>10599</v>
      </c>
    </row>
    <row r="122" spans="1:62" ht="8.85" customHeight="1" x14ac:dyDescent="0.3">
      <c r="A122" s="10">
        <v>29</v>
      </c>
      <c r="B122" s="21"/>
      <c r="C122" s="10" t="s">
        <v>94</v>
      </c>
      <c r="D122" s="21"/>
      <c r="E122" s="69">
        <v>7392684</v>
      </c>
      <c r="F122" s="21"/>
      <c r="G122" s="65">
        <f>(E122/$BD122)</f>
        <v>6.4266940448175234</v>
      </c>
      <c r="H122" s="21"/>
      <c r="I122" s="65">
        <f>IF(G$219,G122/G$219*100,0)</f>
        <v>86.997246712363292</v>
      </c>
      <c r="J122" s="21"/>
      <c r="K122" s="69">
        <v>202796516</v>
      </c>
      <c r="L122" s="21"/>
      <c r="M122" s="65">
        <f>(K122/$BD122)</f>
        <v>176.29742616983785</v>
      </c>
      <c r="N122" s="21"/>
      <c r="O122" s="65">
        <f>IF(M$219,M122/M$219*100,0)</f>
        <v>132.52894189965065</v>
      </c>
      <c r="P122" s="21"/>
      <c r="Q122" s="69">
        <v>0</v>
      </c>
      <c r="R122" s="21"/>
      <c r="S122" s="69">
        <v>0</v>
      </c>
      <c r="T122" s="21"/>
      <c r="U122" s="69">
        <v>0</v>
      </c>
      <c r="V122" s="21"/>
      <c r="W122" s="69">
        <v>0</v>
      </c>
      <c r="X122" s="21"/>
      <c r="Y122" s="69">
        <v>0</v>
      </c>
      <c r="Z122" s="21"/>
      <c r="AA122" s="69">
        <v>0</v>
      </c>
      <c r="AB122" s="21"/>
      <c r="AC122" s="21"/>
      <c r="AD122" s="69">
        <v>0</v>
      </c>
      <c r="AE122" s="21"/>
      <c r="AF122" s="69">
        <v>9782881</v>
      </c>
      <c r="AG122" s="21"/>
      <c r="AH122" s="70">
        <f>(AF122/$BD122)</f>
        <v>8.5045679030590904</v>
      </c>
      <c r="AI122" s="21"/>
      <c r="AJ122" s="70">
        <f>IF(AH$219,AH122/AH$219*100,0)</f>
        <v>96.499528102632411</v>
      </c>
      <c r="AK122" s="21"/>
      <c r="AL122" s="69">
        <f>(E122+K122+AF122)</f>
        <v>219972081</v>
      </c>
      <c r="AM122" s="21"/>
      <c r="AN122" s="69">
        <v>3267047</v>
      </c>
      <c r="AO122" s="21"/>
      <c r="AP122" s="70">
        <f>IF($AL122,AN122/$AL122*100,0)</f>
        <v>1.4852098435164596</v>
      </c>
      <c r="AQ122" s="21"/>
      <c r="AR122" s="69">
        <v>2734797</v>
      </c>
      <c r="AS122" s="21"/>
      <c r="AT122" s="70">
        <f>IF($AL122,AR122/$AL122*100,0)</f>
        <v>1.2432473191904749</v>
      </c>
      <c r="AU122" s="21"/>
      <c r="AV122" s="69">
        <v>0</v>
      </c>
      <c r="AW122" s="21"/>
      <c r="AX122" s="70">
        <f>IF($AL122,AV122/$AL122*100,0)</f>
        <v>0</v>
      </c>
      <c r="AY122" s="21"/>
      <c r="AZ122" s="69">
        <v>4969179</v>
      </c>
      <c r="BA122" s="21"/>
      <c r="BB122" s="10">
        <v>29</v>
      </c>
      <c r="BC122" s="21"/>
      <c r="BD122" s="96">
        <v>1150309</v>
      </c>
      <c r="BE122" s="21"/>
      <c r="BF122" s="96">
        <f>IF(E122,BD122,0)</f>
        <v>1150309</v>
      </c>
      <c r="BG122" s="21"/>
      <c r="BH122" s="96">
        <f>IF(K122,BD122,0)</f>
        <v>1150309</v>
      </c>
      <c r="BI122" s="21"/>
      <c r="BJ122" s="96">
        <f>IF(AF122,BD122,0)</f>
        <v>1150309</v>
      </c>
    </row>
    <row r="123" spans="1:62" ht="8.85" customHeight="1" x14ac:dyDescent="0.3">
      <c r="A123" s="10">
        <v>30</v>
      </c>
      <c r="B123" s="21"/>
      <c r="C123" s="10" t="s">
        <v>153</v>
      </c>
      <c r="D123" s="21"/>
      <c r="E123" s="69">
        <v>517039</v>
      </c>
      <c r="F123" s="21"/>
      <c r="G123" s="65">
        <f>(E123/$BD123)</f>
        <v>7.0854437318423509</v>
      </c>
      <c r="H123" s="21"/>
      <c r="I123" s="65">
        <f>IF(G$219,G123/G$219*100,0)</f>
        <v>95.914647890034928</v>
      </c>
      <c r="J123" s="21"/>
      <c r="K123" s="69">
        <v>15877684</v>
      </c>
      <c r="L123" s="21"/>
      <c r="M123" s="65">
        <f>(K123/$BD123)</f>
        <v>217.58597818341281</v>
      </c>
      <c r="N123" s="21"/>
      <c r="O123" s="65">
        <f>IF(M$219,M123/M$219*100,0)</f>
        <v>163.56699066649051</v>
      </c>
      <c r="P123" s="21"/>
      <c r="Q123" s="69">
        <v>1858374</v>
      </c>
      <c r="R123" s="21"/>
      <c r="S123" s="69">
        <v>1551201</v>
      </c>
      <c r="T123" s="21"/>
      <c r="U123" s="69">
        <v>0</v>
      </c>
      <c r="V123" s="21"/>
      <c r="W123" s="69">
        <v>0</v>
      </c>
      <c r="X123" s="21"/>
      <c r="Y123" s="69">
        <v>0</v>
      </c>
      <c r="Z123" s="21"/>
      <c r="AA123" s="69">
        <v>0</v>
      </c>
      <c r="AB123" s="21"/>
      <c r="AC123" s="21"/>
      <c r="AD123" s="69">
        <v>0</v>
      </c>
      <c r="AE123" s="21"/>
      <c r="AF123" s="69">
        <v>742510</v>
      </c>
      <c r="AG123" s="21"/>
      <c r="AH123" s="70">
        <f>(AF123/$BD123)</f>
        <v>10.175272707339802</v>
      </c>
      <c r="AI123" s="21"/>
      <c r="AJ123" s="70">
        <f>IF(AH$219,AH123/AH$219*100,0)</f>
        <v>115.45666114567601</v>
      </c>
      <c r="AK123" s="21"/>
      <c r="AL123" s="69">
        <f>(E123+K123+AF123)</f>
        <v>17137233</v>
      </c>
      <c r="AM123" s="21"/>
      <c r="AN123" s="69">
        <v>502275</v>
      </c>
      <c r="AO123" s="21"/>
      <c r="AP123" s="70">
        <f>IF($AL123,AN123/$AL123*100,0)</f>
        <v>2.930899054707373</v>
      </c>
      <c r="AQ123" s="21"/>
      <c r="AR123" s="69">
        <v>66582</v>
      </c>
      <c r="AS123" s="21"/>
      <c r="AT123" s="70">
        <f>IF($AL123,AR123/$AL123*100,0)</f>
        <v>0.3885224645075433</v>
      </c>
      <c r="AU123" s="21"/>
      <c r="AV123" s="69">
        <v>400</v>
      </c>
      <c r="AW123" s="21"/>
      <c r="AX123" s="70">
        <f>IF($AL123,AV123/$AL123*100,0)</f>
        <v>2.3340990928932344E-3</v>
      </c>
      <c r="AY123" s="21"/>
      <c r="AZ123" s="69">
        <v>0</v>
      </c>
      <c r="BA123" s="21"/>
      <c r="BB123" s="10">
        <v>30</v>
      </c>
      <c r="BC123" s="21"/>
      <c r="BD123" s="96">
        <v>72972</v>
      </c>
      <c r="BE123" s="21"/>
      <c r="BF123" s="96">
        <f>IF(E123,BD123,0)</f>
        <v>72972</v>
      </c>
      <c r="BG123" s="21"/>
      <c r="BH123" s="96">
        <f>IF(K123,BD123,0)</f>
        <v>72972</v>
      </c>
      <c r="BI123" s="21"/>
      <c r="BJ123" s="96">
        <f>IF(AF123,BD123,0)</f>
        <v>72972</v>
      </c>
    </row>
    <row r="124" spans="1:62"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9"/>
      <c r="BC124" s="21"/>
      <c r="BD124" s="27"/>
      <c r="BE124" s="21"/>
      <c r="BF124" s="21"/>
      <c r="BG124" s="21"/>
      <c r="BH124" s="21"/>
      <c r="BI124" s="21"/>
      <c r="BJ124" s="21"/>
    </row>
    <row r="125" spans="1:62" ht="8.85" customHeight="1" x14ac:dyDescent="0.3">
      <c r="A125" s="10">
        <v>31</v>
      </c>
      <c r="B125" s="21"/>
      <c r="C125" s="10" t="s">
        <v>154</v>
      </c>
      <c r="D125" s="21"/>
      <c r="E125" s="69">
        <v>120038</v>
      </c>
      <c r="F125" s="21"/>
      <c r="G125" s="65">
        <f>(E125/$BD125)</f>
        <v>7.756397001809253</v>
      </c>
      <c r="H125" s="21"/>
      <c r="I125" s="65">
        <f>IF(G$219,G125/G$219*100,0)</f>
        <v>104.99724724091702</v>
      </c>
      <c r="J125" s="21"/>
      <c r="K125" s="69">
        <v>1246275</v>
      </c>
      <c r="L125" s="21"/>
      <c r="M125" s="65">
        <f>(K125/$BD125)</f>
        <v>80.529529594210388</v>
      </c>
      <c r="N125" s="21"/>
      <c r="O125" s="65">
        <f>IF(M$219,M125/M$219*100,0)</f>
        <v>60.536864211028565</v>
      </c>
      <c r="P125" s="21"/>
      <c r="Q125" s="69">
        <v>294472</v>
      </c>
      <c r="R125" s="21"/>
      <c r="S125" s="69">
        <v>251289</v>
      </c>
      <c r="T125" s="21"/>
      <c r="U125" s="69">
        <v>0</v>
      </c>
      <c r="V125" s="21"/>
      <c r="W125" s="69">
        <v>0</v>
      </c>
      <c r="X125" s="21"/>
      <c r="Y125" s="69">
        <v>0</v>
      </c>
      <c r="Z125" s="21"/>
      <c r="AA125" s="69">
        <v>0</v>
      </c>
      <c r="AB125" s="21"/>
      <c r="AC125" s="21"/>
      <c r="AD125" s="69">
        <v>0</v>
      </c>
      <c r="AE125" s="21"/>
      <c r="AF125" s="69">
        <v>269795</v>
      </c>
      <c r="AG125" s="21"/>
      <c r="AH125" s="70">
        <f>(AF125/$BD125)</f>
        <v>17.433122253812353</v>
      </c>
      <c r="AI125" s="21"/>
      <c r="AJ125" s="70">
        <f>IF(AH$219,AH125/AH$219*100,0)</f>
        <v>197.80994049600957</v>
      </c>
      <c r="AK125" s="21"/>
      <c r="AL125" s="69">
        <f>(E125+K125+AF125)</f>
        <v>1636108</v>
      </c>
      <c r="AM125" s="21"/>
      <c r="AN125" s="69">
        <v>575995</v>
      </c>
      <c r="AO125" s="21"/>
      <c r="AP125" s="70">
        <f>IF($AL125,AN125/$AL125*100,0)</f>
        <v>35.205194278128339</v>
      </c>
      <c r="AQ125" s="21"/>
      <c r="AR125" s="69">
        <v>51384</v>
      </c>
      <c r="AS125" s="21"/>
      <c r="AT125" s="70">
        <f>IF($AL125,AR125/$AL125*100,0)</f>
        <v>3.1406239685888711</v>
      </c>
      <c r="AU125" s="21"/>
      <c r="AV125" s="69">
        <v>0</v>
      </c>
      <c r="AW125" s="21"/>
      <c r="AX125" s="70">
        <f>IF($AL125,AV125/$AL125*100,0)</f>
        <v>0</v>
      </c>
      <c r="AY125" s="21"/>
      <c r="AZ125" s="69">
        <v>0</v>
      </c>
      <c r="BA125" s="21"/>
      <c r="BB125" s="10">
        <v>31</v>
      </c>
      <c r="BC125" s="21"/>
      <c r="BD125" s="96">
        <v>15476</v>
      </c>
      <c r="BE125" s="21"/>
      <c r="BF125" s="96">
        <f>IF(E125,BD125,0)</f>
        <v>15476</v>
      </c>
      <c r="BG125" s="21"/>
      <c r="BH125" s="96">
        <f>IF(K125,BD125,0)</f>
        <v>15476</v>
      </c>
      <c r="BI125" s="21"/>
      <c r="BJ125" s="96">
        <f>IF(AF125,BD125,0)</f>
        <v>15476</v>
      </c>
    </row>
    <row r="126" spans="1:62" ht="8.85" customHeight="1" x14ac:dyDescent="0.3">
      <c r="A126" s="10">
        <v>32</v>
      </c>
      <c r="B126" s="21"/>
      <c r="C126" s="10" t="s">
        <v>155</v>
      </c>
      <c r="D126" s="21"/>
      <c r="E126" s="69">
        <v>117956</v>
      </c>
      <c r="F126" s="21"/>
      <c r="G126" s="65">
        <f>(E126/$BD126)</f>
        <v>4.3288194062167422</v>
      </c>
      <c r="H126" s="21"/>
      <c r="I126" s="65">
        <f>IF(G$219,G126/G$219*100,0)</f>
        <v>58.598614969011919</v>
      </c>
      <c r="J126" s="21"/>
      <c r="K126" s="69">
        <v>2333318</v>
      </c>
      <c r="L126" s="21"/>
      <c r="M126" s="65">
        <f>(K126/$BD126)</f>
        <v>85.629490990495057</v>
      </c>
      <c r="N126" s="21"/>
      <c r="O126" s="65">
        <f>IF(M$219,M126/M$219*100,0)</f>
        <v>64.370683582433017</v>
      </c>
      <c r="P126" s="21"/>
      <c r="Q126" s="69">
        <v>392756</v>
      </c>
      <c r="R126" s="21"/>
      <c r="S126" s="69">
        <v>457447</v>
      </c>
      <c r="T126" s="21"/>
      <c r="U126" s="69">
        <v>0</v>
      </c>
      <c r="V126" s="21"/>
      <c r="W126" s="69">
        <v>0</v>
      </c>
      <c r="X126" s="21"/>
      <c r="Y126" s="69">
        <v>0</v>
      </c>
      <c r="Z126" s="21"/>
      <c r="AA126" s="69">
        <v>0</v>
      </c>
      <c r="AB126" s="21"/>
      <c r="AC126" s="21"/>
      <c r="AD126" s="69">
        <v>0</v>
      </c>
      <c r="AE126" s="21"/>
      <c r="AF126" s="69">
        <v>341999</v>
      </c>
      <c r="AG126" s="21"/>
      <c r="AH126" s="70">
        <f>(AF126/$BD126)</f>
        <v>12.550882601196374</v>
      </c>
      <c r="AI126" s="21"/>
      <c r="AJ126" s="70">
        <f>IF(AH$219,AH126/AH$219*100,0)</f>
        <v>142.41220272359021</v>
      </c>
      <c r="AK126" s="21"/>
      <c r="AL126" s="69">
        <f>(E126+K126+AF126)</f>
        <v>2793273</v>
      </c>
      <c r="AM126" s="21"/>
      <c r="AN126" s="69">
        <v>309692</v>
      </c>
      <c r="AO126" s="21"/>
      <c r="AP126" s="70">
        <f>IF($AL126,AN126/$AL126*100,0)</f>
        <v>11.087065245681321</v>
      </c>
      <c r="AQ126" s="21"/>
      <c r="AR126" s="69">
        <v>0</v>
      </c>
      <c r="AS126" s="21"/>
      <c r="AT126" s="70">
        <f>IF($AL126,AR126/$AL126*100,0)</f>
        <v>0</v>
      </c>
      <c r="AU126" s="21"/>
      <c r="AV126" s="69">
        <v>0</v>
      </c>
      <c r="AW126" s="21"/>
      <c r="AX126" s="70">
        <f>IF($AL126,AV126/$AL126*100,0)</f>
        <v>0</v>
      </c>
      <c r="AY126" s="21"/>
      <c r="AZ126" s="69">
        <v>0</v>
      </c>
      <c r="BA126" s="21"/>
      <c r="BB126" s="10">
        <v>32</v>
      </c>
      <c r="BC126" s="21"/>
      <c r="BD126" s="96">
        <v>27249</v>
      </c>
      <c r="BE126" s="21"/>
      <c r="BF126" s="96">
        <f>IF(E126,BD126,0)</f>
        <v>27249</v>
      </c>
      <c r="BG126" s="21"/>
      <c r="BH126" s="96">
        <f>IF(K126,BD126,0)</f>
        <v>27249</v>
      </c>
      <c r="BI126" s="21"/>
      <c r="BJ126" s="96">
        <f>IF(AF126,BD126,0)</f>
        <v>27249</v>
      </c>
    </row>
    <row r="127" spans="1:62" ht="8.85" customHeight="1" x14ac:dyDescent="0.3">
      <c r="A127" s="10">
        <v>33</v>
      </c>
      <c r="B127" s="21"/>
      <c r="C127" s="10" t="s">
        <v>96</v>
      </c>
      <c r="D127" s="21"/>
      <c r="E127" s="69">
        <v>514871</v>
      </c>
      <c r="F127" s="21"/>
      <c r="G127" s="65">
        <f>(E127/$BD127)</f>
        <v>9.4511628760761415</v>
      </c>
      <c r="H127" s="21"/>
      <c r="I127" s="65">
        <f>IF(G$219,G127/G$219*100,0)</f>
        <v>127.93905275633377</v>
      </c>
      <c r="J127" s="21"/>
      <c r="K127" s="69">
        <v>4149110</v>
      </c>
      <c r="L127" s="21"/>
      <c r="M127" s="65">
        <f>(K127/$BD127)</f>
        <v>76.162600730583549</v>
      </c>
      <c r="N127" s="21"/>
      <c r="O127" s="65">
        <f>IF(M$219,M127/M$219*100,0)</f>
        <v>57.254091034918943</v>
      </c>
      <c r="P127" s="21"/>
      <c r="Q127" s="69">
        <v>637243</v>
      </c>
      <c r="R127" s="21"/>
      <c r="S127" s="69">
        <v>581440</v>
      </c>
      <c r="T127" s="21"/>
      <c r="U127" s="69">
        <v>0</v>
      </c>
      <c r="V127" s="21"/>
      <c r="W127" s="69">
        <v>0</v>
      </c>
      <c r="X127" s="21"/>
      <c r="Y127" s="69">
        <v>0</v>
      </c>
      <c r="Z127" s="21"/>
      <c r="AA127" s="69">
        <v>0</v>
      </c>
      <c r="AB127" s="21"/>
      <c r="AC127" s="21"/>
      <c r="AD127" s="69">
        <v>0</v>
      </c>
      <c r="AE127" s="21"/>
      <c r="AF127" s="69">
        <v>410565</v>
      </c>
      <c r="AG127" s="21"/>
      <c r="AH127" s="70">
        <f>(AF127/$BD127)</f>
        <v>7.5364832865245885</v>
      </c>
      <c r="AI127" s="21"/>
      <c r="AJ127" s="70">
        <f>IF(AH$219,AH127/AH$219*100,0)</f>
        <v>85.514877298046059</v>
      </c>
      <c r="AK127" s="21"/>
      <c r="AL127" s="69">
        <f>(E127+K127+AF127)</f>
        <v>5074546</v>
      </c>
      <c r="AM127" s="21"/>
      <c r="AN127" s="69">
        <v>521638</v>
      </c>
      <c r="AO127" s="21"/>
      <c r="AP127" s="70">
        <f>IF($AL127,AN127/$AL127*100,0)</f>
        <v>10.279500865693207</v>
      </c>
      <c r="AQ127" s="21"/>
      <c r="AR127" s="69">
        <v>0</v>
      </c>
      <c r="AS127" s="21"/>
      <c r="AT127" s="70">
        <f>IF($AL127,AR127/$AL127*100,0)</f>
        <v>0</v>
      </c>
      <c r="AU127" s="21"/>
      <c r="AV127" s="69">
        <v>0</v>
      </c>
      <c r="AW127" s="21"/>
      <c r="AX127" s="70">
        <f>IF($AL127,AV127/$AL127*100,0)</f>
        <v>0</v>
      </c>
      <c r="AY127" s="21"/>
      <c r="AZ127" s="69">
        <v>0</v>
      </c>
      <c r="BA127" s="21"/>
      <c r="BB127" s="10">
        <v>33</v>
      </c>
      <c r="BC127" s="21"/>
      <c r="BD127" s="96">
        <v>54477</v>
      </c>
      <c r="BE127" s="21"/>
      <c r="BF127" s="96">
        <f>IF(E127,BD127,0)</f>
        <v>54477</v>
      </c>
      <c r="BG127" s="21"/>
      <c r="BH127" s="96">
        <f>IF(K127,BD127,0)</f>
        <v>54477</v>
      </c>
      <c r="BI127" s="21"/>
      <c r="BJ127" s="96">
        <f>IF(AF127,BD127,0)</f>
        <v>54477</v>
      </c>
    </row>
    <row r="128" spans="1:62" ht="8.85" customHeight="1" x14ac:dyDescent="0.3">
      <c r="A128" s="10">
        <v>34</v>
      </c>
      <c r="B128" s="21"/>
      <c r="C128" s="10" t="s">
        <v>156</v>
      </c>
      <c r="D128" s="21"/>
      <c r="E128" s="69">
        <v>315348</v>
      </c>
      <c r="F128" s="21"/>
      <c r="G128" s="65">
        <f>(E128/$BD128)</f>
        <v>3.4494798674236211</v>
      </c>
      <c r="H128" s="21"/>
      <c r="I128" s="65">
        <f>IF(G$219,G128/G$219*100,0)</f>
        <v>46.695120222438376</v>
      </c>
      <c r="J128" s="21"/>
      <c r="K128" s="69">
        <v>7443084</v>
      </c>
      <c r="L128" s="21"/>
      <c r="M128" s="65">
        <f>(K128/$BD128)</f>
        <v>81.417254618842904</v>
      </c>
      <c r="N128" s="21"/>
      <c r="O128" s="65">
        <f>IF(M$219,M128/M$219*100,0)</f>
        <v>61.20419816347691</v>
      </c>
      <c r="P128" s="21"/>
      <c r="Q128" s="69">
        <v>1579240</v>
      </c>
      <c r="R128" s="21"/>
      <c r="S128" s="69">
        <v>1593835</v>
      </c>
      <c r="T128" s="21"/>
      <c r="U128" s="69">
        <v>0</v>
      </c>
      <c r="V128" s="21"/>
      <c r="W128" s="69">
        <v>0</v>
      </c>
      <c r="X128" s="21"/>
      <c r="Y128" s="69">
        <v>0</v>
      </c>
      <c r="Z128" s="21"/>
      <c r="AA128" s="69">
        <v>0</v>
      </c>
      <c r="AB128" s="21"/>
      <c r="AC128" s="21"/>
      <c r="AD128" s="69">
        <v>0</v>
      </c>
      <c r="AE128" s="21"/>
      <c r="AF128" s="69">
        <v>269031</v>
      </c>
      <c r="AG128" s="21"/>
      <c r="AH128" s="70">
        <f>(AF128/$BD128)</f>
        <v>2.9428346405014274</v>
      </c>
      <c r="AI128" s="21"/>
      <c r="AJ128" s="70">
        <f>IF(AH$219,AH128/AH$219*100,0)</f>
        <v>33.391720464753931</v>
      </c>
      <c r="AK128" s="21"/>
      <c r="AL128" s="69">
        <f>(E128+K128+AF128)</f>
        <v>8027463</v>
      </c>
      <c r="AM128" s="21"/>
      <c r="AN128" s="69">
        <v>454743</v>
      </c>
      <c r="AO128" s="21"/>
      <c r="AP128" s="70">
        <f>IF($AL128,AN128/$AL128*100,0)</f>
        <v>5.6648408096057246</v>
      </c>
      <c r="AQ128" s="21"/>
      <c r="AR128" s="69">
        <v>0</v>
      </c>
      <c r="AS128" s="21"/>
      <c r="AT128" s="70">
        <f>IF($AL128,AR128/$AL128*100,0)</f>
        <v>0</v>
      </c>
      <c r="AU128" s="21"/>
      <c r="AV128" s="69">
        <v>0</v>
      </c>
      <c r="AW128" s="21"/>
      <c r="AX128" s="70">
        <f>IF($AL128,AV128/$AL128*100,0)</f>
        <v>0</v>
      </c>
      <c r="AY128" s="21"/>
      <c r="AZ128" s="69">
        <v>0</v>
      </c>
      <c r="BA128" s="21"/>
      <c r="BB128" s="10">
        <v>34</v>
      </c>
      <c r="BC128" s="21"/>
      <c r="BD128" s="96">
        <v>91419</v>
      </c>
      <c r="BE128" s="21"/>
      <c r="BF128" s="96">
        <f>IF(E128,BD128,0)</f>
        <v>91419</v>
      </c>
      <c r="BG128" s="21"/>
      <c r="BH128" s="96">
        <f>IF(K128,BD128,0)</f>
        <v>91419</v>
      </c>
      <c r="BI128" s="21"/>
      <c r="BJ128" s="96">
        <f>IF(AF128,BD128,0)</f>
        <v>91419</v>
      </c>
    </row>
    <row r="129" spans="1:62" ht="8.85" customHeight="1" x14ac:dyDescent="0.3">
      <c r="A129" s="10">
        <v>35</v>
      </c>
      <c r="B129" s="21"/>
      <c r="C129" s="10" t="s">
        <v>157</v>
      </c>
      <c r="D129" s="21"/>
      <c r="E129" s="69">
        <v>139169</v>
      </c>
      <c r="F129" s="21"/>
      <c r="G129" s="65">
        <f>(E129/$BD129)</f>
        <v>8.2902841484482046</v>
      </c>
      <c r="H129" s="21"/>
      <c r="I129" s="65">
        <f>IF(G$219,G129/G$219*100,0)</f>
        <v>112.22440190065426</v>
      </c>
      <c r="J129" s="21"/>
      <c r="K129" s="69">
        <v>1530649</v>
      </c>
      <c r="L129" s="21"/>
      <c r="M129" s="65">
        <f>(K129/$BD129)</f>
        <v>91.180615952820631</v>
      </c>
      <c r="N129" s="21"/>
      <c r="O129" s="65">
        <f>IF(M$219,M129/M$219*100,0)</f>
        <v>68.543658387527557</v>
      </c>
      <c r="P129" s="21"/>
      <c r="Q129" s="69">
        <v>338273</v>
      </c>
      <c r="R129" s="21"/>
      <c r="S129" s="69">
        <v>506973</v>
      </c>
      <c r="T129" s="21"/>
      <c r="U129" s="69">
        <v>0</v>
      </c>
      <c r="V129" s="21"/>
      <c r="W129" s="69">
        <v>0</v>
      </c>
      <c r="X129" s="21"/>
      <c r="Y129" s="69">
        <v>0</v>
      </c>
      <c r="Z129" s="21"/>
      <c r="AA129" s="69">
        <v>0</v>
      </c>
      <c r="AB129" s="21"/>
      <c r="AC129" s="21"/>
      <c r="AD129" s="69">
        <v>0</v>
      </c>
      <c r="AE129" s="21"/>
      <c r="AF129" s="69">
        <v>200323</v>
      </c>
      <c r="AG129" s="21"/>
      <c r="AH129" s="70">
        <f>(AF129/$BD129)</f>
        <v>11.933222136176804</v>
      </c>
      <c r="AI129" s="21"/>
      <c r="AJ129" s="70">
        <f>IF(AH$219,AH129/AH$219*100,0)</f>
        <v>135.40374043821043</v>
      </c>
      <c r="AK129" s="21"/>
      <c r="AL129" s="69">
        <f>(E129+K129+AF129)</f>
        <v>1870141</v>
      </c>
      <c r="AM129" s="21"/>
      <c r="AN129" s="69">
        <v>264115</v>
      </c>
      <c r="AO129" s="21"/>
      <c r="AP129" s="70">
        <f>IF($AL129,AN129/$AL129*100,0)</f>
        <v>14.122731922352379</v>
      </c>
      <c r="AQ129" s="21"/>
      <c r="AR129" s="69">
        <v>0</v>
      </c>
      <c r="AS129" s="21"/>
      <c r="AT129" s="70">
        <f>IF($AL129,AR129/$AL129*100,0)</f>
        <v>0</v>
      </c>
      <c r="AU129" s="21"/>
      <c r="AV129" s="69">
        <v>0</v>
      </c>
      <c r="AW129" s="21"/>
      <c r="AX129" s="70">
        <f>IF($AL129,AV129/$AL129*100,0)</f>
        <v>0</v>
      </c>
      <c r="AY129" s="21"/>
      <c r="AZ129" s="69">
        <v>56676</v>
      </c>
      <c r="BA129" s="21"/>
      <c r="BB129" s="10">
        <v>35</v>
      </c>
      <c r="BC129" s="21"/>
      <c r="BD129" s="96">
        <v>16787</v>
      </c>
      <c r="BE129" s="21"/>
      <c r="BF129" s="96">
        <f>IF(E129,BD129,0)</f>
        <v>16787</v>
      </c>
      <c r="BG129" s="21"/>
      <c r="BH129" s="96">
        <f>IF(K129,BD129,0)</f>
        <v>16787</v>
      </c>
      <c r="BI129" s="21"/>
      <c r="BJ129" s="96">
        <f>IF(AF129,BD129,0)</f>
        <v>16787</v>
      </c>
    </row>
    <row r="130" spans="1:62" ht="8.85" customHeight="1" x14ac:dyDescent="0.3">
      <c r="A130" s="21"/>
      <c r="B130" s="21"/>
      <c r="D130" s="21"/>
      <c r="E130" s="21"/>
      <c r="F130" s="21"/>
      <c r="G130" s="21"/>
      <c r="H130" s="21"/>
      <c r="I130" s="21"/>
      <c r="J130" s="21"/>
      <c r="K130" s="96"/>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7"/>
      <c r="BE130" s="21"/>
      <c r="BF130" s="21"/>
      <c r="BG130" s="21"/>
      <c r="BH130" s="21"/>
      <c r="BI130" s="21"/>
      <c r="BJ130" s="21"/>
    </row>
    <row r="131" spans="1:62" ht="8.85" customHeight="1" x14ac:dyDescent="0.3">
      <c r="A131" s="10">
        <v>36</v>
      </c>
      <c r="B131" s="21"/>
      <c r="C131" s="10" t="s">
        <v>158</v>
      </c>
      <c r="D131" s="21"/>
      <c r="E131" s="69">
        <v>158935</v>
      </c>
      <c r="F131" s="21"/>
      <c r="G131" s="65">
        <f>(E131/$BD131)</f>
        <v>4.1056805559143399</v>
      </c>
      <c r="H131" s="21"/>
      <c r="I131" s="65">
        <f>IF(G$219,G131/G$219*100,0)</f>
        <v>55.578015968111082</v>
      </c>
      <c r="J131" s="21"/>
      <c r="K131" s="69">
        <v>6173792</v>
      </c>
      <c r="L131" s="21"/>
      <c r="M131" s="65">
        <f>(K131/$BD131)</f>
        <v>159.48417762393117</v>
      </c>
      <c r="N131" s="21"/>
      <c r="O131" s="65">
        <f>IF(M$219,M131/M$219*100,0)</f>
        <v>119.88983486278302</v>
      </c>
      <c r="P131" s="21"/>
      <c r="Q131" s="69">
        <v>571322</v>
      </c>
      <c r="R131" s="21"/>
      <c r="S131" s="69">
        <v>657324</v>
      </c>
      <c r="T131" s="21"/>
      <c r="U131" s="69">
        <v>0</v>
      </c>
      <c r="V131" s="21"/>
      <c r="W131" s="69">
        <v>0</v>
      </c>
      <c r="X131" s="21"/>
      <c r="Y131" s="69">
        <v>0</v>
      </c>
      <c r="Z131" s="21"/>
      <c r="AA131" s="69">
        <v>0</v>
      </c>
      <c r="AB131" s="21"/>
      <c r="AC131" s="21"/>
      <c r="AD131" s="69">
        <v>0</v>
      </c>
      <c r="AE131" s="21"/>
      <c r="AF131" s="69">
        <v>236978</v>
      </c>
      <c r="AG131" s="21"/>
      <c r="AH131" s="70">
        <f>(AF131/$BD131)</f>
        <v>6.121722507814316</v>
      </c>
      <c r="AI131" s="21"/>
      <c r="AJ131" s="70">
        <f>IF(AH$219,AH131/AH$219*100,0)</f>
        <v>69.461886825179533</v>
      </c>
      <c r="AK131" s="21"/>
      <c r="AL131" s="69">
        <f>(E131+K131+AF131)</f>
        <v>6569705</v>
      </c>
      <c r="AM131" s="21"/>
      <c r="AN131" s="69">
        <v>312568</v>
      </c>
      <c r="AO131" s="21"/>
      <c r="AP131" s="70">
        <f>IF($AL131,AN131/$AL131*100,0)</f>
        <v>4.7577174317568289</v>
      </c>
      <c r="AQ131" s="21"/>
      <c r="AR131" s="69">
        <v>58342</v>
      </c>
      <c r="AS131" s="21"/>
      <c r="AT131" s="70">
        <f>IF($AL131,AR131/$AL131*100,0)</f>
        <v>0.88804596248994427</v>
      </c>
      <c r="AU131" s="21"/>
      <c r="AV131" s="69">
        <v>0</v>
      </c>
      <c r="AW131" s="21"/>
      <c r="AX131" s="70">
        <f>IF($AL131,AV131/$AL131*100,0)</f>
        <v>0</v>
      </c>
      <c r="AY131" s="21"/>
      <c r="AZ131" s="69">
        <v>3476</v>
      </c>
      <c r="BA131" s="21"/>
      <c r="BB131" s="10">
        <v>36</v>
      </c>
      <c r="BC131" s="21"/>
      <c r="BD131" s="96">
        <v>38711</v>
      </c>
      <c r="BE131" s="21"/>
      <c r="BF131" s="96">
        <f>IF(E131,BD131,0)</f>
        <v>38711</v>
      </c>
      <c r="BG131" s="21"/>
      <c r="BH131" s="96">
        <f>IF(K131,BD131,0)</f>
        <v>38711</v>
      </c>
      <c r="BI131" s="21"/>
      <c r="BJ131" s="96">
        <f>IF(AF131,BD131,0)</f>
        <v>38711</v>
      </c>
    </row>
    <row r="132" spans="1:62" ht="8.85" customHeight="1" x14ac:dyDescent="0.3">
      <c r="A132" s="10">
        <v>37</v>
      </c>
      <c r="B132" s="21"/>
      <c r="C132" s="10" t="s">
        <v>159</v>
      </c>
      <c r="D132" s="21"/>
      <c r="E132" s="69">
        <v>198674</v>
      </c>
      <c r="F132" s="21"/>
      <c r="G132" s="65">
        <f>(E132/$BD132)</f>
        <v>8.0346989121203549</v>
      </c>
      <c r="H132" s="21"/>
      <c r="I132" s="65">
        <f>IF(G$219,G132/G$219*100,0)</f>
        <v>108.76458076932438</v>
      </c>
      <c r="J132" s="21"/>
      <c r="K132" s="69">
        <v>5165182</v>
      </c>
      <c r="L132" s="21"/>
      <c r="M132" s="65">
        <f>(K132/$BD132)</f>
        <v>208.88834068022808</v>
      </c>
      <c r="N132" s="21"/>
      <c r="O132" s="65">
        <f>IF(M$219,M132/M$219*100,0)</f>
        <v>157.02867232363883</v>
      </c>
      <c r="P132" s="21"/>
      <c r="Q132" s="69">
        <v>482929</v>
      </c>
      <c r="R132" s="21"/>
      <c r="S132" s="69">
        <v>573362</v>
      </c>
      <c r="T132" s="21"/>
      <c r="U132" s="69">
        <v>10846</v>
      </c>
      <c r="V132" s="21"/>
      <c r="W132" s="69">
        <v>0</v>
      </c>
      <c r="X132" s="21"/>
      <c r="Y132" s="69">
        <v>0</v>
      </c>
      <c r="Z132" s="21"/>
      <c r="AA132" s="69">
        <v>0</v>
      </c>
      <c r="AB132" s="21"/>
      <c r="AC132" s="21"/>
      <c r="AD132" s="69">
        <v>51616</v>
      </c>
      <c r="AE132" s="21"/>
      <c r="AF132" s="69">
        <v>301803</v>
      </c>
      <c r="AG132" s="21"/>
      <c r="AH132" s="70">
        <f>(AF132/$BD132)</f>
        <v>12.20540300076839</v>
      </c>
      <c r="AI132" s="21"/>
      <c r="AJ132" s="70">
        <f>IF(AH$219,AH132/AH$219*100,0)</f>
        <v>138.49211897678461</v>
      </c>
      <c r="AK132" s="21"/>
      <c r="AL132" s="69">
        <f>(E132+K132+AF132)</f>
        <v>5665659</v>
      </c>
      <c r="AM132" s="21"/>
      <c r="AN132" s="69">
        <v>658276</v>
      </c>
      <c r="AO132" s="21"/>
      <c r="AP132" s="70">
        <f>IF($AL132,AN132/$AL132*100,0)</f>
        <v>11.618701372602905</v>
      </c>
      <c r="AQ132" s="21"/>
      <c r="AR132" s="69">
        <v>108893</v>
      </c>
      <c r="AS132" s="21"/>
      <c r="AT132" s="70">
        <f>IF($AL132,AR132/$AL132*100,0)</f>
        <v>1.9219829502622732</v>
      </c>
      <c r="AU132" s="21"/>
      <c r="AV132" s="69">
        <v>0</v>
      </c>
      <c r="AW132" s="21"/>
      <c r="AX132" s="70">
        <f>IF($AL132,AV132/$AL132*100,0)</f>
        <v>0</v>
      </c>
      <c r="AY132" s="21"/>
      <c r="AZ132" s="69">
        <v>0</v>
      </c>
      <c r="BA132" s="21"/>
      <c r="BB132" s="10">
        <v>37</v>
      </c>
      <c r="BC132" s="21"/>
      <c r="BD132" s="96">
        <v>24727</v>
      </c>
      <c r="BE132" s="21"/>
      <c r="BF132" s="96">
        <f>IF(E132,BD132,0)</f>
        <v>24727</v>
      </c>
      <c r="BG132" s="21"/>
      <c r="BH132" s="96">
        <f>IF(K132,BD132,0)</f>
        <v>24727</v>
      </c>
      <c r="BI132" s="21"/>
      <c r="BJ132" s="96">
        <f>IF(AF132,BD132,0)</f>
        <v>24727</v>
      </c>
    </row>
    <row r="133" spans="1:62" ht="8.85" customHeight="1" x14ac:dyDescent="0.3">
      <c r="A133" s="10">
        <v>38</v>
      </c>
      <c r="B133" s="21"/>
      <c r="C133" s="10" t="s">
        <v>160</v>
      </c>
      <c r="D133" s="21"/>
      <c r="E133" s="69">
        <v>52898</v>
      </c>
      <c r="F133" s="21"/>
      <c r="G133" s="65">
        <f>(E133/$BD133)</f>
        <v>3.4499445640122612</v>
      </c>
      <c r="H133" s="21"/>
      <c r="I133" s="65">
        <f>IF(G$219,G133/G$219*100,0)</f>
        <v>46.701410754317813</v>
      </c>
      <c r="J133" s="21"/>
      <c r="K133" s="69">
        <v>1600894</v>
      </c>
      <c r="L133" s="21"/>
      <c r="M133" s="65">
        <f>(K133/$BD133)</f>
        <v>104.40840018261267</v>
      </c>
      <c r="N133" s="21"/>
      <c r="O133" s="65">
        <f>IF(M$219,M133/M$219*100,0)</f>
        <v>78.487446483233441</v>
      </c>
      <c r="P133" s="21"/>
      <c r="Q133" s="69">
        <v>267647</v>
      </c>
      <c r="R133" s="21"/>
      <c r="S133" s="69">
        <v>333073</v>
      </c>
      <c r="T133" s="21"/>
      <c r="U133" s="69">
        <v>0</v>
      </c>
      <c r="V133" s="21"/>
      <c r="W133" s="69">
        <v>0</v>
      </c>
      <c r="X133" s="21"/>
      <c r="Y133" s="69">
        <v>0</v>
      </c>
      <c r="Z133" s="21"/>
      <c r="AA133" s="69">
        <v>0</v>
      </c>
      <c r="AB133" s="21"/>
      <c r="AC133" s="21"/>
      <c r="AD133" s="69">
        <v>0</v>
      </c>
      <c r="AE133" s="21"/>
      <c r="AF133" s="69">
        <v>182067</v>
      </c>
      <c r="AG133" s="21"/>
      <c r="AH133" s="70">
        <f>(AF133/$BD133)</f>
        <v>11.87419291723733</v>
      </c>
      <c r="AI133" s="21"/>
      <c r="AJ133" s="70">
        <f>IF(AH$219,AH133/AH$219*100,0)</f>
        <v>134.73394841151884</v>
      </c>
      <c r="AK133" s="21"/>
      <c r="AL133" s="69">
        <f>(E133+K133+AF133)</f>
        <v>1835859</v>
      </c>
      <c r="AM133" s="21"/>
      <c r="AN133" s="69">
        <v>224355</v>
      </c>
      <c r="AO133" s="21"/>
      <c r="AP133" s="70">
        <f>IF($AL133,AN133/$AL133*100,0)</f>
        <v>12.220709760390095</v>
      </c>
      <c r="AQ133" s="21"/>
      <c r="AR133" s="69">
        <v>14095</v>
      </c>
      <c r="AS133" s="21"/>
      <c r="AT133" s="70">
        <f>IF($AL133,AR133/$AL133*100,0)</f>
        <v>0.76776048705265498</v>
      </c>
      <c r="AU133" s="21"/>
      <c r="AV133" s="69">
        <v>0</v>
      </c>
      <c r="AW133" s="21"/>
      <c r="AX133" s="70">
        <f>IF($AL133,AV133/$AL133*100,0)</f>
        <v>0</v>
      </c>
      <c r="AY133" s="21"/>
      <c r="AZ133" s="69">
        <v>42192</v>
      </c>
      <c r="BA133" s="21"/>
      <c r="BB133" s="10">
        <v>38</v>
      </c>
      <c r="BC133" s="21"/>
      <c r="BD133" s="96">
        <v>15333</v>
      </c>
      <c r="BE133" s="21"/>
      <c r="BF133" s="96">
        <f>IF(E133,BD133,0)</f>
        <v>15333</v>
      </c>
      <c r="BG133" s="21"/>
      <c r="BH133" s="96">
        <f>IF(K133,BD133,0)</f>
        <v>15333</v>
      </c>
      <c r="BI133" s="21"/>
      <c r="BJ133" s="96">
        <f>IF(AF133,BD133,0)</f>
        <v>15333</v>
      </c>
    </row>
    <row r="134" spans="1:62" ht="8.85" customHeight="1" x14ac:dyDescent="0.3">
      <c r="A134" s="10">
        <v>39</v>
      </c>
      <c r="B134" s="21"/>
      <c r="C134" s="10" t="s">
        <v>161</v>
      </c>
      <c r="D134" s="21"/>
      <c r="E134" s="69">
        <v>442093</v>
      </c>
      <c r="F134" s="21"/>
      <c r="G134" s="65">
        <f>(E134/$BD134)</f>
        <v>21.510947839626315</v>
      </c>
      <c r="H134" s="21"/>
      <c r="I134" s="65">
        <f>IF(G$219,G134/G$219*100,0)</f>
        <v>291.1906531056722</v>
      </c>
      <c r="J134" s="21"/>
      <c r="K134" s="69">
        <v>1603498</v>
      </c>
      <c r="L134" s="21"/>
      <c r="M134" s="65">
        <f>(K134/$BD134)</f>
        <v>78.021506422732585</v>
      </c>
      <c r="N134" s="21"/>
      <c r="O134" s="65">
        <f>IF(M$219,M134/M$219*100,0)</f>
        <v>58.651495465738122</v>
      </c>
      <c r="P134" s="21"/>
      <c r="Q134" s="69">
        <v>250480</v>
      </c>
      <c r="R134" s="21"/>
      <c r="S134" s="69">
        <v>420054</v>
      </c>
      <c r="T134" s="21"/>
      <c r="U134" s="69">
        <v>0</v>
      </c>
      <c r="V134" s="21"/>
      <c r="W134" s="69">
        <v>0</v>
      </c>
      <c r="X134" s="21"/>
      <c r="Y134" s="69">
        <v>0</v>
      </c>
      <c r="Z134" s="21"/>
      <c r="AA134" s="69">
        <v>0</v>
      </c>
      <c r="AB134" s="21"/>
      <c r="AC134" s="21"/>
      <c r="AD134" s="69">
        <v>0</v>
      </c>
      <c r="AE134" s="21"/>
      <c r="AF134" s="69">
        <v>189179</v>
      </c>
      <c r="AG134" s="21"/>
      <c r="AH134" s="70">
        <f>(AF134/$BD134)</f>
        <v>9.2048949007395873</v>
      </c>
      <c r="AI134" s="21"/>
      <c r="AJ134" s="70">
        <f>IF(AH$219,AH134/AH$219*100,0)</f>
        <v>104.44598999981973</v>
      </c>
      <c r="AK134" s="21"/>
      <c r="AL134" s="69">
        <f>(E134+K134+AF134)</f>
        <v>2234770</v>
      </c>
      <c r="AM134" s="21"/>
      <c r="AN134" s="69">
        <v>235873</v>
      </c>
      <c r="AO134" s="21"/>
      <c r="AP134" s="70">
        <f>IF($AL134,AN134/$AL134*100,0)</f>
        <v>10.554687954465113</v>
      </c>
      <c r="AQ134" s="21"/>
      <c r="AR134" s="69">
        <v>0</v>
      </c>
      <c r="AS134" s="21"/>
      <c r="AT134" s="70">
        <f>IF($AL134,AR134/$AL134*100,0)</f>
        <v>0</v>
      </c>
      <c r="AU134" s="21"/>
      <c r="AV134" s="69">
        <v>0</v>
      </c>
      <c r="AW134" s="21"/>
      <c r="AX134" s="70">
        <f>IF($AL134,AV134/$AL134*100,0)</f>
        <v>0</v>
      </c>
      <c r="AY134" s="21"/>
      <c r="AZ134" s="69">
        <v>54590</v>
      </c>
      <c r="BA134" s="21"/>
      <c r="BB134" s="10">
        <v>39</v>
      </c>
      <c r="BC134" s="21"/>
      <c r="BD134" s="96">
        <v>20552</v>
      </c>
      <c r="BE134" s="21"/>
      <c r="BF134" s="96">
        <f>IF(E134,BD134,0)</f>
        <v>20552</v>
      </c>
      <c r="BG134" s="21"/>
      <c r="BH134" s="96">
        <f>IF(K134,BD134,0)</f>
        <v>20552</v>
      </c>
      <c r="BI134" s="21"/>
      <c r="BJ134" s="96">
        <f>IF(AF134,BD134,0)</f>
        <v>20552</v>
      </c>
    </row>
    <row r="135" spans="1:62" ht="8.85" customHeight="1" x14ac:dyDescent="0.3">
      <c r="A135" s="10">
        <v>40</v>
      </c>
      <c r="B135" s="21"/>
      <c r="C135" s="10" t="s">
        <v>162</v>
      </c>
      <c r="D135" s="21"/>
      <c r="E135" s="100">
        <v>121542</v>
      </c>
      <c r="F135" s="21"/>
      <c r="G135" s="65">
        <f>(E135/$BD135)</f>
        <v>10.670002633658152</v>
      </c>
      <c r="H135" s="21"/>
      <c r="I135" s="65">
        <f>IF(G$219,G135/G$219*100,0)</f>
        <v>144.43831386223724</v>
      </c>
      <c r="J135" s="21"/>
      <c r="K135" s="100">
        <v>2017049</v>
      </c>
      <c r="L135" s="21"/>
      <c r="M135" s="65">
        <f>(K135/$BD135)</f>
        <v>177.07391800544289</v>
      </c>
      <c r="N135" s="21"/>
      <c r="O135" s="65">
        <f>IF(M$219,M135/M$219*100,0)</f>
        <v>133.1126579731191</v>
      </c>
      <c r="P135" s="21"/>
      <c r="Q135" s="100">
        <v>317339</v>
      </c>
      <c r="R135" s="21"/>
      <c r="S135" s="100">
        <v>340989</v>
      </c>
      <c r="T135" s="21"/>
      <c r="U135" s="100">
        <v>0</v>
      </c>
      <c r="V135" s="21"/>
      <c r="W135" s="100">
        <v>0</v>
      </c>
      <c r="X135" s="21"/>
      <c r="Y135" s="100">
        <v>0</v>
      </c>
      <c r="Z135" s="21"/>
      <c r="AA135" s="100">
        <v>0</v>
      </c>
      <c r="AB135" s="21"/>
      <c r="AC135" s="21"/>
      <c r="AD135" s="100">
        <v>0</v>
      </c>
      <c r="AE135" s="21"/>
      <c r="AF135" s="100">
        <v>193163</v>
      </c>
      <c r="AG135" s="21"/>
      <c r="AH135" s="70">
        <f>(AF135/$BD135)</f>
        <v>16.957510315161091</v>
      </c>
      <c r="AI135" s="21"/>
      <c r="AJ135" s="70">
        <f>IF(AH$219,AH135/AH$219*100,0)</f>
        <v>192.41327270959377</v>
      </c>
      <c r="AK135" s="21"/>
      <c r="AL135" s="69">
        <f>(E135+K135+AF135)</f>
        <v>2331754</v>
      </c>
      <c r="AM135" s="21"/>
      <c r="AN135" s="100">
        <v>224296</v>
      </c>
      <c r="AO135" s="21"/>
      <c r="AP135" s="70">
        <f>IF($AL135,AN135/$AL135*100,0)</f>
        <v>9.6191965361697669</v>
      </c>
      <c r="AQ135" s="21"/>
      <c r="AR135" s="100">
        <v>51793</v>
      </c>
      <c r="AS135" s="21"/>
      <c r="AT135" s="70">
        <f>IF($AL135,AR135/$AL135*100,0)</f>
        <v>2.2212034374123517</v>
      </c>
      <c r="AU135" s="21"/>
      <c r="AV135" s="100">
        <v>0</v>
      </c>
      <c r="AW135" s="21"/>
      <c r="AX135" s="70">
        <f>IF($AL135,AV135/$AL135*100,0)</f>
        <v>0</v>
      </c>
      <c r="AY135" s="21"/>
      <c r="AZ135" s="100">
        <v>54410</v>
      </c>
      <c r="BA135" s="21"/>
      <c r="BB135" s="10">
        <v>40</v>
      </c>
      <c r="BC135" s="21"/>
      <c r="BD135" s="96">
        <v>11391</v>
      </c>
      <c r="BE135" s="21"/>
      <c r="BF135" s="96">
        <f>IF(E135,BD135,0)</f>
        <v>11391</v>
      </c>
      <c r="BG135" s="21"/>
      <c r="BH135" s="96">
        <f>IF(K135,BD135,0)</f>
        <v>11391</v>
      </c>
      <c r="BI135" s="21"/>
      <c r="BJ135" s="96">
        <f>IF(AF135,BD135,0)</f>
        <v>11391</v>
      </c>
    </row>
    <row r="136" spans="1:62" ht="8.85" customHeight="1" x14ac:dyDescent="0.3">
      <c r="A136" s="29"/>
      <c r="B136" s="21"/>
      <c r="D136" s="21"/>
      <c r="E136" s="27"/>
      <c r="F136" s="21"/>
      <c r="G136" s="21"/>
      <c r="H136" s="21"/>
      <c r="I136" s="21"/>
      <c r="J136" s="21"/>
      <c r="K136" s="27"/>
      <c r="L136" s="21"/>
      <c r="M136" s="21"/>
      <c r="N136" s="21"/>
      <c r="O136" s="21"/>
      <c r="P136" s="21"/>
      <c r="Q136" s="27"/>
      <c r="R136" s="21"/>
      <c r="S136" s="27"/>
      <c r="T136" s="21"/>
      <c r="U136" s="27"/>
      <c r="V136" s="21"/>
      <c r="W136" s="27"/>
      <c r="X136" s="21"/>
      <c r="Y136" s="27"/>
      <c r="Z136" s="21"/>
      <c r="AA136" s="27"/>
      <c r="AB136" s="21"/>
      <c r="AC136" s="21"/>
      <c r="AD136" s="27"/>
      <c r="AE136" s="21"/>
      <c r="AF136" s="27"/>
      <c r="AG136" s="21"/>
      <c r="AH136" s="21"/>
      <c r="AI136" s="21"/>
      <c r="AJ136" s="21"/>
      <c r="AK136" s="21"/>
      <c r="AL136" s="27"/>
      <c r="AM136" s="21"/>
      <c r="AN136" s="27"/>
      <c r="AO136" s="21"/>
      <c r="AP136" s="21"/>
      <c r="AQ136" s="21"/>
      <c r="AR136" s="27"/>
      <c r="AS136" s="21"/>
      <c r="AT136" s="21"/>
      <c r="AU136" s="21"/>
      <c r="AV136" s="27"/>
      <c r="AW136" s="21"/>
      <c r="AX136" s="21"/>
      <c r="AY136" s="21"/>
      <c r="AZ136" s="27"/>
      <c r="BA136" s="21"/>
      <c r="BB136" s="29"/>
      <c r="BC136" s="21"/>
      <c r="BD136" s="27"/>
      <c r="BE136" s="21"/>
      <c r="BF136" s="21"/>
      <c r="BG136" s="21"/>
      <c r="BH136" s="21"/>
      <c r="BI136" s="21"/>
      <c r="BJ136" s="21"/>
    </row>
    <row r="137" spans="1:62" ht="8.85" customHeight="1" x14ac:dyDescent="0.3">
      <c r="A137" s="10">
        <v>41</v>
      </c>
      <c r="B137" s="21"/>
      <c r="C137" s="10" t="s">
        <v>163</v>
      </c>
      <c r="D137" s="21"/>
      <c r="E137" s="69">
        <v>182813</v>
      </c>
      <c r="F137" s="21"/>
      <c r="G137" s="65">
        <f>(E137/$BD137)</f>
        <v>5.3733760507906645</v>
      </c>
      <c r="H137" s="21"/>
      <c r="I137" s="65">
        <f>IF(G$219,G137/G$219*100,0)</f>
        <v>72.738630267595525</v>
      </c>
      <c r="J137" s="21"/>
      <c r="K137" s="69">
        <v>3999025</v>
      </c>
      <c r="L137" s="21"/>
      <c r="M137" s="65">
        <f>(K137/$BD137)</f>
        <v>117.54232555405326</v>
      </c>
      <c r="N137" s="21"/>
      <c r="O137" s="65">
        <f>IF(M$219,M137/M$219*100,0)</f>
        <v>88.36067759205946</v>
      </c>
      <c r="P137" s="21"/>
      <c r="Q137" s="69">
        <v>415774</v>
      </c>
      <c r="R137" s="21"/>
      <c r="S137" s="69">
        <v>483661</v>
      </c>
      <c r="T137" s="21"/>
      <c r="U137" s="69">
        <v>0</v>
      </c>
      <c r="V137" s="21"/>
      <c r="W137" s="69">
        <v>0</v>
      </c>
      <c r="X137" s="21"/>
      <c r="Y137" s="69">
        <v>0</v>
      </c>
      <c r="Z137" s="21"/>
      <c r="AA137" s="69">
        <v>0</v>
      </c>
      <c r="AB137" s="21"/>
      <c r="AC137" s="21"/>
      <c r="AD137" s="69">
        <v>0</v>
      </c>
      <c r="AE137" s="21"/>
      <c r="AF137" s="69">
        <v>322912</v>
      </c>
      <c r="AG137" s="21"/>
      <c r="AH137" s="70">
        <f>(AF137/$BD137)</f>
        <v>9.4912703544765158</v>
      </c>
      <c r="AI137" s="21"/>
      <c r="AJ137" s="70">
        <f>IF(AH$219,AH137/AH$219*100,0)</f>
        <v>107.69543153062938</v>
      </c>
      <c r="AK137" s="21"/>
      <c r="AL137" s="69">
        <f>(E137+K137+AF137)</f>
        <v>4504750</v>
      </c>
      <c r="AM137" s="21"/>
      <c r="AN137" s="69">
        <v>331335</v>
      </c>
      <c r="AO137" s="21"/>
      <c r="AP137" s="70">
        <f>IF($AL137,AN137/$AL137*100,0)</f>
        <v>7.3552361396303905</v>
      </c>
      <c r="AQ137" s="21"/>
      <c r="AR137" s="69">
        <v>114197</v>
      </c>
      <c r="AS137" s="21"/>
      <c r="AT137" s="70">
        <f>IF($AL137,AR137/$AL137*100,0)</f>
        <v>2.5350352405793886</v>
      </c>
      <c r="AU137" s="21"/>
      <c r="AV137" s="69">
        <v>0</v>
      </c>
      <c r="AW137" s="21"/>
      <c r="AX137" s="70">
        <f>IF($AL137,AV137/$AL137*100,0)</f>
        <v>0</v>
      </c>
      <c r="AY137" s="21"/>
      <c r="AZ137" s="69">
        <v>9321</v>
      </c>
      <c r="BA137" s="21"/>
      <c r="BB137" s="10">
        <v>41</v>
      </c>
      <c r="BC137" s="21"/>
      <c r="BD137" s="96">
        <v>34022</v>
      </c>
      <c r="BE137" s="21"/>
      <c r="BF137" s="96">
        <f>IF(E137,BD137,0)</f>
        <v>34022</v>
      </c>
      <c r="BG137" s="21"/>
      <c r="BH137" s="96">
        <f>IF(K137,BD137,0)</f>
        <v>34022</v>
      </c>
      <c r="BI137" s="21"/>
      <c r="BJ137" s="96">
        <f>IF(AF137,BD137,0)</f>
        <v>34022</v>
      </c>
    </row>
    <row r="138" spans="1:62" ht="8.85" customHeight="1" x14ac:dyDescent="0.3">
      <c r="A138" s="10">
        <v>42</v>
      </c>
      <c r="B138" s="21"/>
      <c r="C138" s="10" t="s">
        <v>164</v>
      </c>
      <c r="D138" s="21"/>
      <c r="E138" s="69">
        <v>549868</v>
      </c>
      <c r="F138" s="21"/>
      <c r="G138" s="65">
        <f>(E138/$BD138)</f>
        <v>4.9997544985860936</v>
      </c>
      <c r="H138" s="21"/>
      <c r="I138" s="65">
        <f>IF(G$219,G138/G$219*100,0)</f>
        <v>67.680968252331482</v>
      </c>
      <c r="J138" s="21"/>
      <c r="K138" s="69">
        <v>10018816</v>
      </c>
      <c r="L138" s="21"/>
      <c r="M138" s="65">
        <f>(K138/$BD138)</f>
        <v>91.097536802480477</v>
      </c>
      <c r="N138" s="21"/>
      <c r="O138" s="65">
        <f>IF(M$219,M138/M$219*100,0)</f>
        <v>68.481204884219466</v>
      </c>
      <c r="P138" s="21"/>
      <c r="Q138" s="69">
        <v>1653435</v>
      </c>
      <c r="R138" s="21"/>
      <c r="S138" s="69">
        <v>1388247</v>
      </c>
      <c r="T138" s="21"/>
      <c r="U138" s="69">
        <v>0</v>
      </c>
      <c r="V138" s="21"/>
      <c r="W138" s="69">
        <v>0</v>
      </c>
      <c r="X138" s="21"/>
      <c r="Y138" s="69">
        <v>0</v>
      </c>
      <c r="Z138" s="21"/>
      <c r="AA138" s="69">
        <v>0</v>
      </c>
      <c r="AB138" s="21"/>
      <c r="AC138" s="21"/>
      <c r="AD138" s="69">
        <v>0</v>
      </c>
      <c r="AE138" s="21"/>
      <c r="AF138" s="69">
        <v>938557</v>
      </c>
      <c r="AG138" s="21"/>
      <c r="AH138" s="70">
        <f>(AF138/$BD138)</f>
        <v>8.5339655752461834</v>
      </c>
      <c r="AI138" s="21"/>
      <c r="AJ138" s="70">
        <f>IF(AH$219,AH138/AH$219*100,0)</f>
        <v>96.833097253435469</v>
      </c>
      <c r="AK138" s="21"/>
      <c r="AL138" s="69">
        <f>(E138+K138+AF138)</f>
        <v>11507241</v>
      </c>
      <c r="AM138" s="21"/>
      <c r="AN138" s="69">
        <v>551410</v>
      </c>
      <c r="AO138" s="21"/>
      <c r="AP138" s="70">
        <f>IF($AL138,AN138/$AL138*100,0)</f>
        <v>4.791852364958725</v>
      </c>
      <c r="AQ138" s="21"/>
      <c r="AR138" s="69">
        <v>1772249</v>
      </c>
      <c r="AS138" s="21"/>
      <c r="AT138" s="70">
        <f>IF($AL138,AR138/$AL138*100,0)</f>
        <v>15.401163493490753</v>
      </c>
      <c r="AU138" s="21"/>
      <c r="AV138" s="69">
        <v>0</v>
      </c>
      <c r="AW138" s="21"/>
      <c r="AX138" s="70">
        <f>IF($AL138,AV138/$AL138*100,0)</f>
        <v>0</v>
      </c>
      <c r="AY138" s="21"/>
      <c r="AZ138" s="69">
        <v>0</v>
      </c>
      <c r="BA138" s="21"/>
      <c r="BB138" s="10">
        <v>42</v>
      </c>
      <c r="BC138" s="21"/>
      <c r="BD138" s="96">
        <v>109979</v>
      </c>
      <c r="BE138" s="21"/>
      <c r="BF138" s="96">
        <f>IF(E138,BD138,0)</f>
        <v>109979</v>
      </c>
      <c r="BG138" s="21"/>
      <c r="BH138" s="96">
        <f>IF(K138,BD138,0)</f>
        <v>109979</v>
      </c>
      <c r="BI138" s="21"/>
      <c r="BJ138" s="96">
        <f>IF(AF138,BD138,0)</f>
        <v>109979</v>
      </c>
    </row>
    <row r="139" spans="1:62" ht="8.85" customHeight="1" x14ac:dyDescent="0.3">
      <c r="A139" s="10">
        <v>43</v>
      </c>
      <c r="B139" s="21"/>
      <c r="C139" s="10" t="s">
        <v>165</v>
      </c>
      <c r="D139" s="21"/>
      <c r="E139" s="69">
        <v>1219920</v>
      </c>
      <c r="F139" s="21"/>
      <c r="G139" s="65">
        <f>(E139/$BD139)</f>
        <v>3.6482061311825449</v>
      </c>
      <c r="H139" s="21"/>
      <c r="I139" s="65">
        <f>IF(G$219,G139/G$219*100,0)</f>
        <v>49.385249498220965</v>
      </c>
      <c r="J139" s="21"/>
      <c r="K139" s="69">
        <v>49600190</v>
      </c>
      <c r="L139" s="21"/>
      <c r="M139" s="65">
        <f>(K139/$BD139)</f>
        <v>148.33080633633284</v>
      </c>
      <c r="N139" s="21"/>
      <c r="O139" s="65">
        <f>IF(M$219,M139/M$219*100,0)</f>
        <v>111.50545553590976</v>
      </c>
      <c r="P139" s="21"/>
      <c r="Q139" s="69">
        <v>0</v>
      </c>
      <c r="R139" s="21"/>
      <c r="S139" s="69">
        <v>0</v>
      </c>
      <c r="T139" s="21"/>
      <c r="U139" s="69">
        <v>0</v>
      </c>
      <c r="V139" s="21"/>
      <c r="W139" s="69">
        <v>0</v>
      </c>
      <c r="X139" s="21"/>
      <c r="Y139" s="69">
        <v>0</v>
      </c>
      <c r="Z139" s="21"/>
      <c r="AA139" s="69">
        <v>0</v>
      </c>
      <c r="AB139" s="21"/>
      <c r="AC139" s="21"/>
      <c r="AD139" s="69">
        <v>0</v>
      </c>
      <c r="AE139" s="21"/>
      <c r="AF139" s="69">
        <v>2576533</v>
      </c>
      <c r="AG139" s="21"/>
      <c r="AH139" s="70">
        <f>(AF139/$BD139)</f>
        <v>7.7051966422340445</v>
      </c>
      <c r="AI139" s="21"/>
      <c r="AJ139" s="70">
        <f>IF(AH$219,AH139/AH$219*100,0)</f>
        <v>87.429231959700047</v>
      </c>
      <c r="AK139" s="21"/>
      <c r="AL139" s="69">
        <f>(E139+K139+AF139)</f>
        <v>53396643</v>
      </c>
      <c r="AM139" s="21"/>
      <c r="AN139" s="69">
        <v>1133617</v>
      </c>
      <c r="AO139" s="21"/>
      <c r="AP139" s="70">
        <f>IF($AL139,AN139/$AL139*100,0)</f>
        <v>2.1230117406444449</v>
      </c>
      <c r="AQ139" s="21"/>
      <c r="AR139" s="69">
        <v>0</v>
      </c>
      <c r="AS139" s="21"/>
      <c r="AT139" s="70">
        <f>IF($AL139,AR139/$AL139*100,0)</f>
        <v>0</v>
      </c>
      <c r="AU139" s="21"/>
      <c r="AV139" s="69">
        <v>0</v>
      </c>
      <c r="AW139" s="21"/>
      <c r="AX139" s="70">
        <f>IF($AL139,AV139/$AL139*100,0)</f>
        <v>0</v>
      </c>
      <c r="AY139" s="21"/>
      <c r="AZ139" s="69">
        <v>950850</v>
      </c>
      <c r="BA139" s="21"/>
      <c r="BB139" s="10">
        <v>43</v>
      </c>
      <c r="BC139" s="21"/>
      <c r="BD139" s="96">
        <v>334389</v>
      </c>
      <c r="BE139" s="21"/>
      <c r="BF139" s="96">
        <f>IF(E139,BD139,0)</f>
        <v>334389</v>
      </c>
      <c r="BG139" s="21"/>
      <c r="BH139" s="96">
        <f>IF(K139,BD139,0)</f>
        <v>334389</v>
      </c>
      <c r="BI139" s="21"/>
      <c r="BJ139" s="96">
        <f>IF(AF139,BD139,0)</f>
        <v>334389</v>
      </c>
    </row>
    <row r="140" spans="1:62" ht="8.85" customHeight="1" x14ac:dyDescent="0.3">
      <c r="A140" s="10">
        <v>44</v>
      </c>
      <c r="B140" s="21"/>
      <c r="C140" s="10" t="s">
        <v>166</v>
      </c>
      <c r="D140" s="21"/>
      <c r="E140" s="69">
        <v>280343</v>
      </c>
      <c r="F140" s="21"/>
      <c r="G140" s="65">
        <f>(E140/$BD140)</f>
        <v>5.5025319934050403</v>
      </c>
      <c r="H140" s="21"/>
      <c r="I140" s="65">
        <f>IF(G$219,G140/G$219*100,0)</f>
        <v>74.486995963182295</v>
      </c>
      <c r="J140" s="21"/>
      <c r="K140" s="69">
        <v>2421252</v>
      </c>
      <c r="L140" s="21"/>
      <c r="M140" s="65">
        <f>(K140/$BD140)</f>
        <v>47.523985239852401</v>
      </c>
      <c r="N140" s="21"/>
      <c r="O140" s="65">
        <f>IF(M$219,M140/M$219*100,0)</f>
        <v>35.725442030133337</v>
      </c>
      <c r="P140" s="21"/>
      <c r="Q140" s="69">
        <v>601222</v>
      </c>
      <c r="R140" s="21"/>
      <c r="S140" s="69">
        <v>557153</v>
      </c>
      <c r="T140" s="21"/>
      <c r="U140" s="69">
        <v>0</v>
      </c>
      <c r="V140" s="21"/>
      <c r="W140" s="69">
        <v>0</v>
      </c>
      <c r="X140" s="21"/>
      <c r="Y140" s="69">
        <v>0</v>
      </c>
      <c r="Z140" s="21"/>
      <c r="AA140" s="69">
        <v>0</v>
      </c>
      <c r="AB140" s="21"/>
      <c r="AC140" s="21"/>
      <c r="AD140" s="69">
        <v>0</v>
      </c>
      <c r="AE140" s="21"/>
      <c r="AF140" s="69">
        <v>366690</v>
      </c>
      <c r="AG140" s="21"/>
      <c r="AH140" s="70">
        <f>(AF140/$BD140)</f>
        <v>7.1973384627463295</v>
      </c>
      <c r="AI140" s="21"/>
      <c r="AJ140" s="70">
        <f>IF(AH$219,AH140/AH$219*100,0)</f>
        <v>81.666672918223256</v>
      </c>
      <c r="AK140" s="21"/>
      <c r="AL140" s="69">
        <f>(E140+K140+AF140)</f>
        <v>3068285</v>
      </c>
      <c r="AM140" s="21"/>
      <c r="AN140" s="69">
        <v>439891</v>
      </c>
      <c r="AO140" s="21"/>
      <c r="AP140" s="70">
        <f>IF($AL140,AN140/$AL140*100,0)</f>
        <v>14.336706010034922</v>
      </c>
      <c r="AQ140" s="21"/>
      <c r="AR140" s="69">
        <v>68904</v>
      </c>
      <c r="AS140" s="21"/>
      <c r="AT140" s="70">
        <f>IF($AL140,AR140/$AL140*100,0)</f>
        <v>2.2456844784627243</v>
      </c>
      <c r="AU140" s="21"/>
      <c r="AV140" s="69">
        <v>0</v>
      </c>
      <c r="AW140" s="21"/>
      <c r="AX140" s="70">
        <f>IF($AL140,AV140/$AL140*100,0)</f>
        <v>0</v>
      </c>
      <c r="AY140" s="21"/>
      <c r="AZ140" s="69">
        <v>25656</v>
      </c>
      <c r="BA140" s="21"/>
      <c r="BB140" s="10">
        <v>44</v>
      </c>
      <c r="BC140" s="21"/>
      <c r="BD140" s="96">
        <v>50948</v>
      </c>
      <c r="BE140" s="21"/>
      <c r="BF140" s="96">
        <f>IF(E140,BD140,0)</f>
        <v>50948</v>
      </c>
      <c r="BG140" s="21"/>
      <c r="BH140" s="96">
        <f>IF(K140,BD140,0)</f>
        <v>50948</v>
      </c>
      <c r="BI140" s="21"/>
      <c r="BJ140" s="96">
        <f>IF(AF140,BD140,0)</f>
        <v>50948</v>
      </c>
    </row>
    <row r="141" spans="1:62" ht="8.85" customHeight="1" x14ac:dyDescent="0.3">
      <c r="A141" s="10">
        <v>45</v>
      </c>
      <c r="B141" s="21"/>
      <c r="C141" s="10" t="s">
        <v>167</v>
      </c>
      <c r="D141" s="21"/>
      <c r="E141" s="69">
        <v>39329</v>
      </c>
      <c r="F141" s="21"/>
      <c r="G141" s="65">
        <f>(E141/$BD141)</f>
        <v>17.62051971326165</v>
      </c>
      <c r="H141" s="21"/>
      <c r="I141" s="65">
        <f>IF(G$219,G141/G$219*100,0)</f>
        <v>238.52647877812743</v>
      </c>
      <c r="J141" s="21"/>
      <c r="K141" s="69">
        <v>801258</v>
      </c>
      <c r="L141" s="21"/>
      <c r="M141" s="65">
        <f>(K141/$BD141)</f>
        <v>358.98655913978496</v>
      </c>
      <c r="N141" s="21"/>
      <c r="O141" s="65">
        <f>IF(M$219,M141/M$219*100,0)</f>
        <v>269.86275337428435</v>
      </c>
      <c r="P141" s="21"/>
      <c r="Q141" s="69">
        <v>171136</v>
      </c>
      <c r="R141" s="21"/>
      <c r="S141" s="69">
        <v>174810</v>
      </c>
      <c r="T141" s="21"/>
      <c r="U141" s="69">
        <v>0</v>
      </c>
      <c r="V141" s="21"/>
      <c r="W141" s="69">
        <v>0</v>
      </c>
      <c r="X141" s="21"/>
      <c r="Y141" s="69">
        <v>0</v>
      </c>
      <c r="Z141" s="21"/>
      <c r="AA141" s="69">
        <v>0</v>
      </c>
      <c r="AB141" s="21"/>
      <c r="AC141" s="21"/>
      <c r="AD141" s="69">
        <v>0</v>
      </c>
      <c r="AE141" s="21"/>
      <c r="AF141" s="69">
        <v>146560</v>
      </c>
      <c r="AG141" s="21"/>
      <c r="AH141" s="70">
        <f>(AF141/$BD141)</f>
        <v>65.663082437275989</v>
      </c>
      <c r="AI141" s="21"/>
      <c r="AJ141" s="70">
        <f>IF(AH$219,AH141/AH$219*100,0)</f>
        <v>745.0650687005699</v>
      </c>
      <c r="AK141" s="21"/>
      <c r="AL141" s="69">
        <f>(E141+K141+AF141)</f>
        <v>987147</v>
      </c>
      <c r="AM141" s="21"/>
      <c r="AN141" s="69">
        <v>203928</v>
      </c>
      <c r="AO141" s="21"/>
      <c r="AP141" s="70">
        <f>IF($AL141,AN141/$AL141*100,0)</f>
        <v>20.658321405018707</v>
      </c>
      <c r="AQ141" s="21"/>
      <c r="AR141" s="69">
        <v>45258</v>
      </c>
      <c r="AS141" s="21"/>
      <c r="AT141" s="70">
        <f>IF($AL141,AR141/$AL141*100,0)</f>
        <v>4.5847275025908001</v>
      </c>
      <c r="AU141" s="21"/>
      <c r="AV141" s="69">
        <v>0</v>
      </c>
      <c r="AW141" s="21"/>
      <c r="AX141" s="70">
        <f>IF($AL141,AV141/$AL141*100,0)</f>
        <v>0</v>
      </c>
      <c r="AY141" s="21"/>
      <c r="AZ141" s="69">
        <v>131</v>
      </c>
      <c r="BA141" s="21"/>
      <c r="BB141" s="10">
        <v>45</v>
      </c>
      <c r="BC141" s="21"/>
      <c r="BD141" s="96">
        <v>2232</v>
      </c>
      <c r="BE141" s="21"/>
      <c r="BF141" s="96">
        <f>IF(E141,BD141,0)</f>
        <v>2232</v>
      </c>
      <c r="BG141" s="21"/>
      <c r="BH141" s="96">
        <f>IF(K141,BD141,0)</f>
        <v>2232</v>
      </c>
      <c r="BI141" s="21"/>
      <c r="BJ141" s="96">
        <f>IF(AF141,BD141,0)</f>
        <v>2232</v>
      </c>
    </row>
    <row r="142" spans="1:62" ht="8.85" customHeight="1" x14ac:dyDescent="0.3">
      <c r="A142" s="29"/>
      <c r="B142" s="21"/>
      <c r="D142" s="21"/>
      <c r="E142" s="21"/>
      <c r="F142" s="21"/>
      <c r="G142" s="21"/>
      <c r="H142" s="21"/>
      <c r="I142" s="21"/>
      <c r="J142" s="21"/>
      <c r="K142" s="96"/>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9"/>
      <c r="BC142" s="21"/>
      <c r="BD142" s="27"/>
      <c r="BE142" s="21"/>
      <c r="BF142" s="21"/>
      <c r="BG142" s="21"/>
      <c r="BH142" s="21"/>
      <c r="BI142" s="21"/>
      <c r="BJ142" s="21"/>
    </row>
    <row r="143" spans="1:62" ht="8.85" customHeight="1" x14ac:dyDescent="0.3">
      <c r="A143" s="10">
        <v>46</v>
      </c>
      <c r="B143" s="21"/>
      <c r="C143" s="10" t="s">
        <v>168</v>
      </c>
      <c r="D143" s="21"/>
      <c r="E143" s="69">
        <v>291787</v>
      </c>
      <c r="F143" s="21"/>
      <c r="G143" s="65">
        <f>(E143/$BD143)</f>
        <v>7.5580738745272757</v>
      </c>
      <c r="H143" s="21"/>
      <c r="I143" s="65">
        <f>IF(G$219,G143/G$219*100,0)</f>
        <v>102.31257516650408</v>
      </c>
      <c r="J143" s="21"/>
      <c r="K143" s="69">
        <v>4090018</v>
      </c>
      <c r="L143" s="21"/>
      <c r="M143" s="65">
        <f>(K143/$BD143)</f>
        <v>105.94254779049889</v>
      </c>
      <c r="N143" s="21"/>
      <c r="O143" s="65">
        <f>IF(M$219,M143/M$219*100,0)</f>
        <v>79.640718902509562</v>
      </c>
      <c r="P143" s="21"/>
      <c r="Q143" s="69">
        <v>699513</v>
      </c>
      <c r="R143" s="21"/>
      <c r="S143" s="69">
        <v>847906</v>
      </c>
      <c r="T143" s="21"/>
      <c r="U143" s="69">
        <v>0</v>
      </c>
      <c r="V143" s="21"/>
      <c r="W143" s="69">
        <v>0</v>
      </c>
      <c r="X143" s="21"/>
      <c r="Y143" s="69">
        <v>0</v>
      </c>
      <c r="Z143" s="21"/>
      <c r="AA143" s="69">
        <v>0</v>
      </c>
      <c r="AB143" s="21"/>
      <c r="AC143" s="21"/>
      <c r="AD143" s="69">
        <v>0</v>
      </c>
      <c r="AE143" s="21"/>
      <c r="AF143" s="69">
        <v>298792</v>
      </c>
      <c r="AG143" s="21"/>
      <c r="AH143" s="70">
        <f>(AF143/$BD143)</f>
        <v>7.7395223540382325</v>
      </c>
      <c r="AI143" s="21"/>
      <c r="AJ143" s="70">
        <f>IF(AH$219,AH143/AH$219*100,0)</f>
        <v>87.818718530757906</v>
      </c>
      <c r="AK143" s="21"/>
      <c r="AL143" s="69">
        <f>(E143+K143+AF143)</f>
        <v>4680597</v>
      </c>
      <c r="AM143" s="21"/>
      <c r="AN143" s="69">
        <v>357449</v>
      </c>
      <c r="AO143" s="21"/>
      <c r="AP143" s="70">
        <f>IF($AL143,AN143/$AL143*100,0)</f>
        <v>7.6368249605766101</v>
      </c>
      <c r="AQ143" s="21"/>
      <c r="AR143" s="69">
        <v>0</v>
      </c>
      <c r="AS143" s="21"/>
      <c r="AT143" s="70">
        <f>IF($AL143,AR143/$AL143*100,0)</f>
        <v>0</v>
      </c>
      <c r="AU143" s="21"/>
      <c r="AV143" s="69">
        <v>0</v>
      </c>
      <c r="AW143" s="21"/>
      <c r="AX143" s="70">
        <f>IF($AL143,AV143/$AL143*100,0)</f>
        <v>0</v>
      </c>
      <c r="AY143" s="21"/>
      <c r="AZ143" s="69">
        <v>112463</v>
      </c>
      <c r="BA143" s="21"/>
      <c r="BB143" s="10">
        <v>46</v>
      </c>
      <c r="BC143" s="21"/>
      <c r="BD143" s="96">
        <v>38606</v>
      </c>
      <c r="BE143" s="21"/>
      <c r="BF143" s="96">
        <f>IF(E143,BD143,0)</f>
        <v>38606</v>
      </c>
      <c r="BG143" s="21"/>
      <c r="BH143" s="96">
        <f>IF(K143,BD143,0)</f>
        <v>38606</v>
      </c>
      <c r="BI143" s="21"/>
      <c r="BJ143" s="96">
        <f>IF(AF143,BD143,0)</f>
        <v>38606</v>
      </c>
    </row>
    <row r="144" spans="1:62" ht="8.85" customHeight="1" x14ac:dyDescent="0.3">
      <c r="A144" s="10">
        <v>47</v>
      </c>
      <c r="B144" s="21"/>
      <c r="C144" s="10" t="s">
        <v>169</v>
      </c>
      <c r="D144" s="21"/>
      <c r="E144" s="69">
        <v>150610</v>
      </c>
      <c r="F144" s="21"/>
      <c r="G144" s="65">
        <f>(E144/$BD144)</f>
        <v>1.92463005086002</v>
      </c>
      <c r="H144" s="21"/>
      <c r="I144" s="65">
        <f>IF(G$219,G144/G$219*100,0)</f>
        <v>26.053444305430851</v>
      </c>
      <c r="J144" s="21"/>
      <c r="K144" s="69">
        <v>10149454</v>
      </c>
      <c r="L144" s="21"/>
      <c r="M144" s="65">
        <f>(K144/$BD144)</f>
        <v>129.69885245482658</v>
      </c>
      <c r="N144" s="21"/>
      <c r="O144" s="65">
        <f>IF(M$219,M144/M$219*100,0)</f>
        <v>97.499164082395779</v>
      </c>
      <c r="P144" s="21"/>
      <c r="Q144" s="69">
        <v>1109167</v>
      </c>
      <c r="R144" s="21"/>
      <c r="S144" s="69">
        <v>1390588</v>
      </c>
      <c r="T144" s="21"/>
      <c r="U144" s="69">
        <v>0</v>
      </c>
      <c r="V144" s="21"/>
      <c r="W144" s="69">
        <v>0</v>
      </c>
      <c r="X144" s="21"/>
      <c r="Y144" s="69">
        <v>0</v>
      </c>
      <c r="Z144" s="21"/>
      <c r="AA144" s="69">
        <v>0</v>
      </c>
      <c r="AB144" s="21"/>
      <c r="AC144" s="21"/>
      <c r="AD144" s="69">
        <v>0</v>
      </c>
      <c r="AE144" s="21"/>
      <c r="AF144" s="69">
        <v>654267</v>
      </c>
      <c r="AG144" s="21"/>
      <c r="AH144" s="70">
        <f>(AF144/$BD144)</f>
        <v>8.3608122268510243</v>
      </c>
      <c r="AI144" s="21"/>
      <c r="AJ144" s="70">
        <f>IF(AH$219,AH144/AH$219*100,0)</f>
        <v>94.868362936538162</v>
      </c>
      <c r="AK144" s="21"/>
      <c r="AL144" s="69">
        <f>(E144+K144+AF144)</f>
        <v>10954331</v>
      </c>
      <c r="AM144" s="21"/>
      <c r="AN144" s="69">
        <v>597371</v>
      </c>
      <c r="AO144" s="21"/>
      <c r="AP144" s="70">
        <f>IF($AL144,AN144/$AL144*100,0)</f>
        <v>5.4532860108024854</v>
      </c>
      <c r="AQ144" s="21"/>
      <c r="AR144" s="69">
        <v>267117</v>
      </c>
      <c r="AS144" s="21"/>
      <c r="AT144" s="70">
        <f>IF($AL144,AR144/$AL144*100,0)</f>
        <v>2.4384601852910963</v>
      </c>
      <c r="AU144" s="21"/>
      <c r="AV144" s="69">
        <v>0</v>
      </c>
      <c r="AW144" s="21"/>
      <c r="AX144" s="70">
        <f>IF($AL144,AV144/$AL144*100,0)</f>
        <v>0</v>
      </c>
      <c r="AY144" s="21"/>
      <c r="AZ144" s="69">
        <v>72960</v>
      </c>
      <c r="BA144" s="21"/>
      <c r="BB144" s="10">
        <v>47</v>
      </c>
      <c r="BC144" s="21"/>
      <c r="BD144" s="96">
        <v>78254</v>
      </c>
      <c r="BE144" s="21"/>
      <c r="BF144" s="96">
        <f>IF(E144,BD144,0)</f>
        <v>78254</v>
      </c>
      <c r="BG144" s="21"/>
      <c r="BH144" s="96">
        <f>IF(K144,BD144,0)</f>
        <v>78254</v>
      </c>
      <c r="BI144" s="21"/>
      <c r="BJ144" s="96">
        <f>IF(AF144,BD144,0)</f>
        <v>78254</v>
      </c>
    </row>
    <row r="145" spans="1:62" ht="8.85" customHeight="1" x14ac:dyDescent="0.3">
      <c r="A145" s="10">
        <v>48</v>
      </c>
      <c r="B145" s="21"/>
      <c r="C145" s="10" t="s">
        <v>170</v>
      </c>
      <c r="D145" s="21"/>
      <c r="E145" s="69">
        <v>75824</v>
      </c>
      <c r="F145" s="21"/>
      <c r="G145" s="65">
        <f>(E145/$BD145)</f>
        <v>11.474576271186441</v>
      </c>
      <c r="H145" s="21"/>
      <c r="I145" s="65">
        <f>IF(G$219,G145/G$219*100,0)</f>
        <v>155.32971319666743</v>
      </c>
      <c r="J145" s="21"/>
      <c r="K145" s="69">
        <v>1336204</v>
      </c>
      <c r="L145" s="21"/>
      <c r="M145" s="65">
        <f>(K145/$BD145)</f>
        <v>202.21004842615011</v>
      </c>
      <c r="N145" s="21"/>
      <c r="O145" s="65">
        <f>IF(M$219,M145/M$219*100,0)</f>
        <v>152.00836643853222</v>
      </c>
      <c r="P145" s="21"/>
      <c r="Q145" s="69">
        <v>217101</v>
      </c>
      <c r="R145" s="21"/>
      <c r="S145" s="69">
        <v>243169</v>
      </c>
      <c r="T145" s="21"/>
      <c r="U145" s="69">
        <v>0</v>
      </c>
      <c r="V145" s="21"/>
      <c r="W145" s="69">
        <v>0</v>
      </c>
      <c r="X145" s="21"/>
      <c r="Y145" s="69">
        <v>0</v>
      </c>
      <c r="Z145" s="21"/>
      <c r="AA145" s="69">
        <v>0</v>
      </c>
      <c r="AB145" s="21"/>
      <c r="AC145" s="21"/>
      <c r="AD145" s="69">
        <v>0</v>
      </c>
      <c r="AE145" s="21"/>
      <c r="AF145" s="69">
        <v>145452</v>
      </c>
      <c r="AG145" s="21"/>
      <c r="AH145" s="70">
        <f>(AF145/$BD145)</f>
        <v>22.011501210653751</v>
      </c>
      <c r="AI145" s="21"/>
      <c r="AJ145" s="70">
        <f>IF(AH$219,AH145/AH$219*100,0)</f>
        <v>249.75983540499112</v>
      </c>
      <c r="AK145" s="21"/>
      <c r="AL145" s="69">
        <f>(E145+K145+AF145)</f>
        <v>1557480</v>
      </c>
      <c r="AM145" s="21"/>
      <c r="AN145" s="69">
        <v>197213</v>
      </c>
      <c r="AO145" s="21"/>
      <c r="AP145" s="70">
        <f>IF($AL145,AN145/$AL145*100,0)</f>
        <v>12.662313480750957</v>
      </c>
      <c r="AQ145" s="21"/>
      <c r="AR145" s="69">
        <v>43041</v>
      </c>
      <c r="AS145" s="21"/>
      <c r="AT145" s="70">
        <f>IF($AL145,AR145/$AL145*100,0)</f>
        <v>2.763502581092534</v>
      </c>
      <c r="AU145" s="21"/>
      <c r="AV145" s="69">
        <v>0</v>
      </c>
      <c r="AW145" s="21"/>
      <c r="AX145" s="70">
        <f>IF($AL145,AV145/$AL145*100,0)</f>
        <v>0</v>
      </c>
      <c r="AY145" s="21"/>
      <c r="AZ145" s="69">
        <v>0</v>
      </c>
      <c r="BA145" s="21"/>
      <c r="BB145" s="10">
        <v>48</v>
      </c>
      <c r="BC145" s="21"/>
      <c r="BD145" s="96">
        <v>6608</v>
      </c>
      <c r="BE145" s="21"/>
      <c r="BF145" s="96">
        <f>IF(E145,BD145,0)</f>
        <v>6608</v>
      </c>
      <c r="BG145" s="21"/>
      <c r="BH145" s="96">
        <f>IF(K145,BD145,0)</f>
        <v>6608</v>
      </c>
      <c r="BI145" s="21"/>
      <c r="BJ145" s="96">
        <f>IF(AF145,BD145,0)</f>
        <v>6608</v>
      </c>
    </row>
    <row r="146" spans="1:62" ht="8.85" customHeight="1" x14ac:dyDescent="0.3">
      <c r="A146" s="10">
        <v>49</v>
      </c>
      <c r="B146" s="21"/>
      <c r="C146" s="10" t="s">
        <v>171</v>
      </c>
      <c r="D146" s="21"/>
      <c r="E146" s="69">
        <v>119404</v>
      </c>
      <c r="F146" s="21"/>
      <c r="G146" s="65">
        <f>(E146/$BD146)</f>
        <v>4.4682109044643195</v>
      </c>
      <c r="H146" s="21"/>
      <c r="I146" s="65">
        <f>IF(G$219,G146/G$219*100,0)</f>
        <v>60.485537930970779</v>
      </c>
      <c r="J146" s="21"/>
      <c r="K146" s="69">
        <v>4646097</v>
      </c>
      <c r="L146" s="21"/>
      <c r="M146" s="65">
        <f>(K146/$BD146)</f>
        <v>173.86135538674549</v>
      </c>
      <c r="N146" s="21"/>
      <c r="O146" s="65">
        <f>IF(M$219,M146/M$219*100,0)</f>
        <v>130.69766228150772</v>
      </c>
      <c r="P146" s="21"/>
      <c r="Q146" s="69">
        <v>494965</v>
      </c>
      <c r="R146" s="21"/>
      <c r="S146" s="69">
        <v>430456</v>
      </c>
      <c r="T146" s="21"/>
      <c r="U146" s="69">
        <v>0</v>
      </c>
      <c r="V146" s="21"/>
      <c r="W146" s="69">
        <v>0</v>
      </c>
      <c r="X146" s="21"/>
      <c r="Y146" s="69">
        <v>0</v>
      </c>
      <c r="Z146" s="21"/>
      <c r="AA146" s="69">
        <v>0</v>
      </c>
      <c r="AB146" s="21"/>
      <c r="AC146" s="21"/>
      <c r="AD146" s="69">
        <v>0</v>
      </c>
      <c r="AE146" s="21"/>
      <c r="AF146" s="69">
        <v>321575</v>
      </c>
      <c r="AG146" s="21"/>
      <c r="AH146" s="70">
        <f>(AF146/$BD146)</f>
        <v>12.0336414324739</v>
      </c>
      <c r="AI146" s="21"/>
      <c r="AJ146" s="70">
        <f>IF(AH$219,AH146/AH$219*100,0)</f>
        <v>136.54317689348085</v>
      </c>
      <c r="AK146" s="21"/>
      <c r="AL146" s="69">
        <f>(E146+K146+AF146)</f>
        <v>5087076</v>
      </c>
      <c r="AM146" s="21"/>
      <c r="AN146" s="69">
        <v>258336</v>
      </c>
      <c r="AO146" s="21"/>
      <c r="AP146" s="70">
        <f>IF($AL146,AN146/$AL146*100,0)</f>
        <v>5.0782807255091136</v>
      </c>
      <c r="AQ146" s="21"/>
      <c r="AR146" s="69">
        <v>28430</v>
      </c>
      <c r="AS146" s="21"/>
      <c r="AT146" s="70">
        <f>IF($AL146,AR146/$AL146*100,0)</f>
        <v>0.55886721566573805</v>
      </c>
      <c r="AU146" s="21"/>
      <c r="AV146" s="69">
        <v>0</v>
      </c>
      <c r="AW146" s="21"/>
      <c r="AX146" s="70">
        <f>IF($AL146,AV146/$AL146*100,0)</f>
        <v>0</v>
      </c>
      <c r="AY146" s="21"/>
      <c r="AZ146" s="69">
        <v>0</v>
      </c>
      <c r="BA146" s="21"/>
      <c r="BB146" s="10">
        <v>49</v>
      </c>
      <c r="BC146" s="21"/>
      <c r="BD146" s="96">
        <v>26723</v>
      </c>
      <c r="BE146" s="21"/>
      <c r="BF146" s="96">
        <f>IF(E146,BD146,0)</f>
        <v>26723</v>
      </c>
      <c r="BG146" s="21"/>
      <c r="BH146" s="96">
        <f>IF(K146,BD146,0)</f>
        <v>26723</v>
      </c>
      <c r="BI146" s="21"/>
      <c r="BJ146" s="96">
        <f>IF(AF146,BD146,0)</f>
        <v>26723</v>
      </c>
    </row>
    <row r="147" spans="1:62" ht="8.85" customHeight="1" x14ac:dyDescent="0.3">
      <c r="A147" s="10">
        <v>50</v>
      </c>
      <c r="B147" s="21"/>
      <c r="C147" s="10" t="s">
        <v>172</v>
      </c>
      <c r="D147" s="21"/>
      <c r="E147" s="100">
        <v>0</v>
      </c>
      <c r="F147" s="21"/>
      <c r="G147" s="65">
        <v>0</v>
      </c>
      <c r="H147" s="21"/>
      <c r="I147" s="65">
        <f>IF(G$219,G147/G$219*100,0)</f>
        <v>0</v>
      </c>
      <c r="J147" s="21"/>
      <c r="K147" s="69">
        <v>0</v>
      </c>
      <c r="L147" s="21"/>
      <c r="M147" s="65">
        <v>0</v>
      </c>
      <c r="N147" s="21"/>
      <c r="O147" s="65">
        <f>IF(M$219,M147/M$219*100,0)</f>
        <v>0</v>
      </c>
      <c r="P147" s="21"/>
      <c r="Q147" s="100">
        <v>0</v>
      </c>
      <c r="R147" s="21"/>
      <c r="S147" s="100">
        <v>0</v>
      </c>
      <c r="T147" s="21"/>
      <c r="U147" s="100">
        <v>0</v>
      </c>
      <c r="V147" s="21"/>
      <c r="W147" s="100">
        <v>0</v>
      </c>
      <c r="X147" s="21"/>
      <c r="Y147" s="100">
        <v>0</v>
      </c>
      <c r="Z147" s="21"/>
      <c r="AA147" s="100">
        <v>0</v>
      </c>
      <c r="AB147" s="21"/>
      <c r="AC147" s="21"/>
      <c r="AD147" s="100">
        <v>0</v>
      </c>
      <c r="AE147" s="21"/>
      <c r="AF147" s="100">
        <v>0</v>
      </c>
      <c r="AG147" s="21"/>
      <c r="AH147" s="70">
        <v>0</v>
      </c>
      <c r="AI147" s="21"/>
      <c r="AJ147" s="70">
        <f>IF(AH$219,AH147/AH$219*100,0)</f>
        <v>0</v>
      </c>
      <c r="AK147" s="21"/>
      <c r="AL147" s="69">
        <f>(E147+K147+AF147)</f>
        <v>0</v>
      </c>
      <c r="AM147" s="21"/>
      <c r="AN147" s="100">
        <v>0</v>
      </c>
      <c r="AO147" s="21"/>
      <c r="AP147" s="70">
        <f>IF($AL147,AN147/$AL147*100,0)</f>
        <v>0</v>
      </c>
      <c r="AQ147" s="21"/>
      <c r="AR147" s="100">
        <v>0</v>
      </c>
      <c r="AS147" s="21"/>
      <c r="AT147" s="70">
        <f>IF($AL147,AR147/$AL147*100,0)</f>
        <v>0</v>
      </c>
      <c r="AU147" s="21"/>
      <c r="AV147" s="100">
        <v>0</v>
      </c>
      <c r="AW147" s="21"/>
      <c r="AX147" s="70">
        <f>IF($AL147,AV147/$AL147*100,0)</f>
        <v>0</v>
      </c>
      <c r="AY147" s="21"/>
      <c r="AZ147" s="100">
        <v>0</v>
      </c>
      <c r="BA147" s="21"/>
      <c r="BB147" s="10">
        <v>50</v>
      </c>
      <c r="BC147" s="21"/>
      <c r="BD147" s="96">
        <v>0</v>
      </c>
      <c r="BE147" s="21"/>
      <c r="BF147" s="96">
        <f>IF(E147,BD147,0)</f>
        <v>0</v>
      </c>
      <c r="BG147" s="21"/>
      <c r="BH147" s="96">
        <f>IF(K147,BD147,0)</f>
        <v>0</v>
      </c>
      <c r="BI147" s="21"/>
      <c r="BJ147" s="96">
        <f>IF(AF147,BD147,0)</f>
        <v>0</v>
      </c>
    </row>
    <row r="148" spans="1:62"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row>
    <row r="149" spans="1:62"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row>
    <row r="150" spans="1:62"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row>
    <row r="151" spans="1:62" s="8" customFormat="1" ht="9.6" customHeight="1" x14ac:dyDescent="0.3">
      <c r="A151" s="112" t="s">
        <v>421</v>
      </c>
      <c r="BC151" s="113" t="s">
        <v>422</v>
      </c>
    </row>
    <row r="152" spans="1:62" s="8" customFormat="1" ht="10.5" customHeight="1" x14ac:dyDescent="0.3">
      <c r="A152" s="38"/>
      <c r="AA152" s="11" t="s">
        <v>42</v>
      </c>
      <c r="AD152" s="38" t="s">
        <v>43</v>
      </c>
      <c r="BB152" s="11" t="s">
        <v>389</v>
      </c>
    </row>
    <row r="153" spans="1:62" s="8" customFormat="1" ht="10.5" customHeight="1" x14ac:dyDescent="0.3">
      <c r="A153" s="12"/>
      <c r="AA153" s="11" t="s">
        <v>390</v>
      </c>
      <c r="AD153" s="38" t="s">
        <v>391</v>
      </c>
      <c r="BB153" s="113" t="s">
        <v>173</v>
      </c>
    </row>
    <row r="154" spans="1:62" s="8" customFormat="1" ht="10.5" customHeight="1" x14ac:dyDescent="0.3">
      <c r="A154" s="13"/>
      <c r="AA154" s="11" t="s">
        <v>48</v>
      </c>
      <c r="AD154" s="14" t="s">
        <v>49</v>
      </c>
      <c r="BB154" s="13"/>
    </row>
    <row r="155" spans="1:62" s="8" customFormat="1" ht="9.6" customHeight="1" x14ac:dyDescent="0.3">
      <c r="AN155" s="114" t="s">
        <v>392</v>
      </c>
      <c r="AO155" s="114"/>
      <c r="AP155" s="114"/>
      <c r="AQ155" s="114"/>
      <c r="AR155" s="114"/>
      <c r="AS155" s="114"/>
      <c r="AT155" s="114"/>
      <c r="AU155" s="114"/>
      <c r="AV155" s="114"/>
      <c r="AW155" s="114"/>
      <c r="AX155" s="114"/>
      <c r="AY155" s="114"/>
      <c r="AZ155" s="114"/>
    </row>
    <row r="156" spans="1:62" s="8" customFormat="1" ht="9.6" customHeight="1" x14ac:dyDescent="0.3"/>
    <row r="157" spans="1:62" s="8" customFormat="1" ht="9.6" customHeight="1" x14ac:dyDescent="0.3">
      <c r="E157" s="114" t="s">
        <v>393</v>
      </c>
      <c r="F157" s="114"/>
      <c r="G157" s="114"/>
      <c r="H157" s="114"/>
      <c r="I157" s="114"/>
      <c r="K157" s="114" t="s">
        <v>394</v>
      </c>
      <c r="L157" s="114"/>
      <c r="M157" s="114"/>
      <c r="N157" s="114"/>
      <c r="O157" s="114"/>
      <c r="P157" s="114"/>
      <c r="Q157" s="114"/>
      <c r="R157" s="114"/>
      <c r="S157" s="114"/>
      <c r="T157" s="114"/>
      <c r="U157" s="114"/>
      <c r="V157" s="114"/>
      <c r="W157" s="114"/>
      <c r="X157" s="114"/>
      <c r="Y157" s="114"/>
      <c r="Z157" s="114"/>
      <c r="AA157" s="114"/>
      <c r="AB157" s="115"/>
      <c r="AC157" s="115"/>
      <c r="AD157" s="114"/>
      <c r="AF157" s="114" t="s">
        <v>395</v>
      </c>
      <c r="AG157" s="114"/>
      <c r="AH157" s="114"/>
      <c r="AI157" s="114"/>
      <c r="AJ157" s="114"/>
      <c r="AR157" s="114" t="s">
        <v>396</v>
      </c>
      <c r="AS157" s="114"/>
      <c r="AT157" s="114"/>
      <c r="AU157" s="114"/>
      <c r="AV157" s="114"/>
      <c r="AW157" s="114"/>
      <c r="AX157" s="114"/>
    </row>
    <row r="158" spans="1:62" s="8" customFormat="1" ht="8.85" customHeight="1" x14ac:dyDescent="0.3">
      <c r="AN158" s="115" t="s">
        <v>397</v>
      </c>
      <c r="AO158" s="115"/>
      <c r="AP158" s="115"/>
    </row>
    <row r="159" spans="1:62" s="8" customFormat="1" ht="9.6" customHeight="1" x14ac:dyDescent="0.3">
      <c r="Q159" s="114" t="s">
        <v>398</v>
      </c>
      <c r="R159" s="114"/>
      <c r="S159" s="114"/>
      <c r="T159" s="114"/>
      <c r="U159" s="114"/>
      <c r="V159" s="114"/>
      <c r="W159" s="114"/>
      <c r="X159" s="114"/>
      <c r="Y159" s="114"/>
      <c r="Z159" s="114"/>
      <c r="AA159" s="114"/>
      <c r="AB159" s="115"/>
      <c r="AC159" s="115"/>
      <c r="AD159" s="114"/>
      <c r="AN159" s="114" t="s">
        <v>399</v>
      </c>
      <c r="AO159" s="114"/>
      <c r="AP159" s="114"/>
      <c r="AR159" s="114" t="s">
        <v>59</v>
      </c>
      <c r="AS159" s="114"/>
      <c r="AT159" s="114"/>
      <c r="AV159" s="114" t="s">
        <v>60</v>
      </c>
      <c r="AW159" s="114"/>
      <c r="AX159" s="114"/>
    </row>
    <row r="160" spans="1:62" s="8" customFormat="1" ht="9.6" customHeight="1" x14ac:dyDescent="0.3">
      <c r="Y160" s="116" t="s">
        <v>400</v>
      </c>
      <c r="AD160" s="116" t="s">
        <v>401</v>
      </c>
      <c r="BH160" s="116" t="s">
        <v>402</v>
      </c>
    </row>
    <row r="161" spans="1:62" s="8" customFormat="1" ht="9.6" customHeight="1" x14ac:dyDescent="0.3">
      <c r="G161" s="116" t="s">
        <v>63</v>
      </c>
      <c r="I161" s="116" t="s">
        <v>64</v>
      </c>
      <c r="M161" s="116" t="s">
        <v>63</v>
      </c>
      <c r="O161" s="116" t="s">
        <v>64</v>
      </c>
      <c r="Q161" s="116" t="s">
        <v>403</v>
      </c>
      <c r="U161" s="116" t="s">
        <v>404</v>
      </c>
      <c r="W161" s="116" t="s">
        <v>405</v>
      </c>
      <c r="Y161" s="116" t="s">
        <v>406</v>
      </c>
      <c r="AD161" s="116" t="s">
        <v>407</v>
      </c>
      <c r="AH161" s="116" t="s">
        <v>63</v>
      </c>
      <c r="AJ161" s="116" t="s">
        <v>64</v>
      </c>
      <c r="AP161" s="116" t="s">
        <v>271</v>
      </c>
      <c r="AT161" s="116" t="s">
        <v>271</v>
      </c>
      <c r="AX161" s="116" t="s">
        <v>271</v>
      </c>
      <c r="AZ161" s="116" t="s">
        <v>408</v>
      </c>
      <c r="BH161" s="116" t="s">
        <v>409</v>
      </c>
      <c r="BJ161" s="116" t="s">
        <v>410</v>
      </c>
    </row>
    <row r="162" spans="1:62" s="8" customFormat="1" ht="9.6" customHeight="1" x14ac:dyDescent="0.3">
      <c r="A162" s="117" t="s">
        <v>71</v>
      </c>
      <c r="C162" s="117" t="s">
        <v>73</v>
      </c>
      <c r="E162" s="117" t="s">
        <v>74</v>
      </c>
      <c r="G162" s="117" t="s">
        <v>75</v>
      </c>
      <c r="I162" s="117" t="s">
        <v>80</v>
      </c>
      <c r="K162" s="117" t="s">
        <v>74</v>
      </c>
      <c r="M162" s="117" t="s">
        <v>75</v>
      </c>
      <c r="O162" s="117" t="s">
        <v>80</v>
      </c>
      <c r="Q162" s="117" t="s">
        <v>76</v>
      </c>
      <c r="S162" s="117" t="s">
        <v>411</v>
      </c>
      <c r="U162" s="117" t="s">
        <v>412</v>
      </c>
      <c r="W162" s="117" t="s">
        <v>413</v>
      </c>
      <c r="Y162" s="117" t="s">
        <v>414</v>
      </c>
      <c r="AA162" s="117" t="s">
        <v>415</v>
      </c>
      <c r="AD162" s="117" t="s">
        <v>416</v>
      </c>
      <c r="AF162" s="117" t="s">
        <v>74</v>
      </c>
      <c r="AH162" s="117" t="s">
        <v>75</v>
      </c>
      <c r="AJ162" s="117" t="s">
        <v>80</v>
      </c>
      <c r="AL162" s="117" t="s">
        <v>65</v>
      </c>
      <c r="AN162" s="117" t="s">
        <v>74</v>
      </c>
      <c r="AP162" s="117" t="s">
        <v>372</v>
      </c>
      <c r="AR162" s="117" t="s">
        <v>74</v>
      </c>
      <c r="AT162" s="117" t="s">
        <v>372</v>
      </c>
      <c r="AV162" s="117" t="s">
        <v>74</v>
      </c>
      <c r="AX162" s="117" t="s">
        <v>372</v>
      </c>
      <c r="AZ162" s="117" t="s">
        <v>417</v>
      </c>
      <c r="BB162" s="117" t="s">
        <v>71</v>
      </c>
      <c r="BF162" s="118" t="s">
        <v>393</v>
      </c>
      <c r="BH162" s="118" t="s">
        <v>373</v>
      </c>
      <c r="BJ162" s="118" t="s">
        <v>418</v>
      </c>
    </row>
    <row r="163" spans="1:62" s="8" customFormat="1" ht="8.85" customHeight="1" x14ac:dyDescent="0.3"/>
    <row r="164" spans="1:62" s="8" customFormat="1" ht="8.85" customHeight="1" x14ac:dyDescent="0.3">
      <c r="B164" s="8" t="s">
        <v>284</v>
      </c>
    </row>
    <row r="165" spans="1:62" ht="8.85" customHeight="1" x14ac:dyDescent="0.3">
      <c r="A165" s="10">
        <v>51</v>
      </c>
      <c r="B165" s="21"/>
      <c r="C165" s="10" t="s">
        <v>174</v>
      </c>
      <c r="D165" s="21"/>
      <c r="E165" s="63">
        <v>40568</v>
      </c>
      <c r="F165" s="21"/>
      <c r="G165" s="64">
        <f>(E165/$BD165)</f>
        <v>3.715358549317703</v>
      </c>
      <c r="H165" s="21"/>
      <c r="I165" s="65">
        <f>IF(G$219,G165/G$219*100,0)</f>
        <v>50.294282267961613</v>
      </c>
      <c r="J165" s="21"/>
      <c r="K165" s="63">
        <v>1200675</v>
      </c>
      <c r="L165" s="21"/>
      <c r="M165" s="64">
        <f>(K165/$BD165)</f>
        <v>109.96199285648869</v>
      </c>
      <c r="N165" s="21"/>
      <c r="O165" s="65">
        <f>IF(M$219,M165/M$219*100,0)</f>
        <v>82.662276353417695</v>
      </c>
      <c r="P165" s="21"/>
      <c r="Q165" s="63">
        <v>274220</v>
      </c>
      <c r="R165" s="21"/>
      <c r="S165" s="63">
        <v>306122</v>
      </c>
      <c r="T165" s="21"/>
      <c r="U165" s="63">
        <v>0</v>
      </c>
      <c r="V165" s="21"/>
      <c r="W165" s="63">
        <v>0</v>
      </c>
      <c r="X165" s="21"/>
      <c r="Y165" s="63">
        <v>0</v>
      </c>
      <c r="Z165" s="21"/>
      <c r="AA165" s="63">
        <v>0</v>
      </c>
      <c r="AB165" s="21"/>
      <c r="AC165" s="21"/>
      <c r="AD165" s="63">
        <v>0</v>
      </c>
      <c r="AE165" s="21"/>
      <c r="AF165" s="63">
        <v>369412</v>
      </c>
      <c r="AG165" s="21"/>
      <c r="AH165" s="64">
        <f>(AF165/$BD165)</f>
        <v>33.832035900723511</v>
      </c>
      <c r="AI165" s="21"/>
      <c r="AJ165" s="65">
        <f>IF(AH$219,AH165/AH$219*100,0)</f>
        <v>383.88493529421976</v>
      </c>
      <c r="AK165" s="21"/>
      <c r="AL165" s="63">
        <f>(E165+K165+AF165)</f>
        <v>1610655</v>
      </c>
      <c r="AM165" s="21"/>
      <c r="AN165" s="63">
        <v>223108</v>
      </c>
      <c r="AO165" s="21"/>
      <c r="AP165" s="65">
        <f>IF($AL165,AN165/$AL165*100,0)</f>
        <v>13.852004308806046</v>
      </c>
      <c r="AQ165" s="21"/>
      <c r="AR165" s="63">
        <v>0</v>
      </c>
      <c r="AS165" s="21"/>
      <c r="AT165" s="65">
        <f>IF($AL165,AR165/$AL165*100,0)</f>
        <v>0</v>
      </c>
      <c r="AU165" s="21"/>
      <c r="AV165" s="63">
        <v>0</v>
      </c>
      <c r="AW165" s="21"/>
      <c r="AX165" s="65">
        <f>IF($AL165,AV165/$AL165*100,0)</f>
        <v>0</v>
      </c>
      <c r="AY165" s="21"/>
      <c r="AZ165" s="63">
        <v>0</v>
      </c>
      <c r="BA165" s="21"/>
      <c r="BB165" s="10">
        <v>51</v>
      </c>
      <c r="BC165" s="21"/>
      <c r="BD165" s="96">
        <v>10919</v>
      </c>
      <c r="BE165" s="21"/>
      <c r="BF165" s="96">
        <f>IF(E165,BD165,0)</f>
        <v>10919</v>
      </c>
      <c r="BG165" s="21"/>
      <c r="BH165" s="96">
        <f>IF(K165,BD165,0)</f>
        <v>10919</v>
      </c>
      <c r="BI165" s="21"/>
      <c r="BJ165" s="96">
        <f>IF(AF165,BD165,0)</f>
        <v>10919</v>
      </c>
    </row>
    <row r="166" spans="1:62" ht="8.85" customHeight="1" x14ac:dyDescent="0.3">
      <c r="A166" s="10">
        <v>52</v>
      </c>
      <c r="B166" s="21"/>
      <c r="C166" s="10" t="s">
        <v>175</v>
      </c>
      <c r="D166" s="21"/>
      <c r="E166" s="69">
        <v>157823</v>
      </c>
      <c r="F166" s="21"/>
      <c r="G166" s="65">
        <f>(E166/$BD166)</f>
        <v>7.1178009290578634</v>
      </c>
      <c r="H166" s="21"/>
      <c r="I166" s="65">
        <f>IF(G$219,G166/G$219*100,0)</f>
        <v>96.352662684180686</v>
      </c>
      <c r="J166" s="21"/>
      <c r="K166" s="69">
        <v>1244722</v>
      </c>
      <c r="L166" s="21"/>
      <c r="M166" s="65">
        <f>(K166/$BD166)</f>
        <v>56.136833085283904</v>
      </c>
      <c r="N166" s="21"/>
      <c r="O166" s="65">
        <f>IF(M$219,M166/M$219*100,0)</f>
        <v>42.200021021423282</v>
      </c>
      <c r="P166" s="21"/>
      <c r="Q166" s="69">
        <v>338878</v>
      </c>
      <c r="R166" s="21"/>
      <c r="S166" s="69">
        <v>316032</v>
      </c>
      <c r="T166" s="21"/>
      <c r="U166" s="69">
        <v>48091</v>
      </c>
      <c r="V166" s="21"/>
      <c r="W166" s="69">
        <v>0</v>
      </c>
      <c r="X166" s="21"/>
      <c r="Y166" s="69">
        <v>0</v>
      </c>
      <c r="Z166" s="21"/>
      <c r="AA166" s="69">
        <v>0</v>
      </c>
      <c r="AB166" s="21"/>
      <c r="AC166" s="21"/>
      <c r="AD166" s="69">
        <v>0</v>
      </c>
      <c r="AE166" s="21"/>
      <c r="AF166" s="69">
        <v>229432</v>
      </c>
      <c r="AG166" s="21"/>
      <c r="AH166" s="70">
        <f>(AF166/$BD166)</f>
        <v>10.347359401073378</v>
      </c>
      <c r="AI166" s="21"/>
      <c r="AJ166" s="70">
        <f>IF(AH$219,AH166/AH$219*100,0)</f>
        <v>117.40929235837514</v>
      </c>
      <c r="AK166" s="21"/>
      <c r="AL166" s="69">
        <f>(E166+K166+AF166)</f>
        <v>1631977</v>
      </c>
      <c r="AM166" s="21"/>
      <c r="AN166" s="69">
        <v>270240</v>
      </c>
      <c r="AO166" s="21"/>
      <c r="AP166" s="65">
        <f>IF($AL166,AN166/$AL166*100,0)</f>
        <v>16.559056898473447</v>
      </c>
      <c r="AQ166" s="21"/>
      <c r="AR166" s="69">
        <v>54621</v>
      </c>
      <c r="AS166" s="21"/>
      <c r="AT166" s="65">
        <f>IF($AL166,AR166/$AL166*100,0)</f>
        <v>3.3469221686335038</v>
      </c>
      <c r="AU166" s="21"/>
      <c r="AV166" s="69">
        <v>0</v>
      </c>
      <c r="AW166" s="21"/>
      <c r="AX166" s="65">
        <f>IF($AL166,AV166/$AL166*100,0)</f>
        <v>0</v>
      </c>
      <c r="AY166" s="21"/>
      <c r="AZ166" s="69">
        <v>11446</v>
      </c>
      <c r="BA166" s="21"/>
      <c r="BB166" s="10">
        <v>52</v>
      </c>
      <c r="BC166" s="21"/>
      <c r="BD166" s="96">
        <v>22173</v>
      </c>
      <c r="BE166" s="21"/>
      <c r="BF166" s="96">
        <f>IF(E166,BD166,0)</f>
        <v>22173</v>
      </c>
      <c r="BG166" s="21"/>
      <c r="BH166" s="96">
        <f>IF(K166,BD166,0)</f>
        <v>22173</v>
      </c>
      <c r="BI166" s="21"/>
      <c r="BJ166" s="96">
        <f>IF(AF166,BD166,0)</f>
        <v>22173</v>
      </c>
    </row>
    <row r="167" spans="1:62" ht="8.85" customHeight="1" x14ac:dyDescent="0.3">
      <c r="A167" s="10">
        <v>53</v>
      </c>
      <c r="B167" s="21"/>
      <c r="C167" s="10" t="s">
        <v>176</v>
      </c>
      <c r="D167" s="21"/>
      <c r="E167" s="69">
        <v>4780405</v>
      </c>
      <c r="F167" s="21"/>
      <c r="G167" s="65">
        <f>(E167/$BD167)</f>
        <v>11.355987162645294</v>
      </c>
      <c r="H167" s="21"/>
      <c r="I167" s="65">
        <f>IF(G$219,G167/G$219*100,0)</f>
        <v>153.7243892367579</v>
      </c>
      <c r="J167" s="21"/>
      <c r="K167" s="69">
        <v>72749090</v>
      </c>
      <c r="L167" s="21"/>
      <c r="M167" s="65">
        <f>(K167/$BD167)</f>
        <v>172.81751904579781</v>
      </c>
      <c r="N167" s="21"/>
      <c r="O167" s="65">
        <f>IF(M$219,M167/M$219*100,0)</f>
        <v>129.91297399202054</v>
      </c>
      <c r="P167" s="21"/>
      <c r="Q167" s="69">
        <v>9396115</v>
      </c>
      <c r="R167" s="21"/>
      <c r="S167" s="69">
        <v>6337084</v>
      </c>
      <c r="T167" s="21"/>
      <c r="U167" s="69">
        <v>0</v>
      </c>
      <c r="V167" s="21"/>
      <c r="W167" s="69">
        <v>0</v>
      </c>
      <c r="X167" s="21"/>
      <c r="Y167" s="69">
        <v>0</v>
      </c>
      <c r="Z167" s="21"/>
      <c r="AA167" s="69">
        <v>0</v>
      </c>
      <c r="AB167" s="21"/>
      <c r="AC167" s="21"/>
      <c r="AD167" s="69">
        <v>0</v>
      </c>
      <c r="AE167" s="21"/>
      <c r="AF167" s="69">
        <v>3702075</v>
      </c>
      <c r="AG167" s="21"/>
      <c r="AH167" s="70">
        <f>(AF167/$BD167)</f>
        <v>8.794383776092209</v>
      </c>
      <c r="AI167" s="21"/>
      <c r="AJ167" s="70">
        <f>IF(AH$219,AH167/AH$219*100,0)</f>
        <v>99.78800734145284</v>
      </c>
      <c r="AK167" s="21"/>
      <c r="AL167" s="69">
        <f>(E167+K167+AF167)</f>
        <v>81231570</v>
      </c>
      <c r="AM167" s="21"/>
      <c r="AN167" s="69">
        <v>1114586</v>
      </c>
      <c r="AO167" s="21"/>
      <c r="AP167" s="65">
        <f>IF($AL167,AN167/$AL167*100,0)</f>
        <v>1.372109390474664</v>
      </c>
      <c r="AQ167" s="21"/>
      <c r="AR167" s="69">
        <v>861538</v>
      </c>
      <c r="AS167" s="21"/>
      <c r="AT167" s="65">
        <f>IF($AL167,AR167/$AL167*100,0)</f>
        <v>1.0605950371265753</v>
      </c>
      <c r="AU167" s="21"/>
      <c r="AV167" s="69">
        <v>0</v>
      </c>
      <c r="AW167" s="21"/>
      <c r="AX167" s="65">
        <f>IF($AL167,AV167/$AL167*100,0)</f>
        <v>0</v>
      </c>
      <c r="AY167" s="21"/>
      <c r="AZ167" s="69">
        <v>1060899</v>
      </c>
      <c r="BA167" s="21"/>
      <c r="BB167" s="10">
        <v>53</v>
      </c>
      <c r="BC167" s="21"/>
      <c r="BD167" s="96">
        <v>420959</v>
      </c>
      <c r="BE167" s="21"/>
      <c r="BF167" s="96">
        <f>IF(E167,BD167,0)</f>
        <v>420959</v>
      </c>
      <c r="BG167" s="21"/>
      <c r="BH167" s="96">
        <f>IF(K167,BD167,0)</f>
        <v>420959</v>
      </c>
      <c r="BI167" s="21"/>
      <c r="BJ167" s="96">
        <f>IF(AF167,BD167,0)</f>
        <v>420959</v>
      </c>
    </row>
    <row r="168" spans="1:62" ht="8.85" customHeight="1" x14ac:dyDescent="0.3">
      <c r="A168" s="10">
        <v>54</v>
      </c>
      <c r="B168" s="21"/>
      <c r="C168" s="10" t="s">
        <v>177</v>
      </c>
      <c r="D168" s="21"/>
      <c r="E168" s="69">
        <v>147302</v>
      </c>
      <c r="F168" s="21"/>
      <c r="G168" s="65">
        <f>(E168/$BD168)</f>
        <v>3.9180231939568038</v>
      </c>
      <c r="H168" s="21"/>
      <c r="I168" s="65">
        <f>IF(G$219,G168/G$219*100,0)</f>
        <v>53.037724847705867</v>
      </c>
      <c r="J168" s="21"/>
      <c r="K168" s="69">
        <v>3319147</v>
      </c>
      <c r="L168" s="21"/>
      <c r="M168" s="65">
        <f>(K168/$BD168)</f>
        <v>88.284578146611338</v>
      </c>
      <c r="N168" s="21"/>
      <c r="O168" s="65">
        <f>IF(M$219,M168/M$219*100,0)</f>
        <v>66.366605469077356</v>
      </c>
      <c r="P168" s="21"/>
      <c r="Q168" s="69">
        <v>417069</v>
      </c>
      <c r="R168" s="21"/>
      <c r="S168" s="69">
        <v>441545</v>
      </c>
      <c r="T168" s="21"/>
      <c r="U168" s="69">
        <v>0</v>
      </c>
      <c r="V168" s="21"/>
      <c r="W168" s="69">
        <v>0</v>
      </c>
      <c r="X168" s="21"/>
      <c r="Y168" s="69">
        <v>0</v>
      </c>
      <c r="Z168" s="21"/>
      <c r="AA168" s="69">
        <v>0</v>
      </c>
      <c r="AB168" s="21"/>
      <c r="AC168" s="21"/>
      <c r="AD168" s="69">
        <v>0</v>
      </c>
      <c r="AE168" s="21"/>
      <c r="AF168" s="69">
        <v>360271</v>
      </c>
      <c r="AG168" s="21"/>
      <c r="AH168" s="70">
        <f>(AF168/$BD168)</f>
        <v>9.5826949675497399</v>
      </c>
      <c r="AI168" s="21"/>
      <c r="AJ168" s="70">
        <f>IF(AH$219,AH168/AH$219*100,0)</f>
        <v>108.73280722320963</v>
      </c>
      <c r="AK168" s="21"/>
      <c r="AL168" s="69">
        <f>(E168+K168+AF168)</f>
        <v>3826720</v>
      </c>
      <c r="AM168" s="21"/>
      <c r="AN168" s="69">
        <v>315509</v>
      </c>
      <c r="AO168" s="21"/>
      <c r="AP168" s="65">
        <f>IF($AL168,AN168/$AL168*100,0)</f>
        <v>8.2448937993895548</v>
      </c>
      <c r="AQ168" s="21"/>
      <c r="AR168" s="69">
        <v>428542</v>
      </c>
      <c r="AS168" s="21"/>
      <c r="AT168" s="65">
        <f>IF($AL168,AR168/$AL168*100,0)</f>
        <v>11.198676673495839</v>
      </c>
      <c r="AU168" s="21"/>
      <c r="AV168" s="69">
        <v>0</v>
      </c>
      <c r="AW168" s="21"/>
      <c r="AX168" s="65">
        <f>IF($AL168,AV168/$AL168*100,0)</f>
        <v>0</v>
      </c>
      <c r="AY168" s="21"/>
      <c r="AZ168" s="69">
        <v>17765</v>
      </c>
      <c r="BA168" s="21"/>
      <c r="BB168" s="10">
        <v>54</v>
      </c>
      <c r="BC168" s="21"/>
      <c r="BD168" s="96">
        <v>37596</v>
      </c>
      <c r="BE168" s="21"/>
      <c r="BF168" s="96">
        <f>IF(E168,BD168,0)</f>
        <v>37596</v>
      </c>
      <c r="BG168" s="21"/>
      <c r="BH168" s="96">
        <f>IF(K168,BD168,0)</f>
        <v>37596</v>
      </c>
      <c r="BI168" s="21"/>
      <c r="BJ168" s="96">
        <f>IF(AF168,BD168,0)</f>
        <v>37596</v>
      </c>
    </row>
    <row r="169" spans="1:62" ht="8.85" customHeight="1" x14ac:dyDescent="0.3">
      <c r="A169" s="10">
        <v>55</v>
      </c>
      <c r="B169" s="21"/>
      <c r="C169" s="10" t="s">
        <v>178</v>
      </c>
      <c r="D169" s="21"/>
      <c r="E169" s="69">
        <v>46305</v>
      </c>
      <c r="F169" s="21"/>
      <c r="G169" s="65">
        <f>(E169/$BD169)</f>
        <v>3.8794403485254692</v>
      </c>
      <c r="H169" s="21"/>
      <c r="I169" s="65">
        <f>IF(G$219,G169/G$219*100,0)</f>
        <v>52.515434335749475</v>
      </c>
      <c r="J169" s="21"/>
      <c r="K169" s="69">
        <v>1239179</v>
      </c>
      <c r="L169" s="21"/>
      <c r="M169" s="65">
        <f>(K169/$BD169)</f>
        <v>103.81861595174263</v>
      </c>
      <c r="N169" s="21"/>
      <c r="O169" s="65">
        <f>IF(M$219,M169/M$219*100,0)</f>
        <v>78.044085047026186</v>
      </c>
      <c r="P169" s="21"/>
      <c r="Q169" s="69">
        <v>216687</v>
      </c>
      <c r="R169" s="21"/>
      <c r="S169" s="69">
        <v>227791</v>
      </c>
      <c r="T169" s="21"/>
      <c r="U169" s="69">
        <v>0</v>
      </c>
      <c r="V169" s="21"/>
      <c r="W169" s="69">
        <v>0</v>
      </c>
      <c r="X169" s="21"/>
      <c r="Y169" s="69">
        <v>0</v>
      </c>
      <c r="Z169" s="21"/>
      <c r="AA169" s="69">
        <v>0</v>
      </c>
      <c r="AB169" s="21"/>
      <c r="AC169" s="21"/>
      <c r="AD169" s="69">
        <v>0</v>
      </c>
      <c r="AE169" s="21"/>
      <c r="AF169" s="69">
        <v>168087</v>
      </c>
      <c r="AG169" s="21"/>
      <c r="AH169" s="70">
        <f>(AF169/$BD169)</f>
        <v>14.082355898123325</v>
      </c>
      <c r="AI169" s="21"/>
      <c r="AJ169" s="70">
        <f>IF(AH$219,AH169/AH$219*100,0)</f>
        <v>159.7895053849135</v>
      </c>
      <c r="AK169" s="21"/>
      <c r="AL169" s="69">
        <f>(E169+K169+AF169)</f>
        <v>1453571</v>
      </c>
      <c r="AM169" s="21"/>
      <c r="AN169" s="69">
        <v>215764</v>
      </c>
      <c r="AO169" s="21"/>
      <c r="AP169" s="70">
        <f>IF($AL169,AN169/$AL169*100,0)</f>
        <v>14.843719364241581</v>
      </c>
      <c r="AQ169" s="21"/>
      <c r="AR169" s="69">
        <v>0</v>
      </c>
      <c r="AS169" s="21"/>
      <c r="AT169" s="70">
        <f>IF($AL169,AR169/$AL169*100,0)</f>
        <v>0</v>
      </c>
      <c r="AU169" s="21"/>
      <c r="AV169" s="69">
        <v>0</v>
      </c>
      <c r="AW169" s="21"/>
      <c r="AX169" s="70">
        <f>IF($AL169,AV169/$AL169*100,0)</f>
        <v>0</v>
      </c>
      <c r="AY169" s="21"/>
      <c r="AZ169" s="69">
        <v>0</v>
      </c>
      <c r="BA169" s="21"/>
      <c r="BB169" s="10">
        <v>55</v>
      </c>
      <c r="BC169" s="21"/>
      <c r="BD169" s="96">
        <v>11936</v>
      </c>
      <c r="BE169" s="21"/>
      <c r="BF169" s="96">
        <f>IF(E169,BD169,0)</f>
        <v>11936</v>
      </c>
      <c r="BG169" s="21"/>
      <c r="BH169" s="96">
        <f>IF(K169,BD169,0)</f>
        <v>11936</v>
      </c>
      <c r="BI169" s="21"/>
      <c r="BJ169" s="96">
        <f>IF(AF169,BD169,0)</f>
        <v>11936</v>
      </c>
    </row>
    <row r="170" spans="1:62" ht="8.85" customHeight="1" x14ac:dyDescent="0.3">
      <c r="A170" s="29"/>
      <c r="B170" s="21"/>
      <c r="D170" s="21"/>
      <c r="E170" s="21"/>
      <c r="F170" s="21"/>
      <c r="G170" s="21"/>
      <c r="H170" s="21"/>
      <c r="I170" s="21"/>
      <c r="J170" s="21"/>
      <c r="K170" s="96"/>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9"/>
      <c r="BC170" s="21"/>
      <c r="BD170" s="27"/>
      <c r="BE170" s="21"/>
      <c r="BF170" s="21"/>
      <c r="BG170" s="21"/>
      <c r="BH170" s="21"/>
      <c r="BI170" s="21"/>
      <c r="BJ170" s="21"/>
    </row>
    <row r="171" spans="1:62" ht="8.85" customHeight="1" x14ac:dyDescent="0.3">
      <c r="A171" s="10">
        <v>56</v>
      </c>
      <c r="B171" s="21"/>
      <c r="C171" s="10" t="s">
        <v>179</v>
      </c>
      <c r="D171" s="21"/>
      <c r="E171" s="69">
        <v>57288</v>
      </c>
      <c r="F171" s="21"/>
      <c r="G171" s="65">
        <f>(E171/$BD171)</f>
        <v>4.1402038014020377</v>
      </c>
      <c r="H171" s="21"/>
      <c r="I171" s="65">
        <f>IF(G$219,G171/G$219*100,0)</f>
        <v>56.04535225081878</v>
      </c>
      <c r="J171" s="21"/>
      <c r="K171" s="69">
        <v>1986757</v>
      </c>
      <c r="L171" s="21"/>
      <c r="M171" s="65">
        <f>(K171/$BD171)</f>
        <v>143.5829298258293</v>
      </c>
      <c r="N171" s="21"/>
      <c r="O171" s="65">
        <f>IF(M$219,M171/M$219*100,0)</f>
        <v>107.93631068860459</v>
      </c>
      <c r="P171" s="21"/>
      <c r="Q171" s="69">
        <v>251556</v>
      </c>
      <c r="R171" s="21"/>
      <c r="S171" s="69">
        <v>291943</v>
      </c>
      <c r="T171" s="21"/>
      <c r="U171" s="69">
        <v>0</v>
      </c>
      <c r="V171" s="21"/>
      <c r="W171" s="69">
        <v>0</v>
      </c>
      <c r="X171" s="21"/>
      <c r="Y171" s="69">
        <v>0</v>
      </c>
      <c r="Z171" s="21"/>
      <c r="AA171" s="69">
        <v>0</v>
      </c>
      <c r="AB171" s="21"/>
      <c r="AC171" s="21"/>
      <c r="AD171" s="69">
        <v>0</v>
      </c>
      <c r="AE171" s="21"/>
      <c r="AF171" s="69">
        <v>188763</v>
      </c>
      <c r="AG171" s="21"/>
      <c r="AH171" s="70">
        <f>(AF171/$BD171)</f>
        <v>13.641902146419021</v>
      </c>
      <c r="AI171" s="21"/>
      <c r="AJ171" s="70">
        <f>IF(AH$219,AH171/AH$219*100,0)</f>
        <v>154.79177008842527</v>
      </c>
      <c r="AK171" s="21"/>
      <c r="AL171" s="69">
        <f>(E171+K171+AF171)</f>
        <v>2232808</v>
      </c>
      <c r="AM171" s="21"/>
      <c r="AN171" s="69">
        <v>223072</v>
      </c>
      <c r="AO171" s="21"/>
      <c r="AP171" s="70">
        <f>IF($AL171,AN171/$AL171*100,0)</f>
        <v>9.9906485465834951</v>
      </c>
      <c r="AQ171" s="21"/>
      <c r="AR171" s="69">
        <v>44118</v>
      </c>
      <c r="AS171" s="21"/>
      <c r="AT171" s="70">
        <f>IF($AL171,AR171/$AL171*100,0)</f>
        <v>1.9758976141253524</v>
      </c>
      <c r="AU171" s="21"/>
      <c r="AV171" s="69">
        <v>0</v>
      </c>
      <c r="AW171" s="21"/>
      <c r="AX171" s="70">
        <f>IF($AL171,AV171/$AL171*100,0)</f>
        <v>0</v>
      </c>
      <c r="AY171" s="21"/>
      <c r="AZ171" s="69">
        <v>13887</v>
      </c>
      <c r="BA171" s="21"/>
      <c r="BB171" s="10">
        <v>56</v>
      </c>
      <c r="BC171" s="21"/>
      <c r="BD171" s="96">
        <v>13837</v>
      </c>
      <c r="BE171" s="21"/>
      <c r="BF171" s="96">
        <f>IF(E171,BD171,0)</f>
        <v>13837</v>
      </c>
      <c r="BG171" s="21"/>
      <c r="BH171" s="96">
        <f>IF(K171,BD171,0)</f>
        <v>13837</v>
      </c>
      <c r="BI171" s="21"/>
      <c r="BJ171" s="96">
        <f>IF(AF171,BD171,0)</f>
        <v>13837</v>
      </c>
    </row>
    <row r="172" spans="1:62" ht="8.85" customHeight="1" x14ac:dyDescent="0.3">
      <c r="A172" s="10">
        <v>57</v>
      </c>
      <c r="B172" s="21"/>
      <c r="C172" s="10" t="s">
        <v>180</v>
      </c>
      <c r="D172" s="21"/>
      <c r="E172" s="69">
        <v>182688</v>
      </c>
      <c r="F172" s="21"/>
      <c r="G172" s="65">
        <f>(E172/$BD172)</f>
        <v>21.40958631196531</v>
      </c>
      <c r="H172" s="21"/>
      <c r="I172" s="65">
        <f>IF(G$219,G172/G$219*100,0)</f>
        <v>289.81853646723079</v>
      </c>
      <c r="J172" s="21"/>
      <c r="K172" s="69">
        <v>1776479</v>
      </c>
      <c r="L172" s="21"/>
      <c r="M172" s="65">
        <f>(K172/$BD172)</f>
        <v>208.18926520567209</v>
      </c>
      <c r="N172" s="21"/>
      <c r="O172" s="65">
        <f>IF(M$219,M172/M$219*100,0)</f>
        <v>156.50315283669153</v>
      </c>
      <c r="P172" s="21"/>
      <c r="Q172" s="69">
        <v>279487</v>
      </c>
      <c r="R172" s="21"/>
      <c r="S172" s="69">
        <v>338610</v>
      </c>
      <c r="T172" s="21"/>
      <c r="U172" s="69">
        <v>0</v>
      </c>
      <c r="V172" s="21"/>
      <c r="W172" s="69">
        <v>0</v>
      </c>
      <c r="X172" s="21"/>
      <c r="Y172" s="69">
        <v>0</v>
      </c>
      <c r="Z172" s="21"/>
      <c r="AA172" s="69">
        <v>0</v>
      </c>
      <c r="AB172" s="21"/>
      <c r="AC172" s="21"/>
      <c r="AD172" s="69">
        <v>0</v>
      </c>
      <c r="AE172" s="21"/>
      <c r="AF172" s="69">
        <v>190148</v>
      </c>
      <c r="AG172" s="21"/>
      <c r="AH172" s="70">
        <f>(AF172/$BD172)</f>
        <v>22.283839212469235</v>
      </c>
      <c r="AI172" s="21"/>
      <c r="AJ172" s="70">
        <f>IF(AH$219,AH172/AH$219*100,0)</f>
        <v>252.84999694631472</v>
      </c>
      <c r="AK172" s="21"/>
      <c r="AL172" s="69">
        <f>(E172+K172+AF172)</f>
        <v>2149315</v>
      </c>
      <c r="AM172" s="21"/>
      <c r="AN172" s="69">
        <v>230985</v>
      </c>
      <c r="AO172" s="21"/>
      <c r="AP172" s="70">
        <f>IF($AL172,AN172/$AL172*100,0)</f>
        <v>10.746912388365596</v>
      </c>
      <c r="AQ172" s="21"/>
      <c r="AR172" s="69">
        <v>0</v>
      </c>
      <c r="AS172" s="21"/>
      <c r="AT172" s="70">
        <f>IF($AL172,AR172/$AL172*100,0)</f>
        <v>0</v>
      </c>
      <c r="AU172" s="21"/>
      <c r="AV172" s="69">
        <v>0</v>
      </c>
      <c r="AW172" s="21"/>
      <c r="AX172" s="70">
        <f>IF($AL172,AV172/$AL172*100,0)</f>
        <v>0</v>
      </c>
      <c r="AY172" s="21"/>
      <c r="AZ172" s="69">
        <v>0</v>
      </c>
      <c r="BA172" s="21"/>
      <c r="BB172" s="10">
        <v>57</v>
      </c>
      <c r="BC172" s="21"/>
      <c r="BD172" s="96">
        <v>8533</v>
      </c>
      <c r="BE172" s="21"/>
      <c r="BF172" s="96">
        <f>IF(E172,BD172,0)</f>
        <v>8533</v>
      </c>
      <c r="BG172" s="21"/>
      <c r="BH172" s="96">
        <f>IF(K172,BD172,0)</f>
        <v>8533</v>
      </c>
      <c r="BI172" s="21"/>
      <c r="BJ172" s="96">
        <f>IF(AF172,BD172,0)</f>
        <v>8533</v>
      </c>
    </row>
    <row r="173" spans="1:62" ht="8.85" customHeight="1" x14ac:dyDescent="0.3">
      <c r="A173" s="10">
        <v>58</v>
      </c>
      <c r="B173" s="21"/>
      <c r="C173" s="10" t="s">
        <v>181</v>
      </c>
      <c r="D173" s="21"/>
      <c r="E173" s="69">
        <v>223203</v>
      </c>
      <c r="F173" s="21"/>
      <c r="G173" s="65">
        <f>(E173/$BD173)</f>
        <v>7.3618193212177179</v>
      </c>
      <c r="H173" s="21"/>
      <c r="I173" s="65">
        <f>IF(G$219,G173/G$219*100,0)</f>
        <v>99.655905084867868</v>
      </c>
      <c r="J173" s="21"/>
      <c r="K173" s="69">
        <v>3141424</v>
      </c>
      <c r="L173" s="21"/>
      <c r="M173" s="65">
        <f>(K173/$BD173)</f>
        <v>103.61238827138098</v>
      </c>
      <c r="N173" s="21"/>
      <c r="O173" s="65">
        <f>IF(M$219,M173/M$219*100,0)</f>
        <v>77.889056486130343</v>
      </c>
      <c r="P173" s="21"/>
      <c r="Q173" s="69">
        <v>709849</v>
      </c>
      <c r="R173" s="21"/>
      <c r="S173" s="69">
        <v>685909</v>
      </c>
      <c r="T173" s="21"/>
      <c r="U173" s="69">
        <v>0</v>
      </c>
      <c r="V173" s="21"/>
      <c r="W173" s="69">
        <v>0</v>
      </c>
      <c r="X173" s="21"/>
      <c r="Y173" s="69">
        <v>0</v>
      </c>
      <c r="Z173" s="21"/>
      <c r="AA173" s="69">
        <v>0</v>
      </c>
      <c r="AB173" s="21"/>
      <c r="AC173" s="21"/>
      <c r="AD173" s="69">
        <v>0</v>
      </c>
      <c r="AE173" s="21"/>
      <c r="AF173" s="69">
        <v>312188</v>
      </c>
      <c r="AG173" s="21"/>
      <c r="AH173" s="70">
        <f>(AF173/$BD173)</f>
        <v>10.296777598205745</v>
      </c>
      <c r="AI173" s="21"/>
      <c r="AJ173" s="70">
        <f>IF(AH$219,AH173/AH$219*100,0)</f>
        <v>116.83535137007975</v>
      </c>
      <c r="AK173" s="21"/>
      <c r="AL173" s="69">
        <f>(E173+K173+AF173)</f>
        <v>3676815</v>
      </c>
      <c r="AM173" s="21"/>
      <c r="AN173" s="69">
        <v>297118</v>
      </c>
      <c r="AO173" s="21"/>
      <c r="AP173" s="70">
        <f>IF($AL173,AN173/$AL173*100,0)</f>
        <v>8.0808525857297688</v>
      </c>
      <c r="AQ173" s="21"/>
      <c r="AR173" s="69">
        <v>80427</v>
      </c>
      <c r="AS173" s="21"/>
      <c r="AT173" s="70">
        <f>IF($AL173,AR173/$AL173*100,0)</f>
        <v>2.1874094834795876</v>
      </c>
      <c r="AU173" s="21"/>
      <c r="AV173" s="69">
        <v>0</v>
      </c>
      <c r="AW173" s="21"/>
      <c r="AX173" s="70">
        <f>IF($AL173,AV173/$AL173*100,0)</f>
        <v>0</v>
      </c>
      <c r="AY173" s="21"/>
      <c r="AZ173" s="69">
        <v>0</v>
      </c>
      <c r="BA173" s="21"/>
      <c r="BB173" s="10">
        <v>58</v>
      </c>
      <c r="BC173" s="21"/>
      <c r="BD173" s="96">
        <v>30319</v>
      </c>
      <c r="BE173" s="21"/>
      <c r="BF173" s="96">
        <f>IF(E173,BD173,0)</f>
        <v>30319</v>
      </c>
      <c r="BG173" s="21"/>
      <c r="BH173" s="96">
        <f>IF(K173,BD173,0)</f>
        <v>30319</v>
      </c>
      <c r="BI173" s="21"/>
      <c r="BJ173" s="96">
        <f>IF(AF173,BD173,0)</f>
        <v>30319</v>
      </c>
    </row>
    <row r="174" spans="1:62" ht="8.85" customHeight="1" x14ac:dyDescent="0.3">
      <c r="A174" s="10">
        <v>59</v>
      </c>
      <c r="B174" s="21"/>
      <c r="C174" s="10" t="s">
        <v>182</v>
      </c>
      <c r="D174" s="21"/>
      <c r="E174" s="69">
        <v>100978</v>
      </c>
      <c r="F174" s="21"/>
      <c r="G174" s="65">
        <f>(E174/$BD174)</f>
        <v>9.5038117647058815</v>
      </c>
      <c r="H174" s="21"/>
      <c r="I174" s="65">
        <f>IF(G$219,G174/G$219*100,0)</f>
        <v>128.6517533021061</v>
      </c>
      <c r="J174" s="21"/>
      <c r="K174" s="69">
        <v>2216172</v>
      </c>
      <c r="L174" s="21"/>
      <c r="M174" s="65">
        <f>(K174/$BD174)</f>
        <v>208.58089411764706</v>
      </c>
      <c r="N174" s="21"/>
      <c r="O174" s="65">
        <f>IF(M$219,M174/M$219*100,0)</f>
        <v>156.7975539884778</v>
      </c>
      <c r="P174" s="21"/>
      <c r="Q174" s="69">
        <v>389065</v>
      </c>
      <c r="R174" s="21"/>
      <c r="S174" s="69">
        <v>262734</v>
      </c>
      <c r="T174" s="21"/>
      <c r="U174" s="69">
        <v>0</v>
      </c>
      <c r="V174" s="21"/>
      <c r="W174" s="69">
        <v>0</v>
      </c>
      <c r="X174" s="21"/>
      <c r="Y174" s="69">
        <v>0</v>
      </c>
      <c r="Z174" s="21"/>
      <c r="AA174" s="69">
        <v>0</v>
      </c>
      <c r="AB174" s="21"/>
      <c r="AC174" s="21"/>
      <c r="AD174" s="69">
        <v>0</v>
      </c>
      <c r="AE174" s="21"/>
      <c r="AF174" s="69">
        <v>276630</v>
      </c>
      <c r="AG174" s="21"/>
      <c r="AH174" s="70">
        <f>(AF174/$BD174)</f>
        <v>26.035764705882354</v>
      </c>
      <c r="AI174" s="21"/>
      <c r="AJ174" s="70">
        <f>IF(AH$219,AH174/AH$219*100,0)</f>
        <v>295.42229970379748</v>
      </c>
      <c r="AK174" s="21"/>
      <c r="AL174" s="69">
        <f>(E174+K174+AF174)</f>
        <v>2593780</v>
      </c>
      <c r="AM174" s="21"/>
      <c r="AN174" s="69">
        <v>223625</v>
      </c>
      <c r="AO174" s="21"/>
      <c r="AP174" s="70">
        <f>IF($AL174,AN174/$AL174*100,0)</f>
        <v>8.621587027427152</v>
      </c>
      <c r="AQ174" s="21"/>
      <c r="AR174" s="69">
        <v>48428</v>
      </c>
      <c r="AS174" s="21"/>
      <c r="AT174" s="70">
        <f>IF($AL174,AR174/$AL174*100,0)</f>
        <v>1.8670820192923072</v>
      </c>
      <c r="AU174" s="21"/>
      <c r="AV174" s="69">
        <v>0</v>
      </c>
      <c r="AW174" s="21"/>
      <c r="AX174" s="70">
        <f>IF($AL174,AV174/$AL174*100,0)</f>
        <v>0</v>
      </c>
      <c r="AY174" s="21"/>
      <c r="AZ174" s="69">
        <v>1225</v>
      </c>
      <c r="BA174" s="21"/>
      <c r="BB174" s="10">
        <v>59</v>
      </c>
      <c r="BC174" s="21"/>
      <c r="BD174" s="96">
        <v>10625</v>
      </c>
      <c r="BE174" s="21"/>
      <c r="BF174" s="96">
        <f>IF(E174,BD174,0)</f>
        <v>10625</v>
      </c>
      <c r="BG174" s="21"/>
      <c r="BH174" s="96">
        <f>IF(K174,BD174,0)</f>
        <v>10625</v>
      </c>
      <c r="BI174" s="21"/>
      <c r="BJ174" s="96">
        <f>IF(AF174,BD174,0)</f>
        <v>10625</v>
      </c>
    </row>
    <row r="175" spans="1:62" ht="8.85" customHeight="1" x14ac:dyDescent="0.3">
      <c r="A175" s="10">
        <v>60</v>
      </c>
      <c r="B175" s="21"/>
      <c r="C175" s="10" t="s">
        <v>183</v>
      </c>
      <c r="D175" s="21"/>
      <c r="E175" s="69">
        <v>231912</v>
      </c>
      <c r="F175" s="21"/>
      <c r="G175" s="65">
        <f>(E175/$BD175)</f>
        <v>2.2888386644690741</v>
      </c>
      <c r="H175" s="21"/>
      <c r="I175" s="65">
        <f>IF(G$219,G175/G$219*100,0)</f>
        <v>30.983684704608645</v>
      </c>
      <c r="J175" s="21"/>
      <c r="K175" s="69">
        <v>8902492</v>
      </c>
      <c r="L175" s="21"/>
      <c r="M175" s="65">
        <f>(K175/$BD175)</f>
        <v>87.8624991364251</v>
      </c>
      <c r="N175" s="21"/>
      <c r="O175" s="65">
        <f>IF(M$219,M175/M$219*100,0)</f>
        <v>66.049313913362042</v>
      </c>
      <c r="P175" s="21"/>
      <c r="Q175" s="69">
        <v>1065387</v>
      </c>
      <c r="R175" s="21"/>
      <c r="S175" s="69">
        <v>1110091</v>
      </c>
      <c r="T175" s="21"/>
      <c r="U175" s="69">
        <v>0</v>
      </c>
      <c r="V175" s="21"/>
      <c r="W175" s="69">
        <v>0</v>
      </c>
      <c r="X175" s="21"/>
      <c r="Y175" s="69">
        <v>0</v>
      </c>
      <c r="Z175" s="21"/>
      <c r="AA175" s="69">
        <v>0</v>
      </c>
      <c r="AB175" s="21"/>
      <c r="AC175" s="21"/>
      <c r="AD175" s="69">
        <v>0</v>
      </c>
      <c r="AE175" s="21"/>
      <c r="AF175" s="69">
        <v>561294</v>
      </c>
      <c r="AG175" s="21"/>
      <c r="AH175" s="70">
        <f>(AF175/$BD175)</f>
        <v>5.539650424878853</v>
      </c>
      <c r="AI175" s="21"/>
      <c r="AJ175" s="70">
        <f>IF(AH$219,AH175/AH$219*100,0)</f>
        <v>62.857238362700407</v>
      </c>
      <c r="AK175" s="21"/>
      <c r="AL175" s="69">
        <f>(E175+K175+AF175)</f>
        <v>9695698</v>
      </c>
      <c r="AM175" s="21"/>
      <c r="AN175" s="69">
        <v>489271</v>
      </c>
      <c r="AO175" s="21"/>
      <c r="AP175" s="70">
        <f>IF($AL175,AN175/$AL175*100,0)</f>
        <v>5.046268974136777</v>
      </c>
      <c r="AQ175" s="21"/>
      <c r="AR175" s="69">
        <v>0</v>
      </c>
      <c r="AS175" s="21"/>
      <c r="AT175" s="70">
        <f>IF($AL175,AR175/$AL175*100,0)</f>
        <v>0</v>
      </c>
      <c r="AU175" s="21"/>
      <c r="AV175" s="69">
        <v>0</v>
      </c>
      <c r="AW175" s="21"/>
      <c r="AX175" s="70">
        <f>IF($AL175,AV175/$AL175*100,0)</f>
        <v>0</v>
      </c>
      <c r="AY175" s="21"/>
      <c r="AZ175" s="69">
        <v>224</v>
      </c>
      <c r="BA175" s="21"/>
      <c r="BB175" s="10">
        <v>60</v>
      </c>
      <c r="BC175" s="21"/>
      <c r="BD175" s="96">
        <v>101323</v>
      </c>
      <c r="BE175" s="21"/>
      <c r="BF175" s="96">
        <f>IF(E175,BD175,0)</f>
        <v>101323</v>
      </c>
      <c r="BG175" s="21"/>
      <c r="BH175" s="96">
        <f>IF(K175,BD175,0)</f>
        <v>101323</v>
      </c>
      <c r="BI175" s="21"/>
      <c r="BJ175" s="96">
        <f>IF(AF175,BD175,0)</f>
        <v>101323</v>
      </c>
    </row>
    <row r="176" spans="1:62"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9"/>
      <c r="BC176" s="21"/>
      <c r="BD176" s="27"/>
      <c r="BE176" s="21"/>
      <c r="BF176" s="21"/>
      <c r="BG176" s="21"/>
      <c r="BH176" s="21"/>
      <c r="BI176" s="21"/>
      <c r="BJ176" s="21"/>
    </row>
    <row r="177" spans="1:62" ht="8.85" customHeight="1" x14ac:dyDescent="0.3">
      <c r="A177" s="10">
        <v>61</v>
      </c>
      <c r="B177" s="21"/>
      <c r="C177" s="10" t="s">
        <v>184</v>
      </c>
      <c r="D177" s="21"/>
      <c r="E177" s="69">
        <v>115905</v>
      </c>
      <c r="F177" s="21"/>
      <c r="G177" s="65">
        <f>(E177/$BD177)</f>
        <v>7.8446700507614215</v>
      </c>
      <c r="H177" s="21"/>
      <c r="I177" s="65">
        <f>IF(G$219,G177/G$219*100,0)</f>
        <v>106.19218699753061</v>
      </c>
      <c r="J177" s="21"/>
      <c r="K177" s="69">
        <v>1928634</v>
      </c>
      <c r="L177" s="21"/>
      <c r="M177" s="65">
        <f>(K177/$BD177)</f>
        <v>130.53360406091372</v>
      </c>
      <c r="N177" s="21"/>
      <c r="O177" s="65">
        <f>IF(M$219,M177/M$219*100,0)</f>
        <v>98.126676063184334</v>
      </c>
      <c r="P177" s="21"/>
      <c r="Q177" s="69">
        <v>256196</v>
      </c>
      <c r="R177" s="21"/>
      <c r="S177" s="69">
        <v>344371</v>
      </c>
      <c r="T177" s="21"/>
      <c r="U177" s="69">
        <v>0</v>
      </c>
      <c r="V177" s="21"/>
      <c r="W177" s="69">
        <v>0</v>
      </c>
      <c r="X177" s="21"/>
      <c r="Y177" s="69">
        <v>0</v>
      </c>
      <c r="Z177" s="21"/>
      <c r="AA177" s="69">
        <v>0</v>
      </c>
      <c r="AB177" s="21"/>
      <c r="AC177" s="21"/>
      <c r="AD177" s="69">
        <v>0</v>
      </c>
      <c r="AE177" s="21"/>
      <c r="AF177" s="69">
        <v>278503</v>
      </c>
      <c r="AG177" s="21"/>
      <c r="AH177" s="70">
        <f>(AF177/$BD177)</f>
        <v>18.849610829103217</v>
      </c>
      <c r="AI177" s="21"/>
      <c r="AJ177" s="70">
        <f>IF(AH$219,AH177/AH$219*100,0)</f>
        <v>213.88253591019529</v>
      </c>
      <c r="AK177" s="21"/>
      <c r="AL177" s="69">
        <f>(E177+K177+AF177)</f>
        <v>2323042</v>
      </c>
      <c r="AM177" s="21"/>
      <c r="AN177" s="69">
        <v>242297</v>
      </c>
      <c r="AO177" s="21"/>
      <c r="AP177" s="70">
        <f>IF($AL177,AN177/$AL177*100,0)</f>
        <v>10.430160109029453</v>
      </c>
      <c r="AQ177" s="21"/>
      <c r="AR177" s="69">
        <v>0</v>
      </c>
      <c r="AS177" s="21"/>
      <c r="AT177" s="70">
        <f>IF($AL177,AR177/$AL177*100,0)</f>
        <v>0</v>
      </c>
      <c r="AU177" s="21"/>
      <c r="AV177" s="69">
        <v>0</v>
      </c>
      <c r="AW177" s="21"/>
      <c r="AX177" s="70">
        <f>IF($AL177,AV177/$AL177*100,0)</f>
        <v>0</v>
      </c>
      <c r="AY177" s="21"/>
      <c r="AZ177" s="69">
        <v>2912</v>
      </c>
      <c r="BA177" s="21"/>
      <c r="BB177" s="10">
        <v>61</v>
      </c>
      <c r="BC177" s="21"/>
      <c r="BD177" s="96">
        <v>14775</v>
      </c>
      <c r="BE177" s="21"/>
      <c r="BF177" s="96">
        <f>IF(E177,BD177,0)</f>
        <v>14775</v>
      </c>
      <c r="BG177" s="21"/>
      <c r="BH177" s="96">
        <f>IF(K177,BD177,0)</f>
        <v>14775</v>
      </c>
      <c r="BI177" s="21"/>
      <c r="BJ177" s="96">
        <f>IF(AF177,BD177,0)</f>
        <v>14775</v>
      </c>
    </row>
    <row r="178" spans="1:62" ht="8.85" customHeight="1" x14ac:dyDescent="0.3">
      <c r="A178" s="10">
        <v>62</v>
      </c>
      <c r="B178" s="21"/>
      <c r="C178" s="10" t="s">
        <v>185</v>
      </c>
      <c r="D178" s="21"/>
      <c r="E178" s="69">
        <v>169384</v>
      </c>
      <c r="F178" s="21"/>
      <c r="G178" s="65">
        <f>(E178/$BD178)</f>
        <v>7.3821747657441712</v>
      </c>
      <c r="H178" s="21"/>
      <c r="I178" s="65">
        <f>IF(G$219,G178/G$219*100,0)</f>
        <v>99.931453853341722</v>
      </c>
      <c r="J178" s="21"/>
      <c r="K178" s="69">
        <v>4175670</v>
      </c>
      <c r="L178" s="21"/>
      <c r="M178" s="65">
        <f>(K178/$BD178)</f>
        <v>181.98605360645021</v>
      </c>
      <c r="N178" s="21"/>
      <c r="O178" s="65">
        <f>IF(M$219,M178/M$219*100,0)</f>
        <v>136.80528212431889</v>
      </c>
      <c r="P178" s="21"/>
      <c r="Q178" s="69">
        <v>700120</v>
      </c>
      <c r="R178" s="21"/>
      <c r="S178" s="69">
        <v>445258</v>
      </c>
      <c r="T178" s="21"/>
      <c r="U178" s="69">
        <v>0</v>
      </c>
      <c r="V178" s="21"/>
      <c r="W178" s="69">
        <v>0</v>
      </c>
      <c r="X178" s="21"/>
      <c r="Y178" s="69">
        <v>0</v>
      </c>
      <c r="Z178" s="21"/>
      <c r="AA178" s="69">
        <v>0</v>
      </c>
      <c r="AB178" s="21"/>
      <c r="AC178" s="21"/>
      <c r="AD178" s="69">
        <v>0</v>
      </c>
      <c r="AE178" s="21"/>
      <c r="AF178" s="69">
        <v>355168</v>
      </c>
      <c r="AG178" s="21"/>
      <c r="AH178" s="70">
        <f>(AF178/$BD178)</f>
        <v>15.479102200915232</v>
      </c>
      <c r="AI178" s="21"/>
      <c r="AJ178" s="70">
        <f>IF(AH$219,AH178/AH$219*100,0)</f>
        <v>175.63808942056255</v>
      </c>
      <c r="AK178" s="21"/>
      <c r="AL178" s="69">
        <f>(E178+K178+AF178)</f>
        <v>4700222</v>
      </c>
      <c r="AM178" s="21"/>
      <c r="AN178" s="69">
        <v>236963</v>
      </c>
      <c r="AO178" s="21"/>
      <c r="AP178" s="70">
        <f>IF($AL178,AN178/$AL178*100,0)</f>
        <v>5.0415278257069565</v>
      </c>
      <c r="AQ178" s="21"/>
      <c r="AR178" s="69">
        <v>0</v>
      </c>
      <c r="AS178" s="21"/>
      <c r="AT178" s="70">
        <f>IF($AL178,AR178/$AL178*100,0)</f>
        <v>0</v>
      </c>
      <c r="AU178" s="21"/>
      <c r="AV178" s="69">
        <v>0</v>
      </c>
      <c r="AW178" s="21"/>
      <c r="AX178" s="70">
        <f>IF($AL178,AV178/$AL178*100,0)</f>
        <v>0</v>
      </c>
      <c r="AY178" s="21"/>
      <c r="AZ178" s="69">
        <v>1080</v>
      </c>
      <c r="BA178" s="21"/>
      <c r="BB178" s="10">
        <v>62</v>
      </c>
      <c r="BC178" s="21"/>
      <c r="BD178" s="96">
        <v>22945</v>
      </c>
      <c r="BE178" s="21"/>
      <c r="BF178" s="96">
        <f>IF(E178,BD178,0)</f>
        <v>22945</v>
      </c>
      <c r="BG178" s="21"/>
      <c r="BH178" s="96">
        <f>IF(K178,BD178,0)</f>
        <v>22945</v>
      </c>
      <c r="BI178" s="21"/>
      <c r="BJ178" s="96">
        <f>IF(AF178,BD178,0)</f>
        <v>22945</v>
      </c>
    </row>
    <row r="179" spans="1:62" ht="8.85" customHeight="1" x14ac:dyDescent="0.3">
      <c r="A179" s="10">
        <v>63</v>
      </c>
      <c r="B179" s="21"/>
      <c r="C179" s="10" t="s">
        <v>186</v>
      </c>
      <c r="D179" s="21"/>
      <c r="E179" s="69">
        <v>28567</v>
      </c>
      <c r="F179" s="21"/>
      <c r="G179" s="65">
        <f>(E179/$BD179)</f>
        <v>2.3259241165933888</v>
      </c>
      <c r="H179" s="21"/>
      <c r="I179" s="65">
        <f>IF(G$219,G179/G$219*100,0)</f>
        <v>31.48570521552751</v>
      </c>
      <c r="J179" s="21"/>
      <c r="K179" s="69">
        <v>2157173</v>
      </c>
      <c r="L179" s="21"/>
      <c r="M179" s="65">
        <f>(K179/$BD179)</f>
        <v>175.63694837974271</v>
      </c>
      <c r="N179" s="21"/>
      <c r="O179" s="65">
        <f>IF(M$219,M179/M$219*100,0)</f>
        <v>132.03243764220787</v>
      </c>
      <c r="P179" s="21"/>
      <c r="Q179" s="69">
        <v>275372</v>
      </c>
      <c r="R179" s="21"/>
      <c r="S179" s="69">
        <v>296204</v>
      </c>
      <c r="T179" s="21"/>
      <c r="U179" s="69">
        <v>0</v>
      </c>
      <c r="V179" s="21"/>
      <c r="W179" s="69">
        <v>0</v>
      </c>
      <c r="X179" s="21"/>
      <c r="Y179" s="69">
        <v>0</v>
      </c>
      <c r="Z179" s="21"/>
      <c r="AA179" s="69">
        <v>0</v>
      </c>
      <c r="AB179" s="21"/>
      <c r="AC179" s="21"/>
      <c r="AD179" s="69">
        <v>0</v>
      </c>
      <c r="AE179" s="21"/>
      <c r="AF179" s="69">
        <v>192783</v>
      </c>
      <c r="AG179" s="21"/>
      <c r="AH179" s="70">
        <f>(AF179/$BD179)</f>
        <v>15.69638495359062</v>
      </c>
      <c r="AI179" s="21"/>
      <c r="AJ179" s="70">
        <f>IF(AH$219,AH179/AH$219*100,0)</f>
        <v>178.10355072759424</v>
      </c>
      <c r="AK179" s="21"/>
      <c r="AL179" s="69">
        <f>(E179+K179+AF179)</f>
        <v>2378523</v>
      </c>
      <c r="AM179" s="21"/>
      <c r="AN179" s="69">
        <v>216998</v>
      </c>
      <c r="AO179" s="21"/>
      <c r="AP179" s="70">
        <f>IF($AL179,AN179/$AL179*100,0)</f>
        <v>9.1232247911834357</v>
      </c>
      <c r="AQ179" s="21"/>
      <c r="AR179" s="69">
        <v>37224</v>
      </c>
      <c r="AS179" s="21"/>
      <c r="AT179" s="70">
        <f>IF($AL179,AR179/$AL179*100,0)</f>
        <v>1.5650048370354208</v>
      </c>
      <c r="AU179" s="21"/>
      <c r="AV179" s="69">
        <v>0</v>
      </c>
      <c r="AW179" s="21"/>
      <c r="AX179" s="70">
        <f>IF($AL179,AV179/$AL179*100,0)</f>
        <v>0</v>
      </c>
      <c r="AY179" s="21"/>
      <c r="AZ179" s="69">
        <v>0</v>
      </c>
      <c r="BA179" s="21"/>
      <c r="BB179" s="10">
        <v>63</v>
      </c>
      <c r="BC179" s="21"/>
      <c r="BD179" s="96">
        <v>12282</v>
      </c>
      <c r="BE179" s="21"/>
      <c r="BF179" s="96">
        <f>IF(E179,BD179,0)</f>
        <v>12282</v>
      </c>
      <c r="BG179" s="21"/>
      <c r="BH179" s="96">
        <f>IF(K179,BD179,0)</f>
        <v>12282</v>
      </c>
      <c r="BI179" s="21"/>
      <c r="BJ179" s="96">
        <f>IF(AF179,BD179,0)</f>
        <v>12282</v>
      </c>
    </row>
    <row r="180" spans="1:62" ht="8.85" customHeight="1" x14ac:dyDescent="0.3">
      <c r="A180" s="10">
        <v>64</v>
      </c>
      <c r="B180" s="21"/>
      <c r="C180" s="10" t="s">
        <v>187</v>
      </c>
      <c r="D180" s="21"/>
      <c r="E180" s="69">
        <v>351630</v>
      </c>
      <c r="F180" s="21"/>
      <c r="G180" s="65">
        <f>(E180/$BD180)</f>
        <v>29.700988259143507</v>
      </c>
      <c r="H180" s="21"/>
      <c r="I180" s="65">
        <f>IF(G$219,G180/G$219*100,0)</f>
        <v>402.05806985091658</v>
      </c>
      <c r="J180" s="21"/>
      <c r="K180" s="69">
        <v>1385078</v>
      </c>
      <c r="L180" s="21"/>
      <c r="M180" s="65">
        <f>(K180/$BD180)</f>
        <v>116.99282033955571</v>
      </c>
      <c r="N180" s="21"/>
      <c r="O180" s="65">
        <f>IF(M$219,M180/M$219*100,0)</f>
        <v>87.947595301365396</v>
      </c>
      <c r="P180" s="21"/>
      <c r="Q180" s="69">
        <v>345667</v>
      </c>
      <c r="R180" s="21"/>
      <c r="S180" s="69">
        <v>376300</v>
      </c>
      <c r="T180" s="21"/>
      <c r="U180" s="69">
        <v>0</v>
      </c>
      <c r="V180" s="21"/>
      <c r="W180" s="69">
        <v>0</v>
      </c>
      <c r="X180" s="21"/>
      <c r="Y180" s="69">
        <v>0</v>
      </c>
      <c r="Z180" s="21"/>
      <c r="AA180" s="69">
        <v>0</v>
      </c>
      <c r="AB180" s="21"/>
      <c r="AC180" s="21"/>
      <c r="AD180" s="69">
        <v>0</v>
      </c>
      <c r="AE180" s="21"/>
      <c r="AF180" s="69">
        <v>196095</v>
      </c>
      <c r="AG180" s="21"/>
      <c r="AH180" s="70">
        <f>(AF180/$BD180)</f>
        <v>16.563476644986906</v>
      </c>
      <c r="AI180" s="21"/>
      <c r="AJ180" s="70">
        <f>IF(AH$219,AH180/AH$219*100,0)</f>
        <v>187.94225623212171</v>
      </c>
      <c r="AK180" s="21"/>
      <c r="AL180" s="69">
        <f>(E180+K180+AF180)</f>
        <v>1932803</v>
      </c>
      <c r="AM180" s="21"/>
      <c r="AN180" s="69">
        <v>256807</v>
      </c>
      <c r="AO180" s="21"/>
      <c r="AP180" s="70">
        <f>IF($AL180,AN180/$AL180*100,0)</f>
        <v>13.286765386850083</v>
      </c>
      <c r="AQ180" s="21"/>
      <c r="AR180" s="69">
        <v>30479</v>
      </c>
      <c r="AS180" s="21"/>
      <c r="AT180" s="70">
        <f>IF($AL180,AR180/$AL180*100,0)</f>
        <v>1.5769325689167495</v>
      </c>
      <c r="AU180" s="21"/>
      <c r="AV180" s="69">
        <v>0</v>
      </c>
      <c r="AW180" s="21"/>
      <c r="AX180" s="70">
        <f>IF($AL180,AV180/$AL180*100,0)</f>
        <v>0</v>
      </c>
      <c r="AY180" s="21"/>
      <c r="AZ180" s="69">
        <v>0</v>
      </c>
      <c r="BA180" s="21"/>
      <c r="BB180" s="10">
        <v>64</v>
      </c>
      <c r="BC180" s="21"/>
      <c r="BD180" s="96">
        <v>11839</v>
      </c>
      <c r="BE180" s="21"/>
      <c r="BF180" s="96">
        <f>IF(E180,BD180,0)</f>
        <v>11839</v>
      </c>
      <c r="BG180" s="21"/>
      <c r="BH180" s="96">
        <f>IF(K180,BD180,0)</f>
        <v>11839</v>
      </c>
      <c r="BI180" s="21"/>
      <c r="BJ180" s="96">
        <f>IF(AF180,BD180,0)</f>
        <v>11839</v>
      </c>
    </row>
    <row r="181" spans="1:62" ht="8.85" customHeight="1" x14ac:dyDescent="0.3">
      <c r="A181" s="10">
        <v>65</v>
      </c>
      <c r="B181" s="21"/>
      <c r="C181" s="10" t="s">
        <v>188</v>
      </c>
      <c r="D181" s="21"/>
      <c r="E181" s="69">
        <v>288240</v>
      </c>
      <c r="F181" s="21"/>
      <c r="G181" s="65">
        <f>(E181/$BD181)</f>
        <v>18.427311085538932</v>
      </c>
      <c r="H181" s="21"/>
      <c r="I181" s="65">
        <f>IF(G$219,G181/G$219*100,0)</f>
        <v>249.44789927363283</v>
      </c>
      <c r="J181" s="21"/>
      <c r="K181" s="69">
        <v>865211</v>
      </c>
      <c r="L181" s="21"/>
      <c r="M181" s="65">
        <f>(K181/$BD181)</f>
        <v>55.313323104462341</v>
      </c>
      <c r="N181" s="21"/>
      <c r="O181" s="65">
        <f>IF(M$219,M181/M$219*100,0)</f>
        <v>41.580959763563833</v>
      </c>
      <c r="P181" s="21"/>
      <c r="Q181" s="69">
        <v>202536</v>
      </c>
      <c r="R181" s="21"/>
      <c r="S181" s="69">
        <v>242141</v>
      </c>
      <c r="T181" s="21"/>
      <c r="U181" s="69">
        <v>0</v>
      </c>
      <c r="V181" s="21"/>
      <c r="W181" s="69">
        <v>0</v>
      </c>
      <c r="X181" s="21"/>
      <c r="Y181" s="69">
        <v>0</v>
      </c>
      <c r="Z181" s="21"/>
      <c r="AA181" s="69">
        <v>0</v>
      </c>
      <c r="AB181" s="21"/>
      <c r="AC181" s="21"/>
      <c r="AD181" s="69">
        <v>0</v>
      </c>
      <c r="AE181" s="21"/>
      <c r="AF181" s="69">
        <v>209269</v>
      </c>
      <c r="AG181" s="21"/>
      <c r="AH181" s="70">
        <f>(AF181/$BD181)</f>
        <v>13.378660017900524</v>
      </c>
      <c r="AI181" s="21"/>
      <c r="AJ181" s="70">
        <f>IF(AH$219,AH181/AH$219*100,0)</f>
        <v>151.80481749208815</v>
      </c>
      <c r="AK181" s="21"/>
      <c r="AL181" s="69">
        <f>(E181+K181+AF181)</f>
        <v>1362720</v>
      </c>
      <c r="AM181" s="21"/>
      <c r="AN181" s="69">
        <v>214427</v>
      </c>
      <c r="AO181" s="21"/>
      <c r="AP181" s="70">
        <f>IF($AL181,AN181/$AL181*100,0)</f>
        <v>15.735220735000588</v>
      </c>
      <c r="AQ181" s="21"/>
      <c r="AR181" s="69">
        <v>52583</v>
      </c>
      <c r="AS181" s="21"/>
      <c r="AT181" s="70">
        <f>IF($AL181,AR181/$AL181*100,0)</f>
        <v>3.8586796994246804</v>
      </c>
      <c r="AU181" s="21"/>
      <c r="AV181" s="69">
        <v>0</v>
      </c>
      <c r="AW181" s="21"/>
      <c r="AX181" s="70">
        <f>IF($AL181,AV181/$AL181*100,0)</f>
        <v>0</v>
      </c>
      <c r="AY181" s="21"/>
      <c r="AZ181" s="69">
        <v>0</v>
      </c>
      <c r="BA181" s="21"/>
      <c r="BB181" s="10">
        <v>65</v>
      </c>
      <c r="BC181" s="21"/>
      <c r="BD181" s="96">
        <v>15642</v>
      </c>
      <c r="BE181" s="21"/>
      <c r="BF181" s="96">
        <f>IF(E181,BD181,0)</f>
        <v>15642</v>
      </c>
      <c r="BG181" s="21"/>
      <c r="BH181" s="96">
        <f>IF(K181,BD181,0)</f>
        <v>15642</v>
      </c>
      <c r="BI181" s="21"/>
      <c r="BJ181" s="96">
        <f>IF(AF181,BD181,0)</f>
        <v>15642</v>
      </c>
    </row>
    <row r="182" spans="1:62" ht="8.85" customHeight="1" x14ac:dyDescent="0.3">
      <c r="A182" s="29"/>
      <c r="B182" s="21"/>
      <c r="D182" s="21"/>
      <c r="E182" s="21"/>
      <c r="F182" s="21"/>
      <c r="G182" s="21"/>
      <c r="H182" s="21"/>
      <c r="I182" s="21"/>
      <c r="J182" s="21"/>
      <c r="K182" s="96"/>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9"/>
      <c r="BC182" s="21"/>
      <c r="BD182" s="27"/>
      <c r="BE182" s="21"/>
      <c r="BF182" s="21"/>
      <c r="BG182" s="21"/>
      <c r="BH182" s="21"/>
      <c r="BI182" s="21"/>
      <c r="BJ182" s="21"/>
    </row>
    <row r="183" spans="1:62" ht="8.85" customHeight="1" x14ac:dyDescent="0.3">
      <c r="A183" s="10">
        <v>66</v>
      </c>
      <c r="B183" s="21"/>
      <c r="C183" s="10" t="s">
        <v>189</v>
      </c>
      <c r="D183" s="21"/>
      <c r="E183" s="69">
        <v>96315</v>
      </c>
      <c r="F183" s="21"/>
      <c r="G183" s="65">
        <f>(E183/$BD183)</f>
        <v>2.6566723671870691</v>
      </c>
      <c r="H183" s="21"/>
      <c r="I183" s="65">
        <f>IF(G$219,G183/G$219*100,0)</f>
        <v>35.962997421429925</v>
      </c>
      <c r="J183" s="21"/>
      <c r="K183" s="69">
        <v>2140195</v>
      </c>
      <c r="L183" s="21"/>
      <c r="M183" s="65">
        <f>(K183/$BD183)</f>
        <v>59.03334804435373</v>
      </c>
      <c r="N183" s="21"/>
      <c r="O183" s="65">
        <f>IF(M$219,M183/M$219*100,0)</f>
        <v>44.377432632368915</v>
      </c>
      <c r="P183" s="21"/>
      <c r="Q183" s="69">
        <v>379835</v>
      </c>
      <c r="R183" s="21"/>
      <c r="S183" s="69">
        <v>389246</v>
      </c>
      <c r="T183" s="21"/>
      <c r="U183" s="69">
        <v>0</v>
      </c>
      <c r="V183" s="21"/>
      <c r="W183" s="69">
        <v>0</v>
      </c>
      <c r="X183" s="21"/>
      <c r="Y183" s="69">
        <v>0</v>
      </c>
      <c r="Z183" s="21"/>
      <c r="AA183" s="69">
        <v>0</v>
      </c>
      <c r="AB183" s="21"/>
      <c r="AC183" s="21"/>
      <c r="AD183" s="69">
        <v>0</v>
      </c>
      <c r="AE183" s="21"/>
      <c r="AF183" s="69">
        <v>79295</v>
      </c>
      <c r="AG183" s="21"/>
      <c r="AH183" s="70">
        <f>(AF183/$BD183)</f>
        <v>2.1872069288906051</v>
      </c>
      <c r="AI183" s="21"/>
      <c r="AJ183" s="70">
        <f>IF(AH$219,AH183/AH$219*100,0)</f>
        <v>24.817773096365244</v>
      </c>
      <c r="AK183" s="21"/>
      <c r="AL183" s="69">
        <f>(E183+K183+AF183)</f>
        <v>2315805</v>
      </c>
      <c r="AM183" s="21"/>
      <c r="AN183" s="69">
        <v>258892</v>
      </c>
      <c r="AO183" s="21"/>
      <c r="AP183" s="70">
        <f>IF($AL183,AN183/$AL183*100,0)</f>
        <v>11.179352320251489</v>
      </c>
      <c r="AQ183" s="21"/>
      <c r="AR183" s="69">
        <v>0</v>
      </c>
      <c r="AS183" s="21"/>
      <c r="AT183" s="70">
        <f>IF($AL183,AR183/$AL183*100,0)</f>
        <v>0</v>
      </c>
      <c r="AU183" s="21"/>
      <c r="AV183" s="69">
        <v>0</v>
      </c>
      <c r="AW183" s="21"/>
      <c r="AX183" s="70">
        <f>IF($AL183,AV183/$AL183*100,0)</f>
        <v>0</v>
      </c>
      <c r="AY183" s="21"/>
      <c r="AZ183" s="69">
        <v>0</v>
      </c>
      <c r="BA183" s="21"/>
      <c r="BB183" s="10">
        <v>66</v>
      </c>
      <c r="BC183" s="21"/>
      <c r="BD183" s="96">
        <v>36254</v>
      </c>
      <c r="BE183" s="21"/>
      <c r="BF183" s="96">
        <f>IF(E183,BD183,0)</f>
        <v>36254</v>
      </c>
      <c r="BG183" s="21"/>
      <c r="BH183" s="96">
        <f>IF(K183,BD183,0)</f>
        <v>36254</v>
      </c>
      <c r="BI183" s="21"/>
      <c r="BJ183" s="96">
        <f>IF(AF183,BD183,0)</f>
        <v>36254</v>
      </c>
    </row>
    <row r="184" spans="1:62" ht="8.85" customHeight="1" x14ac:dyDescent="0.3">
      <c r="A184" s="10">
        <v>67</v>
      </c>
      <c r="B184" s="21"/>
      <c r="C184" s="10" t="s">
        <v>190</v>
      </c>
      <c r="D184" s="21"/>
      <c r="E184" s="69">
        <v>205245</v>
      </c>
      <c r="F184" s="21"/>
      <c r="G184" s="65">
        <f>(E184/$BD184)</f>
        <v>8.6568391749968363</v>
      </c>
      <c r="H184" s="21"/>
      <c r="I184" s="65">
        <f>IF(G$219,G184/G$219*100,0)</f>
        <v>117.18640535934135</v>
      </c>
      <c r="J184" s="21"/>
      <c r="K184" s="69">
        <v>2751147</v>
      </c>
      <c r="L184" s="21"/>
      <c r="M184" s="65">
        <f>(K184/$BD184)</f>
        <v>116.03808680248007</v>
      </c>
      <c r="N184" s="21"/>
      <c r="O184" s="65">
        <f>IF(M$219,M184/M$219*100,0)</f>
        <v>87.229888706245561</v>
      </c>
      <c r="P184" s="21"/>
      <c r="Q184" s="69">
        <v>789747</v>
      </c>
      <c r="R184" s="21"/>
      <c r="S184" s="69">
        <v>639770</v>
      </c>
      <c r="T184" s="21"/>
      <c r="U184" s="69">
        <v>0</v>
      </c>
      <c r="V184" s="21"/>
      <c r="W184" s="69">
        <v>0</v>
      </c>
      <c r="X184" s="21"/>
      <c r="Y184" s="69">
        <v>0</v>
      </c>
      <c r="Z184" s="21"/>
      <c r="AA184" s="69">
        <v>0</v>
      </c>
      <c r="AB184" s="21"/>
      <c r="AC184" s="21"/>
      <c r="AD184" s="69">
        <v>0</v>
      </c>
      <c r="AE184" s="21"/>
      <c r="AF184" s="69">
        <v>219508</v>
      </c>
      <c r="AG184" s="21"/>
      <c r="AH184" s="70">
        <f>(AF184/$BD184)</f>
        <v>9.2584250706482774</v>
      </c>
      <c r="AI184" s="21"/>
      <c r="AJ184" s="70">
        <f>IF(AH$219,AH184/AH$219*100,0)</f>
        <v>105.0533854835555</v>
      </c>
      <c r="AK184" s="21"/>
      <c r="AL184" s="69">
        <f>(E184+K184+AF184)</f>
        <v>3175900</v>
      </c>
      <c r="AM184" s="21"/>
      <c r="AN184" s="69">
        <v>347094</v>
      </c>
      <c r="AO184" s="21"/>
      <c r="AP184" s="70">
        <f>IF($AL184,AN184/$AL184*100,0)</f>
        <v>10.928996504927738</v>
      </c>
      <c r="AQ184" s="21"/>
      <c r="AR184" s="69">
        <v>0</v>
      </c>
      <c r="AS184" s="21"/>
      <c r="AT184" s="70">
        <f>IF($AL184,AR184/$AL184*100,0)</f>
        <v>0</v>
      </c>
      <c r="AU184" s="21"/>
      <c r="AV184" s="69">
        <v>0</v>
      </c>
      <c r="AW184" s="21"/>
      <c r="AX184" s="70">
        <f>IF($AL184,AV184/$AL184*100,0)</f>
        <v>0</v>
      </c>
      <c r="AY184" s="21"/>
      <c r="AZ184" s="69">
        <v>2116</v>
      </c>
      <c r="BA184" s="21"/>
      <c r="BB184" s="10">
        <v>67</v>
      </c>
      <c r="BC184" s="21"/>
      <c r="BD184" s="96">
        <v>23709</v>
      </c>
      <c r="BE184" s="21"/>
      <c r="BF184" s="96">
        <f>IF(E184,BD184,0)</f>
        <v>23709</v>
      </c>
      <c r="BG184" s="21"/>
      <c r="BH184" s="96">
        <f>IF(K184,BD184,0)</f>
        <v>23709</v>
      </c>
      <c r="BI184" s="21"/>
      <c r="BJ184" s="96">
        <f>IF(AF184,BD184,0)</f>
        <v>23709</v>
      </c>
    </row>
    <row r="185" spans="1:62" ht="8.85" customHeight="1" x14ac:dyDescent="0.3">
      <c r="A185" s="10">
        <v>68</v>
      </c>
      <c r="B185" s="21"/>
      <c r="C185" s="10" t="s">
        <v>191</v>
      </c>
      <c r="D185" s="21"/>
      <c r="E185" s="69">
        <v>60941</v>
      </c>
      <c r="F185" s="21"/>
      <c r="G185" s="65">
        <f>(E185/$BD185)</f>
        <v>3.4609836437982735</v>
      </c>
      <c r="H185" s="21"/>
      <c r="I185" s="65">
        <f>IF(G$219,G185/G$219*100,0)</f>
        <v>46.850845213298413</v>
      </c>
      <c r="J185" s="21"/>
      <c r="K185" s="69">
        <v>1475246</v>
      </c>
      <c r="L185" s="21"/>
      <c r="M185" s="65">
        <f>(K185/$BD185)</f>
        <v>83.782712403452976</v>
      </c>
      <c r="N185" s="21"/>
      <c r="O185" s="65">
        <f>IF(M$219,M185/M$219*100,0)</f>
        <v>62.982395520712622</v>
      </c>
      <c r="P185" s="21"/>
      <c r="Q185" s="69">
        <v>304958</v>
      </c>
      <c r="R185" s="21"/>
      <c r="S185" s="69">
        <v>344604</v>
      </c>
      <c r="T185" s="21"/>
      <c r="U185" s="69">
        <v>0</v>
      </c>
      <c r="V185" s="21"/>
      <c r="W185" s="69">
        <v>0</v>
      </c>
      <c r="X185" s="21"/>
      <c r="Y185" s="69">
        <v>0</v>
      </c>
      <c r="Z185" s="21"/>
      <c r="AA185" s="69">
        <v>0</v>
      </c>
      <c r="AB185" s="21"/>
      <c r="AC185" s="21"/>
      <c r="AD185" s="69">
        <v>0</v>
      </c>
      <c r="AE185" s="21"/>
      <c r="AF185" s="69">
        <v>189370</v>
      </c>
      <c r="AG185" s="21"/>
      <c r="AH185" s="70">
        <f>(AF185/$BD185)</f>
        <v>10.754770558836892</v>
      </c>
      <c r="AI185" s="21"/>
      <c r="AJ185" s="70">
        <f>IF(AH$219,AH185/AH$219*100,0)</f>
        <v>122.03210035004095</v>
      </c>
      <c r="AK185" s="21"/>
      <c r="AL185" s="69">
        <f>(E185+K185+AF185)</f>
        <v>1725557</v>
      </c>
      <c r="AM185" s="21"/>
      <c r="AN185" s="69">
        <v>266844</v>
      </c>
      <c r="AO185" s="21"/>
      <c r="AP185" s="70">
        <f>IF($AL185,AN185/$AL185*100,0)</f>
        <v>15.464224015781571</v>
      </c>
      <c r="AQ185" s="21"/>
      <c r="AR185" s="69">
        <v>42520</v>
      </c>
      <c r="AS185" s="21"/>
      <c r="AT185" s="70">
        <f>IF($AL185,AR185/$AL185*100,0)</f>
        <v>2.4641318716217433</v>
      </c>
      <c r="AU185" s="21"/>
      <c r="AV185" s="69">
        <v>0</v>
      </c>
      <c r="AW185" s="21"/>
      <c r="AX185" s="70">
        <f>IF($AL185,AV185/$AL185*100,0)</f>
        <v>0</v>
      </c>
      <c r="AY185" s="21"/>
      <c r="AZ185" s="69">
        <v>16383</v>
      </c>
      <c r="BA185" s="21"/>
      <c r="BB185" s="10">
        <v>68</v>
      </c>
      <c r="BC185" s="21"/>
      <c r="BD185" s="96">
        <v>17608</v>
      </c>
      <c r="BE185" s="21"/>
      <c r="BF185" s="96">
        <f>IF(E185,BD185,0)</f>
        <v>17608</v>
      </c>
      <c r="BG185" s="21"/>
      <c r="BH185" s="96">
        <f>IF(K185,BD185,0)</f>
        <v>17608</v>
      </c>
      <c r="BI185" s="21"/>
      <c r="BJ185" s="96">
        <f>IF(AF185,BD185,0)</f>
        <v>17608</v>
      </c>
    </row>
    <row r="186" spans="1:62" ht="8.85" customHeight="1" x14ac:dyDescent="0.3">
      <c r="A186" s="10">
        <v>69</v>
      </c>
      <c r="B186" s="21"/>
      <c r="C186" s="10" t="s">
        <v>192</v>
      </c>
      <c r="D186" s="21"/>
      <c r="E186" s="69">
        <v>203521</v>
      </c>
      <c r="F186" s="21"/>
      <c r="G186" s="65">
        <f>(E186/$BD186)</f>
        <v>3.3639278689608436</v>
      </c>
      <c r="H186" s="21"/>
      <c r="I186" s="65">
        <f>IF(G$219,G186/G$219*100,0)</f>
        <v>45.537014940765005</v>
      </c>
      <c r="J186" s="21"/>
      <c r="K186" s="69">
        <v>4334740</v>
      </c>
      <c r="L186" s="21"/>
      <c r="M186" s="65">
        <f>(K186/$BD186)</f>
        <v>71.64741078659857</v>
      </c>
      <c r="N186" s="21"/>
      <c r="O186" s="65">
        <f>IF(M$219,M186/M$219*100,0)</f>
        <v>53.859864818730152</v>
      </c>
      <c r="P186" s="21"/>
      <c r="Q186" s="69">
        <v>609990</v>
      </c>
      <c r="R186" s="21"/>
      <c r="S186" s="69">
        <v>790142</v>
      </c>
      <c r="T186" s="21"/>
      <c r="U186" s="69">
        <v>0</v>
      </c>
      <c r="V186" s="21"/>
      <c r="W186" s="69">
        <v>0</v>
      </c>
      <c r="X186" s="21"/>
      <c r="Y186" s="69">
        <v>0</v>
      </c>
      <c r="Z186" s="21"/>
      <c r="AA186" s="69">
        <v>0</v>
      </c>
      <c r="AB186" s="21"/>
      <c r="AC186" s="21"/>
      <c r="AD186" s="69">
        <v>0</v>
      </c>
      <c r="AE186" s="21"/>
      <c r="AF186" s="69">
        <v>453254</v>
      </c>
      <c r="AG186" s="21"/>
      <c r="AH186" s="70">
        <f>(AF186/$BD186)</f>
        <v>7.4916778235070494</v>
      </c>
      <c r="AI186" s="21"/>
      <c r="AJ186" s="70">
        <f>IF(AH$219,AH186/AH$219*100,0)</f>
        <v>85.006479212817382</v>
      </c>
      <c r="AK186" s="21"/>
      <c r="AL186" s="69">
        <f>(E186+K186+AF186)</f>
        <v>4991515</v>
      </c>
      <c r="AM186" s="21"/>
      <c r="AN186" s="69">
        <v>450191</v>
      </c>
      <c r="AO186" s="21"/>
      <c r="AP186" s="70">
        <f>IF($AL186,AN186/$AL186*100,0)</f>
        <v>9.01912545589866</v>
      </c>
      <c r="AQ186" s="21"/>
      <c r="AR186" s="69">
        <v>68029</v>
      </c>
      <c r="AS186" s="21"/>
      <c r="AT186" s="70">
        <f>IF($AL186,AR186/$AL186*100,0)</f>
        <v>1.3628928291310354</v>
      </c>
      <c r="AU186" s="21"/>
      <c r="AV186" s="69">
        <v>0</v>
      </c>
      <c r="AW186" s="21"/>
      <c r="AX186" s="70">
        <f>IF($AL186,AV186/$AL186*100,0)</f>
        <v>0</v>
      </c>
      <c r="AY186" s="21"/>
      <c r="AZ186" s="69">
        <v>51205</v>
      </c>
      <c r="BA186" s="21"/>
      <c r="BB186" s="10">
        <v>69</v>
      </c>
      <c r="BC186" s="21"/>
      <c r="BD186" s="96">
        <v>60501</v>
      </c>
      <c r="BE186" s="21"/>
      <c r="BF186" s="96">
        <f>IF(E186,BD186,0)</f>
        <v>60501</v>
      </c>
      <c r="BG186" s="21"/>
      <c r="BH186" s="96">
        <f>IF(K186,BD186,0)</f>
        <v>60501</v>
      </c>
      <c r="BI186" s="21"/>
      <c r="BJ186" s="96">
        <f>IF(AF186,BD186,0)</f>
        <v>60501</v>
      </c>
    </row>
    <row r="187" spans="1:62" ht="8.85" customHeight="1" x14ac:dyDescent="0.3">
      <c r="A187" s="10">
        <v>70</v>
      </c>
      <c r="B187" s="21"/>
      <c r="C187" s="10" t="s">
        <v>193</v>
      </c>
      <c r="D187" s="21"/>
      <c r="E187" s="69">
        <v>90104</v>
      </c>
      <c r="F187" s="21"/>
      <c r="G187" s="65">
        <f>(E187/$BD187)</f>
        <v>2.9704941812547392</v>
      </c>
      <c r="H187" s="21"/>
      <c r="I187" s="65">
        <f>IF(G$219,G187/G$219*100,0)</f>
        <v>40.211158854318192</v>
      </c>
      <c r="J187" s="21"/>
      <c r="K187" s="69">
        <v>7449618</v>
      </c>
      <c r="L187" s="21"/>
      <c r="M187" s="65">
        <f>(K187/$BD187)</f>
        <v>245.59450103847294</v>
      </c>
      <c r="N187" s="21"/>
      <c r="O187" s="65">
        <f>IF(M$219,M187/M$219*100,0)</f>
        <v>184.62197699724595</v>
      </c>
      <c r="P187" s="21"/>
      <c r="Q187" s="69">
        <v>522374</v>
      </c>
      <c r="R187" s="21"/>
      <c r="S187" s="69">
        <v>626186</v>
      </c>
      <c r="T187" s="21"/>
      <c r="U187" s="69">
        <v>0</v>
      </c>
      <c r="V187" s="21"/>
      <c r="W187" s="69">
        <v>0</v>
      </c>
      <c r="X187" s="21"/>
      <c r="Y187" s="69">
        <v>0</v>
      </c>
      <c r="Z187" s="21"/>
      <c r="AA187" s="69">
        <v>0</v>
      </c>
      <c r="AB187" s="21"/>
      <c r="AC187" s="21"/>
      <c r="AD187" s="69">
        <v>0</v>
      </c>
      <c r="AE187" s="21"/>
      <c r="AF187" s="69">
        <v>345901</v>
      </c>
      <c r="AG187" s="21"/>
      <c r="AH187" s="70">
        <f>(AF187/$BD187)</f>
        <v>11.403454983021792</v>
      </c>
      <c r="AI187" s="21"/>
      <c r="AJ187" s="70">
        <f>IF(AH$219,AH187/AH$219*100,0)</f>
        <v>129.39258491961613</v>
      </c>
      <c r="AK187" s="21"/>
      <c r="AL187" s="69">
        <f>(E187+K187+AF187)</f>
        <v>7885623</v>
      </c>
      <c r="AM187" s="21"/>
      <c r="AN187" s="69">
        <v>288059</v>
      </c>
      <c r="AO187" s="21"/>
      <c r="AP187" s="70">
        <f>IF($AL187,AN187/$AL187*100,0)</f>
        <v>3.6529643884826859</v>
      </c>
      <c r="AQ187" s="21"/>
      <c r="AR187" s="69">
        <v>0</v>
      </c>
      <c r="AS187" s="21"/>
      <c r="AT187" s="70">
        <f>IF($AL187,AR187/$AL187*100,0)</f>
        <v>0</v>
      </c>
      <c r="AU187" s="21"/>
      <c r="AV187" s="69">
        <v>0</v>
      </c>
      <c r="AW187" s="21"/>
      <c r="AX187" s="70">
        <f>IF($AL187,AV187/$AL187*100,0)</f>
        <v>0</v>
      </c>
      <c r="AY187" s="21"/>
      <c r="AZ187" s="69">
        <v>0</v>
      </c>
      <c r="BA187" s="21"/>
      <c r="BB187" s="10">
        <v>70</v>
      </c>
      <c r="BC187" s="21"/>
      <c r="BD187" s="96">
        <v>30333</v>
      </c>
      <c r="BE187" s="21"/>
      <c r="BF187" s="96">
        <f>IF(E187,BD187,0)</f>
        <v>30333</v>
      </c>
      <c r="BG187" s="21"/>
      <c r="BH187" s="96">
        <f>IF(K187,BD187,0)</f>
        <v>30333</v>
      </c>
      <c r="BI187" s="21"/>
      <c r="BJ187" s="96">
        <f>IF(AF187,BD187,0)</f>
        <v>30333</v>
      </c>
    </row>
    <row r="188" spans="1:62"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7"/>
      <c r="AM188" s="21"/>
      <c r="AN188" s="21"/>
      <c r="AO188" s="21"/>
      <c r="AP188" s="21"/>
      <c r="AQ188" s="21"/>
      <c r="AR188" s="21"/>
      <c r="AS188" s="21"/>
      <c r="AT188" s="21"/>
      <c r="AU188" s="21"/>
      <c r="AV188" s="21"/>
      <c r="AW188" s="21"/>
      <c r="AX188" s="21"/>
      <c r="AY188" s="21"/>
      <c r="AZ188" s="21"/>
      <c r="BA188" s="21"/>
      <c r="BB188" s="29"/>
      <c r="BC188" s="21"/>
      <c r="BD188" s="27"/>
      <c r="BE188" s="21"/>
      <c r="BF188" s="21"/>
      <c r="BG188" s="21"/>
      <c r="BH188" s="21"/>
      <c r="BI188" s="21"/>
      <c r="BJ188" s="21"/>
    </row>
    <row r="189" spans="1:62" ht="8.85" customHeight="1" x14ac:dyDescent="0.3">
      <c r="A189" s="10">
        <v>71</v>
      </c>
      <c r="B189" s="21"/>
      <c r="C189" s="10" t="s">
        <v>194</v>
      </c>
      <c r="D189" s="21"/>
      <c r="E189" s="69">
        <v>130561</v>
      </c>
      <c r="F189" s="21"/>
      <c r="G189" s="65">
        <f>(E189/$BD189)</f>
        <v>5.824195922737208</v>
      </c>
      <c r="H189" s="21"/>
      <c r="I189" s="65">
        <f>IF(G$219,G189/G$219*100,0)</f>
        <v>78.8413149992884</v>
      </c>
      <c r="J189" s="21"/>
      <c r="K189" s="69">
        <v>5980561</v>
      </c>
      <c r="L189" s="21"/>
      <c r="M189" s="65">
        <f>(K189/$BD189)</f>
        <v>266.78685818798232</v>
      </c>
      <c r="N189" s="21"/>
      <c r="O189" s="65">
        <f>IF(M$219,M189/M$219*100,0)</f>
        <v>200.55301314679409</v>
      </c>
      <c r="P189" s="21"/>
      <c r="Q189" s="69">
        <v>299298</v>
      </c>
      <c r="R189" s="21"/>
      <c r="S189" s="69">
        <v>409280</v>
      </c>
      <c r="T189" s="21"/>
      <c r="U189" s="69">
        <v>0</v>
      </c>
      <c r="V189" s="21"/>
      <c r="W189" s="69">
        <v>0</v>
      </c>
      <c r="X189" s="21"/>
      <c r="Y189" s="69">
        <v>0</v>
      </c>
      <c r="Z189" s="21"/>
      <c r="AA189" s="69">
        <v>0</v>
      </c>
      <c r="AB189" s="21"/>
      <c r="AC189" s="21"/>
      <c r="AD189" s="69">
        <v>0</v>
      </c>
      <c r="AE189" s="21"/>
      <c r="AF189" s="69">
        <v>245904</v>
      </c>
      <c r="AG189" s="21"/>
      <c r="AH189" s="70">
        <f>(AF189/$BD189)</f>
        <v>10.969532051568006</v>
      </c>
      <c r="AI189" s="21"/>
      <c r="AJ189" s="70">
        <f>IF(AH$219,AH189/AH$219*100,0)</f>
        <v>124.46895345526632</v>
      </c>
      <c r="AK189" s="21"/>
      <c r="AL189" s="69">
        <f>(E189+K189+AF189)</f>
        <v>6357026</v>
      </c>
      <c r="AM189" s="21"/>
      <c r="AN189" s="69">
        <v>241353</v>
      </c>
      <c r="AO189" s="21"/>
      <c r="AP189" s="70">
        <f>IF($AL189,AN189/$AL189*100,0)</f>
        <v>3.7966338347522881</v>
      </c>
      <c r="AQ189" s="21"/>
      <c r="AR189" s="69">
        <v>0</v>
      </c>
      <c r="AS189" s="21"/>
      <c r="AT189" s="70">
        <f>IF($AL189,AR189/$AL189*100,0)</f>
        <v>0</v>
      </c>
      <c r="AU189" s="21"/>
      <c r="AV189" s="69">
        <v>0</v>
      </c>
      <c r="AW189" s="21"/>
      <c r="AX189" s="70">
        <f>IF($AL189,AV189/$AL189*100,0)</f>
        <v>0</v>
      </c>
      <c r="AY189" s="21"/>
      <c r="AZ189" s="69">
        <v>5118</v>
      </c>
      <c r="BA189" s="21"/>
      <c r="BB189" s="10">
        <v>71</v>
      </c>
      <c r="BC189" s="21"/>
      <c r="BD189" s="96">
        <v>22417</v>
      </c>
      <c r="BE189" s="21"/>
      <c r="BF189" s="96">
        <f>IF(E189,BD189,0)</f>
        <v>22417</v>
      </c>
      <c r="BG189" s="21"/>
      <c r="BH189" s="96">
        <f>IF(K189,BD189,0)</f>
        <v>22417</v>
      </c>
      <c r="BI189" s="21"/>
      <c r="BJ189" s="96">
        <f>IF(AF189,BD189,0)</f>
        <v>22417</v>
      </c>
    </row>
    <row r="190" spans="1:62" ht="8.85" customHeight="1" x14ac:dyDescent="0.3">
      <c r="A190" s="10">
        <v>72</v>
      </c>
      <c r="B190" s="21"/>
      <c r="C190" s="10" t="s">
        <v>195</v>
      </c>
      <c r="D190" s="21"/>
      <c r="E190" s="69">
        <v>201707</v>
      </c>
      <c r="F190" s="21"/>
      <c r="G190" s="65">
        <f>(E190/$BD190)</f>
        <v>4.6897698209718666</v>
      </c>
      <c r="H190" s="21"/>
      <c r="I190" s="65">
        <f>IF(G$219,G190/G$219*100,0)</f>
        <v>63.484749591945111</v>
      </c>
      <c r="J190" s="21"/>
      <c r="K190" s="69">
        <v>5248593</v>
      </c>
      <c r="L190" s="21"/>
      <c r="M190" s="65">
        <f>(K190/$BD190)</f>
        <v>122.03192280864916</v>
      </c>
      <c r="N190" s="21"/>
      <c r="O190" s="65">
        <f>IF(M$219,M190/M$219*100,0)</f>
        <v>91.735664888436489</v>
      </c>
      <c r="P190" s="21"/>
      <c r="Q190" s="69">
        <v>457184</v>
      </c>
      <c r="R190" s="21"/>
      <c r="S190" s="69">
        <v>646342</v>
      </c>
      <c r="T190" s="21"/>
      <c r="U190" s="69">
        <v>0</v>
      </c>
      <c r="V190" s="21"/>
      <c r="W190" s="69">
        <v>0</v>
      </c>
      <c r="X190" s="21"/>
      <c r="Y190" s="69">
        <v>0</v>
      </c>
      <c r="Z190" s="21"/>
      <c r="AA190" s="69">
        <v>0</v>
      </c>
      <c r="AB190" s="21"/>
      <c r="AC190" s="21"/>
      <c r="AD190" s="69">
        <v>0</v>
      </c>
      <c r="AE190" s="21"/>
      <c r="AF190" s="69">
        <v>375149</v>
      </c>
      <c r="AG190" s="21"/>
      <c r="AH190" s="70">
        <f>(AF190/$BD190)</f>
        <v>8.7223668914206005</v>
      </c>
      <c r="AI190" s="21"/>
      <c r="AJ190" s="70">
        <f>IF(AH$219,AH190/AH$219*100,0)</f>
        <v>98.970847026496429</v>
      </c>
      <c r="AK190" s="21"/>
      <c r="AL190" s="69">
        <f>(E190+K190+AF190)</f>
        <v>5825449</v>
      </c>
      <c r="AM190" s="21"/>
      <c r="AN190" s="69">
        <v>441275</v>
      </c>
      <c r="AO190" s="21"/>
      <c r="AP190" s="70">
        <f>IF($AL190,AN190/$AL190*100,0)</f>
        <v>7.5749525916371425</v>
      </c>
      <c r="AQ190" s="21"/>
      <c r="AR190" s="69">
        <v>0</v>
      </c>
      <c r="AS190" s="21"/>
      <c r="AT190" s="70">
        <f>IF($AL190,AR190/$AL190*100,0)</f>
        <v>0</v>
      </c>
      <c r="AU190" s="21"/>
      <c r="AV190" s="69">
        <v>0</v>
      </c>
      <c r="AW190" s="21"/>
      <c r="AX190" s="70">
        <f>IF($AL190,AV190/$AL190*100,0)</f>
        <v>0</v>
      </c>
      <c r="AY190" s="21"/>
      <c r="AZ190" s="69">
        <v>324516</v>
      </c>
      <c r="BA190" s="21"/>
      <c r="BB190" s="10">
        <v>72</v>
      </c>
      <c r="BC190" s="21"/>
      <c r="BD190" s="96">
        <v>43010</v>
      </c>
      <c r="BE190" s="21"/>
      <c r="BF190" s="96">
        <f>IF(E190,BD190,0)</f>
        <v>43010</v>
      </c>
      <c r="BG190" s="21"/>
      <c r="BH190" s="96">
        <f>IF(K190,BD190,0)</f>
        <v>43010</v>
      </c>
      <c r="BI190" s="21"/>
      <c r="BJ190" s="96">
        <f>IF(AF190,BD190,0)</f>
        <v>43010</v>
      </c>
    </row>
    <row r="191" spans="1:62" ht="8.85" customHeight="1" x14ac:dyDescent="0.3">
      <c r="A191" s="10">
        <v>73</v>
      </c>
      <c r="B191" s="21"/>
      <c r="C191" s="10" t="s">
        <v>196</v>
      </c>
      <c r="D191" s="21"/>
      <c r="E191" s="69">
        <v>3576000</v>
      </c>
      <c r="F191" s="21"/>
      <c r="G191" s="65">
        <f>(E191/$BD191)</f>
        <v>7.4159484367612052</v>
      </c>
      <c r="H191" s="21"/>
      <c r="I191" s="65">
        <f>IF(G$219,G191/G$219*100,0)</f>
        <v>100.38864325264423</v>
      </c>
      <c r="J191" s="21"/>
      <c r="K191" s="69">
        <v>39044000</v>
      </c>
      <c r="L191" s="21"/>
      <c r="M191" s="65">
        <f>(K191/$BD191)</f>
        <v>80.96987996781445</v>
      </c>
      <c r="N191" s="21"/>
      <c r="O191" s="65">
        <f>IF(M$219,M191/M$219*100,0)</f>
        <v>60.867890989732864</v>
      </c>
      <c r="P191" s="21"/>
      <c r="Q191" s="69">
        <v>0</v>
      </c>
      <c r="R191" s="21"/>
      <c r="S191" s="69">
        <v>0</v>
      </c>
      <c r="T191" s="21"/>
      <c r="U191" s="69">
        <v>0</v>
      </c>
      <c r="V191" s="21"/>
      <c r="W191" s="69">
        <v>0</v>
      </c>
      <c r="X191" s="21"/>
      <c r="Y191" s="69">
        <v>0</v>
      </c>
      <c r="Z191" s="21"/>
      <c r="AA191" s="69">
        <v>0</v>
      </c>
      <c r="AB191" s="21"/>
      <c r="AC191" s="21"/>
      <c r="AD191" s="69">
        <v>0</v>
      </c>
      <c r="AE191" s="21"/>
      <c r="AF191" s="69">
        <v>3363000</v>
      </c>
      <c r="AG191" s="21"/>
      <c r="AH191" s="70">
        <f>(AF191/$BD191)</f>
        <v>6.9742266758467375</v>
      </c>
      <c r="AI191" s="21"/>
      <c r="AJ191" s="70">
        <f>IF(AH$219,AH191/AH$219*100,0)</f>
        <v>79.13507079623875</v>
      </c>
      <c r="AK191" s="21"/>
      <c r="AL191" s="69">
        <f>(E191+K191+AF191)</f>
        <v>45983000</v>
      </c>
      <c r="AM191" s="21"/>
      <c r="AN191" s="69">
        <v>813000</v>
      </c>
      <c r="AO191" s="21"/>
      <c r="AP191" s="70">
        <f>IF($AL191,AN191/$AL191*100,0)</f>
        <v>1.768044712176239</v>
      </c>
      <c r="AQ191" s="21"/>
      <c r="AR191" s="69">
        <v>0</v>
      </c>
      <c r="AS191" s="21"/>
      <c r="AT191" s="70">
        <f>IF($AL191,AR191/$AL191*100,0)</f>
        <v>0</v>
      </c>
      <c r="AU191" s="21"/>
      <c r="AV191" s="69">
        <v>1284000</v>
      </c>
      <c r="AW191" s="21"/>
      <c r="AX191" s="70">
        <f>IF($AL191,AV191/$AL191*100,0)</f>
        <v>2.79233629819716</v>
      </c>
      <c r="AY191" s="21"/>
      <c r="AZ191" s="69">
        <v>361000</v>
      </c>
      <c r="BA191" s="21"/>
      <c r="BB191" s="10">
        <v>73</v>
      </c>
      <c r="BC191" s="21"/>
      <c r="BD191" s="96">
        <v>482204</v>
      </c>
      <c r="BE191" s="21"/>
      <c r="BF191" s="96">
        <f>IF(E191,BD191,0)</f>
        <v>482204</v>
      </c>
      <c r="BG191" s="21"/>
      <c r="BH191" s="96">
        <f>IF(K191,BD191,0)</f>
        <v>482204</v>
      </c>
      <c r="BI191" s="21"/>
      <c r="BJ191" s="96">
        <f>IF(AF191,BD191,0)</f>
        <v>482204</v>
      </c>
    </row>
    <row r="192" spans="1:62" ht="8.85" customHeight="1" x14ac:dyDescent="0.3">
      <c r="A192" s="10">
        <v>74</v>
      </c>
      <c r="B192" s="21"/>
      <c r="C192" s="10" t="s">
        <v>197</v>
      </c>
      <c r="D192" s="21"/>
      <c r="E192" s="69">
        <v>151092</v>
      </c>
      <c r="F192" s="21"/>
      <c r="G192" s="65">
        <f>(E192/$BD192)</f>
        <v>4.4701775147928995</v>
      </c>
      <c r="H192" s="21"/>
      <c r="I192" s="65">
        <f>IF(G$219,G192/G$219*100,0)</f>
        <v>60.512159656347698</v>
      </c>
      <c r="J192" s="21"/>
      <c r="K192" s="69">
        <v>2648401</v>
      </c>
      <c r="L192" s="21"/>
      <c r="M192" s="65">
        <f>(K192/$BD192)</f>
        <v>78.355059171597631</v>
      </c>
      <c r="N192" s="21"/>
      <c r="O192" s="65">
        <f>IF(M$219,M192/M$219*100,0)</f>
        <v>58.902238734288282</v>
      </c>
      <c r="P192" s="21"/>
      <c r="Q192" s="69">
        <v>744864</v>
      </c>
      <c r="R192" s="21"/>
      <c r="S192" s="69">
        <v>565006</v>
      </c>
      <c r="T192" s="21"/>
      <c r="U192" s="69">
        <v>0</v>
      </c>
      <c r="V192" s="21"/>
      <c r="W192" s="69">
        <v>0</v>
      </c>
      <c r="X192" s="21"/>
      <c r="Y192" s="69">
        <v>0</v>
      </c>
      <c r="Z192" s="21"/>
      <c r="AA192" s="69">
        <v>0</v>
      </c>
      <c r="AB192" s="21"/>
      <c r="AC192" s="21"/>
      <c r="AD192" s="69">
        <v>0</v>
      </c>
      <c r="AE192" s="21"/>
      <c r="AF192" s="69">
        <v>316253</v>
      </c>
      <c r="AG192" s="21"/>
      <c r="AH192" s="70">
        <f>(AF192/$BD192)</f>
        <v>9.3565976331360954</v>
      </c>
      <c r="AI192" s="21"/>
      <c r="AJ192" s="70">
        <f>IF(AH$219,AH192/AH$219*100,0)</f>
        <v>106.16732872684398</v>
      </c>
      <c r="AK192" s="21"/>
      <c r="AL192" s="69">
        <f>(E192+K192+AF192)</f>
        <v>3115746</v>
      </c>
      <c r="AM192" s="21"/>
      <c r="AN192" s="69">
        <v>306860</v>
      </c>
      <c r="AO192" s="21"/>
      <c r="AP192" s="70">
        <f>IF($AL192,AN192/$AL192*100,0)</f>
        <v>9.8486847130671116</v>
      </c>
      <c r="AQ192" s="21"/>
      <c r="AR192" s="69">
        <v>0</v>
      </c>
      <c r="AS192" s="21"/>
      <c r="AT192" s="70">
        <f>IF($AL192,AR192/$AL192*100,0)</f>
        <v>0</v>
      </c>
      <c r="AU192" s="21"/>
      <c r="AV192" s="69">
        <v>0</v>
      </c>
      <c r="AW192" s="21"/>
      <c r="AX192" s="70">
        <f>IF($AL192,AV192/$AL192*100,0)</f>
        <v>0</v>
      </c>
      <c r="AY192" s="21"/>
      <c r="AZ192" s="69">
        <v>8413</v>
      </c>
      <c r="BA192" s="21"/>
      <c r="BB192" s="10">
        <v>74</v>
      </c>
      <c r="BC192" s="21"/>
      <c r="BD192" s="96">
        <v>33800</v>
      </c>
      <c r="BE192" s="21"/>
      <c r="BF192" s="96">
        <f>IF(E192,BD192,0)</f>
        <v>33800</v>
      </c>
      <c r="BG192" s="21"/>
      <c r="BH192" s="96">
        <f>IF(K192,BD192,0)</f>
        <v>33800</v>
      </c>
      <c r="BI192" s="21"/>
      <c r="BJ192" s="96">
        <f>IF(AF192,BD192,0)</f>
        <v>33800</v>
      </c>
    </row>
    <row r="193" spans="1:62" ht="8.85" customHeight="1" x14ac:dyDescent="0.3">
      <c r="A193" s="10">
        <v>75</v>
      </c>
      <c r="B193" s="21"/>
      <c r="C193" s="10" t="s">
        <v>198</v>
      </c>
      <c r="D193" s="21"/>
      <c r="E193" s="69">
        <v>507895</v>
      </c>
      <c r="F193" s="21"/>
      <c r="G193" s="65">
        <f>(E193/$BD193)</f>
        <v>69.120168753402282</v>
      </c>
      <c r="H193" s="21"/>
      <c r="I193" s="65">
        <f>IF(G$219,G193/G$219*100,0)</f>
        <v>935.66993105716779</v>
      </c>
      <c r="J193" s="21"/>
      <c r="K193" s="69">
        <v>1226945</v>
      </c>
      <c r="L193" s="21"/>
      <c r="M193" s="65">
        <f>(K193/$BD193)</f>
        <v>166.9767283614589</v>
      </c>
      <c r="N193" s="21"/>
      <c r="O193" s="65">
        <f>IF(M$219,M193/M$219*100,0)</f>
        <v>125.52224733156969</v>
      </c>
      <c r="P193" s="21"/>
      <c r="Q193" s="69">
        <v>272754</v>
      </c>
      <c r="R193" s="21"/>
      <c r="S193" s="69">
        <v>315700</v>
      </c>
      <c r="T193" s="21"/>
      <c r="U193" s="69">
        <v>0</v>
      </c>
      <c r="V193" s="21"/>
      <c r="W193" s="69">
        <v>0</v>
      </c>
      <c r="X193" s="21"/>
      <c r="Y193" s="69">
        <v>0</v>
      </c>
      <c r="Z193" s="21"/>
      <c r="AA193" s="69">
        <v>0</v>
      </c>
      <c r="AB193" s="21"/>
      <c r="AC193" s="21"/>
      <c r="AD193" s="69">
        <v>0</v>
      </c>
      <c r="AE193" s="21"/>
      <c r="AF193" s="69">
        <v>247013</v>
      </c>
      <c r="AG193" s="21"/>
      <c r="AH193" s="70">
        <f>(AF193/$BD193)</f>
        <v>33.616358192705498</v>
      </c>
      <c r="AI193" s="21"/>
      <c r="AJ193" s="70">
        <f>IF(AH$219,AH193/AH$219*100,0)</f>
        <v>381.43768608847125</v>
      </c>
      <c r="AK193" s="21"/>
      <c r="AL193" s="69">
        <f>(E193+K193+AF193)</f>
        <v>1981853</v>
      </c>
      <c r="AM193" s="21"/>
      <c r="AN193" s="69">
        <v>188295</v>
      </c>
      <c r="AO193" s="21"/>
      <c r="AP193" s="70">
        <f>IF($AL193,AN193/$AL193*100,0)</f>
        <v>9.5009569327291175</v>
      </c>
      <c r="AQ193" s="21"/>
      <c r="AR193" s="69">
        <v>0</v>
      </c>
      <c r="AS193" s="21"/>
      <c r="AT193" s="70">
        <f>IF($AL193,AR193/$AL193*100,0)</f>
        <v>0</v>
      </c>
      <c r="AU193" s="21"/>
      <c r="AV193" s="69">
        <v>0</v>
      </c>
      <c r="AW193" s="21"/>
      <c r="AX193" s="70">
        <f>IF($AL193,AV193/$AL193*100,0)</f>
        <v>0</v>
      </c>
      <c r="AY193" s="21"/>
      <c r="AZ193" s="69">
        <v>7586</v>
      </c>
      <c r="BA193" s="21"/>
      <c r="BB193" s="10">
        <v>75</v>
      </c>
      <c r="BC193" s="21"/>
      <c r="BD193" s="96">
        <v>7348</v>
      </c>
      <c r="BE193" s="21"/>
      <c r="BF193" s="96">
        <f>IF(E193,BD193,0)</f>
        <v>7348</v>
      </c>
      <c r="BG193" s="21"/>
      <c r="BH193" s="96">
        <f>IF(K193,BD193,0)</f>
        <v>7348</v>
      </c>
      <c r="BI193" s="21"/>
      <c r="BJ193" s="96">
        <f>IF(AF193,BD193,0)</f>
        <v>7348</v>
      </c>
    </row>
    <row r="194" spans="1:62" ht="8.85" customHeight="1" x14ac:dyDescent="0.3">
      <c r="A194" s="29"/>
      <c r="B194" s="21"/>
      <c r="D194" s="21"/>
      <c r="E194" s="21"/>
      <c r="F194" s="21"/>
      <c r="G194" s="21"/>
      <c r="H194" s="21"/>
      <c r="I194" s="21"/>
      <c r="J194" s="21"/>
      <c r="K194" s="96"/>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7"/>
      <c r="AM194" s="21"/>
      <c r="AN194" s="21"/>
      <c r="AO194" s="21"/>
      <c r="AP194" s="21"/>
      <c r="AQ194" s="21"/>
      <c r="AR194" s="21"/>
      <c r="AS194" s="21"/>
      <c r="AT194" s="21"/>
      <c r="AU194" s="21"/>
      <c r="AV194" s="21"/>
      <c r="AW194" s="21"/>
      <c r="AX194" s="21"/>
      <c r="AY194" s="21"/>
      <c r="AZ194" s="21"/>
      <c r="BA194" s="21"/>
      <c r="BB194" s="29"/>
      <c r="BC194" s="21"/>
      <c r="BD194" s="27"/>
      <c r="BE194" s="21"/>
      <c r="BF194" s="21"/>
      <c r="BG194" s="21"/>
      <c r="BH194" s="21"/>
      <c r="BI194" s="21"/>
      <c r="BJ194" s="21"/>
    </row>
    <row r="195" spans="1:62" ht="8.85" customHeight="1" x14ac:dyDescent="0.3">
      <c r="A195" s="10">
        <v>76</v>
      </c>
      <c r="B195" s="21"/>
      <c r="C195" s="10" t="s">
        <v>114</v>
      </c>
      <c r="D195" s="21"/>
      <c r="E195" s="69">
        <v>1293715</v>
      </c>
      <c r="F195" s="21"/>
      <c r="G195" s="65">
        <f>(E195/$BD195)</f>
        <v>144.98655160820351</v>
      </c>
      <c r="H195" s="21"/>
      <c r="I195" s="65">
        <f>IF(G$219,G195/G$219*100,0)</f>
        <v>1962.662406561135</v>
      </c>
      <c r="J195" s="21"/>
      <c r="K195" s="69">
        <v>1213309</v>
      </c>
      <c r="L195" s="21"/>
      <c r="M195" s="65">
        <f>(K195/$BD195)</f>
        <v>135.97545668497142</v>
      </c>
      <c r="N195" s="21"/>
      <c r="O195" s="65">
        <f>IF(M$219,M195/M$219*100,0)</f>
        <v>102.21750702940291</v>
      </c>
      <c r="P195" s="21"/>
      <c r="Q195" s="69">
        <v>202418</v>
      </c>
      <c r="R195" s="21"/>
      <c r="S195" s="69">
        <v>232781</v>
      </c>
      <c r="T195" s="21"/>
      <c r="U195" s="69">
        <v>0</v>
      </c>
      <c r="V195" s="21"/>
      <c r="W195" s="69">
        <v>0</v>
      </c>
      <c r="X195" s="21"/>
      <c r="Y195" s="69">
        <v>0</v>
      </c>
      <c r="Z195" s="21"/>
      <c r="AA195" s="69">
        <v>0</v>
      </c>
      <c r="AB195" s="21"/>
      <c r="AC195" s="21"/>
      <c r="AD195" s="69">
        <v>0</v>
      </c>
      <c r="AE195" s="21"/>
      <c r="AF195" s="69">
        <v>134525</v>
      </c>
      <c r="AG195" s="21"/>
      <c r="AH195" s="70">
        <f>(AF195/$BD195)</f>
        <v>15.076207553513392</v>
      </c>
      <c r="AI195" s="21"/>
      <c r="AJ195" s="70">
        <f>IF(AH$219,AH195/AH$219*100,0)</f>
        <v>171.0665293139792</v>
      </c>
      <c r="AK195" s="21"/>
      <c r="AL195" s="69">
        <f>(E195+K195+AF195)</f>
        <v>2641549</v>
      </c>
      <c r="AM195" s="21"/>
      <c r="AN195" s="69">
        <v>213093</v>
      </c>
      <c r="AO195" s="21"/>
      <c r="AP195" s="70">
        <f>IF($AL195,AN195/$AL195*100,0)</f>
        <v>8.0669713111511463</v>
      </c>
      <c r="AQ195" s="21"/>
      <c r="AR195" s="69">
        <v>28183</v>
      </c>
      <c r="AS195" s="21"/>
      <c r="AT195" s="70">
        <f>IF($AL195,AR195/$AL195*100,0)</f>
        <v>1.0669118763271095</v>
      </c>
      <c r="AU195" s="21"/>
      <c r="AV195" s="69">
        <v>0</v>
      </c>
      <c r="AW195" s="21"/>
      <c r="AX195" s="70">
        <f>IF($AL195,AV195/$AL195*100,0)</f>
        <v>0</v>
      </c>
      <c r="AY195" s="21"/>
      <c r="AZ195" s="69">
        <v>2171</v>
      </c>
      <c r="BA195" s="21"/>
      <c r="BB195" s="10">
        <v>76</v>
      </c>
      <c r="BC195" s="21"/>
      <c r="BD195" s="96">
        <v>8923</v>
      </c>
      <c r="BE195" s="21"/>
      <c r="BF195" s="96">
        <f>IF(E195,BD195,0)</f>
        <v>8923</v>
      </c>
      <c r="BG195" s="21"/>
      <c r="BH195" s="96">
        <f>IF(K195,BD195,0)</f>
        <v>8923</v>
      </c>
      <c r="BI195" s="21"/>
      <c r="BJ195" s="96">
        <f>IF(AF195,BD195,0)</f>
        <v>8923</v>
      </c>
    </row>
    <row r="196" spans="1:62" ht="8.85" customHeight="1" x14ac:dyDescent="0.3">
      <c r="A196" s="10">
        <v>77</v>
      </c>
      <c r="B196" s="21"/>
      <c r="C196" s="10" t="s">
        <v>115</v>
      </c>
      <c r="D196" s="21"/>
      <c r="E196" s="69">
        <v>373585</v>
      </c>
      <c r="F196" s="21"/>
      <c r="G196" s="65">
        <f>(E196/$BD196)</f>
        <v>3.8542128774670119</v>
      </c>
      <c r="H196" s="21"/>
      <c r="I196" s="65">
        <f>IF(G$219,G196/G$219*100,0)</f>
        <v>52.173933634409664</v>
      </c>
      <c r="J196" s="21"/>
      <c r="K196" s="69">
        <v>17810019</v>
      </c>
      <c r="L196" s="21"/>
      <c r="M196" s="65">
        <f>(K196/$BD196)</f>
        <v>183.74293555076397</v>
      </c>
      <c r="N196" s="21"/>
      <c r="O196" s="65">
        <f>IF(M$219,M196/M$219*100,0)</f>
        <v>138.12599173523631</v>
      </c>
      <c r="P196" s="21"/>
      <c r="Q196" s="69">
        <v>876872</v>
      </c>
      <c r="R196" s="21"/>
      <c r="S196" s="69">
        <v>1044239</v>
      </c>
      <c r="T196" s="21"/>
      <c r="U196" s="69">
        <v>0</v>
      </c>
      <c r="V196" s="21"/>
      <c r="W196" s="69">
        <v>0</v>
      </c>
      <c r="X196" s="21"/>
      <c r="Y196" s="69">
        <v>0</v>
      </c>
      <c r="Z196" s="21"/>
      <c r="AA196" s="69">
        <v>0</v>
      </c>
      <c r="AB196" s="21"/>
      <c r="AC196" s="21"/>
      <c r="AD196" s="69">
        <v>0</v>
      </c>
      <c r="AE196" s="21"/>
      <c r="AF196" s="69">
        <v>843592</v>
      </c>
      <c r="AG196" s="21"/>
      <c r="AH196" s="70">
        <f>(AF196/$BD196)</f>
        <v>8.7031951222028496</v>
      </c>
      <c r="AI196" s="21"/>
      <c r="AJ196" s="70">
        <f>IF(AH$219,AH196/AH$219*100,0)</f>
        <v>98.75330902768286</v>
      </c>
      <c r="AK196" s="21"/>
      <c r="AL196" s="69">
        <f>(E196+K196+AF196)</f>
        <v>19027196</v>
      </c>
      <c r="AM196" s="21"/>
      <c r="AN196" s="69">
        <v>577853</v>
      </c>
      <c r="AO196" s="21"/>
      <c r="AP196" s="70">
        <f>IF($AL196,AN196/$AL196*100,0)</f>
        <v>3.0369845351884743</v>
      </c>
      <c r="AQ196" s="21"/>
      <c r="AR196" s="69">
        <v>0</v>
      </c>
      <c r="AS196" s="21"/>
      <c r="AT196" s="70">
        <f>IF($AL196,AR196/$AL196*100,0)</f>
        <v>0</v>
      </c>
      <c r="AU196" s="21"/>
      <c r="AV196" s="69">
        <v>0</v>
      </c>
      <c r="AW196" s="21"/>
      <c r="AX196" s="70">
        <f>IF($AL196,AV196/$AL196*100,0)</f>
        <v>0</v>
      </c>
      <c r="AY196" s="21"/>
      <c r="AZ196" s="69">
        <v>660163</v>
      </c>
      <c r="BA196" s="21"/>
      <c r="BB196" s="10">
        <v>77</v>
      </c>
      <c r="BC196" s="21"/>
      <c r="BD196" s="96">
        <v>96929</v>
      </c>
      <c r="BE196" s="21"/>
      <c r="BF196" s="96">
        <f>IF(E196,BD196,0)</f>
        <v>96929</v>
      </c>
      <c r="BG196" s="21"/>
      <c r="BH196" s="96">
        <f>IF(K196,BD196,0)</f>
        <v>96929</v>
      </c>
      <c r="BI196" s="21"/>
      <c r="BJ196" s="96">
        <f>IF(AF196,BD196,0)</f>
        <v>96929</v>
      </c>
    </row>
    <row r="197" spans="1:62" ht="8.85" customHeight="1" x14ac:dyDescent="0.3">
      <c r="A197" s="10">
        <v>78</v>
      </c>
      <c r="B197" s="21"/>
      <c r="C197" s="10" t="s">
        <v>199</v>
      </c>
      <c r="D197" s="21"/>
      <c r="E197" s="69">
        <v>129715</v>
      </c>
      <c r="F197" s="21"/>
      <c r="G197" s="65">
        <f>(E197/$BD197)</f>
        <v>5.7269315673289185</v>
      </c>
      <c r="H197" s="21"/>
      <c r="I197" s="65">
        <f>IF(G$219,G197/G$219*100,0)</f>
        <v>77.52466120112021</v>
      </c>
      <c r="J197" s="21"/>
      <c r="K197" s="69">
        <v>2661190</v>
      </c>
      <c r="L197" s="21"/>
      <c r="M197" s="65">
        <f>(K197/$BD197)</f>
        <v>117.49183222958058</v>
      </c>
      <c r="N197" s="21"/>
      <c r="O197" s="65">
        <f>IF(M$219,M197/M$219*100,0)</f>
        <v>88.322719993864496</v>
      </c>
      <c r="P197" s="21"/>
      <c r="Q197" s="69">
        <v>313701</v>
      </c>
      <c r="R197" s="21"/>
      <c r="S197" s="69">
        <v>337393</v>
      </c>
      <c r="T197" s="21"/>
      <c r="U197" s="69">
        <v>0</v>
      </c>
      <c r="V197" s="21"/>
      <c r="W197" s="69">
        <v>0</v>
      </c>
      <c r="X197" s="21"/>
      <c r="Y197" s="69">
        <v>0</v>
      </c>
      <c r="Z197" s="21"/>
      <c r="AA197" s="69">
        <v>0</v>
      </c>
      <c r="AB197" s="21"/>
      <c r="AC197" s="21"/>
      <c r="AD197" s="69">
        <v>0</v>
      </c>
      <c r="AE197" s="21"/>
      <c r="AF197" s="69">
        <v>293977</v>
      </c>
      <c r="AG197" s="21"/>
      <c r="AH197" s="70">
        <f>(AF197/$BD197)</f>
        <v>12.979116997792495</v>
      </c>
      <c r="AI197" s="21"/>
      <c r="AJ197" s="70">
        <f>IF(AH$219,AH197/AH$219*100,0)</f>
        <v>147.2712875894982</v>
      </c>
      <c r="AK197" s="21"/>
      <c r="AL197" s="69">
        <f>(E197+K197+AF197)</f>
        <v>3084882</v>
      </c>
      <c r="AM197" s="21"/>
      <c r="AN197" s="69">
        <v>257836</v>
      </c>
      <c r="AO197" s="21"/>
      <c r="AP197" s="70">
        <f>IF($AL197,AN197/$AL197*100,0)</f>
        <v>8.3580506482905985</v>
      </c>
      <c r="AQ197" s="21"/>
      <c r="AR197" s="69">
        <v>54155</v>
      </c>
      <c r="AS197" s="21"/>
      <c r="AT197" s="70">
        <f>IF($AL197,AR197/$AL197*100,0)</f>
        <v>1.7554966446042344</v>
      </c>
      <c r="AU197" s="21"/>
      <c r="AV197" s="69">
        <v>0</v>
      </c>
      <c r="AW197" s="21"/>
      <c r="AX197" s="70">
        <f>IF($AL197,AV197/$AL197*100,0)</f>
        <v>0</v>
      </c>
      <c r="AY197" s="21"/>
      <c r="AZ197" s="69">
        <v>0</v>
      </c>
      <c r="BA197" s="21"/>
      <c r="BB197" s="10">
        <v>78</v>
      </c>
      <c r="BC197" s="21"/>
      <c r="BD197" s="96">
        <v>22650</v>
      </c>
      <c r="BE197" s="21"/>
      <c r="BF197" s="96">
        <f>IF(E197,BD197,0)</f>
        <v>22650</v>
      </c>
      <c r="BG197" s="21"/>
      <c r="BH197" s="96">
        <f>IF(K197,BD197,0)</f>
        <v>22650</v>
      </c>
      <c r="BI197" s="21"/>
      <c r="BJ197" s="96">
        <f>IF(AF197,BD197,0)</f>
        <v>22650</v>
      </c>
    </row>
    <row r="198" spans="1:62" ht="8.85" customHeight="1" x14ac:dyDescent="0.3">
      <c r="A198" s="10">
        <v>79</v>
      </c>
      <c r="B198" s="21"/>
      <c r="C198" s="10" t="s">
        <v>200</v>
      </c>
      <c r="D198" s="21"/>
      <c r="E198" s="69">
        <v>175895</v>
      </c>
      <c r="F198" s="21"/>
      <c r="G198" s="65">
        <f>(E198/$BD198)</f>
        <v>2.1000632782931574</v>
      </c>
      <c r="H198" s="21"/>
      <c r="I198" s="65">
        <f>IF(G$219,G198/G$219*100,0)</f>
        <v>28.428259048767547</v>
      </c>
      <c r="J198" s="21"/>
      <c r="K198" s="69">
        <v>5737982</v>
      </c>
      <c r="L198" s="21"/>
      <c r="M198" s="65">
        <f>(K198/$BD198)</f>
        <v>68.50749191112385</v>
      </c>
      <c r="N198" s="21"/>
      <c r="O198" s="65">
        <f>IF(M$219,M198/M$219*100,0)</f>
        <v>51.499477969880061</v>
      </c>
      <c r="P198" s="21"/>
      <c r="Q198" s="69">
        <v>878329</v>
      </c>
      <c r="R198" s="21"/>
      <c r="S198" s="69">
        <v>825488</v>
      </c>
      <c r="T198" s="21"/>
      <c r="U198" s="69">
        <v>0</v>
      </c>
      <c r="V198" s="21"/>
      <c r="W198" s="69">
        <v>0</v>
      </c>
      <c r="X198" s="21"/>
      <c r="Y198" s="69">
        <v>0</v>
      </c>
      <c r="Z198" s="21"/>
      <c r="AA198" s="69">
        <v>0</v>
      </c>
      <c r="AB198" s="21"/>
      <c r="AC198" s="21"/>
      <c r="AD198" s="69">
        <v>0</v>
      </c>
      <c r="AE198" s="21"/>
      <c r="AF198" s="69">
        <v>459919</v>
      </c>
      <c r="AG198" s="21"/>
      <c r="AH198" s="70">
        <f>(AF198/$BD198)</f>
        <v>5.491111190706448</v>
      </c>
      <c r="AI198" s="21"/>
      <c r="AJ198" s="70">
        <f>IF(AH$219,AH198/AH$219*100,0)</f>
        <v>62.306473968143059</v>
      </c>
      <c r="AK198" s="21"/>
      <c r="AL198" s="69">
        <f>(E198+K198+AF198)</f>
        <v>6373796</v>
      </c>
      <c r="AM198" s="21"/>
      <c r="AN198" s="69">
        <v>449436</v>
      </c>
      <c r="AO198" s="21"/>
      <c r="AP198" s="70">
        <f>IF($AL198,AN198/$AL198*100,0)</f>
        <v>7.0513082000114222</v>
      </c>
      <c r="AQ198" s="21"/>
      <c r="AR198" s="69">
        <v>0</v>
      </c>
      <c r="AS198" s="21"/>
      <c r="AT198" s="70">
        <f>IF($AL198,AR198/$AL198*100,0)</f>
        <v>0</v>
      </c>
      <c r="AU198" s="21"/>
      <c r="AV198" s="69">
        <v>0</v>
      </c>
      <c r="AW198" s="21"/>
      <c r="AX198" s="70">
        <f>IF($AL198,AV198/$AL198*100,0)</f>
        <v>0</v>
      </c>
      <c r="AY198" s="21"/>
      <c r="AZ198" s="69">
        <v>536609</v>
      </c>
      <c r="BA198" s="21"/>
      <c r="BB198" s="10">
        <v>79</v>
      </c>
      <c r="BC198" s="21"/>
      <c r="BD198" s="96">
        <v>83757</v>
      </c>
      <c r="BE198" s="21"/>
      <c r="BF198" s="96">
        <f>IF(E198,BD198,0)</f>
        <v>83757</v>
      </c>
      <c r="BG198" s="21"/>
      <c r="BH198" s="96">
        <f>IF(K198,BD198,0)</f>
        <v>83757</v>
      </c>
      <c r="BI198" s="21"/>
      <c r="BJ198" s="96">
        <f>IF(AF198,BD198,0)</f>
        <v>83757</v>
      </c>
    </row>
    <row r="199" spans="1:62" ht="8.85" customHeight="1" x14ac:dyDescent="0.3">
      <c r="A199" s="10">
        <v>80</v>
      </c>
      <c r="B199" s="21"/>
      <c r="C199" s="10" t="s">
        <v>201</v>
      </c>
      <c r="D199" s="21"/>
      <c r="E199" s="69">
        <v>213364</v>
      </c>
      <c r="F199" s="21"/>
      <c r="G199" s="65">
        <f>(E199/$BD199)</f>
        <v>8.2760172219851835</v>
      </c>
      <c r="H199" s="21"/>
      <c r="I199" s="65">
        <f>IF(G$219,G199/G$219*100,0)</f>
        <v>112.03127253854757</v>
      </c>
      <c r="J199" s="21"/>
      <c r="K199" s="69">
        <v>1564747</v>
      </c>
      <c r="L199" s="21"/>
      <c r="M199" s="65">
        <f>(K199/$BD199)</f>
        <v>60.693805515689846</v>
      </c>
      <c r="N199" s="21"/>
      <c r="O199" s="65">
        <f>IF(M$219,M199/M$219*100,0)</f>
        <v>45.625656594150115</v>
      </c>
      <c r="P199" s="21"/>
      <c r="Q199" s="69">
        <v>324999</v>
      </c>
      <c r="R199" s="21"/>
      <c r="S199" s="69">
        <v>418208</v>
      </c>
      <c r="T199" s="21"/>
      <c r="U199" s="69">
        <v>0</v>
      </c>
      <c r="V199" s="21"/>
      <c r="W199" s="69">
        <v>0</v>
      </c>
      <c r="X199" s="21"/>
      <c r="Y199" s="69">
        <v>0</v>
      </c>
      <c r="Z199" s="21"/>
      <c r="AA199" s="69">
        <v>0</v>
      </c>
      <c r="AB199" s="21"/>
      <c r="AC199" s="21"/>
      <c r="AD199" s="69">
        <v>0</v>
      </c>
      <c r="AE199" s="21"/>
      <c r="AF199" s="69">
        <v>228615</v>
      </c>
      <c r="AG199" s="21"/>
      <c r="AH199" s="70">
        <f>(AF199/$BD199)</f>
        <v>8.8675768977153719</v>
      </c>
      <c r="AI199" s="21"/>
      <c r="AJ199" s="70">
        <f>IF(AH$219,AH199/AH$219*100,0)</f>
        <v>100.61851416760837</v>
      </c>
      <c r="AK199" s="21"/>
      <c r="AL199" s="69">
        <f>(E199+K199+AF199)</f>
        <v>2006726</v>
      </c>
      <c r="AM199" s="21"/>
      <c r="AN199" s="69">
        <v>442087</v>
      </c>
      <c r="AO199" s="21"/>
      <c r="AP199" s="70">
        <f>IF($AL199,AN199/$AL199*100,0)</f>
        <v>22.030262228126809</v>
      </c>
      <c r="AQ199" s="21"/>
      <c r="AR199" s="69">
        <v>0</v>
      </c>
      <c r="AS199" s="21"/>
      <c r="AT199" s="70">
        <f>IF($AL199,AR199/$AL199*100,0)</f>
        <v>0</v>
      </c>
      <c r="AU199" s="21"/>
      <c r="AV199" s="69">
        <v>0</v>
      </c>
      <c r="AW199" s="21"/>
      <c r="AX199" s="70">
        <f>IF($AL199,AV199/$AL199*100,0)</f>
        <v>0</v>
      </c>
      <c r="AY199" s="21"/>
      <c r="AZ199" s="69">
        <v>2996</v>
      </c>
      <c r="BA199" s="21"/>
      <c r="BB199" s="10">
        <v>80</v>
      </c>
      <c r="BC199" s="21"/>
      <c r="BD199" s="96">
        <v>25781</v>
      </c>
      <c r="BE199" s="21"/>
      <c r="BF199" s="96">
        <f>IF(E199,BD199,0)</f>
        <v>25781</v>
      </c>
      <c r="BG199" s="21"/>
      <c r="BH199" s="96">
        <f>IF(K199,BD199,0)</f>
        <v>25781</v>
      </c>
      <c r="BI199" s="21"/>
      <c r="BJ199" s="96">
        <f>IF(AF199,BD199,0)</f>
        <v>25781</v>
      </c>
    </row>
    <row r="200" spans="1:62"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9"/>
      <c r="BC200" s="21"/>
      <c r="BD200" s="27"/>
      <c r="BE200" s="21"/>
      <c r="BF200" s="21"/>
      <c r="BG200" s="21"/>
      <c r="BH200" s="21"/>
      <c r="BI200" s="21"/>
      <c r="BJ200" s="21"/>
    </row>
    <row r="201" spans="1:62" ht="8.85" customHeight="1" x14ac:dyDescent="0.3">
      <c r="A201" s="10">
        <v>81</v>
      </c>
      <c r="B201" s="21"/>
      <c r="C201" s="10" t="s">
        <v>202</v>
      </c>
      <c r="D201" s="21"/>
      <c r="E201" s="69">
        <v>510445</v>
      </c>
      <c r="F201" s="21"/>
      <c r="G201" s="65">
        <f>(E201/$BD201)</f>
        <v>23.657999629217649</v>
      </c>
      <c r="H201" s="21"/>
      <c r="I201" s="65">
        <f>IF(G$219,G201/G$219*100,0)</f>
        <v>320.2549889742707</v>
      </c>
      <c r="J201" s="21"/>
      <c r="K201" s="69">
        <v>3922537</v>
      </c>
      <c r="L201" s="21"/>
      <c r="M201" s="65">
        <f>(K201/$BD201)</f>
        <v>181.80093622543566</v>
      </c>
      <c r="N201" s="21"/>
      <c r="O201" s="65">
        <f>IF(M$219,M201/M$219*100,0)</f>
        <v>136.66612291385226</v>
      </c>
      <c r="P201" s="21"/>
      <c r="Q201" s="69">
        <v>357853</v>
      </c>
      <c r="R201" s="21"/>
      <c r="S201" s="69">
        <v>266921</v>
      </c>
      <c r="T201" s="21"/>
      <c r="U201" s="69">
        <v>0</v>
      </c>
      <c r="V201" s="21"/>
      <c r="W201" s="69">
        <v>0</v>
      </c>
      <c r="X201" s="21"/>
      <c r="Y201" s="69">
        <v>0</v>
      </c>
      <c r="Z201" s="21"/>
      <c r="AA201" s="69">
        <v>0</v>
      </c>
      <c r="AB201" s="21"/>
      <c r="AC201" s="21"/>
      <c r="AD201" s="69">
        <v>0</v>
      </c>
      <c r="AE201" s="21"/>
      <c r="AF201" s="69">
        <v>170115</v>
      </c>
      <c r="AG201" s="21"/>
      <c r="AH201" s="70">
        <f>(AF201/$BD201)</f>
        <v>7.8844549499443826</v>
      </c>
      <c r="AI201" s="21"/>
      <c r="AJ201" s="70">
        <f>IF(AH$219,AH201/AH$219*100,0)</f>
        <v>89.463237955031332</v>
      </c>
      <c r="AK201" s="21"/>
      <c r="AL201" s="69">
        <f>(E201+K201+AF201)</f>
        <v>4603097</v>
      </c>
      <c r="AM201" s="21"/>
      <c r="AN201" s="69">
        <v>257137</v>
      </c>
      <c r="AO201" s="21"/>
      <c r="AP201" s="70">
        <f>IF($AL201,AN201/$AL201*100,0)</f>
        <v>5.5861738303581268</v>
      </c>
      <c r="AQ201" s="21"/>
      <c r="AR201" s="69">
        <v>0</v>
      </c>
      <c r="AS201" s="21"/>
      <c r="AT201" s="70">
        <f>IF($AL201,AR201/$AL201*100,0)</f>
        <v>0</v>
      </c>
      <c r="AU201" s="21"/>
      <c r="AV201" s="69">
        <v>0</v>
      </c>
      <c r="AW201" s="21"/>
      <c r="AX201" s="70">
        <f>IF($AL201,AV201/$AL201*100,0)</f>
        <v>0</v>
      </c>
      <c r="AY201" s="21"/>
      <c r="AZ201" s="69">
        <v>0</v>
      </c>
      <c r="BA201" s="21"/>
      <c r="BB201" s="10">
        <v>81</v>
      </c>
      <c r="BC201" s="21"/>
      <c r="BD201" s="96">
        <v>21576</v>
      </c>
      <c r="BE201" s="21"/>
      <c r="BF201" s="96">
        <f>IF(E201,BD201,0)</f>
        <v>21576</v>
      </c>
      <c r="BG201" s="21"/>
      <c r="BH201" s="96">
        <f>IF(K201,BD201,0)</f>
        <v>21576</v>
      </c>
      <c r="BI201" s="21"/>
      <c r="BJ201" s="96">
        <f>IF(AF201,BD201,0)</f>
        <v>21576</v>
      </c>
    </row>
    <row r="202" spans="1:62" ht="8.85" customHeight="1" x14ac:dyDescent="0.3">
      <c r="A202" s="10">
        <v>82</v>
      </c>
      <c r="B202" s="21"/>
      <c r="C202" s="10" t="s">
        <v>203</v>
      </c>
      <c r="D202" s="21"/>
      <c r="E202" s="69">
        <v>262850</v>
      </c>
      <c r="F202" s="21"/>
      <c r="G202" s="65">
        <f>(E202/$BD202)</f>
        <v>5.948716788122935</v>
      </c>
      <c r="H202" s="21"/>
      <c r="I202" s="65">
        <f>IF(G$219,G202/G$219*100,0)</f>
        <v>80.526936311156334</v>
      </c>
      <c r="J202" s="21"/>
      <c r="K202" s="69">
        <v>3089722</v>
      </c>
      <c r="L202" s="21"/>
      <c r="M202" s="65">
        <f>(K202/$BD202)</f>
        <v>69.925360974064176</v>
      </c>
      <c r="N202" s="21"/>
      <c r="O202" s="65">
        <f>IF(M$219,M202/M$219*100,0)</f>
        <v>52.565339739652615</v>
      </c>
      <c r="P202" s="21"/>
      <c r="Q202" s="69">
        <v>890132</v>
      </c>
      <c r="R202" s="21"/>
      <c r="S202" s="69">
        <v>718566</v>
      </c>
      <c r="T202" s="21"/>
      <c r="U202" s="69">
        <v>0</v>
      </c>
      <c r="V202" s="21"/>
      <c r="W202" s="69">
        <v>0</v>
      </c>
      <c r="X202" s="21"/>
      <c r="Y202" s="69">
        <v>0</v>
      </c>
      <c r="Z202" s="21"/>
      <c r="AA202" s="69">
        <v>0</v>
      </c>
      <c r="AB202" s="21"/>
      <c r="AC202" s="21"/>
      <c r="AD202" s="69">
        <v>0</v>
      </c>
      <c r="AE202" s="21"/>
      <c r="AF202" s="69">
        <v>346794</v>
      </c>
      <c r="AG202" s="21"/>
      <c r="AH202" s="70">
        <f>(AF202/$BD202)</f>
        <v>7.8485040510568957</v>
      </c>
      <c r="AI202" s="21"/>
      <c r="AJ202" s="70">
        <f>IF(AH$219,AH202/AH$219*100,0)</f>
        <v>89.055310730855709</v>
      </c>
      <c r="AK202" s="21"/>
      <c r="AL202" s="69">
        <f>(E202+K202+AF202)</f>
        <v>3699366</v>
      </c>
      <c r="AM202" s="21"/>
      <c r="AN202" s="69">
        <v>395788</v>
      </c>
      <c r="AO202" s="21"/>
      <c r="AP202" s="70">
        <f>IF($AL202,AN202/$AL202*100,0)</f>
        <v>10.698806227877967</v>
      </c>
      <c r="AQ202" s="21"/>
      <c r="AR202" s="69">
        <v>0</v>
      </c>
      <c r="AS202" s="21"/>
      <c r="AT202" s="70">
        <f>IF($AL202,AR202/$AL202*100,0)</f>
        <v>0</v>
      </c>
      <c r="AU202" s="21"/>
      <c r="AV202" s="69">
        <v>0</v>
      </c>
      <c r="AW202" s="21"/>
      <c r="AX202" s="70">
        <f>IF($AL202,AV202/$AL202*100,0)</f>
        <v>0</v>
      </c>
      <c r="AY202" s="21"/>
      <c r="AZ202" s="69">
        <v>73684</v>
      </c>
      <c r="BA202" s="21"/>
      <c r="BB202" s="10">
        <v>82</v>
      </c>
      <c r="BC202" s="21"/>
      <c r="BD202" s="96">
        <v>44186</v>
      </c>
      <c r="BE202" s="21"/>
      <c r="BF202" s="96">
        <f>IF(E202,BD202,0)</f>
        <v>44186</v>
      </c>
      <c r="BG202" s="21"/>
      <c r="BH202" s="96">
        <f>IF(K202,BD202,0)</f>
        <v>44186</v>
      </c>
      <c r="BI202" s="21"/>
      <c r="BJ202" s="96">
        <f>IF(AF202,BD202,0)</f>
        <v>44186</v>
      </c>
    </row>
    <row r="203" spans="1:62" ht="8.85" customHeight="1" x14ac:dyDescent="0.3">
      <c r="A203" s="10">
        <v>83</v>
      </c>
      <c r="B203" s="21"/>
      <c r="C203" s="10" t="s">
        <v>204</v>
      </c>
      <c r="D203" s="21"/>
      <c r="E203" s="69">
        <v>865230</v>
      </c>
      <c r="F203" s="21"/>
      <c r="G203" s="65">
        <f>(E203/$BD203)</f>
        <v>29.034563758389261</v>
      </c>
      <c r="H203" s="21"/>
      <c r="I203" s="65">
        <f>IF(G$219,G203/G$219*100,0)</f>
        <v>393.03677580720318</v>
      </c>
      <c r="J203" s="21"/>
      <c r="K203" s="69">
        <v>1509284</v>
      </c>
      <c r="L203" s="21"/>
      <c r="M203" s="65">
        <f>(K203/$BD203)</f>
        <v>50.647114093959729</v>
      </c>
      <c r="N203" s="21"/>
      <c r="O203" s="65">
        <f>IF(M$219,M203/M$219*100,0)</f>
        <v>38.073207232629109</v>
      </c>
      <c r="P203" s="21"/>
      <c r="Q203" s="69">
        <v>309697</v>
      </c>
      <c r="R203" s="21"/>
      <c r="S203" s="69">
        <v>350067</v>
      </c>
      <c r="T203" s="21"/>
      <c r="U203" s="69">
        <v>0</v>
      </c>
      <c r="V203" s="21"/>
      <c r="W203" s="69">
        <v>0</v>
      </c>
      <c r="X203" s="21"/>
      <c r="Y203" s="69">
        <v>0</v>
      </c>
      <c r="Z203" s="21"/>
      <c r="AA203" s="69">
        <v>0</v>
      </c>
      <c r="AB203" s="21"/>
      <c r="AC203" s="21"/>
      <c r="AD203" s="69">
        <v>0</v>
      </c>
      <c r="AE203" s="21"/>
      <c r="AF203" s="69">
        <v>277352</v>
      </c>
      <c r="AG203" s="21"/>
      <c r="AH203" s="70">
        <f>(AF203/$BD203)</f>
        <v>9.307114093959731</v>
      </c>
      <c r="AI203" s="21"/>
      <c r="AJ203" s="70">
        <f>IF(AH$219,AH203/AH$219*100,0)</f>
        <v>105.60584950370205</v>
      </c>
      <c r="AK203" s="21"/>
      <c r="AL203" s="69">
        <f>(E203+K203+AF203)</f>
        <v>2651866</v>
      </c>
      <c r="AM203" s="21"/>
      <c r="AN203" s="69">
        <v>318150</v>
      </c>
      <c r="AO203" s="21"/>
      <c r="AP203" s="70">
        <f>IF($AL203,AN203/$AL203*100,0)</f>
        <v>11.997212528838185</v>
      </c>
      <c r="AQ203" s="21"/>
      <c r="AR203" s="69">
        <v>0</v>
      </c>
      <c r="AS203" s="21"/>
      <c r="AT203" s="70">
        <f>IF($AL203,AR203/$AL203*100,0)</f>
        <v>0</v>
      </c>
      <c r="AU203" s="21"/>
      <c r="AV203" s="69">
        <v>0</v>
      </c>
      <c r="AW203" s="21"/>
      <c r="AX203" s="70">
        <f>IF($AL203,AV203/$AL203*100,0)</f>
        <v>0</v>
      </c>
      <c r="AY203" s="21"/>
      <c r="AZ203" s="69">
        <v>6787</v>
      </c>
      <c r="BA203" s="21"/>
      <c r="BB203" s="10">
        <v>83</v>
      </c>
      <c r="BC203" s="21"/>
      <c r="BD203" s="96">
        <v>29800</v>
      </c>
      <c r="BE203" s="21"/>
      <c r="BF203" s="96">
        <f>IF(E203,BD203,0)</f>
        <v>29800</v>
      </c>
      <c r="BG203" s="21"/>
      <c r="BH203" s="96">
        <f>IF(K203,BD203,0)</f>
        <v>29800</v>
      </c>
      <c r="BI203" s="21"/>
      <c r="BJ203" s="96">
        <f>IF(AF203,BD203,0)</f>
        <v>29800</v>
      </c>
    </row>
    <row r="204" spans="1:62" ht="8.85" customHeight="1" x14ac:dyDescent="0.3">
      <c r="A204" s="10">
        <v>84</v>
      </c>
      <c r="B204" s="21"/>
      <c r="C204" s="10" t="s">
        <v>205</v>
      </c>
      <c r="D204" s="21"/>
      <c r="E204" s="69">
        <v>229974</v>
      </c>
      <c r="F204" s="21"/>
      <c r="G204" s="65">
        <f>(E204/$BD204)</f>
        <v>12.779173149588798</v>
      </c>
      <c r="H204" s="21"/>
      <c r="I204" s="65">
        <f>IF(G$219,G204/G$219*100,0)</f>
        <v>172.98985629653575</v>
      </c>
      <c r="J204" s="21"/>
      <c r="K204" s="69">
        <v>1514127</v>
      </c>
      <c r="L204" s="21"/>
      <c r="M204" s="65">
        <f>(K204/$BD204)</f>
        <v>84.136863747499447</v>
      </c>
      <c r="N204" s="21"/>
      <c r="O204" s="65">
        <f>IF(M$219,M204/M$219*100,0)</f>
        <v>63.248623473771914</v>
      </c>
      <c r="P204" s="21"/>
      <c r="Q204" s="69">
        <v>468222</v>
      </c>
      <c r="R204" s="21"/>
      <c r="S204" s="69">
        <v>456003</v>
      </c>
      <c r="T204" s="21"/>
      <c r="U204" s="69">
        <v>0</v>
      </c>
      <c r="V204" s="21"/>
      <c r="W204" s="69">
        <v>0</v>
      </c>
      <c r="X204" s="21"/>
      <c r="Y204" s="69">
        <v>0</v>
      </c>
      <c r="Z204" s="21"/>
      <c r="AA204" s="69">
        <v>0</v>
      </c>
      <c r="AB204" s="21"/>
      <c r="AC204" s="21"/>
      <c r="AD204" s="69">
        <v>0</v>
      </c>
      <c r="AE204" s="21"/>
      <c r="AF204" s="69">
        <v>201828</v>
      </c>
      <c r="AG204" s="21"/>
      <c r="AH204" s="70">
        <f>(AF204/$BD204)</f>
        <v>11.21515892420538</v>
      </c>
      <c r="AI204" s="21"/>
      <c r="AJ204" s="70">
        <f>IF(AH$219,AH204/AH$219*100,0)</f>
        <v>127.25602947947043</v>
      </c>
      <c r="AK204" s="21"/>
      <c r="AL204" s="69">
        <f>(E204+K204+AF204)</f>
        <v>1945929</v>
      </c>
      <c r="AM204" s="21"/>
      <c r="AN204" s="69">
        <v>265190</v>
      </c>
      <c r="AO204" s="21"/>
      <c r="AP204" s="70">
        <f>IF($AL204,AN204/$AL204*100,0)</f>
        <v>13.627938121072249</v>
      </c>
      <c r="AQ204" s="21"/>
      <c r="AR204" s="69">
        <v>0</v>
      </c>
      <c r="AS204" s="21"/>
      <c r="AT204" s="70">
        <f>IF($AL204,AR204/$AL204*100,0)</f>
        <v>0</v>
      </c>
      <c r="AU204" s="21"/>
      <c r="AV204" s="69">
        <v>0</v>
      </c>
      <c r="AW204" s="21"/>
      <c r="AX204" s="70">
        <f>IF($AL204,AV204/$AL204*100,0)</f>
        <v>0</v>
      </c>
      <c r="AY204" s="21"/>
      <c r="AZ204" s="69">
        <v>315087</v>
      </c>
      <c r="BA204" s="21"/>
      <c r="BB204" s="10">
        <v>84</v>
      </c>
      <c r="BC204" s="21"/>
      <c r="BD204" s="96">
        <v>17996</v>
      </c>
      <c r="BE204" s="21"/>
      <c r="BF204" s="96">
        <f>IF(E204,BD204,0)</f>
        <v>17996</v>
      </c>
      <c r="BG204" s="21"/>
      <c r="BH204" s="96">
        <f>IF(K204,BD204,0)</f>
        <v>17996</v>
      </c>
      <c r="BI204" s="21"/>
      <c r="BJ204" s="96">
        <f>IF(AF204,BD204,0)</f>
        <v>17996</v>
      </c>
    </row>
    <row r="205" spans="1:62" ht="8.85" customHeight="1" x14ac:dyDescent="0.3">
      <c r="A205" s="10">
        <v>85</v>
      </c>
      <c r="B205" s="21"/>
      <c r="C205" s="10" t="s">
        <v>206</v>
      </c>
      <c r="D205" s="21"/>
      <c r="E205" s="69">
        <v>410059</v>
      </c>
      <c r="F205" s="21"/>
      <c r="G205" s="65">
        <f>(E205/$BD205)</f>
        <v>2.9283235260511882</v>
      </c>
      <c r="H205" s="21"/>
      <c r="I205" s="65">
        <f>IF(G$219,G205/G$219*100,0)</f>
        <v>39.640300669817599</v>
      </c>
      <c r="J205" s="21"/>
      <c r="K205" s="69">
        <v>14306236</v>
      </c>
      <c r="L205" s="21"/>
      <c r="M205" s="65">
        <f>(K205/$BD205)</f>
        <v>102.16404821755027</v>
      </c>
      <c r="N205" s="21"/>
      <c r="O205" s="65">
        <f>IF(M$219,M205/M$219*100,0)</f>
        <v>76.800288606671046</v>
      </c>
      <c r="P205" s="21"/>
      <c r="Q205" s="69">
        <v>3249356</v>
      </c>
      <c r="R205" s="21"/>
      <c r="S205" s="69">
        <v>2981942</v>
      </c>
      <c r="T205" s="21"/>
      <c r="U205" s="69">
        <v>0</v>
      </c>
      <c r="V205" s="21"/>
      <c r="W205" s="69">
        <v>10656</v>
      </c>
      <c r="X205" s="21"/>
      <c r="Y205" s="69">
        <v>12622</v>
      </c>
      <c r="Z205" s="21"/>
      <c r="AA205" s="69">
        <v>0</v>
      </c>
      <c r="AB205" s="21"/>
      <c r="AC205" s="21"/>
      <c r="AD205" s="69">
        <v>0</v>
      </c>
      <c r="AE205" s="21"/>
      <c r="AF205" s="69">
        <v>731086</v>
      </c>
      <c r="AG205" s="21"/>
      <c r="AH205" s="70">
        <f>(AF205/$BD205)</f>
        <v>5.2208495201096889</v>
      </c>
      <c r="AI205" s="21"/>
      <c r="AJ205" s="70">
        <f>IF(AH$219,AH205/AH$219*100,0)</f>
        <v>59.239872116750313</v>
      </c>
      <c r="AK205" s="21"/>
      <c r="AL205" s="69">
        <f>(E205+K205+AF205)</f>
        <v>15447381</v>
      </c>
      <c r="AM205" s="21"/>
      <c r="AN205" s="69">
        <v>596007</v>
      </c>
      <c r="AO205" s="21"/>
      <c r="AP205" s="70">
        <f>IF($AL205,AN205/$AL205*100,0)</f>
        <v>3.8583045242426532</v>
      </c>
      <c r="AQ205" s="21"/>
      <c r="AR205" s="69">
        <v>0</v>
      </c>
      <c r="AS205" s="21"/>
      <c r="AT205" s="70">
        <f>IF($AL205,AR205/$AL205*100,0)</f>
        <v>0</v>
      </c>
      <c r="AU205" s="21"/>
      <c r="AV205" s="69">
        <v>0</v>
      </c>
      <c r="AW205" s="21"/>
      <c r="AX205" s="70">
        <f>IF($AL205,AV205/$AL205*100,0)</f>
        <v>0</v>
      </c>
      <c r="AY205" s="21"/>
      <c r="AZ205" s="69">
        <v>120678</v>
      </c>
      <c r="BA205" s="21"/>
      <c r="BB205" s="10">
        <v>85</v>
      </c>
      <c r="BC205" s="21"/>
      <c r="BD205" s="96">
        <v>140032</v>
      </c>
      <c r="BE205" s="21"/>
      <c r="BF205" s="96">
        <f>IF(E205,BD205,0)</f>
        <v>140032</v>
      </c>
      <c r="BG205" s="21"/>
      <c r="BH205" s="96">
        <f>IF(K205,BD205,0)</f>
        <v>140032</v>
      </c>
      <c r="BI205" s="21"/>
      <c r="BJ205" s="96">
        <f>IF(AF205,BD205,0)</f>
        <v>140032</v>
      </c>
    </row>
    <row r="206" spans="1:62" ht="8.85" customHeight="1" x14ac:dyDescent="0.3">
      <c r="A206" s="21"/>
      <c r="B206" s="21"/>
      <c r="D206" s="21"/>
      <c r="E206" s="21"/>
      <c r="F206" s="21"/>
      <c r="G206" s="21"/>
      <c r="H206" s="21"/>
      <c r="I206" s="21"/>
      <c r="J206" s="21"/>
      <c r="K206" s="96"/>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7"/>
      <c r="BE206" s="21"/>
      <c r="BF206" s="21"/>
      <c r="BG206" s="21"/>
      <c r="BH206" s="21"/>
      <c r="BI206" s="21"/>
      <c r="BJ206" s="21"/>
    </row>
    <row r="207" spans="1:62" ht="8.85" customHeight="1" x14ac:dyDescent="0.3">
      <c r="A207" s="10">
        <v>86</v>
      </c>
      <c r="B207" s="21"/>
      <c r="C207" s="10" t="s">
        <v>207</v>
      </c>
      <c r="D207" s="21"/>
      <c r="E207" s="69">
        <v>890727</v>
      </c>
      <c r="F207" s="21"/>
      <c r="G207" s="65">
        <f>(E207/$BD207)</f>
        <v>5.6760595690990074</v>
      </c>
      <c r="H207" s="21"/>
      <c r="I207" s="65">
        <f>IF(G$219,G207/G$219*100,0)</f>
        <v>76.836014168929935</v>
      </c>
      <c r="J207" s="21"/>
      <c r="K207" s="69">
        <v>21010654</v>
      </c>
      <c r="L207" s="21"/>
      <c r="M207" s="65">
        <f>(K207/$BD207)</f>
        <v>133.88807534713592</v>
      </c>
      <c r="N207" s="21"/>
      <c r="O207" s="65">
        <f>IF(M$219,M207/M$219*100,0)</f>
        <v>100.64834946394923</v>
      </c>
      <c r="P207" s="21"/>
      <c r="Q207" s="69">
        <v>2986668</v>
      </c>
      <c r="R207" s="21"/>
      <c r="S207" s="69">
        <v>2172001</v>
      </c>
      <c r="T207" s="21"/>
      <c r="U207" s="69">
        <v>0</v>
      </c>
      <c r="V207" s="21"/>
      <c r="W207" s="69">
        <v>0</v>
      </c>
      <c r="X207" s="21"/>
      <c r="Y207" s="69">
        <v>0</v>
      </c>
      <c r="Z207" s="21"/>
      <c r="AA207" s="69">
        <v>0</v>
      </c>
      <c r="AB207" s="21"/>
      <c r="AC207" s="21"/>
      <c r="AD207" s="69">
        <v>0</v>
      </c>
      <c r="AE207" s="21"/>
      <c r="AF207" s="69">
        <v>625874</v>
      </c>
      <c r="AG207" s="21"/>
      <c r="AH207" s="70">
        <f>(AF207/$BD207)</f>
        <v>3.9883130372721074</v>
      </c>
      <c r="AI207" s="21"/>
      <c r="AJ207" s="70">
        <f>IF(AH$219,AH207/AH$219*100,0)</f>
        <v>45.254542077781188</v>
      </c>
      <c r="AK207" s="21"/>
      <c r="AL207" s="69">
        <f>(E207+K207+AF207)</f>
        <v>22527255</v>
      </c>
      <c r="AM207" s="21"/>
      <c r="AN207" s="69">
        <v>597513</v>
      </c>
      <c r="AO207" s="21"/>
      <c r="AP207" s="70">
        <f>IF($AL207,AN207/$AL207*100,0)</f>
        <v>2.6524003923247639</v>
      </c>
      <c r="AQ207" s="21"/>
      <c r="AR207" s="69">
        <v>92966</v>
      </c>
      <c r="AS207" s="21"/>
      <c r="AT207" s="70">
        <f>IF($AL207,AR207/$AL207*100,0)</f>
        <v>0.41268232636421964</v>
      </c>
      <c r="AU207" s="21"/>
      <c r="AV207" s="69">
        <v>0</v>
      </c>
      <c r="AW207" s="21"/>
      <c r="AX207" s="70">
        <f>IF($AL207,AV207/$AL207*100,0)</f>
        <v>0</v>
      </c>
      <c r="AY207" s="21"/>
      <c r="AZ207" s="69">
        <v>0</v>
      </c>
      <c r="BA207" s="21"/>
      <c r="BB207" s="10">
        <v>86</v>
      </c>
      <c r="BC207" s="21"/>
      <c r="BD207" s="96">
        <v>156927</v>
      </c>
      <c r="BE207" s="21"/>
      <c r="BF207" s="96">
        <f>IF(E207,BD207,0)</f>
        <v>156927</v>
      </c>
      <c r="BG207" s="21"/>
      <c r="BH207" s="96">
        <f>IF(K207,BD207,0)</f>
        <v>156927</v>
      </c>
      <c r="BI207" s="21"/>
      <c r="BJ207" s="96">
        <f>IF(AF207,BD207,0)</f>
        <v>156927</v>
      </c>
    </row>
    <row r="208" spans="1:62" ht="8.85" customHeight="1" x14ac:dyDescent="0.3">
      <c r="A208" s="10">
        <v>87</v>
      </c>
      <c r="B208" s="21"/>
      <c r="C208" s="10" t="s">
        <v>208</v>
      </c>
      <c r="D208" s="21"/>
      <c r="E208" s="69">
        <v>122321</v>
      </c>
      <c r="F208" s="21"/>
      <c r="G208" s="65">
        <f>(E208/$BD208)</f>
        <v>18.643651882335011</v>
      </c>
      <c r="H208" s="21"/>
      <c r="I208" s="65">
        <f>IF(G$219,G208/G$219*100,0)</f>
        <v>252.37647398740734</v>
      </c>
      <c r="J208" s="21"/>
      <c r="K208" s="69">
        <v>1799448</v>
      </c>
      <c r="L208" s="21"/>
      <c r="M208" s="65">
        <f>(K208/$BD208)</f>
        <v>274.26428898033834</v>
      </c>
      <c r="N208" s="21"/>
      <c r="O208" s="65">
        <f>IF(M$219,M208/M$219*100,0)</f>
        <v>206.17405942391977</v>
      </c>
      <c r="P208" s="21"/>
      <c r="Q208" s="69">
        <v>233054</v>
      </c>
      <c r="R208" s="21"/>
      <c r="S208" s="69">
        <v>135639</v>
      </c>
      <c r="T208" s="21"/>
      <c r="U208" s="69">
        <v>0</v>
      </c>
      <c r="V208" s="21"/>
      <c r="W208" s="69">
        <v>0</v>
      </c>
      <c r="X208" s="21"/>
      <c r="Y208" s="69">
        <v>0</v>
      </c>
      <c r="Z208" s="21"/>
      <c r="AA208" s="69">
        <v>0</v>
      </c>
      <c r="AB208" s="21"/>
      <c r="AC208" s="21"/>
      <c r="AD208" s="69">
        <v>0</v>
      </c>
      <c r="AE208" s="21"/>
      <c r="AF208" s="69">
        <v>137168</v>
      </c>
      <c r="AG208" s="21"/>
      <c r="AH208" s="70">
        <f>(AF208/$BD208)</f>
        <v>20.906569120560889</v>
      </c>
      <c r="AI208" s="21"/>
      <c r="AJ208" s="70">
        <f>IF(AH$219,AH208/AH$219*100,0)</f>
        <v>237.22240534448642</v>
      </c>
      <c r="AK208" s="21"/>
      <c r="AL208" s="69">
        <f>(E208+K208+AF208)</f>
        <v>2058937</v>
      </c>
      <c r="AM208" s="21"/>
      <c r="AN208" s="69">
        <v>195164</v>
      </c>
      <c r="AO208" s="21"/>
      <c r="AP208" s="70">
        <f>IF($AL208,AN208/$AL208*100,0)</f>
        <v>9.4788718644620982</v>
      </c>
      <c r="AQ208" s="21"/>
      <c r="AR208" s="69">
        <v>0</v>
      </c>
      <c r="AS208" s="21"/>
      <c r="AT208" s="70">
        <f>IF($AL208,AR208/$AL208*100,0)</f>
        <v>0</v>
      </c>
      <c r="AU208" s="21"/>
      <c r="AV208" s="69">
        <v>0</v>
      </c>
      <c r="AW208" s="21"/>
      <c r="AX208" s="70">
        <f>IF($AL208,AV208/$AL208*100,0)</f>
        <v>0</v>
      </c>
      <c r="AY208" s="21"/>
      <c r="AZ208" s="69">
        <v>123</v>
      </c>
      <c r="BA208" s="21"/>
      <c r="BB208" s="10">
        <v>87</v>
      </c>
      <c r="BC208" s="21"/>
      <c r="BD208" s="96">
        <v>6561</v>
      </c>
      <c r="BE208" s="21"/>
      <c r="BF208" s="96">
        <f>IF(E208,BD208,0)</f>
        <v>6561</v>
      </c>
      <c r="BG208" s="21"/>
      <c r="BH208" s="96">
        <f>IF(K208,BD208,0)</f>
        <v>6561</v>
      </c>
      <c r="BI208" s="21"/>
      <c r="BJ208" s="96">
        <f>IF(AF208,BD208,0)</f>
        <v>6561</v>
      </c>
    </row>
    <row r="209" spans="1:62" ht="8.85" customHeight="1" x14ac:dyDescent="0.3">
      <c r="A209" s="10">
        <v>88</v>
      </c>
      <c r="B209" s="21"/>
      <c r="C209" s="10" t="s">
        <v>209</v>
      </c>
      <c r="D209" s="21"/>
      <c r="E209" s="69">
        <v>192774</v>
      </c>
      <c r="F209" s="21"/>
      <c r="G209" s="65">
        <f>(E209/$BD209)</f>
        <v>17.801643734416842</v>
      </c>
      <c r="H209" s="21"/>
      <c r="I209" s="65">
        <f>IF(G$219,G209/G$219*100,0)</f>
        <v>240.97832898977396</v>
      </c>
      <c r="J209" s="21"/>
      <c r="K209" s="69">
        <v>3386626</v>
      </c>
      <c r="L209" s="21"/>
      <c r="M209" s="65">
        <f>(K209/$BD209)</f>
        <v>312.73672545941452</v>
      </c>
      <c r="N209" s="21"/>
      <c r="O209" s="65">
        <f>IF(M$219,M209/M$219*100,0)</f>
        <v>235.09513563952825</v>
      </c>
      <c r="P209" s="21"/>
      <c r="Q209" s="69">
        <v>275275</v>
      </c>
      <c r="R209" s="21"/>
      <c r="S209" s="69">
        <v>409919</v>
      </c>
      <c r="T209" s="21"/>
      <c r="U209" s="69">
        <v>0</v>
      </c>
      <c r="V209" s="21"/>
      <c r="W209" s="69">
        <v>0</v>
      </c>
      <c r="X209" s="21"/>
      <c r="Y209" s="69">
        <v>0</v>
      </c>
      <c r="Z209" s="21"/>
      <c r="AA209" s="69">
        <v>0</v>
      </c>
      <c r="AB209" s="21"/>
      <c r="AC209" s="21"/>
      <c r="AD209" s="69">
        <v>0</v>
      </c>
      <c r="AE209" s="21"/>
      <c r="AF209" s="69">
        <v>212392</v>
      </c>
      <c r="AG209" s="21"/>
      <c r="AH209" s="70">
        <f>(AF209/$BD209)</f>
        <v>19.613260688890939</v>
      </c>
      <c r="AI209" s="21"/>
      <c r="AJ209" s="70">
        <f>IF(AH$219,AH209/AH$219*100,0)</f>
        <v>222.54750889237931</v>
      </c>
      <c r="AK209" s="21"/>
      <c r="AL209" s="69">
        <f>(E209+K209+AF209)</f>
        <v>3791792</v>
      </c>
      <c r="AM209" s="21"/>
      <c r="AN209" s="69">
        <v>202156</v>
      </c>
      <c r="AO209" s="21"/>
      <c r="AP209" s="70">
        <f>IF($AL209,AN209/$AL209*100,0)</f>
        <v>5.3314105837029038</v>
      </c>
      <c r="AQ209" s="21"/>
      <c r="AR209" s="69">
        <v>0</v>
      </c>
      <c r="AS209" s="21"/>
      <c r="AT209" s="70">
        <f>IF($AL209,AR209/$AL209*100,0)</f>
        <v>0</v>
      </c>
      <c r="AU209" s="21"/>
      <c r="AV209" s="69">
        <v>39183</v>
      </c>
      <c r="AW209" s="21"/>
      <c r="AX209" s="70">
        <f>IF($AL209,AV209/$AL209*100,0)</f>
        <v>1.0333636444193142</v>
      </c>
      <c r="AY209" s="21"/>
      <c r="AZ209" s="69">
        <v>0</v>
      </c>
      <c r="BA209" s="21"/>
      <c r="BB209" s="10">
        <v>88</v>
      </c>
      <c r="BC209" s="21"/>
      <c r="BD209" s="96">
        <v>10829</v>
      </c>
      <c r="BE209" s="21"/>
      <c r="BF209" s="96">
        <f>IF(E209,BD209,0)</f>
        <v>10829</v>
      </c>
      <c r="BG209" s="21"/>
      <c r="BH209" s="96">
        <f>IF(K209,BD209,0)</f>
        <v>10829</v>
      </c>
      <c r="BI209" s="21"/>
      <c r="BJ209" s="96">
        <f>IF(AF209,BD209,0)</f>
        <v>10829</v>
      </c>
    </row>
    <row r="210" spans="1:62" ht="8.85" customHeight="1" x14ac:dyDescent="0.3">
      <c r="A210" s="10">
        <v>89</v>
      </c>
      <c r="B210" s="21"/>
      <c r="C210" s="10" t="s">
        <v>210</v>
      </c>
      <c r="D210" s="21"/>
      <c r="E210" s="69">
        <v>142017</v>
      </c>
      <c r="F210" s="21"/>
      <c r="G210" s="65">
        <f>(E210/$BD210)</f>
        <v>3.512750748225284</v>
      </c>
      <c r="H210" s="21"/>
      <c r="I210" s="65">
        <f>IF(G$219,G210/G$219*100,0)</f>
        <v>47.551609171254839</v>
      </c>
      <c r="J210" s="21"/>
      <c r="K210" s="69">
        <v>2128650</v>
      </c>
      <c r="L210" s="21"/>
      <c r="M210" s="65">
        <f>(K210/$BD210)</f>
        <v>52.651561997575996</v>
      </c>
      <c r="N210" s="21"/>
      <c r="O210" s="65">
        <f>IF(M$219,M210/M$219*100,0)</f>
        <v>39.580020834679786</v>
      </c>
      <c r="P210" s="21"/>
      <c r="Q210" s="69">
        <v>547304</v>
      </c>
      <c r="R210" s="21"/>
      <c r="S210" s="69">
        <v>705002</v>
      </c>
      <c r="T210" s="21"/>
      <c r="U210" s="69">
        <v>0</v>
      </c>
      <c r="V210" s="21"/>
      <c r="W210" s="69">
        <v>0</v>
      </c>
      <c r="X210" s="21"/>
      <c r="Y210" s="69">
        <v>0</v>
      </c>
      <c r="Z210" s="21"/>
      <c r="AA210" s="69">
        <v>0</v>
      </c>
      <c r="AB210" s="21"/>
      <c r="AC210" s="21"/>
      <c r="AD210" s="69">
        <v>0</v>
      </c>
      <c r="AE210" s="21"/>
      <c r="AF210" s="69">
        <v>348210</v>
      </c>
      <c r="AG210" s="21"/>
      <c r="AH210" s="70">
        <f>(AF210/$BD210)</f>
        <v>8.61287689529793</v>
      </c>
      <c r="AI210" s="21"/>
      <c r="AJ210" s="70">
        <f>IF(AH$219,AH210/AH$219*100,0)</f>
        <v>97.728487264280133</v>
      </c>
      <c r="AK210" s="21"/>
      <c r="AL210" s="69">
        <f>(E210+K210+AF210)</f>
        <v>2618877</v>
      </c>
      <c r="AM210" s="21"/>
      <c r="AN210" s="69">
        <v>389351</v>
      </c>
      <c r="AO210" s="21"/>
      <c r="AP210" s="70">
        <f>IF($AL210,AN210/$AL210*100,0)</f>
        <v>14.867097614740976</v>
      </c>
      <c r="AQ210" s="21"/>
      <c r="AR210" s="69">
        <v>0</v>
      </c>
      <c r="AS210" s="21"/>
      <c r="AT210" s="70">
        <f>IF($AL210,AR210/$AL210*100,0)</f>
        <v>0</v>
      </c>
      <c r="AU210" s="21"/>
      <c r="AV210" s="69">
        <v>0</v>
      </c>
      <c r="AW210" s="21"/>
      <c r="AX210" s="70">
        <f>IF($AL210,AV210/$AL210*100,0)</f>
        <v>0</v>
      </c>
      <c r="AY210" s="21"/>
      <c r="AZ210" s="69">
        <v>187557</v>
      </c>
      <c r="BA210" s="21"/>
      <c r="BB210" s="10">
        <v>89</v>
      </c>
      <c r="BC210" s="21"/>
      <c r="BD210" s="96">
        <v>40429</v>
      </c>
      <c r="BE210" s="21"/>
      <c r="BF210" s="96">
        <f>IF(E210,BD210,0)</f>
        <v>40429</v>
      </c>
      <c r="BG210" s="21"/>
      <c r="BH210" s="96">
        <f>IF(K210,BD210,0)</f>
        <v>40429</v>
      </c>
      <c r="BI210" s="21"/>
      <c r="BJ210" s="96">
        <f>IF(AF210,BD210,0)</f>
        <v>40429</v>
      </c>
    </row>
    <row r="211" spans="1:62" ht="8.85" customHeight="1" x14ac:dyDescent="0.3">
      <c r="A211" s="10">
        <v>90</v>
      </c>
      <c r="B211" s="21"/>
      <c r="C211" s="10" t="s">
        <v>211</v>
      </c>
      <c r="D211" s="21"/>
      <c r="E211" s="100">
        <v>2160448</v>
      </c>
      <c r="F211" s="21"/>
      <c r="G211" s="65">
        <f>(E211/$BD211)</f>
        <v>53.047069511626191</v>
      </c>
      <c r="H211" s="21"/>
      <c r="I211" s="65">
        <f>IF(G$219,G211/G$219*100,0)</f>
        <v>718.09066395378147</v>
      </c>
      <c r="J211" s="21"/>
      <c r="K211" s="69">
        <v>3619370</v>
      </c>
      <c r="L211" s="21"/>
      <c r="M211" s="65">
        <f>(K211/$BD211)</f>
        <v>88.869054926707094</v>
      </c>
      <c r="N211" s="21"/>
      <c r="O211" s="65">
        <f>IF(M$219,M211/M$219*100,0)</f>
        <v>66.805977108890076</v>
      </c>
      <c r="P211" s="21"/>
      <c r="Q211" s="100">
        <v>696470</v>
      </c>
      <c r="R211" s="21"/>
      <c r="S211" s="100">
        <v>535950</v>
      </c>
      <c r="T211" s="21"/>
      <c r="U211" s="100">
        <v>0</v>
      </c>
      <c r="V211" s="21"/>
      <c r="W211" s="100">
        <v>0</v>
      </c>
      <c r="X211" s="21"/>
      <c r="Y211" s="100">
        <v>0</v>
      </c>
      <c r="Z211" s="21"/>
      <c r="AA211" s="100">
        <v>0</v>
      </c>
      <c r="AB211" s="21"/>
      <c r="AC211" s="21"/>
      <c r="AD211" s="100">
        <v>0</v>
      </c>
      <c r="AE211" s="21"/>
      <c r="AF211" s="100">
        <v>338794</v>
      </c>
      <c r="AG211" s="21"/>
      <c r="AH211" s="70">
        <f>(AF211/$BD211)</f>
        <v>8.3186583838731067</v>
      </c>
      <c r="AI211" s="21"/>
      <c r="AJ211" s="70">
        <f>IF(AH$219,AH211/AH$219*100,0)</f>
        <v>94.390052221467229</v>
      </c>
      <c r="AK211" s="21"/>
      <c r="AL211" s="69">
        <f>(E211+K211+AF211)</f>
        <v>6118612</v>
      </c>
      <c r="AM211" s="21"/>
      <c r="AN211" s="100">
        <v>321362</v>
      </c>
      <c r="AO211" s="21"/>
      <c r="AP211" s="70">
        <f>IF($AL211,AN211/$AL211*100,0)</f>
        <v>5.2522042580899067</v>
      </c>
      <c r="AQ211" s="21"/>
      <c r="AR211" s="100">
        <v>58965</v>
      </c>
      <c r="AS211" s="21"/>
      <c r="AT211" s="70">
        <f>IF($AL211,AR211/$AL211*100,0)</f>
        <v>0.96369895656073634</v>
      </c>
      <c r="AU211" s="21"/>
      <c r="AV211" s="100">
        <v>0</v>
      </c>
      <c r="AW211" s="21"/>
      <c r="AX211" s="70">
        <f>IF($AL211,AV211/$AL211*100,0)</f>
        <v>0</v>
      </c>
      <c r="AY211" s="21"/>
      <c r="AZ211" s="100">
        <v>198749</v>
      </c>
      <c r="BA211" s="21"/>
      <c r="BB211" s="10">
        <v>90</v>
      </c>
      <c r="BC211" s="21"/>
      <c r="BD211" s="96">
        <v>40727</v>
      </c>
      <c r="BE211" s="21"/>
      <c r="BF211" s="96">
        <f>IF(E211,BD211,0)</f>
        <v>40727</v>
      </c>
      <c r="BG211" s="21"/>
      <c r="BH211" s="96">
        <f>IF(K211,BD211,0)</f>
        <v>40727</v>
      </c>
      <c r="BI211" s="21"/>
      <c r="BJ211" s="96">
        <f>IF(AF211,BD211,0)</f>
        <v>40727</v>
      </c>
    </row>
    <row r="212" spans="1:62" ht="8.85" customHeight="1" x14ac:dyDescent="0.3">
      <c r="A212" s="21"/>
      <c r="B212" s="21"/>
      <c r="D212" s="21"/>
      <c r="E212" s="27"/>
      <c r="F212" s="21"/>
      <c r="G212" s="21"/>
      <c r="H212" s="21"/>
      <c r="I212" s="21"/>
      <c r="J212" s="21"/>
      <c r="K212" s="27"/>
      <c r="L212" s="21"/>
      <c r="M212" s="21"/>
      <c r="N212" s="21"/>
      <c r="O212" s="21"/>
      <c r="P212" s="21"/>
      <c r="Q212" s="27"/>
      <c r="R212" s="21"/>
      <c r="S212" s="27"/>
      <c r="T212" s="21"/>
      <c r="U212" s="27"/>
      <c r="V212" s="21"/>
      <c r="W212" s="27"/>
      <c r="X212" s="21"/>
      <c r="Y212" s="27"/>
      <c r="Z212" s="21"/>
      <c r="AA212" s="27"/>
      <c r="AB212" s="21"/>
      <c r="AC212" s="21"/>
      <c r="AD212" s="27"/>
      <c r="AE212" s="21"/>
      <c r="AF212" s="27"/>
      <c r="AG212" s="21"/>
      <c r="AH212" s="21"/>
      <c r="AI212" s="21"/>
      <c r="AJ212" s="21"/>
      <c r="AK212" s="21"/>
      <c r="AL212" s="27"/>
      <c r="AM212" s="21"/>
      <c r="AN212" s="27"/>
      <c r="AO212" s="21"/>
      <c r="AP212" s="21"/>
      <c r="AQ212" s="21"/>
      <c r="AR212" s="27"/>
      <c r="AS212" s="21"/>
      <c r="AT212" s="21"/>
      <c r="AU212" s="21"/>
      <c r="AV212" s="27"/>
      <c r="AW212" s="21"/>
      <c r="AX212" s="21"/>
      <c r="AY212" s="21"/>
      <c r="AZ212" s="27"/>
      <c r="BA212" s="21"/>
      <c r="BB212" s="21"/>
      <c r="BC212" s="21"/>
      <c r="BD212" s="27"/>
      <c r="BE212" s="21"/>
      <c r="BF212" s="21"/>
      <c r="BG212" s="21"/>
      <c r="BH212" s="21"/>
      <c r="BI212" s="21"/>
      <c r="BJ212" s="21"/>
    </row>
    <row r="213" spans="1:62" ht="8.85" customHeight="1" x14ac:dyDescent="0.3">
      <c r="A213" s="10">
        <v>91</v>
      </c>
      <c r="B213" s="21"/>
      <c r="C213" s="10" t="s">
        <v>212</v>
      </c>
      <c r="D213" s="21"/>
      <c r="E213" s="69">
        <v>151837</v>
      </c>
      <c r="F213" s="21"/>
      <c r="G213" s="65">
        <f>(E213/$BD213)</f>
        <v>2.8151849448410124</v>
      </c>
      <c r="H213" s="21"/>
      <c r="I213" s="65">
        <f>IF(G$219,G213/G$219*100,0)</f>
        <v>38.108759726124227</v>
      </c>
      <c r="J213" s="21"/>
      <c r="K213" s="69">
        <v>4475001</v>
      </c>
      <c r="L213" s="21"/>
      <c r="M213" s="65">
        <f>(K213/$BD213)</f>
        <v>82.970260498748488</v>
      </c>
      <c r="N213" s="21"/>
      <c r="O213" s="65">
        <f>IF(M$219,M213/M$219*100,0)</f>
        <v>62.371647005467068</v>
      </c>
      <c r="P213" s="21"/>
      <c r="Q213" s="69">
        <v>693006</v>
      </c>
      <c r="R213" s="21"/>
      <c r="S213" s="69">
        <v>894127</v>
      </c>
      <c r="T213" s="21"/>
      <c r="U213" s="69">
        <v>0</v>
      </c>
      <c r="V213" s="21"/>
      <c r="W213" s="69">
        <v>0</v>
      </c>
      <c r="X213" s="21"/>
      <c r="Y213" s="69">
        <v>0</v>
      </c>
      <c r="Z213" s="21"/>
      <c r="AA213" s="69">
        <v>0</v>
      </c>
      <c r="AB213" s="21"/>
      <c r="AC213" s="21"/>
      <c r="AD213" s="69">
        <v>0</v>
      </c>
      <c r="AE213" s="21"/>
      <c r="AF213" s="69">
        <v>420666</v>
      </c>
      <c r="AG213" s="21"/>
      <c r="AH213" s="70">
        <f>(AF213/$BD213)</f>
        <v>7.7994993974228235</v>
      </c>
      <c r="AI213" s="21"/>
      <c r="AJ213" s="70">
        <f>IF(AH$219,AH213/AH$219*100,0)</f>
        <v>88.499265320386357</v>
      </c>
      <c r="AK213" s="21"/>
      <c r="AL213" s="69">
        <f>(E213+K213+AF213)</f>
        <v>5047504</v>
      </c>
      <c r="AM213" s="21"/>
      <c r="AN213" s="69">
        <v>392728</v>
      </c>
      <c r="AO213" s="21"/>
      <c r="AP213" s="70">
        <f>IF($AL213,AN213/$AL213*100,0)</f>
        <v>7.7806377171766483</v>
      </c>
      <c r="AQ213" s="21"/>
      <c r="AR213" s="69">
        <v>0</v>
      </c>
      <c r="AS213" s="21"/>
      <c r="AT213" s="70">
        <f>IF($AL213,AR213/$AL213*100,0)</f>
        <v>0</v>
      </c>
      <c r="AU213" s="21"/>
      <c r="AV213" s="69">
        <v>0</v>
      </c>
      <c r="AW213" s="21"/>
      <c r="AX213" s="70">
        <f>IF($AL213,AV213/$AL213*100,0)</f>
        <v>0</v>
      </c>
      <c r="AY213" s="21"/>
      <c r="AZ213" s="69">
        <v>790139</v>
      </c>
      <c r="BA213" s="21"/>
      <c r="BB213" s="10">
        <v>91</v>
      </c>
      <c r="BC213" s="21"/>
      <c r="BD213" s="96">
        <v>53935</v>
      </c>
      <c r="BE213" s="21"/>
      <c r="BF213" s="96">
        <f>IF(E213,BD213,0)</f>
        <v>53935</v>
      </c>
      <c r="BG213" s="21"/>
      <c r="BH213" s="96">
        <f>IF(K213,BD213,0)</f>
        <v>53935</v>
      </c>
      <c r="BI213" s="21"/>
      <c r="BJ213" s="96">
        <f>IF(AF213,BD213,0)</f>
        <v>53935</v>
      </c>
    </row>
    <row r="214" spans="1:62" ht="8.85" customHeight="1" x14ac:dyDescent="0.3">
      <c r="A214" s="10">
        <v>92</v>
      </c>
      <c r="B214" s="21"/>
      <c r="C214" s="10" t="s">
        <v>213</v>
      </c>
      <c r="D214" s="21"/>
      <c r="E214" s="69">
        <v>111494</v>
      </c>
      <c r="F214" s="21"/>
      <c r="G214" s="65">
        <f>(E214/$BD214)</f>
        <v>6.0342046869080477</v>
      </c>
      <c r="H214" s="21"/>
      <c r="I214" s="65">
        <f>IF(G$219,G214/G$219*100,0)</f>
        <v>81.684173884575173</v>
      </c>
      <c r="J214" s="21"/>
      <c r="K214" s="69">
        <v>3077856</v>
      </c>
      <c r="L214" s="21"/>
      <c r="M214" s="65">
        <f>(K214/$BD214)</f>
        <v>166.5776911836337</v>
      </c>
      <c r="N214" s="21"/>
      <c r="O214" s="65">
        <f>IF(M$219,M214/M$219*100,0)</f>
        <v>125.22227712721261</v>
      </c>
      <c r="P214" s="21"/>
      <c r="Q214" s="69">
        <v>342056</v>
      </c>
      <c r="R214" s="21"/>
      <c r="S214" s="69">
        <v>377541</v>
      </c>
      <c r="T214" s="21"/>
      <c r="U214" s="69">
        <v>0</v>
      </c>
      <c r="V214" s="21"/>
      <c r="W214" s="69">
        <v>0</v>
      </c>
      <c r="X214" s="21"/>
      <c r="Y214" s="69">
        <v>0</v>
      </c>
      <c r="Z214" s="21"/>
      <c r="AA214" s="69">
        <v>0</v>
      </c>
      <c r="AB214" s="21"/>
      <c r="AC214" s="21"/>
      <c r="AD214" s="69">
        <v>0</v>
      </c>
      <c r="AE214" s="21"/>
      <c r="AF214" s="69">
        <v>223334</v>
      </c>
      <c r="AG214" s="21"/>
      <c r="AH214" s="70">
        <f>(AF214/$BD214)</f>
        <v>12.087135357471452</v>
      </c>
      <c r="AI214" s="21"/>
      <c r="AJ214" s="70">
        <f>IF(AH$219,AH214/AH$219*100,0)</f>
        <v>137.15016111389781</v>
      </c>
      <c r="AK214" s="21"/>
      <c r="AL214" s="69">
        <f>(E214+K214+AF214)</f>
        <v>3412684</v>
      </c>
      <c r="AM214" s="21"/>
      <c r="AN214" s="69">
        <v>328190</v>
      </c>
      <c r="AO214" s="21"/>
      <c r="AP214" s="70">
        <f>IF($AL214,AN214/$AL214*100,0)</f>
        <v>9.6167708466415291</v>
      </c>
      <c r="AQ214" s="21"/>
      <c r="AR214" s="69">
        <v>224887</v>
      </c>
      <c r="AS214" s="21"/>
      <c r="AT214" s="70">
        <f>IF($AL214,AR214/$AL214*100,0)</f>
        <v>6.5897399231806988</v>
      </c>
      <c r="AU214" s="21"/>
      <c r="AV214" s="69">
        <v>0</v>
      </c>
      <c r="AW214" s="21"/>
      <c r="AX214" s="70">
        <f>IF($AL214,AV214/$AL214*100,0)</f>
        <v>0</v>
      </c>
      <c r="AY214" s="21"/>
      <c r="AZ214" s="69">
        <v>0</v>
      </c>
      <c r="BA214" s="21"/>
      <c r="BB214" s="10">
        <v>92</v>
      </c>
      <c r="BC214" s="21"/>
      <c r="BD214" s="96">
        <v>18477</v>
      </c>
      <c r="BE214" s="21"/>
      <c r="BF214" s="96">
        <f>IF(E214,BD214,0)</f>
        <v>18477</v>
      </c>
      <c r="BG214" s="21"/>
      <c r="BH214" s="96">
        <f>IF(K214,BD214,0)</f>
        <v>18477</v>
      </c>
      <c r="BI214" s="21"/>
      <c r="BJ214" s="96">
        <f>IF(AF214,BD214,0)</f>
        <v>18477</v>
      </c>
    </row>
    <row r="215" spans="1:62" ht="8.85" customHeight="1" x14ac:dyDescent="0.3">
      <c r="A215" s="10">
        <v>93</v>
      </c>
      <c r="B215" s="21"/>
      <c r="C215" s="10" t="s">
        <v>214</v>
      </c>
      <c r="D215" s="21"/>
      <c r="E215" s="69">
        <v>371725</v>
      </c>
      <c r="F215" s="21"/>
      <c r="G215" s="65">
        <f>(E215/$BD215)</f>
        <v>10.288541378355937</v>
      </c>
      <c r="H215" s="21"/>
      <c r="I215" s="65">
        <f>IF(G$219,G215/G$219*100,0)</f>
        <v>139.27452689691626</v>
      </c>
      <c r="J215" s="21"/>
      <c r="K215" s="69">
        <v>3469247</v>
      </c>
      <c r="L215" s="21"/>
      <c r="M215" s="65">
        <f>(K215/$BD215)</f>
        <v>96.021228895654588</v>
      </c>
      <c r="N215" s="21"/>
      <c r="O215" s="65">
        <f>IF(M$219,M215/M$219*100,0)</f>
        <v>72.182516454811648</v>
      </c>
      <c r="P215" s="21"/>
      <c r="Q215" s="69">
        <v>775277</v>
      </c>
      <c r="R215" s="21"/>
      <c r="S215" s="69">
        <v>744033</v>
      </c>
      <c r="T215" s="21"/>
      <c r="U215" s="69">
        <v>0</v>
      </c>
      <c r="V215" s="21"/>
      <c r="W215" s="69">
        <v>0</v>
      </c>
      <c r="X215" s="21"/>
      <c r="Y215" s="69">
        <v>0</v>
      </c>
      <c r="Z215" s="21"/>
      <c r="AA215" s="69">
        <v>0</v>
      </c>
      <c r="AB215" s="21"/>
      <c r="AC215" s="21"/>
      <c r="AD215" s="69">
        <v>0</v>
      </c>
      <c r="AE215" s="21"/>
      <c r="AF215" s="69">
        <v>378539</v>
      </c>
      <c r="AG215" s="21"/>
      <c r="AH215" s="70">
        <f>(AF215/$BD215)</f>
        <v>10.477138112371991</v>
      </c>
      <c r="AI215" s="21"/>
      <c r="AJ215" s="70">
        <f>IF(AH$219,AH215/AH$219*100,0)</f>
        <v>118.88186386827857</v>
      </c>
      <c r="AK215" s="21"/>
      <c r="AL215" s="69">
        <f>(E215+K215+AF215)</f>
        <v>4219511</v>
      </c>
      <c r="AM215" s="21"/>
      <c r="AN215" s="69">
        <v>431481</v>
      </c>
      <c r="AO215" s="21"/>
      <c r="AP215" s="70">
        <f>IF($AL215,AN215/$AL215*100,0)</f>
        <v>10.225853185357261</v>
      </c>
      <c r="AQ215" s="21"/>
      <c r="AR215" s="69">
        <v>378999</v>
      </c>
      <c r="AS215" s="21"/>
      <c r="AT215" s="70">
        <f>IF($AL215,AR215/$AL215*100,0)</f>
        <v>8.9820597694851365</v>
      </c>
      <c r="AU215" s="21"/>
      <c r="AV215" s="69">
        <v>0</v>
      </c>
      <c r="AW215" s="21"/>
      <c r="AX215" s="70">
        <f>IF($AL215,AV215/$AL215*100,0)</f>
        <v>0</v>
      </c>
      <c r="AY215" s="21"/>
      <c r="AZ215" s="69">
        <v>1837</v>
      </c>
      <c r="BA215" s="21"/>
      <c r="BB215" s="10">
        <v>93</v>
      </c>
      <c r="BC215" s="21"/>
      <c r="BD215" s="96">
        <v>36130</v>
      </c>
      <c r="BE215" s="21"/>
      <c r="BF215" s="96">
        <f>IF(E215,BD215,0)</f>
        <v>36130</v>
      </c>
      <c r="BG215" s="21"/>
      <c r="BH215" s="96">
        <f>IF(K215,BD215,0)</f>
        <v>36130</v>
      </c>
      <c r="BI215" s="21"/>
      <c r="BJ215" s="96">
        <f>IF(AF215,BD215,0)</f>
        <v>36130</v>
      </c>
    </row>
    <row r="216" spans="1:62" ht="8.85" customHeight="1" x14ac:dyDescent="0.3">
      <c r="A216" s="10">
        <v>94</v>
      </c>
      <c r="B216" s="21"/>
      <c r="C216" s="10" t="s">
        <v>215</v>
      </c>
      <c r="D216" s="21"/>
      <c r="E216" s="69">
        <v>323320</v>
      </c>
      <c r="F216" s="21"/>
      <c r="G216" s="65">
        <f>(E216/$BD216)</f>
        <v>11.428773418168964</v>
      </c>
      <c r="H216" s="21"/>
      <c r="I216" s="65">
        <f>IF(G$219,G216/G$219*100,0)</f>
        <v>154.70968646499117</v>
      </c>
      <c r="J216" s="21"/>
      <c r="K216" s="69">
        <v>1986566</v>
      </c>
      <c r="L216" s="21"/>
      <c r="M216" s="65">
        <f>(K216/$BD216)</f>
        <v>70.221491693177796</v>
      </c>
      <c r="N216" s="21"/>
      <c r="O216" s="65">
        <f>IF(M$219,M216/M$219*100,0)</f>
        <v>52.787951559466151</v>
      </c>
      <c r="P216" s="21"/>
      <c r="Q216" s="69">
        <v>401688</v>
      </c>
      <c r="R216" s="21"/>
      <c r="S216" s="69">
        <v>387471</v>
      </c>
      <c r="T216" s="21"/>
      <c r="U216" s="69">
        <v>0</v>
      </c>
      <c r="V216" s="21"/>
      <c r="W216" s="69">
        <v>0</v>
      </c>
      <c r="X216" s="21"/>
      <c r="Y216" s="69">
        <v>0</v>
      </c>
      <c r="Z216" s="21"/>
      <c r="AA216" s="69">
        <v>0</v>
      </c>
      <c r="AB216" s="21"/>
      <c r="AC216" s="21"/>
      <c r="AD216" s="69">
        <v>0</v>
      </c>
      <c r="AE216" s="21"/>
      <c r="AF216" s="69">
        <v>188880</v>
      </c>
      <c r="AG216" s="21"/>
      <c r="AH216" s="70">
        <f>(AF216/$BD216)</f>
        <v>6.6765641569459175</v>
      </c>
      <c r="AI216" s="21"/>
      <c r="AJ216" s="70">
        <f>IF(AH$219,AH216/AH$219*100,0)</f>
        <v>75.757557331099861</v>
      </c>
      <c r="AK216" s="21"/>
      <c r="AL216" s="69">
        <f>(E216+K216+AF216)</f>
        <v>2498766</v>
      </c>
      <c r="AM216" s="21"/>
      <c r="AN216" s="69">
        <v>463563</v>
      </c>
      <c r="AO216" s="21"/>
      <c r="AP216" s="70">
        <f>IF($AL216,AN216/$AL216*100,0)</f>
        <v>18.551677107820417</v>
      </c>
      <c r="AQ216" s="21"/>
      <c r="AR216" s="69">
        <v>0</v>
      </c>
      <c r="AS216" s="21"/>
      <c r="AT216" s="70">
        <f>IF($AL216,AR216/$AL216*100,0)</f>
        <v>0</v>
      </c>
      <c r="AU216" s="21"/>
      <c r="AV216" s="69">
        <v>0</v>
      </c>
      <c r="AW216" s="21"/>
      <c r="AX216" s="70">
        <f>IF($AL216,AV216/$AL216*100,0)</f>
        <v>0</v>
      </c>
      <c r="AY216" s="21"/>
      <c r="AZ216" s="69">
        <v>0</v>
      </c>
      <c r="BA216" s="21"/>
      <c r="BB216" s="10">
        <v>94</v>
      </c>
      <c r="BC216" s="21"/>
      <c r="BD216" s="96">
        <v>28290</v>
      </c>
      <c r="BE216" s="21"/>
      <c r="BF216" s="96">
        <f>IF(E216,BD216,0)</f>
        <v>28290</v>
      </c>
      <c r="BG216" s="21"/>
      <c r="BH216" s="96">
        <f>IF(K216,BD216,0)</f>
        <v>28290</v>
      </c>
      <c r="BI216" s="21"/>
      <c r="BJ216" s="96">
        <f>IF(AF216,BD216,0)</f>
        <v>28290</v>
      </c>
    </row>
    <row r="217" spans="1:62" ht="8.85" customHeight="1" x14ac:dyDescent="0.3">
      <c r="A217" s="30">
        <v>95</v>
      </c>
      <c r="B217" s="21"/>
      <c r="C217" s="10" t="s">
        <v>216</v>
      </c>
      <c r="D217" s="21"/>
      <c r="E217" s="74">
        <v>464549</v>
      </c>
      <c r="F217" s="21"/>
      <c r="G217" s="65">
        <f>(E217/$BD217)</f>
        <v>6.6321507602255689</v>
      </c>
      <c r="H217" s="21"/>
      <c r="I217" s="65">
        <f>IF(G$219,G217/G$219*100,0)</f>
        <v>89.77848515850954</v>
      </c>
      <c r="J217" s="21"/>
      <c r="K217" s="74">
        <v>11269033</v>
      </c>
      <c r="L217" s="21"/>
      <c r="M217" s="65">
        <f>(K217/$BD217)</f>
        <v>160.88276108216147</v>
      </c>
      <c r="N217" s="21"/>
      <c r="O217" s="65">
        <f>IF(M$219,M217/M$219*100,0)</f>
        <v>120.94119896891043</v>
      </c>
      <c r="P217" s="21"/>
      <c r="Q217" s="74">
        <v>1523143</v>
      </c>
      <c r="R217" s="21"/>
      <c r="S217" s="74">
        <v>1496470</v>
      </c>
      <c r="T217" s="21"/>
      <c r="U217" s="74">
        <v>0</v>
      </c>
      <c r="V217" s="21"/>
      <c r="W217" s="74">
        <v>0</v>
      </c>
      <c r="X217" s="21"/>
      <c r="Y217" s="74">
        <v>0</v>
      </c>
      <c r="Z217" s="21"/>
      <c r="AA217" s="74">
        <v>0</v>
      </c>
      <c r="AB217" s="21"/>
      <c r="AC217" s="21"/>
      <c r="AD217" s="74">
        <v>0</v>
      </c>
      <c r="AE217" s="21"/>
      <c r="AF217" s="74">
        <v>869270</v>
      </c>
      <c r="AG217" s="21"/>
      <c r="AH217" s="70">
        <f>(AF217/$BD217)</f>
        <v>12.410164893996717</v>
      </c>
      <c r="AI217" s="21"/>
      <c r="AJ217" s="70">
        <f>IF(AH$219,AH217/AH$219*100,0)</f>
        <v>140.81550874745452</v>
      </c>
      <c r="AK217" s="21"/>
      <c r="AL217" s="74">
        <f>(E217+K217+AF217)</f>
        <v>12602852</v>
      </c>
      <c r="AM217" s="21"/>
      <c r="AN217" s="74">
        <v>418195</v>
      </c>
      <c r="AO217" s="21"/>
      <c r="AP217" s="70">
        <f>IF($AL217,AN217/$AL217*100,0)</f>
        <v>3.3182568517030906</v>
      </c>
      <c r="AQ217" s="21"/>
      <c r="AR217" s="74">
        <v>192910</v>
      </c>
      <c r="AS217" s="21"/>
      <c r="AT217" s="70">
        <f>IF($AL217,AR217/$AL217*100,0)</f>
        <v>1.5306852766342094</v>
      </c>
      <c r="AU217" s="21"/>
      <c r="AV217" s="74">
        <v>68555</v>
      </c>
      <c r="AW217" s="21"/>
      <c r="AX217" s="70">
        <f>IF($AL217,AV217/$AL217*100,0)</f>
        <v>0.54396417572784317</v>
      </c>
      <c r="AY217" s="21"/>
      <c r="AZ217" s="74">
        <v>257359</v>
      </c>
      <c r="BA217" s="21"/>
      <c r="BB217" s="30">
        <v>95</v>
      </c>
      <c r="BC217" s="21"/>
      <c r="BD217" s="106">
        <v>70045</v>
      </c>
      <c r="BE217" s="21"/>
      <c r="BF217" s="106">
        <f>IF(E217,BD217,0)</f>
        <v>70045</v>
      </c>
      <c r="BG217" s="21"/>
      <c r="BH217" s="106">
        <f>IF(K217,BD217,0)</f>
        <v>70045</v>
      </c>
      <c r="BI217" s="21"/>
      <c r="BJ217" s="106">
        <f>IF(AF217,BD217,0)</f>
        <v>70045</v>
      </c>
    </row>
    <row r="218" spans="1:62"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row>
    <row r="219" spans="1:62" ht="8.85" customHeight="1" x14ac:dyDescent="0.3">
      <c r="A219" s="30">
        <f>A217</f>
        <v>95</v>
      </c>
      <c r="B219" s="21"/>
      <c r="C219" s="18" t="s">
        <v>65</v>
      </c>
      <c r="D219" s="21"/>
      <c r="E219" s="75">
        <f>SUM(E89:E217)</f>
        <v>44512603</v>
      </c>
      <c r="F219" s="21"/>
      <c r="G219" s="78">
        <f>IF(E219=0,0,IF(ISNONTEXT(H219),E219/$BD219,E219/BF219))</f>
        <v>7.3872384330344758</v>
      </c>
      <c r="H219" s="130"/>
      <c r="I219" s="70">
        <f>IF(G$219,G219/G$219*100,0)</f>
        <v>100</v>
      </c>
      <c r="J219" s="21"/>
      <c r="K219" s="75">
        <f>SUM(K89:K217)</f>
        <v>801560147</v>
      </c>
      <c r="L219" s="21"/>
      <c r="M219" s="78">
        <f>IF(K219=0,0,IF(ISNONTEXT(N219),K219/$BD219,K219/BH219))</f>
        <v>133.02560455310069</v>
      </c>
      <c r="N219" s="130"/>
      <c r="O219" s="70">
        <f>IF(M$219,M219/M$219*100,0)</f>
        <v>100</v>
      </c>
      <c r="P219" s="21"/>
      <c r="Q219" s="75">
        <f>SUM(Q89:Q217)</f>
        <v>68194612</v>
      </c>
      <c r="R219" s="21"/>
      <c r="S219" s="75">
        <f>SUM(S89:S217)</f>
        <v>67897739</v>
      </c>
      <c r="T219" s="21"/>
      <c r="U219" s="75">
        <f>SUM(U89:U217)</f>
        <v>58937</v>
      </c>
      <c r="V219" s="21"/>
      <c r="W219" s="75">
        <f>SUM(W89:W217)</f>
        <v>82459</v>
      </c>
      <c r="X219" s="21"/>
      <c r="Y219" s="75">
        <f>SUM(Y89:Y217)</f>
        <v>12622</v>
      </c>
      <c r="Z219" s="21"/>
      <c r="AA219" s="75">
        <f>SUM(AA89:AA217)</f>
        <v>0</v>
      </c>
      <c r="AB219" s="21"/>
      <c r="AC219" s="21"/>
      <c r="AD219" s="75">
        <f>SUM(AD89:AD217)</f>
        <v>51616</v>
      </c>
      <c r="AE219" s="21"/>
      <c r="AF219" s="75">
        <f>SUM(AF89:AF217)</f>
        <v>53104086</v>
      </c>
      <c r="AG219" s="21"/>
      <c r="AH219" s="78">
        <f>IF(AF219=0,0,IF(ISNONTEXT(AI219),AF219/$BD219,AF219/BJ219))</f>
        <v>8.8130668307662887</v>
      </c>
      <c r="AI219" s="130"/>
      <c r="AJ219" s="70">
        <f>IF(AH$219,AH219/AH$219*100,0)</f>
        <v>100</v>
      </c>
      <c r="AK219" s="21"/>
      <c r="AL219" s="75">
        <f>SUM(AL89:AL217)</f>
        <v>899176836</v>
      </c>
      <c r="AM219" s="21"/>
      <c r="AN219" s="75">
        <f>SUM(AN89:AN217)</f>
        <v>37605274</v>
      </c>
      <c r="AO219" s="21"/>
      <c r="AP219" s="70">
        <f>IF($AL219,AN219/$AL219*100,0)</f>
        <v>4.1821889192883965</v>
      </c>
      <c r="AQ219" s="21"/>
      <c r="AR219" s="75">
        <f>SUM(AR89:AR217)</f>
        <v>34172071</v>
      </c>
      <c r="AS219" s="21"/>
      <c r="AT219" s="70">
        <f>IF($AL219,AR219/$AL219*100,0)</f>
        <v>3.800372699992463</v>
      </c>
      <c r="AU219" s="21"/>
      <c r="AV219" s="75">
        <f>SUM(AV89:AV217)</f>
        <v>1425907</v>
      </c>
      <c r="AW219" s="21"/>
      <c r="AX219" s="70">
        <f>IF($AL219,AV219/$AL219*100,0)</f>
        <v>0.15857915183215418</v>
      </c>
      <c r="AY219" s="21"/>
      <c r="AZ219" s="75">
        <f>SUM(AZ89:AZ217)</f>
        <v>21093105</v>
      </c>
      <c r="BA219" s="21"/>
      <c r="BB219" s="30">
        <f>BB217</f>
        <v>95</v>
      </c>
      <c r="BC219" s="21"/>
      <c r="BD219" s="106">
        <f>SUM(BD89:BD217)</f>
        <v>6025608</v>
      </c>
      <c r="BE219" s="21"/>
      <c r="BF219" s="106">
        <f>SUM(BF89:BF217)</f>
        <v>6025608</v>
      </c>
      <c r="BG219" s="21"/>
      <c r="BH219" s="106">
        <f>SUM(BH89:BH217)</f>
        <v>6025608</v>
      </c>
      <c r="BI219" s="21"/>
      <c r="BJ219" s="106">
        <f>SUM(BJ89:BJ217)</f>
        <v>6025608</v>
      </c>
    </row>
    <row r="220" spans="1:62"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row>
    <row r="221" spans="1:62"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row>
    <row r="222" spans="1:62"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row>
    <row r="223" spans="1:62"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row>
    <row r="224" spans="1:62"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row>
    <row r="225" spans="1:62" ht="7.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row>
    <row r="226" spans="1:62" ht="8.85" hidden="1"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row>
    <row r="227" spans="1:62" s="8" customFormat="1" ht="10.5" customHeight="1" x14ac:dyDescent="0.3">
      <c r="A227" s="112" t="s">
        <v>423</v>
      </c>
      <c r="BC227" s="113" t="s">
        <v>424</v>
      </c>
    </row>
    <row r="228" spans="1:62" s="8" customFormat="1" ht="10.5" customHeight="1" x14ac:dyDescent="0.3">
      <c r="AA228" s="11" t="s">
        <v>42</v>
      </c>
      <c r="AD228" s="38" t="s">
        <v>43</v>
      </c>
      <c r="BB228" s="11" t="s">
        <v>389</v>
      </c>
    </row>
    <row r="229" spans="1:62" s="8" customFormat="1" ht="10.5" customHeight="1" x14ac:dyDescent="0.3">
      <c r="A229" s="12"/>
      <c r="AA229" s="11" t="s">
        <v>390</v>
      </c>
      <c r="AD229" s="38" t="s">
        <v>391</v>
      </c>
      <c r="BB229" s="113" t="s">
        <v>217</v>
      </c>
    </row>
    <row r="230" spans="1:62" s="8" customFormat="1" ht="10.5" customHeight="1" x14ac:dyDescent="0.3">
      <c r="A230" s="13"/>
      <c r="AA230" s="11" t="s">
        <v>48</v>
      </c>
      <c r="AD230" s="14" t="s">
        <v>49</v>
      </c>
      <c r="BB230" s="13"/>
    </row>
    <row r="231" spans="1:62" ht="9.6" customHeight="1" x14ac:dyDescent="0.3">
      <c r="AN231" s="16" t="s">
        <v>392</v>
      </c>
      <c r="AO231" s="16"/>
      <c r="AP231" s="16"/>
      <c r="AQ231" s="16"/>
      <c r="AR231" s="16"/>
      <c r="AS231" s="16"/>
      <c r="AT231" s="16"/>
      <c r="AU231" s="16"/>
      <c r="AV231" s="16"/>
      <c r="AW231" s="16"/>
      <c r="AX231" s="16"/>
      <c r="AY231" s="16"/>
      <c r="AZ231" s="16"/>
    </row>
    <row r="232" spans="1:62" ht="9.6" customHeight="1" x14ac:dyDescent="0.3"/>
    <row r="233" spans="1:62" ht="9.6" customHeight="1" x14ac:dyDescent="0.3">
      <c r="E233" s="16" t="s">
        <v>393</v>
      </c>
      <c r="F233" s="16"/>
      <c r="G233" s="16"/>
      <c r="H233" s="16"/>
      <c r="I233" s="16"/>
      <c r="K233" s="16" t="s">
        <v>394</v>
      </c>
      <c r="L233" s="16"/>
      <c r="M233" s="16"/>
      <c r="N233" s="16"/>
      <c r="O233" s="16"/>
      <c r="P233" s="16"/>
      <c r="Q233" s="16"/>
      <c r="R233" s="16"/>
      <c r="S233" s="16"/>
      <c r="T233" s="16"/>
      <c r="U233" s="16"/>
      <c r="V233" s="16"/>
      <c r="W233" s="16"/>
      <c r="X233" s="16"/>
      <c r="Y233" s="16"/>
      <c r="Z233" s="16"/>
      <c r="AA233" s="16"/>
      <c r="AB233" s="17"/>
      <c r="AC233" s="17"/>
      <c r="AD233" s="16"/>
      <c r="AF233" s="16" t="s">
        <v>395</v>
      </c>
      <c r="AG233" s="16"/>
      <c r="AH233" s="16"/>
      <c r="AI233" s="16"/>
      <c r="AJ233" s="16"/>
      <c r="AR233" s="16" t="s">
        <v>396</v>
      </c>
      <c r="AS233" s="16"/>
      <c r="AT233" s="16"/>
      <c r="AU233" s="16"/>
      <c r="AV233" s="16"/>
      <c r="AW233" s="16"/>
      <c r="AX233" s="16"/>
    </row>
    <row r="234" spans="1:62" ht="9.6" customHeight="1" x14ac:dyDescent="0.3">
      <c r="AN234" s="17" t="s">
        <v>397</v>
      </c>
      <c r="AO234" s="17"/>
      <c r="AP234" s="17"/>
    </row>
    <row r="235" spans="1:62" ht="9.6" customHeight="1" x14ac:dyDescent="0.3">
      <c r="Q235" s="16" t="s">
        <v>398</v>
      </c>
      <c r="R235" s="16"/>
      <c r="S235" s="16"/>
      <c r="T235" s="16"/>
      <c r="U235" s="16"/>
      <c r="V235" s="16"/>
      <c r="W235" s="16"/>
      <c r="X235" s="16"/>
      <c r="Y235" s="16"/>
      <c r="Z235" s="16"/>
      <c r="AA235" s="16"/>
      <c r="AB235" s="17"/>
      <c r="AC235" s="17"/>
      <c r="AD235" s="16"/>
      <c r="AN235" s="16" t="s">
        <v>399</v>
      </c>
      <c r="AO235" s="16"/>
      <c r="AP235" s="16"/>
      <c r="AR235" s="16" t="s">
        <v>59</v>
      </c>
      <c r="AS235" s="16"/>
      <c r="AT235" s="16"/>
      <c r="AV235" s="16" t="s">
        <v>60</v>
      </c>
      <c r="AW235" s="16"/>
      <c r="AX235" s="16"/>
    </row>
    <row r="236" spans="1:62" ht="9.6" customHeight="1" x14ac:dyDescent="0.3">
      <c r="Y236" s="18" t="s">
        <v>400</v>
      </c>
      <c r="AD236" s="18" t="s">
        <v>401</v>
      </c>
      <c r="BH236" s="18" t="s">
        <v>402</v>
      </c>
    </row>
    <row r="237" spans="1:62" ht="9.6" customHeight="1" x14ac:dyDescent="0.3">
      <c r="G237" s="18" t="s">
        <v>63</v>
      </c>
      <c r="I237" s="18" t="s">
        <v>64</v>
      </c>
      <c r="M237" s="18" t="s">
        <v>63</v>
      </c>
      <c r="O237" s="18" t="s">
        <v>64</v>
      </c>
      <c r="Q237" s="18" t="s">
        <v>403</v>
      </c>
      <c r="U237" s="18" t="s">
        <v>404</v>
      </c>
      <c r="W237" s="18" t="s">
        <v>405</v>
      </c>
      <c r="Y237" s="18" t="s">
        <v>406</v>
      </c>
      <c r="AD237" s="18" t="s">
        <v>407</v>
      </c>
      <c r="AH237" s="18" t="s">
        <v>63</v>
      </c>
      <c r="AJ237" s="18" t="s">
        <v>64</v>
      </c>
      <c r="AP237" s="18" t="s">
        <v>271</v>
      </c>
      <c r="AT237" s="18" t="s">
        <v>271</v>
      </c>
      <c r="AX237" s="18" t="s">
        <v>271</v>
      </c>
      <c r="AZ237" s="18" t="s">
        <v>408</v>
      </c>
      <c r="BH237" s="18" t="s">
        <v>409</v>
      </c>
      <c r="BJ237" s="18" t="s">
        <v>410</v>
      </c>
    </row>
    <row r="238" spans="1:62" ht="9.6" customHeight="1" x14ac:dyDescent="0.3">
      <c r="A238" s="19" t="s">
        <v>71</v>
      </c>
      <c r="C238" s="19" t="s">
        <v>73</v>
      </c>
      <c r="E238" s="19" t="s">
        <v>74</v>
      </c>
      <c r="G238" s="19" t="s">
        <v>75</v>
      </c>
      <c r="I238" s="19" t="s">
        <v>80</v>
      </c>
      <c r="K238" s="19" t="s">
        <v>74</v>
      </c>
      <c r="M238" s="19" t="s">
        <v>75</v>
      </c>
      <c r="O238" s="19" t="s">
        <v>80</v>
      </c>
      <c r="Q238" s="19" t="s">
        <v>76</v>
      </c>
      <c r="S238" s="19" t="s">
        <v>411</v>
      </c>
      <c r="U238" s="19" t="s">
        <v>412</v>
      </c>
      <c r="W238" s="19" t="s">
        <v>413</v>
      </c>
      <c r="Y238" s="19" t="s">
        <v>414</v>
      </c>
      <c r="AA238" s="19" t="s">
        <v>415</v>
      </c>
      <c r="AD238" s="19" t="s">
        <v>416</v>
      </c>
      <c r="AF238" s="19" t="s">
        <v>74</v>
      </c>
      <c r="AH238" s="19" t="s">
        <v>75</v>
      </c>
      <c r="AJ238" s="19" t="s">
        <v>80</v>
      </c>
      <c r="AL238" s="19" t="s">
        <v>65</v>
      </c>
      <c r="AN238" s="19" t="s">
        <v>74</v>
      </c>
      <c r="AP238" s="19" t="s">
        <v>372</v>
      </c>
      <c r="AR238" s="19" t="s">
        <v>74</v>
      </c>
      <c r="AT238" s="19" t="s">
        <v>372</v>
      </c>
      <c r="AV238" s="19" t="s">
        <v>74</v>
      </c>
      <c r="AX238" s="19" t="s">
        <v>372</v>
      </c>
      <c r="AZ238" s="19" t="s">
        <v>417</v>
      </c>
      <c r="BB238" s="19" t="s">
        <v>71</v>
      </c>
      <c r="BF238" s="111" t="s">
        <v>393</v>
      </c>
      <c r="BH238" s="111" t="s">
        <v>373</v>
      </c>
      <c r="BJ238" s="111" t="s">
        <v>418</v>
      </c>
    </row>
    <row r="239" spans="1:62" ht="8.85" customHeight="1" x14ac:dyDescent="0.3"/>
    <row r="240" spans="1:62" ht="8.85" customHeight="1" x14ac:dyDescent="0.3">
      <c r="B240" s="10" t="s">
        <v>289</v>
      </c>
    </row>
    <row r="241" spans="1:62" ht="8.85" customHeight="1" x14ac:dyDescent="0.3">
      <c r="A241" s="10">
        <v>1</v>
      </c>
      <c r="B241" s="18"/>
      <c r="C241" s="10" t="s">
        <v>218</v>
      </c>
      <c r="D241" s="21"/>
      <c r="E241" s="63">
        <v>39945</v>
      </c>
      <c r="F241" s="21"/>
      <c r="G241" s="64">
        <f>(E241/$BD241)</f>
        <v>4.7689828080229226</v>
      </c>
      <c r="H241" s="21"/>
      <c r="I241" s="65">
        <f>IF(G$287,G241/G$287*100,0)</f>
        <v>19.47118263674426</v>
      </c>
      <c r="J241" s="21"/>
      <c r="K241" s="63">
        <v>2836201</v>
      </c>
      <c r="L241" s="21"/>
      <c r="M241" s="64">
        <f>(K241/$BD241)</f>
        <v>338.61043457497613</v>
      </c>
      <c r="N241" s="21"/>
      <c r="O241" s="65">
        <f>IF(M$287,M241/M$287*100,0)</f>
        <v>172.0487591534706</v>
      </c>
      <c r="P241" s="21"/>
      <c r="Q241" s="63">
        <v>0</v>
      </c>
      <c r="R241" s="21"/>
      <c r="S241" s="63">
        <v>0</v>
      </c>
      <c r="T241" s="21"/>
      <c r="U241" s="63">
        <v>0</v>
      </c>
      <c r="V241" s="21"/>
      <c r="W241" s="63">
        <v>0</v>
      </c>
      <c r="X241" s="21"/>
      <c r="Y241" s="63">
        <v>0</v>
      </c>
      <c r="Z241" s="21"/>
      <c r="AA241" s="63">
        <v>0</v>
      </c>
      <c r="AB241" s="21"/>
      <c r="AC241" s="21"/>
      <c r="AD241" s="63">
        <v>0</v>
      </c>
      <c r="AE241" s="21"/>
      <c r="AF241" s="63">
        <v>0</v>
      </c>
      <c r="AG241" s="21"/>
      <c r="AH241" s="64">
        <f>(AF241/$BD241)</f>
        <v>0</v>
      </c>
      <c r="AI241" s="21"/>
      <c r="AJ241" s="65">
        <f>IF(AH$287,AH241/AH$287*100,0)</f>
        <v>0</v>
      </c>
      <c r="AK241" s="21"/>
      <c r="AL241" s="63">
        <f>(E241+K241+AF241)</f>
        <v>2876146</v>
      </c>
      <c r="AM241" s="21"/>
      <c r="AN241" s="63">
        <v>0</v>
      </c>
      <c r="AO241" s="21"/>
      <c r="AP241" s="65">
        <f>IF($AL241,AN241/$AL241*100,0)</f>
        <v>0</v>
      </c>
      <c r="AQ241" s="21"/>
      <c r="AR241" s="63">
        <v>2194</v>
      </c>
      <c r="AS241" s="21"/>
      <c r="AT241" s="65">
        <f>IF($AL241,AR241/$AL241*100,0)</f>
        <v>7.628263655600237E-2</v>
      </c>
      <c r="AU241" s="21"/>
      <c r="AV241" s="63">
        <v>0</v>
      </c>
      <c r="AW241" s="21"/>
      <c r="AX241" s="65">
        <f>IF($AL241,AV241/$AL241*100,0)</f>
        <v>0</v>
      </c>
      <c r="AY241" s="21"/>
      <c r="AZ241" s="63">
        <v>0</v>
      </c>
      <c r="BA241" s="21"/>
      <c r="BB241" s="10">
        <v>1</v>
      </c>
      <c r="BC241" s="21"/>
      <c r="BD241" s="96">
        <v>8376</v>
      </c>
      <c r="BE241" s="21"/>
      <c r="BF241" s="96">
        <f>IF(E241,BD241,0)</f>
        <v>8376</v>
      </c>
      <c r="BG241" s="21"/>
      <c r="BH241" s="96">
        <f>IF(K241,BD241,0)</f>
        <v>8376</v>
      </c>
      <c r="BI241" s="21"/>
      <c r="BJ241" s="96">
        <f>IF(AF241,BD241,0)</f>
        <v>0</v>
      </c>
    </row>
    <row r="242" spans="1:62" ht="8.85" customHeight="1" x14ac:dyDescent="0.3">
      <c r="A242" s="10">
        <v>2</v>
      </c>
      <c r="B242" s="18"/>
      <c r="C242" s="10" t="s">
        <v>219</v>
      </c>
      <c r="D242" s="21"/>
      <c r="E242" s="69">
        <v>708573</v>
      </c>
      <c r="F242" s="21"/>
      <c r="G242" s="65">
        <f>(E242/$BD242)</f>
        <v>93.66463978849967</v>
      </c>
      <c r="H242" s="21"/>
      <c r="I242" s="65">
        <f>IF(G$287,G242/G$287*100,0)</f>
        <v>382.42144736999319</v>
      </c>
      <c r="J242" s="21"/>
      <c r="K242" s="69">
        <v>2294902</v>
      </c>
      <c r="L242" s="21"/>
      <c r="M242" s="65">
        <f>(K242/$BD242)</f>
        <v>303.35783212161272</v>
      </c>
      <c r="N242" s="21"/>
      <c r="O242" s="65">
        <f>IF(M$287,M242/M$287*100,0)</f>
        <v>154.13682883553824</v>
      </c>
      <c r="P242" s="21"/>
      <c r="Q242" s="69">
        <v>0</v>
      </c>
      <c r="R242" s="21"/>
      <c r="S242" s="69">
        <v>306334</v>
      </c>
      <c r="T242" s="21"/>
      <c r="U242" s="69">
        <v>0</v>
      </c>
      <c r="V242" s="21"/>
      <c r="W242" s="69">
        <v>0</v>
      </c>
      <c r="X242" s="21"/>
      <c r="Y242" s="69">
        <v>0</v>
      </c>
      <c r="Z242" s="21"/>
      <c r="AA242" s="69">
        <v>0</v>
      </c>
      <c r="AB242" s="21"/>
      <c r="AC242" s="21"/>
      <c r="AD242" s="69">
        <v>0</v>
      </c>
      <c r="AE242" s="21"/>
      <c r="AF242" s="69">
        <v>0</v>
      </c>
      <c r="AG242" s="21"/>
      <c r="AH242" s="65">
        <f>(AF242/$BD242)</f>
        <v>0</v>
      </c>
      <c r="AI242" s="21"/>
      <c r="AJ242" s="65">
        <f>IF(AH$287,AH242/AH$287*100,0)</f>
        <v>0</v>
      </c>
      <c r="AK242" s="21"/>
      <c r="AL242" s="69">
        <f>(E242+K242+AF242)</f>
        <v>3003475</v>
      </c>
      <c r="AM242" s="21"/>
      <c r="AN242" s="69">
        <v>0</v>
      </c>
      <c r="AO242" s="21"/>
      <c r="AP242" s="65">
        <f>IF($AL242,AN242/$AL242*100,0)</f>
        <v>0</v>
      </c>
      <c r="AQ242" s="21"/>
      <c r="AR242" s="69">
        <v>0</v>
      </c>
      <c r="AS242" s="21"/>
      <c r="AT242" s="65">
        <f>IF($AL242,AR242/$AL242*100,0)</f>
        <v>0</v>
      </c>
      <c r="AU242" s="21"/>
      <c r="AV242" s="69">
        <v>0</v>
      </c>
      <c r="AW242" s="21"/>
      <c r="AX242" s="65">
        <f>IF($AL242,AV242/$AL242*100,0)</f>
        <v>0</v>
      </c>
      <c r="AY242" s="21"/>
      <c r="AZ242" s="69">
        <v>0</v>
      </c>
      <c r="BA242" s="21"/>
      <c r="BB242" s="10">
        <v>2</v>
      </c>
      <c r="BC242" s="21"/>
      <c r="BD242" s="96">
        <v>7565</v>
      </c>
      <c r="BE242" s="21"/>
      <c r="BF242" s="96">
        <f>IF(E242,BD242,0)</f>
        <v>7565</v>
      </c>
      <c r="BG242" s="21"/>
      <c r="BH242" s="96">
        <f>IF(K242,BD242,0)</f>
        <v>7565</v>
      </c>
      <c r="BI242" s="21"/>
      <c r="BJ242" s="96">
        <f>IF(AF242,BD242,0)</f>
        <v>0</v>
      </c>
    </row>
    <row r="243" spans="1:62" ht="8.85" customHeight="1" x14ac:dyDescent="0.3">
      <c r="A243" s="10">
        <v>3</v>
      </c>
      <c r="B243" s="18"/>
      <c r="C243" s="10" t="s">
        <v>134</v>
      </c>
      <c r="D243" s="21"/>
      <c r="E243" s="69">
        <v>67284</v>
      </c>
      <c r="F243" s="21"/>
      <c r="G243" s="65">
        <f>(E243/$BD243)</f>
        <v>10.107255520504731</v>
      </c>
      <c r="H243" s="21"/>
      <c r="I243" s="65">
        <f>IF(G$287,G243/G$287*100,0)</f>
        <v>41.266707412932938</v>
      </c>
      <c r="J243" s="21"/>
      <c r="K243" s="69">
        <v>1099626</v>
      </c>
      <c r="L243" s="21"/>
      <c r="M243" s="65">
        <f>(K243/$BD243)</f>
        <v>165.18341595313206</v>
      </c>
      <c r="N243" s="21"/>
      <c r="O243" s="65">
        <f>IF(M$287,M243/M$287*100,0)</f>
        <v>83.930082612900748</v>
      </c>
      <c r="P243" s="21"/>
      <c r="Q243" s="69">
        <v>0</v>
      </c>
      <c r="R243" s="21"/>
      <c r="S243" s="69">
        <v>186267</v>
      </c>
      <c r="T243" s="21"/>
      <c r="U243" s="69">
        <v>0</v>
      </c>
      <c r="V243" s="21"/>
      <c r="W243" s="69">
        <v>0</v>
      </c>
      <c r="X243" s="21"/>
      <c r="Y243" s="69">
        <v>0</v>
      </c>
      <c r="Z243" s="21"/>
      <c r="AA243" s="69">
        <v>0</v>
      </c>
      <c r="AB243" s="21"/>
      <c r="AC243" s="21"/>
      <c r="AD243" s="69">
        <v>0</v>
      </c>
      <c r="AE243" s="21"/>
      <c r="AF243" s="69">
        <v>0</v>
      </c>
      <c r="AG243" s="21"/>
      <c r="AH243" s="65">
        <f>(AF243/$BD243)</f>
        <v>0</v>
      </c>
      <c r="AI243" s="21"/>
      <c r="AJ243" s="65">
        <f>IF(AH$287,AH243/AH$287*100,0)</f>
        <v>0</v>
      </c>
      <c r="AK243" s="21"/>
      <c r="AL243" s="69">
        <f>(E243+K243+AF243)</f>
        <v>1166910</v>
      </c>
      <c r="AM243" s="21"/>
      <c r="AN243" s="69">
        <v>0</v>
      </c>
      <c r="AO243" s="21"/>
      <c r="AP243" s="65">
        <f>IF($AL243,AN243/$AL243*100,0)</f>
        <v>0</v>
      </c>
      <c r="AQ243" s="21"/>
      <c r="AR243" s="69">
        <v>0</v>
      </c>
      <c r="AS243" s="21"/>
      <c r="AT243" s="65">
        <f>IF($AL243,AR243/$AL243*100,0)</f>
        <v>0</v>
      </c>
      <c r="AU243" s="21"/>
      <c r="AV243" s="69">
        <v>0</v>
      </c>
      <c r="AW243" s="21"/>
      <c r="AX243" s="65">
        <f>IF($AL243,AV243/$AL243*100,0)</f>
        <v>0</v>
      </c>
      <c r="AY243" s="21"/>
      <c r="AZ243" s="69">
        <v>1804</v>
      </c>
      <c r="BA243" s="21"/>
      <c r="BB243" s="10">
        <v>3</v>
      </c>
      <c r="BC243" s="21"/>
      <c r="BD243" s="96">
        <v>6657</v>
      </c>
      <c r="BE243" s="21"/>
      <c r="BF243" s="96">
        <f>IF(E243,BD243,0)</f>
        <v>6657</v>
      </c>
      <c r="BG243" s="21"/>
      <c r="BH243" s="96">
        <f>IF(K243,BD243,0)</f>
        <v>6657</v>
      </c>
      <c r="BI243" s="21"/>
      <c r="BJ243" s="96">
        <f>IF(AF243,BD243,0)</f>
        <v>0</v>
      </c>
    </row>
    <row r="244" spans="1:62" ht="8.85" customHeight="1" x14ac:dyDescent="0.3">
      <c r="A244" s="10">
        <v>4</v>
      </c>
      <c r="B244" s="18"/>
      <c r="C244" s="10" t="s">
        <v>220</v>
      </c>
      <c r="D244" s="21"/>
      <c r="E244" s="69">
        <v>70974</v>
      </c>
      <c r="F244" s="21"/>
      <c r="G244" s="65">
        <f>(E244/$BD244)</f>
        <v>15.516834280717097</v>
      </c>
      <c r="H244" s="21"/>
      <c r="I244" s="65">
        <f>IF(G$287,G244/G$287*100,0)</f>
        <v>63.353366197013273</v>
      </c>
      <c r="J244" s="21"/>
      <c r="K244" s="69">
        <v>993744</v>
      </c>
      <c r="L244" s="21"/>
      <c r="M244" s="65">
        <f>(K244/$BD244)</f>
        <v>217.25929164844774</v>
      </c>
      <c r="N244" s="21"/>
      <c r="O244" s="65">
        <f>IF(M$287,M244/M$287*100,0)</f>
        <v>110.38995767982101</v>
      </c>
      <c r="P244" s="21"/>
      <c r="Q244" s="69">
        <v>0</v>
      </c>
      <c r="R244" s="21"/>
      <c r="S244" s="69">
        <v>114955</v>
      </c>
      <c r="T244" s="21"/>
      <c r="U244" s="69">
        <v>0</v>
      </c>
      <c r="V244" s="21"/>
      <c r="W244" s="69">
        <v>0</v>
      </c>
      <c r="X244" s="21"/>
      <c r="Y244" s="69">
        <v>0</v>
      </c>
      <c r="Z244" s="21"/>
      <c r="AA244" s="69">
        <v>0</v>
      </c>
      <c r="AB244" s="21"/>
      <c r="AC244" s="21"/>
      <c r="AD244" s="69">
        <v>53181</v>
      </c>
      <c r="AE244" s="21"/>
      <c r="AF244" s="69">
        <v>2885</v>
      </c>
      <c r="AG244" s="21"/>
      <c r="AH244" s="65">
        <f>(AF244/$BD244)</f>
        <v>0.63073895933537383</v>
      </c>
      <c r="AI244" s="21"/>
      <c r="AJ244" s="65">
        <f>IF(AH$287,AH244/AH$287*100,0)</f>
        <v>131.15409932675638</v>
      </c>
      <c r="AK244" s="21"/>
      <c r="AL244" s="69">
        <f>(E244+K244+AF244)</f>
        <v>1067603</v>
      </c>
      <c r="AM244" s="21"/>
      <c r="AN244" s="69">
        <v>0</v>
      </c>
      <c r="AO244" s="21"/>
      <c r="AP244" s="65">
        <f>IF($AL244,AN244/$AL244*100,0)</f>
        <v>0</v>
      </c>
      <c r="AQ244" s="21"/>
      <c r="AR244" s="69">
        <v>0</v>
      </c>
      <c r="AS244" s="21"/>
      <c r="AT244" s="65">
        <f>IF($AL244,AR244/$AL244*100,0)</f>
        <v>0</v>
      </c>
      <c r="AU244" s="21"/>
      <c r="AV244" s="69">
        <v>0</v>
      </c>
      <c r="AW244" s="21"/>
      <c r="AX244" s="65">
        <f>IF($AL244,AV244/$AL244*100,0)</f>
        <v>0</v>
      </c>
      <c r="AY244" s="21"/>
      <c r="AZ244" s="69">
        <v>0</v>
      </c>
      <c r="BA244" s="21"/>
      <c r="BB244" s="10">
        <v>4</v>
      </c>
      <c r="BC244" s="21"/>
      <c r="BD244" s="96">
        <v>4574</v>
      </c>
      <c r="BE244" s="21"/>
      <c r="BF244" s="96">
        <f>IF(E244,BD244,0)</f>
        <v>4574</v>
      </c>
      <c r="BG244" s="21"/>
      <c r="BH244" s="96">
        <f>IF(K244,BD244,0)</f>
        <v>4574</v>
      </c>
      <c r="BI244" s="21"/>
      <c r="BJ244" s="96">
        <f>IF(AF244,BD244,0)</f>
        <v>4574</v>
      </c>
    </row>
    <row r="245" spans="1:62" ht="8.85" customHeight="1" x14ac:dyDescent="0.3">
      <c r="A245" s="10">
        <v>5</v>
      </c>
      <c r="B245" s="18"/>
      <c r="C245" s="10" t="s">
        <v>221</v>
      </c>
      <c r="D245" s="21"/>
      <c r="E245" s="69">
        <v>31916</v>
      </c>
      <c r="F245" s="21"/>
      <c r="G245" s="70">
        <f>(E245/$BD245)</f>
        <v>6.0746098210886945</v>
      </c>
      <c r="H245" s="21"/>
      <c r="I245" s="70">
        <f>IF(G$287,G245/G$287*100,0)</f>
        <v>24.801900538285569</v>
      </c>
      <c r="J245" s="21"/>
      <c r="K245" s="69">
        <v>596035</v>
      </c>
      <c r="L245" s="21"/>
      <c r="M245" s="70">
        <f>(K245/$BD245)</f>
        <v>113.44404263418348</v>
      </c>
      <c r="N245" s="21"/>
      <c r="O245" s="70">
        <f>IF(M$287,M245/M$287*100,0)</f>
        <v>57.641185195794577</v>
      </c>
      <c r="P245" s="21"/>
      <c r="Q245" s="69">
        <v>0</v>
      </c>
      <c r="R245" s="21"/>
      <c r="S245" s="69">
        <v>263452</v>
      </c>
      <c r="T245" s="21"/>
      <c r="U245" s="69">
        <v>0</v>
      </c>
      <c r="V245" s="21"/>
      <c r="W245" s="69">
        <v>0</v>
      </c>
      <c r="X245" s="21"/>
      <c r="Y245" s="69">
        <v>4908</v>
      </c>
      <c r="Z245" s="21"/>
      <c r="AA245" s="69">
        <v>0</v>
      </c>
      <c r="AB245" s="21"/>
      <c r="AC245" s="21"/>
      <c r="AD245" s="69">
        <v>0</v>
      </c>
      <c r="AE245" s="21"/>
      <c r="AF245" s="69">
        <v>0</v>
      </c>
      <c r="AG245" s="21"/>
      <c r="AH245" s="70">
        <f>(AF245/$BD245)</f>
        <v>0</v>
      </c>
      <c r="AI245" s="21"/>
      <c r="AJ245" s="70">
        <f>IF(AH$287,AH245/AH$287*100,0)</f>
        <v>0</v>
      </c>
      <c r="AK245" s="21"/>
      <c r="AL245" s="69">
        <f>(E245+K245+AF245)</f>
        <v>627951</v>
      </c>
      <c r="AM245" s="21"/>
      <c r="AN245" s="69">
        <v>0</v>
      </c>
      <c r="AO245" s="21"/>
      <c r="AP245" s="70">
        <f>IF($AL245,AN245/$AL245*100,0)</f>
        <v>0</v>
      </c>
      <c r="AQ245" s="21"/>
      <c r="AR245" s="69">
        <v>0</v>
      </c>
      <c r="AS245" s="21"/>
      <c r="AT245" s="70">
        <f>IF($AL245,AR245/$AL245*100,0)</f>
        <v>0</v>
      </c>
      <c r="AU245" s="21"/>
      <c r="AV245" s="69">
        <v>0</v>
      </c>
      <c r="AW245" s="21"/>
      <c r="AX245" s="70">
        <f>IF($AL245,AV245/$AL245*100,0)</f>
        <v>0</v>
      </c>
      <c r="AY245" s="21"/>
      <c r="AZ245" s="69">
        <v>0</v>
      </c>
      <c r="BA245" s="21"/>
      <c r="BB245" s="10">
        <v>5</v>
      </c>
      <c r="BC245" s="21"/>
      <c r="BD245" s="96">
        <v>5254</v>
      </c>
      <c r="BE245" s="21"/>
      <c r="BF245" s="96">
        <f>IF(E245,BD245,0)</f>
        <v>5254</v>
      </c>
      <c r="BG245" s="21"/>
      <c r="BH245" s="96">
        <f>IF(K245,BD245,0)</f>
        <v>5254</v>
      </c>
      <c r="BI245" s="21"/>
      <c r="BJ245" s="96">
        <f>IF(AF245,BD245,0)</f>
        <v>0</v>
      </c>
    </row>
    <row r="246" spans="1:62"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9"/>
      <c r="BC246" s="21"/>
      <c r="BD246" s="27"/>
      <c r="BE246" s="21"/>
      <c r="BF246" s="21"/>
      <c r="BG246" s="21"/>
      <c r="BH246" s="21"/>
      <c r="BI246" s="21"/>
      <c r="BJ246" s="21"/>
    </row>
    <row r="247" spans="1:62" ht="8.85" customHeight="1" x14ac:dyDescent="0.3">
      <c r="A247" s="10">
        <v>6</v>
      </c>
      <c r="B247" s="18"/>
      <c r="C247" s="10" t="s">
        <v>222</v>
      </c>
      <c r="D247" s="21"/>
      <c r="E247" s="69">
        <v>350079</v>
      </c>
      <c r="F247" s="21"/>
      <c r="G247" s="70">
        <f>(E247/$BD247)</f>
        <v>7.8097309597108824</v>
      </c>
      <c r="H247" s="21"/>
      <c r="I247" s="70">
        <f>IF(G$287,G247/G$287*100,0)</f>
        <v>31.886191244922539</v>
      </c>
      <c r="J247" s="21"/>
      <c r="K247" s="69">
        <v>6233682</v>
      </c>
      <c r="L247" s="21"/>
      <c r="M247" s="70">
        <f>(K247/$BD247)</f>
        <v>139.06398072547182</v>
      </c>
      <c r="N247" s="21"/>
      <c r="O247" s="70">
        <f>IF(M$287,M247/M$287*100,0)</f>
        <v>70.65873606875472</v>
      </c>
      <c r="P247" s="21"/>
      <c r="Q247" s="69">
        <v>0</v>
      </c>
      <c r="R247" s="21"/>
      <c r="S247" s="69">
        <v>0</v>
      </c>
      <c r="T247" s="21"/>
      <c r="U247" s="69">
        <v>0</v>
      </c>
      <c r="V247" s="21"/>
      <c r="W247" s="69">
        <v>0</v>
      </c>
      <c r="X247" s="21"/>
      <c r="Y247" s="69">
        <v>0</v>
      </c>
      <c r="Z247" s="21"/>
      <c r="AA247" s="69">
        <v>0</v>
      </c>
      <c r="AB247" s="21"/>
      <c r="AC247" s="21"/>
      <c r="AD247" s="69">
        <v>0</v>
      </c>
      <c r="AE247" s="21"/>
      <c r="AF247" s="69">
        <v>0</v>
      </c>
      <c r="AG247" s="21"/>
      <c r="AH247" s="70">
        <f>(AF247/$BD247)</f>
        <v>0</v>
      </c>
      <c r="AI247" s="21"/>
      <c r="AJ247" s="70">
        <f>IF(AH$287,AH247/AH$287*100,0)</f>
        <v>0</v>
      </c>
      <c r="AK247" s="21"/>
      <c r="AL247" s="69">
        <f>(E247+K247+AF247)</f>
        <v>6583761</v>
      </c>
      <c r="AM247" s="21"/>
      <c r="AN247" s="69">
        <v>0</v>
      </c>
      <c r="AO247" s="21"/>
      <c r="AP247" s="70">
        <f>IF($AL247,AN247/$AL247*100,0)</f>
        <v>0</v>
      </c>
      <c r="AQ247" s="21"/>
      <c r="AR247" s="69">
        <v>0</v>
      </c>
      <c r="AS247" s="21"/>
      <c r="AT247" s="70">
        <f>IF($AL247,AR247/$AL247*100,0)</f>
        <v>0</v>
      </c>
      <c r="AU247" s="21"/>
      <c r="AV247" s="69">
        <v>0</v>
      </c>
      <c r="AW247" s="21"/>
      <c r="AX247" s="70">
        <f>IF($AL247,AV247/$AL247*100,0)</f>
        <v>0</v>
      </c>
      <c r="AY247" s="21"/>
      <c r="AZ247" s="69">
        <v>0</v>
      </c>
      <c r="BA247" s="21"/>
      <c r="BB247" s="10">
        <v>6</v>
      </c>
      <c r="BC247" s="21"/>
      <c r="BD247" s="96">
        <v>44826</v>
      </c>
      <c r="BE247" s="21"/>
      <c r="BF247" s="96">
        <f>IF(E247,BD247,0)</f>
        <v>44826</v>
      </c>
      <c r="BG247" s="21"/>
      <c r="BH247" s="96">
        <f>IF(K247,BD247,0)</f>
        <v>44826</v>
      </c>
      <c r="BI247" s="21"/>
      <c r="BJ247" s="96">
        <f>IF(AF247,BD247,0)</f>
        <v>0</v>
      </c>
    </row>
    <row r="248" spans="1:62" ht="8.85" customHeight="1" x14ac:dyDescent="0.3">
      <c r="A248" s="10">
        <v>7</v>
      </c>
      <c r="B248" s="18"/>
      <c r="C248" s="10" t="s">
        <v>223</v>
      </c>
      <c r="D248" s="21"/>
      <c r="E248" s="69">
        <v>32856</v>
      </c>
      <c r="F248" s="21"/>
      <c r="G248" s="70">
        <f>(E248/$BD248)</f>
        <v>9.8019093078758956</v>
      </c>
      <c r="H248" s="21"/>
      <c r="I248" s="70">
        <f>IF(G$287,G248/G$287*100,0)</f>
        <v>40.020015589357463</v>
      </c>
      <c r="J248" s="21"/>
      <c r="K248" s="69">
        <v>387236</v>
      </c>
      <c r="L248" s="21"/>
      <c r="M248" s="70">
        <f>(K248/$BD248)</f>
        <v>115.52386634844869</v>
      </c>
      <c r="N248" s="21"/>
      <c r="O248" s="70">
        <f>IF(M$287,M248/M$287*100,0)</f>
        <v>58.697948522496077</v>
      </c>
      <c r="P248" s="21"/>
      <c r="Q248" s="69">
        <v>0</v>
      </c>
      <c r="R248" s="21"/>
      <c r="S248" s="69">
        <v>0</v>
      </c>
      <c r="T248" s="21"/>
      <c r="U248" s="69">
        <v>0</v>
      </c>
      <c r="V248" s="21"/>
      <c r="W248" s="69">
        <v>0</v>
      </c>
      <c r="X248" s="21"/>
      <c r="Y248" s="69">
        <v>0</v>
      </c>
      <c r="Z248" s="21"/>
      <c r="AA248" s="69">
        <v>0</v>
      </c>
      <c r="AB248" s="21"/>
      <c r="AC248" s="21"/>
      <c r="AD248" s="69">
        <v>0</v>
      </c>
      <c r="AE248" s="21"/>
      <c r="AF248" s="69">
        <v>0</v>
      </c>
      <c r="AG248" s="21"/>
      <c r="AH248" s="70">
        <f>(AF248/$BD248)</f>
        <v>0</v>
      </c>
      <c r="AI248" s="21"/>
      <c r="AJ248" s="70">
        <f>IF(AH$287,AH248/AH$287*100,0)</f>
        <v>0</v>
      </c>
      <c r="AK248" s="21"/>
      <c r="AL248" s="69">
        <f>(E248+K248+AF248)</f>
        <v>420092</v>
      </c>
      <c r="AM248" s="21"/>
      <c r="AN248" s="69">
        <v>0</v>
      </c>
      <c r="AO248" s="21"/>
      <c r="AP248" s="70">
        <f>IF($AL248,AN248/$AL248*100,0)</f>
        <v>0</v>
      </c>
      <c r="AQ248" s="21"/>
      <c r="AR248" s="69">
        <v>0</v>
      </c>
      <c r="AS248" s="21"/>
      <c r="AT248" s="70">
        <f>IF($AL248,AR248/$AL248*100,0)</f>
        <v>0</v>
      </c>
      <c r="AU248" s="21"/>
      <c r="AV248" s="69">
        <v>0</v>
      </c>
      <c r="AW248" s="21"/>
      <c r="AX248" s="70">
        <f>IF($AL248,AV248/$AL248*100,0)</f>
        <v>0</v>
      </c>
      <c r="AY248" s="21"/>
      <c r="AZ248" s="69">
        <v>0</v>
      </c>
      <c r="BA248" s="21"/>
      <c r="BB248" s="10">
        <v>7</v>
      </c>
      <c r="BC248" s="21"/>
      <c r="BD248" s="96">
        <v>3352</v>
      </c>
      <c r="BE248" s="21"/>
      <c r="BF248" s="96">
        <f>IF(E248,BD248,0)</f>
        <v>3352</v>
      </c>
      <c r="BG248" s="21"/>
      <c r="BH248" s="96">
        <f>IF(K248,BD248,0)</f>
        <v>3352</v>
      </c>
      <c r="BI248" s="21"/>
      <c r="BJ248" s="96">
        <f>IF(AF248,BD248,0)</f>
        <v>0</v>
      </c>
    </row>
    <row r="249" spans="1:62" ht="8.85" customHeight="1" x14ac:dyDescent="0.3">
      <c r="A249" s="10">
        <v>8</v>
      </c>
      <c r="B249" s="18"/>
      <c r="C249" s="10" t="s">
        <v>224</v>
      </c>
      <c r="D249" s="21"/>
      <c r="E249" s="69">
        <v>95233</v>
      </c>
      <c r="F249" s="21"/>
      <c r="G249" s="70">
        <f>(E249/$BD249)</f>
        <v>18.687794348508636</v>
      </c>
      <c r="H249" s="21"/>
      <c r="I249" s="70">
        <f>IF(G$287,G249/G$287*100,0)</f>
        <v>76.300014381595119</v>
      </c>
      <c r="J249" s="21"/>
      <c r="K249" s="69">
        <v>761672</v>
      </c>
      <c r="L249" s="21"/>
      <c r="M249" s="70">
        <f>(K249/$BD249)</f>
        <v>149.46467817896388</v>
      </c>
      <c r="N249" s="21"/>
      <c r="O249" s="70">
        <f>IF(M$287,M249/M$287*100,0)</f>
        <v>75.94335493600866</v>
      </c>
      <c r="P249" s="21"/>
      <c r="Q249" s="69">
        <v>0</v>
      </c>
      <c r="R249" s="21"/>
      <c r="S249" s="69">
        <v>252905</v>
      </c>
      <c r="T249" s="21"/>
      <c r="U249" s="69">
        <v>0</v>
      </c>
      <c r="V249" s="21"/>
      <c r="W249" s="69">
        <v>0</v>
      </c>
      <c r="X249" s="21"/>
      <c r="Y249" s="69">
        <v>0</v>
      </c>
      <c r="Z249" s="21"/>
      <c r="AA249" s="69">
        <v>0</v>
      </c>
      <c r="AB249" s="21"/>
      <c r="AC249" s="21"/>
      <c r="AD249" s="69">
        <v>0</v>
      </c>
      <c r="AE249" s="21"/>
      <c r="AF249" s="69">
        <v>0</v>
      </c>
      <c r="AG249" s="21"/>
      <c r="AH249" s="70">
        <f>(AF249/$BD249)</f>
        <v>0</v>
      </c>
      <c r="AI249" s="21"/>
      <c r="AJ249" s="70">
        <f>IF(AH$287,AH249/AH$287*100,0)</f>
        <v>0</v>
      </c>
      <c r="AK249" s="21"/>
      <c r="AL249" s="69">
        <f>(E249+K249+AF249)</f>
        <v>856905</v>
      </c>
      <c r="AM249" s="21"/>
      <c r="AN249" s="69">
        <v>0</v>
      </c>
      <c r="AO249" s="21"/>
      <c r="AP249" s="70">
        <f>IF($AL249,AN249/$AL249*100,0)</f>
        <v>0</v>
      </c>
      <c r="AQ249" s="21"/>
      <c r="AR249" s="69">
        <v>0</v>
      </c>
      <c r="AS249" s="21"/>
      <c r="AT249" s="70">
        <f>IF($AL249,AR249/$AL249*100,0)</f>
        <v>0</v>
      </c>
      <c r="AU249" s="21"/>
      <c r="AV249" s="69">
        <v>0</v>
      </c>
      <c r="AW249" s="21"/>
      <c r="AX249" s="70">
        <f>IF($AL249,AV249/$AL249*100,0)</f>
        <v>0</v>
      </c>
      <c r="AY249" s="21"/>
      <c r="AZ249" s="69">
        <v>0</v>
      </c>
      <c r="BA249" s="21"/>
      <c r="BB249" s="10">
        <v>8</v>
      </c>
      <c r="BC249" s="21"/>
      <c r="BD249" s="96">
        <v>5096</v>
      </c>
      <c r="BE249" s="21"/>
      <c r="BF249" s="96">
        <f>IF(E249,BD249,0)</f>
        <v>5096</v>
      </c>
      <c r="BG249" s="21"/>
      <c r="BH249" s="96">
        <f>IF(K249,BD249,0)</f>
        <v>5096</v>
      </c>
      <c r="BI249" s="21"/>
      <c r="BJ249" s="96">
        <f>IF(AF249,BD249,0)</f>
        <v>0</v>
      </c>
    </row>
    <row r="250" spans="1:62" ht="8.85" customHeight="1" x14ac:dyDescent="0.3">
      <c r="A250" s="10">
        <v>9</v>
      </c>
      <c r="B250" s="18"/>
      <c r="C250" s="10" t="s">
        <v>225</v>
      </c>
      <c r="D250" s="21"/>
      <c r="E250" s="69">
        <v>43594</v>
      </c>
      <c r="F250" s="21"/>
      <c r="G250" s="70">
        <f>(E250/$BD250)</f>
        <v>6.6091570648878104</v>
      </c>
      <c r="H250" s="21"/>
      <c r="I250" s="70">
        <f>IF(G$287,G250/G$287*100,0)</f>
        <v>26.984392577147791</v>
      </c>
      <c r="J250" s="21"/>
      <c r="K250" s="69">
        <v>815978</v>
      </c>
      <c r="L250" s="21"/>
      <c r="M250" s="70">
        <f>(K250/$BD250)</f>
        <v>123.7080048514251</v>
      </c>
      <c r="N250" s="21"/>
      <c r="O250" s="70">
        <f>IF(M$287,M250/M$287*100,0)</f>
        <v>62.85632856753115</v>
      </c>
      <c r="P250" s="21"/>
      <c r="Q250" s="69">
        <v>0</v>
      </c>
      <c r="R250" s="21"/>
      <c r="S250" s="69">
        <v>263585</v>
      </c>
      <c r="T250" s="21"/>
      <c r="U250" s="69">
        <v>0</v>
      </c>
      <c r="V250" s="21"/>
      <c r="W250" s="69">
        <v>0</v>
      </c>
      <c r="X250" s="21"/>
      <c r="Y250" s="69">
        <v>0</v>
      </c>
      <c r="Z250" s="21"/>
      <c r="AA250" s="69">
        <v>0</v>
      </c>
      <c r="AB250" s="21"/>
      <c r="AC250" s="21"/>
      <c r="AD250" s="69">
        <v>0</v>
      </c>
      <c r="AE250" s="21"/>
      <c r="AF250" s="69">
        <v>0</v>
      </c>
      <c r="AG250" s="21"/>
      <c r="AH250" s="70">
        <f>(AF250/$BD250)</f>
        <v>0</v>
      </c>
      <c r="AI250" s="21"/>
      <c r="AJ250" s="70">
        <f>IF(AH$287,AH250/AH$287*100,0)</f>
        <v>0</v>
      </c>
      <c r="AK250" s="21"/>
      <c r="AL250" s="69">
        <f>(E250+K250+AF250)</f>
        <v>859572</v>
      </c>
      <c r="AM250" s="21"/>
      <c r="AN250" s="69">
        <v>0</v>
      </c>
      <c r="AO250" s="21"/>
      <c r="AP250" s="70">
        <f>IF($AL250,AN250/$AL250*100,0)</f>
        <v>0</v>
      </c>
      <c r="AQ250" s="21"/>
      <c r="AR250" s="69">
        <v>0</v>
      </c>
      <c r="AS250" s="21"/>
      <c r="AT250" s="70">
        <f>IF($AL250,AR250/$AL250*100,0)</f>
        <v>0</v>
      </c>
      <c r="AU250" s="21"/>
      <c r="AV250" s="69">
        <v>0</v>
      </c>
      <c r="AW250" s="21"/>
      <c r="AX250" s="70">
        <f>IF($AL250,AV250/$AL250*100,0)</f>
        <v>0</v>
      </c>
      <c r="AY250" s="21"/>
      <c r="AZ250" s="69">
        <v>0</v>
      </c>
      <c r="BA250" s="21"/>
      <c r="BB250" s="10">
        <v>9</v>
      </c>
      <c r="BC250" s="21"/>
      <c r="BD250" s="96">
        <v>6596</v>
      </c>
      <c r="BE250" s="21"/>
      <c r="BF250" s="96">
        <f>IF(E250,BD250,0)</f>
        <v>6596</v>
      </c>
      <c r="BG250" s="21"/>
      <c r="BH250" s="96">
        <f>IF(K250,BD250,0)</f>
        <v>6596</v>
      </c>
      <c r="BI250" s="21"/>
      <c r="BJ250" s="96">
        <f>IF(AF250,BD250,0)</f>
        <v>0</v>
      </c>
    </row>
    <row r="251" spans="1:62" ht="8.85" customHeight="1" x14ac:dyDescent="0.3">
      <c r="A251" s="10">
        <v>10</v>
      </c>
      <c r="B251" s="18"/>
      <c r="C251" s="10" t="s">
        <v>226</v>
      </c>
      <c r="D251" s="21"/>
      <c r="E251" s="69">
        <v>24480</v>
      </c>
      <c r="F251" s="21"/>
      <c r="G251" s="70">
        <f>(E251/$BD251)</f>
        <v>5.8705035971223021</v>
      </c>
      <c r="H251" s="21"/>
      <c r="I251" s="70">
        <f>IF(G$287,G251/G$287*100,0)</f>
        <v>23.968559399487578</v>
      </c>
      <c r="J251" s="21"/>
      <c r="K251" s="69">
        <v>522946</v>
      </c>
      <c r="L251" s="21"/>
      <c r="M251" s="70">
        <f>(K251/$BD251)</f>
        <v>125.40671462829737</v>
      </c>
      <c r="N251" s="21"/>
      <c r="O251" s="70">
        <f>IF(M$287,M251/M$287*100,0)</f>
        <v>63.719447005211862</v>
      </c>
      <c r="P251" s="21"/>
      <c r="Q251" s="69">
        <v>0</v>
      </c>
      <c r="R251" s="21"/>
      <c r="S251" s="69">
        <v>165982</v>
      </c>
      <c r="T251" s="21"/>
      <c r="U251" s="69">
        <v>0</v>
      </c>
      <c r="V251" s="21"/>
      <c r="W251" s="69">
        <v>0</v>
      </c>
      <c r="X251" s="21"/>
      <c r="Y251" s="69">
        <v>0</v>
      </c>
      <c r="Z251" s="21"/>
      <c r="AA251" s="69">
        <v>0</v>
      </c>
      <c r="AB251" s="21"/>
      <c r="AC251" s="21"/>
      <c r="AD251" s="69">
        <v>0</v>
      </c>
      <c r="AE251" s="21"/>
      <c r="AF251" s="69">
        <v>0</v>
      </c>
      <c r="AG251" s="21"/>
      <c r="AH251" s="70">
        <f>(AF251/$BD251)</f>
        <v>0</v>
      </c>
      <c r="AI251" s="21"/>
      <c r="AJ251" s="70">
        <f>IF(AH$287,AH251/AH$287*100,0)</f>
        <v>0</v>
      </c>
      <c r="AK251" s="21"/>
      <c r="AL251" s="69">
        <f>(E251+K251+AF251)</f>
        <v>547426</v>
      </c>
      <c r="AM251" s="21"/>
      <c r="AN251" s="69">
        <v>0</v>
      </c>
      <c r="AO251" s="21"/>
      <c r="AP251" s="70">
        <f>IF($AL251,AN251/$AL251*100,0)</f>
        <v>0</v>
      </c>
      <c r="AQ251" s="21"/>
      <c r="AR251" s="69">
        <v>0</v>
      </c>
      <c r="AS251" s="21"/>
      <c r="AT251" s="70">
        <f>IF($AL251,AR251/$AL251*100,0)</f>
        <v>0</v>
      </c>
      <c r="AU251" s="21"/>
      <c r="AV251" s="69">
        <v>0</v>
      </c>
      <c r="AW251" s="21"/>
      <c r="AX251" s="70">
        <f>IF($AL251,AV251/$AL251*100,0)</f>
        <v>0</v>
      </c>
      <c r="AY251" s="21"/>
      <c r="AZ251" s="69">
        <v>0</v>
      </c>
      <c r="BA251" s="21"/>
      <c r="BB251" s="10">
        <v>10</v>
      </c>
      <c r="BC251" s="21"/>
      <c r="BD251" s="96">
        <v>4170</v>
      </c>
      <c r="BE251" s="21"/>
      <c r="BF251" s="96">
        <f>IF(E251,BD251,0)</f>
        <v>4170</v>
      </c>
      <c r="BG251" s="21"/>
      <c r="BH251" s="96">
        <f>IF(K251,BD251,0)</f>
        <v>4170</v>
      </c>
      <c r="BI251" s="21"/>
      <c r="BJ251" s="96">
        <f>IF(AF251,BD251,0)</f>
        <v>0</v>
      </c>
    </row>
    <row r="252" spans="1:62"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9"/>
      <c r="BC252" s="21"/>
      <c r="BD252" s="27"/>
      <c r="BE252" s="21"/>
      <c r="BF252" s="21"/>
      <c r="BG252" s="21"/>
      <c r="BH252" s="21"/>
      <c r="BI252" s="21"/>
      <c r="BJ252" s="21"/>
    </row>
    <row r="253" spans="1:62" ht="8.85" customHeight="1" x14ac:dyDescent="0.3">
      <c r="A253" s="10">
        <v>11</v>
      </c>
      <c r="B253" s="18"/>
      <c r="C253" s="10" t="s">
        <v>227</v>
      </c>
      <c r="D253" s="21"/>
      <c r="E253" s="69">
        <v>54854</v>
      </c>
      <c r="F253" s="21"/>
      <c r="G253" s="70">
        <f>(E253/$BD253)</f>
        <v>2.3494089429501455</v>
      </c>
      <c r="H253" s="21"/>
      <c r="I253" s="70">
        <f>IF(G$287,G253/G$287*100,0)</f>
        <v>9.5923538536611712</v>
      </c>
      <c r="J253" s="21"/>
      <c r="K253" s="69">
        <v>3480977</v>
      </c>
      <c r="L253" s="21"/>
      <c r="M253" s="70">
        <f>(K253/$BD253)</f>
        <v>149.09101421963337</v>
      </c>
      <c r="N253" s="21"/>
      <c r="O253" s="70">
        <f>IF(M$287,M253/M$287*100,0)</f>
        <v>75.753495398384302</v>
      </c>
      <c r="P253" s="21"/>
      <c r="Q253" s="69">
        <v>0</v>
      </c>
      <c r="R253" s="21"/>
      <c r="S253" s="69">
        <v>1132577</v>
      </c>
      <c r="T253" s="21"/>
      <c r="U253" s="69">
        <v>0</v>
      </c>
      <c r="V253" s="21"/>
      <c r="W253" s="69">
        <v>0</v>
      </c>
      <c r="X253" s="21"/>
      <c r="Y253" s="69">
        <v>0</v>
      </c>
      <c r="Z253" s="21"/>
      <c r="AA253" s="69">
        <v>0</v>
      </c>
      <c r="AB253" s="21"/>
      <c r="AC253" s="21"/>
      <c r="AD253" s="69">
        <v>0</v>
      </c>
      <c r="AE253" s="21"/>
      <c r="AF253" s="69">
        <v>0</v>
      </c>
      <c r="AG253" s="21"/>
      <c r="AH253" s="70">
        <f>(AF253/$BD253)</f>
        <v>0</v>
      </c>
      <c r="AI253" s="21"/>
      <c r="AJ253" s="70">
        <f>IF(AH$287,AH253/AH$287*100,0)</f>
        <v>0</v>
      </c>
      <c r="AK253" s="21"/>
      <c r="AL253" s="69">
        <f>(E253+K253+AF253)</f>
        <v>3535831</v>
      </c>
      <c r="AM253" s="21"/>
      <c r="AN253" s="69">
        <v>0</v>
      </c>
      <c r="AO253" s="21"/>
      <c r="AP253" s="70">
        <f>IF($AL253,AN253/$AL253*100,0)</f>
        <v>0</v>
      </c>
      <c r="AQ253" s="21"/>
      <c r="AR253" s="69">
        <v>0</v>
      </c>
      <c r="AS253" s="21"/>
      <c r="AT253" s="70">
        <f>IF($AL253,AR253/$AL253*100,0)</f>
        <v>0</v>
      </c>
      <c r="AU253" s="21"/>
      <c r="AV253" s="69">
        <v>0</v>
      </c>
      <c r="AW253" s="21"/>
      <c r="AX253" s="70">
        <f>IF($AL253,AV253/$AL253*100,0)</f>
        <v>0</v>
      </c>
      <c r="AY253" s="21"/>
      <c r="AZ253" s="69">
        <v>0</v>
      </c>
      <c r="BA253" s="21"/>
      <c r="BB253" s="10">
        <v>11</v>
      </c>
      <c r="BC253" s="21"/>
      <c r="BD253" s="96">
        <v>23348</v>
      </c>
      <c r="BE253" s="21"/>
      <c r="BF253" s="96">
        <f>IF(E253,BD253,0)</f>
        <v>23348</v>
      </c>
      <c r="BG253" s="21"/>
      <c r="BH253" s="96">
        <f>IF(K253,BD253,0)</f>
        <v>23348</v>
      </c>
      <c r="BI253" s="21"/>
      <c r="BJ253" s="96">
        <f>IF(AF253,BD253,0)</f>
        <v>0</v>
      </c>
    </row>
    <row r="254" spans="1:62" ht="8.85" customHeight="1" x14ac:dyDescent="0.3">
      <c r="A254" s="10">
        <v>12</v>
      </c>
      <c r="B254" s="18"/>
      <c r="C254" s="10" t="s">
        <v>228</v>
      </c>
      <c r="D254" s="21"/>
      <c r="E254" s="69">
        <v>12035</v>
      </c>
      <c r="F254" s="21"/>
      <c r="G254" s="70">
        <f>(E254/$BD254)</f>
        <v>3.3853727144866386</v>
      </c>
      <c r="H254" s="21"/>
      <c r="I254" s="70">
        <f>IF(G$287,G254/G$287*100,0)</f>
        <v>13.822069206524844</v>
      </c>
      <c r="J254" s="21"/>
      <c r="K254" s="69">
        <v>900074</v>
      </c>
      <c r="L254" s="21"/>
      <c r="M254" s="70">
        <f>(K254/$BD254)</f>
        <v>253.18537271448665</v>
      </c>
      <c r="N254" s="21"/>
      <c r="O254" s="70">
        <f>IF(M$287,M254/M$287*100,0)</f>
        <v>128.64408406673351</v>
      </c>
      <c r="P254" s="21"/>
      <c r="Q254" s="69">
        <v>0</v>
      </c>
      <c r="R254" s="21"/>
      <c r="S254" s="69">
        <v>0</v>
      </c>
      <c r="T254" s="21"/>
      <c r="U254" s="69">
        <v>0</v>
      </c>
      <c r="V254" s="21"/>
      <c r="W254" s="69">
        <v>0</v>
      </c>
      <c r="X254" s="21"/>
      <c r="Y254" s="69">
        <v>0</v>
      </c>
      <c r="Z254" s="21"/>
      <c r="AA254" s="69">
        <v>0</v>
      </c>
      <c r="AB254" s="21"/>
      <c r="AC254" s="21"/>
      <c r="AD254" s="69">
        <v>0</v>
      </c>
      <c r="AE254" s="21"/>
      <c r="AF254" s="69">
        <v>0</v>
      </c>
      <c r="AG254" s="21"/>
      <c r="AH254" s="70">
        <f>(AF254/$BD254)</f>
        <v>0</v>
      </c>
      <c r="AI254" s="21"/>
      <c r="AJ254" s="70">
        <f>IF(AH$287,AH254/AH$287*100,0)</f>
        <v>0</v>
      </c>
      <c r="AK254" s="21"/>
      <c r="AL254" s="69">
        <f>(E254+K254+AF254)</f>
        <v>912109</v>
      </c>
      <c r="AM254" s="21"/>
      <c r="AN254" s="69">
        <v>0</v>
      </c>
      <c r="AO254" s="21"/>
      <c r="AP254" s="70">
        <f>IF($AL254,AN254/$AL254*100,0)</f>
        <v>0</v>
      </c>
      <c r="AQ254" s="21"/>
      <c r="AR254" s="69">
        <v>0</v>
      </c>
      <c r="AS254" s="21"/>
      <c r="AT254" s="70">
        <f>IF($AL254,AR254/$AL254*100,0)</f>
        <v>0</v>
      </c>
      <c r="AU254" s="21"/>
      <c r="AV254" s="69">
        <v>0</v>
      </c>
      <c r="AW254" s="21"/>
      <c r="AX254" s="70">
        <f>IF($AL254,AV254/$AL254*100,0)</f>
        <v>0</v>
      </c>
      <c r="AY254" s="21"/>
      <c r="AZ254" s="69">
        <v>0</v>
      </c>
      <c r="BA254" s="21"/>
      <c r="BB254" s="10">
        <v>12</v>
      </c>
      <c r="BC254" s="21"/>
      <c r="BD254" s="96">
        <v>3555</v>
      </c>
      <c r="BE254" s="21"/>
      <c r="BF254" s="96">
        <f>IF(E254,BD254,0)</f>
        <v>3555</v>
      </c>
      <c r="BG254" s="21"/>
      <c r="BH254" s="96">
        <f>IF(K254,BD254,0)</f>
        <v>3555</v>
      </c>
      <c r="BI254" s="21"/>
      <c r="BJ254" s="96">
        <f>IF(AF254,BD254,0)</f>
        <v>0</v>
      </c>
    </row>
    <row r="255" spans="1:62" ht="8.85" customHeight="1" x14ac:dyDescent="0.3">
      <c r="A255" s="10">
        <v>13</v>
      </c>
      <c r="B255" s="18"/>
      <c r="C255" s="10" t="s">
        <v>229</v>
      </c>
      <c r="D255" s="21"/>
      <c r="E255" s="69">
        <v>119083</v>
      </c>
      <c r="F255" s="21"/>
      <c r="G255" s="70">
        <f>(E255/$BD255)</f>
        <v>30.47159672466735</v>
      </c>
      <c r="H255" s="21"/>
      <c r="I255" s="70">
        <f>IF(G$287,G255/G$287*100,0)</f>
        <v>124.41186075593929</v>
      </c>
      <c r="J255" s="21"/>
      <c r="K255" s="69">
        <v>928612</v>
      </c>
      <c r="L255" s="21"/>
      <c r="M255" s="70">
        <f>(K255/$BD255)</f>
        <v>237.61821903787103</v>
      </c>
      <c r="N255" s="21"/>
      <c r="O255" s="70">
        <f>IF(M$287,M255/M$287*100,0)</f>
        <v>120.73437662675188</v>
      </c>
      <c r="P255" s="21"/>
      <c r="Q255" s="69">
        <v>0</v>
      </c>
      <c r="R255" s="21"/>
      <c r="S255" s="69">
        <v>260134</v>
      </c>
      <c r="T255" s="21"/>
      <c r="U255" s="69">
        <v>0</v>
      </c>
      <c r="V255" s="21"/>
      <c r="W255" s="69">
        <v>0</v>
      </c>
      <c r="X255" s="21"/>
      <c r="Y255" s="69">
        <v>0</v>
      </c>
      <c r="Z255" s="21"/>
      <c r="AA255" s="69">
        <v>0</v>
      </c>
      <c r="AB255" s="21"/>
      <c r="AC255" s="21"/>
      <c r="AD255" s="69">
        <v>0</v>
      </c>
      <c r="AE255" s="21"/>
      <c r="AF255" s="69">
        <v>0</v>
      </c>
      <c r="AG255" s="21"/>
      <c r="AH255" s="70">
        <f>(AF255/$BD255)</f>
        <v>0</v>
      </c>
      <c r="AI255" s="21"/>
      <c r="AJ255" s="70">
        <f>IF(AH$287,AH255/AH$287*100,0)</f>
        <v>0</v>
      </c>
      <c r="AK255" s="21"/>
      <c r="AL255" s="69">
        <f>(E255+K255+AF255)</f>
        <v>1047695</v>
      </c>
      <c r="AM255" s="21"/>
      <c r="AN255" s="69">
        <v>10000</v>
      </c>
      <c r="AO255" s="21"/>
      <c r="AP255" s="70">
        <f>IF($AL255,AN255/$AL255*100,0)</f>
        <v>0.95447625501696587</v>
      </c>
      <c r="AQ255" s="21"/>
      <c r="AR255" s="69">
        <v>1943</v>
      </c>
      <c r="AS255" s="21"/>
      <c r="AT255" s="70">
        <f>IF($AL255,AR255/$AL255*100,0)</f>
        <v>0.18545473634979645</v>
      </c>
      <c r="AU255" s="21"/>
      <c r="AV255" s="69">
        <v>0</v>
      </c>
      <c r="AW255" s="21"/>
      <c r="AX255" s="70">
        <f>IF($AL255,AV255/$AL255*100,0)</f>
        <v>0</v>
      </c>
      <c r="AY255" s="21"/>
      <c r="AZ255" s="69">
        <v>0</v>
      </c>
      <c r="BA255" s="21"/>
      <c r="BB255" s="10">
        <v>13</v>
      </c>
      <c r="BC255" s="21"/>
      <c r="BD255" s="96">
        <v>3908</v>
      </c>
      <c r="BE255" s="21"/>
      <c r="BF255" s="96">
        <f>IF(E255,BD255,0)</f>
        <v>3908</v>
      </c>
      <c r="BG255" s="21"/>
      <c r="BH255" s="96">
        <f>IF(K255,BD255,0)</f>
        <v>3908</v>
      </c>
      <c r="BI255" s="21"/>
      <c r="BJ255" s="96">
        <f>IF(AF255,BD255,0)</f>
        <v>0</v>
      </c>
    </row>
    <row r="256" spans="1:62" ht="8.85" customHeight="1" x14ac:dyDescent="0.3">
      <c r="A256" s="10">
        <v>14</v>
      </c>
      <c r="B256" s="18"/>
      <c r="C256" s="10" t="s">
        <v>148</v>
      </c>
      <c r="D256" s="21"/>
      <c r="E256" s="69">
        <v>180123</v>
      </c>
      <c r="F256" s="21"/>
      <c r="G256" s="70">
        <f>(E256/$BD256)</f>
        <v>8.9783172166284526</v>
      </c>
      <c r="H256" s="21"/>
      <c r="I256" s="70">
        <f>IF(G$287,G256/G$287*100,0)</f>
        <v>36.657388238325915</v>
      </c>
      <c r="J256" s="21"/>
      <c r="K256" s="69">
        <v>751875</v>
      </c>
      <c r="L256" s="21"/>
      <c r="M256" s="70">
        <f>(K256/$BD256)</f>
        <v>37.477569534443226</v>
      </c>
      <c r="N256" s="21"/>
      <c r="O256" s="70">
        <f>IF(M$287,M256/M$287*100,0)</f>
        <v>19.042441331089993</v>
      </c>
      <c r="P256" s="21"/>
      <c r="Q256" s="69">
        <v>0</v>
      </c>
      <c r="R256" s="21"/>
      <c r="S256" s="69">
        <v>380995</v>
      </c>
      <c r="T256" s="21"/>
      <c r="U256" s="69">
        <v>0</v>
      </c>
      <c r="V256" s="21"/>
      <c r="W256" s="69">
        <v>0</v>
      </c>
      <c r="X256" s="21"/>
      <c r="Y256" s="69">
        <v>0</v>
      </c>
      <c r="Z256" s="21"/>
      <c r="AA256" s="69">
        <v>0</v>
      </c>
      <c r="AB256" s="21"/>
      <c r="AC256" s="21"/>
      <c r="AD256" s="69">
        <v>0</v>
      </c>
      <c r="AE256" s="21"/>
      <c r="AF256" s="69">
        <v>0</v>
      </c>
      <c r="AG256" s="21"/>
      <c r="AH256" s="70">
        <f>(AF256/$BD256)</f>
        <v>0</v>
      </c>
      <c r="AI256" s="21"/>
      <c r="AJ256" s="70">
        <f>IF(AH$287,AH256/AH$287*100,0)</f>
        <v>0</v>
      </c>
      <c r="AK256" s="21"/>
      <c r="AL256" s="69">
        <f>(E256+K256+AF256)</f>
        <v>931998</v>
      </c>
      <c r="AM256" s="21"/>
      <c r="AN256" s="69">
        <v>0</v>
      </c>
      <c r="AO256" s="21"/>
      <c r="AP256" s="70">
        <f>IF($AL256,AN256/$AL256*100,0)</f>
        <v>0</v>
      </c>
      <c r="AQ256" s="21"/>
      <c r="AR256" s="69">
        <v>0</v>
      </c>
      <c r="AS256" s="21"/>
      <c r="AT256" s="70">
        <f>IF($AL256,AR256/$AL256*100,0)</f>
        <v>0</v>
      </c>
      <c r="AU256" s="21"/>
      <c r="AV256" s="69">
        <v>4381</v>
      </c>
      <c r="AW256" s="21"/>
      <c r="AX256" s="70">
        <f>IF($AL256,AV256/$AL256*100,0)</f>
        <v>0.4700653864064086</v>
      </c>
      <c r="AY256" s="21"/>
      <c r="AZ256" s="69">
        <v>0</v>
      </c>
      <c r="BA256" s="21"/>
      <c r="BB256" s="10">
        <v>14</v>
      </c>
      <c r="BC256" s="21"/>
      <c r="BD256" s="96">
        <v>20062</v>
      </c>
      <c r="BE256" s="21"/>
      <c r="BF256" s="96">
        <f>IF(E256,BD256,0)</f>
        <v>20062</v>
      </c>
      <c r="BG256" s="21"/>
      <c r="BH256" s="96">
        <f>IF(K256,BD256,0)</f>
        <v>20062</v>
      </c>
      <c r="BI256" s="21"/>
      <c r="BJ256" s="96">
        <f>IF(AF256,BD256,0)</f>
        <v>0</v>
      </c>
    </row>
    <row r="257" spans="1:62" ht="8.85" customHeight="1" x14ac:dyDescent="0.3">
      <c r="A257" s="10">
        <v>15</v>
      </c>
      <c r="B257" s="18"/>
      <c r="C257" s="10" t="s">
        <v>230</v>
      </c>
      <c r="D257" s="21"/>
      <c r="E257" s="69">
        <v>91052</v>
      </c>
      <c r="F257" s="21"/>
      <c r="G257" s="70">
        <f>(E257/$BD257)</f>
        <v>16.033104419792217</v>
      </c>
      <c r="H257" s="21"/>
      <c r="I257" s="70">
        <f>IF(G$287,G257/G$287*100,0)</f>
        <v>65.461235017785228</v>
      </c>
      <c r="J257" s="21"/>
      <c r="K257" s="69">
        <v>1850289</v>
      </c>
      <c r="L257" s="21"/>
      <c r="M257" s="70">
        <f>(K257/$BD257)</f>
        <v>325.81246698362389</v>
      </c>
      <c r="N257" s="21"/>
      <c r="O257" s="70">
        <f>IF(M$287,M257/M$287*100,0)</f>
        <v>165.54608168417678</v>
      </c>
      <c r="P257" s="21"/>
      <c r="Q257" s="69">
        <v>0</v>
      </c>
      <c r="R257" s="21"/>
      <c r="S257" s="69">
        <v>0</v>
      </c>
      <c r="T257" s="21"/>
      <c r="U257" s="69">
        <v>0</v>
      </c>
      <c r="V257" s="21"/>
      <c r="W257" s="69">
        <v>0</v>
      </c>
      <c r="X257" s="21"/>
      <c r="Y257" s="69">
        <v>0</v>
      </c>
      <c r="Z257" s="21"/>
      <c r="AA257" s="69">
        <v>0</v>
      </c>
      <c r="AB257" s="21"/>
      <c r="AC257" s="21"/>
      <c r="AD257" s="69">
        <v>0</v>
      </c>
      <c r="AE257" s="21"/>
      <c r="AF257" s="69">
        <v>0</v>
      </c>
      <c r="AG257" s="21"/>
      <c r="AH257" s="70">
        <f>(AF257/$BD257)</f>
        <v>0</v>
      </c>
      <c r="AI257" s="21"/>
      <c r="AJ257" s="70">
        <f>IF(AH$287,AH257/AH$287*100,0)</f>
        <v>0</v>
      </c>
      <c r="AK257" s="21"/>
      <c r="AL257" s="69">
        <f>(E257+K257+AF257)</f>
        <v>1941341</v>
      </c>
      <c r="AM257" s="21"/>
      <c r="AN257" s="69">
        <v>0</v>
      </c>
      <c r="AO257" s="21"/>
      <c r="AP257" s="70">
        <f>IF($AL257,AN257/$AL257*100,0)</f>
        <v>0</v>
      </c>
      <c r="AQ257" s="21"/>
      <c r="AR257" s="69">
        <v>0</v>
      </c>
      <c r="AS257" s="21"/>
      <c r="AT257" s="70">
        <f>IF($AL257,AR257/$AL257*100,0)</f>
        <v>0</v>
      </c>
      <c r="AU257" s="21"/>
      <c r="AV257" s="69">
        <v>0</v>
      </c>
      <c r="AW257" s="21"/>
      <c r="AX257" s="70">
        <f>IF($AL257,AV257/$AL257*100,0)</f>
        <v>0</v>
      </c>
      <c r="AY257" s="21"/>
      <c r="AZ257" s="69">
        <v>0</v>
      </c>
      <c r="BA257" s="21"/>
      <c r="BB257" s="10">
        <v>15</v>
      </c>
      <c r="BC257" s="21"/>
      <c r="BD257" s="96">
        <v>5679</v>
      </c>
      <c r="BE257" s="21"/>
      <c r="BF257" s="96">
        <f>IF(E257,BD257,0)</f>
        <v>5679</v>
      </c>
      <c r="BG257" s="21"/>
      <c r="BH257" s="96">
        <f>IF(K257,BD257,0)</f>
        <v>5679</v>
      </c>
      <c r="BI257" s="21"/>
      <c r="BJ257" s="96">
        <f>IF(AF257,BD257,0)</f>
        <v>0</v>
      </c>
    </row>
    <row r="258" spans="1:62"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9"/>
      <c r="BC258" s="21"/>
      <c r="BD258" s="27"/>
      <c r="BE258" s="21"/>
      <c r="BF258" s="21"/>
      <c r="BG258" s="21"/>
      <c r="BH258" s="21"/>
      <c r="BI258" s="21"/>
      <c r="BJ258" s="21"/>
    </row>
    <row r="259" spans="1:62" ht="8.85" customHeight="1" x14ac:dyDescent="0.3">
      <c r="A259" s="10">
        <v>16</v>
      </c>
      <c r="B259" s="18"/>
      <c r="C259" s="10" t="s">
        <v>231</v>
      </c>
      <c r="D259" s="21"/>
      <c r="E259" s="69">
        <v>287720</v>
      </c>
      <c r="F259" s="21"/>
      <c r="G259" s="70">
        <f>(E259/$BD259)</f>
        <v>38.501271243141979</v>
      </c>
      <c r="H259" s="21"/>
      <c r="I259" s="70">
        <f>IF(G$287,G259/G$287*100,0)</f>
        <v>157.19605507087914</v>
      </c>
      <c r="J259" s="21"/>
      <c r="K259" s="69">
        <v>1069296</v>
      </c>
      <c r="L259" s="21"/>
      <c r="M259" s="70">
        <f>(K259/$BD259)</f>
        <v>143.08791649939783</v>
      </c>
      <c r="N259" s="21"/>
      <c r="O259" s="70">
        <f>IF(M$287,M259/M$287*100,0)</f>
        <v>72.703307310884995</v>
      </c>
      <c r="P259" s="21"/>
      <c r="Q259" s="69">
        <v>0</v>
      </c>
      <c r="R259" s="21"/>
      <c r="S259" s="69">
        <v>0</v>
      </c>
      <c r="T259" s="21"/>
      <c r="U259" s="69">
        <v>0</v>
      </c>
      <c r="V259" s="21"/>
      <c r="W259" s="69">
        <v>0</v>
      </c>
      <c r="X259" s="21"/>
      <c r="Y259" s="69">
        <v>0</v>
      </c>
      <c r="Z259" s="21"/>
      <c r="AA259" s="69">
        <v>0</v>
      </c>
      <c r="AB259" s="21"/>
      <c r="AC259" s="21"/>
      <c r="AD259" s="69">
        <v>0</v>
      </c>
      <c r="AE259" s="21"/>
      <c r="AF259" s="69">
        <v>0</v>
      </c>
      <c r="AG259" s="21"/>
      <c r="AH259" s="70">
        <f>(AF259/$BD259)</f>
        <v>0</v>
      </c>
      <c r="AI259" s="21"/>
      <c r="AJ259" s="70">
        <f>IF(AH$287,AH259/AH$287*100,0)</f>
        <v>0</v>
      </c>
      <c r="AK259" s="21"/>
      <c r="AL259" s="69">
        <f>(E259+K259+AF259)</f>
        <v>1357016</v>
      </c>
      <c r="AM259" s="21"/>
      <c r="AN259" s="69">
        <v>0</v>
      </c>
      <c r="AO259" s="21"/>
      <c r="AP259" s="70">
        <f>IF($AL259,AN259/$AL259*100,0)</f>
        <v>0</v>
      </c>
      <c r="AQ259" s="21"/>
      <c r="AR259" s="69">
        <v>0</v>
      </c>
      <c r="AS259" s="21"/>
      <c r="AT259" s="70">
        <f>IF($AL259,AR259/$AL259*100,0)</f>
        <v>0</v>
      </c>
      <c r="AU259" s="21"/>
      <c r="AV259" s="69">
        <v>0</v>
      </c>
      <c r="AW259" s="21"/>
      <c r="AX259" s="70">
        <f>IF($AL259,AV259/$AL259*100,0)</f>
        <v>0</v>
      </c>
      <c r="AY259" s="21"/>
      <c r="AZ259" s="69">
        <v>122224</v>
      </c>
      <c r="BA259" s="21"/>
      <c r="BB259" s="10">
        <v>16</v>
      </c>
      <c r="BC259" s="21"/>
      <c r="BD259" s="96">
        <v>7473</v>
      </c>
      <c r="BE259" s="21"/>
      <c r="BF259" s="96">
        <f>IF(E259,BD259,0)</f>
        <v>7473</v>
      </c>
      <c r="BG259" s="21"/>
      <c r="BH259" s="96">
        <f>IF(K259,BD259,0)</f>
        <v>7473</v>
      </c>
      <c r="BI259" s="21"/>
      <c r="BJ259" s="96">
        <f>IF(AF259,BD259,0)</f>
        <v>0</v>
      </c>
    </row>
    <row r="260" spans="1:62" ht="8.85" customHeight="1" x14ac:dyDescent="0.3">
      <c r="A260" s="10">
        <v>17</v>
      </c>
      <c r="B260" s="18"/>
      <c r="C260" s="10" t="s">
        <v>232</v>
      </c>
      <c r="D260" s="21"/>
      <c r="E260" s="69">
        <v>182679</v>
      </c>
      <c r="F260" s="21"/>
      <c r="G260" s="70">
        <f>(E260/$BD260)</f>
        <v>12.169675571247751</v>
      </c>
      <c r="H260" s="21"/>
      <c r="I260" s="70">
        <f>IF(G$287,G260/G$287*100,0)</f>
        <v>49.687320172144986</v>
      </c>
      <c r="J260" s="21"/>
      <c r="K260" s="69">
        <v>3234363</v>
      </c>
      <c r="L260" s="21"/>
      <c r="M260" s="70">
        <f>(K260/$BD260)</f>
        <v>215.4661914595963</v>
      </c>
      <c r="N260" s="21"/>
      <c r="O260" s="70">
        <f>IF(M$287,M260/M$287*100,0)</f>
        <v>109.478879251547</v>
      </c>
      <c r="P260" s="21"/>
      <c r="Q260" s="69">
        <v>0</v>
      </c>
      <c r="R260" s="21"/>
      <c r="S260" s="69">
        <v>0</v>
      </c>
      <c r="T260" s="21"/>
      <c r="U260" s="69">
        <v>0</v>
      </c>
      <c r="V260" s="21"/>
      <c r="W260" s="69">
        <v>0</v>
      </c>
      <c r="X260" s="21"/>
      <c r="Y260" s="69">
        <v>0</v>
      </c>
      <c r="Z260" s="21"/>
      <c r="AA260" s="69">
        <v>0</v>
      </c>
      <c r="AB260" s="21"/>
      <c r="AC260" s="21"/>
      <c r="AD260" s="69">
        <v>0</v>
      </c>
      <c r="AE260" s="21"/>
      <c r="AF260" s="69">
        <v>0</v>
      </c>
      <c r="AG260" s="21"/>
      <c r="AH260" s="70">
        <f>(AF260/$BD260)</f>
        <v>0</v>
      </c>
      <c r="AI260" s="21"/>
      <c r="AJ260" s="70">
        <f>IF(AH$287,AH260/AH$287*100,0)</f>
        <v>0</v>
      </c>
      <c r="AK260" s="21"/>
      <c r="AL260" s="69">
        <f>(E260+K260+AF260)</f>
        <v>3417042</v>
      </c>
      <c r="AM260" s="21"/>
      <c r="AN260" s="69">
        <v>0</v>
      </c>
      <c r="AO260" s="21"/>
      <c r="AP260" s="70">
        <f>IF($AL260,AN260/$AL260*100,0)</f>
        <v>0</v>
      </c>
      <c r="AQ260" s="21"/>
      <c r="AR260" s="69">
        <v>0</v>
      </c>
      <c r="AS260" s="21"/>
      <c r="AT260" s="70">
        <f>IF($AL260,AR260/$AL260*100,0)</f>
        <v>0</v>
      </c>
      <c r="AU260" s="21"/>
      <c r="AV260" s="69">
        <v>0</v>
      </c>
      <c r="AW260" s="21"/>
      <c r="AX260" s="70">
        <f>IF($AL260,AV260/$AL260*100,0)</f>
        <v>0</v>
      </c>
      <c r="AY260" s="21"/>
      <c r="AZ260" s="69">
        <v>0</v>
      </c>
      <c r="BA260" s="21"/>
      <c r="BB260" s="10">
        <v>17</v>
      </c>
      <c r="BC260" s="21"/>
      <c r="BD260" s="96">
        <v>15011</v>
      </c>
      <c r="BE260" s="21"/>
      <c r="BF260" s="96">
        <f>IF(E260,BD260,0)</f>
        <v>15011</v>
      </c>
      <c r="BG260" s="21"/>
      <c r="BH260" s="96">
        <f>IF(K260,BD260,0)</f>
        <v>15011</v>
      </c>
      <c r="BI260" s="21"/>
      <c r="BJ260" s="96">
        <f>IF(AF260,BD260,0)</f>
        <v>0</v>
      </c>
    </row>
    <row r="261" spans="1:62" ht="8.85" customHeight="1" x14ac:dyDescent="0.3">
      <c r="A261" s="10">
        <v>18</v>
      </c>
      <c r="B261" s="18"/>
      <c r="C261" s="10" t="s">
        <v>233</v>
      </c>
      <c r="D261" s="21"/>
      <c r="E261" s="69">
        <v>581029</v>
      </c>
      <c r="F261" s="21"/>
      <c r="G261" s="70">
        <f>(E261/$BD261)</f>
        <v>23.566375988643276</v>
      </c>
      <c r="H261" s="21"/>
      <c r="I261" s="70">
        <f>IF(G$287,G261/G$287*100,0)</f>
        <v>96.218675854545509</v>
      </c>
      <c r="J261" s="21"/>
      <c r="K261" s="69">
        <v>4126678</v>
      </c>
      <c r="L261" s="21"/>
      <c r="M261" s="70">
        <f>(K261/$BD261)</f>
        <v>167.37692151693369</v>
      </c>
      <c r="N261" s="21"/>
      <c r="O261" s="70">
        <f>IF(M$287,M261/M$287*100,0)</f>
        <v>85.044607955045052</v>
      </c>
      <c r="P261" s="21"/>
      <c r="Q261" s="69">
        <v>0</v>
      </c>
      <c r="R261" s="21"/>
      <c r="S261" s="69">
        <v>0</v>
      </c>
      <c r="T261" s="21"/>
      <c r="U261" s="69">
        <v>0</v>
      </c>
      <c r="V261" s="21"/>
      <c r="W261" s="69">
        <v>0</v>
      </c>
      <c r="X261" s="21"/>
      <c r="Y261" s="69">
        <v>0</v>
      </c>
      <c r="Z261" s="21"/>
      <c r="AA261" s="69">
        <v>0</v>
      </c>
      <c r="AB261" s="21"/>
      <c r="AC261" s="21"/>
      <c r="AD261" s="69">
        <v>0</v>
      </c>
      <c r="AE261" s="21"/>
      <c r="AF261" s="69">
        <v>0</v>
      </c>
      <c r="AG261" s="21"/>
      <c r="AH261" s="70">
        <f>(AF261/$BD261)</f>
        <v>0</v>
      </c>
      <c r="AI261" s="21"/>
      <c r="AJ261" s="70">
        <f>IF(AH$287,AH261/AH$287*100,0)</f>
        <v>0</v>
      </c>
      <c r="AK261" s="21"/>
      <c r="AL261" s="69">
        <f>(E261+K261+AF261)</f>
        <v>4707707</v>
      </c>
      <c r="AM261" s="21"/>
      <c r="AN261" s="69">
        <v>0</v>
      </c>
      <c r="AO261" s="21"/>
      <c r="AP261" s="70">
        <f>IF($AL261,AN261/$AL261*100,0)</f>
        <v>0</v>
      </c>
      <c r="AQ261" s="21"/>
      <c r="AR261" s="69">
        <v>0</v>
      </c>
      <c r="AS261" s="21"/>
      <c r="AT261" s="70">
        <f>IF($AL261,AR261/$AL261*100,0)</f>
        <v>0</v>
      </c>
      <c r="AU261" s="21"/>
      <c r="AV261" s="69">
        <v>0</v>
      </c>
      <c r="AW261" s="21"/>
      <c r="AX261" s="70">
        <f>IF($AL261,AV261/$AL261*100,0)</f>
        <v>0</v>
      </c>
      <c r="AY261" s="21"/>
      <c r="AZ261" s="69">
        <v>0</v>
      </c>
      <c r="BA261" s="21"/>
      <c r="BB261" s="10">
        <v>18</v>
      </c>
      <c r="BC261" s="21"/>
      <c r="BD261" s="96">
        <v>24655</v>
      </c>
      <c r="BE261" s="21"/>
      <c r="BF261" s="96">
        <f>IF(E261,BD261,0)</f>
        <v>24655</v>
      </c>
      <c r="BG261" s="21"/>
      <c r="BH261" s="96">
        <f>IF(K261,BD261,0)</f>
        <v>24655</v>
      </c>
      <c r="BI261" s="21"/>
      <c r="BJ261" s="96">
        <f>IF(AF261,BD261,0)</f>
        <v>0</v>
      </c>
    </row>
    <row r="262" spans="1:62" ht="8.85" customHeight="1" x14ac:dyDescent="0.3">
      <c r="A262" s="10">
        <v>19</v>
      </c>
      <c r="B262" s="18"/>
      <c r="C262" s="10" t="s">
        <v>234</v>
      </c>
      <c r="D262" s="21"/>
      <c r="E262" s="69">
        <v>265928</v>
      </c>
      <c r="F262" s="21"/>
      <c r="G262" s="70">
        <f>(E262/$BD262)</f>
        <v>5.5114611398963733</v>
      </c>
      <c r="H262" s="21"/>
      <c r="I262" s="70">
        <f>IF(G$287,G262/G$287*100,0)</f>
        <v>22.502632274057291</v>
      </c>
      <c r="J262" s="21"/>
      <c r="K262" s="69">
        <v>16531366</v>
      </c>
      <c r="L262" s="21"/>
      <c r="M262" s="70">
        <f>(K262/$BD262)</f>
        <v>342.61898445595853</v>
      </c>
      <c r="N262" s="21"/>
      <c r="O262" s="70">
        <f>IF(M$287,M262/M$287*100,0)</f>
        <v>174.08551278716615</v>
      </c>
      <c r="P262" s="21"/>
      <c r="Q262" s="69">
        <v>0</v>
      </c>
      <c r="R262" s="21"/>
      <c r="S262" s="69">
        <v>0</v>
      </c>
      <c r="T262" s="21"/>
      <c r="U262" s="69">
        <v>0</v>
      </c>
      <c r="V262" s="21"/>
      <c r="W262" s="69">
        <v>0</v>
      </c>
      <c r="X262" s="21"/>
      <c r="Y262" s="69">
        <v>0</v>
      </c>
      <c r="Z262" s="21"/>
      <c r="AA262" s="69">
        <v>0</v>
      </c>
      <c r="AB262" s="21"/>
      <c r="AC262" s="21"/>
      <c r="AD262" s="69">
        <v>0</v>
      </c>
      <c r="AE262" s="21"/>
      <c r="AF262" s="69">
        <v>0</v>
      </c>
      <c r="AG262" s="21"/>
      <c r="AH262" s="70">
        <f>(AF262/$BD262)</f>
        <v>0</v>
      </c>
      <c r="AI262" s="21"/>
      <c r="AJ262" s="70">
        <f>IF(AH$287,AH262/AH$287*100,0)</f>
        <v>0</v>
      </c>
      <c r="AK262" s="21"/>
      <c r="AL262" s="69">
        <f>(E262+K262+AF262)</f>
        <v>16797294</v>
      </c>
      <c r="AM262" s="21"/>
      <c r="AN262" s="69">
        <v>0</v>
      </c>
      <c r="AO262" s="21"/>
      <c r="AP262" s="70">
        <f>IF($AL262,AN262/$AL262*100,0)</f>
        <v>0</v>
      </c>
      <c r="AQ262" s="21"/>
      <c r="AR262" s="69">
        <v>0</v>
      </c>
      <c r="AS262" s="21"/>
      <c r="AT262" s="70">
        <f>IF($AL262,AR262/$AL262*100,0)</f>
        <v>0</v>
      </c>
      <c r="AU262" s="21"/>
      <c r="AV262" s="69">
        <v>0</v>
      </c>
      <c r="AW262" s="21"/>
      <c r="AX262" s="70">
        <f>IF($AL262,AV262/$AL262*100,0)</f>
        <v>0</v>
      </c>
      <c r="AY262" s="21"/>
      <c r="AZ262" s="69">
        <v>0</v>
      </c>
      <c r="BA262" s="21"/>
      <c r="BB262" s="10">
        <v>19</v>
      </c>
      <c r="BC262" s="21"/>
      <c r="BD262" s="96">
        <v>48250</v>
      </c>
      <c r="BE262" s="21"/>
      <c r="BF262" s="96">
        <f>IF(E262,BD262,0)</f>
        <v>48250</v>
      </c>
      <c r="BG262" s="21"/>
      <c r="BH262" s="96">
        <f>IF(K262,BD262,0)</f>
        <v>48250</v>
      </c>
      <c r="BI262" s="21"/>
      <c r="BJ262" s="96">
        <f>IF(AF262,BD262,0)</f>
        <v>0</v>
      </c>
    </row>
    <row r="263" spans="1:62" ht="8.85" customHeight="1" x14ac:dyDescent="0.3">
      <c r="A263" s="10">
        <v>20</v>
      </c>
      <c r="B263" s="18"/>
      <c r="C263" s="10" t="s">
        <v>235</v>
      </c>
      <c r="D263" s="21"/>
      <c r="E263" s="69">
        <v>233471</v>
      </c>
      <c r="F263" s="21"/>
      <c r="G263" s="70">
        <f>(E263/$BD263)</f>
        <v>48.327675429517697</v>
      </c>
      <c r="H263" s="21"/>
      <c r="I263" s="70">
        <f>IF(G$287,G263/G$287*100,0)</f>
        <v>197.31608030005592</v>
      </c>
      <c r="J263" s="21"/>
      <c r="K263" s="69">
        <v>489724</v>
      </c>
      <c r="L263" s="21"/>
      <c r="M263" s="70">
        <f>(K263/$BD263)</f>
        <v>101.37114469054026</v>
      </c>
      <c r="N263" s="21"/>
      <c r="O263" s="70">
        <f>IF(M$287,M263/M$287*100,0)</f>
        <v>51.506917321865906</v>
      </c>
      <c r="P263" s="21"/>
      <c r="Q263" s="69">
        <v>0</v>
      </c>
      <c r="R263" s="21"/>
      <c r="S263" s="69">
        <v>331275</v>
      </c>
      <c r="T263" s="21"/>
      <c r="U263" s="69">
        <v>0</v>
      </c>
      <c r="V263" s="21"/>
      <c r="W263" s="69">
        <v>0</v>
      </c>
      <c r="X263" s="21"/>
      <c r="Y263" s="69">
        <v>0</v>
      </c>
      <c r="Z263" s="21"/>
      <c r="AA263" s="69">
        <v>0</v>
      </c>
      <c r="AB263" s="21"/>
      <c r="AC263" s="21"/>
      <c r="AD263" s="69">
        <v>0</v>
      </c>
      <c r="AE263" s="21"/>
      <c r="AF263" s="69">
        <v>1638</v>
      </c>
      <c r="AG263" s="21"/>
      <c r="AH263" s="70">
        <f>(AF263/$BD263)</f>
        <v>0.33906023597598839</v>
      </c>
      <c r="AI263" s="21"/>
      <c r="AJ263" s="70">
        <f>IF(AH$287,AH263/AH$287*100,0)</f>
        <v>70.503239428568889</v>
      </c>
      <c r="AK263" s="21"/>
      <c r="AL263" s="69">
        <f>(E263+K263+AF263)</f>
        <v>724833</v>
      </c>
      <c r="AM263" s="21"/>
      <c r="AN263" s="69">
        <v>1702</v>
      </c>
      <c r="AO263" s="21"/>
      <c r="AP263" s="70">
        <f>IF($AL263,AN263/$AL263*100,0)</f>
        <v>0.23481270858252867</v>
      </c>
      <c r="AQ263" s="21"/>
      <c r="AR263" s="69">
        <v>0</v>
      </c>
      <c r="AS263" s="21"/>
      <c r="AT263" s="70">
        <f>IF($AL263,AR263/$AL263*100,0)</f>
        <v>0</v>
      </c>
      <c r="AU263" s="21"/>
      <c r="AV263" s="69">
        <v>0</v>
      </c>
      <c r="AW263" s="21"/>
      <c r="AX263" s="70">
        <f>IF($AL263,AV263/$AL263*100,0)</f>
        <v>0</v>
      </c>
      <c r="AY263" s="21"/>
      <c r="AZ263" s="69">
        <v>0</v>
      </c>
      <c r="BA263" s="21"/>
      <c r="BB263" s="10">
        <v>20</v>
      </c>
      <c r="BC263" s="21"/>
      <c r="BD263" s="96">
        <v>4831</v>
      </c>
      <c r="BE263" s="21"/>
      <c r="BF263" s="96">
        <f>IF(E263,BD263,0)</f>
        <v>4831</v>
      </c>
      <c r="BG263" s="21"/>
      <c r="BH263" s="96">
        <f>IF(K263,BD263,0)</f>
        <v>4831</v>
      </c>
      <c r="BI263" s="21"/>
      <c r="BJ263" s="96">
        <f>IF(AF263,BD263,0)</f>
        <v>4831</v>
      </c>
    </row>
    <row r="264" spans="1:62" ht="8.85" customHeight="1" x14ac:dyDescent="0.3">
      <c r="A264" s="41"/>
      <c r="D264" s="21"/>
      <c r="E264" s="21"/>
      <c r="F264" s="21"/>
      <c r="G264" s="21"/>
      <c r="H264" s="21"/>
      <c r="I264" s="21"/>
      <c r="J264" s="21"/>
      <c r="K264" s="27"/>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7"/>
      <c r="AM264" s="21"/>
      <c r="AN264" s="21"/>
      <c r="AO264" s="21"/>
      <c r="AP264" s="21"/>
      <c r="AQ264" s="21"/>
      <c r="AR264" s="21"/>
      <c r="AS264" s="21"/>
      <c r="AT264" s="21"/>
      <c r="AU264" s="21"/>
      <c r="AV264" s="21"/>
      <c r="AW264" s="21"/>
      <c r="AX264" s="21"/>
      <c r="AY264" s="21"/>
      <c r="AZ264" s="21"/>
      <c r="BA264" s="21"/>
      <c r="BB264" s="29"/>
      <c r="BC264" s="21"/>
      <c r="BD264" s="27"/>
      <c r="BE264" s="21"/>
      <c r="BF264" s="21"/>
      <c r="BG264" s="21"/>
      <c r="BH264" s="21"/>
      <c r="BI264" s="21"/>
      <c r="BJ264" s="21"/>
    </row>
    <row r="265" spans="1:62" ht="8.85" customHeight="1" x14ac:dyDescent="0.3">
      <c r="A265" s="10">
        <v>21</v>
      </c>
      <c r="B265" s="18"/>
      <c r="C265" s="10" t="s">
        <v>236</v>
      </c>
      <c r="D265" s="21"/>
      <c r="E265" s="69">
        <v>767734</v>
      </c>
      <c r="F265" s="21"/>
      <c r="G265" s="70">
        <f>(E265/$BD265)</f>
        <v>133.49573987132672</v>
      </c>
      <c r="H265" s="21"/>
      <c r="I265" s="70">
        <f>IF(G$287,G265/G$287*100,0)</f>
        <v>545.04703348668716</v>
      </c>
      <c r="J265" s="21"/>
      <c r="K265" s="69">
        <v>1311391</v>
      </c>
      <c r="L265" s="21"/>
      <c r="M265" s="70">
        <f>(K265/$BD265)</f>
        <v>228.02834289688749</v>
      </c>
      <c r="N265" s="21"/>
      <c r="O265" s="70">
        <f>IF(M$287,M265/M$287*100,0)</f>
        <v>115.86173797767221</v>
      </c>
      <c r="P265" s="21"/>
      <c r="Q265" s="69">
        <v>0</v>
      </c>
      <c r="R265" s="21"/>
      <c r="S265" s="69">
        <v>332098</v>
      </c>
      <c r="T265" s="21"/>
      <c r="U265" s="69">
        <v>0</v>
      </c>
      <c r="V265" s="21"/>
      <c r="W265" s="69">
        <v>0</v>
      </c>
      <c r="X265" s="21"/>
      <c r="Y265" s="69">
        <v>0</v>
      </c>
      <c r="Z265" s="21"/>
      <c r="AA265" s="69">
        <v>0</v>
      </c>
      <c r="AB265" s="21"/>
      <c r="AC265" s="21"/>
      <c r="AD265" s="69">
        <v>0</v>
      </c>
      <c r="AE265" s="21"/>
      <c r="AF265" s="69">
        <v>0</v>
      </c>
      <c r="AG265" s="21"/>
      <c r="AH265" s="70">
        <f>(AF265/$BD265)</f>
        <v>0</v>
      </c>
      <c r="AI265" s="21"/>
      <c r="AJ265" s="70">
        <f>IF(AH$287,AH265/AH$287*100,0)</f>
        <v>0</v>
      </c>
      <c r="AK265" s="21"/>
      <c r="AL265" s="69">
        <f>(E265+K265+AF265)</f>
        <v>2079125</v>
      </c>
      <c r="AM265" s="21"/>
      <c r="AN265" s="69">
        <v>0</v>
      </c>
      <c r="AO265" s="21"/>
      <c r="AP265" s="70">
        <f>IF($AL265,AN265/$AL265*100,0)</f>
        <v>0</v>
      </c>
      <c r="AQ265" s="21"/>
      <c r="AR265" s="69">
        <v>0</v>
      </c>
      <c r="AS265" s="21"/>
      <c r="AT265" s="70">
        <f>IF($AL265,AR265/$AL265*100,0)</f>
        <v>0</v>
      </c>
      <c r="AU265" s="21"/>
      <c r="AV265" s="69">
        <v>0</v>
      </c>
      <c r="AW265" s="21"/>
      <c r="AX265" s="70">
        <f>IF($AL265,AV265/$AL265*100,0)</f>
        <v>0</v>
      </c>
      <c r="AY265" s="21"/>
      <c r="AZ265" s="69">
        <v>20103</v>
      </c>
      <c r="BA265" s="21"/>
      <c r="BB265" s="10">
        <v>21</v>
      </c>
      <c r="BC265" s="21"/>
      <c r="BD265" s="96">
        <v>5751</v>
      </c>
      <c r="BE265" s="21"/>
      <c r="BF265" s="96">
        <f>IF(E265,BD265,0)</f>
        <v>5751</v>
      </c>
      <c r="BG265" s="21"/>
      <c r="BH265" s="96">
        <f>IF(K265,BD265,0)</f>
        <v>5751</v>
      </c>
      <c r="BI265" s="21"/>
      <c r="BJ265" s="96">
        <f>IF(AF265,BD265,0)</f>
        <v>0</v>
      </c>
    </row>
    <row r="266" spans="1:62" ht="8.85" customHeight="1" x14ac:dyDescent="0.3">
      <c r="A266" s="10">
        <v>22</v>
      </c>
      <c r="B266" s="18"/>
      <c r="C266" s="10" t="s">
        <v>189</v>
      </c>
      <c r="D266" s="21"/>
      <c r="E266" s="69">
        <v>46355</v>
      </c>
      <c r="F266" s="21"/>
      <c r="G266" s="70">
        <f>(E266/$BD266)</f>
        <v>9.4989754098360653</v>
      </c>
      <c r="H266" s="21"/>
      <c r="I266" s="70">
        <f>IF(G$287,G266/G$287*100,0)</f>
        <v>38.783172955814869</v>
      </c>
      <c r="J266" s="21"/>
      <c r="K266" s="69">
        <v>577400</v>
      </c>
      <c r="L266" s="21"/>
      <c r="M266" s="70">
        <f>(K266/$BD266)</f>
        <v>118.31967213114754</v>
      </c>
      <c r="N266" s="21"/>
      <c r="O266" s="70">
        <f>IF(M$287,M266/M$287*100,0)</f>
        <v>60.118504024133834</v>
      </c>
      <c r="P266" s="21"/>
      <c r="Q266" s="69">
        <v>0</v>
      </c>
      <c r="R266" s="21"/>
      <c r="S266" s="69">
        <v>0</v>
      </c>
      <c r="T266" s="21"/>
      <c r="U266" s="69">
        <v>0</v>
      </c>
      <c r="V266" s="21"/>
      <c r="W266" s="69">
        <v>0</v>
      </c>
      <c r="X266" s="21"/>
      <c r="Y266" s="69">
        <v>0</v>
      </c>
      <c r="Z266" s="21"/>
      <c r="AA266" s="69">
        <v>0</v>
      </c>
      <c r="AB266" s="21"/>
      <c r="AC266" s="21"/>
      <c r="AD266" s="69">
        <v>0</v>
      </c>
      <c r="AE266" s="21"/>
      <c r="AF266" s="69">
        <v>0</v>
      </c>
      <c r="AG266" s="21"/>
      <c r="AH266" s="70">
        <f>(AF266/$BD266)</f>
        <v>0</v>
      </c>
      <c r="AI266" s="21"/>
      <c r="AJ266" s="70">
        <f>IF(AH$287,AH266/AH$287*100,0)</f>
        <v>0</v>
      </c>
      <c r="AK266" s="21"/>
      <c r="AL266" s="69">
        <f>(E266+K266+AF266)</f>
        <v>623755</v>
      </c>
      <c r="AM266" s="21"/>
      <c r="AN266" s="69">
        <v>0</v>
      </c>
      <c r="AO266" s="21"/>
      <c r="AP266" s="70">
        <f>IF($AL266,AN266/$AL266*100,0)</f>
        <v>0</v>
      </c>
      <c r="AQ266" s="21"/>
      <c r="AR266" s="69">
        <v>0</v>
      </c>
      <c r="AS266" s="21"/>
      <c r="AT266" s="70">
        <f>IF($AL266,AR266/$AL266*100,0)</f>
        <v>0</v>
      </c>
      <c r="AU266" s="21"/>
      <c r="AV266" s="69">
        <v>0</v>
      </c>
      <c r="AW266" s="21"/>
      <c r="AX266" s="70">
        <f>IF($AL266,AV266/$AL266*100,0)</f>
        <v>0</v>
      </c>
      <c r="AY266" s="21"/>
      <c r="AZ266" s="69">
        <v>18408</v>
      </c>
      <c r="BA266" s="21"/>
      <c r="BB266" s="10">
        <v>22</v>
      </c>
      <c r="BC266" s="21"/>
      <c r="BD266" s="96">
        <v>4880</v>
      </c>
      <c r="BE266" s="21"/>
      <c r="BF266" s="96">
        <f>IF(E266,BD266,0)</f>
        <v>4880</v>
      </c>
      <c r="BG266" s="21"/>
      <c r="BH266" s="96">
        <f>IF(K266,BD266,0)</f>
        <v>4880</v>
      </c>
      <c r="BI266" s="21"/>
      <c r="BJ266" s="96">
        <f>IF(AF266,BD266,0)</f>
        <v>0</v>
      </c>
    </row>
    <row r="267" spans="1:62" ht="8.85" customHeight="1" x14ac:dyDescent="0.3">
      <c r="A267" s="10">
        <v>23</v>
      </c>
      <c r="B267" s="18"/>
      <c r="C267" s="10" t="s">
        <v>197</v>
      </c>
      <c r="D267" s="21"/>
      <c r="E267" s="69">
        <v>144032</v>
      </c>
      <c r="F267" s="21"/>
      <c r="G267" s="70">
        <f>(E267/$BD267)</f>
        <v>16.03027267668336</v>
      </c>
      <c r="H267" s="21"/>
      <c r="I267" s="70">
        <f>IF(G$287,G267/G$287*100,0)</f>
        <v>65.449673351603479</v>
      </c>
      <c r="J267" s="21"/>
      <c r="K267" s="69">
        <v>1166658</v>
      </c>
      <c r="L267" s="21"/>
      <c r="M267" s="70">
        <f>(K267/$BD267)</f>
        <v>129.84507512520869</v>
      </c>
      <c r="N267" s="21"/>
      <c r="O267" s="70">
        <f>IF(M$287,M267/M$287*100,0)</f>
        <v>65.974588424961269</v>
      </c>
      <c r="P267" s="21"/>
      <c r="Q267" s="69">
        <v>0</v>
      </c>
      <c r="R267" s="21"/>
      <c r="S267" s="69">
        <v>0</v>
      </c>
      <c r="T267" s="21"/>
      <c r="U267" s="69">
        <v>0</v>
      </c>
      <c r="V267" s="21"/>
      <c r="W267" s="69">
        <v>0</v>
      </c>
      <c r="X267" s="21"/>
      <c r="Y267" s="69">
        <v>0</v>
      </c>
      <c r="Z267" s="21"/>
      <c r="AA267" s="69">
        <v>0</v>
      </c>
      <c r="AB267" s="21"/>
      <c r="AC267" s="21"/>
      <c r="AD267" s="69">
        <v>0</v>
      </c>
      <c r="AE267" s="21"/>
      <c r="AF267" s="69">
        <v>0</v>
      </c>
      <c r="AG267" s="21"/>
      <c r="AH267" s="70">
        <f>(AF267/$BD267)</f>
        <v>0</v>
      </c>
      <c r="AI267" s="21"/>
      <c r="AJ267" s="70">
        <f>IF(AH$287,AH267/AH$287*100,0)</f>
        <v>0</v>
      </c>
      <c r="AK267" s="21"/>
      <c r="AL267" s="69">
        <f>(E267+K267+AF267)</f>
        <v>1310690</v>
      </c>
      <c r="AM267" s="21"/>
      <c r="AN267" s="69">
        <v>15560</v>
      </c>
      <c r="AO267" s="21"/>
      <c r="AP267" s="70">
        <f>IF($AL267,AN267/$AL267*100,0)</f>
        <v>1.1871609610205311</v>
      </c>
      <c r="AQ267" s="21"/>
      <c r="AR267" s="69">
        <v>0</v>
      </c>
      <c r="AS267" s="21"/>
      <c r="AT267" s="70">
        <f>IF($AL267,AR267/$AL267*100,0)</f>
        <v>0</v>
      </c>
      <c r="AU267" s="21"/>
      <c r="AV267" s="69">
        <v>0</v>
      </c>
      <c r="AW267" s="21"/>
      <c r="AX267" s="70">
        <f>IF($AL267,AV267/$AL267*100,0)</f>
        <v>0</v>
      </c>
      <c r="AY267" s="21"/>
      <c r="AZ267" s="69">
        <v>14105</v>
      </c>
      <c r="BA267" s="21"/>
      <c r="BB267" s="10">
        <v>23</v>
      </c>
      <c r="BC267" s="21"/>
      <c r="BD267" s="96">
        <v>8985</v>
      </c>
      <c r="BE267" s="21"/>
      <c r="BF267" s="96">
        <f>IF(E267,BD267,0)</f>
        <v>8985</v>
      </c>
      <c r="BG267" s="21"/>
      <c r="BH267" s="96">
        <f>IF(K267,BD267,0)</f>
        <v>8985</v>
      </c>
      <c r="BI267" s="21"/>
      <c r="BJ267" s="96">
        <f>IF(AF267,BD267,0)</f>
        <v>0</v>
      </c>
    </row>
    <row r="268" spans="1:62" ht="8.85" customHeight="1" x14ac:dyDescent="0.3">
      <c r="A268" s="10">
        <v>24</v>
      </c>
      <c r="B268" s="18"/>
      <c r="C268" s="37" t="s">
        <v>237</v>
      </c>
      <c r="D268" s="21"/>
      <c r="E268" s="69">
        <v>74243</v>
      </c>
      <c r="F268" s="21"/>
      <c r="G268" s="70">
        <f>(E268/$BD268)</f>
        <v>8.3148168887893377</v>
      </c>
      <c r="H268" s="21"/>
      <c r="I268" s="70">
        <f>IF(G$287,G268/G$287*100,0)</f>
        <v>33.948396282816859</v>
      </c>
      <c r="J268" s="21"/>
      <c r="K268" s="69">
        <v>3433041</v>
      </c>
      <c r="L268" s="21"/>
      <c r="M268" s="70">
        <f>(K268/$BD268)</f>
        <v>384.48213685743082</v>
      </c>
      <c r="N268" s="21"/>
      <c r="O268" s="70">
        <f>IF(M$287,M268/M$287*100,0)</f>
        <v>195.35627909998379</v>
      </c>
      <c r="P268" s="21"/>
      <c r="Q268" s="69">
        <v>0</v>
      </c>
      <c r="R268" s="21"/>
      <c r="S268" s="69">
        <v>0</v>
      </c>
      <c r="T268" s="21"/>
      <c r="U268" s="69">
        <v>0</v>
      </c>
      <c r="V268" s="21"/>
      <c r="W268" s="69">
        <v>0</v>
      </c>
      <c r="X268" s="21"/>
      <c r="Y268" s="69">
        <v>0</v>
      </c>
      <c r="Z268" s="21"/>
      <c r="AA268" s="69">
        <v>0</v>
      </c>
      <c r="AB268" s="21"/>
      <c r="AC268" s="21"/>
      <c r="AD268" s="69">
        <v>0</v>
      </c>
      <c r="AE268" s="21"/>
      <c r="AF268" s="69">
        <v>0</v>
      </c>
      <c r="AG268" s="21"/>
      <c r="AH268" s="70">
        <f>(AF268/$BD268)</f>
        <v>0</v>
      </c>
      <c r="AI268" s="21"/>
      <c r="AJ268" s="70">
        <f>IF(AH$287,AH268/AH$287*100,0)</f>
        <v>0</v>
      </c>
      <c r="AK268" s="21"/>
      <c r="AL268" s="69">
        <f>(E268+K268+AF268)</f>
        <v>3507284</v>
      </c>
      <c r="AM268" s="21"/>
      <c r="AN268" s="69">
        <v>6154</v>
      </c>
      <c r="AO268" s="21"/>
      <c r="AP268" s="70">
        <f>IF($AL268,AN268/$AL268*100,0)</f>
        <v>0.17546340701237767</v>
      </c>
      <c r="AQ268" s="21"/>
      <c r="AR268" s="69">
        <v>0</v>
      </c>
      <c r="AS268" s="21"/>
      <c r="AT268" s="70">
        <f>IF($AL268,AR268/$AL268*100,0)</f>
        <v>0</v>
      </c>
      <c r="AU268" s="21"/>
      <c r="AV268" s="69">
        <v>0</v>
      </c>
      <c r="AW268" s="21"/>
      <c r="AX268" s="70">
        <f>IF($AL268,AV268/$AL268*100,0)</f>
        <v>0</v>
      </c>
      <c r="AY268" s="21"/>
      <c r="AZ268" s="69">
        <v>0</v>
      </c>
      <c r="BA268" s="21"/>
      <c r="BB268" s="10">
        <v>24</v>
      </c>
      <c r="BC268" s="21"/>
      <c r="BD268" s="96">
        <v>8929</v>
      </c>
      <c r="BE268" s="21"/>
      <c r="BF268" s="96">
        <f>IF(E268,BD268,0)</f>
        <v>8929</v>
      </c>
      <c r="BG268" s="21"/>
      <c r="BH268" s="96">
        <f>IF(K268,BD268,0)</f>
        <v>8929</v>
      </c>
      <c r="BI268" s="21"/>
      <c r="BJ268" s="96">
        <f>IF(AF268,BD268,0)</f>
        <v>0</v>
      </c>
    </row>
    <row r="269" spans="1:62" ht="8.85" customHeight="1" x14ac:dyDescent="0.3">
      <c r="A269" s="10">
        <v>25</v>
      </c>
      <c r="B269" s="18"/>
      <c r="C269" s="10" t="s">
        <v>238</v>
      </c>
      <c r="D269" s="21"/>
      <c r="E269" s="69">
        <v>82766</v>
      </c>
      <c r="F269" s="21"/>
      <c r="G269" s="70">
        <f>(E269/$BD269)</f>
        <v>15.731990115947539</v>
      </c>
      <c r="H269" s="21"/>
      <c r="I269" s="70">
        <f>IF(G$287,G269/G$287*100,0)</f>
        <v>64.231821568268828</v>
      </c>
      <c r="J269" s="21"/>
      <c r="K269" s="69">
        <v>1096241</v>
      </c>
      <c r="L269" s="21"/>
      <c r="M269" s="70">
        <f>(K269/$BD269)</f>
        <v>208.37122220110246</v>
      </c>
      <c r="N269" s="21"/>
      <c r="O269" s="70">
        <f>IF(M$287,M269/M$287*100,0)</f>
        <v>105.87390866436446</v>
      </c>
      <c r="P269" s="21"/>
      <c r="Q269" s="69">
        <v>0</v>
      </c>
      <c r="R269" s="21"/>
      <c r="S269" s="69">
        <v>0</v>
      </c>
      <c r="T269" s="21"/>
      <c r="U269" s="69">
        <v>0</v>
      </c>
      <c r="V269" s="21"/>
      <c r="W269" s="69">
        <v>0</v>
      </c>
      <c r="X269" s="21"/>
      <c r="Y269" s="69">
        <v>0</v>
      </c>
      <c r="Z269" s="21"/>
      <c r="AA269" s="69">
        <v>0</v>
      </c>
      <c r="AB269" s="21"/>
      <c r="AC269" s="21"/>
      <c r="AD269" s="69">
        <v>0</v>
      </c>
      <c r="AE269" s="21"/>
      <c r="AF269" s="69">
        <v>0</v>
      </c>
      <c r="AG269" s="21"/>
      <c r="AH269" s="70">
        <f>(AF269/$BD269)</f>
        <v>0</v>
      </c>
      <c r="AI269" s="21"/>
      <c r="AJ269" s="70">
        <f>IF(AH$287,AH269/AH$287*100,0)</f>
        <v>0</v>
      </c>
      <c r="AK269" s="21"/>
      <c r="AL269" s="69">
        <f>(E269+K269+AF269)</f>
        <v>1179007</v>
      </c>
      <c r="AM269" s="21"/>
      <c r="AN269" s="69">
        <v>0</v>
      </c>
      <c r="AO269" s="21"/>
      <c r="AP269" s="70">
        <f>IF($AL269,AN269/$AL269*100,0)</f>
        <v>0</v>
      </c>
      <c r="AQ269" s="21"/>
      <c r="AR269" s="69">
        <v>0</v>
      </c>
      <c r="AS269" s="21"/>
      <c r="AT269" s="70">
        <f>IF($AL269,AR269/$AL269*100,0)</f>
        <v>0</v>
      </c>
      <c r="AU269" s="21"/>
      <c r="AV269" s="69">
        <v>0</v>
      </c>
      <c r="AW269" s="21"/>
      <c r="AX269" s="70">
        <f>IF($AL269,AV269/$AL269*100,0)</f>
        <v>0</v>
      </c>
      <c r="AY269" s="21"/>
      <c r="AZ269" s="69">
        <v>5421</v>
      </c>
      <c r="BA269" s="21"/>
      <c r="BB269" s="10">
        <v>25</v>
      </c>
      <c r="BC269" s="21"/>
      <c r="BD269" s="96">
        <v>5261</v>
      </c>
      <c r="BE269" s="21"/>
      <c r="BF269" s="96">
        <f>IF(E269,BD269,0)</f>
        <v>5261</v>
      </c>
      <c r="BG269" s="21"/>
      <c r="BH269" s="96">
        <f>IF(K269,BD269,0)</f>
        <v>5261</v>
      </c>
      <c r="BI269" s="21"/>
      <c r="BJ269" s="96">
        <f>IF(AF269,BD269,0)</f>
        <v>0</v>
      </c>
    </row>
    <row r="270" spans="1:62" ht="8.85" customHeight="1" x14ac:dyDescent="0.3">
      <c r="A270" s="41"/>
      <c r="D270" s="21"/>
      <c r="E270" s="21"/>
      <c r="F270" s="21"/>
      <c r="G270" s="21"/>
      <c r="H270" s="21"/>
      <c r="I270" s="21"/>
      <c r="J270" s="21"/>
      <c r="K270" s="27"/>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7"/>
      <c r="AM270" s="21"/>
      <c r="AN270" s="21"/>
      <c r="AO270" s="21"/>
      <c r="AP270" s="21"/>
      <c r="AQ270" s="21"/>
      <c r="AR270" s="21"/>
      <c r="AS270" s="21"/>
      <c r="AT270" s="21"/>
      <c r="AU270" s="21"/>
      <c r="AV270" s="21"/>
      <c r="AW270" s="21"/>
      <c r="AX270" s="21"/>
      <c r="AY270" s="21"/>
      <c r="AZ270" s="21"/>
      <c r="BA270" s="21"/>
      <c r="BB270" s="29"/>
      <c r="BC270" s="21"/>
      <c r="BD270" s="27"/>
      <c r="BE270" s="21"/>
      <c r="BF270" s="21"/>
      <c r="BG270" s="21"/>
      <c r="BH270" s="21"/>
      <c r="BI270" s="21"/>
      <c r="BJ270" s="21"/>
    </row>
    <row r="271" spans="1:62" ht="8.85" customHeight="1" x14ac:dyDescent="0.3">
      <c r="A271" s="10">
        <v>26</v>
      </c>
      <c r="B271" s="18"/>
      <c r="C271" s="10" t="s">
        <v>239</v>
      </c>
      <c r="D271" s="21"/>
      <c r="E271" s="69">
        <v>106997</v>
      </c>
      <c r="F271" s="21"/>
      <c r="G271" s="70">
        <f>(E271/$BD271)</f>
        <v>21.822761574546195</v>
      </c>
      <c r="H271" s="21"/>
      <c r="I271" s="70">
        <f>IF(G$287,G271/G$287*100,0)</f>
        <v>89.099708126704428</v>
      </c>
      <c r="J271" s="21"/>
      <c r="K271" s="69">
        <v>1217563</v>
      </c>
      <c r="L271" s="21"/>
      <c r="M271" s="70">
        <f>(K271/$BD271)</f>
        <v>248.33020599632877</v>
      </c>
      <c r="N271" s="21"/>
      <c r="O271" s="70">
        <f>IF(M$287,M271/M$287*100,0)</f>
        <v>126.1771624244906</v>
      </c>
      <c r="P271" s="21"/>
      <c r="Q271" s="69">
        <v>0</v>
      </c>
      <c r="R271" s="21"/>
      <c r="S271" s="69">
        <v>0</v>
      </c>
      <c r="T271" s="21"/>
      <c r="U271" s="69">
        <v>0</v>
      </c>
      <c r="V271" s="21"/>
      <c r="W271" s="69">
        <v>0</v>
      </c>
      <c r="X271" s="21"/>
      <c r="Y271" s="69">
        <v>0</v>
      </c>
      <c r="Z271" s="21"/>
      <c r="AA271" s="69">
        <v>0</v>
      </c>
      <c r="AB271" s="21"/>
      <c r="AC271" s="21"/>
      <c r="AD271" s="69">
        <v>0</v>
      </c>
      <c r="AE271" s="21"/>
      <c r="AF271" s="69">
        <v>0</v>
      </c>
      <c r="AG271" s="21"/>
      <c r="AH271" s="70">
        <f>(AF271/$BD271)</f>
        <v>0</v>
      </c>
      <c r="AI271" s="21"/>
      <c r="AJ271" s="70">
        <f>IF(AH$287,AH271/AH$287*100,0)</f>
        <v>0</v>
      </c>
      <c r="AK271" s="21"/>
      <c r="AL271" s="69">
        <f>(E271+K271+AF271)</f>
        <v>1324560</v>
      </c>
      <c r="AM271" s="21"/>
      <c r="AN271" s="69">
        <v>71961</v>
      </c>
      <c r="AO271" s="21"/>
      <c r="AP271" s="70">
        <f>IF($AL271,AN271/$AL271*100,0)</f>
        <v>5.4328229751766628</v>
      </c>
      <c r="AQ271" s="21"/>
      <c r="AR271" s="69">
        <v>0</v>
      </c>
      <c r="AS271" s="21"/>
      <c r="AT271" s="70">
        <f>IF($AL271,AR271/$AL271*100,0)</f>
        <v>0</v>
      </c>
      <c r="AU271" s="21"/>
      <c r="AV271" s="69">
        <v>0</v>
      </c>
      <c r="AW271" s="21"/>
      <c r="AX271" s="70">
        <f>IF($AL271,AV271/$AL271*100,0)</f>
        <v>0</v>
      </c>
      <c r="AY271" s="21"/>
      <c r="AZ271" s="69">
        <v>38365</v>
      </c>
      <c r="BA271" s="21"/>
      <c r="BB271" s="10">
        <v>26</v>
      </c>
      <c r="BC271" s="21"/>
      <c r="BD271" s="96">
        <v>4903</v>
      </c>
      <c r="BE271" s="21"/>
      <c r="BF271" s="96">
        <f>IF(E271,BD271,0)</f>
        <v>4903</v>
      </c>
      <c r="BG271" s="21"/>
      <c r="BH271" s="96">
        <f>IF(K271,BD271,0)</f>
        <v>4903</v>
      </c>
      <c r="BI271" s="21"/>
      <c r="BJ271" s="96">
        <f>IF(AF271,BD271,0)</f>
        <v>0</v>
      </c>
    </row>
    <row r="272" spans="1:62" ht="8.85" customHeight="1" x14ac:dyDescent="0.3">
      <c r="A272" s="10">
        <v>27</v>
      </c>
      <c r="B272" s="18"/>
      <c r="C272" s="10" t="s">
        <v>240</v>
      </c>
      <c r="D272" s="21"/>
      <c r="E272" s="69">
        <v>563231</v>
      </c>
      <c r="F272" s="21"/>
      <c r="G272" s="70">
        <f>(E272/$BD272)</f>
        <v>66.006211180124225</v>
      </c>
      <c r="H272" s="21"/>
      <c r="I272" s="70">
        <f>IF(G$287,G272/G$287*100,0)</f>
        <v>269.4954133375295</v>
      </c>
      <c r="J272" s="21"/>
      <c r="K272" s="69">
        <v>1175897</v>
      </c>
      <c r="L272" s="21"/>
      <c r="M272" s="70">
        <f>(K272/$BD272)</f>
        <v>137.80581272705965</v>
      </c>
      <c r="N272" s="21"/>
      <c r="O272" s="70">
        <f>IF(M$287,M272/M$287*100,0)</f>
        <v>70.019457946079243</v>
      </c>
      <c r="P272" s="21"/>
      <c r="Q272" s="69">
        <v>0</v>
      </c>
      <c r="R272" s="21"/>
      <c r="S272" s="69">
        <v>640423</v>
      </c>
      <c r="T272" s="21"/>
      <c r="U272" s="69">
        <v>0</v>
      </c>
      <c r="V272" s="21"/>
      <c r="W272" s="69">
        <v>0</v>
      </c>
      <c r="X272" s="21"/>
      <c r="Y272" s="69">
        <v>0</v>
      </c>
      <c r="Z272" s="21"/>
      <c r="AA272" s="69">
        <v>0</v>
      </c>
      <c r="AB272" s="21"/>
      <c r="AC272" s="21"/>
      <c r="AD272" s="69">
        <v>0</v>
      </c>
      <c r="AE272" s="21"/>
      <c r="AF272" s="69">
        <v>0</v>
      </c>
      <c r="AG272" s="21"/>
      <c r="AH272" s="70">
        <f>(AF272/$BD272)</f>
        <v>0</v>
      </c>
      <c r="AI272" s="21"/>
      <c r="AJ272" s="70">
        <f>IF(AH$287,AH272/AH$287*100,0)</f>
        <v>0</v>
      </c>
      <c r="AK272" s="21"/>
      <c r="AL272" s="69">
        <f>(E272+K272+AF272)</f>
        <v>1739128</v>
      </c>
      <c r="AM272" s="21"/>
      <c r="AN272" s="69">
        <v>0</v>
      </c>
      <c r="AO272" s="21"/>
      <c r="AP272" s="70">
        <f>IF($AL272,AN272/$AL272*100,0)</f>
        <v>0</v>
      </c>
      <c r="AQ272" s="21"/>
      <c r="AR272" s="69">
        <v>0</v>
      </c>
      <c r="AS272" s="21"/>
      <c r="AT272" s="70">
        <f>IF($AL272,AR272/$AL272*100,0)</f>
        <v>0</v>
      </c>
      <c r="AU272" s="21"/>
      <c r="AV272" s="69">
        <v>0</v>
      </c>
      <c r="AW272" s="21"/>
      <c r="AX272" s="70">
        <f>IF($AL272,AV272/$AL272*100,0)</f>
        <v>0</v>
      </c>
      <c r="AY272" s="21"/>
      <c r="AZ272" s="69">
        <v>0</v>
      </c>
      <c r="BA272" s="21"/>
      <c r="BB272" s="10">
        <v>27</v>
      </c>
      <c r="BC272" s="21"/>
      <c r="BD272" s="96">
        <v>8533</v>
      </c>
      <c r="BE272" s="21"/>
      <c r="BF272" s="96">
        <f>IF(E272,BD272,0)</f>
        <v>8533</v>
      </c>
      <c r="BG272" s="21"/>
      <c r="BH272" s="96">
        <f>IF(K272,BD272,0)</f>
        <v>8533</v>
      </c>
      <c r="BI272" s="21"/>
      <c r="BJ272" s="96">
        <f>IF(AF272,BD272,0)</f>
        <v>0</v>
      </c>
    </row>
    <row r="273" spans="1:62" ht="8.85" customHeight="1" x14ac:dyDescent="0.3">
      <c r="A273" s="10">
        <v>28</v>
      </c>
      <c r="B273" s="18"/>
      <c r="C273" s="10" t="s">
        <v>241</v>
      </c>
      <c r="D273" s="21"/>
      <c r="E273" s="69">
        <v>224181</v>
      </c>
      <c r="F273" s="21"/>
      <c r="G273" s="70">
        <f>(E273/$BD273)</f>
        <v>28.142229475269897</v>
      </c>
      <c r="H273" s="21"/>
      <c r="I273" s="70">
        <f>IF(G$287,G273/G$287*100,0)</f>
        <v>114.90133472410578</v>
      </c>
      <c r="J273" s="21"/>
      <c r="K273" s="69">
        <v>617335</v>
      </c>
      <c r="L273" s="21"/>
      <c r="M273" s="70">
        <f>(K273/$BD273)</f>
        <v>77.496233994476526</v>
      </c>
      <c r="N273" s="21"/>
      <c r="O273" s="70">
        <f>IF(M$287,M273/M$287*100,0)</f>
        <v>39.376018977538124</v>
      </c>
      <c r="P273" s="21"/>
      <c r="Q273" s="69">
        <v>0</v>
      </c>
      <c r="R273" s="21"/>
      <c r="S273" s="69">
        <v>0</v>
      </c>
      <c r="T273" s="21"/>
      <c r="U273" s="69">
        <v>0</v>
      </c>
      <c r="V273" s="21"/>
      <c r="W273" s="69">
        <v>0</v>
      </c>
      <c r="X273" s="21"/>
      <c r="Y273" s="69">
        <v>0</v>
      </c>
      <c r="Z273" s="21"/>
      <c r="AA273" s="69">
        <v>0</v>
      </c>
      <c r="AB273" s="21"/>
      <c r="AC273" s="21"/>
      <c r="AD273" s="69">
        <v>0</v>
      </c>
      <c r="AE273" s="21"/>
      <c r="AF273" s="69">
        <v>0</v>
      </c>
      <c r="AG273" s="21"/>
      <c r="AH273" s="70">
        <f>(AF273/$BD273)</f>
        <v>0</v>
      </c>
      <c r="AI273" s="21"/>
      <c r="AJ273" s="70">
        <f>IF(AH$287,AH273/AH$287*100,0)</f>
        <v>0</v>
      </c>
      <c r="AK273" s="21"/>
      <c r="AL273" s="69">
        <f>(E273+K273+AF273)</f>
        <v>841516</v>
      </c>
      <c r="AM273" s="21"/>
      <c r="AN273" s="69">
        <v>0</v>
      </c>
      <c r="AO273" s="21"/>
      <c r="AP273" s="70">
        <f>IF($AL273,AN273/$AL273*100,0)</f>
        <v>0</v>
      </c>
      <c r="AQ273" s="21"/>
      <c r="AR273" s="69">
        <v>0</v>
      </c>
      <c r="AS273" s="21"/>
      <c r="AT273" s="70">
        <f>IF($AL273,AR273/$AL273*100,0)</f>
        <v>0</v>
      </c>
      <c r="AU273" s="21"/>
      <c r="AV273" s="69">
        <v>0</v>
      </c>
      <c r="AW273" s="21"/>
      <c r="AX273" s="70">
        <f>IF($AL273,AV273/$AL273*100,0)</f>
        <v>0</v>
      </c>
      <c r="AY273" s="21"/>
      <c r="AZ273" s="69">
        <v>0</v>
      </c>
      <c r="BA273" s="21"/>
      <c r="BB273" s="10">
        <v>28</v>
      </c>
      <c r="BC273" s="21"/>
      <c r="BD273" s="96">
        <v>7966</v>
      </c>
      <c r="BE273" s="21"/>
      <c r="BF273" s="96">
        <f>IF(E273,BD273,0)</f>
        <v>7966</v>
      </c>
      <c r="BG273" s="21"/>
      <c r="BH273" s="96">
        <f>IF(K273,BD273,0)</f>
        <v>7966</v>
      </c>
      <c r="BI273" s="21"/>
      <c r="BJ273" s="96">
        <f>IF(AF273,BD273,0)</f>
        <v>0</v>
      </c>
    </row>
    <row r="274" spans="1:62" ht="8.85" customHeight="1" x14ac:dyDescent="0.3">
      <c r="A274" s="10">
        <v>29</v>
      </c>
      <c r="B274" s="18"/>
      <c r="C274" s="10" t="s">
        <v>242</v>
      </c>
      <c r="D274" s="21"/>
      <c r="E274" s="69">
        <v>64766</v>
      </c>
      <c r="F274" s="21"/>
      <c r="G274" s="70">
        <f>(E274/$BD274)</f>
        <v>13.809381663113006</v>
      </c>
      <c r="H274" s="21"/>
      <c r="I274" s="70">
        <f>IF(G$287,G274/G$287*100,0)</f>
        <v>56.382042730502569</v>
      </c>
      <c r="J274" s="21"/>
      <c r="K274" s="69">
        <v>1537498</v>
      </c>
      <c r="L274" s="21"/>
      <c r="M274" s="70">
        <f>(K274/$BD274)</f>
        <v>327.82473347547972</v>
      </c>
      <c r="N274" s="21"/>
      <c r="O274" s="70">
        <f>IF(M$287,M274/M$287*100,0)</f>
        <v>166.5685190270911</v>
      </c>
      <c r="P274" s="21"/>
      <c r="Q274" s="69">
        <v>0</v>
      </c>
      <c r="R274" s="21"/>
      <c r="S274" s="69">
        <v>0</v>
      </c>
      <c r="T274" s="21"/>
      <c r="U274" s="69">
        <v>0</v>
      </c>
      <c r="V274" s="21"/>
      <c r="W274" s="69">
        <v>0</v>
      </c>
      <c r="X274" s="21"/>
      <c r="Y274" s="69">
        <v>0</v>
      </c>
      <c r="Z274" s="21"/>
      <c r="AA274" s="69">
        <v>0</v>
      </c>
      <c r="AB274" s="21"/>
      <c r="AC274" s="21"/>
      <c r="AD274" s="69">
        <v>0</v>
      </c>
      <c r="AE274" s="21"/>
      <c r="AF274" s="69">
        <v>0</v>
      </c>
      <c r="AG274" s="21"/>
      <c r="AH274" s="70">
        <f>(AF274/$BD274)</f>
        <v>0</v>
      </c>
      <c r="AI274" s="21"/>
      <c r="AJ274" s="70">
        <f>IF(AH$287,AH274/AH$287*100,0)</f>
        <v>0</v>
      </c>
      <c r="AK274" s="21"/>
      <c r="AL274" s="69">
        <f>(E274+K274+AF274)</f>
        <v>1602264</v>
      </c>
      <c r="AM274" s="21"/>
      <c r="AN274" s="69">
        <v>52967</v>
      </c>
      <c r="AO274" s="21"/>
      <c r="AP274" s="70">
        <f>IF($AL274,AN274/$AL274*100,0)</f>
        <v>3.3057598498125151</v>
      </c>
      <c r="AQ274" s="21"/>
      <c r="AR274" s="69">
        <v>586665</v>
      </c>
      <c r="AS274" s="21"/>
      <c r="AT274" s="70">
        <f>IF($AL274,AR274/$AL274*100,0)</f>
        <v>36.614752625035571</v>
      </c>
      <c r="AU274" s="21"/>
      <c r="AV274" s="69">
        <v>0</v>
      </c>
      <c r="AW274" s="21"/>
      <c r="AX274" s="70">
        <f>IF($AL274,AV274/$AL274*100,0)</f>
        <v>0</v>
      </c>
      <c r="AY274" s="21"/>
      <c r="AZ274" s="69">
        <v>0</v>
      </c>
      <c r="BA274" s="21"/>
      <c r="BB274" s="10">
        <v>29</v>
      </c>
      <c r="BC274" s="21"/>
      <c r="BD274" s="96">
        <v>4690</v>
      </c>
      <c r="BE274" s="21"/>
      <c r="BF274" s="96">
        <f>IF(E274,BD274,0)</f>
        <v>4690</v>
      </c>
      <c r="BG274" s="21"/>
      <c r="BH274" s="96">
        <f>IF(K274,BD274,0)</f>
        <v>4690</v>
      </c>
      <c r="BI274" s="21"/>
      <c r="BJ274" s="96">
        <f>IF(AF274,BD274,0)</f>
        <v>0</v>
      </c>
    </row>
    <row r="275" spans="1:62" ht="8.85" customHeight="1" x14ac:dyDescent="0.3">
      <c r="A275" s="10">
        <v>30</v>
      </c>
      <c r="B275" s="18"/>
      <c r="C275" s="10" t="s">
        <v>243</v>
      </c>
      <c r="D275" s="21"/>
      <c r="E275" s="69">
        <v>36758</v>
      </c>
      <c r="F275" s="21"/>
      <c r="G275" s="70">
        <f>(E275/$BD275)</f>
        <v>5.1896089227728366</v>
      </c>
      <c r="H275" s="21"/>
      <c r="I275" s="70">
        <f>IF(G$287,G275/G$287*100,0)</f>
        <v>21.188548421393648</v>
      </c>
      <c r="J275" s="21"/>
      <c r="K275" s="69">
        <v>708848</v>
      </c>
      <c r="L275" s="21"/>
      <c r="M275" s="70">
        <f>(K275/$BD275)</f>
        <v>100.07736834674573</v>
      </c>
      <c r="N275" s="21"/>
      <c r="O275" s="70">
        <f>IF(M$287,M275/M$287*100,0)</f>
        <v>50.84954651505258</v>
      </c>
      <c r="P275" s="21"/>
      <c r="Q275" s="69">
        <v>0</v>
      </c>
      <c r="R275" s="21"/>
      <c r="S275" s="69">
        <v>0</v>
      </c>
      <c r="T275" s="21"/>
      <c r="U275" s="69">
        <v>0</v>
      </c>
      <c r="V275" s="21"/>
      <c r="W275" s="69">
        <v>0</v>
      </c>
      <c r="X275" s="21"/>
      <c r="Y275" s="69">
        <v>0</v>
      </c>
      <c r="Z275" s="21"/>
      <c r="AA275" s="69">
        <v>0</v>
      </c>
      <c r="AB275" s="21"/>
      <c r="AC275" s="21"/>
      <c r="AD275" s="69">
        <v>0</v>
      </c>
      <c r="AE275" s="21"/>
      <c r="AF275" s="69">
        <v>0</v>
      </c>
      <c r="AG275" s="21"/>
      <c r="AH275" s="70">
        <f>(AF275/$BD275)</f>
        <v>0</v>
      </c>
      <c r="AI275" s="21"/>
      <c r="AJ275" s="70">
        <f>IF(AH$287,AH275/AH$287*100,0)</f>
        <v>0</v>
      </c>
      <c r="AK275" s="21"/>
      <c r="AL275" s="69">
        <f>(E275+K275+AF275)</f>
        <v>745606</v>
      </c>
      <c r="AM275" s="21"/>
      <c r="AN275" s="69">
        <v>0</v>
      </c>
      <c r="AO275" s="21"/>
      <c r="AP275" s="70">
        <f>IF($AL275,AN275/$AL275*100,0)</f>
        <v>0</v>
      </c>
      <c r="AQ275" s="21"/>
      <c r="AR275" s="69">
        <v>0</v>
      </c>
      <c r="AS275" s="21"/>
      <c r="AT275" s="70">
        <f>IF($AL275,AR275/$AL275*100,0)</f>
        <v>0</v>
      </c>
      <c r="AU275" s="21"/>
      <c r="AV275" s="69">
        <v>0</v>
      </c>
      <c r="AW275" s="21"/>
      <c r="AX275" s="70">
        <f>IF($AL275,AV275/$AL275*100,0)</f>
        <v>0</v>
      </c>
      <c r="AY275" s="21"/>
      <c r="AZ275" s="69">
        <v>27497</v>
      </c>
      <c r="BA275" s="21"/>
      <c r="BB275" s="10">
        <v>30</v>
      </c>
      <c r="BC275" s="21"/>
      <c r="BD275" s="96">
        <v>7083</v>
      </c>
      <c r="BE275" s="21"/>
      <c r="BF275" s="96">
        <f>IF(E275,BD275,0)</f>
        <v>7083</v>
      </c>
      <c r="BG275" s="21"/>
      <c r="BH275" s="96">
        <f>IF(K275,BD275,0)</f>
        <v>7083</v>
      </c>
      <c r="BI275" s="21"/>
      <c r="BJ275" s="96">
        <f>IF(AF275,BD275,0)</f>
        <v>0</v>
      </c>
    </row>
    <row r="276" spans="1:62"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9"/>
      <c r="BC276" s="21"/>
      <c r="BD276" s="27"/>
      <c r="BE276" s="21"/>
      <c r="BF276" s="21"/>
      <c r="BG276" s="21"/>
      <c r="BH276" s="21"/>
      <c r="BI276" s="21"/>
      <c r="BJ276" s="21"/>
    </row>
    <row r="277" spans="1:62" ht="8.85" customHeight="1" x14ac:dyDescent="0.3">
      <c r="A277" s="10">
        <v>31</v>
      </c>
      <c r="B277" s="18"/>
      <c r="C277" s="10" t="s">
        <v>210</v>
      </c>
      <c r="D277" s="21"/>
      <c r="E277" s="69">
        <v>28792</v>
      </c>
      <c r="F277" s="21"/>
      <c r="G277" s="70">
        <f t="shared" ref="G277:G285" si="0">(E277/$BD277)</f>
        <v>6.4181899242086491</v>
      </c>
      <c r="H277" s="21"/>
      <c r="I277" s="70">
        <f t="shared" ref="I277:I285" si="1">IF(G$287,G277/G$287*100,0)</f>
        <v>26.204696733513099</v>
      </c>
      <c r="J277" s="21"/>
      <c r="K277" s="69">
        <v>761244</v>
      </c>
      <c r="L277" s="21"/>
      <c r="M277" s="70">
        <f t="shared" ref="M277:M285" si="2">(K277/$BD277)</f>
        <v>169.69326794471689</v>
      </c>
      <c r="N277" s="21"/>
      <c r="O277" s="70">
        <f t="shared" ref="O277:O285" si="3">IF(M$287,M277/M$287*100,0)</f>
        <v>86.221549029438989</v>
      </c>
      <c r="P277" s="21"/>
      <c r="Q277" s="69">
        <v>0</v>
      </c>
      <c r="R277" s="21"/>
      <c r="S277" s="69">
        <v>0</v>
      </c>
      <c r="T277" s="21"/>
      <c r="U277" s="69">
        <v>0</v>
      </c>
      <c r="V277" s="21"/>
      <c r="W277" s="69">
        <v>0</v>
      </c>
      <c r="X277" s="21"/>
      <c r="Y277" s="69">
        <v>0</v>
      </c>
      <c r="Z277" s="21"/>
      <c r="AA277" s="69">
        <v>0</v>
      </c>
      <c r="AB277" s="21"/>
      <c r="AC277" s="21"/>
      <c r="AD277" s="69">
        <v>0</v>
      </c>
      <c r="AE277" s="21"/>
      <c r="AF277" s="69">
        <v>0</v>
      </c>
      <c r="AG277" s="21"/>
      <c r="AH277" s="70">
        <f t="shared" ref="AH277:AH285" si="4">(AF277/$BD277)</f>
        <v>0</v>
      </c>
      <c r="AI277" s="21"/>
      <c r="AJ277" s="70">
        <f t="shared" ref="AJ277:AJ285" si="5">IF(AH$287,AH277/AH$287*100,0)</f>
        <v>0</v>
      </c>
      <c r="AK277" s="21"/>
      <c r="AL277" s="69">
        <f t="shared" ref="AL277:AL285" si="6">(E277+K277+AF277)</f>
        <v>790036</v>
      </c>
      <c r="AM277" s="21"/>
      <c r="AN277" s="69">
        <v>0</v>
      </c>
      <c r="AO277" s="21"/>
      <c r="AP277" s="70">
        <f t="shared" ref="AP277:AP285" si="7">IF($AL277,AN277/$AL277*100,0)</f>
        <v>0</v>
      </c>
      <c r="AQ277" s="21"/>
      <c r="AR277" s="69">
        <v>0</v>
      </c>
      <c r="AS277" s="21"/>
      <c r="AT277" s="70">
        <f t="shared" ref="AT277:AT285" si="8">IF($AL277,AR277/$AL277*100,0)</f>
        <v>0</v>
      </c>
      <c r="AU277" s="21"/>
      <c r="AV277" s="69">
        <v>0</v>
      </c>
      <c r="AW277" s="21"/>
      <c r="AX277" s="70">
        <f t="shared" ref="AX277:AX285" si="9">IF($AL277,AV277/$AL277*100,0)</f>
        <v>0</v>
      </c>
      <c r="AY277" s="21"/>
      <c r="AZ277" s="69">
        <v>0</v>
      </c>
      <c r="BA277" s="21"/>
      <c r="BB277" s="10">
        <v>31</v>
      </c>
      <c r="BC277" s="21"/>
      <c r="BD277" s="96">
        <v>4486</v>
      </c>
      <c r="BE277" s="21"/>
      <c r="BF277" s="96">
        <f>IF(E277,BD277,0)</f>
        <v>4486</v>
      </c>
      <c r="BG277" s="21"/>
      <c r="BH277" s="96">
        <f>IF(K277,BD277,0)</f>
        <v>4486</v>
      </c>
      <c r="BI277" s="21"/>
      <c r="BJ277" s="96">
        <f>IF(AF277,BD277,0)</f>
        <v>0</v>
      </c>
    </row>
    <row r="278" spans="1:62" ht="8.85" customHeight="1" x14ac:dyDescent="0.3">
      <c r="A278" s="10">
        <v>32</v>
      </c>
      <c r="B278" s="18"/>
      <c r="C278" s="10" t="s">
        <v>244</v>
      </c>
      <c r="D278" s="21"/>
      <c r="E278" s="69">
        <v>669822</v>
      </c>
      <c r="F278" s="21"/>
      <c r="G278" s="70">
        <f t="shared" si="0"/>
        <v>40.661810234929888</v>
      </c>
      <c r="H278" s="21"/>
      <c r="I278" s="70">
        <f t="shared" si="1"/>
        <v>166.01727565320914</v>
      </c>
      <c r="J278" s="21"/>
      <c r="K278" s="69">
        <v>4547163</v>
      </c>
      <c r="L278" s="21"/>
      <c r="M278" s="70">
        <f t="shared" si="2"/>
        <v>276.03733381897649</v>
      </c>
      <c r="N278" s="21"/>
      <c r="O278" s="70">
        <f t="shared" si="3"/>
        <v>140.25521931478298</v>
      </c>
      <c r="P278" s="21"/>
      <c r="Q278" s="69">
        <v>0</v>
      </c>
      <c r="R278" s="21"/>
      <c r="S278" s="69">
        <v>0</v>
      </c>
      <c r="T278" s="21"/>
      <c r="U278" s="69">
        <v>0</v>
      </c>
      <c r="V278" s="21"/>
      <c r="W278" s="69">
        <v>0</v>
      </c>
      <c r="X278" s="21"/>
      <c r="Y278" s="69">
        <v>0</v>
      </c>
      <c r="Z278" s="21"/>
      <c r="AA278" s="69">
        <v>0</v>
      </c>
      <c r="AB278" s="21"/>
      <c r="AC278" s="21"/>
      <c r="AD278" s="69">
        <v>0</v>
      </c>
      <c r="AE278" s="21"/>
      <c r="AF278" s="69">
        <v>0</v>
      </c>
      <c r="AG278" s="21"/>
      <c r="AH278" s="70">
        <f t="shared" si="4"/>
        <v>0</v>
      </c>
      <c r="AI278" s="21"/>
      <c r="AJ278" s="70">
        <f t="shared" si="5"/>
        <v>0</v>
      </c>
      <c r="AK278" s="21"/>
      <c r="AL278" s="69">
        <f t="shared" si="6"/>
        <v>5216985</v>
      </c>
      <c r="AM278" s="21"/>
      <c r="AN278" s="69">
        <v>0</v>
      </c>
      <c r="AO278" s="21"/>
      <c r="AP278" s="70">
        <f t="shared" si="7"/>
        <v>0</v>
      </c>
      <c r="AQ278" s="21"/>
      <c r="AR278" s="69">
        <v>0</v>
      </c>
      <c r="AS278" s="21"/>
      <c r="AT278" s="70">
        <f t="shared" si="8"/>
        <v>0</v>
      </c>
      <c r="AU278" s="21"/>
      <c r="AV278" s="69">
        <v>0</v>
      </c>
      <c r="AW278" s="21"/>
      <c r="AX278" s="70">
        <f t="shared" si="9"/>
        <v>0</v>
      </c>
      <c r="AY278" s="21"/>
      <c r="AZ278" s="69">
        <v>112980</v>
      </c>
      <c r="BA278" s="21"/>
      <c r="BB278" s="10">
        <v>32</v>
      </c>
      <c r="BC278" s="21"/>
      <c r="BD278" s="96">
        <v>16473</v>
      </c>
      <c r="BE278" s="21"/>
      <c r="BF278" s="96">
        <f>IF(E278,BD278,0)</f>
        <v>16473</v>
      </c>
      <c r="BG278" s="21"/>
      <c r="BH278" s="96">
        <f>IF(K278,BD278,0)</f>
        <v>16473</v>
      </c>
      <c r="BI278" s="21"/>
      <c r="BJ278" s="96">
        <f>IF(AF278,BD278,0)</f>
        <v>0</v>
      </c>
    </row>
    <row r="279" spans="1:62" ht="8.85" customHeight="1" x14ac:dyDescent="0.3">
      <c r="A279" s="10">
        <v>33</v>
      </c>
      <c r="B279" s="18"/>
      <c r="C279" s="10" t="s">
        <v>245</v>
      </c>
      <c r="D279" s="21"/>
      <c r="E279" s="69">
        <v>121778</v>
      </c>
      <c r="F279" s="21"/>
      <c r="G279" s="70">
        <f t="shared" si="0"/>
        <v>15.110807792530091</v>
      </c>
      <c r="H279" s="21"/>
      <c r="I279" s="70">
        <f t="shared" si="1"/>
        <v>61.695608929877601</v>
      </c>
      <c r="J279" s="21"/>
      <c r="K279" s="69">
        <v>1608161</v>
      </c>
      <c r="L279" s="21"/>
      <c r="M279" s="70">
        <f t="shared" si="2"/>
        <v>199.54845514331802</v>
      </c>
      <c r="N279" s="21"/>
      <c r="O279" s="70">
        <f t="shared" si="3"/>
        <v>101.39103994681517</v>
      </c>
      <c r="P279" s="21"/>
      <c r="Q279" s="69">
        <v>0</v>
      </c>
      <c r="R279" s="21"/>
      <c r="S279" s="69">
        <v>0</v>
      </c>
      <c r="T279" s="21"/>
      <c r="U279" s="69">
        <v>0</v>
      </c>
      <c r="V279" s="21"/>
      <c r="W279" s="69">
        <v>0</v>
      </c>
      <c r="X279" s="21"/>
      <c r="Y279" s="69">
        <v>0</v>
      </c>
      <c r="Z279" s="21"/>
      <c r="AA279" s="69">
        <v>0</v>
      </c>
      <c r="AB279" s="21"/>
      <c r="AC279" s="21"/>
      <c r="AD279" s="69">
        <v>0</v>
      </c>
      <c r="AE279" s="21"/>
      <c r="AF279" s="69">
        <v>0</v>
      </c>
      <c r="AG279" s="21"/>
      <c r="AH279" s="70">
        <f t="shared" si="4"/>
        <v>0</v>
      </c>
      <c r="AI279" s="21"/>
      <c r="AJ279" s="70">
        <f t="shared" si="5"/>
        <v>0</v>
      </c>
      <c r="AK279" s="21"/>
      <c r="AL279" s="69">
        <f t="shared" si="6"/>
        <v>1729939</v>
      </c>
      <c r="AM279" s="21"/>
      <c r="AN279" s="69">
        <v>0</v>
      </c>
      <c r="AO279" s="21"/>
      <c r="AP279" s="70">
        <f t="shared" si="7"/>
        <v>0</v>
      </c>
      <c r="AQ279" s="21"/>
      <c r="AR279" s="69">
        <v>0</v>
      </c>
      <c r="AS279" s="21"/>
      <c r="AT279" s="70">
        <f t="shared" si="8"/>
        <v>0</v>
      </c>
      <c r="AU279" s="21"/>
      <c r="AV279" s="69">
        <v>0</v>
      </c>
      <c r="AW279" s="21"/>
      <c r="AX279" s="70">
        <f t="shared" si="9"/>
        <v>0</v>
      </c>
      <c r="AY279" s="21"/>
      <c r="AZ279" s="69">
        <v>0</v>
      </c>
      <c r="BA279" s="21"/>
      <c r="BB279" s="10">
        <v>33</v>
      </c>
      <c r="BC279" s="21"/>
      <c r="BD279" s="96">
        <v>8059</v>
      </c>
      <c r="BE279" s="21"/>
      <c r="BF279" s="96">
        <f>IF(E279,BD279,0)</f>
        <v>8059</v>
      </c>
      <c r="BG279" s="21"/>
      <c r="BH279" s="96">
        <f>IF(K279,BD279,0)</f>
        <v>8059</v>
      </c>
      <c r="BI279" s="21"/>
      <c r="BJ279" s="96">
        <f>IF(AF279,BD279,0)</f>
        <v>0</v>
      </c>
    </row>
    <row r="280" spans="1:62" ht="8.85" customHeight="1" x14ac:dyDescent="0.3">
      <c r="A280" s="10">
        <v>34</v>
      </c>
      <c r="B280" s="18"/>
      <c r="C280" s="10" t="s">
        <v>246</v>
      </c>
      <c r="D280" s="21"/>
      <c r="E280" s="69">
        <v>212551</v>
      </c>
      <c r="F280" s="21"/>
      <c r="G280" s="70">
        <f t="shared" si="0"/>
        <v>21.134632594212984</v>
      </c>
      <c r="H280" s="21"/>
      <c r="I280" s="70">
        <f t="shared" si="1"/>
        <v>86.290160348263342</v>
      </c>
      <c r="J280" s="21"/>
      <c r="K280" s="69">
        <v>1491599</v>
      </c>
      <c r="L280" s="21"/>
      <c r="M280" s="70">
        <f t="shared" si="2"/>
        <v>148.31450730834246</v>
      </c>
      <c r="N280" s="21"/>
      <c r="O280" s="70">
        <f t="shared" si="3"/>
        <v>75.358950408270843</v>
      </c>
      <c r="P280" s="21"/>
      <c r="Q280" s="69">
        <v>0</v>
      </c>
      <c r="R280" s="21"/>
      <c r="S280" s="69">
        <v>0</v>
      </c>
      <c r="T280" s="21"/>
      <c r="U280" s="69">
        <v>0</v>
      </c>
      <c r="V280" s="21"/>
      <c r="W280" s="69">
        <v>0</v>
      </c>
      <c r="X280" s="21"/>
      <c r="Y280" s="69">
        <v>0</v>
      </c>
      <c r="Z280" s="21"/>
      <c r="AA280" s="69">
        <v>0</v>
      </c>
      <c r="AB280" s="21"/>
      <c r="AC280" s="21"/>
      <c r="AD280" s="69">
        <v>0</v>
      </c>
      <c r="AE280" s="21"/>
      <c r="AF280" s="69">
        <v>0</v>
      </c>
      <c r="AG280" s="21"/>
      <c r="AH280" s="70">
        <f t="shared" si="4"/>
        <v>0</v>
      </c>
      <c r="AI280" s="21"/>
      <c r="AJ280" s="70">
        <f t="shared" si="5"/>
        <v>0</v>
      </c>
      <c r="AK280" s="21"/>
      <c r="AL280" s="69">
        <f t="shared" si="6"/>
        <v>1704150</v>
      </c>
      <c r="AM280" s="21"/>
      <c r="AN280" s="69">
        <v>0</v>
      </c>
      <c r="AO280" s="21"/>
      <c r="AP280" s="70">
        <f t="shared" si="7"/>
        <v>0</v>
      </c>
      <c r="AQ280" s="21"/>
      <c r="AR280" s="69">
        <v>0</v>
      </c>
      <c r="AS280" s="21"/>
      <c r="AT280" s="70">
        <f t="shared" si="8"/>
        <v>0</v>
      </c>
      <c r="AU280" s="21"/>
      <c r="AV280" s="69">
        <v>0</v>
      </c>
      <c r="AW280" s="21"/>
      <c r="AX280" s="70">
        <f t="shared" si="9"/>
        <v>0</v>
      </c>
      <c r="AY280" s="21"/>
      <c r="AZ280" s="69">
        <v>0</v>
      </c>
      <c r="BA280" s="21"/>
      <c r="BB280" s="10">
        <v>34</v>
      </c>
      <c r="BC280" s="21"/>
      <c r="BD280" s="96">
        <v>10057</v>
      </c>
      <c r="BE280" s="21"/>
      <c r="BF280" s="96">
        <f>IF(E280,BD280,0)</f>
        <v>10057</v>
      </c>
      <c r="BG280" s="21"/>
      <c r="BH280" s="96">
        <f>IF(K280,BD280,0)</f>
        <v>10057</v>
      </c>
      <c r="BI280" s="21"/>
      <c r="BJ280" s="96">
        <f>IF(AF280,BD280,0)</f>
        <v>0</v>
      </c>
    </row>
    <row r="281" spans="1:62" ht="8.85" customHeight="1" x14ac:dyDescent="0.3">
      <c r="A281" s="10">
        <v>35</v>
      </c>
      <c r="B281" s="18"/>
      <c r="C281" s="10" t="s">
        <v>247</v>
      </c>
      <c r="D281" s="21"/>
      <c r="E281" s="69">
        <v>389460</v>
      </c>
      <c r="F281" s="21"/>
      <c r="G281" s="70">
        <f t="shared" si="0"/>
        <v>114.07732864674868</v>
      </c>
      <c r="H281" s="21"/>
      <c r="I281" s="70">
        <f t="shared" si="1"/>
        <v>465.76399836375026</v>
      </c>
      <c r="J281" s="21"/>
      <c r="K281" s="69">
        <v>504338</v>
      </c>
      <c r="L281" s="21"/>
      <c r="M281" s="70">
        <f t="shared" si="2"/>
        <v>147.72642062097248</v>
      </c>
      <c r="N281" s="21"/>
      <c r="O281" s="70">
        <f t="shared" si="3"/>
        <v>75.060142177615802</v>
      </c>
      <c r="P281" s="21"/>
      <c r="Q281" s="69">
        <v>0</v>
      </c>
      <c r="R281" s="21"/>
      <c r="S281" s="69">
        <v>258433</v>
      </c>
      <c r="T281" s="21"/>
      <c r="U281" s="69">
        <v>0</v>
      </c>
      <c r="V281" s="21"/>
      <c r="W281" s="69">
        <v>0</v>
      </c>
      <c r="X281" s="21"/>
      <c r="Y281" s="69">
        <v>0</v>
      </c>
      <c r="Z281" s="21"/>
      <c r="AA281" s="69">
        <v>0</v>
      </c>
      <c r="AB281" s="21"/>
      <c r="AC281" s="21"/>
      <c r="AD281" s="69">
        <v>0</v>
      </c>
      <c r="AE281" s="21"/>
      <c r="AF281" s="69">
        <v>0</v>
      </c>
      <c r="AG281" s="21"/>
      <c r="AH281" s="70">
        <f t="shared" si="4"/>
        <v>0</v>
      </c>
      <c r="AI281" s="21"/>
      <c r="AJ281" s="70">
        <f t="shared" si="5"/>
        <v>0</v>
      </c>
      <c r="AK281" s="21"/>
      <c r="AL281" s="69">
        <f t="shared" si="6"/>
        <v>893798</v>
      </c>
      <c r="AM281" s="21"/>
      <c r="AN281" s="69">
        <v>93</v>
      </c>
      <c r="AO281" s="21"/>
      <c r="AP281" s="70">
        <f t="shared" si="7"/>
        <v>1.0405035589697001E-2</v>
      </c>
      <c r="AQ281" s="21"/>
      <c r="AR281" s="69">
        <v>0</v>
      </c>
      <c r="AS281" s="21"/>
      <c r="AT281" s="70">
        <f t="shared" si="8"/>
        <v>0</v>
      </c>
      <c r="AU281" s="21"/>
      <c r="AV281" s="69">
        <v>0</v>
      </c>
      <c r="AW281" s="21"/>
      <c r="AX281" s="70">
        <f t="shared" si="9"/>
        <v>0</v>
      </c>
      <c r="AY281" s="21"/>
      <c r="AZ281" s="69">
        <v>0</v>
      </c>
      <c r="BA281" s="21"/>
      <c r="BB281" s="10">
        <v>35</v>
      </c>
      <c r="BC281" s="21"/>
      <c r="BD281" s="96">
        <v>3414</v>
      </c>
      <c r="BE281" s="21"/>
      <c r="BF281" s="96">
        <f>IF(E281,BD281,0)</f>
        <v>3414</v>
      </c>
      <c r="BG281" s="21"/>
      <c r="BH281" s="96">
        <f>IF(K281,BD281,0)</f>
        <v>3414</v>
      </c>
      <c r="BI281" s="21"/>
      <c r="BJ281" s="96">
        <f>IF(AF281,BD281,0)</f>
        <v>0</v>
      </c>
    </row>
    <row r="282" spans="1:62" ht="8.85" customHeight="1" x14ac:dyDescent="0.3">
      <c r="B282" s="18"/>
      <c r="D282" s="21"/>
      <c r="E282" s="69"/>
      <c r="F282" s="21"/>
      <c r="G282" s="70"/>
      <c r="H282" s="21"/>
      <c r="I282" s="70"/>
      <c r="J282" s="21"/>
      <c r="K282" s="69"/>
      <c r="L282" s="21"/>
      <c r="M282" s="70"/>
      <c r="N282" s="21"/>
      <c r="O282" s="70"/>
      <c r="P282" s="21"/>
      <c r="Q282" s="69"/>
      <c r="R282" s="21"/>
      <c r="S282" s="69"/>
      <c r="T282" s="21"/>
      <c r="U282" s="69"/>
      <c r="V282" s="21"/>
      <c r="W282" s="69"/>
      <c r="X282" s="21"/>
      <c r="Y282" s="69"/>
      <c r="Z282" s="21"/>
      <c r="AA282" s="69"/>
      <c r="AB282" s="21"/>
      <c r="AC282" s="21"/>
      <c r="AD282" s="69"/>
      <c r="AE282" s="21"/>
      <c r="AF282" s="69"/>
      <c r="AG282" s="21"/>
      <c r="AH282" s="70"/>
      <c r="AI282" s="21"/>
      <c r="AJ282" s="70"/>
      <c r="AK282" s="21"/>
      <c r="AL282" s="69"/>
      <c r="AM282" s="21"/>
      <c r="AN282" s="69"/>
      <c r="AO282" s="21"/>
      <c r="AP282" s="70"/>
      <c r="AQ282" s="21"/>
      <c r="AR282" s="69"/>
      <c r="AS282" s="21"/>
      <c r="AT282" s="70"/>
      <c r="AU282" s="21"/>
      <c r="AV282" s="69"/>
      <c r="AW282" s="21"/>
      <c r="AX282" s="70"/>
      <c r="AY282" s="21"/>
      <c r="AZ282" s="69"/>
      <c r="BA282" s="21"/>
      <c r="BC282" s="21"/>
      <c r="BD282" s="96"/>
      <c r="BE282" s="21"/>
      <c r="BF282" s="96"/>
      <c r="BG282" s="21"/>
      <c r="BH282" s="96"/>
      <c r="BI282" s="21"/>
      <c r="BJ282" s="96"/>
    </row>
    <row r="283" spans="1:62" ht="8.85" customHeight="1" x14ac:dyDescent="0.3">
      <c r="A283" s="10">
        <v>36</v>
      </c>
      <c r="B283" s="18"/>
      <c r="C283" s="10" t="s">
        <v>214</v>
      </c>
      <c r="D283" s="21"/>
      <c r="E283" s="69">
        <v>26153</v>
      </c>
      <c r="F283" s="21"/>
      <c r="G283" s="70">
        <f>(E283/$BD283)</f>
        <v>8.8027600134634802</v>
      </c>
      <c r="H283" s="21"/>
      <c r="I283" s="70">
        <f>IF(G$287,G283/G$287*100,0)</f>
        <v>35.940609314260485</v>
      </c>
      <c r="J283" s="21"/>
      <c r="K283" s="69">
        <v>438768</v>
      </c>
      <c r="L283" s="21"/>
      <c r="M283" s="70">
        <f>(K283/$BD283)</f>
        <v>147.68360821272299</v>
      </c>
      <c r="N283" s="21"/>
      <c r="O283" s="70">
        <f>IF(M$287,M283/M$287*100,0)</f>
        <v>75.038389092171357</v>
      </c>
      <c r="P283" s="21"/>
      <c r="Q283" s="69">
        <v>0</v>
      </c>
      <c r="R283" s="21"/>
      <c r="S283" s="69">
        <v>162079</v>
      </c>
      <c r="T283" s="21"/>
      <c r="U283" s="69">
        <v>59416</v>
      </c>
      <c r="V283" s="21"/>
      <c r="W283" s="69">
        <v>0</v>
      </c>
      <c r="X283" s="21"/>
      <c r="Y283" s="69">
        <v>0</v>
      </c>
      <c r="Z283" s="21"/>
      <c r="AA283" s="69">
        <v>0</v>
      </c>
      <c r="AB283" s="21"/>
      <c r="AC283" s="21"/>
      <c r="AD283" s="69">
        <v>19831</v>
      </c>
      <c r="AE283" s="21"/>
      <c r="AF283" s="69">
        <v>0</v>
      </c>
      <c r="AG283" s="21"/>
      <c r="AH283" s="70">
        <f>(AF283/$BD283)</f>
        <v>0</v>
      </c>
      <c r="AI283" s="21"/>
      <c r="AJ283" s="70">
        <f>IF(AH$287,AH283/AH$287*100,0)</f>
        <v>0</v>
      </c>
      <c r="AK283" s="21"/>
      <c r="AL283" s="69">
        <f>(E283+K283+AF283)</f>
        <v>464921</v>
      </c>
      <c r="AM283" s="21"/>
      <c r="AN283" s="69">
        <v>0</v>
      </c>
      <c r="AO283" s="21"/>
      <c r="AP283" s="70">
        <f>IF($AL283,AN283/$AL283*100,0)</f>
        <v>0</v>
      </c>
      <c r="AQ283" s="21"/>
      <c r="AR283" s="69">
        <v>0</v>
      </c>
      <c r="AS283" s="21"/>
      <c r="AT283" s="70">
        <f>IF($AL283,AR283/$AL283*100,0)</f>
        <v>0</v>
      </c>
      <c r="AU283" s="21"/>
      <c r="AV283" s="69">
        <v>0</v>
      </c>
      <c r="AW283" s="21"/>
      <c r="AX283" s="70">
        <f>IF($AL283,AV283/$AL283*100,0)</f>
        <v>0</v>
      </c>
      <c r="AY283" s="21"/>
      <c r="AZ283" s="69">
        <v>0</v>
      </c>
      <c r="BA283" s="21"/>
      <c r="BB283" s="10">
        <v>36</v>
      </c>
      <c r="BC283" s="21"/>
      <c r="BD283" s="96">
        <v>2971</v>
      </c>
      <c r="BE283" s="21"/>
      <c r="BF283" s="96">
        <f>IF(E283,BD283,0)</f>
        <v>2971</v>
      </c>
      <c r="BG283" s="21"/>
      <c r="BH283" s="96">
        <f>IF(K283,BD283,0)</f>
        <v>2971</v>
      </c>
      <c r="BI283" s="21"/>
      <c r="BJ283" s="96">
        <f>IF(AF283,BD283,0)</f>
        <v>0</v>
      </c>
    </row>
    <row r="284" spans="1:62" ht="8.85" customHeight="1" x14ac:dyDescent="0.3">
      <c r="A284" s="10">
        <v>37</v>
      </c>
      <c r="B284" s="18"/>
      <c r="C284" s="10" t="s">
        <v>248</v>
      </c>
      <c r="D284" s="21"/>
      <c r="E284" s="69">
        <v>76030</v>
      </c>
      <c r="F284" s="21"/>
      <c r="G284" s="70">
        <f>(E284/$BD284)</f>
        <v>13.092819011537799</v>
      </c>
      <c r="H284" s="21"/>
      <c r="I284" s="70">
        <f>IF(G$287,G284/G$287*100,0)</f>
        <v>53.456403695692366</v>
      </c>
      <c r="J284" s="21"/>
      <c r="K284" s="69">
        <v>852728</v>
      </c>
      <c r="L284" s="21"/>
      <c r="M284" s="70">
        <f>(K284/$BD284)</f>
        <v>146.84484243154813</v>
      </c>
      <c r="N284" s="21"/>
      <c r="O284" s="70">
        <f>IF(M$287,M284/M$287*100,0)</f>
        <v>74.612210223665244</v>
      </c>
      <c r="P284" s="21"/>
      <c r="Q284" s="69">
        <v>0</v>
      </c>
      <c r="R284" s="21"/>
      <c r="S284" s="69">
        <v>0</v>
      </c>
      <c r="T284" s="21"/>
      <c r="U284" s="69">
        <v>0</v>
      </c>
      <c r="V284" s="21"/>
      <c r="W284" s="69">
        <v>0</v>
      </c>
      <c r="X284" s="21"/>
      <c r="Y284" s="69">
        <v>0</v>
      </c>
      <c r="Z284" s="21"/>
      <c r="AA284" s="69">
        <v>0</v>
      </c>
      <c r="AB284" s="21"/>
      <c r="AC284" s="21"/>
      <c r="AD284" s="69">
        <v>0</v>
      </c>
      <c r="AE284" s="21"/>
      <c r="AF284" s="69">
        <v>0</v>
      </c>
      <c r="AG284" s="21"/>
      <c r="AH284" s="70">
        <f>(AF284/$BD284)</f>
        <v>0</v>
      </c>
      <c r="AI284" s="21"/>
      <c r="AJ284" s="70">
        <f>IF(AH$287,AH284/AH$287*100,0)</f>
        <v>0</v>
      </c>
      <c r="AK284" s="21"/>
      <c r="AL284" s="69">
        <f>(E284+K284+AF284)</f>
        <v>928758</v>
      </c>
      <c r="AM284" s="21"/>
      <c r="AN284" s="69">
        <v>0</v>
      </c>
      <c r="AO284" s="21"/>
      <c r="AP284" s="70">
        <f>IF($AL284,AN284/$AL284*100,0)</f>
        <v>0</v>
      </c>
      <c r="AQ284" s="21"/>
      <c r="AR284" s="69">
        <v>0</v>
      </c>
      <c r="AS284" s="21"/>
      <c r="AT284" s="70">
        <f>IF($AL284,AR284/$AL284*100,0)</f>
        <v>0</v>
      </c>
      <c r="AU284" s="21"/>
      <c r="AV284" s="69">
        <v>0</v>
      </c>
      <c r="AW284" s="21"/>
      <c r="AX284" s="70">
        <f>IF($AL284,AV284/$AL284*100,0)</f>
        <v>0</v>
      </c>
      <c r="AY284" s="21"/>
      <c r="AZ284" s="69">
        <v>0</v>
      </c>
      <c r="BA284" s="21"/>
      <c r="BB284" s="10">
        <v>37</v>
      </c>
      <c r="BC284" s="21"/>
      <c r="BD284" s="96">
        <v>5807</v>
      </c>
      <c r="BE284" s="21"/>
      <c r="BF284" s="96">
        <f>IF(E284,BD284,0)</f>
        <v>5807</v>
      </c>
      <c r="BG284" s="21"/>
      <c r="BH284" s="96">
        <f>IF(K284,BD284,0)</f>
        <v>5807</v>
      </c>
      <c r="BI284" s="21"/>
      <c r="BJ284" s="96">
        <f>IF(AF284,BD284,0)</f>
        <v>0</v>
      </c>
    </row>
    <row r="285" spans="1:62" ht="8.85" customHeight="1" x14ac:dyDescent="0.3">
      <c r="A285" s="30">
        <v>38</v>
      </c>
      <c r="B285" s="18"/>
      <c r="C285" s="10" t="s">
        <v>249</v>
      </c>
      <c r="D285" s="21"/>
      <c r="E285" s="74">
        <v>2192501</v>
      </c>
      <c r="F285" s="21"/>
      <c r="G285" s="70">
        <f t="shared" si="0"/>
        <v>265.2753781004235</v>
      </c>
      <c r="H285" s="21"/>
      <c r="I285" s="70">
        <f t="shared" si="1"/>
        <v>1083.0874305806278</v>
      </c>
      <c r="J285" s="21"/>
      <c r="K285" s="74">
        <v>1787926</v>
      </c>
      <c r="L285" s="21"/>
      <c r="M285" s="70">
        <f t="shared" si="2"/>
        <v>216.32498487598306</v>
      </c>
      <c r="N285" s="21"/>
      <c r="O285" s="70">
        <f t="shared" si="3"/>
        <v>109.91523420866454</v>
      </c>
      <c r="P285" s="21"/>
      <c r="Q285" s="74">
        <v>0</v>
      </c>
      <c r="R285" s="21"/>
      <c r="S285" s="74">
        <v>254533</v>
      </c>
      <c r="T285" s="21"/>
      <c r="U285" s="74">
        <v>0</v>
      </c>
      <c r="V285" s="21"/>
      <c r="W285" s="74">
        <v>0</v>
      </c>
      <c r="X285" s="21"/>
      <c r="Y285" s="74">
        <v>0</v>
      </c>
      <c r="Z285" s="21"/>
      <c r="AA285" s="74">
        <v>0</v>
      </c>
      <c r="AB285" s="21"/>
      <c r="AC285" s="21"/>
      <c r="AD285" s="74">
        <v>0</v>
      </c>
      <c r="AE285" s="21"/>
      <c r="AF285" s="74">
        <v>0</v>
      </c>
      <c r="AG285" s="21"/>
      <c r="AH285" s="70">
        <f t="shared" si="4"/>
        <v>0</v>
      </c>
      <c r="AI285" s="21"/>
      <c r="AJ285" s="70">
        <f t="shared" si="5"/>
        <v>0</v>
      </c>
      <c r="AK285" s="21"/>
      <c r="AL285" s="74">
        <f t="shared" si="6"/>
        <v>3980427</v>
      </c>
      <c r="AM285" s="21"/>
      <c r="AN285" s="74">
        <v>0</v>
      </c>
      <c r="AO285" s="21"/>
      <c r="AP285" s="70">
        <f t="shared" si="7"/>
        <v>0</v>
      </c>
      <c r="AQ285" s="21"/>
      <c r="AR285" s="74">
        <v>791493</v>
      </c>
      <c r="AS285" s="21"/>
      <c r="AT285" s="70">
        <f t="shared" si="8"/>
        <v>19.884625443451167</v>
      </c>
      <c r="AU285" s="21"/>
      <c r="AV285" s="74">
        <v>0</v>
      </c>
      <c r="AW285" s="21"/>
      <c r="AX285" s="70">
        <f t="shared" si="9"/>
        <v>0</v>
      </c>
      <c r="AY285" s="21"/>
      <c r="AZ285" s="74">
        <v>2697</v>
      </c>
      <c r="BA285" s="21"/>
      <c r="BB285" s="30">
        <v>38</v>
      </c>
      <c r="BC285" s="21"/>
      <c r="BD285" s="106">
        <v>8265</v>
      </c>
      <c r="BE285" s="21"/>
      <c r="BF285" s="106">
        <f>IF(E285,BD285,0)</f>
        <v>8265</v>
      </c>
      <c r="BG285" s="21"/>
      <c r="BH285" s="106">
        <f>IF(K285,BD285,0)</f>
        <v>8265</v>
      </c>
      <c r="BI285" s="21"/>
      <c r="BJ285" s="106">
        <f>IF(AF285,BD285,0)</f>
        <v>0</v>
      </c>
    </row>
    <row r="286" spans="1:62"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row>
    <row r="287" spans="1:62" ht="8.85" customHeight="1" x14ac:dyDescent="0.3">
      <c r="A287" s="30">
        <f>A285</f>
        <v>38</v>
      </c>
      <c r="B287" s="21"/>
      <c r="C287" s="18" t="s">
        <v>65</v>
      </c>
      <c r="D287" s="21"/>
      <c r="E287" s="75">
        <f>SUM(E241:E285)</f>
        <v>9301058</v>
      </c>
      <c r="F287" s="21"/>
      <c r="G287" s="78">
        <f>E287/BF287</f>
        <v>24.492517465391796</v>
      </c>
      <c r="H287" s="130"/>
      <c r="I287" s="70">
        <f>IF(G$287,G287/G$287*100,0)</f>
        <v>100</v>
      </c>
      <c r="J287" s="21"/>
      <c r="K287" s="75">
        <f>SUM(K241:K285)</f>
        <v>74739075</v>
      </c>
      <c r="L287" s="21"/>
      <c r="M287" s="78">
        <f>K287/BH287</f>
        <v>196.81073914222742</v>
      </c>
      <c r="N287" s="130"/>
      <c r="O287" s="70">
        <f>IF(M$287,M287/M$287*100,0)</f>
        <v>100</v>
      </c>
      <c r="P287" s="21"/>
      <c r="Q287" s="75">
        <f>SUM(Q241:Q285)</f>
        <v>0</v>
      </c>
      <c r="R287" s="21"/>
      <c r="S287" s="75">
        <f>SUM(S241:S285)</f>
        <v>5306027</v>
      </c>
      <c r="T287" s="21"/>
      <c r="U287" s="75">
        <f>SUM(U241:U285)</f>
        <v>59416</v>
      </c>
      <c r="V287" s="21"/>
      <c r="W287" s="75">
        <f>SUM(W241:W285)</f>
        <v>0</v>
      </c>
      <c r="X287" s="21"/>
      <c r="Y287" s="75">
        <f>SUM(Y241:Y285)</f>
        <v>4908</v>
      </c>
      <c r="Z287" s="21"/>
      <c r="AA287" s="75">
        <f>SUM(AA241:AA285)</f>
        <v>0</v>
      </c>
      <c r="AB287" s="21"/>
      <c r="AC287" s="21"/>
      <c r="AD287" s="75">
        <f>SUM(AD241:AD285)</f>
        <v>73012</v>
      </c>
      <c r="AE287" s="21"/>
      <c r="AF287" s="75">
        <f>SUM(AF241:AF285)</f>
        <v>4523</v>
      </c>
      <c r="AG287" s="21"/>
      <c r="AH287" s="78">
        <f>AF287/BJ287</f>
        <v>0.48091440723019668</v>
      </c>
      <c r="AI287" s="119" t="s">
        <v>380</v>
      </c>
      <c r="AJ287" s="70">
        <f>IF(AH$287,AH287/AH$287*100,0)</f>
        <v>100</v>
      </c>
      <c r="AK287" s="21"/>
      <c r="AL287" s="75">
        <f>SUM(AL241:AL285)</f>
        <v>84044656</v>
      </c>
      <c r="AM287" s="21"/>
      <c r="AN287" s="75">
        <f>SUM(AN241:AN285)</f>
        <v>158437</v>
      </c>
      <c r="AO287" s="21"/>
      <c r="AP287" s="70">
        <f>IF($AL287,AN287/$AL287*100,0)</f>
        <v>0.18851525788861578</v>
      </c>
      <c r="AQ287" s="21"/>
      <c r="AR287" s="75">
        <f>SUM(AR241:AR285)</f>
        <v>1382295</v>
      </c>
      <c r="AS287" s="21"/>
      <c r="AT287" s="70">
        <f>IF($AL287,AR287/$AL287*100,0)</f>
        <v>1.6447149239328198</v>
      </c>
      <c r="AU287" s="21"/>
      <c r="AV287" s="75">
        <f>SUM(AV241:AV285)</f>
        <v>4381</v>
      </c>
      <c r="AW287" s="21"/>
      <c r="AX287" s="70">
        <f>IF($AL287,AV287/$AL287*100,0)</f>
        <v>5.2127050171994274E-3</v>
      </c>
      <c r="AY287" s="21"/>
      <c r="AZ287" s="75">
        <f>SUM(AZ241:AZ285)</f>
        <v>363604</v>
      </c>
      <c r="BA287" s="21"/>
      <c r="BB287" s="30">
        <f>BB285</f>
        <v>38</v>
      </c>
      <c r="BC287" s="21"/>
      <c r="BD287" s="106">
        <f>SUM(BD241:BD285)</f>
        <v>379751</v>
      </c>
      <c r="BE287" s="21"/>
      <c r="BF287" s="106">
        <f>SUM(BF241:BF285)</f>
        <v>379751</v>
      </c>
      <c r="BG287" s="21"/>
      <c r="BH287" s="106">
        <f>SUM(BH241:BH285)</f>
        <v>379751</v>
      </c>
      <c r="BI287" s="21"/>
      <c r="BJ287" s="106">
        <f>SUM(BJ241:BJ285)</f>
        <v>9405</v>
      </c>
    </row>
    <row r="288" spans="1:62"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7"/>
      <c r="BE288" s="21"/>
      <c r="BF288" s="21"/>
      <c r="BG288" s="21"/>
      <c r="BH288" s="21"/>
      <c r="BI288" s="21"/>
      <c r="BJ288" s="21"/>
    </row>
    <row r="289" spans="1:62" ht="12" thickBot="1" x14ac:dyDescent="0.35">
      <c r="A289" s="42">
        <f>(A60+A219+A287)</f>
        <v>171</v>
      </c>
      <c r="B289" s="21"/>
      <c r="C289" s="18" t="s">
        <v>250</v>
      </c>
      <c r="D289" s="21"/>
      <c r="E289" s="86">
        <f>E60+E219+E287</f>
        <v>72860825</v>
      </c>
      <c r="F289" s="21"/>
      <c r="G289" s="78">
        <f>(E289/$BF289)</f>
        <v>8.2198435788022035</v>
      </c>
      <c r="H289" s="21"/>
      <c r="I289" s="70"/>
      <c r="J289" s="21"/>
      <c r="K289" s="86">
        <f>K60+K219+K287</f>
        <v>1416161855</v>
      </c>
      <c r="L289" s="21"/>
      <c r="M289" s="78">
        <f>(K289/$BH289)</f>
        <v>158.32924660997801</v>
      </c>
      <c r="N289" s="21"/>
      <c r="O289" s="70"/>
      <c r="P289" s="21"/>
      <c r="Q289" s="86">
        <f>Q60+Q219+Q287</f>
        <v>111524611</v>
      </c>
      <c r="R289" s="21"/>
      <c r="S289" s="86">
        <f>S60+S219+S287</f>
        <v>113046722</v>
      </c>
      <c r="T289" s="21"/>
      <c r="U289" s="86">
        <f>U60+U219+U287</f>
        <v>118353</v>
      </c>
      <c r="V289" s="21"/>
      <c r="W289" s="86">
        <f>W60+W219+W287</f>
        <v>82462</v>
      </c>
      <c r="X289" s="21"/>
      <c r="Y289" s="86">
        <f>Y60+Y219+Y287</f>
        <v>98962</v>
      </c>
      <c r="Z289" s="21"/>
      <c r="AA289" s="86">
        <f>AA60+AA219+AA287</f>
        <v>0</v>
      </c>
      <c r="AB289" s="21"/>
      <c r="AC289" s="21"/>
      <c r="AD289" s="86">
        <f>AD60+AD219+AD287</f>
        <v>124628</v>
      </c>
      <c r="AE289" s="21"/>
      <c r="AF289" s="86">
        <f>AF60+AF219+AF287</f>
        <v>75292454</v>
      </c>
      <c r="AG289" s="21"/>
      <c r="AH289" s="78">
        <f>(AF289/$BJ289)</f>
        <v>8.7814186153242364</v>
      </c>
      <c r="AI289" s="21"/>
      <c r="AJ289" s="70"/>
      <c r="AK289" s="21"/>
      <c r="AL289" s="86">
        <f>AL60+AL219+AL287</f>
        <v>1564315134</v>
      </c>
      <c r="AM289" s="21"/>
      <c r="AN289" s="86">
        <f>AN60+AN219+AN287</f>
        <v>55756253</v>
      </c>
      <c r="AO289" s="21"/>
      <c r="AP289" s="70">
        <f>IF($AL289,AN289/$AL289*100,0)</f>
        <v>3.564259642328564</v>
      </c>
      <c r="AQ289" s="21"/>
      <c r="AR289" s="86">
        <f>AR60+AR219+AR287</f>
        <v>88454592</v>
      </c>
      <c r="AS289" s="21"/>
      <c r="AT289" s="70">
        <f>IF($AL289,AR289/$AL289*100,0)</f>
        <v>5.6545251067039795</v>
      </c>
      <c r="AU289" s="21"/>
      <c r="AV289" s="86">
        <f>AV60+AV219+AV287</f>
        <v>3496902</v>
      </c>
      <c r="AW289" s="21"/>
      <c r="AX289" s="70">
        <f>IF($AL289,AV289/$AL289*100,0)</f>
        <v>0.22354204239259123</v>
      </c>
      <c r="AY289" s="21"/>
      <c r="AZ289" s="86">
        <f>AZ60+AZ219+AZ287</f>
        <v>29897864</v>
      </c>
      <c r="BA289" s="21"/>
      <c r="BB289" s="42">
        <f>(BB60+BB219+BB287)</f>
        <v>171</v>
      </c>
      <c r="BC289" s="21"/>
      <c r="BD289" s="110">
        <f>BD60+BD219+BD287</f>
        <v>8950177</v>
      </c>
      <c r="BE289" s="21"/>
      <c r="BF289" s="110">
        <f>BF60+BF219+BF287</f>
        <v>8864016</v>
      </c>
      <c r="BG289" s="21"/>
      <c r="BH289" s="110">
        <f>BH60+BH219+BH287</f>
        <v>8944411</v>
      </c>
      <c r="BI289" s="21"/>
      <c r="BJ289" s="110">
        <f>BJ60+BJ219+BJ287</f>
        <v>8574065</v>
      </c>
    </row>
    <row r="290" spans="1:62"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7"/>
      <c r="BE290" s="21"/>
      <c r="BF290" s="21"/>
      <c r="BG290" s="21"/>
      <c r="BH290" s="21"/>
      <c r="BI290" s="21"/>
      <c r="BJ290" s="21"/>
    </row>
    <row r="291" spans="1:62"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row>
    <row r="292" spans="1:62" ht="11.7" customHeight="1" x14ac:dyDescent="0.3">
      <c r="A292" s="21"/>
      <c r="B292" s="21"/>
      <c r="C292" s="10" t="s">
        <v>251</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row>
    <row r="293" spans="1:62" ht="5.7"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row>
    <row r="294" spans="1:62"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row>
    <row r="295" spans="1:62"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row>
    <row r="296" spans="1:62"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row>
    <row r="297" spans="1:62"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row>
    <row r="298" spans="1:62"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row>
    <row r="299" spans="1:62"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row>
    <row r="300" spans="1:62" ht="1.2"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row>
    <row r="301" spans="1:62" ht="1.6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row>
    <row r="302" spans="1:62" ht="8.8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row>
    <row r="303" spans="1:62"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row>
    <row r="304" spans="1:62" s="8" customFormat="1" ht="10.5" customHeight="1" x14ac:dyDescent="0.3">
      <c r="A304" s="112" t="s">
        <v>425</v>
      </c>
      <c r="BC304" s="113" t="s">
        <v>426</v>
      </c>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ignoredErrors>
    <ignoredError sqref="A75 BC75 A151 BC151 A227 BC227 A304 BC30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8173-D6EA-4181-9ECF-8F71F5EAD370}">
  <sheetPr transitionEvaluation="1" transitionEntry="1"/>
  <dimension ref="A1:AR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10" customWidth="1"/>
    <col min="2" max="2" width="1.88671875" style="10" customWidth="1"/>
    <col min="3" max="3" width="20.109375" style="10" customWidth="1"/>
    <col min="4" max="4" width="1.44140625" style="10" customWidth="1"/>
    <col min="5" max="5" width="14.6640625" style="10" customWidth="1"/>
    <col min="6" max="6" width="1.44140625" style="10" customWidth="1"/>
    <col min="7" max="7" width="11.5546875" style="10" customWidth="1"/>
    <col min="8" max="8" width="1.44140625" style="10" customWidth="1"/>
    <col min="9" max="9" width="11.5546875" style="10" customWidth="1"/>
    <col min="10" max="10" width="2.21875" style="10" customWidth="1"/>
    <col min="11" max="11" width="14.6640625" style="10" customWidth="1"/>
    <col min="12" max="12" width="1.44140625" style="10" customWidth="1"/>
    <col min="13" max="13" width="14.6640625" style="10" customWidth="1"/>
    <col min="14" max="14" width="1.6640625" style="10" customWidth="1"/>
    <col min="15" max="15" width="14.6640625" style="10" customWidth="1"/>
    <col min="16" max="16" width="1.44140625" style="10" customWidth="1"/>
    <col min="17" max="17" width="11.5546875" style="10" customWidth="1"/>
    <col min="18" max="18" width="1.44140625" style="10" customWidth="1"/>
    <col min="19" max="19" width="11.5546875" style="10" customWidth="1"/>
    <col min="20" max="20" width="1.44140625" style="10" customWidth="1"/>
    <col min="21" max="21" width="16.21875" style="10" customWidth="1"/>
    <col min="22" max="23" width="1.44140625" style="10" customWidth="1"/>
    <col min="24" max="24" width="13.109375" style="10" customWidth="1"/>
    <col min="25" max="25" width="1.44140625" style="10" customWidth="1"/>
    <col min="26" max="26" width="10" style="10" customWidth="1"/>
    <col min="27" max="27" width="2.21875" style="10" customWidth="1"/>
    <col min="28" max="28" width="13.109375" style="10" customWidth="1"/>
    <col min="29" max="29" width="1.44140625" style="10" customWidth="1"/>
    <col min="30" max="30" width="10" style="10" customWidth="1"/>
    <col min="31" max="31" width="2.21875" style="10" customWidth="1"/>
    <col min="32" max="32" width="13.109375" style="10" customWidth="1"/>
    <col min="33" max="33" width="1.44140625" style="10" customWidth="1"/>
    <col min="34" max="34" width="10" style="10" customWidth="1"/>
    <col min="35" max="35" width="2.21875" style="10" customWidth="1"/>
    <col min="36" max="36" width="13.109375" style="10" customWidth="1"/>
    <col min="37" max="37" width="2.21875" style="10" customWidth="1"/>
    <col min="38" max="38" width="4.5546875" style="10" customWidth="1"/>
    <col min="39" max="39" width="10.21875" style="10" customWidth="1"/>
    <col min="40" max="40" width="7.6640625" style="10" hidden="1" customWidth="1"/>
    <col min="41" max="41" width="1.44140625" style="10" hidden="1" customWidth="1"/>
    <col min="42" max="42" width="11.5546875" style="10" hidden="1" customWidth="1"/>
    <col min="43" max="43" width="1.44140625" style="10" hidden="1" customWidth="1"/>
    <col min="44" max="44" width="11.5546875" style="10" hidden="1" customWidth="1"/>
    <col min="45" max="256" width="11.5546875" style="10"/>
    <col min="257" max="257" width="4.5546875" style="10" customWidth="1"/>
    <col min="258" max="258" width="1.88671875" style="10" customWidth="1"/>
    <col min="259" max="259" width="20.109375" style="10" customWidth="1"/>
    <col min="260" max="260" width="1.44140625" style="10" customWidth="1"/>
    <col min="261" max="261" width="14.6640625" style="10" customWidth="1"/>
    <col min="262" max="262" width="1.44140625" style="10" customWidth="1"/>
    <col min="263" max="263" width="11.5546875" style="10"/>
    <col min="264" max="264" width="1.44140625" style="10" customWidth="1"/>
    <col min="265" max="265" width="11.5546875" style="10"/>
    <col min="266" max="266" width="2.21875" style="10" customWidth="1"/>
    <col min="267" max="267" width="14.6640625" style="10" customWidth="1"/>
    <col min="268" max="268" width="1.44140625" style="10" customWidth="1"/>
    <col min="269" max="269" width="14.6640625" style="10" customWidth="1"/>
    <col min="270" max="270" width="1.6640625" style="10" customWidth="1"/>
    <col min="271" max="271" width="14.6640625" style="10" customWidth="1"/>
    <col min="272" max="272" width="1.44140625" style="10" customWidth="1"/>
    <col min="273" max="273" width="11.5546875" style="10"/>
    <col min="274" max="274" width="1.44140625" style="10" customWidth="1"/>
    <col min="275" max="275" width="11.5546875" style="10"/>
    <col min="276" max="276" width="1.44140625" style="10" customWidth="1"/>
    <col min="277" max="277" width="16.21875" style="10" customWidth="1"/>
    <col min="278" max="279" width="1.44140625" style="10" customWidth="1"/>
    <col min="280" max="280" width="13.109375" style="10" customWidth="1"/>
    <col min="281" max="281" width="1.44140625" style="10" customWidth="1"/>
    <col min="282" max="282" width="10" style="10" customWidth="1"/>
    <col min="283" max="283" width="2.21875" style="10" customWidth="1"/>
    <col min="284" max="284" width="13.109375" style="10" customWidth="1"/>
    <col min="285" max="285" width="1.44140625" style="10" customWidth="1"/>
    <col min="286" max="286" width="10" style="10" customWidth="1"/>
    <col min="287" max="287" width="2.21875" style="10" customWidth="1"/>
    <col min="288" max="288" width="13.109375" style="10" customWidth="1"/>
    <col min="289" max="289" width="1.44140625" style="10" customWidth="1"/>
    <col min="290" max="290" width="10" style="10" customWidth="1"/>
    <col min="291" max="291" width="2.21875" style="10" customWidth="1"/>
    <col min="292" max="292" width="13.109375" style="10" customWidth="1"/>
    <col min="293" max="293" width="2.21875" style="10" customWidth="1"/>
    <col min="294" max="294" width="4.5546875" style="10" customWidth="1"/>
    <col min="295" max="295" width="10.21875" style="10" customWidth="1"/>
    <col min="296" max="296" width="7.6640625" style="10" customWidth="1"/>
    <col min="297" max="297" width="1.44140625" style="10" customWidth="1"/>
    <col min="298" max="298" width="11.5546875" style="10"/>
    <col min="299" max="299" width="1.44140625" style="10" customWidth="1"/>
    <col min="300" max="512" width="11.5546875" style="10"/>
    <col min="513" max="513" width="4.5546875" style="10" customWidth="1"/>
    <col min="514" max="514" width="1.88671875" style="10" customWidth="1"/>
    <col min="515" max="515" width="20.109375" style="10" customWidth="1"/>
    <col min="516" max="516" width="1.44140625" style="10" customWidth="1"/>
    <col min="517" max="517" width="14.6640625" style="10" customWidth="1"/>
    <col min="518" max="518" width="1.44140625" style="10" customWidth="1"/>
    <col min="519" max="519" width="11.5546875" style="10"/>
    <col min="520" max="520" width="1.44140625" style="10" customWidth="1"/>
    <col min="521" max="521" width="11.5546875" style="10"/>
    <col min="522" max="522" width="2.21875" style="10" customWidth="1"/>
    <col min="523" max="523" width="14.6640625" style="10" customWidth="1"/>
    <col min="524" max="524" width="1.44140625" style="10" customWidth="1"/>
    <col min="525" max="525" width="14.6640625" style="10" customWidth="1"/>
    <col min="526" max="526" width="1.6640625" style="10" customWidth="1"/>
    <col min="527" max="527" width="14.6640625" style="10" customWidth="1"/>
    <col min="528" max="528" width="1.44140625" style="10" customWidth="1"/>
    <col min="529" max="529" width="11.5546875" style="10"/>
    <col min="530" max="530" width="1.44140625" style="10" customWidth="1"/>
    <col min="531" max="531" width="11.5546875" style="10"/>
    <col min="532" max="532" width="1.44140625" style="10" customWidth="1"/>
    <col min="533" max="533" width="16.21875" style="10" customWidth="1"/>
    <col min="534" max="535" width="1.44140625" style="10" customWidth="1"/>
    <col min="536" max="536" width="13.109375" style="10" customWidth="1"/>
    <col min="537" max="537" width="1.44140625" style="10" customWidth="1"/>
    <col min="538" max="538" width="10" style="10" customWidth="1"/>
    <col min="539" max="539" width="2.21875" style="10" customWidth="1"/>
    <col min="540" max="540" width="13.109375" style="10" customWidth="1"/>
    <col min="541" max="541" width="1.44140625" style="10" customWidth="1"/>
    <col min="542" max="542" width="10" style="10" customWidth="1"/>
    <col min="543" max="543" width="2.21875" style="10" customWidth="1"/>
    <col min="544" max="544" width="13.109375" style="10" customWidth="1"/>
    <col min="545" max="545" width="1.44140625" style="10" customWidth="1"/>
    <col min="546" max="546" width="10" style="10" customWidth="1"/>
    <col min="547" max="547" width="2.21875" style="10" customWidth="1"/>
    <col min="548" max="548" width="13.109375" style="10" customWidth="1"/>
    <col min="549" max="549" width="2.21875" style="10" customWidth="1"/>
    <col min="550" max="550" width="4.5546875" style="10" customWidth="1"/>
    <col min="551" max="551" width="10.21875" style="10" customWidth="1"/>
    <col min="552" max="552" width="7.6640625" style="10" customWidth="1"/>
    <col min="553" max="553" width="1.44140625" style="10" customWidth="1"/>
    <col min="554" max="554" width="11.5546875" style="10"/>
    <col min="555" max="555" width="1.44140625" style="10" customWidth="1"/>
    <col min="556" max="768" width="11.5546875" style="10"/>
    <col min="769" max="769" width="4.5546875" style="10" customWidth="1"/>
    <col min="770" max="770" width="1.88671875" style="10" customWidth="1"/>
    <col min="771" max="771" width="20.109375" style="10" customWidth="1"/>
    <col min="772" max="772" width="1.44140625" style="10" customWidth="1"/>
    <col min="773" max="773" width="14.6640625" style="10" customWidth="1"/>
    <col min="774" max="774" width="1.44140625" style="10" customWidth="1"/>
    <col min="775" max="775" width="11.5546875" style="10"/>
    <col min="776" max="776" width="1.44140625" style="10" customWidth="1"/>
    <col min="777" max="777" width="11.5546875" style="10"/>
    <col min="778" max="778" width="2.21875" style="10" customWidth="1"/>
    <col min="779" max="779" width="14.6640625" style="10" customWidth="1"/>
    <col min="780" max="780" width="1.44140625" style="10" customWidth="1"/>
    <col min="781" max="781" width="14.6640625" style="10" customWidth="1"/>
    <col min="782" max="782" width="1.6640625" style="10" customWidth="1"/>
    <col min="783" max="783" width="14.6640625" style="10" customWidth="1"/>
    <col min="784" max="784" width="1.44140625" style="10" customWidth="1"/>
    <col min="785" max="785" width="11.5546875" style="10"/>
    <col min="786" max="786" width="1.44140625" style="10" customWidth="1"/>
    <col min="787" max="787" width="11.5546875" style="10"/>
    <col min="788" max="788" width="1.44140625" style="10" customWidth="1"/>
    <col min="789" max="789" width="16.21875" style="10" customWidth="1"/>
    <col min="790" max="791" width="1.44140625" style="10" customWidth="1"/>
    <col min="792" max="792" width="13.109375" style="10" customWidth="1"/>
    <col min="793" max="793" width="1.44140625" style="10" customWidth="1"/>
    <col min="794" max="794" width="10" style="10" customWidth="1"/>
    <col min="795" max="795" width="2.21875" style="10" customWidth="1"/>
    <col min="796" max="796" width="13.109375" style="10" customWidth="1"/>
    <col min="797" max="797" width="1.44140625" style="10" customWidth="1"/>
    <col min="798" max="798" width="10" style="10" customWidth="1"/>
    <col min="799" max="799" width="2.21875" style="10" customWidth="1"/>
    <col min="800" max="800" width="13.109375" style="10" customWidth="1"/>
    <col min="801" max="801" width="1.44140625" style="10" customWidth="1"/>
    <col min="802" max="802" width="10" style="10" customWidth="1"/>
    <col min="803" max="803" width="2.21875" style="10" customWidth="1"/>
    <col min="804" max="804" width="13.109375" style="10" customWidth="1"/>
    <col min="805" max="805" width="2.21875" style="10" customWidth="1"/>
    <col min="806" max="806" width="4.5546875" style="10" customWidth="1"/>
    <col min="807" max="807" width="10.21875" style="10" customWidth="1"/>
    <col min="808" max="808" width="7.6640625" style="10" customWidth="1"/>
    <col min="809" max="809" width="1.44140625" style="10" customWidth="1"/>
    <col min="810" max="810" width="11.5546875" style="10"/>
    <col min="811" max="811" width="1.44140625" style="10" customWidth="1"/>
    <col min="812" max="1024" width="11.5546875" style="10"/>
    <col min="1025" max="1025" width="4.5546875" style="10" customWidth="1"/>
    <col min="1026" max="1026" width="1.88671875" style="10" customWidth="1"/>
    <col min="1027" max="1027" width="20.109375" style="10" customWidth="1"/>
    <col min="1028" max="1028" width="1.44140625" style="10" customWidth="1"/>
    <col min="1029" max="1029" width="14.6640625" style="10" customWidth="1"/>
    <col min="1030" max="1030" width="1.44140625" style="10" customWidth="1"/>
    <col min="1031" max="1031" width="11.5546875" style="10"/>
    <col min="1032" max="1032" width="1.44140625" style="10" customWidth="1"/>
    <col min="1033" max="1033" width="11.5546875" style="10"/>
    <col min="1034" max="1034" width="2.21875" style="10" customWidth="1"/>
    <col min="1035" max="1035" width="14.6640625" style="10" customWidth="1"/>
    <col min="1036" max="1036" width="1.44140625" style="10" customWidth="1"/>
    <col min="1037" max="1037" width="14.6640625" style="10" customWidth="1"/>
    <col min="1038" max="1038" width="1.6640625" style="10" customWidth="1"/>
    <col min="1039" max="1039" width="14.6640625" style="10" customWidth="1"/>
    <col min="1040" max="1040" width="1.44140625" style="10" customWidth="1"/>
    <col min="1041" max="1041" width="11.5546875" style="10"/>
    <col min="1042" max="1042" width="1.44140625" style="10" customWidth="1"/>
    <col min="1043" max="1043" width="11.5546875" style="10"/>
    <col min="1044" max="1044" width="1.44140625" style="10" customWidth="1"/>
    <col min="1045" max="1045" width="16.21875" style="10" customWidth="1"/>
    <col min="1046" max="1047" width="1.44140625" style="10" customWidth="1"/>
    <col min="1048" max="1048" width="13.109375" style="10" customWidth="1"/>
    <col min="1049" max="1049" width="1.44140625" style="10" customWidth="1"/>
    <col min="1050" max="1050" width="10" style="10" customWidth="1"/>
    <col min="1051" max="1051" width="2.21875" style="10" customWidth="1"/>
    <col min="1052" max="1052" width="13.109375" style="10" customWidth="1"/>
    <col min="1053" max="1053" width="1.44140625" style="10" customWidth="1"/>
    <col min="1054" max="1054" width="10" style="10" customWidth="1"/>
    <col min="1055" max="1055" width="2.21875" style="10" customWidth="1"/>
    <col min="1056" max="1056" width="13.109375" style="10" customWidth="1"/>
    <col min="1057" max="1057" width="1.44140625" style="10" customWidth="1"/>
    <col min="1058" max="1058" width="10" style="10" customWidth="1"/>
    <col min="1059" max="1059" width="2.21875" style="10" customWidth="1"/>
    <col min="1060" max="1060" width="13.109375" style="10" customWidth="1"/>
    <col min="1061" max="1061" width="2.21875" style="10" customWidth="1"/>
    <col min="1062" max="1062" width="4.5546875" style="10" customWidth="1"/>
    <col min="1063" max="1063" width="10.21875" style="10" customWidth="1"/>
    <col min="1064" max="1064" width="7.6640625" style="10" customWidth="1"/>
    <col min="1065" max="1065" width="1.44140625" style="10" customWidth="1"/>
    <col min="1066" max="1066" width="11.5546875" style="10"/>
    <col min="1067" max="1067" width="1.44140625" style="10" customWidth="1"/>
    <col min="1068" max="1280" width="11.5546875" style="10"/>
    <col min="1281" max="1281" width="4.5546875" style="10" customWidth="1"/>
    <col min="1282" max="1282" width="1.88671875" style="10" customWidth="1"/>
    <col min="1283" max="1283" width="20.109375" style="10" customWidth="1"/>
    <col min="1284" max="1284" width="1.44140625" style="10" customWidth="1"/>
    <col min="1285" max="1285" width="14.6640625" style="10" customWidth="1"/>
    <col min="1286" max="1286" width="1.44140625" style="10" customWidth="1"/>
    <col min="1287" max="1287" width="11.5546875" style="10"/>
    <col min="1288" max="1288" width="1.44140625" style="10" customWidth="1"/>
    <col min="1289" max="1289" width="11.5546875" style="10"/>
    <col min="1290" max="1290" width="2.21875" style="10" customWidth="1"/>
    <col min="1291" max="1291" width="14.6640625" style="10" customWidth="1"/>
    <col min="1292" max="1292" width="1.44140625" style="10" customWidth="1"/>
    <col min="1293" max="1293" width="14.6640625" style="10" customWidth="1"/>
    <col min="1294" max="1294" width="1.6640625" style="10" customWidth="1"/>
    <col min="1295" max="1295" width="14.6640625" style="10" customWidth="1"/>
    <col min="1296" max="1296" width="1.44140625" style="10" customWidth="1"/>
    <col min="1297" max="1297" width="11.5546875" style="10"/>
    <col min="1298" max="1298" width="1.44140625" style="10" customWidth="1"/>
    <col min="1299" max="1299" width="11.5546875" style="10"/>
    <col min="1300" max="1300" width="1.44140625" style="10" customWidth="1"/>
    <col min="1301" max="1301" width="16.21875" style="10" customWidth="1"/>
    <col min="1302" max="1303" width="1.44140625" style="10" customWidth="1"/>
    <col min="1304" max="1304" width="13.109375" style="10" customWidth="1"/>
    <col min="1305" max="1305" width="1.44140625" style="10" customWidth="1"/>
    <col min="1306" max="1306" width="10" style="10" customWidth="1"/>
    <col min="1307" max="1307" width="2.21875" style="10" customWidth="1"/>
    <col min="1308" max="1308" width="13.109375" style="10" customWidth="1"/>
    <col min="1309" max="1309" width="1.44140625" style="10" customWidth="1"/>
    <col min="1310" max="1310" width="10" style="10" customWidth="1"/>
    <col min="1311" max="1311" width="2.21875" style="10" customWidth="1"/>
    <col min="1312" max="1312" width="13.109375" style="10" customWidth="1"/>
    <col min="1313" max="1313" width="1.44140625" style="10" customWidth="1"/>
    <col min="1314" max="1314" width="10" style="10" customWidth="1"/>
    <col min="1315" max="1315" width="2.21875" style="10" customWidth="1"/>
    <col min="1316" max="1316" width="13.109375" style="10" customWidth="1"/>
    <col min="1317" max="1317" width="2.21875" style="10" customWidth="1"/>
    <col min="1318" max="1318" width="4.5546875" style="10" customWidth="1"/>
    <col min="1319" max="1319" width="10.21875" style="10" customWidth="1"/>
    <col min="1320" max="1320" width="7.6640625" style="10" customWidth="1"/>
    <col min="1321" max="1321" width="1.44140625" style="10" customWidth="1"/>
    <col min="1322" max="1322" width="11.5546875" style="10"/>
    <col min="1323" max="1323" width="1.44140625" style="10" customWidth="1"/>
    <col min="1324" max="1536" width="11.5546875" style="10"/>
    <col min="1537" max="1537" width="4.5546875" style="10" customWidth="1"/>
    <col min="1538" max="1538" width="1.88671875" style="10" customWidth="1"/>
    <col min="1539" max="1539" width="20.109375" style="10" customWidth="1"/>
    <col min="1540" max="1540" width="1.44140625" style="10" customWidth="1"/>
    <col min="1541" max="1541" width="14.6640625" style="10" customWidth="1"/>
    <col min="1542" max="1542" width="1.44140625" style="10" customWidth="1"/>
    <col min="1543" max="1543" width="11.5546875" style="10"/>
    <col min="1544" max="1544" width="1.44140625" style="10" customWidth="1"/>
    <col min="1545" max="1545" width="11.5546875" style="10"/>
    <col min="1546" max="1546" width="2.21875" style="10" customWidth="1"/>
    <col min="1547" max="1547" width="14.6640625" style="10" customWidth="1"/>
    <col min="1548" max="1548" width="1.44140625" style="10" customWidth="1"/>
    <col min="1549" max="1549" width="14.6640625" style="10" customWidth="1"/>
    <col min="1550" max="1550" width="1.6640625" style="10" customWidth="1"/>
    <col min="1551" max="1551" width="14.6640625" style="10" customWidth="1"/>
    <col min="1552" max="1552" width="1.44140625" style="10" customWidth="1"/>
    <col min="1553" max="1553" width="11.5546875" style="10"/>
    <col min="1554" max="1554" width="1.44140625" style="10" customWidth="1"/>
    <col min="1555" max="1555" width="11.5546875" style="10"/>
    <col min="1556" max="1556" width="1.44140625" style="10" customWidth="1"/>
    <col min="1557" max="1557" width="16.21875" style="10" customWidth="1"/>
    <col min="1558" max="1559" width="1.44140625" style="10" customWidth="1"/>
    <col min="1560" max="1560" width="13.109375" style="10" customWidth="1"/>
    <col min="1561" max="1561" width="1.44140625" style="10" customWidth="1"/>
    <col min="1562" max="1562" width="10" style="10" customWidth="1"/>
    <col min="1563" max="1563" width="2.21875" style="10" customWidth="1"/>
    <col min="1564" max="1564" width="13.109375" style="10" customWidth="1"/>
    <col min="1565" max="1565" width="1.44140625" style="10" customWidth="1"/>
    <col min="1566" max="1566" width="10" style="10" customWidth="1"/>
    <col min="1567" max="1567" width="2.21875" style="10" customWidth="1"/>
    <col min="1568" max="1568" width="13.109375" style="10" customWidth="1"/>
    <col min="1569" max="1569" width="1.44140625" style="10" customWidth="1"/>
    <col min="1570" max="1570" width="10" style="10" customWidth="1"/>
    <col min="1571" max="1571" width="2.21875" style="10" customWidth="1"/>
    <col min="1572" max="1572" width="13.109375" style="10" customWidth="1"/>
    <col min="1573" max="1573" width="2.21875" style="10" customWidth="1"/>
    <col min="1574" max="1574" width="4.5546875" style="10" customWidth="1"/>
    <col min="1575" max="1575" width="10.21875" style="10" customWidth="1"/>
    <col min="1576" max="1576" width="7.6640625" style="10" customWidth="1"/>
    <col min="1577" max="1577" width="1.44140625" style="10" customWidth="1"/>
    <col min="1578" max="1578" width="11.5546875" style="10"/>
    <col min="1579" max="1579" width="1.44140625" style="10" customWidth="1"/>
    <col min="1580" max="1792" width="11.5546875" style="10"/>
    <col min="1793" max="1793" width="4.5546875" style="10" customWidth="1"/>
    <col min="1794" max="1794" width="1.88671875" style="10" customWidth="1"/>
    <col min="1795" max="1795" width="20.109375" style="10" customWidth="1"/>
    <col min="1796" max="1796" width="1.44140625" style="10" customWidth="1"/>
    <col min="1797" max="1797" width="14.6640625" style="10" customWidth="1"/>
    <col min="1798" max="1798" width="1.44140625" style="10" customWidth="1"/>
    <col min="1799" max="1799" width="11.5546875" style="10"/>
    <col min="1800" max="1800" width="1.44140625" style="10" customWidth="1"/>
    <col min="1801" max="1801" width="11.5546875" style="10"/>
    <col min="1802" max="1802" width="2.21875" style="10" customWidth="1"/>
    <col min="1803" max="1803" width="14.6640625" style="10" customWidth="1"/>
    <col min="1804" max="1804" width="1.44140625" style="10" customWidth="1"/>
    <col min="1805" max="1805" width="14.6640625" style="10" customWidth="1"/>
    <col min="1806" max="1806" width="1.6640625" style="10" customWidth="1"/>
    <col min="1807" max="1807" width="14.6640625" style="10" customWidth="1"/>
    <col min="1808" max="1808" width="1.44140625" style="10" customWidth="1"/>
    <col min="1809" max="1809" width="11.5546875" style="10"/>
    <col min="1810" max="1810" width="1.44140625" style="10" customWidth="1"/>
    <col min="1811" max="1811" width="11.5546875" style="10"/>
    <col min="1812" max="1812" width="1.44140625" style="10" customWidth="1"/>
    <col min="1813" max="1813" width="16.21875" style="10" customWidth="1"/>
    <col min="1814" max="1815" width="1.44140625" style="10" customWidth="1"/>
    <col min="1816" max="1816" width="13.109375" style="10" customWidth="1"/>
    <col min="1817" max="1817" width="1.44140625" style="10" customWidth="1"/>
    <col min="1818" max="1818" width="10" style="10" customWidth="1"/>
    <col min="1819" max="1819" width="2.21875" style="10" customWidth="1"/>
    <col min="1820" max="1820" width="13.109375" style="10" customWidth="1"/>
    <col min="1821" max="1821" width="1.44140625" style="10" customWidth="1"/>
    <col min="1822" max="1822" width="10" style="10" customWidth="1"/>
    <col min="1823" max="1823" width="2.21875" style="10" customWidth="1"/>
    <col min="1824" max="1824" width="13.109375" style="10" customWidth="1"/>
    <col min="1825" max="1825" width="1.44140625" style="10" customWidth="1"/>
    <col min="1826" max="1826" width="10" style="10" customWidth="1"/>
    <col min="1827" max="1827" width="2.21875" style="10" customWidth="1"/>
    <col min="1828" max="1828" width="13.109375" style="10" customWidth="1"/>
    <col min="1829" max="1829" width="2.21875" style="10" customWidth="1"/>
    <col min="1830" max="1830" width="4.5546875" style="10" customWidth="1"/>
    <col min="1831" max="1831" width="10.21875" style="10" customWidth="1"/>
    <col min="1832" max="1832" width="7.6640625" style="10" customWidth="1"/>
    <col min="1833" max="1833" width="1.44140625" style="10" customWidth="1"/>
    <col min="1834" max="1834" width="11.5546875" style="10"/>
    <col min="1835" max="1835" width="1.44140625" style="10" customWidth="1"/>
    <col min="1836" max="2048" width="11.5546875" style="10"/>
    <col min="2049" max="2049" width="4.5546875" style="10" customWidth="1"/>
    <col min="2050" max="2050" width="1.88671875" style="10" customWidth="1"/>
    <col min="2051" max="2051" width="20.109375" style="10" customWidth="1"/>
    <col min="2052" max="2052" width="1.44140625" style="10" customWidth="1"/>
    <col min="2053" max="2053" width="14.6640625" style="10" customWidth="1"/>
    <col min="2054" max="2054" width="1.44140625" style="10" customWidth="1"/>
    <col min="2055" max="2055" width="11.5546875" style="10"/>
    <col min="2056" max="2056" width="1.44140625" style="10" customWidth="1"/>
    <col min="2057" max="2057" width="11.5546875" style="10"/>
    <col min="2058" max="2058" width="2.21875" style="10" customWidth="1"/>
    <col min="2059" max="2059" width="14.6640625" style="10" customWidth="1"/>
    <col min="2060" max="2060" width="1.44140625" style="10" customWidth="1"/>
    <col min="2061" max="2061" width="14.6640625" style="10" customWidth="1"/>
    <col min="2062" max="2062" width="1.6640625" style="10" customWidth="1"/>
    <col min="2063" max="2063" width="14.6640625" style="10" customWidth="1"/>
    <col min="2064" max="2064" width="1.44140625" style="10" customWidth="1"/>
    <col min="2065" max="2065" width="11.5546875" style="10"/>
    <col min="2066" max="2066" width="1.44140625" style="10" customWidth="1"/>
    <col min="2067" max="2067" width="11.5546875" style="10"/>
    <col min="2068" max="2068" width="1.44140625" style="10" customWidth="1"/>
    <col min="2069" max="2069" width="16.21875" style="10" customWidth="1"/>
    <col min="2070" max="2071" width="1.44140625" style="10" customWidth="1"/>
    <col min="2072" max="2072" width="13.109375" style="10" customWidth="1"/>
    <col min="2073" max="2073" width="1.44140625" style="10" customWidth="1"/>
    <col min="2074" max="2074" width="10" style="10" customWidth="1"/>
    <col min="2075" max="2075" width="2.21875" style="10" customWidth="1"/>
    <col min="2076" max="2076" width="13.109375" style="10" customWidth="1"/>
    <col min="2077" max="2077" width="1.44140625" style="10" customWidth="1"/>
    <col min="2078" max="2078" width="10" style="10" customWidth="1"/>
    <col min="2079" max="2079" width="2.21875" style="10" customWidth="1"/>
    <col min="2080" max="2080" width="13.109375" style="10" customWidth="1"/>
    <col min="2081" max="2081" width="1.44140625" style="10" customWidth="1"/>
    <col min="2082" max="2082" width="10" style="10" customWidth="1"/>
    <col min="2083" max="2083" width="2.21875" style="10" customWidth="1"/>
    <col min="2084" max="2084" width="13.109375" style="10" customWidth="1"/>
    <col min="2085" max="2085" width="2.21875" style="10" customWidth="1"/>
    <col min="2086" max="2086" width="4.5546875" style="10" customWidth="1"/>
    <col min="2087" max="2087" width="10.21875" style="10" customWidth="1"/>
    <col min="2088" max="2088" width="7.6640625" style="10" customWidth="1"/>
    <col min="2089" max="2089" width="1.44140625" style="10" customWidth="1"/>
    <col min="2090" max="2090" width="11.5546875" style="10"/>
    <col min="2091" max="2091" width="1.44140625" style="10" customWidth="1"/>
    <col min="2092" max="2304" width="11.5546875" style="10"/>
    <col min="2305" max="2305" width="4.5546875" style="10" customWidth="1"/>
    <col min="2306" max="2306" width="1.88671875" style="10" customWidth="1"/>
    <col min="2307" max="2307" width="20.109375" style="10" customWidth="1"/>
    <col min="2308" max="2308" width="1.44140625" style="10" customWidth="1"/>
    <col min="2309" max="2309" width="14.6640625" style="10" customWidth="1"/>
    <col min="2310" max="2310" width="1.44140625" style="10" customWidth="1"/>
    <col min="2311" max="2311" width="11.5546875" style="10"/>
    <col min="2312" max="2312" width="1.44140625" style="10" customWidth="1"/>
    <col min="2313" max="2313" width="11.5546875" style="10"/>
    <col min="2314" max="2314" width="2.21875" style="10" customWidth="1"/>
    <col min="2315" max="2315" width="14.6640625" style="10" customWidth="1"/>
    <col min="2316" max="2316" width="1.44140625" style="10" customWidth="1"/>
    <col min="2317" max="2317" width="14.6640625" style="10" customWidth="1"/>
    <col min="2318" max="2318" width="1.6640625" style="10" customWidth="1"/>
    <col min="2319" max="2319" width="14.6640625" style="10" customWidth="1"/>
    <col min="2320" max="2320" width="1.44140625" style="10" customWidth="1"/>
    <col min="2321" max="2321" width="11.5546875" style="10"/>
    <col min="2322" max="2322" width="1.44140625" style="10" customWidth="1"/>
    <col min="2323" max="2323" width="11.5546875" style="10"/>
    <col min="2324" max="2324" width="1.44140625" style="10" customWidth="1"/>
    <col min="2325" max="2325" width="16.21875" style="10" customWidth="1"/>
    <col min="2326" max="2327" width="1.44140625" style="10" customWidth="1"/>
    <col min="2328" max="2328" width="13.109375" style="10" customWidth="1"/>
    <col min="2329" max="2329" width="1.44140625" style="10" customWidth="1"/>
    <col min="2330" max="2330" width="10" style="10" customWidth="1"/>
    <col min="2331" max="2331" width="2.21875" style="10" customWidth="1"/>
    <col min="2332" max="2332" width="13.109375" style="10" customWidth="1"/>
    <col min="2333" max="2333" width="1.44140625" style="10" customWidth="1"/>
    <col min="2334" max="2334" width="10" style="10" customWidth="1"/>
    <col min="2335" max="2335" width="2.21875" style="10" customWidth="1"/>
    <col min="2336" max="2336" width="13.109375" style="10" customWidth="1"/>
    <col min="2337" max="2337" width="1.44140625" style="10" customWidth="1"/>
    <col min="2338" max="2338" width="10" style="10" customWidth="1"/>
    <col min="2339" max="2339" width="2.21875" style="10" customWidth="1"/>
    <col min="2340" max="2340" width="13.109375" style="10" customWidth="1"/>
    <col min="2341" max="2341" width="2.21875" style="10" customWidth="1"/>
    <col min="2342" max="2342" width="4.5546875" style="10" customWidth="1"/>
    <col min="2343" max="2343" width="10.21875" style="10" customWidth="1"/>
    <col min="2344" max="2344" width="7.6640625" style="10" customWidth="1"/>
    <col min="2345" max="2345" width="1.44140625" style="10" customWidth="1"/>
    <col min="2346" max="2346" width="11.5546875" style="10"/>
    <col min="2347" max="2347" width="1.44140625" style="10" customWidth="1"/>
    <col min="2348" max="2560" width="11.5546875" style="10"/>
    <col min="2561" max="2561" width="4.5546875" style="10" customWidth="1"/>
    <col min="2562" max="2562" width="1.88671875" style="10" customWidth="1"/>
    <col min="2563" max="2563" width="20.109375" style="10" customWidth="1"/>
    <col min="2564" max="2564" width="1.44140625" style="10" customWidth="1"/>
    <col min="2565" max="2565" width="14.6640625" style="10" customWidth="1"/>
    <col min="2566" max="2566" width="1.44140625" style="10" customWidth="1"/>
    <col min="2567" max="2567" width="11.5546875" style="10"/>
    <col min="2568" max="2568" width="1.44140625" style="10" customWidth="1"/>
    <col min="2569" max="2569" width="11.5546875" style="10"/>
    <col min="2570" max="2570" width="2.21875" style="10" customWidth="1"/>
    <col min="2571" max="2571" width="14.6640625" style="10" customWidth="1"/>
    <col min="2572" max="2572" width="1.44140625" style="10" customWidth="1"/>
    <col min="2573" max="2573" width="14.6640625" style="10" customWidth="1"/>
    <col min="2574" max="2574" width="1.6640625" style="10" customWidth="1"/>
    <col min="2575" max="2575" width="14.6640625" style="10" customWidth="1"/>
    <col min="2576" max="2576" width="1.44140625" style="10" customWidth="1"/>
    <col min="2577" max="2577" width="11.5546875" style="10"/>
    <col min="2578" max="2578" width="1.44140625" style="10" customWidth="1"/>
    <col min="2579" max="2579" width="11.5546875" style="10"/>
    <col min="2580" max="2580" width="1.44140625" style="10" customWidth="1"/>
    <col min="2581" max="2581" width="16.21875" style="10" customWidth="1"/>
    <col min="2582" max="2583" width="1.44140625" style="10" customWidth="1"/>
    <col min="2584" max="2584" width="13.109375" style="10" customWidth="1"/>
    <col min="2585" max="2585" width="1.44140625" style="10" customWidth="1"/>
    <col min="2586" max="2586" width="10" style="10" customWidth="1"/>
    <col min="2587" max="2587" width="2.21875" style="10" customWidth="1"/>
    <col min="2588" max="2588" width="13.109375" style="10" customWidth="1"/>
    <col min="2589" max="2589" width="1.44140625" style="10" customWidth="1"/>
    <col min="2590" max="2590" width="10" style="10" customWidth="1"/>
    <col min="2591" max="2591" width="2.21875" style="10" customWidth="1"/>
    <col min="2592" max="2592" width="13.109375" style="10" customWidth="1"/>
    <col min="2593" max="2593" width="1.44140625" style="10" customWidth="1"/>
    <col min="2594" max="2594" width="10" style="10" customWidth="1"/>
    <col min="2595" max="2595" width="2.21875" style="10" customWidth="1"/>
    <col min="2596" max="2596" width="13.109375" style="10" customWidth="1"/>
    <col min="2597" max="2597" width="2.21875" style="10" customWidth="1"/>
    <col min="2598" max="2598" width="4.5546875" style="10" customWidth="1"/>
    <col min="2599" max="2599" width="10.21875" style="10" customWidth="1"/>
    <col min="2600" max="2600" width="7.6640625" style="10" customWidth="1"/>
    <col min="2601" max="2601" width="1.44140625" style="10" customWidth="1"/>
    <col min="2602" max="2602" width="11.5546875" style="10"/>
    <col min="2603" max="2603" width="1.44140625" style="10" customWidth="1"/>
    <col min="2604" max="2816" width="11.5546875" style="10"/>
    <col min="2817" max="2817" width="4.5546875" style="10" customWidth="1"/>
    <col min="2818" max="2818" width="1.88671875" style="10" customWidth="1"/>
    <col min="2819" max="2819" width="20.109375" style="10" customWidth="1"/>
    <col min="2820" max="2820" width="1.44140625" style="10" customWidth="1"/>
    <col min="2821" max="2821" width="14.6640625" style="10" customWidth="1"/>
    <col min="2822" max="2822" width="1.44140625" style="10" customWidth="1"/>
    <col min="2823" max="2823" width="11.5546875" style="10"/>
    <col min="2824" max="2824" width="1.44140625" style="10" customWidth="1"/>
    <col min="2825" max="2825" width="11.5546875" style="10"/>
    <col min="2826" max="2826" width="2.21875" style="10" customWidth="1"/>
    <col min="2827" max="2827" width="14.6640625" style="10" customWidth="1"/>
    <col min="2828" max="2828" width="1.44140625" style="10" customWidth="1"/>
    <col min="2829" max="2829" width="14.6640625" style="10" customWidth="1"/>
    <col min="2830" max="2830" width="1.6640625" style="10" customWidth="1"/>
    <col min="2831" max="2831" width="14.6640625" style="10" customWidth="1"/>
    <col min="2832" max="2832" width="1.44140625" style="10" customWidth="1"/>
    <col min="2833" max="2833" width="11.5546875" style="10"/>
    <col min="2834" max="2834" width="1.44140625" style="10" customWidth="1"/>
    <col min="2835" max="2835" width="11.5546875" style="10"/>
    <col min="2836" max="2836" width="1.44140625" style="10" customWidth="1"/>
    <col min="2837" max="2837" width="16.21875" style="10" customWidth="1"/>
    <col min="2838" max="2839" width="1.44140625" style="10" customWidth="1"/>
    <col min="2840" max="2840" width="13.109375" style="10" customWidth="1"/>
    <col min="2841" max="2841" width="1.44140625" style="10" customWidth="1"/>
    <col min="2842" max="2842" width="10" style="10" customWidth="1"/>
    <col min="2843" max="2843" width="2.21875" style="10" customWidth="1"/>
    <col min="2844" max="2844" width="13.109375" style="10" customWidth="1"/>
    <col min="2845" max="2845" width="1.44140625" style="10" customWidth="1"/>
    <col min="2846" max="2846" width="10" style="10" customWidth="1"/>
    <col min="2847" max="2847" width="2.21875" style="10" customWidth="1"/>
    <col min="2848" max="2848" width="13.109375" style="10" customWidth="1"/>
    <col min="2849" max="2849" width="1.44140625" style="10" customWidth="1"/>
    <col min="2850" max="2850" width="10" style="10" customWidth="1"/>
    <col min="2851" max="2851" width="2.21875" style="10" customWidth="1"/>
    <col min="2852" max="2852" width="13.109375" style="10" customWidth="1"/>
    <col min="2853" max="2853" width="2.21875" style="10" customWidth="1"/>
    <col min="2854" max="2854" width="4.5546875" style="10" customWidth="1"/>
    <col min="2855" max="2855" width="10.21875" style="10" customWidth="1"/>
    <col min="2856" max="2856" width="7.6640625" style="10" customWidth="1"/>
    <col min="2857" max="2857" width="1.44140625" style="10" customWidth="1"/>
    <col min="2858" max="2858" width="11.5546875" style="10"/>
    <col min="2859" max="2859" width="1.44140625" style="10" customWidth="1"/>
    <col min="2860" max="3072" width="11.5546875" style="10"/>
    <col min="3073" max="3073" width="4.5546875" style="10" customWidth="1"/>
    <col min="3074" max="3074" width="1.88671875" style="10" customWidth="1"/>
    <col min="3075" max="3075" width="20.109375" style="10" customWidth="1"/>
    <col min="3076" max="3076" width="1.44140625" style="10" customWidth="1"/>
    <col min="3077" max="3077" width="14.6640625" style="10" customWidth="1"/>
    <col min="3078" max="3078" width="1.44140625" style="10" customWidth="1"/>
    <col min="3079" max="3079" width="11.5546875" style="10"/>
    <col min="3080" max="3080" width="1.44140625" style="10" customWidth="1"/>
    <col min="3081" max="3081" width="11.5546875" style="10"/>
    <col min="3082" max="3082" width="2.21875" style="10" customWidth="1"/>
    <col min="3083" max="3083" width="14.6640625" style="10" customWidth="1"/>
    <col min="3084" max="3084" width="1.44140625" style="10" customWidth="1"/>
    <col min="3085" max="3085" width="14.6640625" style="10" customWidth="1"/>
    <col min="3086" max="3086" width="1.6640625" style="10" customWidth="1"/>
    <col min="3087" max="3087" width="14.6640625" style="10" customWidth="1"/>
    <col min="3088" max="3088" width="1.44140625" style="10" customWidth="1"/>
    <col min="3089" max="3089" width="11.5546875" style="10"/>
    <col min="3090" max="3090" width="1.44140625" style="10" customWidth="1"/>
    <col min="3091" max="3091" width="11.5546875" style="10"/>
    <col min="3092" max="3092" width="1.44140625" style="10" customWidth="1"/>
    <col min="3093" max="3093" width="16.21875" style="10" customWidth="1"/>
    <col min="3094" max="3095" width="1.44140625" style="10" customWidth="1"/>
    <col min="3096" max="3096" width="13.109375" style="10" customWidth="1"/>
    <col min="3097" max="3097" width="1.44140625" style="10" customWidth="1"/>
    <col min="3098" max="3098" width="10" style="10" customWidth="1"/>
    <col min="3099" max="3099" width="2.21875" style="10" customWidth="1"/>
    <col min="3100" max="3100" width="13.109375" style="10" customWidth="1"/>
    <col min="3101" max="3101" width="1.44140625" style="10" customWidth="1"/>
    <col min="3102" max="3102" width="10" style="10" customWidth="1"/>
    <col min="3103" max="3103" width="2.21875" style="10" customWidth="1"/>
    <col min="3104" max="3104" width="13.109375" style="10" customWidth="1"/>
    <col min="3105" max="3105" width="1.44140625" style="10" customWidth="1"/>
    <col min="3106" max="3106" width="10" style="10" customWidth="1"/>
    <col min="3107" max="3107" width="2.21875" style="10" customWidth="1"/>
    <col min="3108" max="3108" width="13.109375" style="10" customWidth="1"/>
    <col min="3109" max="3109" width="2.21875" style="10" customWidth="1"/>
    <col min="3110" max="3110" width="4.5546875" style="10" customWidth="1"/>
    <col min="3111" max="3111" width="10.21875" style="10" customWidth="1"/>
    <col min="3112" max="3112" width="7.6640625" style="10" customWidth="1"/>
    <col min="3113" max="3113" width="1.44140625" style="10" customWidth="1"/>
    <col min="3114" max="3114" width="11.5546875" style="10"/>
    <col min="3115" max="3115" width="1.44140625" style="10" customWidth="1"/>
    <col min="3116" max="3328" width="11.5546875" style="10"/>
    <col min="3329" max="3329" width="4.5546875" style="10" customWidth="1"/>
    <col min="3330" max="3330" width="1.88671875" style="10" customWidth="1"/>
    <col min="3331" max="3331" width="20.109375" style="10" customWidth="1"/>
    <col min="3332" max="3332" width="1.44140625" style="10" customWidth="1"/>
    <col min="3333" max="3333" width="14.6640625" style="10" customWidth="1"/>
    <col min="3334" max="3334" width="1.44140625" style="10" customWidth="1"/>
    <col min="3335" max="3335" width="11.5546875" style="10"/>
    <col min="3336" max="3336" width="1.44140625" style="10" customWidth="1"/>
    <col min="3337" max="3337" width="11.5546875" style="10"/>
    <col min="3338" max="3338" width="2.21875" style="10" customWidth="1"/>
    <col min="3339" max="3339" width="14.6640625" style="10" customWidth="1"/>
    <col min="3340" max="3340" width="1.44140625" style="10" customWidth="1"/>
    <col min="3341" max="3341" width="14.6640625" style="10" customWidth="1"/>
    <col min="3342" max="3342" width="1.6640625" style="10" customWidth="1"/>
    <col min="3343" max="3343" width="14.6640625" style="10" customWidth="1"/>
    <col min="3344" max="3344" width="1.44140625" style="10" customWidth="1"/>
    <col min="3345" max="3345" width="11.5546875" style="10"/>
    <col min="3346" max="3346" width="1.44140625" style="10" customWidth="1"/>
    <col min="3347" max="3347" width="11.5546875" style="10"/>
    <col min="3348" max="3348" width="1.44140625" style="10" customWidth="1"/>
    <col min="3349" max="3349" width="16.21875" style="10" customWidth="1"/>
    <col min="3350" max="3351" width="1.44140625" style="10" customWidth="1"/>
    <col min="3352" max="3352" width="13.109375" style="10" customWidth="1"/>
    <col min="3353" max="3353" width="1.44140625" style="10" customWidth="1"/>
    <col min="3354" max="3354" width="10" style="10" customWidth="1"/>
    <col min="3355" max="3355" width="2.21875" style="10" customWidth="1"/>
    <col min="3356" max="3356" width="13.109375" style="10" customWidth="1"/>
    <col min="3357" max="3357" width="1.44140625" style="10" customWidth="1"/>
    <col min="3358" max="3358" width="10" style="10" customWidth="1"/>
    <col min="3359" max="3359" width="2.21875" style="10" customWidth="1"/>
    <col min="3360" max="3360" width="13.109375" style="10" customWidth="1"/>
    <col min="3361" max="3361" width="1.44140625" style="10" customWidth="1"/>
    <col min="3362" max="3362" width="10" style="10" customWidth="1"/>
    <col min="3363" max="3363" width="2.21875" style="10" customWidth="1"/>
    <col min="3364" max="3364" width="13.109375" style="10" customWidth="1"/>
    <col min="3365" max="3365" width="2.21875" style="10" customWidth="1"/>
    <col min="3366" max="3366" width="4.5546875" style="10" customWidth="1"/>
    <col min="3367" max="3367" width="10.21875" style="10" customWidth="1"/>
    <col min="3368" max="3368" width="7.6640625" style="10" customWidth="1"/>
    <col min="3369" max="3369" width="1.44140625" style="10" customWidth="1"/>
    <col min="3370" max="3370" width="11.5546875" style="10"/>
    <col min="3371" max="3371" width="1.44140625" style="10" customWidth="1"/>
    <col min="3372" max="3584" width="11.5546875" style="10"/>
    <col min="3585" max="3585" width="4.5546875" style="10" customWidth="1"/>
    <col min="3586" max="3586" width="1.88671875" style="10" customWidth="1"/>
    <col min="3587" max="3587" width="20.109375" style="10" customWidth="1"/>
    <col min="3588" max="3588" width="1.44140625" style="10" customWidth="1"/>
    <col min="3589" max="3589" width="14.6640625" style="10" customWidth="1"/>
    <col min="3590" max="3590" width="1.44140625" style="10" customWidth="1"/>
    <col min="3591" max="3591" width="11.5546875" style="10"/>
    <col min="3592" max="3592" width="1.44140625" style="10" customWidth="1"/>
    <col min="3593" max="3593" width="11.5546875" style="10"/>
    <col min="3594" max="3594" width="2.21875" style="10" customWidth="1"/>
    <col min="3595" max="3595" width="14.6640625" style="10" customWidth="1"/>
    <col min="3596" max="3596" width="1.44140625" style="10" customWidth="1"/>
    <col min="3597" max="3597" width="14.6640625" style="10" customWidth="1"/>
    <col min="3598" max="3598" width="1.6640625" style="10" customWidth="1"/>
    <col min="3599" max="3599" width="14.6640625" style="10" customWidth="1"/>
    <col min="3600" max="3600" width="1.44140625" style="10" customWidth="1"/>
    <col min="3601" max="3601" width="11.5546875" style="10"/>
    <col min="3602" max="3602" width="1.44140625" style="10" customWidth="1"/>
    <col min="3603" max="3603" width="11.5546875" style="10"/>
    <col min="3604" max="3604" width="1.44140625" style="10" customWidth="1"/>
    <col min="3605" max="3605" width="16.21875" style="10" customWidth="1"/>
    <col min="3606" max="3607" width="1.44140625" style="10" customWidth="1"/>
    <col min="3608" max="3608" width="13.109375" style="10" customWidth="1"/>
    <col min="3609" max="3609" width="1.44140625" style="10" customWidth="1"/>
    <col min="3610" max="3610" width="10" style="10" customWidth="1"/>
    <col min="3611" max="3611" width="2.21875" style="10" customWidth="1"/>
    <col min="3612" max="3612" width="13.109375" style="10" customWidth="1"/>
    <col min="3613" max="3613" width="1.44140625" style="10" customWidth="1"/>
    <col min="3614" max="3614" width="10" style="10" customWidth="1"/>
    <col min="3615" max="3615" width="2.21875" style="10" customWidth="1"/>
    <col min="3616" max="3616" width="13.109375" style="10" customWidth="1"/>
    <col min="3617" max="3617" width="1.44140625" style="10" customWidth="1"/>
    <col min="3618" max="3618" width="10" style="10" customWidth="1"/>
    <col min="3619" max="3619" width="2.21875" style="10" customWidth="1"/>
    <col min="3620" max="3620" width="13.109375" style="10" customWidth="1"/>
    <col min="3621" max="3621" width="2.21875" style="10" customWidth="1"/>
    <col min="3622" max="3622" width="4.5546875" style="10" customWidth="1"/>
    <col min="3623" max="3623" width="10.21875" style="10" customWidth="1"/>
    <col min="3624" max="3624" width="7.6640625" style="10" customWidth="1"/>
    <col min="3625" max="3625" width="1.44140625" style="10" customWidth="1"/>
    <col min="3626" max="3626" width="11.5546875" style="10"/>
    <col min="3627" max="3627" width="1.44140625" style="10" customWidth="1"/>
    <col min="3628" max="3840" width="11.5546875" style="10"/>
    <col min="3841" max="3841" width="4.5546875" style="10" customWidth="1"/>
    <col min="3842" max="3842" width="1.88671875" style="10" customWidth="1"/>
    <col min="3843" max="3843" width="20.109375" style="10" customWidth="1"/>
    <col min="3844" max="3844" width="1.44140625" style="10" customWidth="1"/>
    <col min="3845" max="3845" width="14.6640625" style="10" customWidth="1"/>
    <col min="3846" max="3846" width="1.44140625" style="10" customWidth="1"/>
    <col min="3847" max="3847" width="11.5546875" style="10"/>
    <col min="3848" max="3848" width="1.44140625" style="10" customWidth="1"/>
    <col min="3849" max="3849" width="11.5546875" style="10"/>
    <col min="3850" max="3850" width="2.21875" style="10" customWidth="1"/>
    <col min="3851" max="3851" width="14.6640625" style="10" customWidth="1"/>
    <col min="3852" max="3852" width="1.44140625" style="10" customWidth="1"/>
    <col min="3853" max="3853" width="14.6640625" style="10" customWidth="1"/>
    <col min="3854" max="3854" width="1.6640625" style="10" customWidth="1"/>
    <col min="3855" max="3855" width="14.6640625" style="10" customWidth="1"/>
    <col min="3856" max="3856" width="1.44140625" style="10" customWidth="1"/>
    <col min="3857" max="3857" width="11.5546875" style="10"/>
    <col min="3858" max="3858" width="1.44140625" style="10" customWidth="1"/>
    <col min="3859" max="3859" width="11.5546875" style="10"/>
    <col min="3860" max="3860" width="1.44140625" style="10" customWidth="1"/>
    <col min="3861" max="3861" width="16.21875" style="10" customWidth="1"/>
    <col min="3862" max="3863" width="1.44140625" style="10" customWidth="1"/>
    <col min="3864" max="3864" width="13.109375" style="10" customWidth="1"/>
    <col min="3865" max="3865" width="1.44140625" style="10" customWidth="1"/>
    <col min="3866" max="3866" width="10" style="10" customWidth="1"/>
    <col min="3867" max="3867" width="2.21875" style="10" customWidth="1"/>
    <col min="3868" max="3868" width="13.109375" style="10" customWidth="1"/>
    <col min="3869" max="3869" width="1.44140625" style="10" customWidth="1"/>
    <col min="3870" max="3870" width="10" style="10" customWidth="1"/>
    <col min="3871" max="3871" width="2.21875" style="10" customWidth="1"/>
    <col min="3872" max="3872" width="13.109375" style="10" customWidth="1"/>
    <col min="3873" max="3873" width="1.44140625" style="10" customWidth="1"/>
    <col min="3874" max="3874" width="10" style="10" customWidth="1"/>
    <col min="3875" max="3875" width="2.21875" style="10" customWidth="1"/>
    <col min="3876" max="3876" width="13.109375" style="10" customWidth="1"/>
    <col min="3877" max="3877" width="2.21875" style="10" customWidth="1"/>
    <col min="3878" max="3878" width="4.5546875" style="10" customWidth="1"/>
    <col min="3879" max="3879" width="10.21875" style="10" customWidth="1"/>
    <col min="3880" max="3880" width="7.6640625" style="10" customWidth="1"/>
    <col min="3881" max="3881" width="1.44140625" style="10" customWidth="1"/>
    <col min="3882" max="3882" width="11.5546875" style="10"/>
    <col min="3883" max="3883" width="1.44140625" style="10" customWidth="1"/>
    <col min="3884" max="4096" width="11.5546875" style="10"/>
    <col min="4097" max="4097" width="4.5546875" style="10" customWidth="1"/>
    <col min="4098" max="4098" width="1.88671875" style="10" customWidth="1"/>
    <col min="4099" max="4099" width="20.109375" style="10" customWidth="1"/>
    <col min="4100" max="4100" width="1.44140625" style="10" customWidth="1"/>
    <col min="4101" max="4101" width="14.6640625" style="10" customWidth="1"/>
    <col min="4102" max="4102" width="1.44140625" style="10" customWidth="1"/>
    <col min="4103" max="4103" width="11.5546875" style="10"/>
    <col min="4104" max="4104" width="1.44140625" style="10" customWidth="1"/>
    <col min="4105" max="4105" width="11.5546875" style="10"/>
    <col min="4106" max="4106" width="2.21875" style="10" customWidth="1"/>
    <col min="4107" max="4107" width="14.6640625" style="10" customWidth="1"/>
    <col min="4108" max="4108" width="1.44140625" style="10" customWidth="1"/>
    <col min="4109" max="4109" width="14.6640625" style="10" customWidth="1"/>
    <col min="4110" max="4110" width="1.6640625" style="10" customWidth="1"/>
    <col min="4111" max="4111" width="14.6640625" style="10" customWidth="1"/>
    <col min="4112" max="4112" width="1.44140625" style="10" customWidth="1"/>
    <col min="4113" max="4113" width="11.5546875" style="10"/>
    <col min="4114" max="4114" width="1.44140625" style="10" customWidth="1"/>
    <col min="4115" max="4115" width="11.5546875" style="10"/>
    <col min="4116" max="4116" width="1.44140625" style="10" customWidth="1"/>
    <col min="4117" max="4117" width="16.21875" style="10" customWidth="1"/>
    <col min="4118" max="4119" width="1.44140625" style="10" customWidth="1"/>
    <col min="4120" max="4120" width="13.109375" style="10" customWidth="1"/>
    <col min="4121" max="4121" width="1.44140625" style="10" customWidth="1"/>
    <col min="4122" max="4122" width="10" style="10" customWidth="1"/>
    <col min="4123" max="4123" width="2.21875" style="10" customWidth="1"/>
    <col min="4124" max="4124" width="13.109375" style="10" customWidth="1"/>
    <col min="4125" max="4125" width="1.44140625" style="10" customWidth="1"/>
    <col min="4126" max="4126" width="10" style="10" customWidth="1"/>
    <col min="4127" max="4127" width="2.21875" style="10" customWidth="1"/>
    <col min="4128" max="4128" width="13.109375" style="10" customWidth="1"/>
    <col min="4129" max="4129" width="1.44140625" style="10" customWidth="1"/>
    <col min="4130" max="4130" width="10" style="10" customWidth="1"/>
    <col min="4131" max="4131" width="2.21875" style="10" customWidth="1"/>
    <col min="4132" max="4132" width="13.109375" style="10" customWidth="1"/>
    <col min="4133" max="4133" width="2.21875" style="10" customWidth="1"/>
    <col min="4134" max="4134" width="4.5546875" style="10" customWidth="1"/>
    <col min="4135" max="4135" width="10.21875" style="10" customWidth="1"/>
    <col min="4136" max="4136" width="7.6640625" style="10" customWidth="1"/>
    <col min="4137" max="4137" width="1.44140625" style="10" customWidth="1"/>
    <col min="4138" max="4138" width="11.5546875" style="10"/>
    <col min="4139" max="4139" width="1.44140625" style="10" customWidth="1"/>
    <col min="4140" max="4352" width="11.5546875" style="10"/>
    <col min="4353" max="4353" width="4.5546875" style="10" customWidth="1"/>
    <col min="4354" max="4354" width="1.88671875" style="10" customWidth="1"/>
    <col min="4355" max="4355" width="20.109375" style="10" customWidth="1"/>
    <col min="4356" max="4356" width="1.44140625" style="10" customWidth="1"/>
    <col min="4357" max="4357" width="14.6640625" style="10" customWidth="1"/>
    <col min="4358" max="4358" width="1.44140625" style="10" customWidth="1"/>
    <col min="4359" max="4359" width="11.5546875" style="10"/>
    <col min="4360" max="4360" width="1.44140625" style="10" customWidth="1"/>
    <col min="4361" max="4361" width="11.5546875" style="10"/>
    <col min="4362" max="4362" width="2.21875" style="10" customWidth="1"/>
    <col min="4363" max="4363" width="14.6640625" style="10" customWidth="1"/>
    <col min="4364" max="4364" width="1.44140625" style="10" customWidth="1"/>
    <col min="4365" max="4365" width="14.6640625" style="10" customWidth="1"/>
    <col min="4366" max="4366" width="1.6640625" style="10" customWidth="1"/>
    <col min="4367" max="4367" width="14.6640625" style="10" customWidth="1"/>
    <col min="4368" max="4368" width="1.44140625" style="10" customWidth="1"/>
    <col min="4369" max="4369" width="11.5546875" style="10"/>
    <col min="4370" max="4370" width="1.44140625" style="10" customWidth="1"/>
    <col min="4371" max="4371" width="11.5546875" style="10"/>
    <col min="4372" max="4372" width="1.44140625" style="10" customWidth="1"/>
    <col min="4373" max="4373" width="16.21875" style="10" customWidth="1"/>
    <col min="4374" max="4375" width="1.44140625" style="10" customWidth="1"/>
    <col min="4376" max="4376" width="13.109375" style="10" customWidth="1"/>
    <col min="4377" max="4377" width="1.44140625" style="10" customWidth="1"/>
    <col min="4378" max="4378" width="10" style="10" customWidth="1"/>
    <col min="4379" max="4379" width="2.21875" style="10" customWidth="1"/>
    <col min="4380" max="4380" width="13.109375" style="10" customWidth="1"/>
    <col min="4381" max="4381" width="1.44140625" style="10" customWidth="1"/>
    <col min="4382" max="4382" width="10" style="10" customWidth="1"/>
    <col min="4383" max="4383" width="2.21875" style="10" customWidth="1"/>
    <col min="4384" max="4384" width="13.109375" style="10" customWidth="1"/>
    <col min="4385" max="4385" width="1.44140625" style="10" customWidth="1"/>
    <col min="4386" max="4386" width="10" style="10" customWidth="1"/>
    <col min="4387" max="4387" width="2.21875" style="10" customWidth="1"/>
    <col min="4388" max="4388" width="13.109375" style="10" customWidth="1"/>
    <col min="4389" max="4389" width="2.21875" style="10" customWidth="1"/>
    <col min="4390" max="4390" width="4.5546875" style="10" customWidth="1"/>
    <col min="4391" max="4391" width="10.21875" style="10" customWidth="1"/>
    <col min="4392" max="4392" width="7.6640625" style="10" customWidth="1"/>
    <col min="4393" max="4393" width="1.44140625" style="10" customWidth="1"/>
    <col min="4394" max="4394" width="11.5546875" style="10"/>
    <col min="4395" max="4395" width="1.44140625" style="10" customWidth="1"/>
    <col min="4396" max="4608" width="11.5546875" style="10"/>
    <col min="4609" max="4609" width="4.5546875" style="10" customWidth="1"/>
    <col min="4610" max="4610" width="1.88671875" style="10" customWidth="1"/>
    <col min="4611" max="4611" width="20.109375" style="10" customWidth="1"/>
    <col min="4612" max="4612" width="1.44140625" style="10" customWidth="1"/>
    <col min="4613" max="4613" width="14.6640625" style="10" customWidth="1"/>
    <col min="4614" max="4614" width="1.44140625" style="10" customWidth="1"/>
    <col min="4615" max="4615" width="11.5546875" style="10"/>
    <col min="4616" max="4616" width="1.44140625" style="10" customWidth="1"/>
    <col min="4617" max="4617" width="11.5546875" style="10"/>
    <col min="4618" max="4618" width="2.21875" style="10" customWidth="1"/>
    <col min="4619" max="4619" width="14.6640625" style="10" customWidth="1"/>
    <col min="4620" max="4620" width="1.44140625" style="10" customWidth="1"/>
    <col min="4621" max="4621" width="14.6640625" style="10" customWidth="1"/>
    <col min="4622" max="4622" width="1.6640625" style="10" customWidth="1"/>
    <col min="4623" max="4623" width="14.6640625" style="10" customWidth="1"/>
    <col min="4624" max="4624" width="1.44140625" style="10" customWidth="1"/>
    <col min="4625" max="4625" width="11.5546875" style="10"/>
    <col min="4626" max="4626" width="1.44140625" style="10" customWidth="1"/>
    <col min="4627" max="4627" width="11.5546875" style="10"/>
    <col min="4628" max="4628" width="1.44140625" style="10" customWidth="1"/>
    <col min="4629" max="4629" width="16.21875" style="10" customWidth="1"/>
    <col min="4630" max="4631" width="1.44140625" style="10" customWidth="1"/>
    <col min="4632" max="4632" width="13.109375" style="10" customWidth="1"/>
    <col min="4633" max="4633" width="1.44140625" style="10" customWidth="1"/>
    <col min="4634" max="4634" width="10" style="10" customWidth="1"/>
    <col min="4635" max="4635" width="2.21875" style="10" customWidth="1"/>
    <col min="4636" max="4636" width="13.109375" style="10" customWidth="1"/>
    <col min="4637" max="4637" width="1.44140625" style="10" customWidth="1"/>
    <col min="4638" max="4638" width="10" style="10" customWidth="1"/>
    <col min="4639" max="4639" width="2.21875" style="10" customWidth="1"/>
    <col min="4640" max="4640" width="13.109375" style="10" customWidth="1"/>
    <col min="4641" max="4641" width="1.44140625" style="10" customWidth="1"/>
    <col min="4642" max="4642" width="10" style="10" customWidth="1"/>
    <col min="4643" max="4643" width="2.21875" style="10" customWidth="1"/>
    <col min="4644" max="4644" width="13.109375" style="10" customWidth="1"/>
    <col min="4645" max="4645" width="2.21875" style="10" customWidth="1"/>
    <col min="4646" max="4646" width="4.5546875" style="10" customWidth="1"/>
    <col min="4647" max="4647" width="10.21875" style="10" customWidth="1"/>
    <col min="4648" max="4648" width="7.6640625" style="10" customWidth="1"/>
    <col min="4649" max="4649" width="1.44140625" style="10" customWidth="1"/>
    <col min="4650" max="4650" width="11.5546875" style="10"/>
    <col min="4651" max="4651" width="1.44140625" style="10" customWidth="1"/>
    <col min="4652" max="4864" width="11.5546875" style="10"/>
    <col min="4865" max="4865" width="4.5546875" style="10" customWidth="1"/>
    <col min="4866" max="4866" width="1.88671875" style="10" customWidth="1"/>
    <col min="4867" max="4867" width="20.109375" style="10" customWidth="1"/>
    <col min="4868" max="4868" width="1.44140625" style="10" customWidth="1"/>
    <col min="4869" max="4869" width="14.6640625" style="10" customWidth="1"/>
    <col min="4870" max="4870" width="1.44140625" style="10" customWidth="1"/>
    <col min="4871" max="4871" width="11.5546875" style="10"/>
    <col min="4872" max="4872" width="1.44140625" style="10" customWidth="1"/>
    <col min="4873" max="4873" width="11.5546875" style="10"/>
    <col min="4874" max="4874" width="2.21875" style="10" customWidth="1"/>
    <col min="4875" max="4875" width="14.6640625" style="10" customWidth="1"/>
    <col min="4876" max="4876" width="1.44140625" style="10" customWidth="1"/>
    <col min="4877" max="4877" width="14.6640625" style="10" customWidth="1"/>
    <col min="4878" max="4878" width="1.6640625" style="10" customWidth="1"/>
    <col min="4879" max="4879" width="14.6640625" style="10" customWidth="1"/>
    <col min="4880" max="4880" width="1.44140625" style="10" customWidth="1"/>
    <col min="4881" max="4881" width="11.5546875" style="10"/>
    <col min="4882" max="4882" width="1.44140625" style="10" customWidth="1"/>
    <col min="4883" max="4883" width="11.5546875" style="10"/>
    <col min="4884" max="4884" width="1.44140625" style="10" customWidth="1"/>
    <col min="4885" max="4885" width="16.21875" style="10" customWidth="1"/>
    <col min="4886" max="4887" width="1.44140625" style="10" customWidth="1"/>
    <col min="4888" max="4888" width="13.109375" style="10" customWidth="1"/>
    <col min="4889" max="4889" width="1.44140625" style="10" customWidth="1"/>
    <col min="4890" max="4890" width="10" style="10" customWidth="1"/>
    <col min="4891" max="4891" width="2.21875" style="10" customWidth="1"/>
    <col min="4892" max="4892" width="13.109375" style="10" customWidth="1"/>
    <col min="4893" max="4893" width="1.44140625" style="10" customWidth="1"/>
    <col min="4894" max="4894" width="10" style="10" customWidth="1"/>
    <col min="4895" max="4895" width="2.21875" style="10" customWidth="1"/>
    <col min="4896" max="4896" width="13.109375" style="10" customWidth="1"/>
    <col min="4897" max="4897" width="1.44140625" style="10" customWidth="1"/>
    <col min="4898" max="4898" width="10" style="10" customWidth="1"/>
    <col min="4899" max="4899" width="2.21875" style="10" customWidth="1"/>
    <col min="4900" max="4900" width="13.109375" style="10" customWidth="1"/>
    <col min="4901" max="4901" width="2.21875" style="10" customWidth="1"/>
    <col min="4902" max="4902" width="4.5546875" style="10" customWidth="1"/>
    <col min="4903" max="4903" width="10.21875" style="10" customWidth="1"/>
    <col min="4904" max="4904" width="7.6640625" style="10" customWidth="1"/>
    <col min="4905" max="4905" width="1.44140625" style="10" customWidth="1"/>
    <col min="4906" max="4906" width="11.5546875" style="10"/>
    <col min="4907" max="4907" width="1.44140625" style="10" customWidth="1"/>
    <col min="4908" max="5120" width="11.5546875" style="10"/>
    <col min="5121" max="5121" width="4.5546875" style="10" customWidth="1"/>
    <col min="5122" max="5122" width="1.88671875" style="10" customWidth="1"/>
    <col min="5123" max="5123" width="20.109375" style="10" customWidth="1"/>
    <col min="5124" max="5124" width="1.44140625" style="10" customWidth="1"/>
    <col min="5125" max="5125" width="14.6640625" style="10" customWidth="1"/>
    <col min="5126" max="5126" width="1.44140625" style="10" customWidth="1"/>
    <col min="5127" max="5127" width="11.5546875" style="10"/>
    <col min="5128" max="5128" width="1.44140625" style="10" customWidth="1"/>
    <col min="5129" max="5129" width="11.5546875" style="10"/>
    <col min="5130" max="5130" width="2.21875" style="10" customWidth="1"/>
    <col min="5131" max="5131" width="14.6640625" style="10" customWidth="1"/>
    <col min="5132" max="5132" width="1.44140625" style="10" customWidth="1"/>
    <col min="5133" max="5133" width="14.6640625" style="10" customWidth="1"/>
    <col min="5134" max="5134" width="1.6640625" style="10" customWidth="1"/>
    <col min="5135" max="5135" width="14.6640625" style="10" customWidth="1"/>
    <col min="5136" max="5136" width="1.44140625" style="10" customWidth="1"/>
    <col min="5137" max="5137" width="11.5546875" style="10"/>
    <col min="5138" max="5138" width="1.44140625" style="10" customWidth="1"/>
    <col min="5139" max="5139" width="11.5546875" style="10"/>
    <col min="5140" max="5140" width="1.44140625" style="10" customWidth="1"/>
    <col min="5141" max="5141" width="16.21875" style="10" customWidth="1"/>
    <col min="5142" max="5143" width="1.44140625" style="10" customWidth="1"/>
    <col min="5144" max="5144" width="13.109375" style="10" customWidth="1"/>
    <col min="5145" max="5145" width="1.44140625" style="10" customWidth="1"/>
    <col min="5146" max="5146" width="10" style="10" customWidth="1"/>
    <col min="5147" max="5147" width="2.21875" style="10" customWidth="1"/>
    <col min="5148" max="5148" width="13.109375" style="10" customWidth="1"/>
    <col min="5149" max="5149" width="1.44140625" style="10" customWidth="1"/>
    <col min="5150" max="5150" width="10" style="10" customWidth="1"/>
    <col min="5151" max="5151" width="2.21875" style="10" customWidth="1"/>
    <col min="5152" max="5152" width="13.109375" style="10" customWidth="1"/>
    <col min="5153" max="5153" width="1.44140625" style="10" customWidth="1"/>
    <col min="5154" max="5154" width="10" style="10" customWidth="1"/>
    <col min="5155" max="5155" width="2.21875" style="10" customWidth="1"/>
    <col min="5156" max="5156" width="13.109375" style="10" customWidth="1"/>
    <col min="5157" max="5157" width="2.21875" style="10" customWidth="1"/>
    <col min="5158" max="5158" width="4.5546875" style="10" customWidth="1"/>
    <col min="5159" max="5159" width="10.21875" style="10" customWidth="1"/>
    <col min="5160" max="5160" width="7.6640625" style="10" customWidth="1"/>
    <col min="5161" max="5161" width="1.44140625" style="10" customWidth="1"/>
    <col min="5162" max="5162" width="11.5546875" style="10"/>
    <col min="5163" max="5163" width="1.44140625" style="10" customWidth="1"/>
    <col min="5164" max="5376" width="11.5546875" style="10"/>
    <col min="5377" max="5377" width="4.5546875" style="10" customWidth="1"/>
    <col min="5378" max="5378" width="1.88671875" style="10" customWidth="1"/>
    <col min="5379" max="5379" width="20.109375" style="10" customWidth="1"/>
    <col min="5380" max="5380" width="1.44140625" style="10" customWidth="1"/>
    <col min="5381" max="5381" width="14.6640625" style="10" customWidth="1"/>
    <col min="5382" max="5382" width="1.44140625" style="10" customWidth="1"/>
    <col min="5383" max="5383" width="11.5546875" style="10"/>
    <col min="5384" max="5384" width="1.44140625" style="10" customWidth="1"/>
    <col min="5385" max="5385" width="11.5546875" style="10"/>
    <col min="5386" max="5386" width="2.21875" style="10" customWidth="1"/>
    <col min="5387" max="5387" width="14.6640625" style="10" customWidth="1"/>
    <col min="5388" max="5388" width="1.44140625" style="10" customWidth="1"/>
    <col min="5389" max="5389" width="14.6640625" style="10" customWidth="1"/>
    <col min="5390" max="5390" width="1.6640625" style="10" customWidth="1"/>
    <col min="5391" max="5391" width="14.6640625" style="10" customWidth="1"/>
    <col min="5392" max="5392" width="1.44140625" style="10" customWidth="1"/>
    <col min="5393" max="5393" width="11.5546875" style="10"/>
    <col min="5394" max="5394" width="1.44140625" style="10" customWidth="1"/>
    <col min="5395" max="5395" width="11.5546875" style="10"/>
    <col min="5396" max="5396" width="1.44140625" style="10" customWidth="1"/>
    <col min="5397" max="5397" width="16.21875" style="10" customWidth="1"/>
    <col min="5398" max="5399" width="1.44140625" style="10" customWidth="1"/>
    <col min="5400" max="5400" width="13.109375" style="10" customWidth="1"/>
    <col min="5401" max="5401" width="1.44140625" style="10" customWidth="1"/>
    <col min="5402" max="5402" width="10" style="10" customWidth="1"/>
    <col min="5403" max="5403" width="2.21875" style="10" customWidth="1"/>
    <col min="5404" max="5404" width="13.109375" style="10" customWidth="1"/>
    <col min="5405" max="5405" width="1.44140625" style="10" customWidth="1"/>
    <col min="5406" max="5406" width="10" style="10" customWidth="1"/>
    <col min="5407" max="5407" width="2.21875" style="10" customWidth="1"/>
    <col min="5408" max="5408" width="13.109375" style="10" customWidth="1"/>
    <col min="5409" max="5409" width="1.44140625" style="10" customWidth="1"/>
    <col min="5410" max="5410" width="10" style="10" customWidth="1"/>
    <col min="5411" max="5411" width="2.21875" style="10" customWidth="1"/>
    <col min="5412" max="5412" width="13.109375" style="10" customWidth="1"/>
    <col min="5413" max="5413" width="2.21875" style="10" customWidth="1"/>
    <col min="5414" max="5414" width="4.5546875" style="10" customWidth="1"/>
    <col min="5415" max="5415" width="10.21875" style="10" customWidth="1"/>
    <col min="5416" max="5416" width="7.6640625" style="10" customWidth="1"/>
    <col min="5417" max="5417" width="1.44140625" style="10" customWidth="1"/>
    <col min="5418" max="5418" width="11.5546875" style="10"/>
    <col min="5419" max="5419" width="1.44140625" style="10" customWidth="1"/>
    <col min="5420" max="5632" width="11.5546875" style="10"/>
    <col min="5633" max="5633" width="4.5546875" style="10" customWidth="1"/>
    <col min="5634" max="5634" width="1.88671875" style="10" customWidth="1"/>
    <col min="5635" max="5635" width="20.109375" style="10" customWidth="1"/>
    <col min="5636" max="5636" width="1.44140625" style="10" customWidth="1"/>
    <col min="5637" max="5637" width="14.6640625" style="10" customWidth="1"/>
    <col min="5638" max="5638" width="1.44140625" style="10" customWidth="1"/>
    <col min="5639" max="5639" width="11.5546875" style="10"/>
    <col min="5640" max="5640" width="1.44140625" style="10" customWidth="1"/>
    <col min="5641" max="5641" width="11.5546875" style="10"/>
    <col min="5642" max="5642" width="2.21875" style="10" customWidth="1"/>
    <col min="5643" max="5643" width="14.6640625" style="10" customWidth="1"/>
    <col min="5644" max="5644" width="1.44140625" style="10" customWidth="1"/>
    <col min="5645" max="5645" width="14.6640625" style="10" customWidth="1"/>
    <col min="5646" max="5646" width="1.6640625" style="10" customWidth="1"/>
    <col min="5647" max="5647" width="14.6640625" style="10" customWidth="1"/>
    <col min="5648" max="5648" width="1.44140625" style="10" customWidth="1"/>
    <col min="5649" max="5649" width="11.5546875" style="10"/>
    <col min="5650" max="5650" width="1.44140625" style="10" customWidth="1"/>
    <col min="5651" max="5651" width="11.5546875" style="10"/>
    <col min="5652" max="5652" width="1.44140625" style="10" customWidth="1"/>
    <col min="5653" max="5653" width="16.21875" style="10" customWidth="1"/>
    <col min="5654" max="5655" width="1.44140625" style="10" customWidth="1"/>
    <col min="5656" max="5656" width="13.109375" style="10" customWidth="1"/>
    <col min="5657" max="5657" width="1.44140625" style="10" customWidth="1"/>
    <col min="5658" max="5658" width="10" style="10" customWidth="1"/>
    <col min="5659" max="5659" width="2.21875" style="10" customWidth="1"/>
    <col min="5660" max="5660" width="13.109375" style="10" customWidth="1"/>
    <col min="5661" max="5661" width="1.44140625" style="10" customWidth="1"/>
    <col min="5662" max="5662" width="10" style="10" customWidth="1"/>
    <col min="5663" max="5663" width="2.21875" style="10" customWidth="1"/>
    <col min="5664" max="5664" width="13.109375" style="10" customWidth="1"/>
    <col min="5665" max="5665" width="1.44140625" style="10" customWidth="1"/>
    <col min="5666" max="5666" width="10" style="10" customWidth="1"/>
    <col min="5667" max="5667" width="2.21875" style="10" customWidth="1"/>
    <col min="5668" max="5668" width="13.109375" style="10" customWidth="1"/>
    <col min="5669" max="5669" width="2.21875" style="10" customWidth="1"/>
    <col min="5670" max="5670" width="4.5546875" style="10" customWidth="1"/>
    <col min="5671" max="5671" width="10.21875" style="10" customWidth="1"/>
    <col min="5672" max="5672" width="7.6640625" style="10" customWidth="1"/>
    <col min="5673" max="5673" width="1.44140625" style="10" customWidth="1"/>
    <col min="5674" max="5674" width="11.5546875" style="10"/>
    <col min="5675" max="5675" width="1.44140625" style="10" customWidth="1"/>
    <col min="5676" max="5888" width="11.5546875" style="10"/>
    <col min="5889" max="5889" width="4.5546875" style="10" customWidth="1"/>
    <col min="5890" max="5890" width="1.88671875" style="10" customWidth="1"/>
    <col min="5891" max="5891" width="20.109375" style="10" customWidth="1"/>
    <col min="5892" max="5892" width="1.44140625" style="10" customWidth="1"/>
    <col min="5893" max="5893" width="14.6640625" style="10" customWidth="1"/>
    <col min="5894" max="5894" width="1.44140625" style="10" customWidth="1"/>
    <col min="5895" max="5895" width="11.5546875" style="10"/>
    <col min="5896" max="5896" width="1.44140625" style="10" customWidth="1"/>
    <col min="5897" max="5897" width="11.5546875" style="10"/>
    <col min="5898" max="5898" width="2.21875" style="10" customWidth="1"/>
    <col min="5899" max="5899" width="14.6640625" style="10" customWidth="1"/>
    <col min="5900" max="5900" width="1.44140625" style="10" customWidth="1"/>
    <col min="5901" max="5901" width="14.6640625" style="10" customWidth="1"/>
    <col min="5902" max="5902" width="1.6640625" style="10" customWidth="1"/>
    <col min="5903" max="5903" width="14.6640625" style="10" customWidth="1"/>
    <col min="5904" max="5904" width="1.44140625" style="10" customWidth="1"/>
    <col min="5905" max="5905" width="11.5546875" style="10"/>
    <col min="5906" max="5906" width="1.44140625" style="10" customWidth="1"/>
    <col min="5907" max="5907" width="11.5546875" style="10"/>
    <col min="5908" max="5908" width="1.44140625" style="10" customWidth="1"/>
    <col min="5909" max="5909" width="16.21875" style="10" customWidth="1"/>
    <col min="5910" max="5911" width="1.44140625" style="10" customWidth="1"/>
    <col min="5912" max="5912" width="13.109375" style="10" customWidth="1"/>
    <col min="5913" max="5913" width="1.44140625" style="10" customWidth="1"/>
    <col min="5914" max="5914" width="10" style="10" customWidth="1"/>
    <col min="5915" max="5915" width="2.21875" style="10" customWidth="1"/>
    <col min="5916" max="5916" width="13.109375" style="10" customWidth="1"/>
    <col min="5917" max="5917" width="1.44140625" style="10" customWidth="1"/>
    <col min="5918" max="5918" width="10" style="10" customWidth="1"/>
    <col min="5919" max="5919" width="2.21875" style="10" customWidth="1"/>
    <col min="5920" max="5920" width="13.109375" style="10" customWidth="1"/>
    <col min="5921" max="5921" width="1.44140625" style="10" customWidth="1"/>
    <col min="5922" max="5922" width="10" style="10" customWidth="1"/>
    <col min="5923" max="5923" width="2.21875" style="10" customWidth="1"/>
    <col min="5924" max="5924" width="13.109375" style="10" customWidth="1"/>
    <col min="5925" max="5925" width="2.21875" style="10" customWidth="1"/>
    <col min="5926" max="5926" width="4.5546875" style="10" customWidth="1"/>
    <col min="5927" max="5927" width="10.21875" style="10" customWidth="1"/>
    <col min="5928" max="5928" width="7.6640625" style="10" customWidth="1"/>
    <col min="5929" max="5929" width="1.44140625" style="10" customWidth="1"/>
    <col min="5930" max="5930" width="11.5546875" style="10"/>
    <col min="5931" max="5931" width="1.44140625" style="10" customWidth="1"/>
    <col min="5932" max="6144" width="11.5546875" style="10"/>
    <col min="6145" max="6145" width="4.5546875" style="10" customWidth="1"/>
    <col min="6146" max="6146" width="1.88671875" style="10" customWidth="1"/>
    <col min="6147" max="6147" width="20.109375" style="10" customWidth="1"/>
    <col min="6148" max="6148" width="1.44140625" style="10" customWidth="1"/>
    <col min="6149" max="6149" width="14.6640625" style="10" customWidth="1"/>
    <col min="6150" max="6150" width="1.44140625" style="10" customWidth="1"/>
    <col min="6151" max="6151" width="11.5546875" style="10"/>
    <col min="6152" max="6152" width="1.44140625" style="10" customWidth="1"/>
    <col min="6153" max="6153" width="11.5546875" style="10"/>
    <col min="6154" max="6154" width="2.21875" style="10" customWidth="1"/>
    <col min="6155" max="6155" width="14.6640625" style="10" customWidth="1"/>
    <col min="6156" max="6156" width="1.44140625" style="10" customWidth="1"/>
    <col min="6157" max="6157" width="14.6640625" style="10" customWidth="1"/>
    <col min="6158" max="6158" width="1.6640625" style="10" customWidth="1"/>
    <col min="6159" max="6159" width="14.6640625" style="10" customWidth="1"/>
    <col min="6160" max="6160" width="1.44140625" style="10" customWidth="1"/>
    <col min="6161" max="6161" width="11.5546875" style="10"/>
    <col min="6162" max="6162" width="1.44140625" style="10" customWidth="1"/>
    <col min="6163" max="6163" width="11.5546875" style="10"/>
    <col min="6164" max="6164" width="1.44140625" style="10" customWidth="1"/>
    <col min="6165" max="6165" width="16.21875" style="10" customWidth="1"/>
    <col min="6166" max="6167" width="1.44140625" style="10" customWidth="1"/>
    <col min="6168" max="6168" width="13.109375" style="10" customWidth="1"/>
    <col min="6169" max="6169" width="1.44140625" style="10" customWidth="1"/>
    <col min="6170" max="6170" width="10" style="10" customWidth="1"/>
    <col min="6171" max="6171" width="2.21875" style="10" customWidth="1"/>
    <col min="6172" max="6172" width="13.109375" style="10" customWidth="1"/>
    <col min="6173" max="6173" width="1.44140625" style="10" customWidth="1"/>
    <col min="6174" max="6174" width="10" style="10" customWidth="1"/>
    <col min="6175" max="6175" width="2.21875" style="10" customWidth="1"/>
    <col min="6176" max="6176" width="13.109375" style="10" customWidth="1"/>
    <col min="6177" max="6177" width="1.44140625" style="10" customWidth="1"/>
    <col min="6178" max="6178" width="10" style="10" customWidth="1"/>
    <col min="6179" max="6179" width="2.21875" style="10" customWidth="1"/>
    <col min="6180" max="6180" width="13.109375" style="10" customWidth="1"/>
    <col min="6181" max="6181" width="2.21875" style="10" customWidth="1"/>
    <col min="6182" max="6182" width="4.5546875" style="10" customWidth="1"/>
    <col min="6183" max="6183" width="10.21875" style="10" customWidth="1"/>
    <col min="6184" max="6184" width="7.6640625" style="10" customWidth="1"/>
    <col min="6185" max="6185" width="1.44140625" style="10" customWidth="1"/>
    <col min="6186" max="6186" width="11.5546875" style="10"/>
    <col min="6187" max="6187" width="1.44140625" style="10" customWidth="1"/>
    <col min="6188" max="6400" width="11.5546875" style="10"/>
    <col min="6401" max="6401" width="4.5546875" style="10" customWidth="1"/>
    <col min="6402" max="6402" width="1.88671875" style="10" customWidth="1"/>
    <col min="6403" max="6403" width="20.109375" style="10" customWidth="1"/>
    <col min="6404" max="6404" width="1.44140625" style="10" customWidth="1"/>
    <col min="6405" max="6405" width="14.6640625" style="10" customWidth="1"/>
    <col min="6406" max="6406" width="1.44140625" style="10" customWidth="1"/>
    <col min="6407" max="6407" width="11.5546875" style="10"/>
    <col min="6408" max="6408" width="1.44140625" style="10" customWidth="1"/>
    <col min="6409" max="6409" width="11.5546875" style="10"/>
    <col min="6410" max="6410" width="2.21875" style="10" customWidth="1"/>
    <col min="6411" max="6411" width="14.6640625" style="10" customWidth="1"/>
    <col min="6412" max="6412" width="1.44140625" style="10" customWidth="1"/>
    <col min="6413" max="6413" width="14.6640625" style="10" customWidth="1"/>
    <col min="6414" max="6414" width="1.6640625" style="10" customWidth="1"/>
    <col min="6415" max="6415" width="14.6640625" style="10" customWidth="1"/>
    <col min="6416" max="6416" width="1.44140625" style="10" customWidth="1"/>
    <col min="6417" max="6417" width="11.5546875" style="10"/>
    <col min="6418" max="6418" width="1.44140625" style="10" customWidth="1"/>
    <col min="6419" max="6419" width="11.5546875" style="10"/>
    <col min="6420" max="6420" width="1.44140625" style="10" customWidth="1"/>
    <col min="6421" max="6421" width="16.21875" style="10" customWidth="1"/>
    <col min="6422" max="6423" width="1.44140625" style="10" customWidth="1"/>
    <col min="6424" max="6424" width="13.109375" style="10" customWidth="1"/>
    <col min="6425" max="6425" width="1.44140625" style="10" customWidth="1"/>
    <col min="6426" max="6426" width="10" style="10" customWidth="1"/>
    <col min="6427" max="6427" width="2.21875" style="10" customWidth="1"/>
    <col min="6428" max="6428" width="13.109375" style="10" customWidth="1"/>
    <col min="6429" max="6429" width="1.44140625" style="10" customWidth="1"/>
    <col min="6430" max="6430" width="10" style="10" customWidth="1"/>
    <col min="6431" max="6431" width="2.21875" style="10" customWidth="1"/>
    <col min="6432" max="6432" width="13.109375" style="10" customWidth="1"/>
    <col min="6433" max="6433" width="1.44140625" style="10" customWidth="1"/>
    <col min="6434" max="6434" width="10" style="10" customWidth="1"/>
    <col min="6435" max="6435" width="2.21875" style="10" customWidth="1"/>
    <col min="6436" max="6436" width="13.109375" style="10" customWidth="1"/>
    <col min="6437" max="6437" width="2.21875" style="10" customWidth="1"/>
    <col min="6438" max="6438" width="4.5546875" style="10" customWidth="1"/>
    <col min="6439" max="6439" width="10.21875" style="10" customWidth="1"/>
    <col min="6440" max="6440" width="7.6640625" style="10" customWidth="1"/>
    <col min="6441" max="6441" width="1.44140625" style="10" customWidth="1"/>
    <col min="6442" max="6442" width="11.5546875" style="10"/>
    <col min="6443" max="6443" width="1.44140625" style="10" customWidth="1"/>
    <col min="6444" max="6656" width="11.5546875" style="10"/>
    <col min="6657" max="6657" width="4.5546875" style="10" customWidth="1"/>
    <col min="6658" max="6658" width="1.88671875" style="10" customWidth="1"/>
    <col min="6659" max="6659" width="20.109375" style="10" customWidth="1"/>
    <col min="6660" max="6660" width="1.44140625" style="10" customWidth="1"/>
    <col min="6661" max="6661" width="14.6640625" style="10" customWidth="1"/>
    <col min="6662" max="6662" width="1.44140625" style="10" customWidth="1"/>
    <col min="6663" max="6663" width="11.5546875" style="10"/>
    <col min="6664" max="6664" width="1.44140625" style="10" customWidth="1"/>
    <col min="6665" max="6665" width="11.5546875" style="10"/>
    <col min="6666" max="6666" width="2.21875" style="10" customWidth="1"/>
    <col min="6667" max="6667" width="14.6640625" style="10" customWidth="1"/>
    <col min="6668" max="6668" width="1.44140625" style="10" customWidth="1"/>
    <col min="6669" max="6669" width="14.6640625" style="10" customWidth="1"/>
    <col min="6670" max="6670" width="1.6640625" style="10" customWidth="1"/>
    <col min="6671" max="6671" width="14.6640625" style="10" customWidth="1"/>
    <col min="6672" max="6672" width="1.44140625" style="10" customWidth="1"/>
    <col min="6673" max="6673" width="11.5546875" style="10"/>
    <col min="6674" max="6674" width="1.44140625" style="10" customWidth="1"/>
    <col min="6675" max="6675" width="11.5546875" style="10"/>
    <col min="6676" max="6676" width="1.44140625" style="10" customWidth="1"/>
    <col min="6677" max="6677" width="16.21875" style="10" customWidth="1"/>
    <col min="6678" max="6679" width="1.44140625" style="10" customWidth="1"/>
    <col min="6680" max="6680" width="13.109375" style="10" customWidth="1"/>
    <col min="6681" max="6681" width="1.44140625" style="10" customWidth="1"/>
    <col min="6682" max="6682" width="10" style="10" customWidth="1"/>
    <col min="6683" max="6683" width="2.21875" style="10" customWidth="1"/>
    <col min="6684" max="6684" width="13.109375" style="10" customWidth="1"/>
    <col min="6685" max="6685" width="1.44140625" style="10" customWidth="1"/>
    <col min="6686" max="6686" width="10" style="10" customWidth="1"/>
    <col min="6687" max="6687" width="2.21875" style="10" customWidth="1"/>
    <col min="6688" max="6688" width="13.109375" style="10" customWidth="1"/>
    <col min="6689" max="6689" width="1.44140625" style="10" customWidth="1"/>
    <col min="6690" max="6690" width="10" style="10" customWidth="1"/>
    <col min="6691" max="6691" width="2.21875" style="10" customWidth="1"/>
    <col min="6692" max="6692" width="13.109375" style="10" customWidth="1"/>
    <col min="6693" max="6693" width="2.21875" style="10" customWidth="1"/>
    <col min="6694" max="6694" width="4.5546875" style="10" customWidth="1"/>
    <col min="6695" max="6695" width="10.21875" style="10" customWidth="1"/>
    <col min="6696" max="6696" width="7.6640625" style="10" customWidth="1"/>
    <col min="6697" max="6697" width="1.44140625" style="10" customWidth="1"/>
    <col min="6698" max="6698" width="11.5546875" style="10"/>
    <col min="6699" max="6699" width="1.44140625" style="10" customWidth="1"/>
    <col min="6700" max="6912" width="11.5546875" style="10"/>
    <col min="6913" max="6913" width="4.5546875" style="10" customWidth="1"/>
    <col min="6914" max="6914" width="1.88671875" style="10" customWidth="1"/>
    <col min="6915" max="6915" width="20.109375" style="10" customWidth="1"/>
    <col min="6916" max="6916" width="1.44140625" style="10" customWidth="1"/>
    <col min="6917" max="6917" width="14.6640625" style="10" customWidth="1"/>
    <col min="6918" max="6918" width="1.44140625" style="10" customWidth="1"/>
    <col min="6919" max="6919" width="11.5546875" style="10"/>
    <col min="6920" max="6920" width="1.44140625" style="10" customWidth="1"/>
    <col min="6921" max="6921" width="11.5546875" style="10"/>
    <col min="6922" max="6922" width="2.21875" style="10" customWidth="1"/>
    <col min="6923" max="6923" width="14.6640625" style="10" customWidth="1"/>
    <col min="6924" max="6924" width="1.44140625" style="10" customWidth="1"/>
    <col min="6925" max="6925" width="14.6640625" style="10" customWidth="1"/>
    <col min="6926" max="6926" width="1.6640625" style="10" customWidth="1"/>
    <col min="6927" max="6927" width="14.6640625" style="10" customWidth="1"/>
    <col min="6928" max="6928" width="1.44140625" style="10" customWidth="1"/>
    <col min="6929" max="6929" width="11.5546875" style="10"/>
    <col min="6930" max="6930" width="1.44140625" style="10" customWidth="1"/>
    <col min="6931" max="6931" width="11.5546875" style="10"/>
    <col min="6932" max="6932" width="1.44140625" style="10" customWidth="1"/>
    <col min="6933" max="6933" width="16.21875" style="10" customWidth="1"/>
    <col min="6934" max="6935" width="1.44140625" style="10" customWidth="1"/>
    <col min="6936" max="6936" width="13.109375" style="10" customWidth="1"/>
    <col min="6937" max="6937" width="1.44140625" style="10" customWidth="1"/>
    <col min="6938" max="6938" width="10" style="10" customWidth="1"/>
    <col min="6939" max="6939" width="2.21875" style="10" customWidth="1"/>
    <col min="6940" max="6940" width="13.109375" style="10" customWidth="1"/>
    <col min="6941" max="6941" width="1.44140625" style="10" customWidth="1"/>
    <col min="6942" max="6942" width="10" style="10" customWidth="1"/>
    <col min="6943" max="6943" width="2.21875" style="10" customWidth="1"/>
    <col min="6944" max="6944" width="13.109375" style="10" customWidth="1"/>
    <col min="6945" max="6945" width="1.44140625" style="10" customWidth="1"/>
    <col min="6946" max="6946" width="10" style="10" customWidth="1"/>
    <col min="6947" max="6947" width="2.21875" style="10" customWidth="1"/>
    <col min="6948" max="6948" width="13.109375" style="10" customWidth="1"/>
    <col min="6949" max="6949" width="2.21875" style="10" customWidth="1"/>
    <col min="6950" max="6950" width="4.5546875" style="10" customWidth="1"/>
    <col min="6951" max="6951" width="10.21875" style="10" customWidth="1"/>
    <col min="6952" max="6952" width="7.6640625" style="10" customWidth="1"/>
    <col min="6953" max="6953" width="1.44140625" style="10" customWidth="1"/>
    <col min="6954" max="6954" width="11.5546875" style="10"/>
    <col min="6955" max="6955" width="1.44140625" style="10" customWidth="1"/>
    <col min="6956" max="7168" width="11.5546875" style="10"/>
    <col min="7169" max="7169" width="4.5546875" style="10" customWidth="1"/>
    <col min="7170" max="7170" width="1.88671875" style="10" customWidth="1"/>
    <col min="7171" max="7171" width="20.109375" style="10" customWidth="1"/>
    <col min="7172" max="7172" width="1.44140625" style="10" customWidth="1"/>
    <col min="7173" max="7173" width="14.6640625" style="10" customWidth="1"/>
    <col min="7174" max="7174" width="1.44140625" style="10" customWidth="1"/>
    <col min="7175" max="7175" width="11.5546875" style="10"/>
    <col min="7176" max="7176" width="1.44140625" style="10" customWidth="1"/>
    <col min="7177" max="7177" width="11.5546875" style="10"/>
    <col min="7178" max="7178" width="2.21875" style="10" customWidth="1"/>
    <col min="7179" max="7179" width="14.6640625" style="10" customWidth="1"/>
    <col min="7180" max="7180" width="1.44140625" style="10" customWidth="1"/>
    <col min="7181" max="7181" width="14.6640625" style="10" customWidth="1"/>
    <col min="7182" max="7182" width="1.6640625" style="10" customWidth="1"/>
    <col min="7183" max="7183" width="14.6640625" style="10" customWidth="1"/>
    <col min="7184" max="7184" width="1.44140625" style="10" customWidth="1"/>
    <col min="7185" max="7185" width="11.5546875" style="10"/>
    <col min="7186" max="7186" width="1.44140625" style="10" customWidth="1"/>
    <col min="7187" max="7187" width="11.5546875" style="10"/>
    <col min="7188" max="7188" width="1.44140625" style="10" customWidth="1"/>
    <col min="7189" max="7189" width="16.21875" style="10" customWidth="1"/>
    <col min="7190" max="7191" width="1.44140625" style="10" customWidth="1"/>
    <col min="7192" max="7192" width="13.109375" style="10" customWidth="1"/>
    <col min="7193" max="7193" width="1.44140625" style="10" customWidth="1"/>
    <col min="7194" max="7194" width="10" style="10" customWidth="1"/>
    <col min="7195" max="7195" width="2.21875" style="10" customWidth="1"/>
    <col min="7196" max="7196" width="13.109375" style="10" customWidth="1"/>
    <col min="7197" max="7197" width="1.44140625" style="10" customWidth="1"/>
    <col min="7198" max="7198" width="10" style="10" customWidth="1"/>
    <col min="7199" max="7199" width="2.21875" style="10" customWidth="1"/>
    <col min="7200" max="7200" width="13.109375" style="10" customWidth="1"/>
    <col min="7201" max="7201" width="1.44140625" style="10" customWidth="1"/>
    <col min="7202" max="7202" width="10" style="10" customWidth="1"/>
    <col min="7203" max="7203" width="2.21875" style="10" customWidth="1"/>
    <col min="7204" max="7204" width="13.109375" style="10" customWidth="1"/>
    <col min="7205" max="7205" width="2.21875" style="10" customWidth="1"/>
    <col min="7206" max="7206" width="4.5546875" style="10" customWidth="1"/>
    <col min="7207" max="7207" width="10.21875" style="10" customWidth="1"/>
    <col min="7208" max="7208" width="7.6640625" style="10" customWidth="1"/>
    <col min="7209" max="7209" width="1.44140625" style="10" customWidth="1"/>
    <col min="7210" max="7210" width="11.5546875" style="10"/>
    <col min="7211" max="7211" width="1.44140625" style="10" customWidth="1"/>
    <col min="7212" max="7424" width="11.5546875" style="10"/>
    <col min="7425" max="7425" width="4.5546875" style="10" customWidth="1"/>
    <col min="7426" max="7426" width="1.88671875" style="10" customWidth="1"/>
    <col min="7427" max="7427" width="20.109375" style="10" customWidth="1"/>
    <col min="7428" max="7428" width="1.44140625" style="10" customWidth="1"/>
    <col min="7429" max="7429" width="14.6640625" style="10" customWidth="1"/>
    <col min="7430" max="7430" width="1.44140625" style="10" customWidth="1"/>
    <col min="7431" max="7431" width="11.5546875" style="10"/>
    <col min="7432" max="7432" width="1.44140625" style="10" customWidth="1"/>
    <col min="7433" max="7433" width="11.5546875" style="10"/>
    <col min="7434" max="7434" width="2.21875" style="10" customWidth="1"/>
    <col min="7435" max="7435" width="14.6640625" style="10" customWidth="1"/>
    <col min="7436" max="7436" width="1.44140625" style="10" customWidth="1"/>
    <col min="7437" max="7437" width="14.6640625" style="10" customWidth="1"/>
    <col min="7438" max="7438" width="1.6640625" style="10" customWidth="1"/>
    <col min="7439" max="7439" width="14.6640625" style="10" customWidth="1"/>
    <col min="7440" max="7440" width="1.44140625" style="10" customWidth="1"/>
    <col min="7441" max="7441" width="11.5546875" style="10"/>
    <col min="7442" max="7442" width="1.44140625" style="10" customWidth="1"/>
    <col min="7443" max="7443" width="11.5546875" style="10"/>
    <col min="7444" max="7444" width="1.44140625" style="10" customWidth="1"/>
    <col min="7445" max="7445" width="16.21875" style="10" customWidth="1"/>
    <col min="7446" max="7447" width="1.44140625" style="10" customWidth="1"/>
    <col min="7448" max="7448" width="13.109375" style="10" customWidth="1"/>
    <col min="7449" max="7449" width="1.44140625" style="10" customWidth="1"/>
    <col min="7450" max="7450" width="10" style="10" customWidth="1"/>
    <col min="7451" max="7451" width="2.21875" style="10" customWidth="1"/>
    <col min="7452" max="7452" width="13.109375" style="10" customWidth="1"/>
    <col min="7453" max="7453" width="1.44140625" style="10" customWidth="1"/>
    <col min="7454" max="7454" width="10" style="10" customWidth="1"/>
    <col min="7455" max="7455" width="2.21875" style="10" customWidth="1"/>
    <col min="7456" max="7456" width="13.109375" style="10" customWidth="1"/>
    <col min="7457" max="7457" width="1.44140625" style="10" customWidth="1"/>
    <col min="7458" max="7458" width="10" style="10" customWidth="1"/>
    <col min="7459" max="7459" width="2.21875" style="10" customWidth="1"/>
    <col min="7460" max="7460" width="13.109375" style="10" customWidth="1"/>
    <col min="7461" max="7461" width="2.21875" style="10" customWidth="1"/>
    <col min="7462" max="7462" width="4.5546875" style="10" customWidth="1"/>
    <col min="7463" max="7463" width="10.21875" style="10" customWidth="1"/>
    <col min="7464" max="7464" width="7.6640625" style="10" customWidth="1"/>
    <col min="7465" max="7465" width="1.44140625" style="10" customWidth="1"/>
    <col min="7466" max="7466" width="11.5546875" style="10"/>
    <col min="7467" max="7467" width="1.44140625" style="10" customWidth="1"/>
    <col min="7468" max="7680" width="11.5546875" style="10"/>
    <col min="7681" max="7681" width="4.5546875" style="10" customWidth="1"/>
    <col min="7682" max="7682" width="1.88671875" style="10" customWidth="1"/>
    <col min="7683" max="7683" width="20.109375" style="10" customWidth="1"/>
    <col min="7684" max="7684" width="1.44140625" style="10" customWidth="1"/>
    <col min="7685" max="7685" width="14.6640625" style="10" customWidth="1"/>
    <col min="7686" max="7686" width="1.44140625" style="10" customWidth="1"/>
    <col min="7687" max="7687" width="11.5546875" style="10"/>
    <col min="7688" max="7688" width="1.44140625" style="10" customWidth="1"/>
    <col min="7689" max="7689" width="11.5546875" style="10"/>
    <col min="7690" max="7690" width="2.21875" style="10" customWidth="1"/>
    <col min="7691" max="7691" width="14.6640625" style="10" customWidth="1"/>
    <col min="7692" max="7692" width="1.44140625" style="10" customWidth="1"/>
    <col min="7693" max="7693" width="14.6640625" style="10" customWidth="1"/>
    <col min="7694" max="7694" width="1.6640625" style="10" customWidth="1"/>
    <col min="7695" max="7695" width="14.6640625" style="10" customWidth="1"/>
    <col min="7696" max="7696" width="1.44140625" style="10" customWidth="1"/>
    <col min="7697" max="7697" width="11.5546875" style="10"/>
    <col min="7698" max="7698" width="1.44140625" style="10" customWidth="1"/>
    <col min="7699" max="7699" width="11.5546875" style="10"/>
    <col min="7700" max="7700" width="1.44140625" style="10" customWidth="1"/>
    <col min="7701" max="7701" width="16.21875" style="10" customWidth="1"/>
    <col min="7702" max="7703" width="1.44140625" style="10" customWidth="1"/>
    <col min="7704" max="7704" width="13.109375" style="10" customWidth="1"/>
    <col min="7705" max="7705" width="1.44140625" style="10" customWidth="1"/>
    <col min="7706" max="7706" width="10" style="10" customWidth="1"/>
    <col min="7707" max="7707" width="2.21875" style="10" customWidth="1"/>
    <col min="7708" max="7708" width="13.109375" style="10" customWidth="1"/>
    <col min="7709" max="7709" width="1.44140625" style="10" customWidth="1"/>
    <col min="7710" max="7710" width="10" style="10" customWidth="1"/>
    <col min="7711" max="7711" width="2.21875" style="10" customWidth="1"/>
    <col min="7712" max="7712" width="13.109375" style="10" customWidth="1"/>
    <col min="7713" max="7713" width="1.44140625" style="10" customWidth="1"/>
    <col min="7714" max="7714" width="10" style="10" customWidth="1"/>
    <col min="7715" max="7715" width="2.21875" style="10" customWidth="1"/>
    <col min="7716" max="7716" width="13.109375" style="10" customWidth="1"/>
    <col min="7717" max="7717" width="2.21875" style="10" customWidth="1"/>
    <col min="7718" max="7718" width="4.5546875" style="10" customWidth="1"/>
    <col min="7719" max="7719" width="10.21875" style="10" customWidth="1"/>
    <col min="7720" max="7720" width="7.6640625" style="10" customWidth="1"/>
    <col min="7721" max="7721" width="1.44140625" style="10" customWidth="1"/>
    <col min="7722" max="7722" width="11.5546875" style="10"/>
    <col min="7723" max="7723" width="1.44140625" style="10" customWidth="1"/>
    <col min="7724" max="7936" width="11.5546875" style="10"/>
    <col min="7937" max="7937" width="4.5546875" style="10" customWidth="1"/>
    <col min="7938" max="7938" width="1.88671875" style="10" customWidth="1"/>
    <col min="7939" max="7939" width="20.109375" style="10" customWidth="1"/>
    <col min="7940" max="7940" width="1.44140625" style="10" customWidth="1"/>
    <col min="7941" max="7941" width="14.6640625" style="10" customWidth="1"/>
    <col min="7942" max="7942" width="1.44140625" style="10" customWidth="1"/>
    <col min="7943" max="7943" width="11.5546875" style="10"/>
    <col min="7944" max="7944" width="1.44140625" style="10" customWidth="1"/>
    <col min="7945" max="7945" width="11.5546875" style="10"/>
    <col min="7946" max="7946" width="2.21875" style="10" customWidth="1"/>
    <col min="7947" max="7947" width="14.6640625" style="10" customWidth="1"/>
    <col min="7948" max="7948" width="1.44140625" style="10" customWidth="1"/>
    <col min="7949" max="7949" width="14.6640625" style="10" customWidth="1"/>
    <col min="7950" max="7950" width="1.6640625" style="10" customWidth="1"/>
    <col min="7951" max="7951" width="14.6640625" style="10" customWidth="1"/>
    <col min="7952" max="7952" width="1.44140625" style="10" customWidth="1"/>
    <col min="7953" max="7953" width="11.5546875" style="10"/>
    <col min="7954" max="7954" width="1.44140625" style="10" customWidth="1"/>
    <col min="7955" max="7955" width="11.5546875" style="10"/>
    <col min="7956" max="7956" width="1.44140625" style="10" customWidth="1"/>
    <col min="7957" max="7957" width="16.21875" style="10" customWidth="1"/>
    <col min="7958" max="7959" width="1.44140625" style="10" customWidth="1"/>
    <col min="7960" max="7960" width="13.109375" style="10" customWidth="1"/>
    <col min="7961" max="7961" width="1.44140625" style="10" customWidth="1"/>
    <col min="7962" max="7962" width="10" style="10" customWidth="1"/>
    <col min="7963" max="7963" width="2.21875" style="10" customWidth="1"/>
    <col min="7964" max="7964" width="13.109375" style="10" customWidth="1"/>
    <col min="7965" max="7965" width="1.44140625" style="10" customWidth="1"/>
    <col min="7966" max="7966" width="10" style="10" customWidth="1"/>
    <col min="7967" max="7967" width="2.21875" style="10" customWidth="1"/>
    <col min="7968" max="7968" width="13.109375" style="10" customWidth="1"/>
    <col min="7969" max="7969" width="1.44140625" style="10" customWidth="1"/>
    <col min="7970" max="7970" width="10" style="10" customWidth="1"/>
    <col min="7971" max="7971" width="2.21875" style="10" customWidth="1"/>
    <col min="7972" max="7972" width="13.109375" style="10" customWidth="1"/>
    <col min="7973" max="7973" width="2.21875" style="10" customWidth="1"/>
    <col min="7974" max="7974" width="4.5546875" style="10" customWidth="1"/>
    <col min="7975" max="7975" width="10.21875" style="10" customWidth="1"/>
    <col min="7976" max="7976" width="7.6640625" style="10" customWidth="1"/>
    <col min="7977" max="7977" width="1.44140625" style="10" customWidth="1"/>
    <col min="7978" max="7978" width="11.5546875" style="10"/>
    <col min="7979" max="7979" width="1.44140625" style="10" customWidth="1"/>
    <col min="7980" max="8192" width="11.5546875" style="10"/>
    <col min="8193" max="8193" width="4.5546875" style="10" customWidth="1"/>
    <col min="8194" max="8194" width="1.88671875" style="10" customWidth="1"/>
    <col min="8195" max="8195" width="20.109375" style="10" customWidth="1"/>
    <col min="8196" max="8196" width="1.44140625" style="10" customWidth="1"/>
    <col min="8197" max="8197" width="14.6640625" style="10" customWidth="1"/>
    <col min="8198" max="8198" width="1.44140625" style="10" customWidth="1"/>
    <col min="8199" max="8199" width="11.5546875" style="10"/>
    <col min="8200" max="8200" width="1.44140625" style="10" customWidth="1"/>
    <col min="8201" max="8201" width="11.5546875" style="10"/>
    <col min="8202" max="8202" width="2.21875" style="10" customWidth="1"/>
    <col min="8203" max="8203" width="14.6640625" style="10" customWidth="1"/>
    <col min="8204" max="8204" width="1.44140625" style="10" customWidth="1"/>
    <col min="8205" max="8205" width="14.6640625" style="10" customWidth="1"/>
    <col min="8206" max="8206" width="1.6640625" style="10" customWidth="1"/>
    <col min="8207" max="8207" width="14.6640625" style="10" customWidth="1"/>
    <col min="8208" max="8208" width="1.44140625" style="10" customWidth="1"/>
    <col min="8209" max="8209" width="11.5546875" style="10"/>
    <col min="8210" max="8210" width="1.44140625" style="10" customWidth="1"/>
    <col min="8211" max="8211" width="11.5546875" style="10"/>
    <col min="8212" max="8212" width="1.44140625" style="10" customWidth="1"/>
    <col min="8213" max="8213" width="16.21875" style="10" customWidth="1"/>
    <col min="8214" max="8215" width="1.44140625" style="10" customWidth="1"/>
    <col min="8216" max="8216" width="13.109375" style="10" customWidth="1"/>
    <col min="8217" max="8217" width="1.44140625" style="10" customWidth="1"/>
    <col min="8218" max="8218" width="10" style="10" customWidth="1"/>
    <col min="8219" max="8219" width="2.21875" style="10" customWidth="1"/>
    <col min="8220" max="8220" width="13.109375" style="10" customWidth="1"/>
    <col min="8221" max="8221" width="1.44140625" style="10" customWidth="1"/>
    <col min="8222" max="8222" width="10" style="10" customWidth="1"/>
    <col min="8223" max="8223" width="2.21875" style="10" customWidth="1"/>
    <col min="8224" max="8224" width="13.109375" style="10" customWidth="1"/>
    <col min="8225" max="8225" width="1.44140625" style="10" customWidth="1"/>
    <col min="8226" max="8226" width="10" style="10" customWidth="1"/>
    <col min="8227" max="8227" width="2.21875" style="10" customWidth="1"/>
    <col min="8228" max="8228" width="13.109375" style="10" customWidth="1"/>
    <col min="8229" max="8229" width="2.21875" style="10" customWidth="1"/>
    <col min="8230" max="8230" width="4.5546875" style="10" customWidth="1"/>
    <col min="8231" max="8231" width="10.21875" style="10" customWidth="1"/>
    <col min="8232" max="8232" width="7.6640625" style="10" customWidth="1"/>
    <col min="8233" max="8233" width="1.44140625" style="10" customWidth="1"/>
    <col min="8234" max="8234" width="11.5546875" style="10"/>
    <col min="8235" max="8235" width="1.44140625" style="10" customWidth="1"/>
    <col min="8236" max="8448" width="11.5546875" style="10"/>
    <col min="8449" max="8449" width="4.5546875" style="10" customWidth="1"/>
    <col min="8450" max="8450" width="1.88671875" style="10" customWidth="1"/>
    <col min="8451" max="8451" width="20.109375" style="10" customWidth="1"/>
    <col min="8452" max="8452" width="1.44140625" style="10" customWidth="1"/>
    <col min="8453" max="8453" width="14.6640625" style="10" customWidth="1"/>
    <col min="8454" max="8454" width="1.44140625" style="10" customWidth="1"/>
    <col min="8455" max="8455" width="11.5546875" style="10"/>
    <col min="8456" max="8456" width="1.44140625" style="10" customWidth="1"/>
    <col min="8457" max="8457" width="11.5546875" style="10"/>
    <col min="8458" max="8458" width="2.21875" style="10" customWidth="1"/>
    <col min="8459" max="8459" width="14.6640625" style="10" customWidth="1"/>
    <col min="8460" max="8460" width="1.44140625" style="10" customWidth="1"/>
    <col min="8461" max="8461" width="14.6640625" style="10" customWidth="1"/>
    <col min="8462" max="8462" width="1.6640625" style="10" customWidth="1"/>
    <col min="8463" max="8463" width="14.6640625" style="10" customWidth="1"/>
    <col min="8464" max="8464" width="1.44140625" style="10" customWidth="1"/>
    <col min="8465" max="8465" width="11.5546875" style="10"/>
    <col min="8466" max="8466" width="1.44140625" style="10" customWidth="1"/>
    <col min="8467" max="8467" width="11.5546875" style="10"/>
    <col min="8468" max="8468" width="1.44140625" style="10" customWidth="1"/>
    <col min="8469" max="8469" width="16.21875" style="10" customWidth="1"/>
    <col min="8470" max="8471" width="1.44140625" style="10" customWidth="1"/>
    <col min="8472" max="8472" width="13.109375" style="10" customWidth="1"/>
    <col min="8473" max="8473" width="1.44140625" style="10" customWidth="1"/>
    <col min="8474" max="8474" width="10" style="10" customWidth="1"/>
    <col min="8475" max="8475" width="2.21875" style="10" customWidth="1"/>
    <col min="8476" max="8476" width="13.109375" style="10" customWidth="1"/>
    <col min="8477" max="8477" width="1.44140625" style="10" customWidth="1"/>
    <col min="8478" max="8478" width="10" style="10" customWidth="1"/>
    <col min="8479" max="8479" width="2.21875" style="10" customWidth="1"/>
    <col min="8480" max="8480" width="13.109375" style="10" customWidth="1"/>
    <col min="8481" max="8481" width="1.44140625" style="10" customWidth="1"/>
    <col min="8482" max="8482" width="10" style="10" customWidth="1"/>
    <col min="8483" max="8483" width="2.21875" style="10" customWidth="1"/>
    <col min="8484" max="8484" width="13.109375" style="10" customWidth="1"/>
    <col min="8485" max="8485" width="2.21875" style="10" customWidth="1"/>
    <col min="8486" max="8486" width="4.5546875" style="10" customWidth="1"/>
    <col min="8487" max="8487" width="10.21875" style="10" customWidth="1"/>
    <col min="8488" max="8488" width="7.6640625" style="10" customWidth="1"/>
    <col min="8489" max="8489" width="1.44140625" style="10" customWidth="1"/>
    <col min="8490" max="8490" width="11.5546875" style="10"/>
    <col min="8491" max="8491" width="1.44140625" style="10" customWidth="1"/>
    <col min="8492" max="8704" width="11.5546875" style="10"/>
    <col min="8705" max="8705" width="4.5546875" style="10" customWidth="1"/>
    <col min="8706" max="8706" width="1.88671875" style="10" customWidth="1"/>
    <col min="8707" max="8707" width="20.109375" style="10" customWidth="1"/>
    <col min="8708" max="8708" width="1.44140625" style="10" customWidth="1"/>
    <col min="8709" max="8709" width="14.6640625" style="10" customWidth="1"/>
    <col min="8710" max="8710" width="1.44140625" style="10" customWidth="1"/>
    <col min="8711" max="8711" width="11.5546875" style="10"/>
    <col min="8712" max="8712" width="1.44140625" style="10" customWidth="1"/>
    <col min="8713" max="8713" width="11.5546875" style="10"/>
    <col min="8714" max="8714" width="2.21875" style="10" customWidth="1"/>
    <col min="8715" max="8715" width="14.6640625" style="10" customWidth="1"/>
    <col min="8716" max="8716" width="1.44140625" style="10" customWidth="1"/>
    <col min="8717" max="8717" width="14.6640625" style="10" customWidth="1"/>
    <col min="8718" max="8718" width="1.6640625" style="10" customWidth="1"/>
    <col min="8719" max="8719" width="14.6640625" style="10" customWidth="1"/>
    <col min="8720" max="8720" width="1.44140625" style="10" customWidth="1"/>
    <col min="8721" max="8721" width="11.5546875" style="10"/>
    <col min="8722" max="8722" width="1.44140625" style="10" customWidth="1"/>
    <col min="8723" max="8723" width="11.5546875" style="10"/>
    <col min="8724" max="8724" width="1.44140625" style="10" customWidth="1"/>
    <col min="8725" max="8725" width="16.21875" style="10" customWidth="1"/>
    <col min="8726" max="8727" width="1.44140625" style="10" customWidth="1"/>
    <col min="8728" max="8728" width="13.109375" style="10" customWidth="1"/>
    <col min="8729" max="8729" width="1.44140625" style="10" customWidth="1"/>
    <col min="8730" max="8730" width="10" style="10" customWidth="1"/>
    <col min="8731" max="8731" width="2.21875" style="10" customWidth="1"/>
    <col min="8732" max="8732" width="13.109375" style="10" customWidth="1"/>
    <col min="8733" max="8733" width="1.44140625" style="10" customWidth="1"/>
    <col min="8734" max="8734" width="10" style="10" customWidth="1"/>
    <col min="8735" max="8735" width="2.21875" style="10" customWidth="1"/>
    <col min="8736" max="8736" width="13.109375" style="10" customWidth="1"/>
    <col min="8737" max="8737" width="1.44140625" style="10" customWidth="1"/>
    <col min="8738" max="8738" width="10" style="10" customWidth="1"/>
    <col min="8739" max="8739" width="2.21875" style="10" customWidth="1"/>
    <col min="8740" max="8740" width="13.109375" style="10" customWidth="1"/>
    <col min="8741" max="8741" width="2.21875" style="10" customWidth="1"/>
    <col min="8742" max="8742" width="4.5546875" style="10" customWidth="1"/>
    <col min="8743" max="8743" width="10.21875" style="10" customWidth="1"/>
    <col min="8744" max="8744" width="7.6640625" style="10" customWidth="1"/>
    <col min="8745" max="8745" width="1.44140625" style="10" customWidth="1"/>
    <col min="8746" max="8746" width="11.5546875" style="10"/>
    <col min="8747" max="8747" width="1.44140625" style="10" customWidth="1"/>
    <col min="8748" max="8960" width="11.5546875" style="10"/>
    <col min="8961" max="8961" width="4.5546875" style="10" customWidth="1"/>
    <col min="8962" max="8962" width="1.88671875" style="10" customWidth="1"/>
    <col min="8963" max="8963" width="20.109375" style="10" customWidth="1"/>
    <col min="8964" max="8964" width="1.44140625" style="10" customWidth="1"/>
    <col min="8965" max="8965" width="14.6640625" style="10" customWidth="1"/>
    <col min="8966" max="8966" width="1.44140625" style="10" customWidth="1"/>
    <col min="8967" max="8967" width="11.5546875" style="10"/>
    <col min="8968" max="8968" width="1.44140625" style="10" customWidth="1"/>
    <col min="8969" max="8969" width="11.5546875" style="10"/>
    <col min="8970" max="8970" width="2.21875" style="10" customWidth="1"/>
    <col min="8971" max="8971" width="14.6640625" style="10" customWidth="1"/>
    <col min="8972" max="8972" width="1.44140625" style="10" customWidth="1"/>
    <col min="8973" max="8973" width="14.6640625" style="10" customWidth="1"/>
    <col min="8974" max="8974" width="1.6640625" style="10" customWidth="1"/>
    <col min="8975" max="8975" width="14.6640625" style="10" customWidth="1"/>
    <col min="8976" max="8976" width="1.44140625" style="10" customWidth="1"/>
    <col min="8977" max="8977" width="11.5546875" style="10"/>
    <col min="8978" max="8978" width="1.44140625" style="10" customWidth="1"/>
    <col min="8979" max="8979" width="11.5546875" style="10"/>
    <col min="8980" max="8980" width="1.44140625" style="10" customWidth="1"/>
    <col min="8981" max="8981" width="16.21875" style="10" customWidth="1"/>
    <col min="8982" max="8983" width="1.44140625" style="10" customWidth="1"/>
    <col min="8984" max="8984" width="13.109375" style="10" customWidth="1"/>
    <col min="8985" max="8985" width="1.44140625" style="10" customWidth="1"/>
    <col min="8986" max="8986" width="10" style="10" customWidth="1"/>
    <col min="8987" max="8987" width="2.21875" style="10" customWidth="1"/>
    <col min="8988" max="8988" width="13.109375" style="10" customWidth="1"/>
    <col min="8989" max="8989" width="1.44140625" style="10" customWidth="1"/>
    <col min="8990" max="8990" width="10" style="10" customWidth="1"/>
    <col min="8991" max="8991" width="2.21875" style="10" customWidth="1"/>
    <col min="8992" max="8992" width="13.109375" style="10" customWidth="1"/>
    <col min="8993" max="8993" width="1.44140625" style="10" customWidth="1"/>
    <col min="8994" max="8994" width="10" style="10" customWidth="1"/>
    <col min="8995" max="8995" width="2.21875" style="10" customWidth="1"/>
    <col min="8996" max="8996" width="13.109375" style="10" customWidth="1"/>
    <col min="8997" max="8997" width="2.21875" style="10" customWidth="1"/>
    <col min="8998" max="8998" width="4.5546875" style="10" customWidth="1"/>
    <col min="8999" max="8999" width="10.21875" style="10" customWidth="1"/>
    <col min="9000" max="9000" width="7.6640625" style="10" customWidth="1"/>
    <col min="9001" max="9001" width="1.44140625" style="10" customWidth="1"/>
    <col min="9002" max="9002" width="11.5546875" style="10"/>
    <col min="9003" max="9003" width="1.44140625" style="10" customWidth="1"/>
    <col min="9004" max="9216" width="11.5546875" style="10"/>
    <col min="9217" max="9217" width="4.5546875" style="10" customWidth="1"/>
    <col min="9218" max="9218" width="1.88671875" style="10" customWidth="1"/>
    <col min="9219" max="9219" width="20.109375" style="10" customWidth="1"/>
    <col min="9220" max="9220" width="1.44140625" style="10" customWidth="1"/>
    <col min="9221" max="9221" width="14.6640625" style="10" customWidth="1"/>
    <col min="9222" max="9222" width="1.44140625" style="10" customWidth="1"/>
    <col min="9223" max="9223" width="11.5546875" style="10"/>
    <col min="9224" max="9224" width="1.44140625" style="10" customWidth="1"/>
    <col min="9225" max="9225" width="11.5546875" style="10"/>
    <col min="9226" max="9226" width="2.21875" style="10" customWidth="1"/>
    <col min="9227" max="9227" width="14.6640625" style="10" customWidth="1"/>
    <col min="9228" max="9228" width="1.44140625" style="10" customWidth="1"/>
    <col min="9229" max="9229" width="14.6640625" style="10" customWidth="1"/>
    <col min="9230" max="9230" width="1.6640625" style="10" customWidth="1"/>
    <col min="9231" max="9231" width="14.6640625" style="10" customWidth="1"/>
    <col min="9232" max="9232" width="1.44140625" style="10" customWidth="1"/>
    <col min="9233" max="9233" width="11.5546875" style="10"/>
    <col min="9234" max="9234" width="1.44140625" style="10" customWidth="1"/>
    <col min="9235" max="9235" width="11.5546875" style="10"/>
    <col min="9236" max="9236" width="1.44140625" style="10" customWidth="1"/>
    <col min="9237" max="9237" width="16.21875" style="10" customWidth="1"/>
    <col min="9238" max="9239" width="1.44140625" style="10" customWidth="1"/>
    <col min="9240" max="9240" width="13.109375" style="10" customWidth="1"/>
    <col min="9241" max="9241" width="1.44140625" style="10" customWidth="1"/>
    <col min="9242" max="9242" width="10" style="10" customWidth="1"/>
    <col min="9243" max="9243" width="2.21875" style="10" customWidth="1"/>
    <col min="9244" max="9244" width="13.109375" style="10" customWidth="1"/>
    <col min="9245" max="9245" width="1.44140625" style="10" customWidth="1"/>
    <col min="9246" max="9246" width="10" style="10" customWidth="1"/>
    <col min="9247" max="9247" width="2.21875" style="10" customWidth="1"/>
    <col min="9248" max="9248" width="13.109375" style="10" customWidth="1"/>
    <col min="9249" max="9249" width="1.44140625" style="10" customWidth="1"/>
    <col min="9250" max="9250" width="10" style="10" customWidth="1"/>
    <col min="9251" max="9251" width="2.21875" style="10" customWidth="1"/>
    <col min="9252" max="9252" width="13.109375" style="10" customWidth="1"/>
    <col min="9253" max="9253" width="2.21875" style="10" customWidth="1"/>
    <col min="9254" max="9254" width="4.5546875" style="10" customWidth="1"/>
    <col min="9255" max="9255" width="10.21875" style="10" customWidth="1"/>
    <col min="9256" max="9256" width="7.6640625" style="10" customWidth="1"/>
    <col min="9257" max="9257" width="1.44140625" style="10" customWidth="1"/>
    <col min="9258" max="9258" width="11.5546875" style="10"/>
    <col min="9259" max="9259" width="1.44140625" style="10" customWidth="1"/>
    <col min="9260" max="9472" width="11.5546875" style="10"/>
    <col min="9473" max="9473" width="4.5546875" style="10" customWidth="1"/>
    <col min="9474" max="9474" width="1.88671875" style="10" customWidth="1"/>
    <col min="9475" max="9475" width="20.109375" style="10" customWidth="1"/>
    <col min="9476" max="9476" width="1.44140625" style="10" customWidth="1"/>
    <col min="9477" max="9477" width="14.6640625" style="10" customWidth="1"/>
    <col min="9478" max="9478" width="1.44140625" style="10" customWidth="1"/>
    <col min="9479" max="9479" width="11.5546875" style="10"/>
    <col min="9480" max="9480" width="1.44140625" style="10" customWidth="1"/>
    <col min="9481" max="9481" width="11.5546875" style="10"/>
    <col min="9482" max="9482" width="2.21875" style="10" customWidth="1"/>
    <col min="9483" max="9483" width="14.6640625" style="10" customWidth="1"/>
    <col min="9484" max="9484" width="1.44140625" style="10" customWidth="1"/>
    <col min="9485" max="9485" width="14.6640625" style="10" customWidth="1"/>
    <col min="9486" max="9486" width="1.6640625" style="10" customWidth="1"/>
    <col min="9487" max="9487" width="14.6640625" style="10" customWidth="1"/>
    <col min="9488" max="9488" width="1.44140625" style="10" customWidth="1"/>
    <col min="9489" max="9489" width="11.5546875" style="10"/>
    <col min="9490" max="9490" width="1.44140625" style="10" customWidth="1"/>
    <col min="9491" max="9491" width="11.5546875" style="10"/>
    <col min="9492" max="9492" width="1.44140625" style="10" customWidth="1"/>
    <col min="9493" max="9493" width="16.21875" style="10" customWidth="1"/>
    <col min="9494" max="9495" width="1.44140625" style="10" customWidth="1"/>
    <col min="9496" max="9496" width="13.109375" style="10" customWidth="1"/>
    <col min="9497" max="9497" width="1.44140625" style="10" customWidth="1"/>
    <col min="9498" max="9498" width="10" style="10" customWidth="1"/>
    <col min="9499" max="9499" width="2.21875" style="10" customWidth="1"/>
    <col min="9500" max="9500" width="13.109375" style="10" customWidth="1"/>
    <col min="9501" max="9501" width="1.44140625" style="10" customWidth="1"/>
    <col min="9502" max="9502" width="10" style="10" customWidth="1"/>
    <col min="9503" max="9503" width="2.21875" style="10" customWidth="1"/>
    <col min="9504" max="9504" width="13.109375" style="10" customWidth="1"/>
    <col min="9505" max="9505" width="1.44140625" style="10" customWidth="1"/>
    <col min="9506" max="9506" width="10" style="10" customWidth="1"/>
    <col min="9507" max="9507" width="2.21875" style="10" customWidth="1"/>
    <col min="9508" max="9508" width="13.109375" style="10" customWidth="1"/>
    <col min="9509" max="9509" width="2.21875" style="10" customWidth="1"/>
    <col min="9510" max="9510" width="4.5546875" style="10" customWidth="1"/>
    <col min="9511" max="9511" width="10.21875" style="10" customWidth="1"/>
    <col min="9512" max="9512" width="7.6640625" style="10" customWidth="1"/>
    <col min="9513" max="9513" width="1.44140625" style="10" customWidth="1"/>
    <col min="9514" max="9514" width="11.5546875" style="10"/>
    <col min="9515" max="9515" width="1.44140625" style="10" customWidth="1"/>
    <col min="9516" max="9728" width="11.5546875" style="10"/>
    <col min="9729" max="9729" width="4.5546875" style="10" customWidth="1"/>
    <col min="9730" max="9730" width="1.88671875" style="10" customWidth="1"/>
    <col min="9731" max="9731" width="20.109375" style="10" customWidth="1"/>
    <col min="9732" max="9732" width="1.44140625" style="10" customWidth="1"/>
    <col min="9733" max="9733" width="14.6640625" style="10" customWidth="1"/>
    <col min="9734" max="9734" width="1.44140625" style="10" customWidth="1"/>
    <col min="9735" max="9735" width="11.5546875" style="10"/>
    <col min="9736" max="9736" width="1.44140625" style="10" customWidth="1"/>
    <col min="9737" max="9737" width="11.5546875" style="10"/>
    <col min="9738" max="9738" width="2.21875" style="10" customWidth="1"/>
    <col min="9739" max="9739" width="14.6640625" style="10" customWidth="1"/>
    <col min="9740" max="9740" width="1.44140625" style="10" customWidth="1"/>
    <col min="9741" max="9741" width="14.6640625" style="10" customWidth="1"/>
    <col min="9742" max="9742" width="1.6640625" style="10" customWidth="1"/>
    <col min="9743" max="9743" width="14.6640625" style="10" customWidth="1"/>
    <col min="9744" max="9744" width="1.44140625" style="10" customWidth="1"/>
    <col min="9745" max="9745" width="11.5546875" style="10"/>
    <col min="9746" max="9746" width="1.44140625" style="10" customWidth="1"/>
    <col min="9747" max="9747" width="11.5546875" style="10"/>
    <col min="9748" max="9748" width="1.44140625" style="10" customWidth="1"/>
    <col min="9749" max="9749" width="16.21875" style="10" customWidth="1"/>
    <col min="9750" max="9751" width="1.44140625" style="10" customWidth="1"/>
    <col min="9752" max="9752" width="13.109375" style="10" customWidth="1"/>
    <col min="9753" max="9753" width="1.44140625" style="10" customWidth="1"/>
    <col min="9754" max="9754" width="10" style="10" customWidth="1"/>
    <col min="9755" max="9755" width="2.21875" style="10" customWidth="1"/>
    <col min="9756" max="9756" width="13.109375" style="10" customWidth="1"/>
    <col min="9757" max="9757" width="1.44140625" style="10" customWidth="1"/>
    <col min="9758" max="9758" width="10" style="10" customWidth="1"/>
    <col min="9759" max="9759" width="2.21875" style="10" customWidth="1"/>
    <col min="9760" max="9760" width="13.109375" style="10" customWidth="1"/>
    <col min="9761" max="9761" width="1.44140625" style="10" customWidth="1"/>
    <col min="9762" max="9762" width="10" style="10" customWidth="1"/>
    <col min="9763" max="9763" width="2.21875" style="10" customWidth="1"/>
    <col min="9764" max="9764" width="13.109375" style="10" customWidth="1"/>
    <col min="9765" max="9765" width="2.21875" style="10" customWidth="1"/>
    <col min="9766" max="9766" width="4.5546875" style="10" customWidth="1"/>
    <col min="9767" max="9767" width="10.21875" style="10" customWidth="1"/>
    <col min="9768" max="9768" width="7.6640625" style="10" customWidth="1"/>
    <col min="9769" max="9769" width="1.44140625" style="10" customWidth="1"/>
    <col min="9770" max="9770" width="11.5546875" style="10"/>
    <col min="9771" max="9771" width="1.44140625" style="10" customWidth="1"/>
    <col min="9772" max="9984" width="11.5546875" style="10"/>
    <col min="9985" max="9985" width="4.5546875" style="10" customWidth="1"/>
    <col min="9986" max="9986" width="1.88671875" style="10" customWidth="1"/>
    <col min="9987" max="9987" width="20.109375" style="10" customWidth="1"/>
    <col min="9988" max="9988" width="1.44140625" style="10" customWidth="1"/>
    <col min="9989" max="9989" width="14.6640625" style="10" customWidth="1"/>
    <col min="9990" max="9990" width="1.44140625" style="10" customWidth="1"/>
    <col min="9991" max="9991" width="11.5546875" style="10"/>
    <col min="9992" max="9992" width="1.44140625" style="10" customWidth="1"/>
    <col min="9993" max="9993" width="11.5546875" style="10"/>
    <col min="9994" max="9994" width="2.21875" style="10" customWidth="1"/>
    <col min="9995" max="9995" width="14.6640625" style="10" customWidth="1"/>
    <col min="9996" max="9996" width="1.44140625" style="10" customWidth="1"/>
    <col min="9997" max="9997" width="14.6640625" style="10" customWidth="1"/>
    <col min="9998" max="9998" width="1.6640625" style="10" customWidth="1"/>
    <col min="9999" max="9999" width="14.6640625" style="10" customWidth="1"/>
    <col min="10000" max="10000" width="1.44140625" style="10" customWidth="1"/>
    <col min="10001" max="10001" width="11.5546875" style="10"/>
    <col min="10002" max="10002" width="1.44140625" style="10" customWidth="1"/>
    <col min="10003" max="10003" width="11.5546875" style="10"/>
    <col min="10004" max="10004" width="1.44140625" style="10" customWidth="1"/>
    <col min="10005" max="10005" width="16.21875" style="10" customWidth="1"/>
    <col min="10006" max="10007" width="1.44140625" style="10" customWidth="1"/>
    <col min="10008" max="10008" width="13.109375" style="10" customWidth="1"/>
    <col min="10009" max="10009" width="1.44140625" style="10" customWidth="1"/>
    <col min="10010" max="10010" width="10" style="10" customWidth="1"/>
    <col min="10011" max="10011" width="2.21875" style="10" customWidth="1"/>
    <col min="10012" max="10012" width="13.109375" style="10" customWidth="1"/>
    <col min="10013" max="10013" width="1.44140625" style="10" customWidth="1"/>
    <col min="10014" max="10014" width="10" style="10" customWidth="1"/>
    <col min="10015" max="10015" width="2.21875" style="10" customWidth="1"/>
    <col min="10016" max="10016" width="13.109375" style="10" customWidth="1"/>
    <col min="10017" max="10017" width="1.44140625" style="10" customWidth="1"/>
    <col min="10018" max="10018" width="10" style="10" customWidth="1"/>
    <col min="10019" max="10019" width="2.21875" style="10" customWidth="1"/>
    <col min="10020" max="10020" width="13.109375" style="10" customWidth="1"/>
    <col min="10021" max="10021" width="2.21875" style="10" customWidth="1"/>
    <col min="10022" max="10022" width="4.5546875" style="10" customWidth="1"/>
    <col min="10023" max="10023" width="10.21875" style="10" customWidth="1"/>
    <col min="10024" max="10024" width="7.6640625" style="10" customWidth="1"/>
    <col min="10025" max="10025" width="1.44140625" style="10" customWidth="1"/>
    <col min="10026" max="10026" width="11.5546875" style="10"/>
    <col min="10027" max="10027" width="1.44140625" style="10" customWidth="1"/>
    <col min="10028" max="10240" width="11.5546875" style="10"/>
    <col min="10241" max="10241" width="4.5546875" style="10" customWidth="1"/>
    <col min="10242" max="10242" width="1.88671875" style="10" customWidth="1"/>
    <col min="10243" max="10243" width="20.109375" style="10" customWidth="1"/>
    <col min="10244" max="10244" width="1.44140625" style="10" customWidth="1"/>
    <col min="10245" max="10245" width="14.6640625" style="10" customWidth="1"/>
    <col min="10246" max="10246" width="1.44140625" style="10" customWidth="1"/>
    <col min="10247" max="10247" width="11.5546875" style="10"/>
    <col min="10248" max="10248" width="1.44140625" style="10" customWidth="1"/>
    <col min="10249" max="10249" width="11.5546875" style="10"/>
    <col min="10250" max="10250" width="2.21875" style="10" customWidth="1"/>
    <col min="10251" max="10251" width="14.6640625" style="10" customWidth="1"/>
    <col min="10252" max="10252" width="1.44140625" style="10" customWidth="1"/>
    <col min="10253" max="10253" width="14.6640625" style="10" customWidth="1"/>
    <col min="10254" max="10254" width="1.6640625" style="10" customWidth="1"/>
    <col min="10255" max="10255" width="14.6640625" style="10" customWidth="1"/>
    <col min="10256" max="10256" width="1.44140625" style="10" customWidth="1"/>
    <col min="10257" max="10257" width="11.5546875" style="10"/>
    <col min="10258" max="10258" width="1.44140625" style="10" customWidth="1"/>
    <col min="10259" max="10259" width="11.5546875" style="10"/>
    <col min="10260" max="10260" width="1.44140625" style="10" customWidth="1"/>
    <col min="10261" max="10261" width="16.21875" style="10" customWidth="1"/>
    <col min="10262" max="10263" width="1.44140625" style="10" customWidth="1"/>
    <col min="10264" max="10264" width="13.109375" style="10" customWidth="1"/>
    <col min="10265" max="10265" width="1.44140625" style="10" customWidth="1"/>
    <col min="10266" max="10266" width="10" style="10" customWidth="1"/>
    <col min="10267" max="10267" width="2.21875" style="10" customWidth="1"/>
    <col min="10268" max="10268" width="13.109375" style="10" customWidth="1"/>
    <col min="10269" max="10269" width="1.44140625" style="10" customWidth="1"/>
    <col min="10270" max="10270" width="10" style="10" customWidth="1"/>
    <col min="10271" max="10271" width="2.21875" style="10" customWidth="1"/>
    <col min="10272" max="10272" width="13.109375" style="10" customWidth="1"/>
    <col min="10273" max="10273" width="1.44140625" style="10" customWidth="1"/>
    <col min="10274" max="10274" width="10" style="10" customWidth="1"/>
    <col min="10275" max="10275" width="2.21875" style="10" customWidth="1"/>
    <col min="10276" max="10276" width="13.109375" style="10" customWidth="1"/>
    <col min="10277" max="10277" width="2.21875" style="10" customWidth="1"/>
    <col min="10278" max="10278" width="4.5546875" style="10" customWidth="1"/>
    <col min="10279" max="10279" width="10.21875" style="10" customWidth="1"/>
    <col min="10280" max="10280" width="7.6640625" style="10" customWidth="1"/>
    <col min="10281" max="10281" width="1.44140625" style="10" customWidth="1"/>
    <col min="10282" max="10282" width="11.5546875" style="10"/>
    <col min="10283" max="10283" width="1.44140625" style="10" customWidth="1"/>
    <col min="10284" max="10496" width="11.5546875" style="10"/>
    <col min="10497" max="10497" width="4.5546875" style="10" customWidth="1"/>
    <col min="10498" max="10498" width="1.88671875" style="10" customWidth="1"/>
    <col min="10499" max="10499" width="20.109375" style="10" customWidth="1"/>
    <col min="10500" max="10500" width="1.44140625" style="10" customWidth="1"/>
    <col min="10501" max="10501" width="14.6640625" style="10" customWidth="1"/>
    <col min="10502" max="10502" width="1.44140625" style="10" customWidth="1"/>
    <col min="10503" max="10503" width="11.5546875" style="10"/>
    <col min="10504" max="10504" width="1.44140625" style="10" customWidth="1"/>
    <col min="10505" max="10505" width="11.5546875" style="10"/>
    <col min="10506" max="10506" width="2.21875" style="10" customWidth="1"/>
    <col min="10507" max="10507" width="14.6640625" style="10" customWidth="1"/>
    <col min="10508" max="10508" width="1.44140625" style="10" customWidth="1"/>
    <col min="10509" max="10509" width="14.6640625" style="10" customWidth="1"/>
    <col min="10510" max="10510" width="1.6640625" style="10" customWidth="1"/>
    <col min="10511" max="10511" width="14.6640625" style="10" customWidth="1"/>
    <col min="10512" max="10512" width="1.44140625" style="10" customWidth="1"/>
    <col min="10513" max="10513" width="11.5546875" style="10"/>
    <col min="10514" max="10514" width="1.44140625" style="10" customWidth="1"/>
    <col min="10515" max="10515" width="11.5546875" style="10"/>
    <col min="10516" max="10516" width="1.44140625" style="10" customWidth="1"/>
    <col min="10517" max="10517" width="16.21875" style="10" customWidth="1"/>
    <col min="10518" max="10519" width="1.44140625" style="10" customWidth="1"/>
    <col min="10520" max="10520" width="13.109375" style="10" customWidth="1"/>
    <col min="10521" max="10521" width="1.44140625" style="10" customWidth="1"/>
    <col min="10522" max="10522" width="10" style="10" customWidth="1"/>
    <col min="10523" max="10523" width="2.21875" style="10" customWidth="1"/>
    <col min="10524" max="10524" width="13.109375" style="10" customWidth="1"/>
    <col min="10525" max="10525" width="1.44140625" style="10" customWidth="1"/>
    <col min="10526" max="10526" width="10" style="10" customWidth="1"/>
    <col min="10527" max="10527" width="2.21875" style="10" customWidth="1"/>
    <col min="10528" max="10528" width="13.109375" style="10" customWidth="1"/>
    <col min="10529" max="10529" width="1.44140625" style="10" customWidth="1"/>
    <col min="10530" max="10530" width="10" style="10" customWidth="1"/>
    <col min="10531" max="10531" width="2.21875" style="10" customWidth="1"/>
    <col min="10532" max="10532" width="13.109375" style="10" customWidth="1"/>
    <col min="10533" max="10533" width="2.21875" style="10" customWidth="1"/>
    <col min="10534" max="10534" width="4.5546875" style="10" customWidth="1"/>
    <col min="10535" max="10535" width="10.21875" style="10" customWidth="1"/>
    <col min="10536" max="10536" width="7.6640625" style="10" customWidth="1"/>
    <col min="10537" max="10537" width="1.44140625" style="10" customWidth="1"/>
    <col min="10538" max="10538" width="11.5546875" style="10"/>
    <col min="10539" max="10539" width="1.44140625" style="10" customWidth="1"/>
    <col min="10540" max="10752" width="11.5546875" style="10"/>
    <col min="10753" max="10753" width="4.5546875" style="10" customWidth="1"/>
    <col min="10754" max="10754" width="1.88671875" style="10" customWidth="1"/>
    <col min="10755" max="10755" width="20.109375" style="10" customWidth="1"/>
    <col min="10756" max="10756" width="1.44140625" style="10" customWidth="1"/>
    <col min="10757" max="10757" width="14.6640625" style="10" customWidth="1"/>
    <col min="10758" max="10758" width="1.44140625" style="10" customWidth="1"/>
    <col min="10759" max="10759" width="11.5546875" style="10"/>
    <col min="10760" max="10760" width="1.44140625" style="10" customWidth="1"/>
    <col min="10761" max="10761" width="11.5546875" style="10"/>
    <col min="10762" max="10762" width="2.21875" style="10" customWidth="1"/>
    <col min="10763" max="10763" width="14.6640625" style="10" customWidth="1"/>
    <col min="10764" max="10764" width="1.44140625" style="10" customWidth="1"/>
    <col min="10765" max="10765" width="14.6640625" style="10" customWidth="1"/>
    <col min="10766" max="10766" width="1.6640625" style="10" customWidth="1"/>
    <col min="10767" max="10767" width="14.6640625" style="10" customWidth="1"/>
    <col min="10768" max="10768" width="1.44140625" style="10" customWidth="1"/>
    <col min="10769" max="10769" width="11.5546875" style="10"/>
    <col min="10770" max="10770" width="1.44140625" style="10" customWidth="1"/>
    <col min="10771" max="10771" width="11.5546875" style="10"/>
    <col min="10772" max="10772" width="1.44140625" style="10" customWidth="1"/>
    <col min="10773" max="10773" width="16.21875" style="10" customWidth="1"/>
    <col min="10774" max="10775" width="1.44140625" style="10" customWidth="1"/>
    <col min="10776" max="10776" width="13.109375" style="10" customWidth="1"/>
    <col min="10777" max="10777" width="1.44140625" style="10" customWidth="1"/>
    <col min="10778" max="10778" width="10" style="10" customWidth="1"/>
    <col min="10779" max="10779" width="2.21875" style="10" customWidth="1"/>
    <col min="10780" max="10780" width="13.109375" style="10" customWidth="1"/>
    <col min="10781" max="10781" width="1.44140625" style="10" customWidth="1"/>
    <col min="10782" max="10782" width="10" style="10" customWidth="1"/>
    <col min="10783" max="10783" width="2.21875" style="10" customWidth="1"/>
    <col min="10784" max="10784" width="13.109375" style="10" customWidth="1"/>
    <col min="10785" max="10785" width="1.44140625" style="10" customWidth="1"/>
    <col min="10786" max="10786" width="10" style="10" customWidth="1"/>
    <col min="10787" max="10787" width="2.21875" style="10" customWidth="1"/>
    <col min="10788" max="10788" width="13.109375" style="10" customWidth="1"/>
    <col min="10789" max="10789" width="2.21875" style="10" customWidth="1"/>
    <col min="10790" max="10790" width="4.5546875" style="10" customWidth="1"/>
    <col min="10791" max="10791" width="10.21875" style="10" customWidth="1"/>
    <col min="10792" max="10792" width="7.6640625" style="10" customWidth="1"/>
    <col min="10793" max="10793" width="1.44140625" style="10" customWidth="1"/>
    <col min="10794" max="10794" width="11.5546875" style="10"/>
    <col min="10795" max="10795" width="1.44140625" style="10" customWidth="1"/>
    <col min="10796" max="11008" width="11.5546875" style="10"/>
    <col min="11009" max="11009" width="4.5546875" style="10" customWidth="1"/>
    <col min="11010" max="11010" width="1.88671875" style="10" customWidth="1"/>
    <col min="11011" max="11011" width="20.109375" style="10" customWidth="1"/>
    <col min="11012" max="11012" width="1.44140625" style="10" customWidth="1"/>
    <col min="11013" max="11013" width="14.6640625" style="10" customWidth="1"/>
    <col min="11014" max="11014" width="1.44140625" style="10" customWidth="1"/>
    <col min="11015" max="11015" width="11.5546875" style="10"/>
    <col min="11016" max="11016" width="1.44140625" style="10" customWidth="1"/>
    <col min="11017" max="11017" width="11.5546875" style="10"/>
    <col min="11018" max="11018" width="2.21875" style="10" customWidth="1"/>
    <col min="11019" max="11019" width="14.6640625" style="10" customWidth="1"/>
    <col min="11020" max="11020" width="1.44140625" style="10" customWidth="1"/>
    <col min="11021" max="11021" width="14.6640625" style="10" customWidth="1"/>
    <col min="11022" max="11022" width="1.6640625" style="10" customWidth="1"/>
    <col min="11023" max="11023" width="14.6640625" style="10" customWidth="1"/>
    <col min="11024" max="11024" width="1.44140625" style="10" customWidth="1"/>
    <col min="11025" max="11025" width="11.5546875" style="10"/>
    <col min="11026" max="11026" width="1.44140625" style="10" customWidth="1"/>
    <col min="11027" max="11027" width="11.5546875" style="10"/>
    <col min="11028" max="11028" width="1.44140625" style="10" customWidth="1"/>
    <col min="11029" max="11029" width="16.21875" style="10" customWidth="1"/>
    <col min="11030" max="11031" width="1.44140625" style="10" customWidth="1"/>
    <col min="11032" max="11032" width="13.109375" style="10" customWidth="1"/>
    <col min="11033" max="11033" width="1.44140625" style="10" customWidth="1"/>
    <col min="11034" max="11034" width="10" style="10" customWidth="1"/>
    <col min="11035" max="11035" width="2.21875" style="10" customWidth="1"/>
    <col min="11036" max="11036" width="13.109375" style="10" customWidth="1"/>
    <col min="11037" max="11037" width="1.44140625" style="10" customWidth="1"/>
    <col min="11038" max="11038" width="10" style="10" customWidth="1"/>
    <col min="11039" max="11039" width="2.21875" style="10" customWidth="1"/>
    <col min="11040" max="11040" width="13.109375" style="10" customWidth="1"/>
    <col min="11041" max="11041" width="1.44140625" style="10" customWidth="1"/>
    <col min="11042" max="11042" width="10" style="10" customWidth="1"/>
    <col min="11043" max="11043" width="2.21875" style="10" customWidth="1"/>
    <col min="11044" max="11044" width="13.109375" style="10" customWidth="1"/>
    <col min="11045" max="11045" width="2.21875" style="10" customWidth="1"/>
    <col min="11046" max="11046" width="4.5546875" style="10" customWidth="1"/>
    <col min="11047" max="11047" width="10.21875" style="10" customWidth="1"/>
    <col min="11048" max="11048" width="7.6640625" style="10" customWidth="1"/>
    <col min="11049" max="11049" width="1.44140625" style="10" customWidth="1"/>
    <col min="11050" max="11050" width="11.5546875" style="10"/>
    <col min="11051" max="11051" width="1.44140625" style="10" customWidth="1"/>
    <col min="11052" max="11264" width="11.5546875" style="10"/>
    <col min="11265" max="11265" width="4.5546875" style="10" customWidth="1"/>
    <col min="11266" max="11266" width="1.88671875" style="10" customWidth="1"/>
    <col min="11267" max="11267" width="20.109375" style="10" customWidth="1"/>
    <col min="11268" max="11268" width="1.44140625" style="10" customWidth="1"/>
    <col min="11269" max="11269" width="14.6640625" style="10" customWidth="1"/>
    <col min="11270" max="11270" width="1.44140625" style="10" customWidth="1"/>
    <col min="11271" max="11271" width="11.5546875" style="10"/>
    <col min="11272" max="11272" width="1.44140625" style="10" customWidth="1"/>
    <col min="11273" max="11273" width="11.5546875" style="10"/>
    <col min="11274" max="11274" width="2.21875" style="10" customWidth="1"/>
    <col min="11275" max="11275" width="14.6640625" style="10" customWidth="1"/>
    <col min="11276" max="11276" width="1.44140625" style="10" customWidth="1"/>
    <col min="11277" max="11277" width="14.6640625" style="10" customWidth="1"/>
    <col min="11278" max="11278" width="1.6640625" style="10" customWidth="1"/>
    <col min="11279" max="11279" width="14.6640625" style="10" customWidth="1"/>
    <col min="11280" max="11280" width="1.44140625" style="10" customWidth="1"/>
    <col min="11281" max="11281" width="11.5546875" style="10"/>
    <col min="11282" max="11282" width="1.44140625" style="10" customWidth="1"/>
    <col min="11283" max="11283" width="11.5546875" style="10"/>
    <col min="11284" max="11284" width="1.44140625" style="10" customWidth="1"/>
    <col min="11285" max="11285" width="16.21875" style="10" customWidth="1"/>
    <col min="11286" max="11287" width="1.44140625" style="10" customWidth="1"/>
    <col min="11288" max="11288" width="13.109375" style="10" customWidth="1"/>
    <col min="11289" max="11289" width="1.44140625" style="10" customWidth="1"/>
    <col min="11290" max="11290" width="10" style="10" customWidth="1"/>
    <col min="11291" max="11291" width="2.21875" style="10" customWidth="1"/>
    <col min="11292" max="11292" width="13.109375" style="10" customWidth="1"/>
    <col min="11293" max="11293" width="1.44140625" style="10" customWidth="1"/>
    <col min="11294" max="11294" width="10" style="10" customWidth="1"/>
    <col min="11295" max="11295" width="2.21875" style="10" customWidth="1"/>
    <col min="11296" max="11296" width="13.109375" style="10" customWidth="1"/>
    <col min="11297" max="11297" width="1.44140625" style="10" customWidth="1"/>
    <col min="11298" max="11298" width="10" style="10" customWidth="1"/>
    <col min="11299" max="11299" width="2.21875" style="10" customWidth="1"/>
    <col min="11300" max="11300" width="13.109375" style="10" customWidth="1"/>
    <col min="11301" max="11301" width="2.21875" style="10" customWidth="1"/>
    <col min="11302" max="11302" width="4.5546875" style="10" customWidth="1"/>
    <col min="11303" max="11303" width="10.21875" style="10" customWidth="1"/>
    <col min="11304" max="11304" width="7.6640625" style="10" customWidth="1"/>
    <col min="11305" max="11305" width="1.44140625" style="10" customWidth="1"/>
    <col min="11306" max="11306" width="11.5546875" style="10"/>
    <col min="11307" max="11307" width="1.44140625" style="10" customWidth="1"/>
    <col min="11308" max="11520" width="11.5546875" style="10"/>
    <col min="11521" max="11521" width="4.5546875" style="10" customWidth="1"/>
    <col min="11522" max="11522" width="1.88671875" style="10" customWidth="1"/>
    <col min="11523" max="11523" width="20.109375" style="10" customWidth="1"/>
    <col min="11524" max="11524" width="1.44140625" style="10" customWidth="1"/>
    <col min="11525" max="11525" width="14.6640625" style="10" customWidth="1"/>
    <col min="11526" max="11526" width="1.44140625" style="10" customWidth="1"/>
    <col min="11527" max="11527" width="11.5546875" style="10"/>
    <col min="11528" max="11528" width="1.44140625" style="10" customWidth="1"/>
    <col min="11529" max="11529" width="11.5546875" style="10"/>
    <col min="11530" max="11530" width="2.21875" style="10" customWidth="1"/>
    <col min="11531" max="11531" width="14.6640625" style="10" customWidth="1"/>
    <col min="11532" max="11532" width="1.44140625" style="10" customWidth="1"/>
    <col min="11533" max="11533" width="14.6640625" style="10" customWidth="1"/>
    <col min="11534" max="11534" width="1.6640625" style="10" customWidth="1"/>
    <col min="11535" max="11535" width="14.6640625" style="10" customWidth="1"/>
    <col min="11536" max="11536" width="1.44140625" style="10" customWidth="1"/>
    <col min="11537" max="11537" width="11.5546875" style="10"/>
    <col min="11538" max="11538" width="1.44140625" style="10" customWidth="1"/>
    <col min="11539" max="11539" width="11.5546875" style="10"/>
    <col min="11540" max="11540" width="1.44140625" style="10" customWidth="1"/>
    <col min="11541" max="11541" width="16.21875" style="10" customWidth="1"/>
    <col min="11542" max="11543" width="1.44140625" style="10" customWidth="1"/>
    <col min="11544" max="11544" width="13.109375" style="10" customWidth="1"/>
    <col min="11545" max="11545" width="1.44140625" style="10" customWidth="1"/>
    <col min="11546" max="11546" width="10" style="10" customWidth="1"/>
    <col min="11547" max="11547" width="2.21875" style="10" customWidth="1"/>
    <col min="11548" max="11548" width="13.109375" style="10" customWidth="1"/>
    <col min="11549" max="11549" width="1.44140625" style="10" customWidth="1"/>
    <col min="11550" max="11550" width="10" style="10" customWidth="1"/>
    <col min="11551" max="11551" width="2.21875" style="10" customWidth="1"/>
    <col min="11552" max="11552" width="13.109375" style="10" customWidth="1"/>
    <col min="11553" max="11553" width="1.44140625" style="10" customWidth="1"/>
    <col min="11554" max="11554" width="10" style="10" customWidth="1"/>
    <col min="11555" max="11555" width="2.21875" style="10" customWidth="1"/>
    <col min="11556" max="11556" width="13.109375" style="10" customWidth="1"/>
    <col min="11557" max="11557" width="2.21875" style="10" customWidth="1"/>
    <col min="11558" max="11558" width="4.5546875" style="10" customWidth="1"/>
    <col min="11559" max="11559" width="10.21875" style="10" customWidth="1"/>
    <col min="11560" max="11560" width="7.6640625" style="10" customWidth="1"/>
    <col min="11561" max="11561" width="1.44140625" style="10" customWidth="1"/>
    <col min="11562" max="11562" width="11.5546875" style="10"/>
    <col min="11563" max="11563" width="1.44140625" style="10" customWidth="1"/>
    <col min="11564" max="11776" width="11.5546875" style="10"/>
    <col min="11777" max="11777" width="4.5546875" style="10" customWidth="1"/>
    <col min="11778" max="11778" width="1.88671875" style="10" customWidth="1"/>
    <col min="11779" max="11779" width="20.109375" style="10" customWidth="1"/>
    <col min="11780" max="11780" width="1.44140625" style="10" customWidth="1"/>
    <col min="11781" max="11781" width="14.6640625" style="10" customWidth="1"/>
    <col min="11782" max="11782" width="1.44140625" style="10" customWidth="1"/>
    <col min="11783" max="11783" width="11.5546875" style="10"/>
    <col min="11784" max="11784" width="1.44140625" style="10" customWidth="1"/>
    <col min="11785" max="11785" width="11.5546875" style="10"/>
    <col min="11786" max="11786" width="2.21875" style="10" customWidth="1"/>
    <col min="11787" max="11787" width="14.6640625" style="10" customWidth="1"/>
    <col min="11788" max="11788" width="1.44140625" style="10" customWidth="1"/>
    <col min="11789" max="11789" width="14.6640625" style="10" customWidth="1"/>
    <col min="11790" max="11790" width="1.6640625" style="10" customWidth="1"/>
    <col min="11791" max="11791" width="14.6640625" style="10" customWidth="1"/>
    <col min="11792" max="11792" width="1.44140625" style="10" customWidth="1"/>
    <col min="11793" max="11793" width="11.5546875" style="10"/>
    <col min="11794" max="11794" width="1.44140625" style="10" customWidth="1"/>
    <col min="11795" max="11795" width="11.5546875" style="10"/>
    <col min="11796" max="11796" width="1.44140625" style="10" customWidth="1"/>
    <col min="11797" max="11797" width="16.21875" style="10" customWidth="1"/>
    <col min="11798" max="11799" width="1.44140625" style="10" customWidth="1"/>
    <col min="11800" max="11800" width="13.109375" style="10" customWidth="1"/>
    <col min="11801" max="11801" width="1.44140625" style="10" customWidth="1"/>
    <col min="11802" max="11802" width="10" style="10" customWidth="1"/>
    <col min="11803" max="11803" width="2.21875" style="10" customWidth="1"/>
    <col min="11804" max="11804" width="13.109375" style="10" customWidth="1"/>
    <col min="11805" max="11805" width="1.44140625" style="10" customWidth="1"/>
    <col min="11806" max="11806" width="10" style="10" customWidth="1"/>
    <col min="11807" max="11807" width="2.21875" style="10" customWidth="1"/>
    <col min="11808" max="11808" width="13.109375" style="10" customWidth="1"/>
    <col min="11809" max="11809" width="1.44140625" style="10" customWidth="1"/>
    <col min="11810" max="11810" width="10" style="10" customWidth="1"/>
    <col min="11811" max="11811" width="2.21875" style="10" customWidth="1"/>
    <col min="11812" max="11812" width="13.109375" style="10" customWidth="1"/>
    <col min="11813" max="11813" width="2.21875" style="10" customWidth="1"/>
    <col min="11814" max="11814" width="4.5546875" style="10" customWidth="1"/>
    <col min="11815" max="11815" width="10.21875" style="10" customWidth="1"/>
    <col min="11816" max="11816" width="7.6640625" style="10" customWidth="1"/>
    <col min="11817" max="11817" width="1.44140625" style="10" customWidth="1"/>
    <col min="11818" max="11818" width="11.5546875" style="10"/>
    <col min="11819" max="11819" width="1.44140625" style="10" customWidth="1"/>
    <col min="11820" max="12032" width="11.5546875" style="10"/>
    <col min="12033" max="12033" width="4.5546875" style="10" customWidth="1"/>
    <col min="12034" max="12034" width="1.88671875" style="10" customWidth="1"/>
    <col min="12035" max="12035" width="20.109375" style="10" customWidth="1"/>
    <col min="12036" max="12036" width="1.44140625" style="10" customWidth="1"/>
    <col min="12037" max="12037" width="14.6640625" style="10" customWidth="1"/>
    <col min="12038" max="12038" width="1.44140625" style="10" customWidth="1"/>
    <col min="12039" max="12039" width="11.5546875" style="10"/>
    <col min="12040" max="12040" width="1.44140625" style="10" customWidth="1"/>
    <col min="12041" max="12041" width="11.5546875" style="10"/>
    <col min="12042" max="12042" width="2.21875" style="10" customWidth="1"/>
    <col min="12043" max="12043" width="14.6640625" style="10" customWidth="1"/>
    <col min="12044" max="12044" width="1.44140625" style="10" customWidth="1"/>
    <col min="12045" max="12045" width="14.6640625" style="10" customWidth="1"/>
    <col min="12046" max="12046" width="1.6640625" style="10" customWidth="1"/>
    <col min="12047" max="12047" width="14.6640625" style="10" customWidth="1"/>
    <col min="12048" max="12048" width="1.44140625" style="10" customWidth="1"/>
    <col min="12049" max="12049" width="11.5546875" style="10"/>
    <col min="12050" max="12050" width="1.44140625" style="10" customWidth="1"/>
    <col min="12051" max="12051" width="11.5546875" style="10"/>
    <col min="12052" max="12052" width="1.44140625" style="10" customWidth="1"/>
    <col min="12053" max="12053" width="16.21875" style="10" customWidth="1"/>
    <col min="12054" max="12055" width="1.44140625" style="10" customWidth="1"/>
    <col min="12056" max="12056" width="13.109375" style="10" customWidth="1"/>
    <col min="12057" max="12057" width="1.44140625" style="10" customWidth="1"/>
    <col min="12058" max="12058" width="10" style="10" customWidth="1"/>
    <col min="12059" max="12059" width="2.21875" style="10" customWidth="1"/>
    <col min="12060" max="12060" width="13.109375" style="10" customWidth="1"/>
    <col min="12061" max="12061" width="1.44140625" style="10" customWidth="1"/>
    <col min="12062" max="12062" width="10" style="10" customWidth="1"/>
    <col min="12063" max="12063" width="2.21875" style="10" customWidth="1"/>
    <col min="12064" max="12064" width="13.109375" style="10" customWidth="1"/>
    <col min="12065" max="12065" width="1.44140625" style="10" customWidth="1"/>
    <col min="12066" max="12066" width="10" style="10" customWidth="1"/>
    <col min="12067" max="12067" width="2.21875" style="10" customWidth="1"/>
    <col min="12068" max="12068" width="13.109375" style="10" customWidth="1"/>
    <col min="12069" max="12069" width="2.21875" style="10" customWidth="1"/>
    <col min="12070" max="12070" width="4.5546875" style="10" customWidth="1"/>
    <col min="12071" max="12071" width="10.21875" style="10" customWidth="1"/>
    <col min="12072" max="12072" width="7.6640625" style="10" customWidth="1"/>
    <col min="12073" max="12073" width="1.44140625" style="10" customWidth="1"/>
    <col min="12074" max="12074" width="11.5546875" style="10"/>
    <col min="12075" max="12075" width="1.44140625" style="10" customWidth="1"/>
    <col min="12076" max="12288" width="11.5546875" style="10"/>
    <col min="12289" max="12289" width="4.5546875" style="10" customWidth="1"/>
    <col min="12290" max="12290" width="1.88671875" style="10" customWidth="1"/>
    <col min="12291" max="12291" width="20.109375" style="10" customWidth="1"/>
    <col min="12292" max="12292" width="1.44140625" style="10" customWidth="1"/>
    <col min="12293" max="12293" width="14.6640625" style="10" customWidth="1"/>
    <col min="12294" max="12294" width="1.44140625" style="10" customWidth="1"/>
    <col min="12295" max="12295" width="11.5546875" style="10"/>
    <col min="12296" max="12296" width="1.44140625" style="10" customWidth="1"/>
    <col min="12297" max="12297" width="11.5546875" style="10"/>
    <col min="12298" max="12298" width="2.21875" style="10" customWidth="1"/>
    <col min="12299" max="12299" width="14.6640625" style="10" customWidth="1"/>
    <col min="12300" max="12300" width="1.44140625" style="10" customWidth="1"/>
    <col min="12301" max="12301" width="14.6640625" style="10" customWidth="1"/>
    <col min="12302" max="12302" width="1.6640625" style="10" customWidth="1"/>
    <col min="12303" max="12303" width="14.6640625" style="10" customWidth="1"/>
    <col min="12304" max="12304" width="1.44140625" style="10" customWidth="1"/>
    <col min="12305" max="12305" width="11.5546875" style="10"/>
    <col min="12306" max="12306" width="1.44140625" style="10" customWidth="1"/>
    <col min="12307" max="12307" width="11.5546875" style="10"/>
    <col min="12308" max="12308" width="1.44140625" style="10" customWidth="1"/>
    <col min="12309" max="12309" width="16.21875" style="10" customWidth="1"/>
    <col min="12310" max="12311" width="1.44140625" style="10" customWidth="1"/>
    <col min="12312" max="12312" width="13.109375" style="10" customWidth="1"/>
    <col min="12313" max="12313" width="1.44140625" style="10" customWidth="1"/>
    <col min="12314" max="12314" width="10" style="10" customWidth="1"/>
    <col min="12315" max="12315" width="2.21875" style="10" customWidth="1"/>
    <col min="12316" max="12316" width="13.109375" style="10" customWidth="1"/>
    <col min="12317" max="12317" width="1.44140625" style="10" customWidth="1"/>
    <col min="12318" max="12318" width="10" style="10" customWidth="1"/>
    <col min="12319" max="12319" width="2.21875" style="10" customWidth="1"/>
    <col min="12320" max="12320" width="13.109375" style="10" customWidth="1"/>
    <col min="12321" max="12321" width="1.44140625" style="10" customWidth="1"/>
    <col min="12322" max="12322" width="10" style="10" customWidth="1"/>
    <col min="12323" max="12323" width="2.21875" style="10" customWidth="1"/>
    <col min="12324" max="12324" width="13.109375" style="10" customWidth="1"/>
    <col min="12325" max="12325" width="2.21875" style="10" customWidth="1"/>
    <col min="12326" max="12326" width="4.5546875" style="10" customWidth="1"/>
    <col min="12327" max="12327" width="10.21875" style="10" customWidth="1"/>
    <col min="12328" max="12328" width="7.6640625" style="10" customWidth="1"/>
    <col min="12329" max="12329" width="1.44140625" style="10" customWidth="1"/>
    <col min="12330" max="12330" width="11.5546875" style="10"/>
    <col min="12331" max="12331" width="1.44140625" style="10" customWidth="1"/>
    <col min="12332" max="12544" width="11.5546875" style="10"/>
    <col min="12545" max="12545" width="4.5546875" style="10" customWidth="1"/>
    <col min="12546" max="12546" width="1.88671875" style="10" customWidth="1"/>
    <col min="12547" max="12547" width="20.109375" style="10" customWidth="1"/>
    <col min="12548" max="12548" width="1.44140625" style="10" customWidth="1"/>
    <col min="12549" max="12549" width="14.6640625" style="10" customWidth="1"/>
    <col min="12550" max="12550" width="1.44140625" style="10" customWidth="1"/>
    <col min="12551" max="12551" width="11.5546875" style="10"/>
    <col min="12552" max="12552" width="1.44140625" style="10" customWidth="1"/>
    <col min="12553" max="12553" width="11.5546875" style="10"/>
    <col min="12554" max="12554" width="2.21875" style="10" customWidth="1"/>
    <col min="12555" max="12555" width="14.6640625" style="10" customWidth="1"/>
    <col min="12556" max="12556" width="1.44140625" style="10" customWidth="1"/>
    <col min="12557" max="12557" width="14.6640625" style="10" customWidth="1"/>
    <col min="12558" max="12558" width="1.6640625" style="10" customWidth="1"/>
    <col min="12559" max="12559" width="14.6640625" style="10" customWidth="1"/>
    <col min="12560" max="12560" width="1.44140625" style="10" customWidth="1"/>
    <col min="12561" max="12561" width="11.5546875" style="10"/>
    <col min="12562" max="12562" width="1.44140625" style="10" customWidth="1"/>
    <col min="12563" max="12563" width="11.5546875" style="10"/>
    <col min="12564" max="12564" width="1.44140625" style="10" customWidth="1"/>
    <col min="12565" max="12565" width="16.21875" style="10" customWidth="1"/>
    <col min="12566" max="12567" width="1.44140625" style="10" customWidth="1"/>
    <col min="12568" max="12568" width="13.109375" style="10" customWidth="1"/>
    <col min="12569" max="12569" width="1.44140625" style="10" customWidth="1"/>
    <col min="12570" max="12570" width="10" style="10" customWidth="1"/>
    <col min="12571" max="12571" width="2.21875" style="10" customWidth="1"/>
    <col min="12572" max="12572" width="13.109375" style="10" customWidth="1"/>
    <col min="12573" max="12573" width="1.44140625" style="10" customWidth="1"/>
    <col min="12574" max="12574" width="10" style="10" customWidth="1"/>
    <col min="12575" max="12575" width="2.21875" style="10" customWidth="1"/>
    <col min="12576" max="12576" width="13.109375" style="10" customWidth="1"/>
    <col min="12577" max="12577" width="1.44140625" style="10" customWidth="1"/>
    <col min="12578" max="12578" width="10" style="10" customWidth="1"/>
    <col min="12579" max="12579" width="2.21875" style="10" customWidth="1"/>
    <col min="12580" max="12580" width="13.109375" style="10" customWidth="1"/>
    <col min="12581" max="12581" width="2.21875" style="10" customWidth="1"/>
    <col min="12582" max="12582" width="4.5546875" style="10" customWidth="1"/>
    <col min="12583" max="12583" width="10.21875" style="10" customWidth="1"/>
    <col min="12584" max="12584" width="7.6640625" style="10" customWidth="1"/>
    <col min="12585" max="12585" width="1.44140625" style="10" customWidth="1"/>
    <col min="12586" max="12586" width="11.5546875" style="10"/>
    <col min="12587" max="12587" width="1.44140625" style="10" customWidth="1"/>
    <col min="12588" max="12800" width="11.5546875" style="10"/>
    <col min="12801" max="12801" width="4.5546875" style="10" customWidth="1"/>
    <col min="12802" max="12802" width="1.88671875" style="10" customWidth="1"/>
    <col min="12803" max="12803" width="20.109375" style="10" customWidth="1"/>
    <col min="12804" max="12804" width="1.44140625" style="10" customWidth="1"/>
    <col min="12805" max="12805" width="14.6640625" style="10" customWidth="1"/>
    <col min="12806" max="12806" width="1.44140625" style="10" customWidth="1"/>
    <col min="12807" max="12807" width="11.5546875" style="10"/>
    <col min="12808" max="12808" width="1.44140625" style="10" customWidth="1"/>
    <col min="12809" max="12809" width="11.5546875" style="10"/>
    <col min="12810" max="12810" width="2.21875" style="10" customWidth="1"/>
    <col min="12811" max="12811" width="14.6640625" style="10" customWidth="1"/>
    <col min="12812" max="12812" width="1.44140625" style="10" customWidth="1"/>
    <col min="12813" max="12813" width="14.6640625" style="10" customWidth="1"/>
    <col min="12814" max="12814" width="1.6640625" style="10" customWidth="1"/>
    <col min="12815" max="12815" width="14.6640625" style="10" customWidth="1"/>
    <col min="12816" max="12816" width="1.44140625" style="10" customWidth="1"/>
    <col min="12817" max="12817" width="11.5546875" style="10"/>
    <col min="12818" max="12818" width="1.44140625" style="10" customWidth="1"/>
    <col min="12819" max="12819" width="11.5546875" style="10"/>
    <col min="12820" max="12820" width="1.44140625" style="10" customWidth="1"/>
    <col min="12821" max="12821" width="16.21875" style="10" customWidth="1"/>
    <col min="12822" max="12823" width="1.44140625" style="10" customWidth="1"/>
    <col min="12824" max="12824" width="13.109375" style="10" customWidth="1"/>
    <col min="12825" max="12825" width="1.44140625" style="10" customWidth="1"/>
    <col min="12826" max="12826" width="10" style="10" customWidth="1"/>
    <col min="12827" max="12827" width="2.21875" style="10" customWidth="1"/>
    <col min="12828" max="12828" width="13.109375" style="10" customWidth="1"/>
    <col min="12829" max="12829" width="1.44140625" style="10" customWidth="1"/>
    <col min="12830" max="12830" width="10" style="10" customWidth="1"/>
    <col min="12831" max="12831" width="2.21875" style="10" customWidth="1"/>
    <col min="12832" max="12832" width="13.109375" style="10" customWidth="1"/>
    <col min="12833" max="12833" width="1.44140625" style="10" customWidth="1"/>
    <col min="12834" max="12834" width="10" style="10" customWidth="1"/>
    <col min="12835" max="12835" width="2.21875" style="10" customWidth="1"/>
    <col min="12836" max="12836" width="13.109375" style="10" customWidth="1"/>
    <col min="12837" max="12837" width="2.21875" style="10" customWidth="1"/>
    <col min="12838" max="12838" width="4.5546875" style="10" customWidth="1"/>
    <col min="12839" max="12839" width="10.21875" style="10" customWidth="1"/>
    <col min="12840" max="12840" width="7.6640625" style="10" customWidth="1"/>
    <col min="12841" max="12841" width="1.44140625" style="10" customWidth="1"/>
    <col min="12842" max="12842" width="11.5546875" style="10"/>
    <col min="12843" max="12843" width="1.44140625" style="10" customWidth="1"/>
    <col min="12844" max="13056" width="11.5546875" style="10"/>
    <col min="13057" max="13057" width="4.5546875" style="10" customWidth="1"/>
    <col min="13058" max="13058" width="1.88671875" style="10" customWidth="1"/>
    <col min="13059" max="13059" width="20.109375" style="10" customWidth="1"/>
    <col min="13060" max="13060" width="1.44140625" style="10" customWidth="1"/>
    <col min="13061" max="13061" width="14.6640625" style="10" customWidth="1"/>
    <col min="13062" max="13062" width="1.44140625" style="10" customWidth="1"/>
    <col min="13063" max="13063" width="11.5546875" style="10"/>
    <col min="13064" max="13064" width="1.44140625" style="10" customWidth="1"/>
    <col min="13065" max="13065" width="11.5546875" style="10"/>
    <col min="13066" max="13066" width="2.21875" style="10" customWidth="1"/>
    <col min="13067" max="13067" width="14.6640625" style="10" customWidth="1"/>
    <col min="13068" max="13068" width="1.44140625" style="10" customWidth="1"/>
    <col min="13069" max="13069" width="14.6640625" style="10" customWidth="1"/>
    <col min="13070" max="13070" width="1.6640625" style="10" customWidth="1"/>
    <col min="13071" max="13071" width="14.6640625" style="10" customWidth="1"/>
    <col min="13072" max="13072" width="1.44140625" style="10" customWidth="1"/>
    <col min="13073" max="13073" width="11.5546875" style="10"/>
    <col min="13074" max="13074" width="1.44140625" style="10" customWidth="1"/>
    <col min="13075" max="13075" width="11.5546875" style="10"/>
    <col min="13076" max="13076" width="1.44140625" style="10" customWidth="1"/>
    <col min="13077" max="13077" width="16.21875" style="10" customWidth="1"/>
    <col min="13078" max="13079" width="1.44140625" style="10" customWidth="1"/>
    <col min="13080" max="13080" width="13.109375" style="10" customWidth="1"/>
    <col min="13081" max="13081" width="1.44140625" style="10" customWidth="1"/>
    <col min="13082" max="13082" width="10" style="10" customWidth="1"/>
    <col min="13083" max="13083" width="2.21875" style="10" customWidth="1"/>
    <col min="13084" max="13084" width="13.109375" style="10" customWidth="1"/>
    <col min="13085" max="13085" width="1.44140625" style="10" customWidth="1"/>
    <col min="13086" max="13086" width="10" style="10" customWidth="1"/>
    <col min="13087" max="13087" width="2.21875" style="10" customWidth="1"/>
    <col min="13088" max="13088" width="13.109375" style="10" customWidth="1"/>
    <col min="13089" max="13089" width="1.44140625" style="10" customWidth="1"/>
    <col min="13090" max="13090" width="10" style="10" customWidth="1"/>
    <col min="13091" max="13091" width="2.21875" style="10" customWidth="1"/>
    <col min="13092" max="13092" width="13.109375" style="10" customWidth="1"/>
    <col min="13093" max="13093" width="2.21875" style="10" customWidth="1"/>
    <col min="13094" max="13094" width="4.5546875" style="10" customWidth="1"/>
    <col min="13095" max="13095" width="10.21875" style="10" customWidth="1"/>
    <col min="13096" max="13096" width="7.6640625" style="10" customWidth="1"/>
    <col min="13097" max="13097" width="1.44140625" style="10" customWidth="1"/>
    <col min="13098" max="13098" width="11.5546875" style="10"/>
    <col min="13099" max="13099" width="1.44140625" style="10" customWidth="1"/>
    <col min="13100" max="13312" width="11.5546875" style="10"/>
    <col min="13313" max="13313" width="4.5546875" style="10" customWidth="1"/>
    <col min="13314" max="13314" width="1.88671875" style="10" customWidth="1"/>
    <col min="13315" max="13315" width="20.109375" style="10" customWidth="1"/>
    <col min="13316" max="13316" width="1.44140625" style="10" customWidth="1"/>
    <col min="13317" max="13317" width="14.6640625" style="10" customWidth="1"/>
    <col min="13318" max="13318" width="1.44140625" style="10" customWidth="1"/>
    <col min="13319" max="13319" width="11.5546875" style="10"/>
    <col min="13320" max="13320" width="1.44140625" style="10" customWidth="1"/>
    <col min="13321" max="13321" width="11.5546875" style="10"/>
    <col min="13322" max="13322" width="2.21875" style="10" customWidth="1"/>
    <col min="13323" max="13323" width="14.6640625" style="10" customWidth="1"/>
    <col min="13324" max="13324" width="1.44140625" style="10" customWidth="1"/>
    <col min="13325" max="13325" width="14.6640625" style="10" customWidth="1"/>
    <col min="13326" max="13326" width="1.6640625" style="10" customWidth="1"/>
    <col min="13327" max="13327" width="14.6640625" style="10" customWidth="1"/>
    <col min="13328" max="13328" width="1.44140625" style="10" customWidth="1"/>
    <col min="13329" max="13329" width="11.5546875" style="10"/>
    <col min="13330" max="13330" width="1.44140625" style="10" customWidth="1"/>
    <col min="13331" max="13331" width="11.5546875" style="10"/>
    <col min="13332" max="13332" width="1.44140625" style="10" customWidth="1"/>
    <col min="13333" max="13333" width="16.21875" style="10" customWidth="1"/>
    <col min="13334" max="13335" width="1.44140625" style="10" customWidth="1"/>
    <col min="13336" max="13336" width="13.109375" style="10" customWidth="1"/>
    <col min="13337" max="13337" width="1.44140625" style="10" customWidth="1"/>
    <col min="13338" max="13338" width="10" style="10" customWidth="1"/>
    <col min="13339" max="13339" width="2.21875" style="10" customWidth="1"/>
    <col min="13340" max="13340" width="13.109375" style="10" customWidth="1"/>
    <col min="13341" max="13341" width="1.44140625" style="10" customWidth="1"/>
    <col min="13342" max="13342" width="10" style="10" customWidth="1"/>
    <col min="13343" max="13343" width="2.21875" style="10" customWidth="1"/>
    <col min="13344" max="13344" width="13.109375" style="10" customWidth="1"/>
    <col min="13345" max="13345" width="1.44140625" style="10" customWidth="1"/>
    <col min="13346" max="13346" width="10" style="10" customWidth="1"/>
    <col min="13347" max="13347" width="2.21875" style="10" customWidth="1"/>
    <col min="13348" max="13348" width="13.109375" style="10" customWidth="1"/>
    <col min="13349" max="13349" width="2.21875" style="10" customWidth="1"/>
    <col min="13350" max="13350" width="4.5546875" style="10" customWidth="1"/>
    <col min="13351" max="13351" width="10.21875" style="10" customWidth="1"/>
    <col min="13352" max="13352" width="7.6640625" style="10" customWidth="1"/>
    <col min="13353" max="13353" width="1.44140625" style="10" customWidth="1"/>
    <col min="13354" max="13354" width="11.5546875" style="10"/>
    <col min="13355" max="13355" width="1.44140625" style="10" customWidth="1"/>
    <col min="13356" max="13568" width="11.5546875" style="10"/>
    <col min="13569" max="13569" width="4.5546875" style="10" customWidth="1"/>
    <col min="13570" max="13570" width="1.88671875" style="10" customWidth="1"/>
    <col min="13571" max="13571" width="20.109375" style="10" customWidth="1"/>
    <col min="13572" max="13572" width="1.44140625" style="10" customWidth="1"/>
    <col min="13573" max="13573" width="14.6640625" style="10" customWidth="1"/>
    <col min="13574" max="13574" width="1.44140625" style="10" customWidth="1"/>
    <col min="13575" max="13575" width="11.5546875" style="10"/>
    <col min="13576" max="13576" width="1.44140625" style="10" customWidth="1"/>
    <col min="13577" max="13577" width="11.5546875" style="10"/>
    <col min="13578" max="13578" width="2.21875" style="10" customWidth="1"/>
    <col min="13579" max="13579" width="14.6640625" style="10" customWidth="1"/>
    <col min="13580" max="13580" width="1.44140625" style="10" customWidth="1"/>
    <col min="13581" max="13581" width="14.6640625" style="10" customWidth="1"/>
    <col min="13582" max="13582" width="1.6640625" style="10" customWidth="1"/>
    <col min="13583" max="13583" width="14.6640625" style="10" customWidth="1"/>
    <col min="13584" max="13584" width="1.44140625" style="10" customWidth="1"/>
    <col min="13585" max="13585" width="11.5546875" style="10"/>
    <col min="13586" max="13586" width="1.44140625" style="10" customWidth="1"/>
    <col min="13587" max="13587" width="11.5546875" style="10"/>
    <col min="13588" max="13588" width="1.44140625" style="10" customWidth="1"/>
    <col min="13589" max="13589" width="16.21875" style="10" customWidth="1"/>
    <col min="13590" max="13591" width="1.44140625" style="10" customWidth="1"/>
    <col min="13592" max="13592" width="13.109375" style="10" customWidth="1"/>
    <col min="13593" max="13593" width="1.44140625" style="10" customWidth="1"/>
    <col min="13594" max="13594" width="10" style="10" customWidth="1"/>
    <col min="13595" max="13595" width="2.21875" style="10" customWidth="1"/>
    <col min="13596" max="13596" width="13.109375" style="10" customWidth="1"/>
    <col min="13597" max="13597" width="1.44140625" style="10" customWidth="1"/>
    <col min="13598" max="13598" width="10" style="10" customWidth="1"/>
    <col min="13599" max="13599" width="2.21875" style="10" customWidth="1"/>
    <col min="13600" max="13600" width="13.109375" style="10" customWidth="1"/>
    <col min="13601" max="13601" width="1.44140625" style="10" customWidth="1"/>
    <col min="13602" max="13602" width="10" style="10" customWidth="1"/>
    <col min="13603" max="13603" width="2.21875" style="10" customWidth="1"/>
    <col min="13604" max="13604" width="13.109375" style="10" customWidth="1"/>
    <col min="13605" max="13605" width="2.21875" style="10" customWidth="1"/>
    <col min="13606" max="13606" width="4.5546875" style="10" customWidth="1"/>
    <col min="13607" max="13607" width="10.21875" style="10" customWidth="1"/>
    <col min="13608" max="13608" width="7.6640625" style="10" customWidth="1"/>
    <col min="13609" max="13609" width="1.44140625" style="10" customWidth="1"/>
    <col min="13610" max="13610" width="11.5546875" style="10"/>
    <col min="13611" max="13611" width="1.44140625" style="10" customWidth="1"/>
    <col min="13612" max="13824" width="11.5546875" style="10"/>
    <col min="13825" max="13825" width="4.5546875" style="10" customWidth="1"/>
    <col min="13826" max="13826" width="1.88671875" style="10" customWidth="1"/>
    <col min="13827" max="13827" width="20.109375" style="10" customWidth="1"/>
    <col min="13828" max="13828" width="1.44140625" style="10" customWidth="1"/>
    <col min="13829" max="13829" width="14.6640625" style="10" customWidth="1"/>
    <col min="13830" max="13830" width="1.44140625" style="10" customWidth="1"/>
    <col min="13831" max="13831" width="11.5546875" style="10"/>
    <col min="13832" max="13832" width="1.44140625" style="10" customWidth="1"/>
    <col min="13833" max="13833" width="11.5546875" style="10"/>
    <col min="13834" max="13834" width="2.21875" style="10" customWidth="1"/>
    <col min="13835" max="13835" width="14.6640625" style="10" customWidth="1"/>
    <col min="13836" max="13836" width="1.44140625" style="10" customWidth="1"/>
    <col min="13837" max="13837" width="14.6640625" style="10" customWidth="1"/>
    <col min="13838" max="13838" width="1.6640625" style="10" customWidth="1"/>
    <col min="13839" max="13839" width="14.6640625" style="10" customWidth="1"/>
    <col min="13840" max="13840" width="1.44140625" style="10" customWidth="1"/>
    <col min="13841" max="13841" width="11.5546875" style="10"/>
    <col min="13842" max="13842" width="1.44140625" style="10" customWidth="1"/>
    <col min="13843" max="13843" width="11.5546875" style="10"/>
    <col min="13844" max="13844" width="1.44140625" style="10" customWidth="1"/>
    <col min="13845" max="13845" width="16.21875" style="10" customWidth="1"/>
    <col min="13846" max="13847" width="1.44140625" style="10" customWidth="1"/>
    <col min="13848" max="13848" width="13.109375" style="10" customWidth="1"/>
    <col min="13849" max="13849" width="1.44140625" style="10" customWidth="1"/>
    <col min="13850" max="13850" width="10" style="10" customWidth="1"/>
    <col min="13851" max="13851" width="2.21875" style="10" customWidth="1"/>
    <col min="13852" max="13852" width="13.109375" style="10" customWidth="1"/>
    <col min="13853" max="13853" width="1.44140625" style="10" customWidth="1"/>
    <col min="13854" max="13854" width="10" style="10" customWidth="1"/>
    <col min="13855" max="13855" width="2.21875" style="10" customWidth="1"/>
    <col min="13856" max="13856" width="13.109375" style="10" customWidth="1"/>
    <col min="13857" max="13857" width="1.44140625" style="10" customWidth="1"/>
    <col min="13858" max="13858" width="10" style="10" customWidth="1"/>
    <col min="13859" max="13859" width="2.21875" style="10" customWidth="1"/>
    <col min="13860" max="13860" width="13.109375" style="10" customWidth="1"/>
    <col min="13861" max="13861" width="2.21875" style="10" customWidth="1"/>
    <col min="13862" max="13862" width="4.5546875" style="10" customWidth="1"/>
    <col min="13863" max="13863" width="10.21875" style="10" customWidth="1"/>
    <col min="13864" max="13864" width="7.6640625" style="10" customWidth="1"/>
    <col min="13865" max="13865" width="1.44140625" style="10" customWidth="1"/>
    <col min="13866" max="13866" width="11.5546875" style="10"/>
    <col min="13867" max="13867" width="1.44140625" style="10" customWidth="1"/>
    <col min="13868" max="14080" width="11.5546875" style="10"/>
    <col min="14081" max="14081" width="4.5546875" style="10" customWidth="1"/>
    <col min="14082" max="14082" width="1.88671875" style="10" customWidth="1"/>
    <col min="14083" max="14083" width="20.109375" style="10" customWidth="1"/>
    <col min="14084" max="14084" width="1.44140625" style="10" customWidth="1"/>
    <col min="14085" max="14085" width="14.6640625" style="10" customWidth="1"/>
    <col min="14086" max="14086" width="1.44140625" style="10" customWidth="1"/>
    <col min="14087" max="14087" width="11.5546875" style="10"/>
    <col min="14088" max="14088" width="1.44140625" style="10" customWidth="1"/>
    <col min="14089" max="14089" width="11.5546875" style="10"/>
    <col min="14090" max="14090" width="2.21875" style="10" customWidth="1"/>
    <col min="14091" max="14091" width="14.6640625" style="10" customWidth="1"/>
    <col min="14092" max="14092" width="1.44140625" style="10" customWidth="1"/>
    <col min="14093" max="14093" width="14.6640625" style="10" customWidth="1"/>
    <col min="14094" max="14094" width="1.6640625" style="10" customWidth="1"/>
    <col min="14095" max="14095" width="14.6640625" style="10" customWidth="1"/>
    <col min="14096" max="14096" width="1.44140625" style="10" customWidth="1"/>
    <col min="14097" max="14097" width="11.5546875" style="10"/>
    <col min="14098" max="14098" width="1.44140625" style="10" customWidth="1"/>
    <col min="14099" max="14099" width="11.5546875" style="10"/>
    <col min="14100" max="14100" width="1.44140625" style="10" customWidth="1"/>
    <col min="14101" max="14101" width="16.21875" style="10" customWidth="1"/>
    <col min="14102" max="14103" width="1.44140625" style="10" customWidth="1"/>
    <col min="14104" max="14104" width="13.109375" style="10" customWidth="1"/>
    <col min="14105" max="14105" width="1.44140625" style="10" customWidth="1"/>
    <col min="14106" max="14106" width="10" style="10" customWidth="1"/>
    <col min="14107" max="14107" width="2.21875" style="10" customWidth="1"/>
    <col min="14108" max="14108" width="13.109375" style="10" customWidth="1"/>
    <col min="14109" max="14109" width="1.44140625" style="10" customWidth="1"/>
    <col min="14110" max="14110" width="10" style="10" customWidth="1"/>
    <col min="14111" max="14111" width="2.21875" style="10" customWidth="1"/>
    <col min="14112" max="14112" width="13.109375" style="10" customWidth="1"/>
    <col min="14113" max="14113" width="1.44140625" style="10" customWidth="1"/>
    <col min="14114" max="14114" width="10" style="10" customWidth="1"/>
    <col min="14115" max="14115" width="2.21875" style="10" customWidth="1"/>
    <col min="14116" max="14116" width="13.109375" style="10" customWidth="1"/>
    <col min="14117" max="14117" width="2.21875" style="10" customWidth="1"/>
    <col min="14118" max="14118" width="4.5546875" style="10" customWidth="1"/>
    <col min="14119" max="14119" width="10.21875" style="10" customWidth="1"/>
    <col min="14120" max="14120" width="7.6640625" style="10" customWidth="1"/>
    <col min="14121" max="14121" width="1.44140625" style="10" customWidth="1"/>
    <col min="14122" max="14122" width="11.5546875" style="10"/>
    <col min="14123" max="14123" width="1.44140625" style="10" customWidth="1"/>
    <col min="14124" max="14336" width="11.5546875" style="10"/>
    <col min="14337" max="14337" width="4.5546875" style="10" customWidth="1"/>
    <col min="14338" max="14338" width="1.88671875" style="10" customWidth="1"/>
    <col min="14339" max="14339" width="20.109375" style="10" customWidth="1"/>
    <col min="14340" max="14340" width="1.44140625" style="10" customWidth="1"/>
    <col min="14341" max="14341" width="14.6640625" style="10" customWidth="1"/>
    <col min="14342" max="14342" width="1.44140625" style="10" customWidth="1"/>
    <col min="14343" max="14343" width="11.5546875" style="10"/>
    <col min="14344" max="14344" width="1.44140625" style="10" customWidth="1"/>
    <col min="14345" max="14345" width="11.5546875" style="10"/>
    <col min="14346" max="14346" width="2.21875" style="10" customWidth="1"/>
    <col min="14347" max="14347" width="14.6640625" style="10" customWidth="1"/>
    <col min="14348" max="14348" width="1.44140625" style="10" customWidth="1"/>
    <col min="14349" max="14349" width="14.6640625" style="10" customWidth="1"/>
    <col min="14350" max="14350" width="1.6640625" style="10" customWidth="1"/>
    <col min="14351" max="14351" width="14.6640625" style="10" customWidth="1"/>
    <col min="14352" max="14352" width="1.44140625" style="10" customWidth="1"/>
    <col min="14353" max="14353" width="11.5546875" style="10"/>
    <col min="14354" max="14354" width="1.44140625" style="10" customWidth="1"/>
    <col min="14355" max="14355" width="11.5546875" style="10"/>
    <col min="14356" max="14356" width="1.44140625" style="10" customWidth="1"/>
    <col min="14357" max="14357" width="16.21875" style="10" customWidth="1"/>
    <col min="14358" max="14359" width="1.44140625" style="10" customWidth="1"/>
    <col min="14360" max="14360" width="13.109375" style="10" customWidth="1"/>
    <col min="14361" max="14361" width="1.44140625" style="10" customWidth="1"/>
    <col min="14362" max="14362" width="10" style="10" customWidth="1"/>
    <col min="14363" max="14363" width="2.21875" style="10" customWidth="1"/>
    <col min="14364" max="14364" width="13.109375" style="10" customWidth="1"/>
    <col min="14365" max="14365" width="1.44140625" style="10" customWidth="1"/>
    <col min="14366" max="14366" width="10" style="10" customWidth="1"/>
    <col min="14367" max="14367" width="2.21875" style="10" customWidth="1"/>
    <col min="14368" max="14368" width="13.109375" style="10" customWidth="1"/>
    <col min="14369" max="14369" width="1.44140625" style="10" customWidth="1"/>
    <col min="14370" max="14370" width="10" style="10" customWidth="1"/>
    <col min="14371" max="14371" width="2.21875" style="10" customWidth="1"/>
    <col min="14372" max="14372" width="13.109375" style="10" customWidth="1"/>
    <col min="14373" max="14373" width="2.21875" style="10" customWidth="1"/>
    <col min="14374" max="14374" width="4.5546875" style="10" customWidth="1"/>
    <col min="14375" max="14375" width="10.21875" style="10" customWidth="1"/>
    <col min="14376" max="14376" width="7.6640625" style="10" customWidth="1"/>
    <col min="14377" max="14377" width="1.44140625" style="10" customWidth="1"/>
    <col min="14378" max="14378" width="11.5546875" style="10"/>
    <col min="14379" max="14379" width="1.44140625" style="10" customWidth="1"/>
    <col min="14380" max="14592" width="11.5546875" style="10"/>
    <col min="14593" max="14593" width="4.5546875" style="10" customWidth="1"/>
    <col min="14594" max="14594" width="1.88671875" style="10" customWidth="1"/>
    <col min="14595" max="14595" width="20.109375" style="10" customWidth="1"/>
    <col min="14596" max="14596" width="1.44140625" style="10" customWidth="1"/>
    <col min="14597" max="14597" width="14.6640625" style="10" customWidth="1"/>
    <col min="14598" max="14598" width="1.44140625" style="10" customWidth="1"/>
    <col min="14599" max="14599" width="11.5546875" style="10"/>
    <col min="14600" max="14600" width="1.44140625" style="10" customWidth="1"/>
    <col min="14601" max="14601" width="11.5546875" style="10"/>
    <col min="14602" max="14602" width="2.21875" style="10" customWidth="1"/>
    <col min="14603" max="14603" width="14.6640625" style="10" customWidth="1"/>
    <col min="14604" max="14604" width="1.44140625" style="10" customWidth="1"/>
    <col min="14605" max="14605" width="14.6640625" style="10" customWidth="1"/>
    <col min="14606" max="14606" width="1.6640625" style="10" customWidth="1"/>
    <col min="14607" max="14607" width="14.6640625" style="10" customWidth="1"/>
    <col min="14608" max="14608" width="1.44140625" style="10" customWidth="1"/>
    <col min="14609" max="14609" width="11.5546875" style="10"/>
    <col min="14610" max="14610" width="1.44140625" style="10" customWidth="1"/>
    <col min="14611" max="14611" width="11.5546875" style="10"/>
    <col min="14612" max="14612" width="1.44140625" style="10" customWidth="1"/>
    <col min="14613" max="14613" width="16.21875" style="10" customWidth="1"/>
    <col min="14614" max="14615" width="1.44140625" style="10" customWidth="1"/>
    <col min="14616" max="14616" width="13.109375" style="10" customWidth="1"/>
    <col min="14617" max="14617" width="1.44140625" style="10" customWidth="1"/>
    <col min="14618" max="14618" width="10" style="10" customWidth="1"/>
    <col min="14619" max="14619" width="2.21875" style="10" customWidth="1"/>
    <col min="14620" max="14620" width="13.109375" style="10" customWidth="1"/>
    <col min="14621" max="14621" width="1.44140625" style="10" customWidth="1"/>
    <col min="14622" max="14622" width="10" style="10" customWidth="1"/>
    <col min="14623" max="14623" width="2.21875" style="10" customWidth="1"/>
    <col min="14624" max="14624" width="13.109375" style="10" customWidth="1"/>
    <col min="14625" max="14625" width="1.44140625" style="10" customWidth="1"/>
    <col min="14626" max="14626" width="10" style="10" customWidth="1"/>
    <col min="14627" max="14627" width="2.21875" style="10" customWidth="1"/>
    <col min="14628" max="14628" width="13.109375" style="10" customWidth="1"/>
    <col min="14629" max="14629" width="2.21875" style="10" customWidth="1"/>
    <col min="14630" max="14630" width="4.5546875" style="10" customWidth="1"/>
    <col min="14631" max="14631" width="10.21875" style="10" customWidth="1"/>
    <col min="14632" max="14632" width="7.6640625" style="10" customWidth="1"/>
    <col min="14633" max="14633" width="1.44140625" style="10" customWidth="1"/>
    <col min="14634" max="14634" width="11.5546875" style="10"/>
    <col min="14635" max="14635" width="1.44140625" style="10" customWidth="1"/>
    <col min="14636" max="14848" width="11.5546875" style="10"/>
    <col min="14849" max="14849" width="4.5546875" style="10" customWidth="1"/>
    <col min="14850" max="14850" width="1.88671875" style="10" customWidth="1"/>
    <col min="14851" max="14851" width="20.109375" style="10" customWidth="1"/>
    <col min="14852" max="14852" width="1.44140625" style="10" customWidth="1"/>
    <col min="14853" max="14853" width="14.6640625" style="10" customWidth="1"/>
    <col min="14854" max="14854" width="1.44140625" style="10" customWidth="1"/>
    <col min="14855" max="14855" width="11.5546875" style="10"/>
    <col min="14856" max="14856" width="1.44140625" style="10" customWidth="1"/>
    <col min="14857" max="14857" width="11.5546875" style="10"/>
    <col min="14858" max="14858" width="2.21875" style="10" customWidth="1"/>
    <col min="14859" max="14859" width="14.6640625" style="10" customWidth="1"/>
    <col min="14860" max="14860" width="1.44140625" style="10" customWidth="1"/>
    <col min="14861" max="14861" width="14.6640625" style="10" customWidth="1"/>
    <col min="14862" max="14862" width="1.6640625" style="10" customWidth="1"/>
    <col min="14863" max="14863" width="14.6640625" style="10" customWidth="1"/>
    <col min="14864" max="14864" width="1.44140625" style="10" customWidth="1"/>
    <col min="14865" max="14865" width="11.5546875" style="10"/>
    <col min="14866" max="14866" width="1.44140625" style="10" customWidth="1"/>
    <col min="14867" max="14867" width="11.5546875" style="10"/>
    <col min="14868" max="14868" width="1.44140625" style="10" customWidth="1"/>
    <col min="14869" max="14869" width="16.21875" style="10" customWidth="1"/>
    <col min="14870" max="14871" width="1.44140625" style="10" customWidth="1"/>
    <col min="14872" max="14872" width="13.109375" style="10" customWidth="1"/>
    <col min="14873" max="14873" width="1.44140625" style="10" customWidth="1"/>
    <col min="14874" max="14874" width="10" style="10" customWidth="1"/>
    <col min="14875" max="14875" width="2.21875" style="10" customWidth="1"/>
    <col min="14876" max="14876" width="13.109375" style="10" customWidth="1"/>
    <col min="14877" max="14877" width="1.44140625" style="10" customWidth="1"/>
    <col min="14878" max="14878" width="10" style="10" customWidth="1"/>
    <col min="14879" max="14879" width="2.21875" style="10" customWidth="1"/>
    <col min="14880" max="14880" width="13.109375" style="10" customWidth="1"/>
    <col min="14881" max="14881" width="1.44140625" style="10" customWidth="1"/>
    <col min="14882" max="14882" width="10" style="10" customWidth="1"/>
    <col min="14883" max="14883" width="2.21875" style="10" customWidth="1"/>
    <col min="14884" max="14884" width="13.109375" style="10" customWidth="1"/>
    <col min="14885" max="14885" width="2.21875" style="10" customWidth="1"/>
    <col min="14886" max="14886" width="4.5546875" style="10" customWidth="1"/>
    <col min="14887" max="14887" width="10.21875" style="10" customWidth="1"/>
    <col min="14888" max="14888" width="7.6640625" style="10" customWidth="1"/>
    <col min="14889" max="14889" width="1.44140625" style="10" customWidth="1"/>
    <col min="14890" max="14890" width="11.5546875" style="10"/>
    <col min="14891" max="14891" width="1.44140625" style="10" customWidth="1"/>
    <col min="14892" max="15104" width="11.5546875" style="10"/>
    <col min="15105" max="15105" width="4.5546875" style="10" customWidth="1"/>
    <col min="15106" max="15106" width="1.88671875" style="10" customWidth="1"/>
    <col min="15107" max="15107" width="20.109375" style="10" customWidth="1"/>
    <col min="15108" max="15108" width="1.44140625" style="10" customWidth="1"/>
    <col min="15109" max="15109" width="14.6640625" style="10" customWidth="1"/>
    <col min="15110" max="15110" width="1.44140625" style="10" customWidth="1"/>
    <col min="15111" max="15111" width="11.5546875" style="10"/>
    <col min="15112" max="15112" width="1.44140625" style="10" customWidth="1"/>
    <col min="15113" max="15113" width="11.5546875" style="10"/>
    <col min="15114" max="15114" width="2.21875" style="10" customWidth="1"/>
    <col min="15115" max="15115" width="14.6640625" style="10" customWidth="1"/>
    <col min="15116" max="15116" width="1.44140625" style="10" customWidth="1"/>
    <col min="15117" max="15117" width="14.6640625" style="10" customWidth="1"/>
    <col min="15118" max="15118" width="1.6640625" style="10" customWidth="1"/>
    <col min="15119" max="15119" width="14.6640625" style="10" customWidth="1"/>
    <col min="15120" max="15120" width="1.44140625" style="10" customWidth="1"/>
    <col min="15121" max="15121" width="11.5546875" style="10"/>
    <col min="15122" max="15122" width="1.44140625" style="10" customWidth="1"/>
    <col min="15123" max="15123" width="11.5546875" style="10"/>
    <col min="15124" max="15124" width="1.44140625" style="10" customWidth="1"/>
    <col min="15125" max="15125" width="16.21875" style="10" customWidth="1"/>
    <col min="15126" max="15127" width="1.44140625" style="10" customWidth="1"/>
    <col min="15128" max="15128" width="13.109375" style="10" customWidth="1"/>
    <col min="15129" max="15129" width="1.44140625" style="10" customWidth="1"/>
    <col min="15130" max="15130" width="10" style="10" customWidth="1"/>
    <col min="15131" max="15131" width="2.21875" style="10" customWidth="1"/>
    <col min="15132" max="15132" width="13.109375" style="10" customWidth="1"/>
    <col min="15133" max="15133" width="1.44140625" style="10" customWidth="1"/>
    <col min="15134" max="15134" width="10" style="10" customWidth="1"/>
    <col min="15135" max="15135" width="2.21875" style="10" customWidth="1"/>
    <col min="15136" max="15136" width="13.109375" style="10" customWidth="1"/>
    <col min="15137" max="15137" width="1.44140625" style="10" customWidth="1"/>
    <col min="15138" max="15138" width="10" style="10" customWidth="1"/>
    <col min="15139" max="15139" width="2.21875" style="10" customWidth="1"/>
    <col min="15140" max="15140" width="13.109375" style="10" customWidth="1"/>
    <col min="15141" max="15141" width="2.21875" style="10" customWidth="1"/>
    <col min="15142" max="15142" width="4.5546875" style="10" customWidth="1"/>
    <col min="15143" max="15143" width="10.21875" style="10" customWidth="1"/>
    <col min="15144" max="15144" width="7.6640625" style="10" customWidth="1"/>
    <col min="15145" max="15145" width="1.44140625" style="10" customWidth="1"/>
    <col min="15146" max="15146" width="11.5546875" style="10"/>
    <col min="15147" max="15147" width="1.44140625" style="10" customWidth="1"/>
    <col min="15148" max="15360" width="11.5546875" style="10"/>
    <col min="15361" max="15361" width="4.5546875" style="10" customWidth="1"/>
    <col min="15362" max="15362" width="1.88671875" style="10" customWidth="1"/>
    <col min="15363" max="15363" width="20.109375" style="10" customWidth="1"/>
    <col min="15364" max="15364" width="1.44140625" style="10" customWidth="1"/>
    <col min="15365" max="15365" width="14.6640625" style="10" customWidth="1"/>
    <col min="15366" max="15366" width="1.44140625" style="10" customWidth="1"/>
    <col min="15367" max="15367" width="11.5546875" style="10"/>
    <col min="15368" max="15368" width="1.44140625" style="10" customWidth="1"/>
    <col min="15369" max="15369" width="11.5546875" style="10"/>
    <col min="15370" max="15370" width="2.21875" style="10" customWidth="1"/>
    <col min="15371" max="15371" width="14.6640625" style="10" customWidth="1"/>
    <col min="15372" max="15372" width="1.44140625" style="10" customWidth="1"/>
    <col min="15373" max="15373" width="14.6640625" style="10" customWidth="1"/>
    <col min="15374" max="15374" width="1.6640625" style="10" customWidth="1"/>
    <col min="15375" max="15375" width="14.6640625" style="10" customWidth="1"/>
    <col min="15376" max="15376" width="1.44140625" style="10" customWidth="1"/>
    <col min="15377" max="15377" width="11.5546875" style="10"/>
    <col min="15378" max="15378" width="1.44140625" style="10" customWidth="1"/>
    <col min="15379" max="15379" width="11.5546875" style="10"/>
    <col min="15380" max="15380" width="1.44140625" style="10" customWidth="1"/>
    <col min="15381" max="15381" width="16.21875" style="10" customWidth="1"/>
    <col min="15382" max="15383" width="1.44140625" style="10" customWidth="1"/>
    <col min="15384" max="15384" width="13.109375" style="10" customWidth="1"/>
    <col min="15385" max="15385" width="1.44140625" style="10" customWidth="1"/>
    <col min="15386" max="15386" width="10" style="10" customWidth="1"/>
    <col min="15387" max="15387" width="2.21875" style="10" customWidth="1"/>
    <col min="15388" max="15388" width="13.109375" style="10" customWidth="1"/>
    <col min="15389" max="15389" width="1.44140625" style="10" customWidth="1"/>
    <col min="15390" max="15390" width="10" style="10" customWidth="1"/>
    <col min="15391" max="15391" width="2.21875" style="10" customWidth="1"/>
    <col min="15392" max="15392" width="13.109375" style="10" customWidth="1"/>
    <col min="15393" max="15393" width="1.44140625" style="10" customWidth="1"/>
    <col min="15394" max="15394" width="10" style="10" customWidth="1"/>
    <col min="15395" max="15395" width="2.21875" style="10" customWidth="1"/>
    <col min="15396" max="15396" width="13.109375" style="10" customWidth="1"/>
    <col min="15397" max="15397" width="2.21875" style="10" customWidth="1"/>
    <col min="15398" max="15398" width="4.5546875" style="10" customWidth="1"/>
    <col min="15399" max="15399" width="10.21875" style="10" customWidth="1"/>
    <col min="15400" max="15400" width="7.6640625" style="10" customWidth="1"/>
    <col min="15401" max="15401" width="1.44140625" style="10" customWidth="1"/>
    <col min="15402" max="15402" width="11.5546875" style="10"/>
    <col min="15403" max="15403" width="1.44140625" style="10" customWidth="1"/>
    <col min="15404" max="15616" width="11.5546875" style="10"/>
    <col min="15617" max="15617" width="4.5546875" style="10" customWidth="1"/>
    <col min="15618" max="15618" width="1.88671875" style="10" customWidth="1"/>
    <col min="15619" max="15619" width="20.109375" style="10" customWidth="1"/>
    <col min="15620" max="15620" width="1.44140625" style="10" customWidth="1"/>
    <col min="15621" max="15621" width="14.6640625" style="10" customWidth="1"/>
    <col min="15622" max="15622" width="1.44140625" style="10" customWidth="1"/>
    <col min="15623" max="15623" width="11.5546875" style="10"/>
    <col min="15624" max="15624" width="1.44140625" style="10" customWidth="1"/>
    <col min="15625" max="15625" width="11.5546875" style="10"/>
    <col min="15626" max="15626" width="2.21875" style="10" customWidth="1"/>
    <col min="15627" max="15627" width="14.6640625" style="10" customWidth="1"/>
    <col min="15628" max="15628" width="1.44140625" style="10" customWidth="1"/>
    <col min="15629" max="15629" width="14.6640625" style="10" customWidth="1"/>
    <col min="15630" max="15630" width="1.6640625" style="10" customWidth="1"/>
    <col min="15631" max="15631" width="14.6640625" style="10" customWidth="1"/>
    <col min="15632" max="15632" width="1.44140625" style="10" customWidth="1"/>
    <col min="15633" max="15633" width="11.5546875" style="10"/>
    <col min="15634" max="15634" width="1.44140625" style="10" customWidth="1"/>
    <col min="15635" max="15635" width="11.5546875" style="10"/>
    <col min="15636" max="15636" width="1.44140625" style="10" customWidth="1"/>
    <col min="15637" max="15637" width="16.21875" style="10" customWidth="1"/>
    <col min="15638" max="15639" width="1.44140625" style="10" customWidth="1"/>
    <col min="15640" max="15640" width="13.109375" style="10" customWidth="1"/>
    <col min="15641" max="15641" width="1.44140625" style="10" customWidth="1"/>
    <col min="15642" max="15642" width="10" style="10" customWidth="1"/>
    <col min="15643" max="15643" width="2.21875" style="10" customWidth="1"/>
    <col min="15644" max="15644" width="13.109375" style="10" customWidth="1"/>
    <col min="15645" max="15645" width="1.44140625" style="10" customWidth="1"/>
    <col min="15646" max="15646" width="10" style="10" customWidth="1"/>
    <col min="15647" max="15647" width="2.21875" style="10" customWidth="1"/>
    <col min="15648" max="15648" width="13.109375" style="10" customWidth="1"/>
    <col min="15649" max="15649" width="1.44140625" style="10" customWidth="1"/>
    <col min="15650" max="15650" width="10" style="10" customWidth="1"/>
    <col min="15651" max="15651" width="2.21875" style="10" customWidth="1"/>
    <col min="15652" max="15652" width="13.109375" style="10" customWidth="1"/>
    <col min="15653" max="15653" width="2.21875" style="10" customWidth="1"/>
    <col min="15654" max="15654" width="4.5546875" style="10" customWidth="1"/>
    <col min="15655" max="15655" width="10.21875" style="10" customWidth="1"/>
    <col min="15656" max="15656" width="7.6640625" style="10" customWidth="1"/>
    <col min="15657" max="15657" width="1.44140625" style="10" customWidth="1"/>
    <col min="15658" max="15658" width="11.5546875" style="10"/>
    <col min="15659" max="15659" width="1.44140625" style="10" customWidth="1"/>
    <col min="15660" max="15872" width="11.5546875" style="10"/>
    <col min="15873" max="15873" width="4.5546875" style="10" customWidth="1"/>
    <col min="15874" max="15874" width="1.88671875" style="10" customWidth="1"/>
    <col min="15875" max="15875" width="20.109375" style="10" customWidth="1"/>
    <col min="15876" max="15876" width="1.44140625" style="10" customWidth="1"/>
    <col min="15877" max="15877" width="14.6640625" style="10" customWidth="1"/>
    <col min="15878" max="15878" width="1.44140625" style="10" customWidth="1"/>
    <col min="15879" max="15879" width="11.5546875" style="10"/>
    <col min="15880" max="15880" width="1.44140625" style="10" customWidth="1"/>
    <col min="15881" max="15881" width="11.5546875" style="10"/>
    <col min="15882" max="15882" width="2.21875" style="10" customWidth="1"/>
    <col min="15883" max="15883" width="14.6640625" style="10" customWidth="1"/>
    <col min="15884" max="15884" width="1.44140625" style="10" customWidth="1"/>
    <col min="15885" max="15885" width="14.6640625" style="10" customWidth="1"/>
    <col min="15886" max="15886" width="1.6640625" style="10" customWidth="1"/>
    <col min="15887" max="15887" width="14.6640625" style="10" customWidth="1"/>
    <col min="15888" max="15888" width="1.44140625" style="10" customWidth="1"/>
    <col min="15889" max="15889" width="11.5546875" style="10"/>
    <col min="15890" max="15890" width="1.44140625" style="10" customWidth="1"/>
    <col min="15891" max="15891" width="11.5546875" style="10"/>
    <col min="15892" max="15892" width="1.44140625" style="10" customWidth="1"/>
    <col min="15893" max="15893" width="16.21875" style="10" customWidth="1"/>
    <col min="15894" max="15895" width="1.44140625" style="10" customWidth="1"/>
    <col min="15896" max="15896" width="13.109375" style="10" customWidth="1"/>
    <col min="15897" max="15897" width="1.44140625" style="10" customWidth="1"/>
    <col min="15898" max="15898" width="10" style="10" customWidth="1"/>
    <col min="15899" max="15899" width="2.21875" style="10" customWidth="1"/>
    <col min="15900" max="15900" width="13.109375" style="10" customWidth="1"/>
    <col min="15901" max="15901" width="1.44140625" style="10" customWidth="1"/>
    <col min="15902" max="15902" width="10" style="10" customWidth="1"/>
    <col min="15903" max="15903" width="2.21875" style="10" customWidth="1"/>
    <col min="15904" max="15904" width="13.109375" style="10" customWidth="1"/>
    <col min="15905" max="15905" width="1.44140625" style="10" customWidth="1"/>
    <col min="15906" max="15906" width="10" style="10" customWidth="1"/>
    <col min="15907" max="15907" width="2.21875" style="10" customWidth="1"/>
    <col min="15908" max="15908" width="13.109375" style="10" customWidth="1"/>
    <col min="15909" max="15909" width="2.21875" style="10" customWidth="1"/>
    <col min="15910" max="15910" width="4.5546875" style="10" customWidth="1"/>
    <col min="15911" max="15911" width="10.21875" style="10" customWidth="1"/>
    <col min="15912" max="15912" width="7.6640625" style="10" customWidth="1"/>
    <col min="15913" max="15913" width="1.44140625" style="10" customWidth="1"/>
    <col min="15914" max="15914" width="11.5546875" style="10"/>
    <col min="15915" max="15915" width="1.44140625" style="10" customWidth="1"/>
    <col min="15916" max="16128" width="11.5546875" style="10"/>
    <col min="16129" max="16129" width="4.5546875" style="10" customWidth="1"/>
    <col min="16130" max="16130" width="1.88671875" style="10" customWidth="1"/>
    <col min="16131" max="16131" width="20.109375" style="10" customWidth="1"/>
    <col min="16132" max="16132" width="1.44140625" style="10" customWidth="1"/>
    <col min="16133" max="16133" width="14.6640625" style="10" customWidth="1"/>
    <col min="16134" max="16134" width="1.44140625" style="10" customWidth="1"/>
    <col min="16135" max="16135" width="11.5546875" style="10"/>
    <col min="16136" max="16136" width="1.44140625" style="10" customWidth="1"/>
    <col min="16137" max="16137" width="11.5546875" style="10"/>
    <col min="16138" max="16138" width="2.21875" style="10" customWidth="1"/>
    <col min="16139" max="16139" width="14.6640625" style="10" customWidth="1"/>
    <col min="16140" max="16140" width="1.44140625" style="10" customWidth="1"/>
    <col min="16141" max="16141" width="14.6640625" style="10" customWidth="1"/>
    <col min="16142" max="16142" width="1.6640625" style="10" customWidth="1"/>
    <col min="16143" max="16143" width="14.6640625" style="10" customWidth="1"/>
    <col min="16144" max="16144" width="1.44140625" style="10" customWidth="1"/>
    <col min="16145" max="16145" width="11.5546875" style="10"/>
    <col min="16146" max="16146" width="1.44140625" style="10" customWidth="1"/>
    <col min="16147" max="16147" width="11.5546875" style="10"/>
    <col min="16148" max="16148" width="1.44140625" style="10" customWidth="1"/>
    <col min="16149" max="16149" width="16.21875" style="10" customWidth="1"/>
    <col min="16150" max="16151" width="1.44140625" style="10" customWidth="1"/>
    <col min="16152" max="16152" width="13.109375" style="10" customWidth="1"/>
    <col min="16153" max="16153" width="1.44140625" style="10" customWidth="1"/>
    <col min="16154" max="16154" width="10" style="10" customWidth="1"/>
    <col min="16155" max="16155" width="2.21875" style="10" customWidth="1"/>
    <col min="16156" max="16156" width="13.109375" style="10" customWidth="1"/>
    <col min="16157" max="16157" width="1.44140625" style="10" customWidth="1"/>
    <col min="16158" max="16158" width="10" style="10" customWidth="1"/>
    <col min="16159" max="16159" width="2.21875" style="10" customWidth="1"/>
    <col min="16160" max="16160" width="13.109375" style="10" customWidth="1"/>
    <col min="16161" max="16161" width="1.44140625" style="10" customWidth="1"/>
    <col min="16162" max="16162" width="10" style="10" customWidth="1"/>
    <col min="16163" max="16163" width="2.21875" style="10" customWidth="1"/>
    <col min="16164" max="16164" width="13.109375" style="10" customWidth="1"/>
    <col min="16165" max="16165" width="2.21875" style="10" customWidth="1"/>
    <col min="16166" max="16166" width="4.5546875" style="10" customWidth="1"/>
    <col min="16167" max="16167" width="10.21875" style="10" customWidth="1"/>
    <col min="16168" max="16168" width="7.6640625" style="10" customWidth="1"/>
    <col min="16169" max="16169" width="1.44140625" style="10" customWidth="1"/>
    <col min="16170" max="16170" width="11.5546875" style="10"/>
    <col min="16171" max="16171" width="1.44140625" style="10" customWidth="1"/>
    <col min="16172" max="16384" width="11.5546875" style="10"/>
  </cols>
  <sheetData>
    <row r="1" spans="1:44" s="8" customFormat="1" ht="10.5" customHeight="1" x14ac:dyDescent="0.3">
      <c r="C1" s="10"/>
      <c r="U1" s="11" t="s">
        <v>42</v>
      </c>
      <c r="X1" s="38" t="s">
        <v>43</v>
      </c>
      <c r="AL1" s="11" t="s">
        <v>427</v>
      </c>
    </row>
    <row r="2" spans="1:44" s="8" customFormat="1" ht="10.5" customHeight="1" x14ac:dyDescent="0.3">
      <c r="A2" s="12"/>
      <c r="C2" s="10"/>
      <c r="U2" s="11" t="s">
        <v>428</v>
      </c>
      <c r="X2" s="38" t="s">
        <v>391</v>
      </c>
      <c r="AL2" s="11" t="s">
        <v>47</v>
      </c>
    </row>
    <row r="3" spans="1:44" s="8" customFormat="1" ht="10.5" customHeight="1" x14ac:dyDescent="0.3">
      <c r="A3" s="13"/>
      <c r="C3" s="10"/>
      <c r="U3" s="11" t="s">
        <v>48</v>
      </c>
      <c r="X3" s="14" t="s">
        <v>49</v>
      </c>
    </row>
    <row r="4" spans="1:44" ht="9.6" customHeight="1" x14ac:dyDescent="0.3"/>
    <row r="5" spans="1:44" ht="9.6" customHeight="1" x14ac:dyDescent="0.3">
      <c r="X5" s="16" t="s">
        <v>392</v>
      </c>
      <c r="Y5" s="16"/>
      <c r="Z5" s="16"/>
      <c r="AA5" s="16"/>
      <c r="AB5" s="16"/>
      <c r="AC5" s="16"/>
      <c r="AD5" s="16"/>
      <c r="AE5" s="16"/>
      <c r="AF5" s="16"/>
      <c r="AG5" s="16"/>
      <c r="AH5" s="16"/>
      <c r="AI5" s="16"/>
      <c r="AJ5" s="16"/>
    </row>
    <row r="6" spans="1:44" ht="9.6" customHeight="1" x14ac:dyDescent="0.3"/>
    <row r="7" spans="1:44" ht="9.6" customHeight="1" x14ac:dyDescent="0.3">
      <c r="E7" s="16" t="s">
        <v>429</v>
      </c>
      <c r="F7" s="16"/>
      <c r="G7" s="16"/>
      <c r="H7" s="16"/>
      <c r="I7" s="16"/>
      <c r="J7" s="16"/>
      <c r="K7" s="16"/>
      <c r="L7" s="16"/>
      <c r="M7" s="16"/>
      <c r="O7" s="16" t="s">
        <v>430</v>
      </c>
      <c r="P7" s="16"/>
      <c r="Q7" s="16"/>
      <c r="R7" s="16"/>
      <c r="S7" s="16"/>
      <c r="AB7" s="16" t="s">
        <v>396</v>
      </c>
      <c r="AC7" s="16"/>
      <c r="AD7" s="16"/>
      <c r="AE7" s="16"/>
      <c r="AF7" s="16"/>
      <c r="AG7" s="16"/>
      <c r="AH7" s="16"/>
    </row>
    <row r="8" spans="1:44" ht="9.6" customHeight="1" x14ac:dyDescent="0.3"/>
    <row r="9" spans="1:44" ht="9.6" customHeight="1" x14ac:dyDescent="0.3">
      <c r="K9" s="16" t="s">
        <v>398</v>
      </c>
      <c r="L9" s="16"/>
      <c r="M9" s="16"/>
      <c r="X9" s="16" t="s">
        <v>431</v>
      </c>
      <c r="Y9" s="16"/>
      <c r="Z9" s="16"/>
      <c r="AB9" s="16" t="s">
        <v>59</v>
      </c>
      <c r="AC9" s="16"/>
      <c r="AD9" s="16"/>
      <c r="AF9" s="16" t="s">
        <v>60</v>
      </c>
      <c r="AG9" s="16"/>
      <c r="AH9" s="16"/>
    </row>
    <row r="10" spans="1:44" ht="9.6" customHeight="1" x14ac:dyDescent="0.3">
      <c r="I10" s="18" t="s">
        <v>64</v>
      </c>
      <c r="K10" s="18" t="s">
        <v>432</v>
      </c>
      <c r="S10" s="18" t="s">
        <v>64</v>
      </c>
      <c r="Z10" s="18" t="s">
        <v>271</v>
      </c>
      <c r="AD10" s="18" t="s">
        <v>271</v>
      </c>
      <c r="AH10" s="18" t="s">
        <v>271</v>
      </c>
      <c r="AJ10" s="18" t="s">
        <v>408</v>
      </c>
      <c r="AR10" s="18" t="s">
        <v>433</v>
      </c>
    </row>
    <row r="11" spans="1:44" ht="9.6" customHeight="1" x14ac:dyDescent="0.3">
      <c r="A11" s="19" t="s">
        <v>71</v>
      </c>
      <c r="C11" s="19" t="s">
        <v>73</v>
      </c>
      <c r="E11" s="19" t="s">
        <v>74</v>
      </c>
      <c r="G11" s="19" t="s">
        <v>434</v>
      </c>
      <c r="I11" s="19" t="s">
        <v>80</v>
      </c>
      <c r="K11" s="19" t="s">
        <v>435</v>
      </c>
      <c r="M11" s="19" t="s">
        <v>436</v>
      </c>
      <c r="O11" s="19" t="s">
        <v>74</v>
      </c>
      <c r="Q11" s="19" t="s">
        <v>434</v>
      </c>
      <c r="S11" s="19" t="s">
        <v>80</v>
      </c>
      <c r="U11" s="19" t="s">
        <v>65</v>
      </c>
      <c r="X11" s="19" t="s">
        <v>74</v>
      </c>
      <c r="Z11" s="19" t="s">
        <v>372</v>
      </c>
      <c r="AB11" s="19" t="s">
        <v>74</v>
      </c>
      <c r="AD11" s="19" t="s">
        <v>372</v>
      </c>
      <c r="AF11" s="19" t="s">
        <v>74</v>
      </c>
      <c r="AH11" s="19" t="s">
        <v>372</v>
      </c>
      <c r="AJ11" s="19" t="s">
        <v>417</v>
      </c>
      <c r="AL11" s="19" t="s">
        <v>71</v>
      </c>
      <c r="AP11" s="111" t="s">
        <v>429</v>
      </c>
      <c r="AR11" s="111" t="s">
        <v>437</v>
      </c>
    </row>
    <row r="12" spans="1:44" ht="8.85" customHeight="1" x14ac:dyDescent="0.3"/>
    <row r="13" spans="1:44" ht="8.85" customHeight="1" x14ac:dyDescent="0.3">
      <c r="B13" s="10" t="s">
        <v>281</v>
      </c>
    </row>
    <row r="14" spans="1:44" ht="8.85" customHeight="1" x14ac:dyDescent="0.3">
      <c r="A14" s="10">
        <v>1</v>
      </c>
      <c r="B14" s="21"/>
      <c r="C14" s="10" t="s">
        <v>84</v>
      </c>
      <c r="D14" s="21"/>
      <c r="E14" s="63">
        <v>17990421</v>
      </c>
      <c r="F14" s="21"/>
      <c r="G14" s="64">
        <f>(E14/$AN14)</f>
        <v>112.81594938137671</v>
      </c>
      <c r="H14" s="21"/>
      <c r="I14" s="65">
        <f>IF($G$60,G14/$G$60*100,0)</f>
        <v>207.13097054674498</v>
      </c>
      <c r="J14" s="21"/>
      <c r="K14" s="63">
        <v>2313646</v>
      </c>
      <c r="L14" s="21"/>
      <c r="M14" s="63">
        <v>8731655</v>
      </c>
      <c r="N14" s="21"/>
      <c r="O14" s="63">
        <v>3084508</v>
      </c>
      <c r="P14" s="21"/>
      <c r="Q14" s="64">
        <f>(O14/$AN14)</f>
        <v>19.342610069795004</v>
      </c>
      <c r="R14" s="21"/>
      <c r="S14" s="65">
        <f>IF($Q$60,Q14/$Q$60*100,0)</f>
        <v>69.705188471942321</v>
      </c>
      <c r="T14" s="21"/>
      <c r="U14" s="63">
        <f>(E14+O14)</f>
        <v>21074929</v>
      </c>
      <c r="V14" s="21"/>
      <c r="W14" s="21"/>
      <c r="X14" s="63">
        <v>4367968</v>
      </c>
      <c r="Y14" s="21"/>
      <c r="Z14" s="65">
        <f>IF($U14,X14/$U14*100,0)</f>
        <v>20.725896632913923</v>
      </c>
      <c r="AA14" s="21"/>
      <c r="AB14" s="63">
        <v>276788</v>
      </c>
      <c r="AC14" s="21"/>
      <c r="AD14" s="65">
        <f>IF($U14,AB14/$U14*100,0)</f>
        <v>1.3133519927872592</v>
      </c>
      <c r="AE14" s="21"/>
      <c r="AF14" s="63">
        <v>0</v>
      </c>
      <c r="AG14" s="21"/>
      <c r="AH14" s="65">
        <f>IF($U14,AF14/$U14*100,0)</f>
        <v>0</v>
      </c>
      <c r="AI14" s="21"/>
      <c r="AJ14" s="63">
        <v>566750</v>
      </c>
      <c r="AK14" s="21"/>
      <c r="AL14" s="10">
        <v>1</v>
      </c>
      <c r="AM14" s="21"/>
      <c r="AN14" s="96">
        <v>159467</v>
      </c>
      <c r="AO14" s="21"/>
      <c r="AP14" s="96">
        <f>IF(E14,AN14,0)</f>
        <v>159467</v>
      </c>
      <c r="AQ14" s="21"/>
      <c r="AR14" s="96">
        <f>IF(O14,AN14,0)</f>
        <v>159467</v>
      </c>
    </row>
    <row r="15" spans="1:44" ht="8.85" customHeight="1" x14ac:dyDescent="0.3">
      <c r="A15" s="10">
        <v>2</v>
      </c>
      <c r="B15" s="21"/>
      <c r="C15" s="10" t="s">
        <v>85</v>
      </c>
      <c r="D15" s="21"/>
      <c r="E15" s="278">
        <v>1430445</v>
      </c>
      <c r="F15" s="21"/>
      <c r="G15" s="65">
        <f>(E15/$AN15)</f>
        <v>83.07363958418027</v>
      </c>
      <c r="H15" s="21"/>
      <c r="I15" s="65">
        <f>IF($G$60,G15/$G$60*100,0)</f>
        <v>152.523855787028</v>
      </c>
      <c r="J15" s="21"/>
      <c r="K15" s="278">
        <v>440324</v>
      </c>
      <c r="L15" s="21"/>
      <c r="M15" s="278">
        <v>549660</v>
      </c>
      <c r="N15" s="21"/>
      <c r="O15" s="278">
        <v>888629</v>
      </c>
      <c r="P15" s="21"/>
      <c r="Q15" s="65">
        <f>(O15/$AN15)</f>
        <v>51.607468494105348</v>
      </c>
      <c r="R15" s="21"/>
      <c r="S15" s="65">
        <f>IF($Q$60,Q15/$Q$60*100,0)</f>
        <v>185.97843336349507</v>
      </c>
      <c r="T15" s="21"/>
      <c r="U15" s="69">
        <f>(E15+O15)</f>
        <v>2319074</v>
      </c>
      <c r="V15" s="21"/>
      <c r="W15" s="21"/>
      <c r="X15" s="278">
        <v>924992</v>
      </c>
      <c r="Y15" s="21"/>
      <c r="Z15" s="65">
        <f>IF($U15,X15/$U15*100,0)</f>
        <v>39.886264948854588</v>
      </c>
      <c r="AA15" s="21"/>
      <c r="AB15" s="278">
        <v>102111</v>
      </c>
      <c r="AC15" s="21"/>
      <c r="AD15" s="65">
        <f>IF($U15,AB15/$U15*100,0)</f>
        <v>4.4030936485855996</v>
      </c>
      <c r="AE15" s="21"/>
      <c r="AF15" s="278">
        <v>0</v>
      </c>
      <c r="AG15" s="21"/>
      <c r="AH15" s="65">
        <f>IF($U15,AF15/$U15*100,0)</f>
        <v>0</v>
      </c>
      <c r="AI15" s="21"/>
      <c r="AJ15" s="278">
        <v>98581</v>
      </c>
      <c r="AK15" s="21"/>
      <c r="AL15" s="10">
        <v>2</v>
      </c>
      <c r="AM15" s="21"/>
      <c r="AN15" s="96">
        <v>17219</v>
      </c>
      <c r="AO15" s="21"/>
      <c r="AP15" s="96">
        <f>IF(E15,AN15,0)</f>
        <v>17219</v>
      </c>
      <c r="AQ15" s="21"/>
      <c r="AR15" s="96">
        <f>IF(O15,AN15,0)</f>
        <v>17219</v>
      </c>
    </row>
    <row r="16" spans="1:44" ht="8.85" customHeight="1" x14ac:dyDescent="0.3">
      <c r="A16" s="10">
        <v>3</v>
      </c>
      <c r="B16" s="21"/>
      <c r="C16" s="10" t="s">
        <v>86</v>
      </c>
      <c r="D16" s="21"/>
      <c r="E16" s="278">
        <v>700878</v>
      </c>
      <c r="F16" s="21"/>
      <c r="G16" s="65">
        <f>(E16/$AN16)</f>
        <v>105.53802138232194</v>
      </c>
      <c r="H16" s="21"/>
      <c r="I16" s="65">
        <f>IF($G$60,G16/$G$60*100,0)</f>
        <v>193.76863748763591</v>
      </c>
      <c r="J16" s="21"/>
      <c r="K16" s="278">
        <v>246667</v>
      </c>
      <c r="L16" s="21"/>
      <c r="M16" s="278">
        <v>417459</v>
      </c>
      <c r="N16" s="21"/>
      <c r="O16" s="278">
        <v>249774</v>
      </c>
      <c r="P16" s="21"/>
      <c r="Q16" s="65">
        <f>(O16/$AN16)</f>
        <v>37.61090197259449</v>
      </c>
      <c r="R16" s="21"/>
      <c r="S16" s="65">
        <f>IF($Q$60,Q16/$Q$60*100,0)</f>
        <v>135.53884409288673</v>
      </c>
      <c r="T16" s="21"/>
      <c r="U16" s="69">
        <f>(E16+O16)</f>
        <v>950652</v>
      </c>
      <c r="V16" s="21"/>
      <c r="W16" s="21"/>
      <c r="X16" s="278">
        <v>407013</v>
      </c>
      <c r="Y16" s="21"/>
      <c r="Z16" s="65">
        <f>IF($U16,X16/$U16*100,0)</f>
        <v>42.814089698438544</v>
      </c>
      <c r="AA16" s="21"/>
      <c r="AB16" s="278">
        <v>48248</v>
      </c>
      <c r="AC16" s="21"/>
      <c r="AD16" s="65">
        <f>IF($U16,AB16/$U16*100,0)</f>
        <v>5.0752536154134216</v>
      </c>
      <c r="AE16" s="21"/>
      <c r="AF16" s="278">
        <v>0</v>
      </c>
      <c r="AG16" s="21"/>
      <c r="AH16" s="65">
        <f>IF($U16,AF16/$U16*100,0)</f>
        <v>0</v>
      </c>
      <c r="AI16" s="21"/>
      <c r="AJ16" s="278">
        <v>12917</v>
      </c>
      <c r="AK16" s="21"/>
      <c r="AL16" s="10">
        <v>3</v>
      </c>
      <c r="AM16" s="21"/>
      <c r="AN16" s="96">
        <v>6641</v>
      </c>
      <c r="AO16" s="21"/>
      <c r="AP16" s="96">
        <f>IF(E16,AN16,0)</f>
        <v>6641</v>
      </c>
      <c r="AQ16" s="21"/>
      <c r="AR16" s="96">
        <f>IF(O16,AN16,0)</f>
        <v>6641</v>
      </c>
    </row>
    <row r="17" spans="1:44" ht="8.85" customHeight="1" x14ac:dyDescent="0.3">
      <c r="A17" s="10">
        <v>4</v>
      </c>
      <c r="B17" s="21"/>
      <c r="C17" s="10" t="s">
        <v>87</v>
      </c>
      <c r="D17" s="21"/>
      <c r="E17" s="278">
        <v>2694461</v>
      </c>
      <c r="F17" s="21"/>
      <c r="G17" s="65">
        <f>(E17/$AN17)</f>
        <v>52.780822722820766</v>
      </c>
      <c r="H17" s="21"/>
      <c r="I17" s="65">
        <f>IF($G$60,G17/$G$60*100,0)</f>
        <v>96.906005726866354</v>
      </c>
      <c r="J17" s="21"/>
      <c r="K17" s="278">
        <v>871287</v>
      </c>
      <c r="L17" s="21"/>
      <c r="M17" s="278">
        <v>1367110</v>
      </c>
      <c r="N17" s="21"/>
      <c r="O17" s="278">
        <v>1281328</v>
      </c>
      <c r="P17" s="21"/>
      <c r="Q17" s="65">
        <f>(O17/$AN17)</f>
        <v>25.099471106758081</v>
      </c>
      <c r="R17" s="21"/>
      <c r="S17" s="65">
        <f>IF($Q$60,Q17/$Q$60*100,0)</f>
        <v>90.451255426728721</v>
      </c>
      <c r="T17" s="21"/>
      <c r="U17" s="69">
        <f>(E17+O17)</f>
        <v>3975789</v>
      </c>
      <c r="V17" s="21"/>
      <c r="W17" s="21"/>
      <c r="X17" s="278">
        <v>1474006</v>
      </c>
      <c r="Y17" s="21"/>
      <c r="Z17" s="65">
        <f>IF($U17,X17/$U17*100,0)</f>
        <v>37.07455300067484</v>
      </c>
      <c r="AA17" s="21"/>
      <c r="AB17" s="278">
        <v>443882</v>
      </c>
      <c r="AC17" s="21"/>
      <c r="AD17" s="65">
        <f>IF($U17,AB17/$U17*100,0)</f>
        <v>11.164626694223461</v>
      </c>
      <c r="AE17" s="21"/>
      <c r="AF17" s="278">
        <v>173055</v>
      </c>
      <c r="AG17" s="21"/>
      <c r="AH17" s="65">
        <f>IF($U17,AF17/$U17*100,0)</f>
        <v>4.3527209316188555</v>
      </c>
      <c r="AI17" s="21"/>
      <c r="AJ17" s="278">
        <v>275603</v>
      </c>
      <c r="AK17" s="21"/>
      <c r="AL17" s="10">
        <v>4</v>
      </c>
      <c r="AM17" s="21"/>
      <c r="AN17" s="96">
        <v>51050</v>
      </c>
      <c r="AO17" s="21"/>
      <c r="AP17" s="96">
        <f>IF(E17,AN17,0)</f>
        <v>51050</v>
      </c>
      <c r="AQ17" s="21"/>
      <c r="AR17" s="96">
        <f>IF(O17,AN17,0)</f>
        <v>51050</v>
      </c>
    </row>
    <row r="18" spans="1:44" ht="8.85" customHeight="1" x14ac:dyDescent="0.3">
      <c r="A18" s="10">
        <v>5</v>
      </c>
      <c r="B18" s="21"/>
      <c r="C18" s="10" t="s">
        <v>88</v>
      </c>
      <c r="D18" s="21"/>
      <c r="E18" s="278">
        <v>22187603</v>
      </c>
      <c r="F18" s="21"/>
      <c r="G18" s="65">
        <f>(E18/$AN18)</f>
        <v>88.956078453384222</v>
      </c>
      <c r="H18" s="21"/>
      <c r="I18" s="65">
        <f>IF($G$60,G18/$G$60*100,0)</f>
        <v>163.32405982591936</v>
      </c>
      <c r="J18" s="21"/>
      <c r="K18" s="278">
        <v>2912816</v>
      </c>
      <c r="L18" s="21"/>
      <c r="M18" s="278">
        <v>17920902</v>
      </c>
      <c r="N18" s="21"/>
      <c r="O18" s="278">
        <v>5319224</v>
      </c>
      <c r="P18" s="21"/>
      <c r="Q18" s="65">
        <f>(O18/$AN18)</f>
        <v>21.326202179438862</v>
      </c>
      <c r="R18" s="21"/>
      <c r="S18" s="65">
        <f>IF($Q$60,Q18/$Q$60*100,0)</f>
        <v>76.853482386531297</v>
      </c>
      <c r="T18" s="21"/>
      <c r="U18" s="69">
        <f>(E18+O18)</f>
        <v>27506827</v>
      </c>
      <c r="V18" s="21"/>
      <c r="W18" s="21"/>
      <c r="X18" s="278">
        <v>8753139</v>
      </c>
      <c r="Y18" s="21"/>
      <c r="Z18" s="70">
        <f>IF($U18,X18/$U18*100,0)</f>
        <v>31.821696482840423</v>
      </c>
      <c r="AA18" s="21"/>
      <c r="AB18" s="278">
        <v>193327</v>
      </c>
      <c r="AC18" s="21"/>
      <c r="AD18" s="70">
        <f>IF($U18,AB18/$U18*100,0)</f>
        <v>0.70283279129213994</v>
      </c>
      <c r="AE18" s="21"/>
      <c r="AF18" s="278">
        <v>10484</v>
      </c>
      <c r="AG18" s="21"/>
      <c r="AH18" s="70">
        <f>IF($U18,AF18/$U18*100,0)</f>
        <v>3.8114174346608569E-2</v>
      </c>
      <c r="AI18" s="21"/>
      <c r="AJ18" s="278">
        <v>1047249</v>
      </c>
      <c r="AK18" s="21"/>
      <c r="AL18" s="10">
        <v>5</v>
      </c>
      <c r="AM18" s="21"/>
      <c r="AN18" s="96">
        <v>249422</v>
      </c>
      <c r="AO18" s="21"/>
      <c r="AP18" s="96">
        <f>IF(E18,AN18,0)</f>
        <v>249422</v>
      </c>
      <c r="AQ18" s="21"/>
      <c r="AR18" s="96">
        <f>IF(O18,AN18,0)</f>
        <v>249422</v>
      </c>
    </row>
    <row r="19" spans="1:4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9"/>
      <c r="AM19" s="21"/>
      <c r="AN19" s="27"/>
      <c r="AO19" s="21"/>
      <c r="AP19" s="21"/>
      <c r="AQ19" s="21"/>
      <c r="AR19" s="21"/>
    </row>
    <row r="20" spans="1:44" ht="8.85" customHeight="1" x14ac:dyDescent="0.3">
      <c r="A20" s="10">
        <v>6</v>
      </c>
      <c r="B20" s="21"/>
      <c r="C20" s="10" t="s">
        <v>89</v>
      </c>
      <c r="D20" s="21"/>
      <c r="E20" s="278">
        <v>1775929</v>
      </c>
      <c r="F20" s="21"/>
      <c r="G20" s="65">
        <f>(E20/$AN20)</f>
        <v>97.739625756741887</v>
      </c>
      <c r="H20" s="21"/>
      <c r="I20" s="65">
        <f>IF($G$60,G20/$G$60*100,0)</f>
        <v>179.45072177189462</v>
      </c>
      <c r="J20" s="21"/>
      <c r="K20" s="278">
        <v>601669</v>
      </c>
      <c r="L20" s="21"/>
      <c r="M20" s="278">
        <v>1151116</v>
      </c>
      <c r="N20" s="21"/>
      <c r="O20" s="278">
        <v>1059038</v>
      </c>
      <c r="P20" s="21"/>
      <c r="Q20" s="65">
        <f>(O20/$AN20)</f>
        <v>58.284975233902038</v>
      </c>
      <c r="R20" s="21"/>
      <c r="S20" s="65">
        <f>IF($Q$60,Q20/$Q$60*100,0)</f>
        <v>210.0422419260758</v>
      </c>
      <c r="T20" s="21"/>
      <c r="U20" s="69">
        <f>(E20+O20)</f>
        <v>2834967</v>
      </c>
      <c r="V20" s="21"/>
      <c r="W20" s="21"/>
      <c r="X20" s="278">
        <v>1131156</v>
      </c>
      <c r="Y20" s="21"/>
      <c r="Z20" s="70">
        <f>IF($U20,X20/$U20*100,0)</f>
        <v>39.900146985837928</v>
      </c>
      <c r="AA20" s="21"/>
      <c r="AB20" s="278">
        <v>0</v>
      </c>
      <c r="AC20" s="21"/>
      <c r="AD20" s="70">
        <f>IF($U20,AB20/$U20*100,0)</f>
        <v>0</v>
      </c>
      <c r="AE20" s="21"/>
      <c r="AF20" s="278">
        <v>0</v>
      </c>
      <c r="AG20" s="21"/>
      <c r="AH20" s="70">
        <f>IF($U20,AF20/$U20*100,0)</f>
        <v>0</v>
      </c>
      <c r="AI20" s="21"/>
      <c r="AJ20" s="278">
        <v>4278</v>
      </c>
      <c r="AK20" s="21"/>
      <c r="AL20" s="10">
        <v>6</v>
      </c>
      <c r="AM20" s="21"/>
      <c r="AN20" s="96">
        <v>18170</v>
      </c>
      <c r="AO20" s="21"/>
      <c r="AP20" s="96">
        <f>IF(E20,AN20,0)</f>
        <v>18170</v>
      </c>
      <c r="AQ20" s="21"/>
      <c r="AR20" s="96">
        <f>IF(O20,AN20,0)</f>
        <v>18170</v>
      </c>
    </row>
    <row r="21" spans="1:44" ht="8.85" customHeight="1" x14ac:dyDescent="0.3">
      <c r="A21" s="10">
        <v>7</v>
      </c>
      <c r="B21" s="21"/>
      <c r="C21" s="10" t="s">
        <v>90</v>
      </c>
      <c r="D21" s="21"/>
      <c r="E21" s="278">
        <v>215261</v>
      </c>
      <c r="F21" s="21"/>
      <c r="G21" s="65">
        <f>(E21/$AN21)</f>
        <v>37.521526930451458</v>
      </c>
      <c r="H21" s="21"/>
      <c r="I21" s="65">
        <f>IF($G$60,G21/$G$60*100,0)</f>
        <v>68.889818612679193</v>
      </c>
      <c r="J21" s="21"/>
      <c r="K21" s="278">
        <v>47993</v>
      </c>
      <c r="L21" s="21"/>
      <c r="M21" s="278">
        <v>122734</v>
      </c>
      <c r="N21" s="21"/>
      <c r="O21" s="278">
        <v>70651</v>
      </c>
      <c r="P21" s="21"/>
      <c r="Q21" s="65">
        <f>(O21/$AN21)</f>
        <v>12.314972982394981</v>
      </c>
      <c r="R21" s="21"/>
      <c r="S21" s="65">
        <f>IF($Q$60,Q21/$Q$60*100,0)</f>
        <v>44.379611110767605</v>
      </c>
      <c r="T21" s="21"/>
      <c r="U21" s="69">
        <f>(E21+O21)</f>
        <v>285912</v>
      </c>
      <c r="V21" s="21"/>
      <c r="W21" s="21"/>
      <c r="X21" s="278">
        <v>0</v>
      </c>
      <c r="Y21" s="21"/>
      <c r="Z21" s="70">
        <f>IF($U21,X21/$U21*100,0)</f>
        <v>0</v>
      </c>
      <c r="AA21" s="21"/>
      <c r="AB21" s="278">
        <v>0</v>
      </c>
      <c r="AC21" s="21"/>
      <c r="AD21" s="70">
        <f>IF($U21,AB21/$U21*100,0)</f>
        <v>0</v>
      </c>
      <c r="AE21" s="21"/>
      <c r="AF21" s="278">
        <v>0</v>
      </c>
      <c r="AG21" s="21"/>
      <c r="AH21" s="70">
        <f>IF($U21,AF21/$U21*100,0)</f>
        <v>0</v>
      </c>
      <c r="AI21" s="21"/>
      <c r="AJ21" s="278">
        <v>204</v>
      </c>
      <c r="AK21" s="21"/>
      <c r="AL21" s="10">
        <v>7</v>
      </c>
      <c r="AM21" s="21"/>
      <c r="AN21" s="96">
        <v>5737</v>
      </c>
      <c r="AO21" s="21"/>
      <c r="AP21" s="96">
        <f>IF(E21,AN21,0)</f>
        <v>5737</v>
      </c>
      <c r="AQ21" s="21"/>
      <c r="AR21" s="96">
        <f>IF(O21,AN21,0)</f>
        <v>5737</v>
      </c>
    </row>
    <row r="22" spans="1:44" ht="8.85" customHeight="1" x14ac:dyDescent="0.3">
      <c r="A22" s="10">
        <v>8</v>
      </c>
      <c r="B22" s="21"/>
      <c r="C22" s="10" t="s">
        <v>91</v>
      </c>
      <c r="D22" s="21"/>
      <c r="E22" s="278">
        <v>3051772</v>
      </c>
      <c r="F22" s="21"/>
      <c r="G22" s="65">
        <f>(E22/$AN22)</f>
        <v>71.65466071847851</v>
      </c>
      <c r="H22" s="21"/>
      <c r="I22" s="65">
        <f>IF($G$60,G22/$G$60*100,0)</f>
        <v>131.55852076059583</v>
      </c>
      <c r="J22" s="21"/>
      <c r="K22" s="278">
        <v>991086</v>
      </c>
      <c r="L22" s="21"/>
      <c r="M22" s="278">
        <v>1517914</v>
      </c>
      <c r="N22" s="21"/>
      <c r="O22" s="278">
        <v>1771939</v>
      </c>
      <c r="P22" s="21"/>
      <c r="Q22" s="65">
        <f>(O22/$AN22)</f>
        <v>41.604578539563278</v>
      </c>
      <c r="R22" s="21"/>
      <c r="S22" s="65">
        <f>IF($Q$60,Q22/$Q$60*100,0)</f>
        <v>149.93090270297324</v>
      </c>
      <c r="T22" s="21"/>
      <c r="U22" s="69">
        <f>(E22+O22)</f>
        <v>4823711</v>
      </c>
      <c r="V22" s="21"/>
      <c r="W22" s="21"/>
      <c r="X22" s="278">
        <v>2305487</v>
      </c>
      <c r="Y22" s="21"/>
      <c r="Z22" s="70">
        <f>IF($U22,X22/$U22*100,0)</f>
        <v>47.794882404853858</v>
      </c>
      <c r="AA22" s="21"/>
      <c r="AB22" s="278">
        <v>1517879</v>
      </c>
      <c r="AC22" s="21"/>
      <c r="AD22" s="70">
        <f>IF($U22,AB22/$U22*100,0)</f>
        <v>31.467038551853545</v>
      </c>
      <c r="AE22" s="21"/>
      <c r="AF22" s="278">
        <v>0</v>
      </c>
      <c r="AG22" s="21"/>
      <c r="AH22" s="70">
        <f>IF($U22,AF22/$U22*100,0)</f>
        <v>0</v>
      </c>
      <c r="AI22" s="21"/>
      <c r="AJ22" s="278">
        <v>127509</v>
      </c>
      <c r="AK22" s="21"/>
      <c r="AL22" s="10">
        <v>8</v>
      </c>
      <c r="AM22" s="21"/>
      <c r="AN22" s="96">
        <v>42590</v>
      </c>
      <c r="AO22" s="21"/>
      <c r="AP22" s="96">
        <f>IF(E22,AN22,0)</f>
        <v>42590</v>
      </c>
      <c r="AQ22" s="21"/>
      <c r="AR22" s="96">
        <f>IF(O22,AN22,0)</f>
        <v>42590</v>
      </c>
    </row>
    <row r="23" spans="1:44" ht="8.85" customHeight="1" x14ac:dyDescent="0.3">
      <c r="A23" s="10">
        <v>9</v>
      </c>
      <c r="B23" s="21"/>
      <c r="C23" s="10" t="s">
        <v>93</v>
      </c>
      <c r="D23" s="21"/>
      <c r="E23" s="278">
        <v>0</v>
      </c>
      <c r="F23" s="21"/>
      <c r="G23" s="65">
        <f>(E23/$AN23)</f>
        <v>0</v>
      </c>
      <c r="H23" s="21"/>
      <c r="I23" s="65">
        <f>IF($G$60,G23/$G$60*100,0)</f>
        <v>0</v>
      </c>
      <c r="J23" s="21"/>
      <c r="K23" s="278">
        <v>0</v>
      </c>
      <c r="L23" s="21"/>
      <c r="M23" s="278">
        <v>0</v>
      </c>
      <c r="N23" s="21"/>
      <c r="O23" s="278">
        <v>0</v>
      </c>
      <c r="P23" s="21"/>
      <c r="Q23" s="65">
        <f>(O23/$AN23)</f>
        <v>0</v>
      </c>
      <c r="R23" s="21"/>
      <c r="S23" s="65">
        <f>IF($Q$60,Q23/$Q$60*100,0)</f>
        <v>0</v>
      </c>
      <c r="T23" s="21"/>
      <c r="U23" s="69">
        <f>(E23+O23)</f>
        <v>0</v>
      </c>
      <c r="V23" s="21"/>
      <c r="W23" s="21"/>
      <c r="X23" s="278">
        <v>0</v>
      </c>
      <c r="Y23" s="21"/>
      <c r="Z23" s="70">
        <f>IF($U23,X23/$U23*100,0)</f>
        <v>0</v>
      </c>
      <c r="AA23" s="21"/>
      <c r="AB23" s="278">
        <v>0</v>
      </c>
      <c r="AC23" s="21"/>
      <c r="AD23" s="70">
        <f>IF($U23,AB23/$U23*100,0)</f>
        <v>0</v>
      </c>
      <c r="AE23" s="21"/>
      <c r="AF23" s="278">
        <v>0</v>
      </c>
      <c r="AG23" s="21"/>
      <c r="AH23" s="70">
        <f>IF($U23,AF23/$U23*100,0)</f>
        <v>0</v>
      </c>
      <c r="AI23" s="21"/>
      <c r="AJ23" s="278">
        <v>0</v>
      </c>
      <c r="AK23" s="21"/>
      <c r="AL23" s="10">
        <v>9</v>
      </c>
      <c r="AM23" s="21"/>
      <c r="AN23" s="96">
        <v>5766</v>
      </c>
      <c r="AO23" s="21"/>
      <c r="AP23" s="96">
        <f>IF(E23,AN23,0)</f>
        <v>0</v>
      </c>
      <c r="AQ23" s="21"/>
      <c r="AR23" s="96">
        <f>IF(O23,AN23,0)</f>
        <v>0</v>
      </c>
    </row>
    <row r="24" spans="1:44" ht="8.85" customHeight="1" x14ac:dyDescent="0.3">
      <c r="A24" s="10">
        <v>10</v>
      </c>
      <c r="B24" s="21"/>
      <c r="C24" s="10" t="s">
        <v>94</v>
      </c>
      <c r="D24" s="21"/>
      <c r="E24" s="278">
        <v>343312</v>
      </c>
      <c r="F24" s="21"/>
      <c r="G24" s="65">
        <f>(E24/$AN24)</f>
        <v>14.218172782241364</v>
      </c>
      <c r="H24" s="21"/>
      <c r="I24" s="65">
        <f>IF($G$60,G24/$G$60*100,0)</f>
        <v>26.104677077451623</v>
      </c>
      <c r="J24" s="21"/>
      <c r="K24" s="278">
        <v>46323</v>
      </c>
      <c r="L24" s="21"/>
      <c r="M24" s="278">
        <v>0</v>
      </c>
      <c r="N24" s="21"/>
      <c r="O24" s="278">
        <v>147705</v>
      </c>
      <c r="P24" s="21"/>
      <c r="Q24" s="65">
        <f>(O24/$AN24)</f>
        <v>6.1171622629006874</v>
      </c>
      <c r="R24" s="21"/>
      <c r="S24" s="65">
        <f>IF($Q$60,Q24/$Q$60*100,0)</f>
        <v>22.044488665715249</v>
      </c>
      <c r="T24" s="21"/>
      <c r="U24" s="69">
        <f>(E24+O24)</f>
        <v>491017</v>
      </c>
      <c r="V24" s="21"/>
      <c r="W24" s="21"/>
      <c r="X24" s="278">
        <v>0</v>
      </c>
      <c r="Y24" s="21"/>
      <c r="Z24" s="70">
        <f>IF($U24,X24/$U24*100,0)</f>
        <v>0</v>
      </c>
      <c r="AA24" s="21"/>
      <c r="AB24" s="278">
        <v>0</v>
      </c>
      <c r="AC24" s="21"/>
      <c r="AD24" s="70">
        <f>IF($U24,AB24/$U24*100,0)</f>
        <v>0</v>
      </c>
      <c r="AE24" s="21"/>
      <c r="AF24" s="278">
        <v>0</v>
      </c>
      <c r="AG24" s="21"/>
      <c r="AH24" s="70">
        <f>IF($U24,AF24/$U24*100,0)</f>
        <v>0</v>
      </c>
      <c r="AI24" s="21"/>
      <c r="AJ24" s="278">
        <v>1001</v>
      </c>
      <c r="AK24" s="21"/>
      <c r="AL24" s="10">
        <v>10</v>
      </c>
      <c r="AM24" s="21"/>
      <c r="AN24" s="96">
        <v>24146</v>
      </c>
      <c r="AO24" s="21"/>
      <c r="AP24" s="96">
        <f>IF(E24,AN24,0)</f>
        <v>24146</v>
      </c>
      <c r="AQ24" s="21"/>
      <c r="AR24" s="96">
        <f>IF(O24,AN24,0)</f>
        <v>24146</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9"/>
      <c r="AM25" s="21"/>
      <c r="AN25" s="27"/>
      <c r="AO25" s="21"/>
      <c r="AP25" s="21"/>
      <c r="AQ25" s="21"/>
      <c r="AR25" s="21"/>
    </row>
    <row r="26" spans="1:44" ht="8.85" customHeight="1" x14ac:dyDescent="0.3">
      <c r="A26" s="10">
        <v>11</v>
      </c>
      <c r="B26" s="21"/>
      <c r="C26" s="10" t="s">
        <v>95</v>
      </c>
      <c r="D26" s="21"/>
      <c r="E26" s="278">
        <v>993146</v>
      </c>
      <c r="F26" s="21"/>
      <c r="G26" s="65">
        <f>(E26/$AN26)</f>
        <v>67.754536771728752</v>
      </c>
      <c r="H26" s="21"/>
      <c r="I26" s="65">
        <f>IF($G$60,G26/$G$60*100,0)</f>
        <v>124.39786251348954</v>
      </c>
      <c r="J26" s="21"/>
      <c r="K26" s="278">
        <v>188643</v>
      </c>
      <c r="L26" s="21"/>
      <c r="M26" s="278">
        <v>761262</v>
      </c>
      <c r="N26" s="21"/>
      <c r="O26" s="278">
        <v>159836</v>
      </c>
      <c r="P26" s="21"/>
      <c r="Q26" s="65">
        <f>(O26/$AN26)</f>
        <v>10.904352571974348</v>
      </c>
      <c r="R26" s="21"/>
      <c r="S26" s="65">
        <f>IF($Q$60,Q26/$Q$60*100,0)</f>
        <v>39.296141960744002</v>
      </c>
      <c r="T26" s="21"/>
      <c r="U26" s="69">
        <f>(E26+O26)</f>
        <v>1152982</v>
      </c>
      <c r="V26" s="21"/>
      <c r="W26" s="21"/>
      <c r="X26" s="278">
        <v>147106</v>
      </c>
      <c r="Y26" s="21"/>
      <c r="Z26" s="70">
        <f>IF($U26,X26/$U26*100,0)</f>
        <v>12.758742113927191</v>
      </c>
      <c r="AA26" s="21"/>
      <c r="AB26" s="278">
        <v>1241</v>
      </c>
      <c r="AC26" s="21"/>
      <c r="AD26" s="70">
        <f>IF($U26,AB26/$U26*100,0)</f>
        <v>0.10763394398177942</v>
      </c>
      <c r="AE26" s="21"/>
      <c r="AF26" s="278">
        <v>4895</v>
      </c>
      <c r="AG26" s="21"/>
      <c r="AH26" s="70">
        <f>IF($U26,AF26/$U26*100,0)</f>
        <v>0.42455129394908159</v>
      </c>
      <c r="AI26" s="21"/>
      <c r="AJ26" s="278">
        <v>7637</v>
      </c>
      <c r="AK26" s="21"/>
      <c r="AL26" s="10">
        <v>11</v>
      </c>
      <c r="AM26" s="21"/>
      <c r="AN26" s="96">
        <v>14658</v>
      </c>
      <c r="AO26" s="21"/>
      <c r="AP26" s="96">
        <f>IF(E26,AN26,0)</f>
        <v>14658</v>
      </c>
      <c r="AQ26" s="21"/>
      <c r="AR26" s="96">
        <f>IF(O26,AN26,0)</f>
        <v>14658</v>
      </c>
    </row>
    <row r="27" spans="1:44" ht="8.85" customHeight="1" x14ac:dyDescent="0.3">
      <c r="A27" s="10">
        <v>12</v>
      </c>
      <c r="B27" s="21"/>
      <c r="C27" s="10" t="s">
        <v>96</v>
      </c>
      <c r="D27" s="21"/>
      <c r="E27" s="278">
        <v>383667</v>
      </c>
      <c r="F27" s="21"/>
      <c r="G27" s="65">
        <f>(E27/$AN27)</f>
        <v>46.903056234718825</v>
      </c>
      <c r="H27" s="21"/>
      <c r="I27" s="65">
        <f>IF($G$60,G27/$G$60*100,0)</f>
        <v>86.114380216434199</v>
      </c>
      <c r="J27" s="21"/>
      <c r="K27" s="278">
        <v>0</v>
      </c>
      <c r="L27" s="21"/>
      <c r="M27" s="278">
        <v>0</v>
      </c>
      <c r="N27" s="21"/>
      <c r="O27" s="278">
        <v>0</v>
      </c>
      <c r="P27" s="21"/>
      <c r="Q27" s="65">
        <f>(O27/$AN27)</f>
        <v>0</v>
      </c>
      <c r="R27" s="21"/>
      <c r="S27" s="65">
        <f>IF($Q$60,Q27/$Q$60*100,0)</f>
        <v>0</v>
      </c>
      <c r="T27" s="21"/>
      <c r="U27" s="69">
        <f>(E27+O27)</f>
        <v>383667</v>
      </c>
      <c r="V27" s="21"/>
      <c r="W27" s="21"/>
      <c r="X27" s="278">
        <v>0</v>
      </c>
      <c r="Y27" s="21"/>
      <c r="Z27" s="70">
        <f>IF($U27,X27/$U27*100,0)</f>
        <v>0</v>
      </c>
      <c r="AA27" s="21"/>
      <c r="AB27" s="278">
        <v>0</v>
      </c>
      <c r="AC27" s="21"/>
      <c r="AD27" s="70">
        <f>IF($U27,AB27/$U27*100,0)</f>
        <v>0</v>
      </c>
      <c r="AE27" s="21"/>
      <c r="AF27" s="278">
        <v>0</v>
      </c>
      <c r="AG27" s="21"/>
      <c r="AH27" s="70">
        <f>IF($U27,AF27/$U27*100,0)</f>
        <v>0</v>
      </c>
      <c r="AI27" s="21"/>
      <c r="AJ27" s="278">
        <v>6764</v>
      </c>
      <c r="AK27" s="21"/>
      <c r="AL27" s="10">
        <v>12</v>
      </c>
      <c r="AM27" s="21"/>
      <c r="AN27" s="96">
        <v>8180</v>
      </c>
      <c r="AO27" s="21"/>
      <c r="AP27" s="96">
        <f>IF(E27,AN27,0)</f>
        <v>8180</v>
      </c>
      <c r="AQ27" s="21"/>
      <c r="AR27" s="96">
        <f>IF(O27,AN27,0)</f>
        <v>0</v>
      </c>
    </row>
    <row r="28" spans="1:44" ht="8.85" customHeight="1" x14ac:dyDescent="0.3">
      <c r="A28" s="10">
        <v>13</v>
      </c>
      <c r="B28" s="21"/>
      <c r="C28" s="10" t="s">
        <v>97</v>
      </c>
      <c r="D28" s="21"/>
      <c r="E28" s="278">
        <v>3779974</v>
      </c>
      <c r="F28" s="21"/>
      <c r="G28" s="65">
        <f>(E28/$AN28)</f>
        <v>135.08591237223931</v>
      </c>
      <c r="H28" s="21"/>
      <c r="I28" s="65">
        <f>IF($G$60,G28/$G$60*100,0)</f>
        <v>248.01879778776561</v>
      </c>
      <c r="J28" s="21"/>
      <c r="K28" s="278">
        <v>783407</v>
      </c>
      <c r="L28" s="21"/>
      <c r="M28" s="278">
        <v>2459077</v>
      </c>
      <c r="N28" s="21"/>
      <c r="O28" s="278">
        <v>1406315</v>
      </c>
      <c r="P28" s="21"/>
      <c r="Q28" s="65">
        <f>(O28/$AN28)</f>
        <v>50.257844328496894</v>
      </c>
      <c r="R28" s="21"/>
      <c r="S28" s="65">
        <f>IF($Q$60,Q28/$Q$60*100,0)</f>
        <v>181.114777089054</v>
      </c>
      <c r="T28" s="21"/>
      <c r="U28" s="69">
        <f>(E28+O28)</f>
        <v>5186289</v>
      </c>
      <c r="V28" s="21"/>
      <c r="W28" s="21"/>
      <c r="X28" s="278">
        <v>1586009</v>
      </c>
      <c r="Y28" s="21"/>
      <c r="Z28" s="70">
        <f>IF($U28,X28/$U28*100,0)</f>
        <v>30.580806430185437</v>
      </c>
      <c r="AA28" s="21"/>
      <c r="AB28" s="278">
        <v>0</v>
      </c>
      <c r="AC28" s="21"/>
      <c r="AD28" s="70">
        <f>IF($U28,AB28/$U28*100,0)</f>
        <v>0</v>
      </c>
      <c r="AE28" s="21"/>
      <c r="AF28" s="278">
        <v>0</v>
      </c>
      <c r="AG28" s="21"/>
      <c r="AH28" s="70">
        <f>IF($U28,AF28/$U28*100,0)</f>
        <v>0</v>
      </c>
      <c r="AI28" s="21"/>
      <c r="AJ28" s="278">
        <v>92696</v>
      </c>
      <c r="AK28" s="21"/>
      <c r="AL28" s="10">
        <v>13</v>
      </c>
      <c r="AM28" s="21"/>
      <c r="AN28" s="96">
        <v>27982</v>
      </c>
      <c r="AO28" s="21"/>
      <c r="AP28" s="96">
        <f>IF(E28,AN28,0)</f>
        <v>27982</v>
      </c>
      <c r="AQ28" s="21"/>
      <c r="AR28" s="96">
        <f>IF(O28,AN28,0)</f>
        <v>27982</v>
      </c>
    </row>
    <row r="29" spans="1:44" ht="8.85" customHeight="1" x14ac:dyDescent="0.3">
      <c r="A29" s="10">
        <v>14</v>
      </c>
      <c r="B29" s="21"/>
      <c r="C29" s="10" t="s">
        <v>98</v>
      </c>
      <c r="D29" s="21"/>
      <c r="E29" s="278">
        <v>601626</v>
      </c>
      <c r="F29" s="21"/>
      <c r="G29" s="65">
        <f>(E29/$AN29)</f>
        <v>89.527678571428567</v>
      </c>
      <c r="H29" s="21"/>
      <c r="I29" s="65">
        <f>IF($G$60,G29/$G$60*100,0)</f>
        <v>164.37352213922154</v>
      </c>
      <c r="J29" s="21"/>
      <c r="K29" s="278">
        <v>0</v>
      </c>
      <c r="L29" s="21"/>
      <c r="M29" s="278">
        <v>0</v>
      </c>
      <c r="N29" s="21"/>
      <c r="O29" s="278">
        <v>0</v>
      </c>
      <c r="P29" s="21"/>
      <c r="Q29" s="65">
        <f>(O29/$AN29)</f>
        <v>0</v>
      </c>
      <c r="R29" s="21"/>
      <c r="S29" s="65">
        <f>IF($Q$60,Q29/$Q$60*100,0)</f>
        <v>0</v>
      </c>
      <c r="T29" s="21"/>
      <c r="U29" s="69">
        <f>(E29+O29)</f>
        <v>601626</v>
      </c>
      <c r="V29" s="21"/>
      <c r="W29" s="21"/>
      <c r="X29" s="278">
        <v>0</v>
      </c>
      <c r="Y29" s="21"/>
      <c r="Z29" s="70">
        <f>IF($U29,X29/$U29*100,0)</f>
        <v>0</v>
      </c>
      <c r="AA29" s="21"/>
      <c r="AB29" s="278">
        <v>0</v>
      </c>
      <c r="AC29" s="21"/>
      <c r="AD29" s="70">
        <f>IF($U29,AB29/$U29*100,0)</f>
        <v>0</v>
      </c>
      <c r="AE29" s="21"/>
      <c r="AF29" s="278">
        <v>0</v>
      </c>
      <c r="AG29" s="21"/>
      <c r="AH29" s="70">
        <f>IF($U29,AF29/$U29*100,0)</f>
        <v>0</v>
      </c>
      <c r="AI29" s="21"/>
      <c r="AJ29" s="278">
        <v>2368</v>
      </c>
      <c r="AK29" s="21"/>
      <c r="AL29" s="10">
        <v>14</v>
      </c>
      <c r="AM29" s="21"/>
      <c r="AN29" s="96">
        <v>6720</v>
      </c>
      <c r="AO29" s="21"/>
      <c r="AP29" s="96">
        <f>IF(E29,AN29,0)</f>
        <v>6720</v>
      </c>
      <c r="AQ29" s="21"/>
      <c r="AR29" s="96">
        <f>IF(O29,AN29,0)</f>
        <v>0</v>
      </c>
    </row>
    <row r="30" spans="1:44" ht="8.85" customHeight="1" x14ac:dyDescent="0.3">
      <c r="A30" s="10">
        <v>15</v>
      </c>
      <c r="B30" s="21"/>
      <c r="C30" s="10" t="s">
        <v>99</v>
      </c>
      <c r="D30" s="21"/>
      <c r="E30" s="278">
        <v>3811908</v>
      </c>
      <c r="F30" s="21"/>
      <c r="G30" s="65">
        <f>(E30/$AN30)</f>
        <v>27.794120220491731</v>
      </c>
      <c r="H30" s="21"/>
      <c r="I30" s="65">
        <f>IF($G$60,G30/$G$60*100,0)</f>
        <v>51.030223371179751</v>
      </c>
      <c r="J30" s="21"/>
      <c r="K30" s="278">
        <v>1010888</v>
      </c>
      <c r="L30" s="21"/>
      <c r="M30" s="278">
        <v>2055364</v>
      </c>
      <c r="N30" s="21"/>
      <c r="O30" s="278">
        <v>4689636</v>
      </c>
      <c r="P30" s="21"/>
      <c r="Q30" s="65">
        <f>(O30/$AN30)</f>
        <v>34.193980225741534</v>
      </c>
      <c r="R30" s="21"/>
      <c r="S30" s="65">
        <f>IF($Q$60,Q30/$Q$60*100,0)</f>
        <v>123.22524352404749</v>
      </c>
      <c r="T30" s="21"/>
      <c r="U30" s="69">
        <f>(E30+O30)</f>
        <v>8501544</v>
      </c>
      <c r="V30" s="21"/>
      <c r="W30" s="21"/>
      <c r="X30" s="278">
        <v>3428639</v>
      </c>
      <c r="Y30" s="21"/>
      <c r="Z30" s="70">
        <f>IF($U30,X30/$U30*100,0)</f>
        <v>40.329603657876731</v>
      </c>
      <c r="AA30" s="21"/>
      <c r="AB30" s="278">
        <v>504732</v>
      </c>
      <c r="AC30" s="21"/>
      <c r="AD30" s="70">
        <f>IF($U30,AB30/$U30*100,0)</f>
        <v>5.9369451007958078</v>
      </c>
      <c r="AE30" s="21"/>
      <c r="AF30" s="278">
        <v>0</v>
      </c>
      <c r="AG30" s="21"/>
      <c r="AH30" s="70">
        <f>IF($U30,AF30/$U30*100,0)</f>
        <v>0</v>
      </c>
      <c r="AI30" s="21"/>
      <c r="AJ30" s="278">
        <v>373930</v>
      </c>
      <c r="AK30" s="21"/>
      <c r="AL30" s="10">
        <v>15</v>
      </c>
      <c r="AM30" s="21"/>
      <c r="AN30" s="96">
        <v>137148</v>
      </c>
      <c r="AO30" s="21"/>
      <c r="AP30" s="96">
        <f>IF(E30,AN30,0)</f>
        <v>137148</v>
      </c>
      <c r="AQ30" s="21"/>
      <c r="AR30" s="96">
        <f>IF(O30,AN30,0)</f>
        <v>137148</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9"/>
      <c r="AM31" s="21"/>
      <c r="AN31" s="27"/>
      <c r="AO31" s="21"/>
      <c r="AP31" s="21"/>
      <c r="AQ31" s="21"/>
      <c r="AR31" s="21"/>
    </row>
    <row r="32" spans="1:44" ht="8.85" customHeight="1" x14ac:dyDescent="0.3">
      <c r="A32" s="10">
        <v>16</v>
      </c>
      <c r="B32" s="21"/>
      <c r="C32" s="10" t="s">
        <v>100</v>
      </c>
      <c r="D32" s="21"/>
      <c r="E32" s="278">
        <v>2124324</v>
      </c>
      <c r="F32" s="21"/>
      <c r="G32" s="65">
        <f>(E32/$AN32)</f>
        <v>38.757963875205256</v>
      </c>
      <c r="H32" s="21"/>
      <c r="I32" s="65">
        <f>IF($G$60,G32/$G$60*100,0)</f>
        <v>71.159926569852345</v>
      </c>
      <c r="J32" s="21"/>
      <c r="K32" s="278">
        <v>422056</v>
      </c>
      <c r="L32" s="21"/>
      <c r="M32" s="278">
        <v>875343</v>
      </c>
      <c r="N32" s="21"/>
      <c r="O32" s="278">
        <v>644536</v>
      </c>
      <c r="P32" s="21"/>
      <c r="Q32" s="65">
        <f>(O32/$AN32)</f>
        <v>11.7594599525634</v>
      </c>
      <c r="R32" s="21"/>
      <c r="S32" s="65">
        <f>IF($Q$60,Q32/$Q$60*100,0)</f>
        <v>42.377702355780208</v>
      </c>
      <c r="T32" s="21"/>
      <c r="U32" s="69">
        <f>(E32+O32)</f>
        <v>2768860</v>
      </c>
      <c r="V32" s="21"/>
      <c r="W32" s="21"/>
      <c r="X32" s="278">
        <v>0</v>
      </c>
      <c r="Y32" s="21"/>
      <c r="Z32" s="70">
        <f>IF($U32,X32/$U32*100,0)</f>
        <v>0</v>
      </c>
      <c r="AA32" s="21"/>
      <c r="AB32" s="278">
        <v>0</v>
      </c>
      <c r="AC32" s="21"/>
      <c r="AD32" s="70">
        <f>IF($U32,AB32/$U32*100,0)</f>
        <v>0</v>
      </c>
      <c r="AE32" s="21"/>
      <c r="AF32" s="278">
        <v>0</v>
      </c>
      <c r="AG32" s="21"/>
      <c r="AH32" s="70">
        <f>IF($U32,AF32/$U32*100,0)</f>
        <v>0</v>
      </c>
      <c r="AI32" s="21"/>
      <c r="AJ32" s="278">
        <v>0</v>
      </c>
      <c r="AK32" s="21"/>
      <c r="AL32" s="10">
        <v>16</v>
      </c>
      <c r="AM32" s="21"/>
      <c r="AN32" s="96">
        <v>54810</v>
      </c>
      <c r="AO32" s="21"/>
      <c r="AP32" s="96">
        <f>IF(E32,AN32,0)</f>
        <v>54810</v>
      </c>
      <c r="AQ32" s="21"/>
      <c r="AR32" s="96">
        <f>IF(O32,AN32,0)</f>
        <v>54810</v>
      </c>
    </row>
    <row r="33" spans="1:44" ht="8.85" customHeight="1" x14ac:dyDescent="0.3">
      <c r="A33" s="10">
        <v>17</v>
      </c>
      <c r="B33" s="21"/>
      <c r="C33" s="10" t="s">
        <v>101</v>
      </c>
      <c r="D33" s="21"/>
      <c r="E33" s="278">
        <v>0</v>
      </c>
      <c r="F33" s="21"/>
      <c r="G33" s="65">
        <v>0</v>
      </c>
      <c r="H33" s="21"/>
      <c r="I33" s="65">
        <f>IF($G$60,G33/$G$60*100,0)</f>
        <v>0</v>
      </c>
      <c r="J33" s="21"/>
      <c r="K33" s="278">
        <v>0</v>
      </c>
      <c r="L33" s="21"/>
      <c r="M33" s="278">
        <v>0</v>
      </c>
      <c r="N33" s="21"/>
      <c r="O33" s="278">
        <v>0</v>
      </c>
      <c r="P33" s="21"/>
      <c r="Q33" s="65">
        <v>0</v>
      </c>
      <c r="R33" s="21"/>
      <c r="S33" s="65">
        <f>IF($Q$60,Q33/$Q$60*100,0)</f>
        <v>0</v>
      </c>
      <c r="T33" s="21"/>
      <c r="U33" s="69">
        <f>(E33+O33)</f>
        <v>0</v>
      </c>
      <c r="V33" s="21"/>
      <c r="W33" s="21"/>
      <c r="X33" s="278">
        <v>0</v>
      </c>
      <c r="Y33" s="21"/>
      <c r="Z33" s="70">
        <f>IF($U33,X33/$U33*100,0)</f>
        <v>0</v>
      </c>
      <c r="AA33" s="21"/>
      <c r="AB33" s="278">
        <v>0</v>
      </c>
      <c r="AC33" s="21"/>
      <c r="AD33" s="70">
        <f>IF($U33,AB33/$U33*100,0)</f>
        <v>0</v>
      </c>
      <c r="AE33" s="21"/>
      <c r="AF33" s="278">
        <v>0</v>
      </c>
      <c r="AG33" s="21"/>
      <c r="AH33" s="70">
        <f>IF($U33,AF33/$U33*100,0)</f>
        <v>0</v>
      </c>
      <c r="AI33" s="21"/>
      <c r="AJ33" s="278">
        <v>0</v>
      </c>
      <c r="AK33" s="21"/>
      <c r="AL33" s="10">
        <v>17</v>
      </c>
      <c r="AM33" s="21"/>
      <c r="AN33" s="96">
        <v>0</v>
      </c>
      <c r="AO33" s="21"/>
      <c r="AP33" s="96">
        <f>IF(E33,AN33,0)</f>
        <v>0</v>
      </c>
      <c r="AQ33" s="21"/>
      <c r="AR33" s="96">
        <f>IF(O33,AN33,0)</f>
        <v>0</v>
      </c>
    </row>
    <row r="34" spans="1:44" ht="8.85" customHeight="1" x14ac:dyDescent="0.3">
      <c r="A34" s="10">
        <v>18</v>
      </c>
      <c r="B34" s="21"/>
      <c r="C34" s="10" t="s">
        <v>102</v>
      </c>
      <c r="D34" s="21"/>
      <c r="E34" s="278">
        <v>328851</v>
      </c>
      <c r="F34" s="21"/>
      <c r="G34" s="65">
        <f>(E34/$AN34)</f>
        <v>43.969915764139593</v>
      </c>
      <c r="H34" s="21"/>
      <c r="I34" s="65">
        <f>IF($G$60,G34/$G$60*100,0)</f>
        <v>80.729111238488557</v>
      </c>
      <c r="J34" s="21"/>
      <c r="K34" s="278">
        <v>0</v>
      </c>
      <c r="L34" s="21"/>
      <c r="M34" s="278">
        <v>0</v>
      </c>
      <c r="N34" s="21"/>
      <c r="O34" s="278">
        <v>0</v>
      </c>
      <c r="P34" s="21"/>
      <c r="Q34" s="65">
        <f>(O34/$AN34)</f>
        <v>0</v>
      </c>
      <c r="R34" s="21"/>
      <c r="S34" s="65">
        <f>IF($Q$60,Q34/$Q$60*100,0)</f>
        <v>0</v>
      </c>
      <c r="T34" s="21"/>
      <c r="U34" s="69">
        <f>(E34+O34)</f>
        <v>328851</v>
      </c>
      <c r="V34" s="21"/>
      <c r="W34" s="21"/>
      <c r="X34" s="278">
        <v>0</v>
      </c>
      <c r="Y34" s="21"/>
      <c r="Z34" s="70">
        <f>IF($U34,X34/$U34*100,0)</f>
        <v>0</v>
      </c>
      <c r="AA34" s="21"/>
      <c r="AB34" s="278">
        <v>0</v>
      </c>
      <c r="AC34" s="21"/>
      <c r="AD34" s="70">
        <f>IF($U34,AB34/$U34*100,0)</f>
        <v>0</v>
      </c>
      <c r="AE34" s="21"/>
      <c r="AF34" s="278">
        <v>0</v>
      </c>
      <c r="AG34" s="21"/>
      <c r="AH34" s="70">
        <f>IF($U34,AF34/$U34*100,0)</f>
        <v>0</v>
      </c>
      <c r="AI34" s="21"/>
      <c r="AJ34" s="278">
        <v>0</v>
      </c>
      <c r="AK34" s="21"/>
      <c r="AL34" s="10">
        <v>18</v>
      </c>
      <c r="AM34" s="21"/>
      <c r="AN34" s="96">
        <v>7479</v>
      </c>
      <c r="AO34" s="21"/>
      <c r="AP34" s="96">
        <f>IF(E34,AN34,0)</f>
        <v>7479</v>
      </c>
      <c r="AQ34" s="21"/>
      <c r="AR34" s="96">
        <f>IF(O34,AN34,0)</f>
        <v>0</v>
      </c>
    </row>
    <row r="35" spans="1:44" ht="8.85" customHeight="1" x14ac:dyDescent="0.3">
      <c r="A35" s="10">
        <v>19</v>
      </c>
      <c r="B35" s="21"/>
      <c r="C35" s="10" t="s">
        <v>103</v>
      </c>
      <c r="D35" s="21"/>
      <c r="E35" s="278">
        <v>4259642</v>
      </c>
      <c r="F35" s="21"/>
      <c r="G35" s="65">
        <f>(E35/$AN35)</f>
        <v>52.983916910255616</v>
      </c>
      <c r="H35" s="21"/>
      <c r="I35" s="65">
        <f>IF($G$60,G35/$G$60*100,0)</f>
        <v>97.278888252665723</v>
      </c>
      <c r="J35" s="21"/>
      <c r="K35" s="278">
        <v>1039872</v>
      </c>
      <c r="L35" s="21"/>
      <c r="M35" s="278">
        <v>2423733</v>
      </c>
      <c r="N35" s="21"/>
      <c r="O35" s="278">
        <v>2428270</v>
      </c>
      <c r="P35" s="21"/>
      <c r="Q35" s="65">
        <f>(O35/$AN35)</f>
        <v>30.204241557310777</v>
      </c>
      <c r="R35" s="21"/>
      <c r="S35" s="65">
        <f>IF($Q$60,Q35/$Q$60*100,0)</f>
        <v>108.84737596464062</v>
      </c>
      <c r="T35" s="21"/>
      <c r="U35" s="69">
        <f>(E35+O35)</f>
        <v>6687912</v>
      </c>
      <c r="V35" s="21"/>
      <c r="W35" s="21"/>
      <c r="X35" s="278">
        <v>3537017</v>
      </c>
      <c r="Y35" s="21"/>
      <c r="Z35" s="70">
        <f>IF($U35,X35/$U35*100,0)</f>
        <v>52.886715614679133</v>
      </c>
      <c r="AA35" s="21"/>
      <c r="AB35" s="278">
        <v>342059</v>
      </c>
      <c r="AC35" s="21"/>
      <c r="AD35" s="70">
        <f>IF($U35,AB35/$U35*100,0)</f>
        <v>5.1145858378519335</v>
      </c>
      <c r="AE35" s="21"/>
      <c r="AF35" s="278">
        <v>78200</v>
      </c>
      <c r="AG35" s="21"/>
      <c r="AH35" s="70">
        <f>IF($U35,AF35/$U35*100,0)</f>
        <v>1.1692737583867729</v>
      </c>
      <c r="AI35" s="21"/>
      <c r="AJ35" s="278">
        <v>228099</v>
      </c>
      <c r="AK35" s="21"/>
      <c r="AL35" s="10">
        <v>19</v>
      </c>
      <c r="AM35" s="21"/>
      <c r="AN35" s="96">
        <v>80395</v>
      </c>
      <c r="AO35" s="21"/>
      <c r="AP35" s="96">
        <f>IF(E35,AN35,0)</f>
        <v>80395</v>
      </c>
      <c r="AQ35" s="21"/>
      <c r="AR35" s="96">
        <f>IF(O35,AN35,0)</f>
        <v>80395</v>
      </c>
    </row>
    <row r="36" spans="1:44" ht="8.85" customHeight="1" x14ac:dyDescent="0.3">
      <c r="A36" s="10">
        <v>20</v>
      </c>
      <c r="B36" s="21"/>
      <c r="C36" s="10" t="s">
        <v>104</v>
      </c>
      <c r="D36" s="21"/>
      <c r="E36" s="278">
        <v>1417908</v>
      </c>
      <c r="F36" s="21"/>
      <c r="G36" s="65">
        <f>(E36/$AN36)</f>
        <v>33.150378752454877</v>
      </c>
      <c r="H36" s="21"/>
      <c r="I36" s="65">
        <f>IF($G$60,G36/$G$60*100,0)</f>
        <v>60.864356171625367</v>
      </c>
      <c r="J36" s="21"/>
      <c r="K36" s="278">
        <v>614628</v>
      </c>
      <c r="L36" s="21"/>
      <c r="M36" s="278">
        <v>803280</v>
      </c>
      <c r="N36" s="21"/>
      <c r="O36" s="278">
        <v>331694</v>
      </c>
      <c r="P36" s="21"/>
      <c r="Q36" s="65">
        <f>(O36/$AN36)</f>
        <v>7.7549331338258671</v>
      </c>
      <c r="R36" s="21"/>
      <c r="S36" s="65">
        <f>IF($Q$60,Q36/$Q$60*100,0)</f>
        <v>27.946542567425663</v>
      </c>
      <c r="T36" s="21"/>
      <c r="U36" s="69">
        <f>(E36+O36)</f>
        <v>1749602</v>
      </c>
      <c r="V36" s="21"/>
      <c r="W36" s="21"/>
      <c r="X36" s="278">
        <v>0</v>
      </c>
      <c r="Y36" s="21"/>
      <c r="Z36" s="70">
        <f>IF($U36,X36/$U36*100,0)</f>
        <v>0</v>
      </c>
      <c r="AA36" s="21"/>
      <c r="AB36" s="278">
        <v>0</v>
      </c>
      <c r="AC36" s="21"/>
      <c r="AD36" s="70">
        <f>IF($U36,AB36/$U36*100,0)</f>
        <v>0</v>
      </c>
      <c r="AE36" s="21"/>
      <c r="AF36" s="278">
        <v>0</v>
      </c>
      <c r="AG36" s="21"/>
      <c r="AH36" s="70">
        <f>IF($U36,AF36/$U36*100,0)</f>
        <v>0</v>
      </c>
      <c r="AI36" s="21"/>
      <c r="AJ36" s="278">
        <v>0</v>
      </c>
      <c r="AK36" s="21"/>
      <c r="AL36" s="10">
        <v>20</v>
      </c>
      <c r="AM36" s="21"/>
      <c r="AN36" s="96">
        <v>42772</v>
      </c>
      <c r="AO36" s="21"/>
      <c r="AP36" s="96">
        <f>IF(E36,AN36,0)</f>
        <v>42772</v>
      </c>
      <c r="AQ36" s="21"/>
      <c r="AR36" s="96">
        <f>IF(O36,AN36,0)</f>
        <v>42772</v>
      </c>
    </row>
    <row r="37" spans="1:44" ht="8.85" customHeight="1" x14ac:dyDescent="0.3">
      <c r="A37" s="29"/>
      <c r="B37" s="21"/>
      <c r="D37" s="21"/>
      <c r="E37" s="27"/>
      <c r="F37" s="21"/>
      <c r="G37" s="21"/>
      <c r="H37" s="21"/>
      <c r="I37" s="21"/>
      <c r="J37" s="21"/>
      <c r="K37" s="27"/>
      <c r="L37" s="21"/>
      <c r="M37" s="27"/>
      <c r="N37" s="21"/>
      <c r="O37" s="27"/>
      <c r="P37" s="21"/>
      <c r="Q37" s="21"/>
      <c r="R37" s="21"/>
      <c r="S37" s="21"/>
      <c r="T37" s="21"/>
      <c r="U37" s="27"/>
      <c r="V37" s="21"/>
      <c r="W37" s="21"/>
      <c r="X37" s="27"/>
      <c r="Y37" s="21"/>
      <c r="Z37" s="21"/>
      <c r="AA37" s="21"/>
      <c r="AB37" s="27"/>
      <c r="AC37" s="21"/>
      <c r="AD37" s="21"/>
      <c r="AE37" s="21"/>
      <c r="AF37" s="27"/>
      <c r="AG37" s="21"/>
      <c r="AH37" s="21"/>
      <c r="AI37" s="21"/>
      <c r="AJ37" s="27"/>
      <c r="AK37" s="21"/>
      <c r="AL37" s="29"/>
      <c r="AM37" s="21"/>
      <c r="AN37" s="27"/>
      <c r="AO37" s="21"/>
      <c r="AP37" s="21"/>
      <c r="AQ37" s="21"/>
      <c r="AR37" s="21"/>
    </row>
    <row r="38" spans="1:44" ht="8.85" customHeight="1" x14ac:dyDescent="0.3">
      <c r="A38" s="10">
        <v>21</v>
      </c>
      <c r="B38" s="21"/>
      <c r="C38" s="10" t="s">
        <v>105</v>
      </c>
      <c r="D38" s="21"/>
      <c r="E38" s="278">
        <v>267397</v>
      </c>
      <c r="F38" s="21"/>
      <c r="G38" s="65">
        <f>(E38/$AN38)</f>
        <v>15.529182879377432</v>
      </c>
      <c r="H38" s="21"/>
      <c r="I38" s="65">
        <f>IF($G$60,G38/$G$60*100,0)</f>
        <v>28.511701929038807</v>
      </c>
      <c r="J38" s="21"/>
      <c r="K38" s="278">
        <v>0</v>
      </c>
      <c r="L38" s="21"/>
      <c r="M38" s="278">
        <v>0</v>
      </c>
      <c r="N38" s="21"/>
      <c r="O38" s="278">
        <v>0</v>
      </c>
      <c r="P38" s="21"/>
      <c r="Q38" s="65">
        <f>(O38/$AN38)</f>
        <v>0</v>
      </c>
      <c r="R38" s="21"/>
      <c r="S38" s="65">
        <f>IF($Q$60,Q38/$Q$60*100,0)</f>
        <v>0</v>
      </c>
      <c r="T38" s="21"/>
      <c r="U38" s="69">
        <f>(E38+O38)</f>
        <v>267397</v>
      </c>
      <c r="V38" s="21"/>
      <c r="W38" s="21"/>
      <c r="X38" s="278">
        <v>0</v>
      </c>
      <c r="Y38" s="21"/>
      <c r="Z38" s="70">
        <f>IF($U38,X38/$U38*100,0)</f>
        <v>0</v>
      </c>
      <c r="AA38" s="21"/>
      <c r="AB38" s="278">
        <v>0</v>
      </c>
      <c r="AC38" s="21"/>
      <c r="AD38" s="70">
        <f>IF($U38,AB38/$U38*100,0)</f>
        <v>0</v>
      </c>
      <c r="AE38" s="21"/>
      <c r="AF38" s="278">
        <v>0</v>
      </c>
      <c r="AG38" s="21"/>
      <c r="AH38" s="70">
        <f>IF($U38,AF38/$U38*100,0)</f>
        <v>0</v>
      </c>
      <c r="AI38" s="21"/>
      <c r="AJ38" s="278">
        <v>377</v>
      </c>
      <c r="AK38" s="21"/>
      <c r="AL38" s="10">
        <v>21</v>
      </c>
      <c r="AM38" s="21"/>
      <c r="AN38" s="96">
        <v>17219</v>
      </c>
      <c r="AO38" s="21"/>
      <c r="AP38" s="96">
        <f>IF(E38,AN38,0)</f>
        <v>17219</v>
      </c>
      <c r="AQ38" s="21"/>
      <c r="AR38" s="96">
        <f>IF(O38,AN38,0)</f>
        <v>0</v>
      </c>
    </row>
    <row r="39" spans="1:44" ht="8.85" customHeight="1" x14ac:dyDescent="0.3">
      <c r="A39" s="10">
        <v>22</v>
      </c>
      <c r="B39" s="21"/>
      <c r="C39" s="10" t="s">
        <v>106</v>
      </c>
      <c r="D39" s="21"/>
      <c r="E39" s="278">
        <v>1700464</v>
      </c>
      <c r="F39" s="21"/>
      <c r="G39" s="65">
        <f>(E39/$AN39)</f>
        <v>126.10040786058583</v>
      </c>
      <c r="H39" s="21"/>
      <c r="I39" s="65">
        <f>IF($G$60,G39/$G$60*100,0)</f>
        <v>231.52134081863446</v>
      </c>
      <c r="J39" s="21"/>
      <c r="K39" s="278">
        <v>468130</v>
      </c>
      <c r="L39" s="21"/>
      <c r="M39" s="278">
        <v>1144381</v>
      </c>
      <c r="N39" s="21"/>
      <c r="O39" s="278">
        <v>864654</v>
      </c>
      <c r="P39" s="21"/>
      <c r="Q39" s="65">
        <f>(O39/$AN39)</f>
        <v>64.119688542825358</v>
      </c>
      <c r="R39" s="21"/>
      <c r="S39" s="65">
        <f>IF($Q$60,Q39/$Q$60*100,0)</f>
        <v>231.06886601717295</v>
      </c>
      <c r="T39" s="21"/>
      <c r="U39" s="69">
        <f>(E39+O39)</f>
        <v>2565118</v>
      </c>
      <c r="V39" s="21"/>
      <c r="W39" s="21"/>
      <c r="X39" s="278">
        <v>1271982</v>
      </c>
      <c r="Y39" s="21"/>
      <c r="Z39" s="70">
        <f>IF($U39,X39/$U39*100,0)</f>
        <v>49.58766029477006</v>
      </c>
      <c r="AA39" s="21"/>
      <c r="AB39" s="278">
        <v>70810</v>
      </c>
      <c r="AC39" s="21"/>
      <c r="AD39" s="70">
        <f>IF($U39,AB39/$U39*100,0)</f>
        <v>2.7604967880619919</v>
      </c>
      <c r="AE39" s="21"/>
      <c r="AF39" s="278">
        <v>0</v>
      </c>
      <c r="AG39" s="21"/>
      <c r="AH39" s="70">
        <f>IF($U39,AF39/$U39*100,0)</f>
        <v>0</v>
      </c>
      <c r="AI39" s="21"/>
      <c r="AJ39" s="278">
        <v>37371</v>
      </c>
      <c r="AK39" s="21"/>
      <c r="AL39" s="10">
        <v>22</v>
      </c>
      <c r="AM39" s="21"/>
      <c r="AN39" s="96">
        <v>13485</v>
      </c>
      <c r="AO39" s="21"/>
      <c r="AP39" s="96">
        <f>IF(E39,AN39,0)</f>
        <v>13485</v>
      </c>
      <c r="AQ39" s="21"/>
      <c r="AR39" s="96">
        <f>IF(O39,AN39,0)</f>
        <v>13485</v>
      </c>
    </row>
    <row r="40" spans="1:44" ht="8.85" customHeight="1" x14ac:dyDescent="0.3">
      <c r="A40" s="10">
        <v>23</v>
      </c>
      <c r="B40" s="21"/>
      <c r="C40" s="10" t="s">
        <v>107</v>
      </c>
      <c r="D40" s="21"/>
      <c r="E40" s="278">
        <v>6584238</v>
      </c>
      <c r="F40" s="21"/>
      <c r="G40" s="65">
        <f>(E40/$AN40)</f>
        <v>35.352182853952009</v>
      </c>
      <c r="H40" s="21"/>
      <c r="I40" s="65">
        <f>IF($G$60,G40/$G$60*100,0)</f>
        <v>64.906885822775834</v>
      </c>
      <c r="J40" s="21"/>
      <c r="K40" s="278">
        <v>2121574</v>
      </c>
      <c r="L40" s="21"/>
      <c r="M40" s="278">
        <v>2929892</v>
      </c>
      <c r="N40" s="21"/>
      <c r="O40" s="278">
        <v>6125252</v>
      </c>
      <c r="P40" s="21"/>
      <c r="Q40" s="65">
        <f>(O40/$AN40)</f>
        <v>32.887788796598066</v>
      </c>
      <c r="R40" s="21"/>
      <c r="S40" s="65">
        <f>IF($Q$60,Q40/$Q$60*100,0)</f>
        <v>118.51810630624978</v>
      </c>
      <c r="T40" s="21"/>
      <c r="U40" s="69">
        <f>(E40+O40)</f>
        <v>12709490</v>
      </c>
      <c r="V40" s="21"/>
      <c r="W40" s="21"/>
      <c r="X40" s="278">
        <v>3764604</v>
      </c>
      <c r="Y40" s="21"/>
      <c r="Z40" s="70">
        <f>IF($U40,X40/$U40*100,0)</f>
        <v>29.620417499049921</v>
      </c>
      <c r="AA40" s="21"/>
      <c r="AB40" s="278">
        <v>316090</v>
      </c>
      <c r="AC40" s="21"/>
      <c r="AD40" s="70">
        <f>IF($U40,AB40/$U40*100,0)</f>
        <v>2.4870392124310259</v>
      </c>
      <c r="AE40" s="21"/>
      <c r="AF40" s="278">
        <v>0</v>
      </c>
      <c r="AG40" s="21"/>
      <c r="AH40" s="70">
        <f>IF($U40,AF40/$U40*100,0)</f>
        <v>0</v>
      </c>
      <c r="AI40" s="21"/>
      <c r="AJ40" s="278">
        <v>1127376</v>
      </c>
      <c r="AK40" s="21"/>
      <c r="AL40" s="10">
        <v>23</v>
      </c>
      <c r="AM40" s="21"/>
      <c r="AN40" s="96">
        <v>186247</v>
      </c>
      <c r="AO40" s="21"/>
      <c r="AP40" s="96">
        <f>IF(E40,AN40,0)</f>
        <v>186247</v>
      </c>
      <c r="AQ40" s="21"/>
      <c r="AR40" s="96">
        <f>IF(O40,AN40,0)</f>
        <v>186247</v>
      </c>
    </row>
    <row r="41" spans="1:44" ht="8.85" customHeight="1" x14ac:dyDescent="0.3">
      <c r="A41" s="10">
        <v>24</v>
      </c>
      <c r="B41" s="21"/>
      <c r="C41" s="10" t="s">
        <v>108</v>
      </c>
      <c r="D41" s="21"/>
      <c r="E41" s="278">
        <v>9579519</v>
      </c>
      <c r="F41" s="21"/>
      <c r="G41" s="65">
        <f>(E41/$AN41)</f>
        <v>40.249234259784458</v>
      </c>
      <c r="H41" s="21"/>
      <c r="I41" s="65">
        <f>IF($G$60,G41/$G$60*100,0)</f>
        <v>73.897910727228037</v>
      </c>
      <c r="J41" s="21"/>
      <c r="K41" s="278">
        <v>2624555</v>
      </c>
      <c r="L41" s="21"/>
      <c r="M41" s="278">
        <v>4494198</v>
      </c>
      <c r="N41" s="21"/>
      <c r="O41" s="278">
        <v>7170182</v>
      </c>
      <c r="P41" s="21"/>
      <c r="Q41" s="65">
        <f>(O41/$AN41)</f>
        <v>30.126182223062539</v>
      </c>
      <c r="R41" s="21"/>
      <c r="S41" s="65">
        <f>IF($Q$60,Q41/$Q$60*100,0)</f>
        <v>108.56607263555867</v>
      </c>
      <c r="T41" s="21"/>
      <c r="U41" s="69">
        <f>(E41+O41)</f>
        <v>16749701</v>
      </c>
      <c r="V41" s="21"/>
      <c r="W41" s="21"/>
      <c r="X41" s="278">
        <v>9814827</v>
      </c>
      <c r="Y41" s="21"/>
      <c r="Z41" s="70">
        <f>IF($U41,X41/$U41*100,0)</f>
        <v>58.597028090232769</v>
      </c>
      <c r="AA41" s="21"/>
      <c r="AB41" s="278">
        <v>1083713</v>
      </c>
      <c r="AC41" s="21"/>
      <c r="AD41" s="70">
        <f>IF($U41,AB41/$U41*100,0)</f>
        <v>6.470043853320127</v>
      </c>
      <c r="AE41" s="21"/>
      <c r="AF41" s="278">
        <v>74070</v>
      </c>
      <c r="AG41" s="21"/>
      <c r="AH41" s="70">
        <f>IF($U41,AF41/$U41*100,0)</f>
        <v>0.44221684912465009</v>
      </c>
      <c r="AI41" s="21"/>
      <c r="AJ41" s="278">
        <v>607234</v>
      </c>
      <c r="AK41" s="21"/>
      <c r="AL41" s="10">
        <v>24</v>
      </c>
      <c r="AM41" s="21"/>
      <c r="AN41" s="96">
        <v>238005</v>
      </c>
      <c r="AO41" s="21"/>
      <c r="AP41" s="96">
        <f>IF(E41,AN41,0)</f>
        <v>238005</v>
      </c>
      <c r="AQ41" s="21"/>
      <c r="AR41" s="96">
        <f>IF(O41,AN41,0)</f>
        <v>238005</v>
      </c>
    </row>
    <row r="42" spans="1:44" ht="8.85" customHeight="1" x14ac:dyDescent="0.3">
      <c r="A42" s="10">
        <v>25</v>
      </c>
      <c r="B42" s="21"/>
      <c r="C42" s="10" t="s">
        <v>109</v>
      </c>
      <c r="D42" s="21"/>
      <c r="E42" s="278">
        <v>411066</v>
      </c>
      <c r="F42" s="21"/>
      <c r="G42" s="65">
        <f>(E42/$AN42)</f>
        <v>111.49064279902359</v>
      </c>
      <c r="H42" s="21"/>
      <c r="I42" s="65">
        <f>IF($G$60,G42/$G$60*100,0)</f>
        <v>204.69769723583394</v>
      </c>
      <c r="J42" s="21"/>
      <c r="K42" s="278">
        <v>40886</v>
      </c>
      <c r="L42" s="21"/>
      <c r="M42" s="278">
        <v>278319</v>
      </c>
      <c r="N42" s="21"/>
      <c r="O42" s="278">
        <v>43860</v>
      </c>
      <c r="P42" s="21"/>
      <c r="Q42" s="65">
        <f>(O42/$AN42)</f>
        <v>11.895850284784377</v>
      </c>
      <c r="R42" s="21"/>
      <c r="S42" s="65">
        <f>IF($Q$60,Q42/$Q$60*100,0)</f>
        <v>42.869213779466513</v>
      </c>
      <c r="T42" s="21"/>
      <c r="U42" s="69">
        <f>(E42+O42)</f>
        <v>454926</v>
      </c>
      <c r="V42" s="21"/>
      <c r="W42" s="21"/>
      <c r="X42" s="278">
        <v>158694</v>
      </c>
      <c r="Y42" s="21"/>
      <c r="Z42" s="70">
        <f>IF($U42,X42/$U42*100,0)</f>
        <v>34.883475554265971</v>
      </c>
      <c r="AA42" s="21"/>
      <c r="AB42" s="278">
        <v>0</v>
      </c>
      <c r="AC42" s="21"/>
      <c r="AD42" s="70">
        <f>IF($U42,AB42/$U42*100,0)</f>
        <v>0</v>
      </c>
      <c r="AE42" s="21"/>
      <c r="AF42" s="278">
        <v>0</v>
      </c>
      <c r="AG42" s="21"/>
      <c r="AH42" s="70">
        <f>IF($U42,AF42/$U42*100,0)</f>
        <v>0</v>
      </c>
      <c r="AI42" s="21"/>
      <c r="AJ42" s="278">
        <v>702</v>
      </c>
      <c r="AK42" s="21"/>
      <c r="AL42" s="10">
        <v>25</v>
      </c>
      <c r="AM42" s="21"/>
      <c r="AN42" s="96">
        <v>3687</v>
      </c>
      <c r="AO42" s="21"/>
      <c r="AP42" s="96">
        <f>IF(E42,AN42,0)</f>
        <v>3687</v>
      </c>
      <c r="AQ42" s="21"/>
      <c r="AR42" s="96">
        <f>IF(O42,AN42,0)</f>
        <v>3687</v>
      </c>
    </row>
    <row r="43" spans="1:44" ht="8.85" customHeight="1" x14ac:dyDescent="0.3">
      <c r="A43" s="29"/>
      <c r="B43" s="21"/>
      <c r="D43" s="21"/>
      <c r="E43" s="27"/>
      <c r="F43" s="21"/>
      <c r="G43" s="21"/>
      <c r="H43" s="21"/>
      <c r="I43" s="21"/>
      <c r="J43" s="21"/>
      <c r="K43" s="21"/>
      <c r="L43" s="21"/>
      <c r="M43" s="21"/>
      <c r="N43" s="21"/>
      <c r="O43" s="21"/>
      <c r="P43" s="21"/>
      <c r="Q43" s="21"/>
      <c r="R43" s="21"/>
      <c r="S43" s="21"/>
      <c r="T43" s="21"/>
      <c r="U43" s="27"/>
      <c r="V43" s="21"/>
      <c r="W43" s="21"/>
      <c r="X43" s="21"/>
      <c r="Y43" s="21"/>
      <c r="Z43" s="21"/>
      <c r="AA43" s="21"/>
      <c r="AB43" s="27"/>
      <c r="AC43" s="21"/>
      <c r="AD43" s="21"/>
      <c r="AE43" s="21"/>
      <c r="AF43" s="27"/>
      <c r="AG43" s="21"/>
      <c r="AH43" s="21"/>
      <c r="AI43" s="21"/>
      <c r="AJ43" s="27"/>
      <c r="AK43" s="21"/>
      <c r="AL43" s="29"/>
      <c r="AM43" s="21"/>
      <c r="AN43" s="27"/>
      <c r="AO43" s="21"/>
      <c r="AP43" s="21"/>
      <c r="AQ43" s="21"/>
      <c r="AR43" s="21"/>
    </row>
    <row r="44" spans="1:44" ht="8.85" customHeight="1" x14ac:dyDescent="0.3">
      <c r="A44" s="10">
        <v>26</v>
      </c>
      <c r="B44" s="21"/>
      <c r="C44" s="10" t="s">
        <v>110</v>
      </c>
      <c r="D44" s="21"/>
      <c r="E44" s="278">
        <v>0</v>
      </c>
      <c r="F44" s="21"/>
      <c r="G44" s="65">
        <v>0</v>
      </c>
      <c r="H44" s="21"/>
      <c r="I44" s="65">
        <f>IF($G$60,G44/$G$60*100,0)</f>
        <v>0</v>
      </c>
      <c r="J44" s="21"/>
      <c r="K44" s="278">
        <v>0</v>
      </c>
      <c r="L44" s="21"/>
      <c r="M44" s="278">
        <v>0</v>
      </c>
      <c r="N44" s="21"/>
      <c r="O44" s="278">
        <v>0</v>
      </c>
      <c r="P44" s="21"/>
      <c r="Q44" s="65">
        <v>0</v>
      </c>
      <c r="R44" s="21"/>
      <c r="S44" s="65">
        <f>IF($Q$60,Q44/$Q$60*100,0)</f>
        <v>0</v>
      </c>
      <c r="T44" s="21"/>
      <c r="U44" s="69">
        <f>(E44+O44)</f>
        <v>0</v>
      </c>
      <c r="V44" s="21"/>
      <c r="W44" s="21"/>
      <c r="X44" s="278">
        <v>0</v>
      </c>
      <c r="Y44" s="21"/>
      <c r="Z44" s="70">
        <f>IF($U44,X44/$U44*100,0)</f>
        <v>0</v>
      </c>
      <c r="AA44" s="21"/>
      <c r="AB44" s="278">
        <v>0</v>
      </c>
      <c r="AC44" s="21"/>
      <c r="AD44" s="70">
        <f>IF($U44,AB44/$U44*100,0)</f>
        <v>0</v>
      </c>
      <c r="AE44" s="21"/>
      <c r="AF44" s="278">
        <v>0</v>
      </c>
      <c r="AG44" s="21"/>
      <c r="AH44" s="70">
        <f>IF($U44,AF44/$U44*100,0)</f>
        <v>0</v>
      </c>
      <c r="AI44" s="21"/>
      <c r="AJ44" s="278">
        <v>0</v>
      </c>
      <c r="AK44" s="21"/>
      <c r="AL44" s="10">
        <v>26</v>
      </c>
      <c r="AM44" s="21"/>
      <c r="AN44" s="96">
        <v>0</v>
      </c>
      <c r="AO44" s="21"/>
      <c r="AP44" s="96">
        <f>IF(E44,AN44,0)</f>
        <v>0</v>
      </c>
      <c r="AQ44" s="21"/>
      <c r="AR44" s="96">
        <f>IF(O44,AN44,0)</f>
        <v>0</v>
      </c>
    </row>
    <row r="45" spans="1:44" ht="8.85" customHeight="1" x14ac:dyDescent="0.3">
      <c r="A45" s="10">
        <v>27</v>
      </c>
      <c r="B45" s="21"/>
      <c r="C45" s="10" t="s">
        <v>111</v>
      </c>
      <c r="D45" s="21"/>
      <c r="E45" s="278">
        <v>548290</v>
      </c>
      <c r="F45" s="21"/>
      <c r="G45" s="65">
        <f>(E45/$AN45)</f>
        <v>44.004012841091495</v>
      </c>
      <c r="H45" s="21"/>
      <c r="I45" s="65">
        <f>IF($G$60,G45/$G$60*100,0)</f>
        <v>80.791713740001697</v>
      </c>
      <c r="J45" s="21"/>
      <c r="K45" s="278">
        <v>0</v>
      </c>
      <c r="L45" s="21"/>
      <c r="M45" s="278">
        <v>0</v>
      </c>
      <c r="N45" s="21"/>
      <c r="O45" s="278">
        <v>0</v>
      </c>
      <c r="P45" s="21"/>
      <c r="Q45" s="65">
        <f>(O45/$AN45)</f>
        <v>0</v>
      </c>
      <c r="R45" s="21"/>
      <c r="S45" s="65">
        <f>IF($Q$60,Q45/$Q$60*100,0)</f>
        <v>0</v>
      </c>
      <c r="T45" s="21"/>
      <c r="U45" s="69">
        <f>(E45+O45)</f>
        <v>548290</v>
      </c>
      <c r="V45" s="21"/>
      <c r="W45" s="21"/>
      <c r="X45" s="278">
        <v>0</v>
      </c>
      <c r="Y45" s="21"/>
      <c r="Z45" s="70">
        <f>IF($U45,X45/$U45*100,0)</f>
        <v>0</v>
      </c>
      <c r="AA45" s="21"/>
      <c r="AB45" s="278">
        <v>0</v>
      </c>
      <c r="AC45" s="21"/>
      <c r="AD45" s="70">
        <f>IF($U45,AB45/$U45*100,0)</f>
        <v>0</v>
      </c>
      <c r="AE45" s="21"/>
      <c r="AF45" s="278">
        <v>0</v>
      </c>
      <c r="AG45" s="21"/>
      <c r="AH45" s="70">
        <f>IF($U45,AF45/$U45*100,0)</f>
        <v>0</v>
      </c>
      <c r="AI45" s="21"/>
      <c r="AJ45" s="278">
        <v>0</v>
      </c>
      <c r="AK45" s="21"/>
      <c r="AL45" s="10">
        <v>27</v>
      </c>
      <c r="AM45" s="21"/>
      <c r="AN45" s="96">
        <v>12460</v>
      </c>
      <c r="AO45" s="21"/>
      <c r="AP45" s="96">
        <f>IF(E45,AN45,0)</f>
        <v>12460</v>
      </c>
      <c r="AQ45" s="21"/>
      <c r="AR45" s="96">
        <f>IF(O45,AN45,0)</f>
        <v>0</v>
      </c>
    </row>
    <row r="46" spans="1:44" ht="8.85" customHeight="1" x14ac:dyDescent="0.3">
      <c r="A46" s="10">
        <v>28</v>
      </c>
      <c r="B46" s="21"/>
      <c r="C46" s="10" t="s">
        <v>112</v>
      </c>
      <c r="D46" s="21"/>
      <c r="E46" s="278">
        <v>6303709</v>
      </c>
      <c r="F46" s="21"/>
      <c r="G46" s="65">
        <f>(E46/$AN46)</f>
        <v>64.379400500434045</v>
      </c>
      <c r="H46" s="21"/>
      <c r="I46" s="65">
        <f>IF($G$60,G46/$G$60*100,0)</f>
        <v>118.20108576840815</v>
      </c>
      <c r="J46" s="21"/>
      <c r="K46" s="278">
        <v>1519034</v>
      </c>
      <c r="L46" s="21"/>
      <c r="M46" s="278">
        <v>2029377</v>
      </c>
      <c r="N46" s="21"/>
      <c r="O46" s="278">
        <v>2608626</v>
      </c>
      <c r="P46" s="21"/>
      <c r="Q46" s="65">
        <f>(O46/$AN46)</f>
        <v>26.641740284941019</v>
      </c>
      <c r="R46" s="21"/>
      <c r="S46" s="65">
        <f>IF($Q$60,Q46/$Q$60*100,0)</f>
        <v>96.009148769550393</v>
      </c>
      <c r="T46" s="21"/>
      <c r="U46" s="69">
        <f>(E46+O46)</f>
        <v>8912335</v>
      </c>
      <c r="V46" s="21"/>
      <c r="W46" s="21"/>
      <c r="X46" s="278">
        <v>3859013</v>
      </c>
      <c r="Y46" s="21"/>
      <c r="Z46" s="70">
        <f>IF($U46,X46/$U46*100,0)</f>
        <v>43.299685211563528</v>
      </c>
      <c r="AA46" s="21"/>
      <c r="AB46" s="278">
        <v>191460</v>
      </c>
      <c r="AC46" s="21"/>
      <c r="AD46" s="70">
        <f>IF($U46,AB46/$U46*100,0)</f>
        <v>2.1482585652357096</v>
      </c>
      <c r="AE46" s="21"/>
      <c r="AF46" s="278">
        <v>0</v>
      </c>
      <c r="AG46" s="21"/>
      <c r="AH46" s="70">
        <f>IF($U46,AF46/$U46*100,0)</f>
        <v>0</v>
      </c>
      <c r="AI46" s="21"/>
      <c r="AJ46" s="278">
        <v>267014</v>
      </c>
      <c r="AK46" s="21"/>
      <c r="AL46" s="10">
        <v>28</v>
      </c>
      <c r="AM46" s="21"/>
      <c r="AN46" s="96">
        <v>97915</v>
      </c>
      <c r="AO46" s="21"/>
      <c r="AP46" s="96">
        <f>IF(E46,AN46,0)</f>
        <v>97915</v>
      </c>
      <c r="AQ46" s="21"/>
      <c r="AR46" s="96">
        <f>IF(O46,AN46,0)</f>
        <v>97915</v>
      </c>
    </row>
    <row r="47" spans="1:44" ht="8.85" customHeight="1" x14ac:dyDescent="0.3">
      <c r="A47" s="10">
        <v>29</v>
      </c>
      <c r="B47" s="21"/>
      <c r="C47" s="10" t="s">
        <v>113</v>
      </c>
      <c r="D47" s="21"/>
      <c r="E47" s="278">
        <v>984526</v>
      </c>
      <c r="F47" s="21"/>
      <c r="G47" s="65">
        <f>(E47/$AN47)</f>
        <v>55.926266757555098</v>
      </c>
      <c r="H47" s="21"/>
      <c r="I47" s="65">
        <f>IF($G$60,G47/$G$60*100,0)</f>
        <v>102.6810657187166</v>
      </c>
      <c r="J47" s="21"/>
      <c r="K47" s="278">
        <v>310659</v>
      </c>
      <c r="L47" s="21"/>
      <c r="M47" s="278">
        <v>588859</v>
      </c>
      <c r="N47" s="21"/>
      <c r="O47" s="278">
        <v>398136</v>
      </c>
      <c r="P47" s="21"/>
      <c r="Q47" s="65">
        <f>(O47/$AN47)</f>
        <v>22.616223585548738</v>
      </c>
      <c r="R47" s="21"/>
      <c r="S47" s="65">
        <f>IF($Q$60,Q47/$Q$60*100,0)</f>
        <v>81.502347504592464</v>
      </c>
      <c r="T47" s="21"/>
      <c r="U47" s="69">
        <f>(E47+O47)</f>
        <v>1382662</v>
      </c>
      <c r="V47" s="21"/>
      <c r="W47" s="21"/>
      <c r="X47" s="278">
        <v>798033</v>
      </c>
      <c r="Y47" s="21"/>
      <c r="Z47" s="70">
        <f>IF($U47,X47/$U47*100,0)</f>
        <v>57.717142729025603</v>
      </c>
      <c r="AA47" s="21"/>
      <c r="AB47" s="278">
        <v>0</v>
      </c>
      <c r="AC47" s="21"/>
      <c r="AD47" s="70">
        <f>IF($U47,AB47/$U47*100,0)</f>
        <v>0</v>
      </c>
      <c r="AE47" s="21"/>
      <c r="AF47" s="278">
        <v>0</v>
      </c>
      <c r="AG47" s="21"/>
      <c r="AH47" s="70">
        <f>IF($U47,AF47/$U47*100,0)</f>
        <v>0</v>
      </c>
      <c r="AI47" s="21"/>
      <c r="AJ47" s="278">
        <v>24924</v>
      </c>
      <c r="AK47" s="21"/>
      <c r="AL47" s="10">
        <v>29</v>
      </c>
      <c r="AM47" s="21"/>
      <c r="AN47" s="96">
        <v>17604</v>
      </c>
      <c r="AO47" s="21"/>
      <c r="AP47" s="96">
        <f>IF(E47,AN47,0)</f>
        <v>17604</v>
      </c>
      <c r="AQ47" s="21"/>
      <c r="AR47" s="96">
        <f>IF(O47,AN47,0)</f>
        <v>17604</v>
      </c>
    </row>
    <row r="48" spans="1:44" ht="8.85" customHeight="1" x14ac:dyDescent="0.3">
      <c r="A48" s="10">
        <v>30</v>
      </c>
      <c r="B48" s="21"/>
      <c r="C48" s="10" t="s">
        <v>114</v>
      </c>
      <c r="D48" s="21"/>
      <c r="E48" s="278">
        <v>12017230</v>
      </c>
      <c r="F48" s="21"/>
      <c r="G48" s="65">
        <f>(E48/$AN48)</f>
        <v>53.030448788667755</v>
      </c>
      <c r="H48" s="21"/>
      <c r="I48" s="65">
        <f>IF($G$60,G48/$G$60*100,0)</f>
        <v>97.364321147479984</v>
      </c>
      <c r="J48" s="21"/>
      <c r="K48" s="278">
        <v>4760688</v>
      </c>
      <c r="L48" s="21"/>
      <c r="M48" s="278">
        <v>5043107</v>
      </c>
      <c r="N48" s="21"/>
      <c r="O48" s="278">
        <v>6724865</v>
      </c>
      <c r="P48" s="21"/>
      <c r="Q48" s="65">
        <f>(O48/$AN48)</f>
        <v>29.675941044084549</v>
      </c>
      <c r="R48" s="21"/>
      <c r="S48" s="65">
        <f>IF($Q$60,Q48/$Q$60*100,0)</f>
        <v>106.94353327167522</v>
      </c>
      <c r="T48" s="21"/>
      <c r="U48" s="69">
        <f>(E48+O48)</f>
        <v>18742095</v>
      </c>
      <c r="V48" s="21"/>
      <c r="W48" s="21"/>
      <c r="X48" s="278">
        <v>5804888</v>
      </c>
      <c r="Y48" s="21"/>
      <c r="Z48" s="70">
        <f>IF($U48,X48/$U48*100,0)</f>
        <v>30.972460656079271</v>
      </c>
      <c r="AA48" s="21"/>
      <c r="AB48" s="278">
        <v>0</v>
      </c>
      <c r="AC48" s="21"/>
      <c r="AD48" s="70">
        <f>IF($U48,AB48/$U48*100,0)</f>
        <v>0</v>
      </c>
      <c r="AE48" s="21"/>
      <c r="AF48" s="278">
        <v>0</v>
      </c>
      <c r="AG48" s="21"/>
      <c r="AH48" s="70">
        <f>IF($U48,AF48/$U48*100,0)</f>
        <v>0</v>
      </c>
      <c r="AI48" s="21"/>
      <c r="AJ48" s="278">
        <v>0</v>
      </c>
      <c r="AK48" s="21"/>
      <c r="AL48" s="10">
        <v>30</v>
      </c>
      <c r="AM48" s="21"/>
      <c r="AN48" s="96">
        <v>226610</v>
      </c>
      <c r="AO48" s="21"/>
      <c r="AP48" s="96">
        <f>IF(E48,AN48,0)</f>
        <v>226610</v>
      </c>
      <c r="AQ48" s="21"/>
      <c r="AR48" s="96">
        <f>IF(O48,AN48,0)</f>
        <v>226610</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9"/>
      <c r="AM49" s="21"/>
      <c r="AN49" s="27"/>
      <c r="AO49" s="21"/>
      <c r="AP49" s="21"/>
      <c r="AQ49" s="21"/>
      <c r="AR49" s="21"/>
    </row>
    <row r="50" spans="1:44" ht="8.85" customHeight="1" x14ac:dyDescent="0.3">
      <c r="A50" s="10">
        <v>31</v>
      </c>
      <c r="B50" s="21"/>
      <c r="C50" s="10" t="s">
        <v>115</v>
      </c>
      <c r="D50" s="21"/>
      <c r="E50" s="278">
        <v>4786886</v>
      </c>
      <c r="F50" s="21"/>
      <c r="G50" s="65">
        <f>(E50/$AN50)</f>
        <v>47.863595004549502</v>
      </c>
      <c r="H50" s="21"/>
      <c r="I50" s="65">
        <f>IF($G$60,G50/$G$60*100,0)</f>
        <v>87.877936954056679</v>
      </c>
      <c r="J50" s="21"/>
      <c r="K50" s="278">
        <v>1909425</v>
      </c>
      <c r="L50" s="21"/>
      <c r="M50" s="278">
        <v>747106</v>
      </c>
      <c r="N50" s="21"/>
      <c r="O50" s="278">
        <v>2090438</v>
      </c>
      <c r="P50" s="21"/>
      <c r="Q50" s="65">
        <f>(O50/$AN50)</f>
        <v>20.902080771115177</v>
      </c>
      <c r="R50" s="21"/>
      <c r="S50" s="65">
        <f>IF($Q$60,Q50/$Q$60*100,0)</f>
        <v>75.325071143399541</v>
      </c>
      <c r="T50" s="21"/>
      <c r="U50" s="69">
        <f>(E50+O50)</f>
        <v>6877324</v>
      </c>
      <c r="V50" s="21"/>
      <c r="W50" s="21"/>
      <c r="X50" s="278">
        <v>3201124</v>
      </c>
      <c r="Y50" s="21"/>
      <c r="Z50" s="70">
        <f>IF($U50,X50/$U50*100,0)</f>
        <v>46.546069372331452</v>
      </c>
      <c r="AA50" s="21"/>
      <c r="AB50" s="278">
        <v>144331</v>
      </c>
      <c r="AC50" s="21"/>
      <c r="AD50" s="70">
        <f>IF($U50,AB50/$U50*100,0)</f>
        <v>2.0986505797894646</v>
      </c>
      <c r="AE50" s="21"/>
      <c r="AF50" s="278">
        <v>0</v>
      </c>
      <c r="AG50" s="21"/>
      <c r="AH50" s="70">
        <f>IF($U50,AF50/$U50*100,0)</f>
        <v>0</v>
      </c>
      <c r="AI50" s="21"/>
      <c r="AJ50" s="278">
        <v>909582</v>
      </c>
      <c r="AK50" s="21"/>
      <c r="AL50" s="10">
        <v>31</v>
      </c>
      <c r="AM50" s="21"/>
      <c r="AN50" s="96">
        <v>100011</v>
      </c>
      <c r="AO50" s="21"/>
      <c r="AP50" s="96">
        <f>IF(E50,AN50,0)</f>
        <v>100011</v>
      </c>
      <c r="AQ50" s="21"/>
      <c r="AR50" s="96">
        <f>IF(O50,AN50,0)</f>
        <v>100011</v>
      </c>
    </row>
    <row r="51" spans="1:44" ht="8.85" customHeight="1" x14ac:dyDescent="0.3">
      <c r="A51" s="10">
        <v>32</v>
      </c>
      <c r="B51" s="21"/>
      <c r="C51" s="10" t="s">
        <v>116</v>
      </c>
      <c r="D51" s="21"/>
      <c r="E51" s="278">
        <v>1966592</v>
      </c>
      <c r="F51" s="21"/>
      <c r="G51" s="65">
        <f>(E51/$AN51)</f>
        <v>77.589836660617067</v>
      </c>
      <c r="H51" s="21"/>
      <c r="I51" s="65">
        <f>IF($G$60,G51/$G$60*100,0)</f>
        <v>142.45555048025875</v>
      </c>
      <c r="J51" s="21"/>
      <c r="K51" s="278">
        <v>592245</v>
      </c>
      <c r="L51" s="21"/>
      <c r="M51" s="278">
        <v>1207505</v>
      </c>
      <c r="N51" s="21"/>
      <c r="O51" s="278">
        <v>796916</v>
      </c>
      <c r="P51" s="21"/>
      <c r="Q51" s="65">
        <f>(O51/$AN51)</f>
        <v>31.441489781425076</v>
      </c>
      <c r="R51" s="21"/>
      <c r="S51" s="65">
        <f>IF($Q$60,Q51/$Q$60*100,0)</f>
        <v>113.30606175405937</v>
      </c>
      <c r="T51" s="21"/>
      <c r="U51" s="69">
        <f>(E51+O51)</f>
        <v>2763508</v>
      </c>
      <c r="V51" s="21"/>
      <c r="W51" s="21"/>
      <c r="X51" s="278">
        <v>1168317</v>
      </c>
      <c r="Y51" s="21"/>
      <c r="Z51" s="70">
        <f>IF($U51,X51/$U51*100,0)</f>
        <v>42.276591925914452</v>
      </c>
      <c r="AA51" s="21"/>
      <c r="AB51" s="278">
        <v>101043</v>
      </c>
      <c r="AC51" s="21"/>
      <c r="AD51" s="70">
        <f>IF($U51,AB51/$U51*100,0)</f>
        <v>3.6563310111640712</v>
      </c>
      <c r="AE51" s="21"/>
      <c r="AF51" s="278">
        <v>642</v>
      </c>
      <c r="AG51" s="21"/>
      <c r="AH51" s="70">
        <f>IF($U51,AF51/$U51*100,0)</f>
        <v>2.3231342192604473E-2</v>
      </c>
      <c r="AI51" s="21"/>
      <c r="AJ51" s="278">
        <v>92671</v>
      </c>
      <c r="AK51" s="21"/>
      <c r="AL51" s="10">
        <v>32</v>
      </c>
      <c r="AM51" s="21"/>
      <c r="AN51" s="96">
        <v>25346</v>
      </c>
      <c r="AO51" s="21"/>
      <c r="AP51" s="96">
        <f>IF(E51,AN51,0)</f>
        <v>25346</v>
      </c>
      <c r="AQ51" s="21"/>
      <c r="AR51" s="96">
        <f>IF(O51,AN51,0)</f>
        <v>25346</v>
      </c>
    </row>
    <row r="52" spans="1:44" ht="8.85" customHeight="1" x14ac:dyDescent="0.3">
      <c r="A52" s="10">
        <v>33</v>
      </c>
      <c r="B52" s="21"/>
      <c r="C52" s="10" t="s">
        <v>117</v>
      </c>
      <c r="D52" s="21"/>
      <c r="E52" s="278">
        <v>1619077</v>
      </c>
      <c r="F52" s="21"/>
      <c r="G52" s="65">
        <f>(E52/$AN52)</f>
        <v>62.876776699029129</v>
      </c>
      <c r="H52" s="21"/>
      <c r="I52" s="65">
        <f>IF($G$60,G52/$G$60*100,0)</f>
        <v>115.4422566484272</v>
      </c>
      <c r="J52" s="21"/>
      <c r="K52" s="278">
        <v>592669</v>
      </c>
      <c r="L52" s="21"/>
      <c r="M52" s="278">
        <v>696560</v>
      </c>
      <c r="N52" s="21"/>
      <c r="O52" s="278">
        <v>795611</v>
      </c>
      <c r="P52" s="21"/>
      <c r="Q52" s="65">
        <f>(O52/$AN52)</f>
        <v>30.897514563106796</v>
      </c>
      <c r="R52" s="21"/>
      <c r="S52" s="65">
        <f>IF($Q$60,Q52/$Q$60*100,0)</f>
        <v>111.3457319443739</v>
      </c>
      <c r="T52" s="21"/>
      <c r="U52" s="69">
        <f>(E52+O52)</f>
        <v>2414688</v>
      </c>
      <c r="V52" s="21"/>
      <c r="W52" s="21"/>
      <c r="X52" s="278">
        <v>1239880</v>
      </c>
      <c r="Y52" s="21"/>
      <c r="Z52" s="70">
        <f>IF($U52,X52/$U52*100,0)</f>
        <v>51.347420453491296</v>
      </c>
      <c r="AA52" s="21"/>
      <c r="AB52" s="278">
        <v>49517</v>
      </c>
      <c r="AC52" s="21"/>
      <c r="AD52" s="70">
        <f>IF($U52,AB52/$U52*100,0)</f>
        <v>2.0506583045097337</v>
      </c>
      <c r="AE52" s="21"/>
      <c r="AF52" s="278">
        <v>0</v>
      </c>
      <c r="AG52" s="21"/>
      <c r="AH52" s="70">
        <f>IF($U52,AF52/$U52*100,0)</f>
        <v>0</v>
      </c>
      <c r="AI52" s="21"/>
      <c r="AJ52" s="278">
        <v>71765</v>
      </c>
      <c r="AK52" s="21"/>
      <c r="AL52" s="10">
        <v>33</v>
      </c>
      <c r="AM52" s="21"/>
      <c r="AN52" s="96">
        <v>25750</v>
      </c>
      <c r="AO52" s="21"/>
      <c r="AP52" s="96">
        <f>IF(E52,AN52,0)</f>
        <v>25750</v>
      </c>
      <c r="AQ52" s="21"/>
      <c r="AR52" s="96">
        <f>IF(O52,AN52,0)</f>
        <v>25750</v>
      </c>
    </row>
    <row r="53" spans="1:44" ht="8.85" customHeight="1" x14ac:dyDescent="0.3">
      <c r="A53" s="10">
        <v>34</v>
      </c>
      <c r="B53" s="21"/>
      <c r="C53" s="10" t="s">
        <v>118</v>
      </c>
      <c r="D53" s="21"/>
      <c r="E53" s="278">
        <v>6964401</v>
      </c>
      <c r="F53" s="21"/>
      <c r="G53" s="65">
        <f>(E53/$AN53)</f>
        <v>73.834877655739788</v>
      </c>
      <c r="H53" s="21"/>
      <c r="I53" s="65">
        <f>IF($G$60,G53/$G$60*100,0)</f>
        <v>135.5614162083908</v>
      </c>
      <c r="J53" s="21"/>
      <c r="K53" s="278">
        <v>1821457</v>
      </c>
      <c r="L53" s="21"/>
      <c r="M53" s="278">
        <v>3332450</v>
      </c>
      <c r="N53" s="21"/>
      <c r="O53" s="278">
        <v>4462329</v>
      </c>
      <c r="P53" s="21"/>
      <c r="Q53" s="65">
        <f>(O53/$AN53)</f>
        <v>47.308521691192063</v>
      </c>
      <c r="R53" s="21"/>
      <c r="S53" s="65">
        <f>IF($Q$60,Q53/$Q$60*100,0)</f>
        <v>170.48626886001551</v>
      </c>
      <c r="T53" s="21"/>
      <c r="U53" s="69">
        <f>(E53+O53)</f>
        <v>11426730</v>
      </c>
      <c r="V53" s="21"/>
      <c r="W53" s="21"/>
      <c r="X53" s="278">
        <v>3202750</v>
      </c>
      <c r="Y53" s="21"/>
      <c r="Z53" s="70">
        <f>IF($U53,X53/$U53*100,0)</f>
        <v>28.028578604727688</v>
      </c>
      <c r="AA53" s="21"/>
      <c r="AB53" s="278">
        <v>27706</v>
      </c>
      <c r="AC53" s="21"/>
      <c r="AD53" s="70">
        <f>IF($U53,AB53/$U53*100,0)</f>
        <v>0.24246656742567646</v>
      </c>
      <c r="AE53" s="21"/>
      <c r="AF53" s="278">
        <v>309077</v>
      </c>
      <c r="AG53" s="21"/>
      <c r="AH53" s="70">
        <f>IF($U53,AF53/$U53*100,0)</f>
        <v>2.7048595704982965</v>
      </c>
      <c r="AI53" s="21"/>
      <c r="AJ53" s="278">
        <v>323628</v>
      </c>
      <c r="AK53" s="21"/>
      <c r="AL53" s="10">
        <v>34</v>
      </c>
      <c r="AM53" s="21"/>
      <c r="AN53" s="96">
        <v>94324</v>
      </c>
      <c r="AO53" s="21"/>
      <c r="AP53" s="96">
        <f>IF(E53,AN53,0)</f>
        <v>94324</v>
      </c>
      <c r="AQ53" s="21"/>
      <c r="AR53" s="96">
        <f>IF(O53,AN53,0)</f>
        <v>94324</v>
      </c>
    </row>
    <row r="54" spans="1:44" ht="8.85" customHeight="1" x14ac:dyDescent="0.3">
      <c r="A54" s="10">
        <v>35</v>
      </c>
      <c r="B54" s="21"/>
      <c r="C54" s="10" t="s">
        <v>119</v>
      </c>
      <c r="D54" s="21"/>
      <c r="E54" s="278">
        <v>11628235</v>
      </c>
      <c r="F54" s="21"/>
      <c r="G54" s="65">
        <f>(E54/$AN54)</f>
        <v>25.307930876879883</v>
      </c>
      <c r="H54" s="21"/>
      <c r="I54" s="65">
        <f>IF($G$60,G54/$G$60*100,0)</f>
        <v>46.46556017835016</v>
      </c>
      <c r="J54" s="21"/>
      <c r="K54" s="278">
        <v>4220300</v>
      </c>
      <c r="L54" s="21"/>
      <c r="M54" s="278">
        <v>5198023</v>
      </c>
      <c r="N54" s="21"/>
      <c r="O54" s="278">
        <v>12646810</v>
      </c>
      <c r="P54" s="21"/>
      <c r="Q54" s="65">
        <f>(O54/$AN54)</f>
        <v>27.52477854919799</v>
      </c>
      <c r="R54" s="21"/>
      <c r="S54" s="65">
        <f>IF($Q$60,Q54/$Q$60*100,0)</f>
        <v>99.191364014332066</v>
      </c>
      <c r="T54" s="21"/>
      <c r="U54" s="69">
        <f>(E54+O54)</f>
        <v>24275045</v>
      </c>
      <c r="V54" s="21"/>
      <c r="W54" s="21"/>
      <c r="X54" s="278">
        <v>8046152</v>
      </c>
      <c r="Y54" s="21"/>
      <c r="Z54" s="70">
        <f>IF($U54,X54/$U54*100,0)</f>
        <v>33.145775836872801</v>
      </c>
      <c r="AA54" s="21"/>
      <c r="AB54" s="278">
        <v>0</v>
      </c>
      <c r="AC54" s="21"/>
      <c r="AD54" s="70">
        <f>IF($U54,AB54/$U54*100,0)</f>
        <v>0</v>
      </c>
      <c r="AE54" s="21"/>
      <c r="AF54" s="278">
        <v>126220</v>
      </c>
      <c r="AG54" s="21"/>
      <c r="AH54" s="70">
        <f>IF($U54,AF54/$U54*100,0)</f>
        <v>0.51995784147876967</v>
      </c>
      <c r="AI54" s="21"/>
      <c r="AJ54" s="278">
        <v>3261031</v>
      </c>
      <c r="AK54" s="21"/>
      <c r="AL54" s="10">
        <v>35</v>
      </c>
      <c r="AM54" s="21"/>
      <c r="AN54" s="96">
        <v>459470</v>
      </c>
      <c r="AO54" s="21"/>
      <c r="AP54" s="96">
        <f>IF(E54,AN54,0)</f>
        <v>459470</v>
      </c>
      <c r="AQ54" s="21"/>
      <c r="AR54" s="96">
        <f>IF(O54,AN54,0)</f>
        <v>459470</v>
      </c>
    </row>
    <row r="55" spans="1:44" ht="8.85" customHeight="1" x14ac:dyDescent="0.3">
      <c r="A55" s="29"/>
      <c r="B55" s="21"/>
      <c r="D55" s="21"/>
      <c r="E55" s="96"/>
      <c r="F55" s="21"/>
      <c r="G55" s="21"/>
      <c r="H55" s="21"/>
      <c r="I55" s="21"/>
      <c r="J55" s="21"/>
      <c r="K55" s="21"/>
      <c r="L55" s="21"/>
      <c r="M55" s="21"/>
      <c r="N55" s="21"/>
      <c r="O55" s="21"/>
      <c r="P55" s="21"/>
      <c r="Q55" s="21"/>
      <c r="R55" s="21"/>
      <c r="S55" s="21"/>
      <c r="T55" s="21"/>
      <c r="U55" s="96"/>
      <c r="V55" s="21"/>
      <c r="W55" s="21"/>
      <c r="X55" s="21"/>
      <c r="Y55" s="21"/>
      <c r="Z55" s="21"/>
      <c r="AA55" s="21"/>
      <c r="AB55" s="96"/>
      <c r="AC55" s="21"/>
      <c r="AD55" s="21"/>
      <c r="AE55" s="21"/>
      <c r="AF55" s="96"/>
      <c r="AG55" s="21"/>
      <c r="AH55" s="21"/>
      <c r="AI55" s="21"/>
      <c r="AJ55" s="96"/>
      <c r="AK55" s="21"/>
      <c r="AL55" s="29"/>
      <c r="AM55" s="21"/>
      <c r="AN55" s="27"/>
      <c r="AO55" s="21"/>
      <c r="AP55" s="21"/>
      <c r="AQ55" s="21"/>
      <c r="AR55" s="21"/>
    </row>
    <row r="56" spans="1:44" ht="8.85" customHeight="1" x14ac:dyDescent="0.3">
      <c r="A56" s="10">
        <v>36</v>
      </c>
      <c r="B56" s="21"/>
      <c r="C56" s="10" t="s">
        <v>120</v>
      </c>
      <c r="D56" s="21"/>
      <c r="E56" s="278">
        <v>1957833</v>
      </c>
      <c r="F56" s="21"/>
      <c r="G56" s="65">
        <f>(E56/$AN56)</f>
        <v>88.206568751126326</v>
      </c>
      <c r="H56" s="21"/>
      <c r="I56" s="65">
        <f>IF($G$60,G56/$G$60*100,0)</f>
        <v>161.94795411645035</v>
      </c>
      <c r="J56" s="21"/>
      <c r="K56" s="278">
        <v>425549</v>
      </c>
      <c r="L56" s="21"/>
      <c r="M56" s="278">
        <v>805792</v>
      </c>
      <c r="N56" s="21"/>
      <c r="O56" s="278">
        <v>628065</v>
      </c>
      <c r="P56" s="21"/>
      <c r="Q56" s="65">
        <f>(O56/$AN56)</f>
        <v>28.296314651288519</v>
      </c>
      <c r="R56" s="21"/>
      <c r="S56" s="65">
        <f>IF($Q$60,Q56/$Q$60*100,0)</f>
        <v>101.97175762279909</v>
      </c>
      <c r="T56" s="21"/>
      <c r="U56" s="69">
        <f>(E56+O56)</f>
        <v>2585898</v>
      </c>
      <c r="V56" s="21"/>
      <c r="W56" s="21"/>
      <c r="X56" s="278">
        <v>1020885</v>
      </c>
      <c r="Y56" s="21"/>
      <c r="Z56" s="70">
        <f>IF($U56,X56/$U56*100,0)</f>
        <v>39.478935364039877</v>
      </c>
      <c r="AA56" s="21"/>
      <c r="AB56" s="278">
        <v>0</v>
      </c>
      <c r="AC56" s="21"/>
      <c r="AD56" s="70">
        <f>IF($U56,AB56/$U56*100,0)</f>
        <v>0</v>
      </c>
      <c r="AE56" s="21"/>
      <c r="AF56" s="278">
        <v>0</v>
      </c>
      <c r="AG56" s="21"/>
      <c r="AH56" s="70">
        <f>IF($U56,AF56/$U56*100,0)</f>
        <v>0</v>
      </c>
      <c r="AI56" s="21"/>
      <c r="AJ56" s="278">
        <v>33093</v>
      </c>
      <c r="AK56" s="21"/>
      <c r="AL56" s="10">
        <v>36</v>
      </c>
      <c r="AM56" s="21"/>
      <c r="AN56" s="96">
        <v>22196</v>
      </c>
      <c r="AO56" s="21"/>
      <c r="AP56" s="96">
        <f>IF(E56,AN56,0)</f>
        <v>22196</v>
      </c>
      <c r="AQ56" s="21"/>
      <c r="AR56" s="96">
        <f>IF(O56,AN56,0)</f>
        <v>22196</v>
      </c>
    </row>
    <row r="57" spans="1:44" ht="8.85" customHeight="1" x14ac:dyDescent="0.3">
      <c r="A57" s="10">
        <v>37</v>
      </c>
      <c r="B57" s="21"/>
      <c r="C57" s="10" t="s">
        <v>121</v>
      </c>
      <c r="D57" s="21"/>
      <c r="E57" s="278">
        <v>449662</v>
      </c>
      <c r="F57" s="21"/>
      <c r="G57" s="65">
        <f>(E57/$AN57)</f>
        <v>28.074046325778859</v>
      </c>
      <c r="H57" s="21"/>
      <c r="I57" s="65">
        <f>IF($G$60,G57/$G$60*100,0)</f>
        <v>51.54416990256501</v>
      </c>
      <c r="J57" s="21"/>
      <c r="K57" s="278">
        <v>0</v>
      </c>
      <c r="L57" s="21"/>
      <c r="M57" s="278">
        <v>0</v>
      </c>
      <c r="N57" s="21"/>
      <c r="O57" s="278">
        <v>0</v>
      </c>
      <c r="P57" s="21"/>
      <c r="Q57" s="65">
        <f>(O57/$AN57)</f>
        <v>0</v>
      </c>
      <c r="R57" s="21"/>
      <c r="S57" s="65">
        <f>IF($Q$60,Q57/$Q$60*100,0)</f>
        <v>0</v>
      </c>
      <c r="T57" s="21"/>
      <c r="U57" s="69">
        <f>(E57+O57)</f>
        <v>449662</v>
      </c>
      <c r="V57" s="21"/>
      <c r="W57" s="21"/>
      <c r="X57" s="278">
        <v>0</v>
      </c>
      <c r="Y57" s="21"/>
      <c r="Z57" s="70">
        <f>IF($U57,X57/$U57*100,0)</f>
        <v>0</v>
      </c>
      <c r="AA57" s="21"/>
      <c r="AB57" s="278">
        <v>0</v>
      </c>
      <c r="AC57" s="21"/>
      <c r="AD57" s="70">
        <f>IF($U57,AB57/$U57*100,0)</f>
        <v>0</v>
      </c>
      <c r="AE57" s="21"/>
      <c r="AF57" s="278">
        <v>0</v>
      </c>
      <c r="AG57" s="21"/>
      <c r="AH57" s="70">
        <f>IF($U57,AF57/$U57*100,0)</f>
        <v>0</v>
      </c>
      <c r="AI57" s="21"/>
      <c r="AJ57" s="278">
        <v>0</v>
      </c>
      <c r="AK57" s="21"/>
      <c r="AL57" s="10">
        <v>37</v>
      </c>
      <c r="AM57" s="21"/>
      <c r="AN57" s="96">
        <v>16017</v>
      </c>
      <c r="AO57" s="21"/>
      <c r="AP57" s="96">
        <f>IF(E57,AN57,0)</f>
        <v>16017</v>
      </c>
      <c r="AQ57" s="21"/>
      <c r="AR57" s="96">
        <f>IF(O57,AN57,0)</f>
        <v>0</v>
      </c>
    </row>
    <row r="58" spans="1:44" ht="8.85" customHeight="1" x14ac:dyDescent="0.3">
      <c r="A58" s="30">
        <v>38</v>
      </c>
      <c r="B58" s="21"/>
      <c r="C58" s="10" t="s">
        <v>122</v>
      </c>
      <c r="D58" s="21"/>
      <c r="E58" s="279">
        <v>2745798</v>
      </c>
      <c r="F58" s="21"/>
      <c r="G58" s="65">
        <f>(E58/$AN58)</f>
        <v>97.64573257467994</v>
      </c>
      <c r="H58" s="21"/>
      <c r="I58" s="65">
        <f>IF($G$60,G58/$G$60*100,0)</f>
        <v>179.27833315100497</v>
      </c>
      <c r="J58" s="21"/>
      <c r="K58" s="279">
        <v>715098</v>
      </c>
      <c r="L58" s="21"/>
      <c r="M58" s="279">
        <v>1414447</v>
      </c>
      <c r="N58" s="21"/>
      <c r="O58" s="279">
        <v>1727756</v>
      </c>
      <c r="P58" s="21"/>
      <c r="Q58" s="65">
        <f>(O58/$AN58)</f>
        <v>61.442247510668565</v>
      </c>
      <c r="R58" s="21"/>
      <c r="S58" s="65">
        <f>IF($Q$60,Q58/$Q$60*100,0)</f>
        <v>221.4201406850917</v>
      </c>
      <c r="T58" s="21"/>
      <c r="U58" s="74">
        <f>(E58+O58)</f>
        <v>4473554</v>
      </c>
      <c r="V58" s="21"/>
      <c r="W58" s="21"/>
      <c r="X58" s="279">
        <v>1660861</v>
      </c>
      <c r="Y58" s="21"/>
      <c r="Z58" s="70">
        <f>IF($U58,X58/$U58*100,0)</f>
        <v>37.126208826360433</v>
      </c>
      <c r="AA58" s="21"/>
      <c r="AB58" s="279">
        <v>119029</v>
      </c>
      <c r="AC58" s="21"/>
      <c r="AD58" s="70">
        <f>IF($U58,AB58/$U58*100,0)</f>
        <v>2.6607256780626769</v>
      </c>
      <c r="AE58" s="21"/>
      <c r="AF58" s="279">
        <v>0</v>
      </c>
      <c r="AG58" s="21"/>
      <c r="AH58" s="70">
        <f>IF($U58,AF58/$U58*100,0)</f>
        <v>0</v>
      </c>
      <c r="AI58" s="21"/>
      <c r="AJ58" s="279">
        <v>109711</v>
      </c>
      <c r="AK58" s="21"/>
      <c r="AL58" s="30">
        <v>38</v>
      </c>
      <c r="AM58" s="21"/>
      <c r="AN58" s="106">
        <v>28120</v>
      </c>
      <c r="AO58" s="21"/>
      <c r="AP58" s="106">
        <f>IF(E58,AN58,0)</f>
        <v>28120</v>
      </c>
      <c r="AQ58" s="21"/>
      <c r="AR58" s="106">
        <f>IF(O58,AN58,0)</f>
        <v>28120</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75">
        <f>SUM(E14:E58)</f>
        <v>138606051</v>
      </c>
      <c r="F60" s="21"/>
      <c r="G60" s="78">
        <f>IF(AP60=0,0,IF(ISNONTEXT(H60),E60/$AN60,E60/AP60))</f>
        <v>54.465997568391927</v>
      </c>
      <c r="H60" s="130"/>
      <c r="I60" s="70">
        <f>IF($G$60,G60/$G$60*100,0)</f>
        <v>100</v>
      </c>
      <c r="J60" s="21"/>
      <c r="K60" s="75">
        <f>SUM(K13:K58)</f>
        <v>34653574</v>
      </c>
      <c r="L60" s="21"/>
      <c r="M60" s="75">
        <f>SUM(M13:M58)</f>
        <v>71066625</v>
      </c>
      <c r="N60" s="21"/>
      <c r="O60" s="75">
        <f>SUM(O13:O58)</f>
        <v>70616583</v>
      </c>
      <c r="P60" s="21"/>
      <c r="Q60" s="78">
        <f>IF(AR60=0,0,IF(ISNONTEXT(R60),O60/$AN60,O60/AR60))</f>
        <v>27.749168309875206</v>
      </c>
      <c r="R60" s="130"/>
      <c r="S60" s="70">
        <f>IF($K$60,Q60/$K$60*100,0)</f>
        <v>8.0075920336168517E-5</v>
      </c>
      <c r="T60" s="21"/>
      <c r="U60" s="75">
        <f>(E60+O60)</f>
        <v>209222634</v>
      </c>
      <c r="V60" s="21"/>
      <c r="W60" s="21"/>
      <c r="X60" s="75">
        <f>SUM(X13:X58)</f>
        <v>73074542</v>
      </c>
      <c r="Y60" s="21"/>
      <c r="Z60" s="70">
        <f>IF($U60,X60/$U60*100,0)</f>
        <v>34.926690579758215</v>
      </c>
      <c r="AA60" s="21"/>
      <c r="AB60" s="75">
        <f>SUM(AB13:AB58)</f>
        <v>5533966</v>
      </c>
      <c r="AC60" s="21"/>
      <c r="AD60" s="70">
        <f>IF($U60,AB60/$U60*100,0)</f>
        <v>2.6450130629748214</v>
      </c>
      <c r="AE60" s="21"/>
      <c r="AF60" s="75">
        <f>SUM(AF13:AF58)</f>
        <v>776643</v>
      </c>
      <c r="AG60" s="21"/>
      <c r="AH60" s="70">
        <f>IF($U60,AF60/$U60*100,0)</f>
        <v>0.37120410213361527</v>
      </c>
      <c r="AI60" s="21"/>
      <c r="AJ60" s="75">
        <f>SUM(AJ13:AJ58)</f>
        <v>9712065</v>
      </c>
      <c r="AK60" s="21"/>
      <c r="AL60" s="30">
        <f>AL58</f>
        <v>38</v>
      </c>
      <c r="AM60" s="21"/>
      <c r="AN60" s="106">
        <f>SUM(AN13:AN58)</f>
        <v>2544818</v>
      </c>
      <c r="AO60" s="21"/>
      <c r="AP60" s="106">
        <f>SUM(AP13:AP58)</f>
        <v>2539052</v>
      </c>
      <c r="AQ60" s="21"/>
      <c r="AR60" s="106">
        <f>SUM(AR13:AR58)</f>
        <v>2470977</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s="8" customFormat="1" ht="10.5" customHeight="1" x14ac:dyDescent="0.3">
      <c r="A75" s="112" t="s">
        <v>438</v>
      </c>
      <c r="AM75" s="113" t="s">
        <v>439</v>
      </c>
    </row>
    <row r="76" spans="1:44" s="8" customFormat="1" ht="10.5" customHeight="1" x14ac:dyDescent="0.3">
      <c r="A76" s="38"/>
      <c r="U76" s="11" t="s">
        <v>42</v>
      </c>
      <c r="X76" s="38" t="s">
        <v>43</v>
      </c>
      <c r="AL76" s="11" t="s">
        <v>427</v>
      </c>
    </row>
    <row r="77" spans="1:44" s="8" customFormat="1" ht="10.5" customHeight="1" x14ac:dyDescent="0.3">
      <c r="A77" s="12"/>
      <c r="U77" s="11" t="s">
        <v>428</v>
      </c>
      <c r="X77" s="38" t="s">
        <v>391</v>
      </c>
      <c r="AL77" s="11" t="s">
        <v>124</v>
      </c>
    </row>
    <row r="78" spans="1:44" s="8" customFormat="1" ht="10.5" customHeight="1" x14ac:dyDescent="0.3">
      <c r="A78" s="13"/>
      <c r="U78" s="11" t="s">
        <v>48</v>
      </c>
      <c r="X78" s="14" t="s">
        <v>49</v>
      </c>
    </row>
    <row r="79" spans="1:44" ht="8.8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ht="9.6" customHeight="1" x14ac:dyDescent="0.3">
      <c r="X80" s="16" t="s">
        <v>392</v>
      </c>
      <c r="Y80" s="16"/>
      <c r="Z80" s="16"/>
      <c r="AA80" s="16"/>
      <c r="AB80" s="16"/>
      <c r="AC80" s="16"/>
      <c r="AD80" s="16"/>
      <c r="AE80" s="16"/>
      <c r="AF80" s="16"/>
      <c r="AG80" s="16"/>
      <c r="AH80" s="16"/>
      <c r="AI80" s="16"/>
      <c r="AJ80" s="16"/>
    </row>
    <row r="81" spans="1:44" ht="8.85" customHeight="1" x14ac:dyDescent="0.3"/>
    <row r="82" spans="1:44" ht="9.6" customHeight="1" x14ac:dyDescent="0.3">
      <c r="E82" s="16" t="s">
        <v>429</v>
      </c>
      <c r="F82" s="16"/>
      <c r="G82" s="16"/>
      <c r="H82" s="16"/>
      <c r="I82" s="16"/>
      <c r="J82" s="16"/>
      <c r="K82" s="16"/>
      <c r="L82" s="16"/>
      <c r="M82" s="16"/>
      <c r="O82" s="16" t="s">
        <v>430</v>
      </c>
      <c r="P82" s="16"/>
      <c r="Q82" s="16"/>
      <c r="R82" s="16"/>
      <c r="S82" s="16"/>
      <c r="AB82" s="16" t="s">
        <v>396</v>
      </c>
      <c r="AC82" s="16"/>
      <c r="AD82" s="16"/>
      <c r="AE82" s="16"/>
      <c r="AF82" s="16"/>
      <c r="AG82" s="16"/>
      <c r="AH82" s="16"/>
    </row>
    <row r="83" spans="1:44" ht="7.5" customHeight="1" x14ac:dyDescent="0.3"/>
    <row r="84" spans="1:44" ht="9.6" customHeight="1" x14ac:dyDescent="0.3">
      <c r="K84" s="16" t="s">
        <v>398</v>
      </c>
      <c r="L84" s="16"/>
      <c r="M84" s="16"/>
      <c r="X84" s="16" t="s">
        <v>431</v>
      </c>
      <c r="Y84" s="16"/>
      <c r="Z84" s="16"/>
      <c r="AB84" s="16" t="s">
        <v>59</v>
      </c>
      <c r="AC84" s="16"/>
      <c r="AD84" s="16"/>
      <c r="AF84" s="16" t="s">
        <v>60</v>
      </c>
      <c r="AG84" s="16"/>
      <c r="AH84" s="16"/>
    </row>
    <row r="85" spans="1:44" ht="9.6" customHeight="1" x14ac:dyDescent="0.3">
      <c r="I85" s="18" t="s">
        <v>64</v>
      </c>
      <c r="K85" s="18" t="s">
        <v>432</v>
      </c>
      <c r="S85" s="18" t="s">
        <v>64</v>
      </c>
      <c r="Z85" s="18" t="s">
        <v>271</v>
      </c>
      <c r="AD85" s="18" t="s">
        <v>271</v>
      </c>
      <c r="AH85" s="18" t="s">
        <v>271</v>
      </c>
      <c r="AJ85" s="18" t="s">
        <v>408</v>
      </c>
      <c r="AR85" s="18" t="s">
        <v>433</v>
      </c>
    </row>
    <row r="86" spans="1:44" ht="9.6" customHeight="1" x14ac:dyDescent="0.3">
      <c r="A86" s="19" t="s">
        <v>71</v>
      </c>
      <c r="C86" s="19" t="s">
        <v>73</v>
      </c>
      <c r="E86" s="19" t="s">
        <v>74</v>
      </c>
      <c r="G86" s="19" t="s">
        <v>434</v>
      </c>
      <c r="I86" s="19" t="s">
        <v>80</v>
      </c>
      <c r="K86" s="19" t="s">
        <v>435</v>
      </c>
      <c r="M86" s="19" t="s">
        <v>436</v>
      </c>
      <c r="O86" s="19" t="s">
        <v>74</v>
      </c>
      <c r="Q86" s="19" t="s">
        <v>434</v>
      </c>
      <c r="S86" s="19" t="s">
        <v>80</v>
      </c>
      <c r="U86" s="19" t="s">
        <v>65</v>
      </c>
      <c r="X86" s="19" t="s">
        <v>74</v>
      </c>
      <c r="Z86" s="19" t="s">
        <v>372</v>
      </c>
      <c r="AB86" s="19" t="s">
        <v>74</v>
      </c>
      <c r="AD86" s="19" t="s">
        <v>372</v>
      </c>
      <c r="AF86" s="19" t="s">
        <v>74</v>
      </c>
      <c r="AH86" s="19" t="s">
        <v>372</v>
      </c>
      <c r="AJ86" s="19" t="s">
        <v>417</v>
      </c>
      <c r="AL86" s="19" t="s">
        <v>71</v>
      </c>
      <c r="AP86" s="111" t="s">
        <v>429</v>
      </c>
      <c r="AR86" s="111" t="s">
        <v>437</v>
      </c>
    </row>
    <row r="87" spans="1:44" ht="8.85" customHeight="1" x14ac:dyDescent="0.3">
      <c r="C87" s="18"/>
      <c r="E87" s="18"/>
      <c r="G87" s="18"/>
      <c r="I87" s="18"/>
      <c r="K87" s="18"/>
      <c r="M87" s="18"/>
      <c r="O87" s="18"/>
      <c r="Q87" s="18"/>
      <c r="S87" s="18"/>
      <c r="U87" s="18"/>
      <c r="X87" s="18"/>
      <c r="Z87" s="18"/>
      <c r="AB87" s="18"/>
      <c r="AD87" s="18"/>
      <c r="AF87" s="18"/>
      <c r="AH87" s="18"/>
      <c r="AJ87" s="18"/>
    </row>
    <row r="88" spans="1:44" ht="8.85" customHeight="1" x14ac:dyDescent="0.3">
      <c r="B88" s="10" t="s">
        <v>284</v>
      </c>
    </row>
    <row r="89" spans="1:44" ht="8.85" customHeight="1" x14ac:dyDescent="0.3">
      <c r="A89" s="10">
        <v>1</v>
      </c>
      <c r="B89" s="21"/>
      <c r="C89" s="10" t="s">
        <v>125</v>
      </c>
      <c r="D89" s="21"/>
      <c r="E89" s="63">
        <v>1093016</v>
      </c>
      <c r="F89" s="21"/>
      <c r="G89" s="64">
        <f>(E89/$AN89)</f>
        <v>32.712297608715168</v>
      </c>
      <c r="H89" s="21"/>
      <c r="I89" s="65">
        <f>IF(G$219,G89/G$219*100,0)</f>
        <v>71.768773945090331</v>
      </c>
      <c r="J89" s="21"/>
      <c r="K89" s="63">
        <v>500524</v>
      </c>
      <c r="L89" s="21"/>
      <c r="M89" s="63">
        <v>394589</v>
      </c>
      <c r="N89" s="21"/>
      <c r="O89" s="63">
        <v>427682</v>
      </c>
      <c r="P89" s="21"/>
      <c r="Q89" s="70">
        <f>(O89/$AN89)</f>
        <v>12.799868314727801</v>
      </c>
      <c r="R89" s="21"/>
      <c r="S89" s="70">
        <f>IF(Q$219,Q89/Q$219*100,0)</f>
        <v>73.146915303339298</v>
      </c>
      <c r="T89" s="21"/>
      <c r="U89" s="63">
        <f>(E89+O89)</f>
        <v>1520698</v>
      </c>
      <c r="V89" s="21"/>
      <c r="W89" s="21"/>
      <c r="X89" s="63">
        <v>952415</v>
      </c>
      <c r="Y89" s="21"/>
      <c r="Z89" s="65">
        <f>IF($U89,X89/$U89*100,0)</f>
        <v>62.630121168042571</v>
      </c>
      <c r="AA89" s="21"/>
      <c r="AB89" s="63">
        <v>0</v>
      </c>
      <c r="AC89" s="21"/>
      <c r="AD89" s="65">
        <f>IF($U89,AB89/$U89*100,0)</f>
        <v>0</v>
      </c>
      <c r="AE89" s="21"/>
      <c r="AF89" s="63">
        <v>0</v>
      </c>
      <c r="AG89" s="21"/>
      <c r="AH89" s="65">
        <f>IF($U89,AF89/$U89*100,0)</f>
        <v>0</v>
      </c>
      <c r="AI89" s="21"/>
      <c r="AJ89" s="63">
        <v>90381</v>
      </c>
      <c r="AK89" s="21"/>
      <c r="AL89" s="10">
        <v>1</v>
      </c>
      <c r="AM89" s="21"/>
      <c r="AN89" s="96">
        <v>33413</v>
      </c>
      <c r="AO89" s="21"/>
      <c r="AP89" s="96">
        <f>IF(E89,AN89,0)</f>
        <v>33413</v>
      </c>
      <c r="AQ89" s="21"/>
      <c r="AR89" s="96">
        <f>IF(O89,AN89,0)</f>
        <v>33413</v>
      </c>
    </row>
    <row r="90" spans="1:44" ht="8.85" customHeight="1" x14ac:dyDescent="0.3">
      <c r="A90" s="10">
        <v>2</v>
      </c>
      <c r="B90" s="21"/>
      <c r="C90" s="10" t="s">
        <v>126</v>
      </c>
      <c r="D90" s="21"/>
      <c r="E90" s="278">
        <v>5064640</v>
      </c>
      <c r="F90" s="21"/>
      <c r="G90" s="65">
        <f>(E90/$AN90)</f>
        <v>45.061079229503093</v>
      </c>
      <c r="H90" s="21"/>
      <c r="I90" s="65">
        <f>IF(G$219,G90/G$219*100,0)</f>
        <v>98.861243182209861</v>
      </c>
      <c r="J90" s="21"/>
      <c r="K90" s="278">
        <v>1052964</v>
      </c>
      <c r="L90" s="21"/>
      <c r="M90" s="278">
        <v>3881934</v>
      </c>
      <c r="N90" s="21"/>
      <c r="O90" s="278">
        <v>1726666</v>
      </c>
      <c r="P90" s="21"/>
      <c r="Q90" s="70">
        <f>(O90/$AN90)</f>
        <v>15.362480537390454</v>
      </c>
      <c r="R90" s="21"/>
      <c r="S90" s="70">
        <f>IF(Q$219,Q90/Q$219*100,0)</f>
        <v>87.791376839769825</v>
      </c>
      <c r="T90" s="21"/>
      <c r="U90" s="69">
        <f>(E90+O90)</f>
        <v>6791306</v>
      </c>
      <c r="V90" s="21"/>
      <c r="W90" s="21"/>
      <c r="X90" s="278">
        <v>1880549</v>
      </c>
      <c r="Y90" s="21"/>
      <c r="Z90" s="65">
        <f>IF($U90,X90/$U90*100,0)</f>
        <v>27.690535517027211</v>
      </c>
      <c r="AA90" s="21"/>
      <c r="AB90" s="278">
        <v>0</v>
      </c>
      <c r="AC90" s="21"/>
      <c r="AD90" s="65">
        <f>IF($U90,AB90/$U90*100,0)</f>
        <v>0</v>
      </c>
      <c r="AE90" s="21"/>
      <c r="AF90" s="278">
        <v>0</v>
      </c>
      <c r="AG90" s="21"/>
      <c r="AH90" s="65">
        <f>IF($U90,AF90/$U90*100,0)</f>
        <v>0</v>
      </c>
      <c r="AI90" s="21"/>
      <c r="AJ90" s="278">
        <v>349367</v>
      </c>
      <c r="AK90" s="21"/>
      <c r="AL90" s="10">
        <v>2</v>
      </c>
      <c r="AM90" s="21"/>
      <c r="AN90" s="96">
        <v>112395</v>
      </c>
      <c r="AO90" s="21"/>
      <c r="AP90" s="96">
        <f>IF(E90,AN90,0)</f>
        <v>112395</v>
      </c>
      <c r="AQ90" s="21"/>
      <c r="AR90" s="96">
        <f>IF(O90,AN90,0)</f>
        <v>112395</v>
      </c>
    </row>
    <row r="91" spans="1:44" ht="8.85" customHeight="1" x14ac:dyDescent="0.3">
      <c r="A91" s="10">
        <v>3</v>
      </c>
      <c r="B91" s="21"/>
      <c r="C91" s="10" t="s">
        <v>127</v>
      </c>
      <c r="D91" s="21"/>
      <c r="E91" s="278">
        <v>1041226</v>
      </c>
      <c r="F91" s="21"/>
      <c r="G91" s="65">
        <f>(E91/$AN91)</f>
        <v>68.398213229980954</v>
      </c>
      <c r="H91" s="21"/>
      <c r="I91" s="65">
        <f>IF(G$219,G91/G$219*100,0)</f>
        <v>150.06148336834582</v>
      </c>
      <c r="J91" s="21"/>
      <c r="K91" s="278">
        <v>529715</v>
      </c>
      <c r="L91" s="21"/>
      <c r="M91" s="278">
        <v>341036</v>
      </c>
      <c r="N91" s="21"/>
      <c r="O91" s="278">
        <v>893077</v>
      </c>
      <c r="P91" s="21"/>
      <c r="Q91" s="70">
        <f>(O91/$AN91)</f>
        <v>58.666294422912699</v>
      </c>
      <c r="R91" s="21"/>
      <c r="S91" s="70">
        <f>IF(Q$219,Q91/Q$219*100,0)</f>
        <v>335.25801702006174</v>
      </c>
      <c r="T91" s="21"/>
      <c r="U91" s="69">
        <f>(E91+O91)</f>
        <v>1934303</v>
      </c>
      <c r="V91" s="21"/>
      <c r="W91" s="21"/>
      <c r="X91" s="278">
        <v>978358</v>
      </c>
      <c r="Y91" s="21"/>
      <c r="Z91" s="65">
        <f>IF($U91,X91/$U91*100,0)</f>
        <v>50.579355974736117</v>
      </c>
      <c r="AA91" s="21"/>
      <c r="AB91" s="278">
        <v>0</v>
      </c>
      <c r="AC91" s="21"/>
      <c r="AD91" s="65">
        <f>IF($U91,AB91/$U91*100,0)</f>
        <v>0</v>
      </c>
      <c r="AE91" s="21"/>
      <c r="AF91" s="278">
        <v>0</v>
      </c>
      <c r="AG91" s="21"/>
      <c r="AH91" s="65">
        <f>IF($U91,AF91/$U91*100,0)</f>
        <v>0</v>
      </c>
      <c r="AI91" s="21"/>
      <c r="AJ91" s="278">
        <v>77710</v>
      </c>
      <c r="AK91" s="21"/>
      <c r="AL91" s="10">
        <v>3</v>
      </c>
      <c r="AM91" s="21"/>
      <c r="AN91" s="96">
        <v>15223</v>
      </c>
      <c r="AO91" s="21"/>
      <c r="AP91" s="96">
        <f>IF(E91,AN91,0)</f>
        <v>15223</v>
      </c>
      <c r="AQ91" s="21"/>
      <c r="AR91" s="96">
        <f>IF(O91,AN91,0)</f>
        <v>15223</v>
      </c>
    </row>
    <row r="92" spans="1:44" ht="8.85" customHeight="1" x14ac:dyDescent="0.3">
      <c r="A92" s="10">
        <v>4</v>
      </c>
      <c r="B92" s="21"/>
      <c r="C92" s="10" t="s">
        <v>128</v>
      </c>
      <c r="D92" s="21"/>
      <c r="E92" s="278">
        <v>508038</v>
      </c>
      <c r="F92" s="21"/>
      <c r="G92" s="65">
        <f>(E92/$AN92)</f>
        <v>38.299133056916695</v>
      </c>
      <c r="H92" s="21"/>
      <c r="I92" s="65">
        <f>IF(G$219,G92/G$219*100,0)</f>
        <v>84.025948147478644</v>
      </c>
      <c r="J92" s="21"/>
      <c r="K92" s="278">
        <v>394785</v>
      </c>
      <c r="L92" s="21"/>
      <c r="M92" s="278">
        <v>0</v>
      </c>
      <c r="N92" s="21"/>
      <c r="O92" s="278">
        <v>352495</v>
      </c>
      <c r="P92" s="21"/>
      <c r="Q92" s="70">
        <f>(O92/$AN92)</f>
        <v>26.573313230305313</v>
      </c>
      <c r="R92" s="21"/>
      <c r="S92" s="70">
        <f>IF(Q$219,Q92/Q$219*100,0)</f>
        <v>151.85749137354182</v>
      </c>
      <c r="T92" s="21"/>
      <c r="U92" s="69">
        <f>(E92+O92)</f>
        <v>860533</v>
      </c>
      <c r="V92" s="21"/>
      <c r="W92" s="21"/>
      <c r="X92" s="278">
        <v>465433</v>
      </c>
      <c r="Y92" s="21"/>
      <c r="Z92" s="65">
        <f>IF($U92,X92/$U92*100,0)</f>
        <v>54.086595168343344</v>
      </c>
      <c r="AA92" s="21"/>
      <c r="AB92" s="278">
        <v>53675</v>
      </c>
      <c r="AC92" s="21"/>
      <c r="AD92" s="65">
        <f>IF($U92,AB92/$U92*100,0)</f>
        <v>6.2374133240677576</v>
      </c>
      <c r="AE92" s="21"/>
      <c r="AF92" s="278">
        <v>0</v>
      </c>
      <c r="AG92" s="21"/>
      <c r="AH92" s="65">
        <f>IF($U92,AF92/$U92*100,0)</f>
        <v>0</v>
      </c>
      <c r="AI92" s="21"/>
      <c r="AJ92" s="278">
        <v>20755</v>
      </c>
      <c r="AK92" s="21"/>
      <c r="AL92" s="10">
        <v>4</v>
      </c>
      <c r="AM92" s="21"/>
      <c r="AN92" s="96">
        <v>13265</v>
      </c>
      <c r="AO92" s="21"/>
      <c r="AP92" s="96">
        <f>IF(E92,AN92,0)</f>
        <v>13265</v>
      </c>
      <c r="AQ92" s="21"/>
      <c r="AR92" s="96">
        <f>IF(O92,AN92,0)</f>
        <v>13265</v>
      </c>
    </row>
    <row r="93" spans="1:44" ht="8.85" customHeight="1" x14ac:dyDescent="0.3">
      <c r="A93" s="10">
        <v>5</v>
      </c>
      <c r="B93" s="21"/>
      <c r="C93" s="10" t="s">
        <v>129</v>
      </c>
      <c r="D93" s="21"/>
      <c r="E93" s="278">
        <v>1081836</v>
      </c>
      <c r="F93" s="21"/>
      <c r="G93" s="65">
        <f>(E93/$AN93)</f>
        <v>34.555722362410961</v>
      </c>
      <c r="H93" s="21"/>
      <c r="I93" s="65">
        <f>IF(G$219,G93/G$219*100,0)</f>
        <v>75.813134754449379</v>
      </c>
      <c r="J93" s="21"/>
      <c r="K93" s="278">
        <v>635012</v>
      </c>
      <c r="L93" s="21"/>
      <c r="M93" s="278">
        <v>399440</v>
      </c>
      <c r="N93" s="21"/>
      <c r="O93" s="278">
        <v>866540</v>
      </c>
      <c r="P93" s="21"/>
      <c r="Q93" s="70">
        <f>(O93/$AN93)</f>
        <v>27.678793879962946</v>
      </c>
      <c r="R93" s="21"/>
      <c r="S93" s="70">
        <f>IF(Q$219,Q93/Q$219*100,0)</f>
        <v>158.17493913641806</v>
      </c>
      <c r="T93" s="21"/>
      <c r="U93" s="69">
        <f>(E93+O93)</f>
        <v>1948376</v>
      </c>
      <c r="V93" s="21"/>
      <c r="W93" s="21"/>
      <c r="X93" s="278">
        <v>983474</v>
      </c>
      <c r="Y93" s="21"/>
      <c r="Z93" s="70">
        <f>IF($U93,X93/$U93*100,0)</f>
        <v>50.476602052170627</v>
      </c>
      <c r="AA93" s="21"/>
      <c r="AB93" s="278">
        <v>6621</v>
      </c>
      <c r="AC93" s="21"/>
      <c r="AD93" s="70">
        <f>IF($U93,AB93/$U93*100,0)</f>
        <v>0.33982147183089917</v>
      </c>
      <c r="AE93" s="21"/>
      <c r="AF93" s="278">
        <v>0</v>
      </c>
      <c r="AG93" s="21"/>
      <c r="AH93" s="70">
        <f>IF($U93,AF93/$U93*100,0)</f>
        <v>0</v>
      </c>
      <c r="AI93" s="21"/>
      <c r="AJ93" s="278">
        <v>189372</v>
      </c>
      <c r="AK93" s="21"/>
      <c r="AL93" s="10">
        <v>5</v>
      </c>
      <c r="AM93" s="21"/>
      <c r="AN93" s="96">
        <v>31307</v>
      </c>
      <c r="AO93" s="21"/>
      <c r="AP93" s="96">
        <f>IF(E93,AN93,0)</f>
        <v>31307</v>
      </c>
      <c r="AQ93" s="21"/>
      <c r="AR93" s="96">
        <f>IF(O93,AN93,0)</f>
        <v>31307</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9"/>
      <c r="AM94" s="21"/>
      <c r="AN94" s="27"/>
      <c r="AO94" s="21"/>
      <c r="AP94" s="21"/>
      <c r="AQ94" s="21"/>
      <c r="AR94" s="21"/>
    </row>
    <row r="95" spans="1:44" ht="8.85" customHeight="1" x14ac:dyDescent="0.3">
      <c r="A95" s="10">
        <v>6</v>
      </c>
      <c r="B95" s="21"/>
      <c r="C95" s="10" t="s">
        <v>130</v>
      </c>
      <c r="D95" s="21"/>
      <c r="E95" s="278">
        <v>682476</v>
      </c>
      <c r="F95" s="21"/>
      <c r="G95" s="65">
        <f>(E95/$AN95)</f>
        <v>42.339847385073519</v>
      </c>
      <c r="H95" s="21"/>
      <c r="I95" s="65">
        <f>IF(G$219,G95/G$219*100,0)</f>
        <v>92.891027472170109</v>
      </c>
      <c r="J95" s="21"/>
      <c r="K95" s="278">
        <v>317342</v>
      </c>
      <c r="L95" s="21"/>
      <c r="M95" s="278">
        <v>178793</v>
      </c>
      <c r="N95" s="21"/>
      <c r="O95" s="278">
        <v>483944</v>
      </c>
      <c r="P95" s="21"/>
      <c r="Q95" s="70">
        <f>(O95/$AN95)</f>
        <v>30.023202431912651</v>
      </c>
      <c r="R95" s="21"/>
      <c r="S95" s="70">
        <f>IF(Q$219,Q95/Q$219*100,0)</f>
        <v>171.57244054575472</v>
      </c>
      <c r="T95" s="21"/>
      <c r="U95" s="69">
        <f>(E95+O95)</f>
        <v>1166420</v>
      </c>
      <c r="V95" s="21"/>
      <c r="W95" s="21"/>
      <c r="X95" s="278">
        <v>599805</v>
      </c>
      <c r="Y95" s="21"/>
      <c r="Z95" s="70">
        <f>IF($U95,X95/$U95*100,0)</f>
        <v>51.4227293770683</v>
      </c>
      <c r="AA95" s="21"/>
      <c r="AB95" s="278">
        <v>0</v>
      </c>
      <c r="AC95" s="21"/>
      <c r="AD95" s="70">
        <f>IF($U95,AB95/$U95*100,0)</f>
        <v>0</v>
      </c>
      <c r="AE95" s="21"/>
      <c r="AF95" s="278">
        <v>0</v>
      </c>
      <c r="AG95" s="21"/>
      <c r="AH95" s="70">
        <f>IF($U95,AF95/$U95*100,0)</f>
        <v>0</v>
      </c>
      <c r="AI95" s="21"/>
      <c r="AJ95" s="278">
        <v>33889</v>
      </c>
      <c r="AK95" s="21"/>
      <c r="AL95" s="10">
        <v>6</v>
      </c>
      <c r="AM95" s="21"/>
      <c r="AN95" s="96">
        <v>16119</v>
      </c>
      <c r="AO95" s="21"/>
      <c r="AP95" s="96">
        <f>IF(E95,AN95,0)</f>
        <v>16119</v>
      </c>
      <c r="AQ95" s="21"/>
      <c r="AR95" s="96">
        <f>IF(O95,AN95,0)</f>
        <v>16119</v>
      </c>
    </row>
    <row r="96" spans="1:44" ht="8.85" customHeight="1" x14ac:dyDescent="0.3">
      <c r="A96" s="10">
        <v>7</v>
      </c>
      <c r="B96" s="21"/>
      <c r="C96" s="10" t="s">
        <v>131</v>
      </c>
      <c r="D96" s="21"/>
      <c r="E96" s="278">
        <v>14799310</v>
      </c>
      <c r="F96" s="21"/>
      <c r="G96" s="65">
        <f>(E96/$AN96)</f>
        <v>62.01443159866411</v>
      </c>
      <c r="H96" s="21"/>
      <c r="I96" s="65">
        <f>IF(G$219,G96/G$219*100,0)</f>
        <v>136.05585813550562</v>
      </c>
      <c r="J96" s="21"/>
      <c r="K96" s="278">
        <v>6056752</v>
      </c>
      <c r="L96" s="21"/>
      <c r="M96" s="278">
        <v>8072757</v>
      </c>
      <c r="N96" s="21"/>
      <c r="O96" s="278">
        <v>5551822</v>
      </c>
      <c r="P96" s="21"/>
      <c r="Q96" s="70">
        <f>(O96/$AN96)</f>
        <v>23.264130940358612</v>
      </c>
      <c r="R96" s="21"/>
      <c r="S96" s="70">
        <f>IF(Q$219,Q96/Q$219*100,0)</f>
        <v>132.94663457921635</v>
      </c>
      <c r="T96" s="21"/>
      <c r="U96" s="69">
        <f>(E96+O96)</f>
        <v>20351132</v>
      </c>
      <c r="V96" s="21"/>
      <c r="W96" s="21"/>
      <c r="X96" s="278">
        <v>5646077</v>
      </c>
      <c r="Y96" s="21"/>
      <c r="Z96" s="70">
        <f>IF($U96,X96/$U96*100,0)</f>
        <v>27.743306858802747</v>
      </c>
      <c r="AA96" s="21"/>
      <c r="AB96" s="278">
        <v>0</v>
      </c>
      <c r="AC96" s="21"/>
      <c r="AD96" s="70">
        <f>IF($U96,AB96/$U96*100,0)</f>
        <v>0</v>
      </c>
      <c r="AE96" s="21"/>
      <c r="AF96" s="278">
        <v>0</v>
      </c>
      <c r="AG96" s="21"/>
      <c r="AH96" s="70">
        <f>IF($U96,AF96/$U96*100,0)</f>
        <v>0</v>
      </c>
      <c r="AI96" s="21"/>
      <c r="AJ96" s="278">
        <v>653626</v>
      </c>
      <c r="AK96" s="21"/>
      <c r="AL96" s="10">
        <v>7</v>
      </c>
      <c r="AM96" s="21"/>
      <c r="AN96" s="96">
        <v>238643</v>
      </c>
      <c r="AO96" s="21"/>
      <c r="AP96" s="96">
        <f>IF(E96,AN96,0)</f>
        <v>238643</v>
      </c>
      <c r="AQ96" s="21"/>
      <c r="AR96" s="96">
        <f>IF(O96,AN96,0)</f>
        <v>238643</v>
      </c>
    </row>
    <row r="97" spans="1:44" ht="8.85" customHeight="1" x14ac:dyDescent="0.3">
      <c r="A97" s="10">
        <v>8</v>
      </c>
      <c r="B97" s="21"/>
      <c r="C97" s="10" t="s">
        <v>132</v>
      </c>
      <c r="D97" s="21"/>
      <c r="E97" s="278">
        <v>1394186</v>
      </c>
      <c r="F97" s="21"/>
      <c r="G97" s="65">
        <f>(E97/$AN97)</f>
        <v>17.992514873462646</v>
      </c>
      <c r="H97" s="21"/>
      <c r="I97" s="65">
        <f>IF(G$219,G97/G$219*100,0)</f>
        <v>39.474473731652203</v>
      </c>
      <c r="J97" s="21"/>
      <c r="K97" s="278">
        <v>1066372</v>
      </c>
      <c r="L97" s="21"/>
      <c r="M97" s="278">
        <v>154357</v>
      </c>
      <c r="N97" s="21"/>
      <c r="O97" s="278">
        <v>1462001</v>
      </c>
      <c r="P97" s="21"/>
      <c r="Q97" s="70">
        <f>(O97/$AN97)</f>
        <v>18.867693935756964</v>
      </c>
      <c r="R97" s="21"/>
      <c r="S97" s="70">
        <f>IF(Q$219,Q97/Q$219*100,0)</f>
        <v>107.82248507198742</v>
      </c>
      <c r="T97" s="21"/>
      <c r="U97" s="69">
        <f>(E97+O97)</f>
        <v>2856187</v>
      </c>
      <c r="V97" s="21"/>
      <c r="W97" s="21"/>
      <c r="X97" s="278">
        <v>1281181</v>
      </c>
      <c r="Y97" s="21"/>
      <c r="Z97" s="70">
        <f>IF($U97,X97/$U97*100,0)</f>
        <v>44.856341689112092</v>
      </c>
      <c r="AA97" s="21"/>
      <c r="AB97" s="278">
        <v>191382</v>
      </c>
      <c r="AC97" s="21"/>
      <c r="AD97" s="70">
        <f>IF($U97,AB97/$U97*100,0)</f>
        <v>6.7006116896407688</v>
      </c>
      <c r="AE97" s="21"/>
      <c r="AF97" s="278">
        <v>0</v>
      </c>
      <c r="AG97" s="21"/>
      <c r="AH97" s="70">
        <f>IF($U97,AF97/$U97*100,0)</f>
        <v>0</v>
      </c>
      <c r="AI97" s="21"/>
      <c r="AJ97" s="278">
        <v>237673</v>
      </c>
      <c r="AK97" s="21"/>
      <c r="AL97" s="10">
        <v>8</v>
      </c>
      <c r="AM97" s="21"/>
      <c r="AN97" s="96">
        <v>77487</v>
      </c>
      <c r="AO97" s="21"/>
      <c r="AP97" s="96">
        <f>IF(E97,AN97,0)</f>
        <v>77487</v>
      </c>
      <c r="AQ97" s="21"/>
      <c r="AR97" s="96">
        <f>IF(O97,AN97,0)</f>
        <v>77487</v>
      </c>
    </row>
    <row r="98" spans="1:44" ht="8.85" customHeight="1" x14ac:dyDescent="0.3">
      <c r="A98" s="10">
        <v>9</v>
      </c>
      <c r="B98" s="21"/>
      <c r="C98" s="10" t="s">
        <v>133</v>
      </c>
      <c r="D98" s="21"/>
      <c r="E98" s="278">
        <v>459832</v>
      </c>
      <c r="F98" s="21"/>
      <c r="G98" s="65">
        <f>(E98/$AN98)</f>
        <v>109.24970301734379</v>
      </c>
      <c r="H98" s="21"/>
      <c r="I98" s="65">
        <f>IF(G$219,G98/G$219*100,0)</f>
        <v>239.68714558683536</v>
      </c>
      <c r="J98" s="21"/>
      <c r="K98" s="278">
        <v>293632</v>
      </c>
      <c r="L98" s="21"/>
      <c r="M98" s="278">
        <v>132333</v>
      </c>
      <c r="N98" s="21"/>
      <c r="O98" s="278">
        <v>132230</v>
      </c>
      <c r="P98" s="21"/>
      <c r="Q98" s="70">
        <f>(O98/$AN98)</f>
        <v>31.416013304822997</v>
      </c>
      <c r="R98" s="21"/>
      <c r="S98" s="70">
        <f>IF(Q$219,Q98/Q$219*100,0)</f>
        <v>179.53188328760839</v>
      </c>
      <c r="T98" s="21"/>
      <c r="U98" s="69">
        <f>(E98+O98)</f>
        <v>592062</v>
      </c>
      <c r="V98" s="21"/>
      <c r="W98" s="21"/>
      <c r="X98" s="278">
        <v>310343</v>
      </c>
      <c r="Y98" s="21"/>
      <c r="Z98" s="70">
        <f>IF($U98,X98/$U98*100,0)</f>
        <v>52.417314402883484</v>
      </c>
      <c r="AA98" s="21"/>
      <c r="AB98" s="278">
        <v>0</v>
      </c>
      <c r="AC98" s="21"/>
      <c r="AD98" s="70">
        <f>IF($U98,AB98/$U98*100,0)</f>
        <v>0</v>
      </c>
      <c r="AE98" s="21"/>
      <c r="AF98" s="278">
        <v>0</v>
      </c>
      <c r="AG98" s="21"/>
      <c r="AH98" s="70">
        <f>IF($U98,AF98/$U98*100,0)</f>
        <v>0</v>
      </c>
      <c r="AI98" s="21"/>
      <c r="AJ98" s="278">
        <v>38025</v>
      </c>
      <c r="AK98" s="21"/>
      <c r="AL98" s="10">
        <v>9</v>
      </c>
      <c r="AM98" s="21"/>
      <c r="AN98" s="96">
        <v>4209</v>
      </c>
      <c r="AO98" s="21"/>
      <c r="AP98" s="96">
        <f>IF(E98,AN98,0)</f>
        <v>4209</v>
      </c>
      <c r="AQ98" s="21"/>
      <c r="AR98" s="96">
        <f>IF(O98,AN98,0)</f>
        <v>4209</v>
      </c>
    </row>
    <row r="99" spans="1:44" ht="8.85" customHeight="1" x14ac:dyDescent="0.3">
      <c r="A99" s="10">
        <v>10</v>
      </c>
      <c r="B99" s="21"/>
      <c r="C99" s="10" t="s">
        <v>134</v>
      </c>
      <c r="D99" s="21"/>
      <c r="E99" s="278">
        <v>2427064</v>
      </c>
      <c r="F99" s="21"/>
      <c r="G99" s="65">
        <f>(E99/$AN99)</f>
        <v>30.543706425712919</v>
      </c>
      <c r="H99" s="21"/>
      <c r="I99" s="65">
        <f>IF(G$219,G99/G$219*100,0)</f>
        <v>67.011017939876567</v>
      </c>
      <c r="J99" s="21"/>
      <c r="K99" s="278">
        <v>1069780</v>
      </c>
      <c r="L99" s="21"/>
      <c r="M99" s="278">
        <v>1030841</v>
      </c>
      <c r="N99" s="21"/>
      <c r="O99" s="278">
        <v>1095994</v>
      </c>
      <c r="P99" s="21"/>
      <c r="Q99" s="70">
        <f>(O99/$AN99)</f>
        <v>13.79268077823362</v>
      </c>
      <c r="R99" s="21"/>
      <c r="S99" s="70">
        <f>IF(Q$219,Q99/Q$219*100,0)</f>
        <v>78.820502514904618</v>
      </c>
      <c r="T99" s="21"/>
      <c r="U99" s="69">
        <f>(E99+O99)</f>
        <v>3523058</v>
      </c>
      <c r="V99" s="21"/>
      <c r="W99" s="21"/>
      <c r="X99" s="278">
        <v>1365219</v>
      </c>
      <c r="Y99" s="21"/>
      <c r="Z99" s="70">
        <f>IF($U99,X99/$U99*100,0)</f>
        <v>38.750965780296546</v>
      </c>
      <c r="AA99" s="21"/>
      <c r="AB99" s="278">
        <v>0</v>
      </c>
      <c r="AC99" s="21"/>
      <c r="AD99" s="70">
        <f>IF($U99,AB99/$U99*100,0)</f>
        <v>0</v>
      </c>
      <c r="AE99" s="21"/>
      <c r="AF99" s="278">
        <v>0</v>
      </c>
      <c r="AG99" s="21"/>
      <c r="AH99" s="70">
        <f>IF($U99,AF99/$U99*100,0)</f>
        <v>0</v>
      </c>
      <c r="AI99" s="21"/>
      <c r="AJ99" s="278">
        <v>81335</v>
      </c>
      <c r="AK99" s="21"/>
      <c r="AL99" s="10">
        <v>10</v>
      </c>
      <c r="AM99" s="21"/>
      <c r="AN99" s="96">
        <v>79462</v>
      </c>
      <c r="AO99" s="21"/>
      <c r="AP99" s="96">
        <f>IF(E99,AN99,0)</f>
        <v>79462</v>
      </c>
      <c r="AQ99" s="21"/>
      <c r="AR99" s="96">
        <f>IF(O99,AN99,0)</f>
        <v>79462</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9"/>
      <c r="AM100" s="21"/>
      <c r="AN100" s="27"/>
      <c r="AO100" s="21"/>
      <c r="AP100" s="21"/>
      <c r="AQ100" s="21"/>
      <c r="AR100" s="21"/>
    </row>
    <row r="101" spans="1:44" ht="8.85" customHeight="1" x14ac:dyDescent="0.3">
      <c r="A101" s="10">
        <v>11</v>
      </c>
      <c r="B101" s="21"/>
      <c r="C101" s="10" t="s">
        <v>135</v>
      </c>
      <c r="D101" s="21"/>
      <c r="E101" s="278">
        <v>493132</v>
      </c>
      <c r="F101" s="21"/>
      <c r="G101" s="65">
        <f>(E101/$AN101)</f>
        <v>78.649441786283887</v>
      </c>
      <c r="H101" s="21"/>
      <c r="I101" s="65">
        <f>IF(G$219,G101/G$219*100,0)</f>
        <v>172.55204987385321</v>
      </c>
      <c r="J101" s="21"/>
      <c r="K101" s="278">
        <v>252333</v>
      </c>
      <c r="L101" s="21"/>
      <c r="M101" s="278">
        <v>169750</v>
      </c>
      <c r="N101" s="21"/>
      <c r="O101" s="278">
        <v>232748</v>
      </c>
      <c r="P101" s="21"/>
      <c r="Q101" s="70">
        <f>(O101/$AN101)</f>
        <v>37.120893141945771</v>
      </c>
      <c r="R101" s="21"/>
      <c r="S101" s="70">
        <f>IF(Q$219,Q101/Q$219*100,0)</f>
        <v>212.13334074022919</v>
      </c>
      <c r="T101" s="21"/>
      <c r="U101" s="69">
        <f>(E101+O101)</f>
        <v>725880</v>
      </c>
      <c r="V101" s="21"/>
      <c r="W101" s="21"/>
      <c r="X101" s="278">
        <v>443682</v>
      </c>
      <c r="Y101" s="21"/>
      <c r="Z101" s="70">
        <f>IF($U101,X101/$U101*100,0)</f>
        <v>61.123326169614813</v>
      </c>
      <c r="AA101" s="21"/>
      <c r="AB101" s="278">
        <v>43570</v>
      </c>
      <c r="AC101" s="21"/>
      <c r="AD101" s="70">
        <f>IF($U101,AB101/$U101*100,0)</f>
        <v>6.0023695376646282</v>
      </c>
      <c r="AE101" s="21"/>
      <c r="AF101" s="278">
        <v>0</v>
      </c>
      <c r="AG101" s="21"/>
      <c r="AH101" s="70">
        <f>IF($U101,AF101/$U101*100,0)</f>
        <v>0</v>
      </c>
      <c r="AI101" s="21"/>
      <c r="AJ101" s="278">
        <v>991</v>
      </c>
      <c r="AK101" s="21"/>
      <c r="AL101" s="10">
        <v>11</v>
      </c>
      <c r="AM101" s="21"/>
      <c r="AN101" s="96">
        <v>6270</v>
      </c>
      <c r="AO101" s="21"/>
      <c r="AP101" s="96">
        <f>IF(E101,AN101,0)</f>
        <v>6270</v>
      </c>
      <c r="AQ101" s="21"/>
      <c r="AR101" s="96">
        <f>IF(O101,AN101,0)</f>
        <v>6270</v>
      </c>
    </row>
    <row r="102" spans="1:44" ht="8.85" customHeight="1" x14ac:dyDescent="0.3">
      <c r="A102" s="10">
        <v>12</v>
      </c>
      <c r="B102" s="21"/>
      <c r="C102" s="10" t="s">
        <v>136</v>
      </c>
      <c r="D102" s="21"/>
      <c r="E102" s="278">
        <v>1969334</v>
      </c>
      <c r="F102" s="21"/>
      <c r="G102" s="65">
        <f>(E102/$AN102)</f>
        <v>58.61810929872604</v>
      </c>
      <c r="H102" s="21"/>
      <c r="I102" s="65">
        <f>IF(G$219,G102/G$219*100,0)</f>
        <v>128.60453538512857</v>
      </c>
      <c r="J102" s="21"/>
      <c r="K102" s="278">
        <v>755835</v>
      </c>
      <c r="L102" s="21"/>
      <c r="M102" s="278">
        <v>1127912</v>
      </c>
      <c r="N102" s="21"/>
      <c r="O102" s="278">
        <v>804775</v>
      </c>
      <c r="P102" s="21"/>
      <c r="Q102" s="70">
        <f>(O102/$AN102)</f>
        <v>23.95448862959876</v>
      </c>
      <c r="R102" s="21"/>
      <c r="S102" s="70">
        <f>IF(Q$219,Q102/Q$219*100,0)</f>
        <v>136.8917951216693</v>
      </c>
      <c r="T102" s="21"/>
      <c r="U102" s="69">
        <f>(E102+O102)</f>
        <v>2774109</v>
      </c>
      <c r="V102" s="21"/>
      <c r="W102" s="21"/>
      <c r="X102" s="278">
        <v>1184724</v>
      </c>
      <c r="Y102" s="21"/>
      <c r="Z102" s="70">
        <f>IF($U102,X102/$U102*100,0)</f>
        <v>42.706468995991145</v>
      </c>
      <c r="AA102" s="21"/>
      <c r="AB102" s="278">
        <v>0</v>
      </c>
      <c r="AC102" s="21"/>
      <c r="AD102" s="70">
        <f>IF($U102,AB102/$U102*100,0)</f>
        <v>0</v>
      </c>
      <c r="AE102" s="21"/>
      <c r="AF102" s="278">
        <v>0</v>
      </c>
      <c r="AG102" s="21"/>
      <c r="AH102" s="70">
        <f>IF($U102,AF102/$U102*100,0)</f>
        <v>0</v>
      </c>
      <c r="AI102" s="21"/>
      <c r="AJ102" s="278">
        <v>137721</v>
      </c>
      <c r="AK102" s="21"/>
      <c r="AL102" s="10">
        <v>12</v>
      </c>
      <c r="AM102" s="21"/>
      <c r="AN102" s="96">
        <v>33596</v>
      </c>
      <c r="AO102" s="21"/>
      <c r="AP102" s="96">
        <f>IF(E102,AN102,0)</f>
        <v>33596</v>
      </c>
      <c r="AQ102" s="21"/>
      <c r="AR102" s="96">
        <f>IF(O102,AN102,0)</f>
        <v>33596</v>
      </c>
    </row>
    <row r="103" spans="1:44" ht="8.85" customHeight="1" x14ac:dyDescent="0.3">
      <c r="A103" s="10">
        <v>13</v>
      </c>
      <c r="B103" s="21"/>
      <c r="C103" s="10" t="s">
        <v>137</v>
      </c>
      <c r="D103" s="21"/>
      <c r="E103" s="278">
        <v>1220428</v>
      </c>
      <c r="F103" s="21"/>
      <c r="G103" s="65">
        <f>(E103/$AN103)</f>
        <v>77.003470250488988</v>
      </c>
      <c r="H103" s="21"/>
      <c r="I103" s="65">
        <f>IF(G$219,G103/G$219*100,0)</f>
        <v>168.94088931015608</v>
      </c>
      <c r="J103" s="21"/>
      <c r="K103" s="278">
        <v>339497</v>
      </c>
      <c r="L103" s="21"/>
      <c r="M103" s="278">
        <v>542361</v>
      </c>
      <c r="N103" s="21"/>
      <c r="O103" s="278">
        <v>687925</v>
      </c>
      <c r="P103" s="21"/>
      <c r="Q103" s="70">
        <f>(O103/$AN103)</f>
        <v>43.404946684333396</v>
      </c>
      <c r="R103" s="21"/>
      <c r="S103" s="70">
        <f>IF(Q$219,Q103/Q$219*100,0)</f>
        <v>248.04457989710266</v>
      </c>
      <c r="T103" s="21"/>
      <c r="U103" s="69">
        <f>(E103+O103)</f>
        <v>1908353</v>
      </c>
      <c r="V103" s="21"/>
      <c r="W103" s="21"/>
      <c r="X103" s="278">
        <v>779132</v>
      </c>
      <c r="Y103" s="21"/>
      <c r="Z103" s="70">
        <f>IF($U103,X103/$U103*100,0)</f>
        <v>40.827456974679208</v>
      </c>
      <c r="AA103" s="21"/>
      <c r="AB103" s="278">
        <v>83650</v>
      </c>
      <c r="AC103" s="21"/>
      <c r="AD103" s="70">
        <f>IF($U103,AB103/$U103*100,0)</f>
        <v>4.3833609400357272</v>
      </c>
      <c r="AE103" s="21"/>
      <c r="AF103" s="278">
        <v>0</v>
      </c>
      <c r="AG103" s="21"/>
      <c r="AH103" s="70">
        <f>IF($U103,AF103/$U103*100,0)</f>
        <v>0</v>
      </c>
      <c r="AI103" s="21"/>
      <c r="AJ103" s="278">
        <v>474162</v>
      </c>
      <c r="AK103" s="21"/>
      <c r="AL103" s="10">
        <v>13</v>
      </c>
      <c r="AM103" s="21"/>
      <c r="AN103" s="96">
        <v>15849</v>
      </c>
      <c r="AO103" s="21"/>
      <c r="AP103" s="96">
        <f>IF(E103,AN103,0)</f>
        <v>15849</v>
      </c>
      <c r="AQ103" s="21"/>
      <c r="AR103" s="96">
        <f>IF(O103,AN103,0)</f>
        <v>15849</v>
      </c>
    </row>
    <row r="104" spans="1:44" ht="8.85" customHeight="1" x14ac:dyDescent="0.3">
      <c r="A104" s="10">
        <v>14</v>
      </c>
      <c r="B104" s="21"/>
      <c r="C104" s="10" t="s">
        <v>138</v>
      </c>
      <c r="D104" s="21"/>
      <c r="E104" s="278">
        <v>1669967</v>
      </c>
      <c r="F104" s="21"/>
      <c r="G104" s="65">
        <f>(E104/$AN104)</f>
        <v>82.042102677474816</v>
      </c>
      <c r="H104" s="21"/>
      <c r="I104" s="65">
        <f>IF(G$219,G104/G$219*100,0)</f>
        <v>179.9953397180787</v>
      </c>
      <c r="J104" s="21"/>
      <c r="K104" s="278">
        <v>580588</v>
      </c>
      <c r="L104" s="21"/>
      <c r="M104" s="278">
        <v>661277</v>
      </c>
      <c r="N104" s="21"/>
      <c r="O104" s="278">
        <v>834742</v>
      </c>
      <c r="P104" s="21"/>
      <c r="Q104" s="70">
        <f>(O104/$AN104)</f>
        <v>41.00918693195775</v>
      </c>
      <c r="R104" s="21"/>
      <c r="S104" s="70">
        <f>IF(Q$219,Q104/Q$219*100,0)</f>
        <v>234.35362375714513</v>
      </c>
      <c r="T104" s="21"/>
      <c r="U104" s="69">
        <f>(E104+O104)</f>
        <v>2504709</v>
      </c>
      <c r="V104" s="21"/>
      <c r="W104" s="21"/>
      <c r="X104" s="278">
        <v>1122973</v>
      </c>
      <c r="Y104" s="21"/>
      <c r="Z104" s="70">
        <f>IF($U104,X104/$U104*100,0)</f>
        <v>44.834469792698471</v>
      </c>
      <c r="AA104" s="21"/>
      <c r="AB104" s="278">
        <v>0</v>
      </c>
      <c r="AC104" s="21"/>
      <c r="AD104" s="70">
        <f>IF($U104,AB104/$U104*100,0)</f>
        <v>0</v>
      </c>
      <c r="AE104" s="21"/>
      <c r="AF104" s="278">
        <v>0</v>
      </c>
      <c r="AG104" s="21"/>
      <c r="AH104" s="70">
        <f>IF($U104,AF104/$U104*100,0)</f>
        <v>0</v>
      </c>
      <c r="AI104" s="21"/>
      <c r="AJ104" s="278">
        <v>23964</v>
      </c>
      <c r="AK104" s="21"/>
      <c r="AL104" s="10">
        <v>14</v>
      </c>
      <c r="AM104" s="21"/>
      <c r="AN104" s="96">
        <v>20355</v>
      </c>
      <c r="AO104" s="21"/>
      <c r="AP104" s="96">
        <f>IF(E104,AN104,0)</f>
        <v>20355</v>
      </c>
      <c r="AQ104" s="21"/>
      <c r="AR104" s="96">
        <f>IF(O104,AN104,0)</f>
        <v>20355</v>
      </c>
    </row>
    <row r="105" spans="1:44" ht="8.85" customHeight="1" x14ac:dyDescent="0.3">
      <c r="A105" s="10">
        <v>15</v>
      </c>
      <c r="B105" s="21"/>
      <c r="C105" s="10" t="s">
        <v>139</v>
      </c>
      <c r="D105" s="21"/>
      <c r="E105" s="278">
        <v>851289</v>
      </c>
      <c r="F105" s="21"/>
      <c r="G105" s="65">
        <f>(E105/$AN105)</f>
        <v>50.599679029957201</v>
      </c>
      <c r="H105" s="21"/>
      <c r="I105" s="65">
        <f>IF(G$219,G105/G$219*100,0)</f>
        <v>111.01259133285801</v>
      </c>
      <c r="J105" s="21"/>
      <c r="K105" s="278">
        <v>394761</v>
      </c>
      <c r="L105" s="21"/>
      <c r="M105" s="278">
        <v>365111</v>
      </c>
      <c r="N105" s="21"/>
      <c r="O105" s="278">
        <v>443231</v>
      </c>
      <c r="P105" s="21"/>
      <c r="Q105" s="70">
        <f>(O105/$AN105)</f>
        <v>26.345161673799335</v>
      </c>
      <c r="R105" s="21"/>
      <c r="S105" s="70">
        <f>IF(Q$219,Q105/Q$219*100,0)</f>
        <v>150.55368244600265</v>
      </c>
      <c r="T105" s="21"/>
      <c r="U105" s="69">
        <f>(E105+O105)</f>
        <v>1294520</v>
      </c>
      <c r="V105" s="21"/>
      <c r="W105" s="21"/>
      <c r="X105" s="278">
        <v>608306</v>
      </c>
      <c r="Y105" s="21"/>
      <c r="Z105" s="70">
        <f>IF($U105,X105/$U105*100,0)</f>
        <v>46.990853752742332</v>
      </c>
      <c r="AA105" s="21"/>
      <c r="AB105" s="278">
        <v>52708</v>
      </c>
      <c r="AC105" s="21"/>
      <c r="AD105" s="70">
        <f>IF($U105,AB105/$U105*100,0)</f>
        <v>4.0716250038624358</v>
      </c>
      <c r="AE105" s="21"/>
      <c r="AF105" s="278">
        <v>0</v>
      </c>
      <c r="AG105" s="21"/>
      <c r="AH105" s="70">
        <f>IF($U105,AF105/$U105*100,0)</f>
        <v>0</v>
      </c>
      <c r="AI105" s="21"/>
      <c r="AJ105" s="278">
        <v>10694</v>
      </c>
      <c r="AK105" s="21"/>
      <c r="AL105" s="10">
        <v>15</v>
      </c>
      <c r="AM105" s="21"/>
      <c r="AN105" s="96">
        <v>16824</v>
      </c>
      <c r="AO105" s="21"/>
      <c r="AP105" s="96">
        <f>IF(E105,AN105,0)</f>
        <v>16824</v>
      </c>
      <c r="AQ105" s="21"/>
      <c r="AR105" s="96">
        <f>IF(O105,AN105,0)</f>
        <v>16824</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9"/>
      <c r="AM106" s="21"/>
      <c r="AN106" s="27"/>
      <c r="AO106" s="21"/>
      <c r="AP106" s="21"/>
      <c r="AQ106" s="21"/>
      <c r="AR106" s="21"/>
    </row>
    <row r="107" spans="1:44" ht="8.85" customHeight="1" x14ac:dyDescent="0.3">
      <c r="A107" s="10">
        <v>16</v>
      </c>
      <c r="B107" s="21"/>
      <c r="C107" s="10" t="s">
        <v>140</v>
      </c>
      <c r="D107" s="21"/>
      <c r="E107" s="278">
        <v>1678086</v>
      </c>
      <c r="F107" s="21"/>
      <c r="G107" s="65">
        <f>(E107/$AN107)</f>
        <v>30.129380925021547</v>
      </c>
      <c r="H107" s="21"/>
      <c r="I107" s="65">
        <f>IF(G$219,G107/G$219*100,0)</f>
        <v>66.102013211609375</v>
      </c>
      <c r="J107" s="21"/>
      <c r="K107" s="278">
        <v>603343</v>
      </c>
      <c r="L107" s="21"/>
      <c r="M107" s="278">
        <v>735600</v>
      </c>
      <c r="N107" s="21"/>
      <c r="O107" s="278">
        <v>895880</v>
      </c>
      <c r="P107" s="21"/>
      <c r="Q107" s="70">
        <f>(O107/$AN107)</f>
        <v>16.08517667336972</v>
      </c>
      <c r="R107" s="21"/>
      <c r="S107" s="70">
        <f>IF(Q$219,Q107/Q$219*100,0)</f>
        <v>91.921340660389816</v>
      </c>
      <c r="T107" s="21"/>
      <c r="U107" s="69">
        <f>(E107+O107)</f>
        <v>2573966</v>
      </c>
      <c r="V107" s="21"/>
      <c r="W107" s="21"/>
      <c r="X107" s="278">
        <v>1275202</v>
      </c>
      <c r="Y107" s="21"/>
      <c r="Z107" s="70">
        <f>IF($U107,X107/$U107*100,0)</f>
        <v>49.542301646564098</v>
      </c>
      <c r="AA107" s="21"/>
      <c r="AB107" s="278">
        <v>0</v>
      </c>
      <c r="AC107" s="21"/>
      <c r="AD107" s="70">
        <f>IF($U107,AB107/$U107*100,0)</f>
        <v>0</v>
      </c>
      <c r="AE107" s="21"/>
      <c r="AF107" s="278">
        <v>0</v>
      </c>
      <c r="AG107" s="21"/>
      <c r="AH107" s="70">
        <f>IF($U107,AF107/$U107*100,0)</f>
        <v>0</v>
      </c>
      <c r="AI107" s="21"/>
      <c r="AJ107" s="278">
        <v>4044</v>
      </c>
      <c r="AK107" s="21"/>
      <c r="AL107" s="10">
        <v>16</v>
      </c>
      <c r="AM107" s="21"/>
      <c r="AN107" s="96">
        <v>55696</v>
      </c>
      <c r="AO107" s="21"/>
      <c r="AP107" s="96">
        <f>IF(E107,AN107,0)</f>
        <v>55696</v>
      </c>
      <c r="AQ107" s="21"/>
      <c r="AR107" s="96">
        <f>IF(O107,AN107,0)</f>
        <v>55696</v>
      </c>
    </row>
    <row r="108" spans="1:44" ht="8.85" customHeight="1" x14ac:dyDescent="0.3">
      <c r="A108" s="10">
        <v>17</v>
      </c>
      <c r="B108" s="21"/>
      <c r="C108" s="10" t="s">
        <v>141</v>
      </c>
      <c r="D108" s="21"/>
      <c r="E108" s="278">
        <v>1547054</v>
      </c>
      <c r="F108" s="21"/>
      <c r="G108" s="65">
        <f>(E108/$AN108)</f>
        <v>50.087544921811762</v>
      </c>
      <c r="H108" s="21"/>
      <c r="I108" s="65">
        <f>IF(G$219,G108/G$219*100,0)</f>
        <v>109.8890005207205</v>
      </c>
      <c r="J108" s="21"/>
      <c r="K108" s="278">
        <v>580558</v>
      </c>
      <c r="L108" s="21"/>
      <c r="M108" s="278">
        <v>655192</v>
      </c>
      <c r="N108" s="21"/>
      <c r="O108" s="278">
        <v>532198</v>
      </c>
      <c r="P108" s="21"/>
      <c r="Q108" s="70">
        <f>(O108/$AN108)</f>
        <v>17.230485317447471</v>
      </c>
      <c r="R108" s="21"/>
      <c r="S108" s="70">
        <f>IF(Q$219,Q108/Q$219*100,0)</f>
        <v>98.466391931592611</v>
      </c>
      <c r="T108" s="21"/>
      <c r="U108" s="69">
        <f>(E108+O108)</f>
        <v>2079252</v>
      </c>
      <c r="V108" s="21"/>
      <c r="W108" s="21"/>
      <c r="X108" s="278">
        <v>831132</v>
      </c>
      <c r="Y108" s="21"/>
      <c r="Z108" s="70">
        <f>IF($U108,X108/$U108*100,0)</f>
        <v>39.972644008518451</v>
      </c>
      <c r="AA108" s="21"/>
      <c r="AB108" s="278">
        <v>0</v>
      </c>
      <c r="AC108" s="21"/>
      <c r="AD108" s="70">
        <f>IF($U108,AB108/$U108*100,0)</f>
        <v>0</v>
      </c>
      <c r="AE108" s="21"/>
      <c r="AF108" s="278">
        <v>0</v>
      </c>
      <c r="AG108" s="21"/>
      <c r="AH108" s="70">
        <f>IF($U108,AF108/$U108*100,0)</f>
        <v>0</v>
      </c>
      <c r="AI108" s="21"/>
      <c r="AJ108" s="278">
        <v>171922</v>
      </c>
      <c r="AK108" s="21"/>
      <c r="AL108" s="10">
        <v>17</v>
      </c>
      <c r="AM108" s="21"/>
      <c r="AN108" s="96">
        <v>30887</v>
      </c>
      <c r="AO108" s="21"/>
      <c r="AP108" s="96">
        <f>IF(E108,AN108,0)</f>
        <v>30887</v>
      </c>
      <c r="AQ108" s="21"/>
      <c r="AR108" s="96">
        <f>IF(O108,AN108,0)</f>
        <v>30887</v>
      </c>
    </row>
    <row r="109" spans="1:44" ht="8.85" customHeight="1" x14ac:dyDescent="0.3">
      <c r="A109" s="10">
        <v>18</v>
      </c>
      <c r="B109" s="21"/>
      <c r="C109" s="10" t="s">
        <v>142</v>
      </c>
      <c r="D109" s="21"/>
      <c r="E109" s="278">
        <v>969092</v>
      </c>
      <c r="F109" s="21"/>
      <c r="G109" s="65">
        <f>(E109/$AN109)</f>
        <v>33.239307151432001</v>
      </c>
      <c r="H109" s="21"/>
      <c r="I109" s="65">
        <f>IF(G$219,G109/G$219*100,0)</f>
        <v>72.925000548020009</v>
      </c>
      <c r="J109" s="21"/>
      <c r="K109" s="278">
        <v>539326</v>
      </c>
      <c r="L109" s="21"/>
      <c r="M109" s="278">
        <v>373266</v>
      </c>
      <c r="N109" s="21"/>
      <c r="O109" s="278">
        <v>591668</v>
      </c>
      <c r="P109" s="21"/>
      <c r="Q109" s="70">
        <f>(O109/$AN109)</f>
        <v>20.293877551020408</v>
      </c>
      <c r="R109" s="21"/>
      <c r="S109" s="70">
        <f>IF(Q$219,Q109/Q$219*100,0)</f>
        <v>115.97264174138469</v>
      </c>
      <c r="T109" s="21"/>
      <c r="U109" s="69">
        <f>(E109+O109)</f>
        <v>1560760</v>
      </c>
      <c r="V109" s="21"/>
      <c r="W109" s="21"/>
      <c r="X109" s="278">
        <v>1146455</v>
      </c>
      <c r="Y109" s="21"/>
      <c r="Z109" s="70">
        <f>IF($U109,X109/$U109*100,0)</f>
        <v>73.454919398241884</v>
      </c>
      <c r="AA109" s="21"/>
      <c r="AB109" s="278">
        <v>67329</v>
      </c>
      <c r="AC109" s="21"/>
      <c r="AD109" s="70">
        <f>IF($U109,AB109/$U109*100,0)</f>
        <v>4.3138599144006768</v>
      </c>
      <c r="AE109" s="21"/>
      <c r="AF109" s="278">
        <v>0</v>
      </c>
      <c r="AG109" s="21"/>
      <c r="AH109" s="70">
        <f>IF($U109,AF109/$U109*100,0)</f>
        <v>0</v>
      </c>
      <c r="AI109" s="21"/>
      <c r="AJ109" s="278">
        <v>266713</v>
      </c>
      <c r="AK109" s="21"/>
      <c r="AL109" s="10">
        <v>18</v>
      </c>
      <c r="AM109" s="21"/>
      <c r="AN109" s="96">
        <v>29155</v>
      </c>
      <c r="AO109" s="21"/>
      <c r="AP109" s="96">
        <f>IF(E109,AN109,0)</f>
        <v>29155</v>
      </c>
      <c r="AQ109" s="21"/>
      <c r="AR109" s="96">
        <f>IF(O109,AN109,0)</f>
        <v>29155</v>
      </c>
    </row>
    <row r="110" spans="1:44" ht="8.85" customHeight="1" x14ac:dyDescent="0.3">
      <c r="A110" s="10">
        <v>19</v>
      </c>
      <c r="B110" s="21"/>
      <c r="C110" s="10" t="s">
        <v>143</v>
      </c>
      <c r="D110" s="21"/>
      <c r="E110" s="278">
        <v>541555</v>
      </c>
      <c r="F110" s="21"/>
      <c r="G110" s="65">
        <f>(E110/$AN110)</f>
        <v>79.957921157537285</v>
      </c>
      <c r="H110" s="21"/>
      <c r="I110" s="65">
        <f>IF(G$219,G110/G$219*100,0)</f>
        <v>175.42277333481491</v>
      </c>
      <c r="J110" s="21"/>
      <c r="K110" s="278">
        <v>223982</v>
      </c>
      <c r="L110" s="21"/>
      <c r="M110" s="278">
        <v>94378</v>
      </c>
      <c r="N110" s="21"/>
      <c r="O110" s="278">
        <v>214379</v>
      </c>
      <c r="P110" s="21"/>
      <c r="Q110" s="70">
        <f>(O110/$AN110)</f>
        <v>31.652000590580244</v>
      </c>
      <c r="R110" s="21"/>
      <c r="S110" s="70">
        <f>IF(Q$219,Q110/Q$219*100,0)</f>
        <v>180.88047075581605</v>
      </c>
      <c r="T110" s="21"/>
      <c r="U110" s="69">
        <f>(E110+O110)</f>
        <v>755934</v>
      </c>
      <c r="V110" s="21"/>
      <c r="W110" s="21"/>
      <c r="X110" s="278">
        <v>415349</v>
      </c>
      <c r="Y110" s="21"/>
      <c r="Z110" s="70">
        <f>IF($U110,X110/$U110*100,0)</f>
        <v>54.945140713342703</v>
      </c>
      <c r="AA110" s="21"/>
      <c r="AB110" s="278">
        <v>0</v>
      </c>
      <c r="AC110" s="21"/>
      <c r="AD110" s="70">
        <f>IF($U110,AB110/$U110*100,0)</f>
        <v>0</v>
      </c>
      <c r="AE110" s="21"/>
      <c r="AF110" s="278">
        <v>0</v>
      </c>
      <c r="AG110" s="21"/>
      <c r="AH110" s="70">
        <f>IF($U110,AF110/$U110*100,0)</f>
        <v>0</v>
      </c>
      <c r="AI110" s="21"/>
      <c r="AJ110" s="278">
        <v>24263</v>
      </c>
      <c r="AK110" s="21"/>
      <c r="AL110" s="10">
        <v>19</v>
      </c>
      <c r="AM110" s="21"/>
      <c r="AN110" s="96">
        <v>6773</v>
      </c>
      <c r="AO110" s="21"/>
      <c r="AP110" s="96">
        <f>IF(E110,AN110,0)</f>
        <v>6773</v>
      </c>
      <c r="AQ110" s="21"/>
      <c r="AR110" s="96">
        <f>IF(O110,AN110,0)</f>
        <v>6773</v>
      </c>
    </row>
    <row r="111" spans="1:44" ht="8.85" customHeight="1" x14ac:dyDescent="0.3">
      <c r="A111" s="10">
        <v>20</v>
      </c>
      <c r="B111" s="21"/>
      <c r="C111" s="10" t="s">
        <v>144</v>
      </c>
      <c r="D111" s="21"/>
      <c r="E111" s="278">
        <v>749371</v>
      </c>
      <c r="F111" s="21"/>
      <c r="G111" s="65">
        <f>(E111/$AN111)</f>
        <v>64.998785670916817</v>
      </c>
      <c r="H111" s="21"/>
      <c r="I111" s="65">
        <f>IF(G$219,G111/G$219*100,0)</f>
        <v>142.60334786996413</v>
      </c>
      <c r="J111" s="21"/>
      <c r="K111" s="278">
        <v>352282</v>
      </c>
      <c r="L111" s="21"/>
      <c r="M111" s="278">
        <v>375624</v>
      </c>
      <c r="N111" s="21"/>
      <c r="O111" s="278">
        <v>280068</v>
      </c>
      <c r="P111" s="21"/>
      <c r="Q111" s="70">
        <f>(O111/$AN111)</f>
        <v>24.292479833463439</v>
      </c>
      <c r="R111" s="21"/>
      <c r="S111" s="70">
        <f>IF(Q$219,Q111/Q$219*100,0)</f>
        <v>138.82330045863566</v>
      </c>
      <c r="T111" s="21"/>
      <c r="U111" s="69">
        <f>(E111+O111)</f>
        <v>1029439</v>
      </c>
      <c r="V111" s="21"/>
      <c r="W111" s="21"/>
      <c r="X111" s="278">
        <v>594129</v>
      </c>
      <c r="Y111" s="21"/>
      <c r="Z111" s="70">
        <f>IF($U111,X111/$U111*100,0)</f>
        <v>57.713861627546656</v>
      </c>
      <c r="AA111" s="21"/>
      <c r="AB111" s="278">
        <v>0</v>
      </c>
      <c r="AC111" s="21"/>
      <c r="AD111" s="70">
        <f>IF($U111,AB111/$U111*100,0)</f>
        <v>0</v>
      </c>
      <c r="AE111" s="21"/>
      <c r="AF111" s="278">
        <v>0</v>
      </c>
      <c r="AG111" s="21"/>
      <c r="AH111" s="70">
        <f>IF($U111,AF111/$U111*100,0)</f>
        <v>0</v>
      </c>
      <c r="AI111" s="21"/>
      <c r="AJ111" s="278">
        <v>53742</v>
      </c>
      <c r="AK111" s="21"/>
      <c r="AL111" s="10">
        <v>20</v>
      </c>
      <c r="AM111" s="21"/>
      <c r="AN111" s="96">
        <v>11529</v>
      </c>
      <c r="AO111" s="21"/>
      <c r="AP111" s="96">
        <f>IF(E111,AN111,0)</f>
        <v>11529</v>
      </c>
      <c r="AQ111" s="21"/>
      <c r="AR111" s="96">
        <f>IF(O111,AN111,0)</f>
        <v>11529</v>
      </c>
    </row>
    <row r="112" spans="1:44" ht="8.85" customHeight="1" x14ac:dyDescent="0.3">
      <c r="A112" s="29"/>
      <c r="B112" s="21"/>
      <c r="D112" s="21"/>
      <c r="E112" s="27"/>
      <c r="F112" s="21"/>
      <c r="G112" s="21"/>
      <c r="H112" s="21"/>
      <c r="I112" s="21"/>
      <c r="J112" s="21"/>
      <c r="K112" s="27"/>
      <c r="L112" s="21"/>
      <c r="M112" s="27"/>
      <c r="N112" s="21"/>
      <c r="O112" s="27"/>
      <c r="P112" s="21"/>
      <c r="Q112" s="21"/>
      <c r="R112" s="21"/>
      <c r="S112" s="21"/>
      <c r="T112" s="21"/>
      <c r="U112" s="27"/>
      <c r="V112" s="21"/>
      <c r="W112" s="21"/>
      <c r="X112" s="27"/>
      <c r="Y112" s="21"/>
      <c r="Z112" s="21"/>
      <c r="AA112" s="21"/>
      <c r="AB112" s="27"/>
      <c r="AC112" s="21"/>
      <c r="AD112" s="21"/>
      <c r="AE112" s="21"/>
      <c r="AF112" s="27"/>
      <c r="AG112" s="21"/>
      <c r="AH112" s="21"/>
      <c r="AI112" s="21"/>
      <c r="AJ112" s="27"/>
      <c r="AK112" s="21"/>
      <c r="AL112" s="29"/>
      <c r="AM112" s="21"/>
      <c r="AN112" s="27"/>
      <c r="AO112" s="21"/>
      <c r="AP112" s="21"/>
      <c r="AQ112" s="21"/>
      <c r="AR112" s="21"/>
    </row>
    <row r="113" spans="1:44" ht="8.85" customHeight="1" x14ac:dyDescent="0.3">
      <c r="A113" s="10">
        <v>21</v>
      </c>
      <c r="B113" s="21"/>
      <c r="C113" s="10" t="s">
        <v>145</v>
      </c>
      <c r="D113" s="21"/>
      <c r="E113" s="278">
        <v>17705117</v>
      </c>
      <c r="F113" s="21"/>
      <c r="G113" s="65">
        <f>(E113/$AN113)</f>
        <v>48.567313495067864</v>
      </c>
      <c r="H113" s="21"/>
      <c r="I113" s="65">
        <f>IF(G$219,G113/G$219*100,0)</f>
        <v>106.55370604170669</v>
      </c>
      <c r="J113" s="21"/>
      <c r="K113" s="278">
        <v>4443924</v>
      </c>
      <c r="L113" s="21"/>
      <c r="M113" s="278">
        <v>10566577</v>
      </c>
      <c r="N113" s="21"/>
      <c r="O113" s="278">
        <v>5611339</v>
      </c>
      <c r="P113" s="21"/>
      <c r="Q113" s="70">
        <f>(O113/$AN113)</f>
        <v>15.392593019300614</v>
      </c>
      <c r="R113" s="21"/>
      <c r="S113" s="70">
        <f>IF(Q$219,Q113/Q$219*100,0)</f>
        <v>87.963459482317134</v>
      </c>
      <c r="T113" s="21"/>
      <c r="U113" s="69">
        <f>(E113+O113)</f>
        <v>23316456</v>
      </c>
      <c r="V113" s="21"/>
      <c r="W113" s="21"/>
      <c r="X113" s="278">
        <v>6385881</v>
      </c>
      <c r="Y113" s="21"/>
      <c r="Z113" s="70">
        <f>IF($U113,X113/$U113*100,0)</f>
        <v>27.387871467259007</v>
      </c>
      <c r="AA113" s="21"/>
      <c r="AB113" s="278">
        <v>512173</v>
      </c>
      <c r="AC113" s="21"/>
      <c r="AD113" s="70">
        <f>IF($U113,AB113/$U113*100,0)</f>
        <v>2.1966159865804649</v>
      </c>
      <c r="AE113" s="21"/>
      <c r="AF113" s="278">
        <v>0</v>
      </c>
      <c r="AG113" s="21"/>
      <c r="AH113" s="70">
        <f>IF($U113,AF113/$U113*100,0)</f>
        <v>0</v>
      </c>
      <c r="AI113" s="21"/>
      <c r="AJ113" s="278">
        <v>644586</v>
      </c>
      <c r="AK113" s="21"/>
      <c r="AL113" s="10">
        <v>21</v>
      </c>
      <c r="AM113" s="21"/>
      <c r="AN113" s="96">
        <v>364548</v>
      </c>
      <c r="AO113" s="21"/>
      <c r="AP113" s="96">
        <f>IF(E113,AN113,0)</f>
        <v>364548</v>
      </c>
      <c r="AQ113" s="21"/>
      <c r="AR113" s="96">
        <f>IF(O113,AN113,0)</f>
        <v>364548</v>
      </c>
    </row>
    <row r="114" spans="1:44" ht="8.85" customHeight="1" x14ac:dyDescent="0.3">
      <c r="A114" s="10">
        <v>22</v>
      </c>
      <c r="B114" s="21"/>
      <c r="C114" s="10" t="s">
        <v>146</v>
      </c>
      <c r="D114" s="21"/>
      <c r="E114" s="278">
        <v>552580</v>
      </c>
      <c r="F114" s="21"/>
      <c r="G114" s="65">
        <f>(E114/$AN114)</f>
        <v>37.379422309409456</v>
      </c>
      <c r="H114" s="21"/>
      <c r="I114" s="65">
        <f>IF(G$219,G114/G$219*100,0)</f>
        <v>82.008159194765909</v>
      </c>
      <c r="J114" s="21"/>
      <c r="K114" s="278">
        <v>234555</v>
      </c>
      <c r="L114" s="21"/>
      <c r="M114" s="278">
        <v>161820</v>
      </c>
      <c r="N114" s="21"/>
      <c r="O114" s="278">
        <v>361127</v>
      </c>
      <c r="P114" s="21"/>
      <c r="Q114" s="70">
        <f>(O114/$AN114)</f>
        <v>24.428532774132449</v>
      </c>
      <c r="R114" s="21"/>
      <c r="S114" s="70">
        <f>IF(Q$219,Q114/Q$219*100,0)</f>
        <v>139.60079696744236</v>
      </c>
      <c r="T114" s="21"/>
      <c r="U114" s="69">
        <f>(E114+O114)</f>
        <v>913707</v>
      </c>
      <c r="V114" s="21"/>
      <c r="W114" s="21"/>
      <c r="X114" s="278">
        <v>399559</v>
      </c>
      <c r="Y114" s="21"/>
      <c r="Z114" s="70">
        <f>IF($U114,X114/$U114*100,0)</f>
        <v>43.729444997138032</v>
      </c>
      <c r="AA114" s="21"/>
      <c r="AB114" s="278">
        <v>39333</v>
      </c>
      <c r="AC114" s="21"/>
      <c r="AD114" s="70">
        <f>IF($U114,AB114/$U114*100,0)</f>
        <v>4.3047716609372584</v>
      </c>
      <c r="AE114" s="21"/>
      <c r="AF114" s="278">
        <v>14061</v>
      </c>
      <c r="AG114" s="21"/>
      <c r="AH114" s="70">
        <f>IF($U114,AF114/$U114*100,0)</f>
        <v>1.5388959480446138</v>
      </c>
      <c r="AI114" s="21"/>
      <c r="AJ114" s="278">
        <v>38764</v>
      </c>
      <c r="AK114" s="21"/>
      <c r="AL114" s="10">
        <v>22</v>
      </c>
      <c r="AM114" s="21"/>
      <c r="AN114" s="96">
        <v>14783</v>
      </c>
      <c r="AO114" s="21"/>
      <c r="AP114" s="96">
        <f>IF(E114,AN114,0)</f>
        <v>14783</v>
      </c>
      <c r="AQ114" s="21"/>
      <c r="AR114" s="96">
        <f>IF(O114,AN114,0)</f>
        <v>14783</v>
      </c>
    </row>
    <row r="115" spans="1:44" ht="8.85" customHeight="1" x14ac:dyDescent="0.3">
      <c r="A115" s="10">
        <v>23</v>
      </c>
      <c r="B115" s="21"/>
      <c r="C115" s="10" t="s">
        <v>147</v>
      </c>
      <c r="D115" s="21"/>
      <c r="E115" s="278">
        <v>499770</v>
      </c>
      <c r="F115" s="21"/>
      <c r="G115" s="65">
        <f>(E115/$AN115)</f>
        <v>102.16067048242027</v>
      </c>
      <c r="H115" s="21"/>
      <c r="I115" s="65">
        <f>IF(G$219,G115/G$219*100,0)</f>
        <v>224.13424314097443</v>
      </c>
      <c r="J115" s="21"/>
      <c r="K115" s="278">
        <v>258993</v>
      </c>
      <c r="L115" s="21"/>
      <c r="M115" s="278">
        <v>233224</v>
      </c>
      <c r="N115" s="21"/>
      <c r="O115" s="278">
        <v>106415</v>
      </c>
      <c r="P115" s="21"/>
      <c r="Q115" s="70">
        <f>(O115/$AN115)</f>
        <v>21.752861815208504</v>
      </c>
      <c r="R115" s="21"/>
      <c r="S115" s="70">
        <f>IF(Q$219,Q115/Q$219*100,0)</f>
        <v>124.31024301800694</v>
      </c>
      <c r="T115" s="21"/>
      <c r="U115" s="69">
        <f>(E115+O115)</f>
        <v>606185</v>
      </c>
      <c r="V115" s="21"/>
      <c r="W115" s="21"/>
      <c r="X115" s="278">
        <v>377717</v>
      </c>
      <c r="Y115" s="21"/>
      <c r="Z115" s="70">
        <f>IF($U115,X115/$U115*100,0)</f>
        <v>62.310515766638893</v>
      </c>
      <c r="AA115" s="21"/>
      <c r="AB115" s="278">
        <v>0</v>
      </c>
      <c r="AC115" s="21"/>
      <c r="AD115" s="70">
        <f>IF($U115,AB115/$U115*100,0)</f>
        <v>0</v>
      </c>
      <c r="AE115" s="21"/>
      <c r="AF115" s="278">
        <v>0</v>
      </c>
      <c r="AG115" s="21"/>
      <c r="AH115" s="70">
        <f>IF($U115,AF115/$U115*100,0)</f>
        <v>0</v>
      </c>
      <c r="AI115" s="21"/>
      <c r="AJ115" s="278">
        <v>349</v>
      </c>
      <c r="AK115" s="21"/>
      <c r="AL115" s="10">
        <v>23</v>
      </c>
      <c r="AM115" s="21"/>
      <c r="AN115" s="96">
        <v>4892</v>
      </c>
      <c r="AO115" s="21"/>
      <c r="AP115" s="96">
        <f>IF(E115,AN115,0)</f>
        <v>4892</v>
      </c>
      <c r="AQ115" s="21"/>
      <c r="AR115" s="96">
        <f>IF(O115,AN115,0)</f>
        <v>4892</v>
      </c>
    </row>
    <row r="116" spans="1:44" ht="8.85" customHeight="1" x14ac:dyDescent="0.3">
      <c r="A116" s="10">
        <v>24</v>
      </c>
      <c r="B116" s="21"/>
      <c r="C116" s="10" t="s">
        <v>148</v>
      </c>
      <c r="D116" s="21"/>
      <c r="E116" s="278">
        <v>2536990</v>
      </c>
      <c r="F116" s="21"/>
      <c r="G116" s="65">
        <f>(E116/$AN116)</f>
        <v>48.275803014157404</v>
      </c>
      <c r="H116" s="21"/>
      <c r="I116" s="65">
        <f>IF(G$219,G116/G$219*100,0)</f>
        <v>105.91414993172823</v>
      </c>
      <c r="J116" s="21"/>
      <c r="K116" s="278">
        <v>828669</v>
      </c>
      <c r="L116" s="21"/>
      <c r="M116" s="278">
        <v>1359143</v>
      </c>
      <c r="N116" s="21"/>
      <c r="O116" s="278">
        <v>1924164</v>
      </c>
      <c r="P116" s="21"/>
      <c r="Q116" s="70">
        <f>(O116/$AN116)</f>
        <v>36.614477089359113</v>
      </c>
      <c r="R116" s="21"/>
      <c r="S116" s="70">
        <f>IF(Q$219,Q116/Q$219*100,0)</f>
        <v>209.23934439620547</v>
      </c>
      <c r="T116" s="21"/>
      <c r="U116" s="69">
        <f>(E116+O116)</f>
        <v>4461154</v>
      </c>
      <c r="V116" s="21"/>
      <c r="W116" s="21"/>
      <c r="X116" s="278">
        <v>1474803</v>
      </c>
      <c r="Y116" s="21"/>
      <c r="Z116" s="70">
        <f>IF($U116,X116/$U116*100,0)</f>
        <v>33.058778065047747</v>
      </c>
      <c r="AA116" s="21"/>
      <c r="AB116" s="278">
        <v>0</v>
      </c>
      <c r="AC116" s="21"/>
      <c r="AD116" s="70">
        <f>IF($U116,AB116/$U116*100,0)</f>
        <v>0</v>
      </c>
      <c r="AE116" s="21"/>
      <c r="AF116" s="278">
        <v>0</v>
      </c>
      <c r="AG116" s="21"/>
      <c r="AH116" s="70">
        <f>IF($U116,AF116/$U116*100,0)</f>
        <v>0</v>
      </c>
      <c r="AI116" s="21"/>
      <c r="AJ116" s="278">
        <v>111367</v>
      </c>
      <c r="AK116" s="21"/>
      <c r="AL116" s="10">
        <v>24</v>
      </c>
      <c r="AM116" s="21"/>
      <c r="AN116" s="96">
        <v>52552</v>
      </c>
      <c r="AO116" s="21"/>
      <c r="AP116" s="96">
        <f>IF(E116,AN116,0)</f>
        <v>52552</v>
      </c>
      <c r="AQ116" s="21"/>
      <c r="AR116" s="96">
        <f>IF(O116,AN116,0)</f>
        <v>52552</v>
      </c>
    </row>
    <row r="117" spans="1:44" ht="8.85" customHeight="1" x14ac:dyDescent="0.3">
      <c r="A117" s="10">
        <v>25</v>
      </c>
      <c r="B117" s="21"/>
      <c r="C117" s="10" t="s">
        <v>149</v>
      </c>
      <c r="D117" s="21"/>
      <c r="E117" s="278">
        <v>605310</v>
      </c>
      <c r="F117" s="21"/>
      <c r="G117" s="65">
        <f>(E117/$AN117)</f>
        <v>62.564341085271316</v>
      </c>
      <c r="H117" s="21"/>
      <c r="I117" s="65">
        <f>IF(G$219,G117/G$219*100,0)</f>
        <v>137.26232581034296</v>
      </c>
      <c r="J117" s="21"/>
      <c r="K117" s="278">
        <v>266803</v>
      </c>
      <c r="L117" s="21"/>
      <c r="M117" s="278">
        <v>269857</v>
      </c>
      <c r="N117" s="21"/>
      <c r="O117" s="278">
        <v>216750</v>
      </c>
      <c r="P117" s="21"/>
      <c r="Q117" s="70">
        <f>(O117/$AN117)</f>
        <v>22.403100775193799</v>
      </c>
      <c r="R117" s="21"/>
      <c r="S117" s="70">
        <f>IF(Q$219,Q117/Q$219*100,0)</f>
        <v>128.02613860095201</v>
      </c>
      <c r="T117" s="21"/>
      <c r="U117" s="69">
        <f>(E117+O117)</f>
        <v>822060</v>
      </c>
      <c r="V117" s="21"/>
      <c r="W117" s="21"/>
      <c r="X117" s="278">
        <v>493101</v>
      </c>
      <c r="Y117" s="21"/>
      <c r="Z117" s="70">
        <f>IF($U117,X117/$U117*100,0)</f>
        <v>59.983577841033494</v>
      </c>
      <c r="AA117" s="21"/>
      <c r="AB117" s="278">
        <v>11699</v>
      </c>
      <c r="AC117" s="21"/>
      <c r="AD117" s="70">
        <f>IF($U117,AB117/$U117*100,0)</f>
        <v>1.4231321314745882</v>
      </c>
      <c r="AE117" s="21"/>
      <c r="AF117" s="278">
        <v>0</v>
      </c>
      <c r="AG117" s="21"/>
      <c r="AH117" s="70">
        <f>IF($U117,AF117/$U117*100,0)</f>
        <v>0</v>
      </c>
      <c r="AI117" s="21"/>
      <c r="AJ117" s="278">
        <v>26376</v>
      </c>
      <c r="AK117" s="21"/>
      <c r="AL117" s="10">
        <v>25</v>
      </c>
      <c r="AM117" s="21"/>
      <c r="AN117" s="96">
        <v>9675</v>
      </c>
      <c r="AO117" s="21"/>
      <c r="AP117" s="96">
        <f>IF(E117,AN117,0)</f>
        <v>9675</v>
      </c>
      <c r="AQ117" s="21"/>
      <c r="AR117" s="96">
        <f>IF(O117,AN117,0)</f>
        <v>9675</v>
      </c>
    </row>
    <row r="118" spans="1:44" ht="8.85" customHeight="1" x14ac:dyDescent="0.3">
      <c r="A118" s="29"/>
      <c r="B118" s="21"/>
      <c r="D118" s="21"/>
      <c r="E118" s="27"/>
      <c r="F118" s="21"/>
      <c r="G118" s="21"/>
      <c r="H118" s="21"/>
      <c r="I118" s="21"/>
      <c r="J118" s="21"/>
      <c r="K118" s="21"/>
      <c r="L118" s="21"/>
      <c r="M118" s="21"/>
      <c r="N118" s="21"/>
      <c r="O118" s="21"/>
      <c r="P118" s="21"/>
      <c r="Q118" s="21"/>
      <c r="R118" s="21"/>
      <c r="S118" s="21"/>
      <c r="T118" s="21"/>
      <c r="U118" s="27"/>
      <c r="V118" s="21"/>
      <c r="W118" s="21"/>
      <c r="X118" s="21"/>
      <c r="Y118" s="21"/>
      <c r="Z118" s="21"/>
      <c r="AA118" s="21"/>
      <c r="AB118" s="27"/>
      <c r="AC118" s="21"/>
      <c r="AD118" s="21"/>
      <c r="AE118" s="21"/>
      <c r="AF118" s="27"/>
      <c r="AG118" s="21"/>
      <c r="AH118" s="21"/>
      <c r="AI118" s="21"/>
      <c r="AJ118" s="27"/>
      <c r="AK118" s="21"/>
      <c r="AL118" s="29"/>
      <c r="AM118" s="21"/>
      <c r="AN118" s="27"/>
      <c r="AO118" s="21"/>
      <c r="AP118" s="21"/>
      <c r="AQ118" s="21"/>
      <c r="AR118" s="21"/>
    </row>
    <row r="119" spans="1:44" ht="8.85" customHeight="1" x14ac:dyDescent="0.3">
      <c r="A119" s="10">
        <v>26</v>
      </c>
      <c r="B119" s="21"/>
      <c r="C119" s="10" t="s">
        <v>150</v>
      </c>
      <c r="D119" s="21"/>
      <c r="E119" s="278">
        <v>1189091</v>
      </c>
      <c r="F119" s="21"/>
      <c r="G119" s="65">
        <f>(E119/$AN119)</f>
        <v>84.189393939393938</v>
      </c>
      <c r="H119" s="21"/>
      <c r="I119" s="65">
        <f>IF(G$219,G119/G$219*100,0)</f>
        <v>184.70636500325719</v>
      </c>
      <c r="J119" s="21"/>
      <c r="K119" s="278">
        <v>65401</v>
      </c>
      <c r="L119" s="21"/>
      <c r="M119" s="278">
        <v>456497</v>
      </c>
      <c r="N119" s="21"/>
      <c r="O119" s="278">
        <v>798576</v>
      </c>
      <c r="P119" s="21"/>
      <c r="Q119" s="70">
        <f>(O119/$AN119)</f>
        <v>56.540356839422259</v>
      </c>
      <c r="R119" s="21"/>
      <c r="S119" s="70">
        <f>IF(Q$219,Q119/Q$219*100,0)</f>
        <v>323.10900325397222</v>
      </c>
      <c r="T119" s="21"/>
      <c r="U119" s="69">
        <f>(E119+O119)</f>
        <v>1987667</v>
      </c>
      <c r="V119" s="21"/>
      <c r="W119" s="21"/>
      <c r="X119" s="278">
        <v>809398</v>
      </c>
      <c r="Y119" s="21"/>
      <c r="Z119" s="70">
        <f>IF($U119,X119/$U119*100,0)</f>
        <v>40.721006084017091</v>
      </c>
      <c r="AA119" s="21"/>
      <c r="AB119" s="278">
        <v>0</v>
      </c>
      <c r="AC119" s="21"/>
      <c r="AD119" s="70">
        <f>IF($U119,AB119/$U119*100,0)</f>
        <v>0</v>
      </c>
      <c r="AE119" s="21"/>
      <c r="AF119" s="278">
        <v>0</v>
      </c>
      <c r="AG119" s="21"/>
      <c r="AH119" s="70">
        <f>IF($U119,AF119/$U119*100,0)</f>
        <v>0</v>
      </c>
      <c r="AI119" s="21"/>
      <c r="AJ119" s="278">
        <v>59904</v>
      </c>
      <c r="AK119" s="21"/>
      <c r="AL119" s="10">
        <v>26</v>
      </c>
      <c r="AM119" s="21"/>
      <c r="AN119" s="96">
        <v>14124</v>
      </c>
      <c r="AO119" s="21"/>
      <c r="AP119" s="96">
        <f>IF(E119,AN119,0)</f>
        <v>14124</v>
      </c>
      <c r="AQ119" s="21"/>
      <c r="AR119" s="96">
        <f>IF(O119,AN119,0)</f>
        <v>14124</v>
      </c>
    </row>
    <row r="120" spans="1:44" ht="8.85" customHeight="1" x14ac:dyDescent="0.3">
      <c r="A120" s="10">
        <v>27</v>
      </c>
      <c r="B120" s="21"/>
      <c r="C120" s="10" t="s">
        <v>151</v>
      </c>
      <c r="D120" s="21"/>
      <c r="E120" s="278">
        <v>1056804</v>
      </c>
      <c r="F120" s="21"/>
      <c r="G120" s="65">
        <f>(E120/$AN120)</f>
        <v>37.814577593301607</v>
      </c>
      <c r="H120" s="21"/>
      <c r="I120" s="65">
        <f>IF(G$219,G120/G$219*100,0)</f>
        <v>82.962863189399002</v>
      </c>
      <c r="J120" s="21"/>
      <c r="K120" s="278">
        <v>466410</v>
      </c>
      <c r="L120" s="21"/>
      <c r="M120" s="278">
        <v>480985</v>
      </c>
      <c r="N120" s="21"/>
      <c r="O120" s="278">
        <v>496882</v>
      </c>
      <c r="P120" s="21"/>
      <c r="Q120" s="70">
        <f>(O120/$AN120)</f>
        <v>17.779439653630085</v>
      </c>
      <c r="R120" s="21"/>
      <c r="S120" s="70">
        <f>IF(Q$219,Q120/Q$219*100,0)</f>
        <v>101.6034801692855</v>
      </c>
      <c r="T120" s="21"/>
      <c r="U120" s="69">
        <f>(E120+O120)</f>
        <v>1553686</v>
      </c>
      <c r="V120" s="21"/>
      <c r="W120" s="21"/>
      <c r="X120" s="278">
        <v>834741</v>
      </c>
      <c r="Y120" s="21"/>
      <c r="Z120" s="70">
        <f>IF($U120,X120/$U120*100,0)</f>
        <v>53.726492997941669</v>
      </c>
      <c r="AA120" s="21"/>
      <c r="AB120" s="278">
        <v>75600</v>
      </c>
      <c r="AC120" s="21"/>
      <c r="AD120" s="70">
        <f>IF($U120,AB120/$U120*100,0)</f>
        <v>4.865848054240046</v>
      </c>
      <c r="AE120" s="21"/>
      <c r="AF120" s="278">
        <v>0</v>
      </c>
      <c r="AG120" s="21"/>
      <c r="AH120" s="70">
        <f>IF($U120,AF120/$U120*100,0)</f>
        <v>0</v>
      </c>
      <c r="AI120" s="21"/>
      <c r="AJ120" s="278">
        <v>156537</v>
      </c>
      <c r="AK120" s="21"/>
      <c r="AL120" s="10">
        <v>27</v>
      </c>
      <c r="AM120" s="21"/>
      <c r="AN120" s="96">
        <v>27947</v>
      </c>
      <c r="AO120" s="21"/>
      <c r="AP120" s="96">
        <f>IF(E120,AN120,0)</f>
        <v>27947</v>
      </c>
      <c r="AQ120" s="21"/>
      <c r="AR120" s="96">
        <f>IF(O120,AN120,0)</f>
        <v>27947</v>
      </c>
    </row>
    <row r="121" spans="1:44" ht="8.85" customHeight="1" x14ac:dyDescent="0.3">
      <c r="A121" s="10">
        <v>28</v>
      </c>
      <c r="B121" s="21"/>
      <c r="C121" s="10" t="s">
        <v>152</v>
      </c>
      <c r="D121" s="21"/>
      <c r="E121" s="278">
        <v>434584</v>
      </c>
      <c r="F121" s="21"/>
      <c r="G121" s="65">
        <f>(E121/$AN121)</f>
        <v>41.002358713086139</v>
      </c>
      <c r="H121" s="21"/>
      <c r="I121" s="65">
        <f>IF(G$219,G121/G$219*100,0)</f>
        <v>89.956659385215303</v>
      </c>
      <c r="J121" s="21"/>
      <c r="K121" s="278">
        <v>284429</v>
      </c>
      <c r="L121" s="21"/>
      <c r="M121" s="278">
        <v>110615</v>
      </c>
      <c r="N121" s="21"/>
      <c r="O121" s="278">
        <v>325062</v>
      </c>
      <c r="P121" s="21"/>
      <c r="Q121" s="70">
        <f>(O121/$AN121)</f>
        <v>30.669119728276254</v>
      </c>
      <c r="R121" s="21"/>
      <c r="S121" s="70">
        <f>IF(Q$219,Q121/Q$219*100,0)</f>
        <v>175.26363928376884</v>
      </c>
      <c r="T121" s="21"/>
      <c r="U121" s="69">
        <f>(E121+O121)</f>
        <v>759646</v>
      </c>
      <c r="V121" s="21"/>
      <c r="W121" s="21"/>
      <c r="X121" s="278">
        <v>455127</v>
      </c>
      <c r="Y121" s="21"/>
      <c r="Z121" s="70">
        <f>IF($U121,X121/$U121*100,0)</f>
        <v>59.913038441589897</v>
      </c>
      <c r="AA121" s="21"/>
      <c r="AB121" s="278">
        <v>12849</v>
      </c>
      <c r="AC121" s="21"/>
      <c r="AD121" s="70">
        <f>IF($U121,AB121/$U121*100,0)</f>
        <v>1.6914457523636011</v>
      </c>
      <c r="AE121" s="21"/>
      <c r="AF121" s="278">
        <v>0</v>
      </c>
      <c r="AG121" s="21"/>
      <c r="AH121" s="70">
        <f>IF($U121,AF121/$U121*100,0)</f>
        <v>0</v>
      </c>
      <c r="AI121" s="21"/>
      <c r="AJ121" s="278">
        <v>6811</v>
      </c>
      <c r="AK121" s="21"/>
      <c r="AL121" s="10">
        <v>28</v>
      </c>
      <c r="AM121" s="21"/>
      <c r="AN121" s="96">
        <v>10599</v>
      </c>
      <c r="AO121" s="21"/>
      <c r="AP121" s="96">
        <f>IF(E121,AN121,0)</f>
        <v>10599</v>
      </c>
      <c r="AQ121" s="21"/>
      <c r="AR121" s="96">
        <f>IF(O121,AN121,0)</f>
        <v>10599</v>
      </c>
    </row>
    <row r="122" spans="1:44" ht="8.85" customHeight="1" x14ac:dyDescent="0.3">
      <c r="A122" s="10">
        <v>29</v>
      </c>
      <c r="B122" s="21"/>
      <c r="C122" s="10" t="s">
        <v>94</v>
      </c>
      <c r="D122" s="21"/>
      <c r="E122" s="278">
        <v>55310899</v>
      </c>
      <c r="F122" s="21"/>
      <c r="G122" s="65">
        <f>(E122/$AN122)</f>
        <v>48.083514081868437</v>
      </c>
      <c r="H122" s="21"/>
      <c r="I122" s="65">
        <f>IF(G$219,G122/G$219*100,0)</f>
        <v>105.49227981185278</v>
      </c>
      <c r="J122" s="21"/>
      <c r="K122" s="278">
        <v>13849694</v>
      </c>
      <c r="L122" s="21"/>
      <c r="M122" s="278">
        <v>27882996</v>
      </c>
      <c r="N122" s="21"/>
      <c r="O122" s="278">
        <v>7038951</v>
      </c>
      <c r="P122" s="21"/>
      <c r="Q122" s="70">
        <f>(O122/$AN122)</f>
        <v>6.1191827587196137</v>
      </c>
      <c r="R122" s="21"/>
      <c r="S122" s="70">
        <f>IF(Q$219,Q122/Q$219*100,0)</f>
        <v>34.9690584287262</v>
      </c>
      <c r="T122" s="21"/>
      <c r="U122" s="69">
        <f>(E122+O122)</f>
        <v>62349850</v>
      </c>
      <c r="V122" s="21"/>
      <c r="W122" s="21"/>
      <c r="X122" s="278">
        <v>21266520</v>
      </c>
      <c r="Y122" s="21"/>
      <c r="Z122" s="70">
        <f>IF($U122,X122/$U122*100,0)</f>
        <v>34.108373957595731</v>
      </c>
      <c r="AA122" s="21"/>
      <c r="AB122" s="278">
        <v>86883</v>
      </c>
      <c r="AC122" s="21"/>
      <c r="AD122" s="70">
        <f>IF($U122,AB122/$U122*100,0)</f>
        <v>0.13934756859880176</v>
      </c>
      <c r="AE122" s="21"/>
      <c r="AF122" s="278">
        <v>0</v>
      </c>
      <c r="AG122" s="21"/>
      <c r="AH122" s="70">
        <f>IF($U122,AF122/$U122*100,0)</f>
        <v>0</v>
      </c>
      <c r="AI122" s="21"/>
      <c r="AJ122" s="278">
        <v>66965</v>
      </c>
      <c r="AK122" s="21"/>
      <c r="AL122" s="10">
        <v>29</v>
      </c>
      <c r="AM122" s="21"/>
      <c r="AN122" s="96">
        <v>1150309</v>
      </c>
      <c r="AO122" s="21"/>
      <c r="AP122" s="96">
        <f>IF(E122,AN122,0)</f>
        <v>1150309</v>
      </c>
      <c r="AQ122" s="21"/>
      <c r="AR122" s="96">
        <f>IF(O122,AN122,0)</f>
        <v>1150309</v>
      </c>
    </row>
    <row r="123" spans="1:44" ht="8.85" customHeight="1" x14ac:dyDescent="0.3">
      <c r="A123" s="10">
        <v>30</v>
      </c>
      <c r="B123" s="21"/>
      <c r="C123" s="10" t="s">
        <v>153</v>
      </c>
      <c r="D123" s="21"/>
      <c r="E123" s="278">
        <v>5445766</v>
      </c>
      <c r="F123" s="21"/>
      <c r="G123" s="65">
        <f>(E123/$AN123)</f>
        <v>74.628158745820315</v>
      </c>
      <c r="H123" s="21"/>
      <c r="I123" s="65">
        <f>IF(G$219,G123/G$219*100,0)</f>
        <v>163.72960160218653</v>
      </c>
      <c r="J123" s="21"/>
      <c r="K123" s="278">
        <v>1422002</v>
      </c>
      <c r="L123" s="21"/>
      <c r="M123" s="278">
        <v>2613021</v>
      </c>
      <c r="N123" s="21"/>
      <c r="O123" s="278">
        <v>1679293</v>
      </c>
      <c r="P123" s="21"/>
      <c r="Q123" s="70">
        <f>(O123/$AN123)</f>
        <v>23.012840541577592</v>
      </c>
      <c r="R123" s="21"/>
      <c r="S123" s="70">
        <f>IF(Q$219,Q123/Q$219*100,0)</f>
        <v>131.5105949994163</v>
      </c>
      <c r="T123" s="21"/>
      <c r="U123" s="69">
        <f>(E123+O123)</f>
        <v>7125059</v>
      </c>
      <c r="V123" s="21"/>
      <c r="W123" s="21"/>
      <c r="X123" s="278">
        <v>1975116</v>
      </c>
      <c r="Y123" s="21"/>
      <c r="Z123" s="70">
        <f>IF($U123,X123/$U123*100,0)</f>
        <v>27.720696768967105</v>
      </c>
      <c r="AA123" s="21"/>
      <c r="AB123" s="278">
        <v>51645</v>
      </c>
      <c r="AC123" s="21"/>
      <c r="AD123" s="70">
        <f>IF($U123,AB123/$U123*100,0)</f>
        <v>0.72483610311156721</v>
      </c>
      <c r="AE123" s="21"/>
      <c r="AF123" s="278">
        <v>0</v>
      </c>
      <c r="AG123" s="21"/>
      <c r="AH123" s="70">
        <f>IF($U123,AF123/$U123*100,0)</f>
        <v>0</v>
      </c>
      <c r="AI123" s="21"/>
      <c r="AJ123" s="278">
        <v>194458</v>
      </c>
      <c r="AK123" s="21"/>
      <c r="AL123" s="10">
        <v>30</v>
      </c>
      <c r="AM123" s="21"/>
      <c r="AN123" s="96">
        <v>72972</v>
      </c>
      <c r="AO123" s="21"/>
      <c r="AP123" s="96">
        <f>IF(E123,AN123,0)</f>
        <v>72972</v>
      </c>
      <c r="AQ123" s="21"/>
      <c r="AR123" s="96">
        <f>IF(O123,AN123,0)</f>
        <v>72972</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9"/>
      <c r="AM124" s="21"/>
      <c r="AN124" s="27"/>
      <c r="AO124" s="21"/>
      <c r="AP124" s="21"/>
      <c r="AQ124" s="21"/>
      <c r="AR124" s="21"/>
    </row>
    <row r="125" spans="1:44" ht="8.85" customHeight="1" x14ac:dyDescent="0.3">
      <c r="A125" s="10">
        <v>31</v>
      </c>
      <c r="B125" s="21"/>
      <c r="C125" s="10" t="s">
        <v>154</v>
      </c>
      <c r="D125" s="21"/>
      <c r="E125" s="278">
        <v>731705</v>
      </c>
      <c r="F125" s="21"/>
      <c r="G125" s="65">
        <f>(E125/$AN125)</f>
        <v>47.279981907469633</v>
      </c>
      <c r="H125" s="21"/>
      <c r="I125" s="65">
        <f>IF(G$219,G125/G$219*100,0)</f>
        <v>103.72937952059746</v>
      </c>
      <c r="J125" s="21"/>
      <c r="K125" s="278">
        <v>372824</v>
      </c>
      <c r="L125" s="21"/>
      <c r="M125" s="278">
        <v>340262</v>
      </c>
      <c r="N125" s="21"/>
      <c r="O125" s="278">
        <v>342420</v>
      </c>
      <c r="P125" s="21"/>
      <c r="Q125" s="70">
        <f>(O125/$AN125)</f>
        <v>22.125872318428534</v>
      </c>
      <c r="R125" s="21"/>
      <c r="S125" s="70">
        <f>IF(Q$219,Q125/Q$219*100,0)</f>
        <v>126.44187179850755</v>
      </c>
      <c r="T125" s="21"/>
      <c r="U125" s="69">
        <f>(E125+O125)</f>
        <v>1074125</v>
      </c>
      <c r="V125" s="21"/>
      <c r="W125" s="21"/>
      <c r="X125" s="278">
        <v>613981</v>
      </c>
      <c r="Y125" s="21"/>
      <c r="Z125" s="70">
        <f>IF($U125,X125/$U125*100,0)</f>
        <v>57.161038054230183</v>
      </c>
      <c r="AA125" s="21"/>
      <c r="AB125" s="278">
        <v>0</v>
      </c>
      <c r="AC125" s="21"/>
      <c r="AD125" s="70">
        <f>IF($U125,AB125/$U125*100,0)</f>
        <v>0</v>
      </c>
      <c r="AE125" s="21"/>
      <c r="AF125" s="278">
        <v>0</v>
      </c>
      <c r="AG125" s="21"/>
      <c r="AH125" s="70">
        <f>IF($U125,AF125/$U125*100,0)</f>
        <v>0</v>
      </c>
      <c r="AI125" s="21"/>
      <c r="AJ125" s="278">
        <v>162634</v>
      </c>
      <c r="AK125" s="21"/>
      <c r="AL125" s="10">
        <v>31</v>
      </c>
      <c r="AM125" s="21"/>
      <c r="AN125" s="96">
        <v>15476</v>
      </c>
      <c r="AO125" s="21"/>
      <c r="AP125" s="96">
        <f>IF(E125,AN125,0)</f>
        <v>15476</v>
      </c>
      <c r="AQ125" s="21"/>
      <c r="AR125" s="96">
        <f>IF(O125,AN125,0)</f>
        <v>15476</v>
      </c>
    </row>
    <row r="126" spans="1:44" ht="8.85" customHeight="1" x14ac:dyDescent="0.3">
      <c r="A126" s="10">
        <v>32</v>
      </c>
      <c r="B126" s="21"/>
      <c r="C126" s="10" t="s">
        <v>155</v>
      </c>
      <c r="D126" s="21"/>
      <c r="E126" s="278">
        <v>1731552</v>
      </c>
      <c r="F126" s="21"/>
      <c r="G126" s="65">
        <f>(E126/$AN126)</f>
        <v>63.545524606407575</v>
      </c>
      <c r="H126" s="21"/>
      <c r="I126" s="65">
        <f>IF(G$219,G126/G$219*100,0)</f>
        <v>139.41498225683833</v>
      </c>
      <c r="J126" s="21"/>
      <c r="K126" s="278">
        <v>646430</v>
      </c>
      <c r="L126" s="21"/>
      <c r="M126" s="278">
        <v>1005377</v>
      </c>
      <c r="N126" s="21"/>
      <c r="O126" s="278">
        <v>514076</v>
      </c>
      <c r="P126" s="21"/>
      <c r="Q126" s="70">
        <f>(O126/$AN126)</f>
        <v>18.865866637307793</v>
      </c>
      <c r="R126" s="21"/>
      <c r="S126" s="70">
        <f>IF(Q$219,Q126/Q$219*100,0)</f>
        <v>107.81204267979956</v>
      </c>
      <c r="T126" s="21"/>
      <c r="U126" s="69">
        <f>(E126+O126)</f>
        <v>2245628</v>
      </c>
      <c r="V126" s="21"/>
      <c r="W126" s="21"/>
      <c r="X126" s="278">
        <v>1119465</v>
      </c>
      <c r="Y126" s="21"/>
      <c r="Z126" s="70">
        <f>IF($U126,X126/$U126*100,0)</f>
        <v>49.850865771178491</v>
      </c>
      <c r="AA126" s="21"/>
      <c r="AB126" s="278">
        <v>0</v>
      </c>
      <c r="AC126" s="21"/>
      <c r="AD126" s="70">
        <f>IF($U126,AB126/$U126*100,0)</f>
        <v>0</v>
      </c>
      <c r="AE126" s="21"/>
      <c r="AF126" s="278">
        <v>0</v>
      </c>
      <c r="AG126" s="21"/>
      <c r="AH126" s="70">
        <f>IF($U126,AF126/$U126*100,0)</f>
        <v>0</v>
      </c>
      <c r="AI126" s="21"/>
      <c r="AJ126" s="278">
        <v>35234</v>
      </c>
      <c r="AK126" s="21"/>
      <c r="AL126" s="10">
        <v>32</v>
      </c>
      <c r="AM126" s="21"/>
      <c r="AN126" s="96">
        <v>27249</v>
      </c>
      <c r="AO126" s="21"/>
      <c r="AP126" s="96">
        <f>IF(E126,AN126,0)</f>
        <v>27249</v>
      </c>
      <c r="AQ126" s="21"/>
      <c r="AR126" s="96">
        <f>IF(O126,AN126,0)</f>
        <v>27249</v>
      </c>
    </row>
    <row r="127" spans="1:44" ht="8.85" customHeight="1" x14ac:dyDescent="0.3">
      <c r="A127" s="10">
        <v>33</v>
      </c>
      <c r="B127" s="21"/>
      <c r="C127" s="10" t="s">
        <v>96</v>
      </c>
      <c r="D127" s="21"/>
      <c r="E127" s="278">
        <v>1949053</v>
      </c>
      <c r="F127" s="21"/>
      <c r="G127" s="65">
        <f>(E127/$AN127)</f>
        <v>35.777539144960258</v>
      </c>
      <c r="H127" s="21"/>
      <c r="I127" s="65">
        <f>IF(G$219,G127/G$219*100,0)</f>
        <v>78.493725812832764</v>
      </c>
      <c r="J127" s="21"/>
      <c r="K127" s="278">
        <v>760012</v>
      </c>
      <c r="L127" s="21"/>
      <c r="M127" s="278">
        <v>696349</v>
      </c>
      <c r="N127" s="21"/>
      <c r="O127" s="278">
        <v>828602</v>
      </c>
      <c r="P127" s="21"/>
      <c r="Q127" s="70">
        <f>(O127/$AN127)</f>
        <v>15.210125374011051</v>
      </c>
      <c r="R127" s="21"/>
      <c r="S127" s="70">
        <f>IF(Q$219,Q127/Q$219*100,0)</f>
        <v>86.920718645660372</v>
      </c>
      <c r="T127" s="21"/>
      <c r="U127" s="69">
        <f>(E127+O127)</f>
        <v>2777655</v>
      </c>
      <c r="V127" s="21"/>
      <c r="W127" s="21"/>
      <c r="X127" s="278">
        <v>1623110</v>
      </c>
      <c r="Y127" s="21"/>
      <c r="Z127" s="70">
        <f>IF($U127,X127/$U127*100,0)</f>
        <v>58.434542806792052</v>
      </c>
      <c r="AA127" s="21"/>
      <c r="AB127" s="278">
        <v>0</v>
      </c>
      <c r="AC127" s="21"/>
      <c r="AD127" s="70">
        <f>IF($U127,AB127/$U127*100,0)</f>
        <v>0</v>
      </c>
      <c r="AE127" s="21"/>
      <c r="AF127" s="278">
        <v>0</v>
      </c>
      <c r="AG127" s="21"/>
      <c r="AH127" s="70">
        <f>IF($U127,AF127/$U127*100,0)</f>
        <v>0</v>
      </c>
      <c r="AI127" s="21"/>
      <c r="AJ127" s="278">
        <v>75528</v>
      </c>
      <c r="AK127" s="21"/>
      <c r="AL127" s="10">
        <v>33</v>
      </c>
      <c r="AM127" s="21"/>
      <c r="AN127" s="96">
        <v>54477</v>
      </c>
      <c r="AO127" s="21"/>
      <c r="AP127" s="96">
        <f>IF(E127,AN127,0)</f>
        <v>54477</v>
      </c>
      <c r="AQ127" s="21"/>
      <c r="AR127" s="96">
        <f>IF(O127,AN127,0)</f>
        <v>54477</v>
      </c>
    </row>
    <row r="128" spans="1:44" ht="8.85" customHeight="1" x14ac:dyDescent="0.3">
      <c r="A128" s="10">
        <v>34</v>
      </c>
      <c r="B128" s="21"/>
      <c r="C128" s="10" t="s">
        <v>156</v>
      </c>
      <c r="D128" s="21"/>
      <c r="E128" s="278">
        <v>2506902</v>
      </c>
      <c r="F128" s="21"/>
      <c r="G128" s="65">
        <f>(E128/$AN128)</f>
        <v>27.422111377284811</v>
      </c>
      <c r="H128" s="21"/>
      <c r="I128" s="65">
        <f>IF(G$219,G128/G$219*100,0)</f>
        <v>60.162429923880289</v>
      </c>
      <c r="J128" s="21"/>
      <c r="K128" s="278">
        <v>804420</v>
      </c>
      <c r="L128" s="21"/>
      <c r="M128" s="278">
        <v>852728</v>
      </c>
      <c r="N128" s="21"/>
      <c r="O128" s="278">
        <v>1685069</v>
      </c>
      <c r="P128" s="21"/>
      <c r="Q128" s="70">
        <f>(O128/$AN128)</f>
        <v>18.43237182642558</v>
      </c>
      <c r="R128" s="21"/>
      <c r="S128" s="70">
        <f>IF(Q$219,Q128/Q$219*100,0)</f>
        <v>105.33476655192302</v>
      </c>
      <c r="T128" s="21"/>
      <c r="U128" s="69">
        <f>(E128+O128)</f>
        <v>4191971</v>
      </c>
      <c r="V128" s="21"/>
      <c r="W128" s="21"/>
      <c r="X128" s="278">
        <v>1171914</v>
      </c>
      <c r="Y128" s="21"/>
      <c r="Z128" s="70">
        <f>IF($U128,X128/$U128*100,0)</f>
        <v>27.956157139445857</v>
      </c>
      <c r="AA128" s="21"/>
      <c r="AB128" s="278">
        <v>0</v>
      </c>
      <c r="AC128" s="21"/>
      <c r="AD128" s="70">
        <f>IF($U128,AB128/$U128*100,0)</f>
        <v>0</v>
      </c>
      <c r="AE128" s="21"/>
      <c r="AF128" s="278">
        <v>0</v>
      </c>
      <c r="AG128" s="21"/>
      <c r="AH128" s="70">
        <f>IF($U128,AF128/$U128*100,0)</f>
        <v>0</v>
      </c>
      <c r="AI128" s="21"/>
      <c r="AJ128" s="278">
        <v>794878</v>
      </c>
      <c r="AK128" s="21"/>
      <c r="AL128" s="10">
        <v>34</v>
      </c>
      <c r="AM128" s="21"/>
      <c r="AN128" s="96">
        <v>91419</v>
      </c>
      <c r="AO128" s="21"/>
      <c r="AP128" s="96">
        <f>IF(E128,AN128,0)</f>
        <v>91419</v>
      </c>
      <c r="AQ128" s="21"/>
      <c r="AR128" s="96">
        <f>IF(O128,AN128,0)</f>
        <v>91419</v>
      </c>
    </row>
    <row r="129" spans="1:44" ht="8.85" customHeight="1" x14ac:dyDescent="0.3">
      <c r="A129" s="10">
        <v>35</v>
      </c>
      <c r="B129" s="21"/>
      <c r="C129" s="10" t="s">
        <v>157</v>
      </c>
      <c r="D129" s="21"/>
      <c r="E129" s="278">
        <v>949001</v>
      </c>
      <c r="F129" s="21"/>
      <c r="G129" s="65">
        <f>(E129/$AN129)</f>
        <v>56.531899684279502</v>
      </c>
      <c r="H129" s="21"/>
      <c r="I129" s="65">
        <f>IF(G$219,G129/G$219*100,0)</f>
        <v>124.02751948694237</v>
      </c>
      <c r="J129" s="21"/>
      <c r="K129" s="278">
        <v>391287</v>
      </c>
      <c r="L129" s="21"/>
      <c r="M129" s="278">
        <v>507940</v>
      </c>
      <c r="N129" s="21"/>
      <c r="O129" s="278">
        <v>565313</v>
      </c>
      <c r="P129" s="21"/>
      <c r="Q129" s="70">
        <f>(O129/$AN129)</f>
        <v>33.675641865729432</v>
      </c>
      <c r="R129" s="21"/>
      <c r="S129" s="70">
        <f>IF(Q$219,Q129/Q$219*100,0)</f>
        <v>192.44489574192005</v>
      </c>
      <c r="T129" s="21"/>
      <c r="U129" s="69">
        <f>(E129+O129)</f>
        <v>1514314</v>
      </c>
      <c r="V129" s="21"/>
      <c r="W129" s="21"/>
      <c r="X129" s="278">
        <v>852907</v>
      </c>
      <c r="Y129" s="21"/>
      <c r="Z129" s="70">
        <f>IF($U129,X129/$U129*100,0)</f>
        <v>56.322995098770804</v>
      </c>
      <c r="AA129" s="21"/>
      <c r="AB129" s="278">
        <v>52500</v>
      </c>
      <c r="AC129" s="21"/>
      <c r="AD129" s="70">
        <f>IF($U129,AB129/$U129*100,0)</f>
        <v>3.4669163726941705</v>
      </c>
      <c r="AE129" s="21"/>
      <c r="AF129" s="278">
        <v>0</v>
      </c>
      <c r="AG129" s="21"/>
      <c r="AH129" s="70">
        <f>IF($U129,AF129/$U129*100,0)</f>
        <v>0</v>
      </c>
      <c r="AI129" s="21"/>
      <c r="AJ129" s="278">
        <v>103099</v>
      </c>
      <c r="AK129" s="21"/>
      <c r="AL129" s="10">
        <v>35</v>
      </c>
      <c r="AM129" s="21"/>
      <c r="AN129" s="96">
        <v>16787</v>
      </c>
      <c r="AO129" s="21"/>
      <c r="AP129" s="96">
        <f>IF(E129,AN129,0)</f>
        <v>16787</v>
      </c>
      <c r="AQ129" s="21"/>
      <c r="AR129" s="96">
        <f>IF(O129,AN129,0)</f>
        <v>16787</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96"/>
      <c r="AC130" s="21"/>
      <c r="AD130" s="21"/>
      <c r="AE130" s="21"/>
      <c r="AF130" s="96"/>
      <c r="AG130" s="21"/>
      <c r="AH130" s="21"/>
      <c r="AI130" s="21"/>
      <c r="AJ130" s="96"/>
      <c r="AK130" s="21"/>
      <c r="AL130" s="21"/>
      <c r="AM130" s="21"/>
      <c r="AN130" s="27"/>
      <c r="AO130" s="21"/>
      <c r="AP130" s="21"/>
      <c r="AQ130" s="21"/>
      <c r="AR130" s="21"/>
    </row>
    <row r="131" spans="1:44" ht="8.85" customHeight="1" x14ac:dyDescent="0.3">
      <c r="A131" s="10">
        <v>36</v>
      </c>
      <c r="B131" s="21"/>
      <c r="C131" s="10" t="s">
        <v>158</v>
      </c>
      <c r="D131" s="21"/>
      <c r="E131" s="278">
        <v>1807978</v>
      </c>
      <c r="F131" s="21"/>
      <c r="G131" s="65">
        <f>(E131/$AN131)</f>
        <v>46.704502596161298</v>
      </c>
      <c r="H131" s="21"/>
      <c r="I131" s="65">
        <f>IF(G$219,G131/G$219*100,0)</f>
        <v>102.46681321915977</v>
      </c>
      <c r="J131" s="21"/>
      <c r="K131" s="278">
        <v>579607</v>
      </c>
      <c r="L131" s="21"/>
      <c r="M131" s="278">
        <v>608177</v>
      </c>
      <c r="N131" s="21"/>
      <c r="O131" s="278">
        <v>946115</v>
      </c>
      <c r="P131" s="21"/>
      <c r="Q131" s="70">
        <f>(O131/$AN131)</f>
        <v>24.44046911730516</v>
      </c>
      <c r="R131" s="21"/>
      <c r="S131" s="70">
        <f>IF(Q$219,Q131/Q$219*100,0)</f>
        <v>139.66900912881914</v>
      </c>
      <c r="T131" s="21"/>
      <c r="U131" s="69">
        <f>(E131+O131)</f>
        <v>2754093</v>
      </c>
      <c r="V131" s="21"/>
      <c r="W131" s="21"/>
      <c r="X131" s="278">
        <v>1520862</v>
      </c>
      <c r="Y131" s="21"/>
      <c r="Z131" s="70">
        <f>IF($U131,X131/$U131*100,0)</f>
        <v>55.221882485449839</v>
      </c>
      <c r="AA131" s="21"/>
      <c r="AB131" s="278">
        <v>117498</v>
      </c>
      <c r="AC131" s="21"/>
      <c r="AD131" s="70">
        <f>IF($U131,AB131/$U131*100,0)</f>
        <v>4.2663047326288543</v>
      </c>
      <c r="AE131" s="21"/>
      <c r="AF131" s="278">
        <v>0</v>
      </c>
      <c r="AG131" s="21"/>
      <c r="AH131" s="70">
        <f>IF($U131,AF131/$U131*100,0)</f>
        <v>0</v>
      </c>
      <c r="AI131" s="21"/>
      <c r="AJ131" s="278">
        <v>115727</v>
      </c>
      <c r="AK131" s="21"/>
      <c r="AL131" s="10">
        <v>36</v>
      </c>
      <c r="AM131" s="21"/>
      <c r="AN131" s="96">
        <v>38711</v>
      </c>
      <c r="AO131" s="21"/>
      <c r="AP131" s="96">
        <f>IF(E131,AN131,0)</f>
        <v>38711</v>
      </c>
      <c r="AQ131" s="21"/>
      <c r="AR131" s="96">
        <f>IF(O131,AN131,0)</f>
        <v>38711</v>
      </c>
    </row>
    <row r="132" spans="1:44" ht="8.85" customHeight="1" x14ac:dyDescent="0.3">
      <c r="A132" s="10">
        <v>37</v>
      </c>
      <c r="B132" s="21"/>
      <c r="C132" s="10" t="s">
        <v>159</v>
      </c>
      <c r="D132" s="21"/>
      <c r="E132" s="278">
        <v>1322169</v>
      </c>
      <c r="F132" s="21"/>
      <c r="G132" s="65">
        <f>(E132/$AN132)</f>
        <v>53.470659602863265</v>
      </c>
      <c r="H132" s="21"/>
      <c r="I132" s="65">
        <f>IF(G$219,G132/G$219*100,0)</f>
        <v>117.31134656559186</v>
      </c>
      <c r="J132" s="21"/>
      <c r="K132" s="278">
        <v>643030</v>
      </c>
      <c r="L132" s="21"/>
      <c r="M132" s="278">
        <v>592039</v>
      </c>
      <c r="N132" s="21"/>
      <c r="O132" s="278">
        <v>585211</v>
      </c>
      <c r="P132" s="21"/>
      <c r="Q132" s="70">
        <f>(O132/$AN132)</f>
        <v>23.666882355320094</v>
      </c>
      <c r="R132" s="21"/>
      <c r="S132" s="70">
        <f>IF(Q$219,Q132/Q$219*100,0)</f>
        <v>135.24822260450799</v>
      </c>
      <c r="T132" s="21"/>
      <c r="U132" s="69">
        <f>(E132+O132)</f>
        <v>1907380</v>
      </c>
      <c r="V132" s="21"/>
      <c r="W132" s="21"/>
      <c r="X132" s="278">
        <v>713238</v>
      </c>
      <c r="Y132" s="21"/>
      <c r="Z132" s="70">
        <f>IF($U132,X132/$U132*100,0)</f>
        <v>37.393597500235927</v>
      </c>
      <c r="AA132" s="21"/>
      <c r="AB132" s="278">
        <v>53161</v>
      </c>
      <c r="AC132" s="21"/>
      <c r="AD132" s="70">
        <f>IF($U132,AB132/$U132*100,0)</f>
        <v>2.7871216013589319</v>
      </c>
      <c r="AE132" s="21"/>
      <c r="AF132" s="278">
        <v>0</v>
      </c>
      <c r="AG132" s="21"/>
      <c r="AH132" s="70">
        <f>IF($U132,AF132/$U132*100,0)</f>
        <v>0</v>
      </c>
      <c r="AI132" s="21"/>
      <c r="AJ132" s="278">
        <v>45547</v>
      </c>
      <c r="AK132" s="21"/>
      <c r="AL132" s="10">
        <v>37</v>
      </c>
      <c r="AM132" s="21"/>
      <c r="AN132" s="96">
        <v>24727</v>
      </c>
      <c r="AO132" s="21"/>
      <c r="AP132" s="96">
        <f>IF(E132,AN132,0)</f>
        <v>24727</v>
      </c>
      <c r="AQ132" s="21"/>
      <c r="AR132" s="96">
        <f>IF(O132,AN132,0)</f>
        <v>24727</v>
      </c>
    </row>
    <row r="133" spans="1:44" ht="8.85" customHeight="1" x14ac:dyDescent="0.3">
      <c r="A133" s="10">
        <v>38</v>
      </c>
      <c r="B133" s="21"/>
      <c r="C133" s="10" t="s">
        <v>160</v>
      </c>
      <c r="D133" s="21"/>
      <c r="E133" s="278">
        <v>1250070</v>
      </c>
      <c r="F133" s="21"/>
      <c r="G133" s="65">
        <f>(E133/$AN133)</f>
        <v>81.528076697319506</v>
      </c>
      <c r="H133" s="21"/>
      <c r="I133" s="65">
        <f>IF(G$219,G133/G$219*100,0)</f>
        <v>178.86759825482417</v>
      </c>
      <c r="J133" s="21"/>
      <c r="K133" s="278">
        <v>418021</v>
      </c>
      <c r="L133" s="21"/>
      <c r="M133" s="278">
        <v>650672</v>
      </c>
      <c r="N133" s="21"/>
      <c r="O133" s="278">
        <v>431434</v>
      </c>
      <c r="P133" s="21"/>
      <c r="Q133" s="70">
        <f>(O133/$AN133)</f>
        <v>28.13761168721059</v>
      </c>
      <c r="R133" s="21"/>
      <c r="S133" s="70">
        <f>IF(Q$219,Q133/Q$219*100,0)</f>
        <v>160.79692761795508</v>
      </c>
      <c r="T133" s="21"/>
      <c r="U133" s="69">
        <f>(E133+O133)</f>
        <v>1681504</v>
      </c>
      <c r="V133" s="21"/>
      <c r="W133" s="21"/>
      <c r="X133" s="278">
        <v>925219</v>
      </c>
      <c r="Y133" s="21"/>
      <c r="Z133" s="70">
        <f>IF($U133,X133/$U133*100,0)</f>
        <v>55.02330056901441</v>
      </c>
      <c r="AA133" s="21"/>
      <c r="AB133" s="278">
        <v>0</v>
      </c>
      <c r="AC133" s="21"/>
      <c r="AD133" s="70">
        <f>IF($U133,AB133/$U133*100,0)</f>
        <v>0</v>
      </c>
      <c r="AE133" s="21"/>
      <c r="AF133" s="278">
        <v>0</v>
      </c>
      <c r="AG133" s="21"/>
      <c r="AH133" s="70">
        <f>IF($U133,AF133/$U133*100,0)</f>
        <v>0</v>
      </c>
      <c r="AI133" s="21"/>
      <c r="AJ133" s="278">
        <v>13205</v>
      </c>
      <c r="AK133" s="21"/>
      <c r="AL133" s="10">
        <v>38</v>
      </c>
      <c r="AM133" s="21"/>
      <c r="AN133" s="96">
        <v>15333</v>
      </c>
      <c r="AO133" s="21"/>
      <c r="AP133" s="96">
        <f>IF(E133,AN133,0)</f>
        <v>15333</v>
      </c>
      <c r="AQ133" s="21"/>
      <c r="AR133" s="96">
        <f>IF(O133,AN133,0)</f>
        <v>15333</v>
      </c>
    </row>
    <row r="134" spans="1:44" ht="8.85" customHeight="1" x14ac:dyDescent="0.3">
      <c r="A134" s="10">
        <v>39</v>
      </c>
      <c r="B134" s="21"/>
      <c r="C134" s="10" t="s">
        <v>161</v>
      </c>
      <c r="D134" s="21"/>
      <c r="E134" s="278">
        <v>1974683</v>
      </c>
      <c r="F134" s="21"/>
      <c r="G134" s="65">
        <f>(E134/$AN134)</f>
        <v>96.082279096924879</v>
      </c>
      <c r="H134" s="21"/>
      <c r="I134" s="65">
        <f>IF(G$219,G134/G$219*100,0)</f>
        <v>210.79862537075763</v>
      </c>
      <c r="J134" s="21"/>
      <c r="K134" s="278">
        <v>376481</v>
      </c>
      <c r="L134" s="21"/>
      <c r="M134" s="278">
        <v>1464544</v>
      </c>
      <c r="N134" s="21"/>
      <c r="O134" s="278">
        <v>394667</v>
      </c>
      <c r="P134" s="21"/>
      <c r="Q134" s="70">
        <f>(O134/$AN134)</f>
        <v>19.2033378746594</v>
      </c>
      <c r="R134" s="21"/>
      <c r="S134" s="70">
        <f>IF(Q$219,Q134/Q$219*100,0)</f>
        <v>109.74057658412637</v>
      </c>
      <c r="T134" s="21"/>
      <c r="U134" s="69">
        <f>(E134+O134)</f>
        <v>2369350</v>
      </c>
      <c r="V134" s="21"/>
      <c r="W134" s="21"/>
      <c r="X134" s="278">
        <v>619331</v>
      </c>
      <c r="Y134" s="21"/>
      <c r="Z134" s="70">
        <f>IF($U134,X134/$U134*100,0)</f>
        <v>26.139278705130099</v>
      </c>
      <c r="AA134" s="21"/>
      <c r="AB134" s="278">
        <v>0</v>
      </c>
      <c r="AC134" s="21"/>
      <c r="AD134" s="70">
        <f>IF($U134,AB134/$U134*100,0)</f>
        <v>0</v>
      </c>
      <c r="AE134" s="21"/>
      <c r="AF134" s="278">
        <v>0</v>
      </c>
      <c r="AG134" s="21"/>
      <c r="AH134" s="70">
        <f>IF($U134,AF134/$U134*100,0)</f>
        <v>0</v>
      </c>
      <c r="AI134" s="21"/>
      <c r="AJ134" s="278">
        <v>34032</v>
      </c>
      <c r="AK134" s="21"/>
      <c r="AL134" s="10">
        <v>39</v>
      </c>
      <c r="AM134" s="21"/>
      <c r="AN134" s="96">
        <v>20552</v>
      </c>
      <c r="AO134" s="21"/>
      <c r="AP134" s="96">
        <f>IF(E134,AN134,0)</f>
        <v>20552</v>
      </c>
      <c r="AQ134" s="21"/>
      <c r="AR134" s="96">
        <f>IF(O134,AN134,0)</f>
        <v>20552</v>
      </c>
    </row>
    <row r="135" spans="1:44" ht="8.85" customHeight="1" x14ac:dyDescent="0.3">
      <c r="A135" s="10">
        <v>40</v>
      </c>
      <c r="B135" s="21"/>
      <c r="C135" s="10" t="s">
        <v>162</v>
      </c>
      <c r="D135" s="21"/>
      <c r="E135" s="278">
        <v>875421</v>
      </c>
      <c r="F135" s="21"/>
      <c r="G135" s="65">
        <f>(E135/$AN135)</f>
        <v>76.851988411904131</v>
      </c>
      <c r="H135" s="21"/>
      <c r="I135" s="65">
        <f>IF(G$219,G135/G$219*100,0)</f>
        <v>168.60854745021629</v>
      </c>
      <c r="J135" s="21"/>
      <c r="K135" s="280">
        <v>90494</v>
      </c>
      <c r="L135" s="21"/>
      <c r="M135" s="280">
        <v>477208</v>
      </c>
      <c r="N135" s="21"/>
      <c r="O135" s="280">
        <v>747273</v>
      </c>
      <c r="P135" s="21"/>
      <c r="Q135" s="70">
        <f>(O135/$AN135)</f>
        <v>65.60205425335792</v>
      </c>
      <c r="R135" s="21"/>
      <c r="S135" s="70">
        <f>IF(Q$219,Q135/Q$219*100,0)</f>
        <v>374.89353704319626</v>
      </c>
      <c r="T135" s="21"/>
      <c r="U135" s="69">
        <f>(E135+O135)</f>
        <v>1622694</v>
      </c>
      <c r="V135" s="21"/>
      <c r="W135" s="21"/>
      <c r="X135" s="280">
        <v>839762</v>
      </c>
      <c r="Y135" s="21"/>
      <c r="Z135" s="70">
        <f>IF($U135,X135/$U135*100,0)</f>
        <v>51.75110033068465</v>
      </c>
      <c r="AA135" s="21"/>
      <c r="AB135" s="280">
        <v>0</v>
      </c>
      <c r="AC135" s="21"/>
      <c r="AD135" s="70">
        <f>IF($U135,AB135/$U135*100,0)</f>
        <v>0</v>
      </c>
      <c r="AE135" s="21"/>
      <c r="AF135" s="280">
        <v>0</v>
      </c>
      <c r="AG135" s="21"/>
      <c r="AH135" s="70">
        <f>IF($U135,AF135/$U135*100,0)</f>
        <v>0</v>
      </c>
      <c r="AI135" s="21"/>
      <c r="AJ135" s="280">
        <v>154517</v>
      </c>
      <c r="AK135" s="21"/>
      <c r="AL135" s="10">
        <v>40</v>
      </c>
      <c r="AM135" s="21"/>
      <c r="AN135" s="96">
        <v>11391</v>
      </c>
      <c r="AO135" s="21"/>
      <c r="AP135" s="96">
        <f>IF(E135,AN135,0)</f>
        <v>11391</v>
      </c>
      <c r="AQ135" s="21"/>
      <c r="AR135" s="96">
        <f>IF(O135,AN135,0)</f>
        <v>11391</v>
      </c>
    </row>
    <row r="136" spans="1:44" ht="8.85" customHeight="1" x14ac:dyDescent="0.3">
      <c r="A136" s="29"/>
      <c r="B136" s="21"/>
      <c r="D136" s="21"/>
      <c r="E136" s="27"/>
      <c r="F136" s="21"/>
      <c r="G136" s="21"/>
      <c r="H136" s="21"/>
      <c r="I136" s="21"/>
      <c r="J136" s="21"/>
      <c r="K136" s="27"/>
      <c r="L136" s="21"/>
      <c r="M136" s="27"/>
      <c r="N136" s="21"/>
      <c r="O136" s="27"/>
      <c r="P136" s="21"/>
      <c r="Q136" s="21"/>
      <c r="R136" s="21"/>
      <c r="S136" s="21"/>
      <c r="T136" s="21"/>
      <c r="U136" s="27"/>
      <c r="V136" s="21"/>
      <c r="W136" s="21"/>
      <c r="X136" s="27"/>
      <c r="Y136" s="21"/>
      <c r="Z136" s="21"/>
      <c r="AA136" s="21"/>
      <c r="AB136" s="27"/>
      <c r="AC136" s="21"/>
      <c r="AD136" s="21"/>
      <c r="AE136" s="21"/>
      <c r="AF136" s="27"/>
      <c r="AG136" s="21"/>
      <c r="AH136" s="21"/>
      <c r="AI136" s="21"/>
      <c r="AJ136" s="27"/>
      <c r="AK136" s="21"/>
      <c r="AL136" s="29"/>
      <c r="AM136" s="21"/>
      <c r="AN136" s="27"/>
      <c r="AO136" s="21"/>
      <c r="AP136" s="21"/>
      <c r="AQ136" s="21"/>
      <c r="AR136" s="21"/>
    </row>
    <row r="137" spans="1:44" ht="8.85" customHeight="1" x14ac:dyDescent="0.3">
      <c r="A137" s="10">
        <v>41</v>
      </c>
      <c r="B137" s="21"/>
      <c r="C137" s="10" t="s">
        <v>163</v>
      </c>
      <c r="D137" s="21"/>
      <c r="E137" s="278">
        <v>1590046</v>
      </c>
      <c r="F137" s="21"/>
      <c r="G137" s="65">
        <f>(E137/$AN137)</f>
        <v>46.735818000117568</v>
      </c>
      <c r="H137" s="21"/>
      <c r="I137" s="65">
        <f>IF(G$219,G137/G$219*100,0)</f>
        <v>102.53551729413547</v>
      </c>
      <c r="J137" s="21"/>
      <c r="K137" s="278">
        <v>596471</v>
      </c>
      <c r="L137" s="21"/>
      <c r="M137" s="278">
        <v>472304</v>
      </c>
      <c r="N137" s="21"/>
      <c r="O137" s="280">
        <v>938009</v>
      </c>
      <c r="P137" s="21"/>
      <c r="Q137" s="70">
        <f>(O137/$AN137)</f>
        <v>27.570660161072247</v>
      </c>
      <c r="R137" s="21"/>
      <c r="S137" s="70">
        <f>IF(Q$219,Q137/Q$219*100,0)</f>
        <v>157.556991530814</v>
      </c>
      <c r="T137" s="21"/>
      <c r="U137" s="69">
        <f>(E137+O137)</f>
        <v>2528055</v>
      </c>
      <c r="V137" s="21"/>
      <c r="W137" s="21"/>
      <c r="X137" s="280">
        <v>1239384</v>
      </c>
      <c r="Y137" s="21"/>
      <c r="Z137" s="70">
        <f>IF($U137,X137/$U137*100,0)</f>
        <v>49.025199214415828</v>
      </c>
      <c r="AA137" s="21"/>
      <c r="AB137" s="280">
        <v>90374</v>
      </c>
      <c r="AC137" s="21"/>
      <c r="AD137" s="70">
        <f>IF($U137,AB137/$U137*100,0)</f>
        <v>3.5748431106127043</v>
      </c>
      <c r="AE137" s="21"/>
      <c r="AF137" s="280">
        <v>0</v>
      </c>
      <c r="AG137" s="21"/>
      <c r="AH137" s="70">
        <f>IF($U137,AF137/$U137*100,0)</f>
        <v>0</v>
      </c>
      <c r="AI137" s="21"/>
      <c r="AJ137" s="278">
        <v>77007</v>
      </c>
      <c r="AK137" s="21"/>
      <c r="AL137" s="10">
        <v>41</v>
      </c>
      <c r="AM137" s="21"/>
      <c r="AN137" s="96">
        <v>34022</v>
      </c>
      <c r="AO137" s="21"/>
      <c r="AP137" s="96">
        <f>IF(E137,AN137,0)</f>
        <v>34022</v>
      </c>
      <c r="AQ137" s="21"/>
      <c r="AR137" s="96">
        <f>IF(O137,AN137,0)</f>
        <v>34022</v>
      </c>
    </row>
    <row r="138" spans="1:44" ht="8.85" customHeight="1" x14ac:dyDescent="0.3">
      <c r="A138" s="10">
        <v>42</v>
      </c>
      <c r="B138" s="21"/>
      <c r="C138" s="10" t="s">
        <v>164</v>
      </c>
      <c r="D138" s="21"/>
      <c r="E138" s="278">
        <v>5418786</v>
      </c>
      <c r="F138" s="21"/>
      <c r="G138" s="65">
        <f>(E138/$AN138)</f>
        <v>49.271097209467264</v>
      </c>
      <c r="H138" s="21"/>
      <c r="I138" s="65">
        <f>IF(G$219,G138/G$219*100,0)</f>
        <v>108.09776433162361</v>
      </c>
      <c r="J138" s="21"/>
      <c r="K138" s="278">
        <v>1582187</v>
      </c>
      <c r="L138" s="21"/>
      <c r="M138" s="278">
        <v>3411513</v>
      </c>
      <c r="N138" s="21"/>
      <c r="O138" s="280">
        <v>2283778</v>
      </c>
      <c r="P138" s="21"/>
      <c r="Q138" s="70">
        <f>(O138/$AN138)</f>
        <v>20.765582520299329</v>
      </c>
      <c r="R138" s="21"/>
      <c r="S138" s="70">
        <f>IF(Q$219,Q138/Q$219*100,0)</f>
        <v>118.66827599227059</v>
      </c>
      <c r="T138" s="21"/>
      <c r="U138" s="69">
        <f>(E138+O138)</f>
        <v>7702564</v>
      </c>
      <c r="V138" s="21"/>
      <c r="W138" s="21"/>
      <c r="X138" s="280">
        <v>2012521</v>
      </c>
      <c r="Y138" s="21"/>
      <c r="Z138" s="70">
        <f>IF($U138,X138/$U138*100,0)</f>
        <v>26.127936100238831</v>
      </c>
      <c r="AA138" s="21"/>
      <c r="AB138" s="280">
        <v>123277</v>
      </c>
      <c r="AC138" s="21"/>
      <c r="AD138" s="70">
        <f>IF($U138,AB138/$U138*100,0)</f>
        <v>1.6004670652525574</v>
      </c>
      <c r="AE138" s="21"/>
      <c r="AF138" s="280">
        <v>0</v>
      </c>
      <c r="AG138" s="21"/>
      <c r="AH138" s="70">
        <f>IF($U138,AF138/$U138*100,0)</f>
        <v>0</v>
      </c>
      <c r="AI138" s="21"/>
      <c r="AJ138" s="278">
        <v>304781</v>
      </c>
      <c r="AK138" s="21"/>
      <c r="AL138" s="10">
        <v>42</v>
      </c>
      <c r="AM138" s="21"/>
      <c r="AN138" s="96">
        <v>109979</v>
      </c>
      <c r="AO138" s="21"/>
      <c r="AP138" s="96">
        <f>IF(E138,AN138,0)</f>
        <v>109979</v>
      </c>
      <c r="AQ138" s="21"/>
      <c r="AR138" s="96">
        <f>IF(O138,AN138,0)</f>
        <v>109979</v>
      </c>
    </row>
    <row r="139" spans="1:44" ht="8.85" customHeight="1" x14ac:dyDescent="0.3">
      <c r="A139" s="10">
        <v>43</v>
      </c>
      <c r="B139" s="21"/>
      <c r="C139" s="10" t="s">
        <v>165</v>
      </c>
      <c r="D139" s="21"/>
      <c r="E139" s="278">
        <v>10275860</v>
      </c>
      <c r="F139" s="21"/>
      <c r="G139" s="65">
        <f>(E139/$AN139)</f>
        <v>30.730257275209411</v>
      </c>
      <c r="H139" s="21"/>
      <c r="I139" s="65">
        <f>IF(G$219,G139/G$219*100,0)</f>
        <v>67.420299058155805</v>
      </c>
      <c r="J139" s="21"/>
      <c r="K139" s="278">
        <v>2681081</v>
      </c>
      <c r="L139" s="21"/>
      <c r="M139" s="278">
        <v>4062859</v>
      </c>
      <c r="N139" s="21"/>
      <c r="O139" s="280">
        <v>7184735</v>
      </c>
      <c r="P139" s="21"/>
      <c r="Q139" s="70">
        <f>(O139/$AN139)</f>
        <v>21.486158336548151</v>
      </c>
      <c r="R139" s="21"/>
      <c r="S139" s="70">
        <f>IF(Q$219,Q139/Q$219*100,0)</f>
        <v>122.78612290325329</v>
      </c>
      <c r="T139" s="21"/>
      <c r="U139" s="69">
        <f>(E139+O139)</f>
        <v>17460595</v>
      </c>
      <c r="V139" s="21"/>
      <c r="W139" s="21"/>
      <c r="X139" s="280">
        <v>6534162</v>
      </c>
      <c r="Y139" s="21"/>
      <c r="Z139" s="70">
        <f>IF($U139,X139/$U139*100,0)</f>
        <v>37.422332973189057</v>
      </c>
      <c r="AA139" s="21"/>
      <c r="AB139" s="280">
        <v>505616</v>
      </c>
      <c r="AC139" s="21"/>
      <c r="AD139" s="70">
        <f>IF($U139,AB139/$U139*100,0)</f>
        <v>2.8957546979355513</v>
      </c>
      <c r="AE139" s="21"/>
      <c r="AF139" s="280">
        <v>0</v>
      </c>
      <c r="AG139" s="21"/>
      <c r="AH139" s="70">
        <f>IF($U139,AF139/$U139*100,0)</f>
        <v>0</v>
      </c>
      <c r="AI139" s="21"/>
      <c r="AJ139" s="278">
        <v>18404</v>
      </c>
      <c r="AK139" s="21"/>
      <c r="AL139" s="10">
        <v>43</v>
      </c>
      <c r="AM139" s="21"/>
      <c r="AN139" s="96">
        <v>334389</v>
      </c>
      <c r="AO139" s="21"/>
      <c r="AP139" s="96">
        <f>IF(E139,AN139,0)</f>
        <v>334389</v>
      </c>
      <c r="AQ139" s="21"/>
      <c r="AR139" s="96">
        <f>IF(O139,AN139,0)</f>
        <v>334389</v>
      </c>
    </row>
    <row r="140" spans="1:44" ht="8.85" customHeight="1" x14ac:dyDescent="0.3">
      <c r="A140" s="10">
        <v>44</v>
      </c>
      <c r="B140" s="21"/>
      <c r="C140" s="10" t="s">
        <v>166</v>
      </c>
      <c r="D140" s="21"/>
      <c r="E140" s="278">
        <v>2227324</v>
      </c>
      <c r="F140" s="21"/>
      <c r="G140" s="65">
        <f>(E140/$AN140)</f>
        <v>43.717594409986653</v>
      </c>
      <c r="H140" s="21"/>
      <c r="I140" s="65">
        <f>IF(G$219,G140/G$219*100,0)</f>
        <v>95.913719915459936</v>
      </c>
      <c r="J140" s="21"/>
      <c r="K140" s="278">
        <v>905528</v>
      </c>
      <c r="L140" s="21"/>
      <c r="M140" s="278">
        <v>1112810</v>
      </c>
      <c r="N140" s="21"/>
      <c r="O140" s="280">
        <v>1018140</v>
      </c>
      <c r="P140" s="21"/>
      <c r="Q140" s="70">
        <f>(O140/$AN140)</f>
        <v>19.983905158200518</v>
      </c>
      <c r="R140" s="21"/>
      <c r="S140" s="70">
        <f>IF(Q$219,Q140/Q$219*100,0)</f>
        <v>114.2012544265729</v>
      </c>
      <c r="T140" s="21"/>
      <c r="U140" s="69">
        <f>(E140+O140)</f>
        <v>3245464</v>
      </c>
      <c r="V140" s="21"/>
      <c r="W140" s="21"/>
      <c r="X140" s="280">
        <v>1687387</v>
      </c>
      <c r="Y140" s="21"/>
      <c r="Z140" s="70">
        <f>IF($U140,X140/$U140*100,0)</f>
        <v>51.992165064841267</v>
      </c>
      <c r="AA140" s="21"/>
      <c r="AB140" s="280">
        <v>115149</v>
      </c>
      <c r="AC140" s="21"/>
      <c r="AD140" s="70">
        <f>IF($U140,AB140/$U140*100,0)</f>
        <v>3.5479980674566098</v>
      </c>
      <c r="AE140" s="21"/>
      <c r="AF140" s="280">
        <v>0</v>
      </c>
      <c r="AG140" s="21"/>
      <c r="AH140" s="70">
        <f>IF($U140,AF140/$U140*100,0)</f>
        <v>0</v>
      </c>
      <c r="AI140" s="21"/>
      <c r="AJ140" s="278">
        <v>98891</v>
      </c>
      <c r="AK140" s="21"/>
      <c r="AL140" s="10">
        <v>44</v>
      </c>
      <c r="AM140" s="21"/>
      <c r="AN140" s="96">
        <v>50948</v>
      </c>
      <c r="AO140" s="21"/>
      <c r="AP140" s="96">
        <f>IF(E140,AN140,0)</f>
        <v>50948</v>
      </c>
      <c r="AQ140" s="21"/>
      <c r="AR140" s="96">
        <f>IF(O140,AN140,0)</f>
        <v>50948</v>
      </c>
    </row>
    <row r="141" spans="1:44" ht="8.85" customHeight="1" x14ac:dyDescent="0.3">
      <c r="A141" s="10">
        <v>45</v>
      </c>
      <c r="B141" s="21"/>
      <c r="C141" s="10" t="s">
        <v>167</v>
      </c>
      <c r="D141" s="21"/>
      <c r="E141" s="278">
        <v>338015</v>
      </c>
      <c r="F141" s="21"/>
      <c r="G141" s="65">
        <f>(E141/$AN141)</f>
        <v>151.44041218637992</v>
      </c>
      <c r="H141" s="21"/>
      <c r="I141" s="65">
        <f>IF(G$219,G141/G$219*100,0)</f>
        <v>332.25097296314578</v>
      </c>
      <c r="J141" s="21"/>
      <c r="K141" s="278">
        <v>228920</v>
      </c>
      <c r="L141" s="21"/>
      <c r="M141" s="278">
        <v>107780</v>
      </c>
      <c r="N141" s="21"/>
      <c r="O141" s="280">
        <v>123158</v>
      </c>
      <c r="P141" s="21"/>
      <c r="Q141" s="70">
        <f>(O141/$AN141)</f>
        <v>55.178315412186379</v>
      </c>
      <c r="R141" s="21"/>
      <c r="S141" s="70">
        <f>IF(Q$219,Q141/Q$219*100,0)</f>
        <v>315.32539748022941</v>
      </c>
      <c r="T141" s="21"/>
      <c r="U141" s="69">
        <f>(E141+O141)</f>
        <v>461173</v>
      </c>
      <c r="V141" s="21"/>
      <c r="W141" s="21"/>
      <c r="X141" s="280">
        <v>316564</v>
      </c>
      <c r="Y141" s="21"/>
      <c r="Z141" s="70">
        <f>IF($U141,X141/$U141*100,0)</f>
        <v>68.643220656890151</v>
      </c>
      <c r="AA141" s="21"/>
      <c r="AB141" s="280">
        <v>0</v>
      </c>
      <c r="AC141" s="21"/>
      <c r="AD141" s="70">
        <f>IF($U141,AB141/$U141*100,0)</f>
        <v>0</v>
      </c>
      <c r="AE141" s="21"/>
      <c r="AF141" s="280">
        <v>0</v>
      </c>
      <c r="AG141" s="21"/>
      <c r="AH141" s="70">
        <f>IF($U141,AF141/$U141*100,0)</f>
        <v>0</v>
      </c>
      <c r="AI141" s="21"/>
      <c r="AJ141" s="278">
        <v>1673</v>
      </c>
      <c r="AK141" s="21"/>
      <c r="AL141" s="10">
        <v>45</v>
      </c>
      <c r="AM141" s="21"/>
      <c r="AN141" s="96">
        <v>2232</v>
      </c>
      <c r="AO141" s="21"/>
      <c r="AP141" s="96">
        <f>IF(E141,AN141,0)</f>
        <v>2232</v>
      </c>
      <c r="AQ141" s="21"/>
      <c r="AR141" s="96">
        <f>IF(O141,AN141,0)</f>
        <v>2232</v>
      </c>
    </row>
    <row r="142" spans="1:44" ht="8.85" customHeight="1" x14ac:dyDescent="0.3">
      <c r="A142" s="29"/>
      <c r="B142" s="21"/>
      <c r="D142" s="21"/>
      <c r="E142" s="21"/>
      <c r="F142" s="21"/>
      <c r="G142" s="21"/>
      <c r="H142" s="21"/>
      <c r="I142" s="21"/>
      <c r="J142" s="21"/>
      <c r="K142" s="21"/>
      <c r="L142" s="21"/>
      <c r="M142" s="21"/>
      <c r="N142" s="21"/>
      <c r="O142" s="280"/>
      <c r="P142" s="21"/>
      <c r="Q142" s="21"/>
      <c r="R142" s="21"/>
      <c r="S142" s="21"/>
      <c r="T142" s="21"/>
      <c r="U142" s="21"/>
      <c r="V142" s="21"/>
      <c r="W142" s="21"/>
      <c r="X142" s="21"/>
      <c r="Y142" s="21"/>
      <c r="Z142" s="21"/>
      <c r="AA142" s="21"/>
      <c r="AB142" s="21"/>
      <c r="AC142" s="21"/>
      <c r="AD142" s="21"/>
      <c r="AE142" s="21"/>
      <c r="AF142" s="21"/>
      <c r="AG142" s="21"/>
      <c r="AH142" s="21"/>
      <c r="AI142" s="21"/>
      <c r="AJ142" s="96"/>
      <c r="AK142" s="21"/>
      <c r="AL142" s="29"/>
      <c r="AM142" s="21"/>
      <c r="AN142" s="27"/>
      <c r="AO142" s="21"/>
      <c r="AP142" s="21"/>
      <c r="AQ142" s="21"/>
      <c r="AR142" s="21"/>
    </row>
    <row r="143" spans="1:44" ht="8.85" customHeight="1" x14ac:dyDescent="0.3">
      <c r="A143" s="10">
        <v>46</v>
      </c>
      <c r="B143" s="21"/>
      <c r="C143" s="10" t="s">
        <v>168</v>
      </c>
      <c r="D143" s="21"/>
      <c r="E143" s="278">
        <v>1737165</v>
      </c>
      <c r="F143" s="21"/>
      <c r="G143" s="65">
        <f>(E143/$AN143)</f>
        <v>44.997280215510543</v>
      </c>
      <c r="H143" s="21"/>
      <c r="I143" s="65">
        <f>IF(G$219,G143/G$219*100,0)</f>
        <v>98.721272059792241</v>
      </c>
      <c r="J143" s="21"/>
      <c r="K143" s="278">
        <v>515997</v>
      </c>
      <c r="L143" s="21"/>
      <c r="M143" s="278">
        <v>1006942</v>
      </c>
      <c r="N143" s="21"/>
      <c r="O143" s="280">
        <v>795101</v>
      </c>
      <c r="P143" s="21"/>
      <c r="Q143" s="70">
        <f>(O143/$AN143)</f>
        <v>20.595270165259286</v>
      </c>
      <c r="R143" s="21"/>
      <c r="S143" s="70">
        <f>IF(Q$219,Q143/Q$219*100,0)</f>
        <v>117.69499852543194</v>
      </c>
      <c r="T143" s="21"/>
      <c r="U143" s="69">
        <f>(E143+O143)</f>
        <v>2532266</v>
      </c>
      <c r="V143" s="21"/>
      <c r="W143" s="21"/>
      <c r="X143" s="280">
        <v>964588</v>
      </c>
      <c r="Y143" s="21"/>
      <c r="Z143" s="70">
        <f>IF($U143,X143/$U143*100,0)</f>
        <v>38.091890820316664</v>
      </c>
      <c r="AA143" s="21"/>
      <c r="AB143" s="280">
        <v>0</v>
      </c>
      <c r="AC143" s="21"/>
      <c r="AD143" s="70">
        <f>IF($U143,AB143/$U143*100,0)</f>
        <v>0</v>
      </c>
      <c r="AE143" s="21"/>
      <c r="AF143" s="280">
        <v>0</v>
      </c>
      <c r="AG143" s="21"/>
      <c r="AH143" s="70">
        <f>IF($U143,AF143/$U143*100,0)</f>
        <v>0</v>
      </c>
      <c r="AI143" s="21"/>
      <c r="AJ143" s="278">
        <v>42293</v>
      </c>
      <c r="AK143" s="21"/>
      <c r="AL143" s="10">
        <v>46</v>
      </c>
      <c r="AM143" s="21"/>
      <c r="AN143" s="96">
        <v>38606</v>
      </c>
      <c r="AO143" s="21"/>
      <c r="AP143" s="96">
        <f>IF(E143,AN143,0)</f>
        <v>38606</v>
      </c>
      <c r="AQ143" s="21"/>
      <c r="AR143" s="96">
        <f>IF(O143,AN143,0)</f>
        <v>38606</v>
      </c>
    </row>
    <row r="144" spans="1:44" ht="8.85" customHeight="1" x14ac:dyDescent="0.3">
      <c r="A144" s="10">
        <v>47</v>
      </c>
      <c r="B144" s="21"/>
      <c r="C144" s="10" t="s">
        <v>169</v>
      </c>
      <c r="D144" s="21"/>
      <c r="E144" s="278">
        <v>5770881</v>
      </c>
      <c r="F144" s="21"/>
      <c r="G144" s="65">
        <f>(E144/$AN144)</f>
        <v>73.745508216832363</v>
      </c>
      <c r="H144" s="21"/>
      <c r="I144" s="65">
        <f>IF(G$219,G144/G$219*100,0)</f>
        <v>161.79312049513723</v>
      </c>
      <c r="J144" s="21"/>
      <c r="K144" s="278">
        <v>1037001</v>
      </c>
      <c r="L144" s="21"/>
      <c r="M144" s="278">
        <v>2010411</v>
      </c>
      <c r="N144" s="21"/>
      <c r="O144" s="280">
        <v>1477051</v>
      </c>
      <c r="P144" s="21"/>
      <c r="Q144" s="70">
        <f>(O144/$AN144)</f>
        <v>18.8750862575715</v>
      </c>
      <c r="R144" s="21"/>
      <c r="S144" s="70">
        <f>IF(Q$219,Q144/Q$219*100,0)</f>
        <v>107.86472968922622</v>
      </c>
      <c r="T144" s="21"/>
      <c r="U144" s="69">
        <f>(E144+O144)</f>
        <v>7247932</v>
      </c>
      <c r="V144" s="21"/>
      <c r="W144" s="21"/>
      <c r="X144" s="280">
        <v>2864210</v>
      </c>
      <c r="Y144" s="21"/>
      <c r="Z144" s="70">
        <f>IF($U144,X144/$U144*100,0)</f>
        <v>39.517616887134146</v>
      </c>
      <c r="AA144" s="21"/>
      <c r="AB144" s="280">
        <v>171575</v>
      </c>
      <c r="AC144" s="21"/>
      <c r="AD144" s="70">
        <f>IF($U144,AB144/$U144*100,0)</f>
        <v>2.3672269552197789</v>
      </c>
      <c r="AE144" s="21"/>
      <c r="AF144" s="280">
        <v>0</v>
      </c>
      <c r="AG144" s="21"/>
      <c r="AH144" s="70">
        <f>IF($U144,AF144/$U144*100,0)</f>
        <v>0</v>
      </c>
      <c r="AI144" s="21"/>
      <c r="AJ144" s="278">
        <v>315261</v>
      </c>
      <c r="AK144" s="21"/>
      <c r="AL144" s="10">
        <v>47</v>
      </c>
      <c r="AM144" s="21"/>
      <c r="AN144" s="96">
        <v>78254</v>
      </c>
      <c r="AO144" s="21"/>
      <c r="AP144" s="96">
        <f>IF(E144,AN144,0)</f>
        <v>78254</v>
      </c>
      <c r="AQ144" s="21"/>
      <c r="AR144" s="96">
        <f>IF(O144,AN144,0)</f>
        <v>78254</v>
      </c>
    </row>
    <row r="145" spans="1:44" ht="8.85" customHeight="1" x14ac:dyDescent="0.3">
      <c r="A145" s="10">
        <v>48</v>
      </c>
      <c r="B145" s="21"/>
      <c r="C145" s="10" t="s">
        <v>170</v>
      </c>
      <c r="D145" s="21"/>
      <c r="E145" s="278">
        <v>599087</v>
      </c>
      <c r="F145" s="21"/>
      <c r="G145" s="65">
        <f>(E145/$AN145)</f>
        <v>90.660865617433416</v>
      </c>
      <c r="H145" s="21"/>
      <c r="I145" s="65">
        <f>IF(G$219,G145/G$219*100,0)</f>
        <v>198.90437681853035</v>
      </c>
      <c r="J145" s="21"/>
      <c r="K145" s="278">
        <v>264278</v>
      </c>
      <c r="L145" s="21"/>
      <c r="M145" s="278">
        <v>252323</v>
      </c>
      <c r="N145" s="21"/>
      <c r="O145" s="280">
        <v>234438</v>
      </c>
      <c r="P145" s="21"/>
      <c r="Q145" s="70">
        <f>(O145/$AN145)</f>
        <v>35.477905569007262</v>
      </c>
      <c r="R145" s="21"/>
      <c r="S145" s="70">
        <f>IF(Q$219,Q145/Q$219*100,0)</f>
        <v>202.7442228300167</v>
      </c>
      <c r="T145" s="21"/>
      <c r="U145" s="69">
        <f>(E145+O145)</f>
        <v>833525</v>
      </c>
      <c r="V145" s="21"/>
      <c r="W145" s="21"/>
      <c r="X145" s="280">
        <v>366886</v>
      </c>
      <c r="Y145" s="21"/>
      <c r="Z145" s="70">
        <f>IF($U145,X145/$U145*100,0)</f>
        <v>44.016196274856782</v>
      </c>
      <c r="AA145" s="21"/>
      <c r="AB145" s="280">
        <v>0</v>
      </c>
      <c r="AC145" s="21"/>
      <c r="AD145" s="70">
        <f>IF($U145,AB145/$U145*100,0)</f>
        <v>0</v>
      </c>
      <c r="AE145" s="21"/>
      <c r="AF145" s="280">
        <v>0</v>
      </c>
      <c r="AG145" s="21"/>
      <c r="AH145" s="70">
        <f>IF($U145,AF145/$U145*100,0)</f>
        <v>0</v>
      </c>
      <c r="AI145" s="21"/>
      <c r="AJ145" s="278">
        <v>66122</v>
      </c>
      <c r="AK145" s="21"/>
      <c r="AL145" s="10">
        <v>48</v>
      </c>
      <c r="AM145" s="21"/>
      <c r="AN145" s="96">
        <v>6608</v>
      </c>
      <c r="AO145" s="21"/>
      <c r="AP145" s="96">
        <f>IF(E145,AN145,0)</f>
        <v>6608</v>
      </c>
      <c r="AQ145" s="21"/>
      <c r="AR145" s="96">
        <f>IF(O145,AN145,0)</f>
        <v>6608</v>
      </c>
    </row>
    <row r="146" spans="1:44" ht="8.85" customHeight="1" x14ac:dyDescent="0.3">
      <c r="A146" s="10">
        <v>49</v>
      </c>
      <c r="B146" s="21"/>
      <c r="C146" s="10" t="s">
        <v>171</v>
      </c>
      <c r="D146" s="21"/>
      <c r="E146" s="278">
        <v>1690986</v>
      </c>
      <c r="F146" s="21"/>
      <c r="G146" s="65">
        <f>(E146/$AN146)</f>
        <v>63.278299592111665</v>
      </c>
      <c r="H146" s="21"/>
      <c r="I146" s="65">
        <f>IF(G$219,G146/G$219*100,0)</f>
        <v>138.82870697061793</v>
      </c>
      <c r="J146" s="21"/>
      <c r="K146" s="278">
        <v>588745</v>
      </c>
      <c r="L146" s="21"/>
      <c r="M146" s="278">
        <v>907582</v>
      </c>
      <c r="N146" s="21"/>
      <c r="O146" s="280">
        <v>627016</v>
      </c>
      <c r="P146" s="21"/>
      <c r="Q146" s="70">
        <f>(O146/$AN146)</f>
        <v>23.463533285933465</v>
      </c>
      <c r="R146" s="21"/>
      <c r="S146" s="70">
        <f>IF(Q$219,Q146/Q$219*100,0)</f>
        <v>134.08615149645433</v>
      </c>
      <c r="T146" s="21"/>
      <c r="U146" s="69">
        <f>(E146+O146)</f>
        <v>2318002</v>
      </c>
      <c r="V146" s="21"/>
      <c r="W146" s="21"/>
      <c r="X146" s="280">
        <v>786678</v>
      </c>
      <c r="Y146" s="21"/>
      <c r="Z146" s="70">
        <f>IF($U146,X146/$U146*100,0)</f>
        <v>33.937761917375397</v>
      </c>
      <c r="AA146" s="21"/>
      <c r="AB146" s="280">
        <v>0</v>
      </c>
      <c r="AC146" s="21"/>
      <c r="AD146" s="70">
        <f>IF($U146,AB146/$U146*100,0)</f>
        <v>0</v>
      </c>
      <c r="AE146" s="21"/>
      <c r="AF146" s="280">
        <v>0</v>
      </c>
      <c r="AG146" s="21"/>
      <c r="AH146" s="70">
        <f>IF($U146,AF146/$U146*100,0)</f>
        <v>0</v>
      </c>
      <c r="AI146" s="21"/>
      <c r="AJ146" s="278">
        <v>21412</v>
      </c>
      <c r="AK146" s="21"/>
      <c r="AL146" s="10">
        <v>49</v>
      </c>
      <c r="AM146" s="21"/>
      <c r="AN146" s="96">
        <v>26723</v>
      </c>
      <c r="AO146" s="21"/>
      <c r="AP146" s="96">
        <f>IF(E146,AN146,0)</f>
        <v>26723</v>
      </c>
      <c r="AQ146" s="21"/>
      <c r="AR146" s="96">
        <f>IF(O146,AN146,0)</f>
        <v>26723</v>
      </c>
    </row>
    <row r="147" spans="1:44" ht="8.85" customHeight="1" x14ac:dyDescent="0.3">
      <c r="A147" s="10">
        <v>50</v>
      </c>
      <c r="B147" s="21"/>
      <c r="C147" s="10" t="s">
        <v>172</v>
      </c>
      <c r="D147" s="21"/>
      <c r="E147" s="278">
        <v>0</v>
      </c>
      <c r="F147" s="21"/>
      <c r="G147" s="65">
        <v>0</v>
      </c>
      <c r="H147" s="21"/>
      <c r="I147" s="65">
        <f>IF(G$219,G147/G$219*100,0)</f>
        <v>0</v>
      </c>
      <c r="J147" s="21"/>
      <c r="K147" s="278">
        <v>0</v>
      </c>
      <c r="L147" s="21"/>
      <c r="M147" s="278">
        <v>0</v>
      </c>
      <c r="N147" s="21"/>
      <c r="O147" s="280">
        <v>0</v>
      </c>
      <c r="P147" s="21"/>
      <c r="Q147" s="70">
        <v>0</v>
      </c>
      <c r="R147" s="21"/>
      <c r="S147" s="70">
        <f>IF(Q$219,Q147/Q$219*100,0)</f>
        <v>0</v>
      </c>
      <c r="T147" s="21"/>
      <c r="U147" s="69">
        <f>(E147+O147)</f>
        <v>0</v>
      </c>
      <c r="V147" s="21"/>
      <c r="W147" s="21"/>
      <c r="X147" s="280">
        <v>0</v>
      </c>
      <c r="Y147" s="21"/>
      <c r="Z147" s="70">
        <f>IF($U147,X147/$U147*100,0)</f>
        <v>0</v>
      </c>
      <c r="AA147" s="21"/>
      <c r="AB147" s="280">
        <v>0</v>
      </c>
      <c r="AC147" s="21"/>
      <c r="AD147" s="70">
        <f>IF($U147,AB147/$U147*100,0)</f>
        <v>0</v>
      </c>
      <c r="AE147" s="21"/>
      <c r="AF147" s="280">
        <v>0</v>
      </c>
      <c r="AG147" s="21"/>
      <c r="AH147" s="70">
        <f>IF($U147,AF147/$U147*100,0)</f>
        <v>0</v>
      </c>
      <c r="AI147" s="21"/>
      <c r="AJ147" s="280">
        <v>0</v>
      </c>
      <c r="AK147" s="21"/>
      <c r="AL147" s="10">
        <v>50</v>
      </c>
      <c r="AM147" s="21"/>
      <c r="AN147" s="96">
        <v>0</v>
      </c>
      <c r="AO147" s="21"/>
      <c r="AP147" s="96">
        <f>IF(E147,AN147,0)</f>
        <v>0</v>
      </c>
      <c r="AQ147" s="21"/>
      <c r="AR147" s="96">
        <f>IF(O147,AN147,0)</f>
        <v>0</v>
      </c>
    </row>
    <row r="148" spans="1:4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4" ht="3.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4" s="8" customFormat="1" ht="9.6" customHeight="1" x14ac:dyDescent="0.3">
      <c r="A151" s="112" t="s">
        <v>440</v>
      </c>
      <c r="AM151" s="113" t="s">
        <v>441</v>
      </c>
    </row>
    <row r="152" spans="1:44" s="8" customFormat="1" ht="10.5" customHeight="1" x14ac:dyDescent="0.3">
      <c r="A152" s="38"/>
      <c r="U152" s="11" t="s">
        <v>42</v>
      </c>
      <c r="X152" s="38" t="s">
        <v>43</v>
      </c>
      <c r="AL152" s="11" t="s">
        <v>427</v>
      </c>
    </row>
    <row r="153" spans="1:44" s="8" customFormat="1" ht="10.5" customHeight="1" x14ac:dyDescent="0.3">
      <c r="A153" s="12"/>
      <c r="U153" s="11" t="s">
        <v>428</v>
      </c>
      <c r="X153" s="38" t="s">
        <v>391</v>
      </c>
      <c r="AL153" s="11" t="s">
        <v>173</v>
      </c>
    </row>
    <row r="154" spans="1:44" s="8" customFormat="1" ht="10.5" customHeight="1" x14ac:dyDescent="0.3">
      <c r="A154" s="13"/>
      <c r="U154" s="11" t="s">
        <v>48</v>
      </c>
      <c r="X154" s="14" t="s">
        <v>49</v>
      </c>
    </row>
    <row r="155" spans="1:44" ht="8.85" customHeight="1" x14ac:dyDescent="0.3"/>
    <row r="156" spans="1:44" ht="9.6" customHeight="1" x14ac:dyDescent="0.3">
      <c r="X156" s="16" t="s">
        <v>392</v>
      </c>
      <c r="Y156" s="16"/>
      <c r="Z156" s="16"/>
      <c r="AA156" s="16"/>
      <c r="AB156" s="16"/>
      <c r="AC156" s="16"/>
      <c r="AD156" s="16"/>
      <c r="AE156" s="16"/>
      <c r="AF156" s="16"/>
      <c r="AG156" s="16"/>
      <c r="AH156" s="16"/>
      <c r="AI156" s="16"/>
      <c r="AJ156" s="16"/>
    </row>
    <row r="157" spans="1:44" ht="9.6" customHeight="1" x14ac:dyDescent="0.3"/>
    <row r="158" spans="1:44" ht="9.6" customHeight="1" x14ac:dyDescent="0.3">
      <c r="E158" s="16" t="s">
        <v>429</v>
      </c>
      <c r="F158" s="16"/>
      <c r="G158" s="16"/>
      <c r="H158" s="16"/>
      <c r="I158" s="16"/>
      <c r="J158" s="16"/>
      <c r="K158" s="16"/>
      <c r="L158" s="16"/>
      <c r="M158" s="16"/>
      <c r="O158" s="16" t="s">
        <v>430</v>
      </c>
      <c r="P158" s="16"/>
      <c r="Q158" s="16"/>
      <c r="R158" s="16"/>
      <c r="S158" s="16"/>
      <c r="AB158" s="16" t="s">
        <v>396</v>
      </c>
      <c r="AC158" s="16"/>
      <c r="AD158" s="16"/>
      <c r="AE158" s="16"/>
      <c r="AF158" s="16"/>
      <c r="AG158" s="16"/>
      <c r="AH158" s="16"/>
    </row>
    <row r="159" spans="1:44" ht="8.85" customHeight="1" x14ac:dyDescent="0.3"/>
    <row r="160" spans="1:44" ht="9.6" customHeight="1" x14ac:dyDescent="0.3">
      <c r="K160" s="16" t="s">
        <v>398</v>
      </c>
      <c r="L160" s="16"/>
      <c r="M160" s="16"/>
      <c r="X160" s="16" t="s">
        <v>431</v>
      </c>
      <c r="Y160" s="16"/>
      <c r="Z160" s="16"/>
      <c r="AB160" s="16" t="s">
        <v>59</v>
      </c>
      <c r="AC160" s="16"/>
      <c r="AD160" s="16"/>
      <c r="AF160" s="16" t="s">
        <v>60</v>
      </c>
      <c r="AG160" s="16"/>
      <c r="AH160" s="16"/>
    </row>
    <row r="161" spans="1:44" ht="9.6" customHeight="1" x14ac:dyDescent="0.3">
      <c r="I161" s="18" t="s">
        <v>64</v>
      </c>
      <c r="K161" s="18" t="s">
        <v>432</v>
      </c>
      <c r="S161" s="18" t="s">
        <v>64</v>
      </c>
      <c r="Z161" s="18" t="s">
        <v>271</v>
      </c>
      <c r="AD161" s="18" t="s">
        <v>271</v>
      </c>
      <c r="AH161" s="18" t="s">
        <v>271</v>
      </c>
      <c r="AJ161" s="18" t="s">
        <v>408</v>
      </c>
      <c r="AR161" s="18" t="s">
        <v>433</v>
      </c>
    </row>
    <row r="162" spans="1:44" ht="9.6" customHeight="1" x14ac:dyDescent="0.3">
      <c r="A162" s="19" t="s">
        <v>71</v>
      </c>
      <c r="C162" s="19" t="s">
        <v>73</v>
      </c>
      <c r="E162" s="19" t="s">
        <v>74</v>
      </c>
      <c r="G162" s="19" t="s">
        <v>434</v>
      </c>
      <c r="I162" s="19" t="s">
        <v>80</v>
      </c>
      <c r="K162" s="19" t="s">
        <v>435</v>
      </c>
      <c r="M162" s="19" t="s">
        <v>436</v>
      </c>
      <c r="O162" s="19" t="s">
        <v>74</v>
      </c>
      <c r="Q162" s="19" t="s">
        <v>434</v>
      </c>
      <c r="S162" s="19" t="s">
        <v>80</v>
      </c>
      <c r="U162" s="19" t="s">
        <v>65</v>
      </c>
      <c r="X162" s="19" t="s">
        <v>74</v>
      </c>
      <c r="Z162" s="19" t="s">
        <v>372</v>
      </c>
      <c r="AB162" s="19" t="s">
        <v>74</v>
      </c>
      <c r="AD162" s="19" t="s">
        <v>372</v>
      </c>
      <c r="AF162" s="19" t="s">
        <v>74</v>
      </c>
      <c r="AH162" s="19" t="s">
        <v>372</v>
      </c>
      <c r="AJ162" s="19" t="s">
        <v>417</v>
      </c>
      <c r="AL162" s="19" t="s">
        <v>71</v>
      </c>
      <c r="AP162" s="111" t="s">
        <v>429</v>
      </c>
      <c r="AR162" s="111" t="s">
        <v>437</v>
      </c>
    </row>
    <row r="163" spans="1:44" ht="8.85" customHeight="1" x14ac:dyDescent="0.3"/>
    <row r="164" spans="1:44" ht="8.85" customHeight="1" x14ac:dyDescent="0.3">
      <c r="B164" s="10" t="s">
        <v>284</v>
      </c>
    </row>
    <row r="165" spans="1:44" ht="8.85" customHeight="1" x14ac:dyDescent="0.3">
      <c r="A165" s="10">
        <v>51</v>
      </c>
      <c r="B165" s="21"/>
      <c r="C165" s="10" t="s">
        <v>174</v>
      </c>
      <c r="D165" s="21"/>
      <c r="E165" s="63">
        <v>619918</v>
      </c>
      <c r="F165" s="21"/>
      <c r="G165" s="64">
        <f>(E165/$AN165)</f>
        <v>56.774246725890649</v>
      </c>
      <c r="H165" s="21"/>
      <c r="I165" s="65">
        <f>IF(G$219,G165/G$219*100,0)</f>
        <v>124.5592140274389</v>
      </c>
      <c r="J165" s="21"/>
      <c r="K165" s="63">
        <v>340529</v>
      </c>
      <c r="L165" s="21"/>
      <c r="M165" s="63">
        <v>126014</v>
      </c>
      <c r="N165" s="21"/>
      <c r="O165" s="63">
        <v>345469</v>
      </c>
      <c r="P165" s="21"/>
      <c r="Q165" s="64">
        <f>(O165/$AN165)</f>
        <v>31.639252678816742</v>
      </c>
      <c r="R165" s="21"/>
      <c r="S165" s="65">
        <f>IF(Q$219,Q165/Q$219*100,0)</f>
        <v>180.80762075461826</v>
      </c>
      <c r="T165" s="21"/>
      <c r="U165" s="63">
        <f>(E165+O165)</f>
        <v>965387</v>
      </c>
      <c r="V165" s="21"/>
      <c r="W165" s="21"/>
      <c r="X165" s="63">
        <v>516420</v>
      </c>
      <c r="Y165" s="21"/>
      <c r="Z165" s="65">
        <f>IF($U165,X165/$U165*100,0)</f>
        <v>53.493573043763796</v>
      </c>
      <c r="AA165" s="21"/>
      <c r="AB165" s="63">
        <v>52500</v>
      </c>
      <c r="AC165" s="21"/>
      <c r="AD165" s="65">
        <f>IF($U165,AB165/$U165*100,0)</f>
        <v>5.4382335788652636</v>
      </c>
      <c r="AE165" s="21"/>
      <c r="AF165" s="63">
        <v>0</v>
      </c>
      <c r="AG165" s="21"/>
      <c r="AH165" s="65">
        <f>IF($U165,AF165/$U165*100,0)</f>
        <v>0</v>
      </c>
      <c r="AI165" s="21"/>
      <c r="AJ165" s="63">
        <v>20257</v>
      </c>
      <c r="AK165" s="21"/>
      <c r="AL165" s="10">
        <v>51</v>
      </c>
      <c r="AM165" s="21"/>
      <c r="AN165" s="96">
        <v>10919</v>
      </c>
      <c r="AO165" s="21"/>
      <c r="AP165" s="96">
        <f>IF(E165,AN165,0)</f>
        <v>10919</v>
      </c>
      <c r="AQ165" s="21"/>
      <c r="AR165" s="96">
        <f>IF(O165,AN165,0)</f>
        <v>10919</v>
      </c>
    </row>
    <row r="166" spans="1:44" ht="8.85" customHeight="1" x14ac:dyDescent="0.3">
      <c r="A166" s="10">
        <v>52</v>
      </c>
      <c r="B166" s="21"/>
      <c r="C166" s="10" t="s">
        <v>175</v>
      </c>
      <c r="D166" s="21"/>
      <c r="E166" s="278">
        <v>1407340</v>
      </c>
      <c r="F166" s="21"/>
      <c r="G166" s="65">
        <f>(E166/$AN166)</f>
        <v>63.470888016957559</v>
      </c>
      <c r="H166" s="21"/>
      <c r="I166" s="65">
        <f>IF(G$219,G166/G$219*100,0)</f>
        <v>139.25123415878841</v>
      </c>
      <c r="J166" s="21"/>
      <c r="K166" s="278">
        <v>462203</v>
      </c>
      <c r="L166" s="21"/>
      <c r="M166" s="278">
        <v>784060</v>
      </c>
      <c r="N166" s="21"/>
      <c r="O166" s="280">
        <v>547456</v>
      </c>
      <c r="P166" s="21"/>
      <c r="Q166" s="70">
        <f>(O166/$AN166)</f>
        <v>24.690208812519732</v>
      </c>
      <c r="R166" s="21"/>
      <c r="S166" s="70">
        <f>IF(Q$219,Q166/Q$219*100,0)</f>
        <v>141.09618696257255</v>
      </c>
      <c r="T166" s="21"/>
      <c r="U166" s="69">
        <f>(E166+O166)</f>
        <v>1954796</v>
      </c>
      <c r="V166" s="21"/>
      <c r="W166" s="21"/>
      <c r="X166" s="280">
        <v>1226220</v>
      </c>
      <c r="Y166" s="21"/>
      <c r="Z166" s="65">
        <f>IF($U166,X166/$U166*100,0)</f>
        <v>62.728796252908239</v>
      </c>
      <c r="AA166" s="21"/>
      <c r="AB166" s="280">
        <v>0</v>
      </c>
      <c r="AC166" s="21"/>
      <c r="AD166" s="65">
        <f>IF($U166,AB166/$U166*100,0)</f>
        <v>0</v>
      </c>
      <c r="AE166" s="21"/>
      <c r="AF166" s="280">
        <v>0</v>
      </c>
      <c r="AG166" s="21"/>
      <c r="AH166" s="65">
        <f>IF($U166,AF166/$U166*100,0)</f>
        <v>0</v>
      </c>
      <c r="AI166" s="21"/>
      <c r="AJ166" s="278">
        <v>20577</v>
      </c>
      <c r="AK166" s="21"/>
      <c r="AL166" s="10">
        <v>52</v>
      </c>
      <c r="AM166" s="21"/>
      <c r="AN166" s="96">
        <v>22173</v>
      </c>
      <c r="AO166" s="21"/>
      <c r="AP166" s="96">
        <f>IF(E166,AN166,0)</f>
        <v>22173</v>
      </c>
      <c r="AQ166" s="21"/>
      <c r="AR166" s="96">
        <f>IF(O166,AN166,0)</f>
        <v>22173</v>
      </c>
    </row>
    <row r="167" spans="1:44" ht="8.85" customHeight="1" x14ac:dyDescent="0.3">
      <c r="A167" s="10">
        <v>53</v>
      </c>
      <c r="B167" s="21"/>
      <c r="C167" s="10" t="s">
        <v>176</v>
      </c>
      <c r="D167" s="21"/>
      <c r="E167" s="278">
        <v>14771871</v>
      </c>
      <c r="F167" s="21"/>
      <c r="G167" s="65">
        <f>(E167/$AN167)</f>
        <v>35.090996985454638</v>
      </c>
      <c r="H167" s="21"/>
      <c r="I167" s="65">
        <f>IF(G$219,G167/G$219*100,0)</f>
        <v>76.987494436525949</v>
      </c>
      <c r="J167" s="21"/>
      <c r="K167" s="278">
        <v>5684478</v>
      </c>
      <c r="L167" s="21"/>
      <c r="M167" s="278">
        <v>6952582</v>
      </c>
      <c r="N167" s="21"/>
      <c r="O167" s="280">
        <v>4441735</v>
      </c>
      <c r="P167" s="21"/>
      <c r="Q167" s="70">
        <f>(O167/$AN167)</f>
        <v>10.551467007475788</v>
      </c>
      <c r="R167" s="21"/>
      <c r="S167" s="70">
        <f>IF(Q$219,Q167/Q$219*100,0)</f>
        <v>60.298062803798736</v>
      </c>
      <c r="T167" s="21"/>
      <c r="U167" s="69">
        <f>(E167+O167)</f>
        <v>19213606</v>
      </c>
      <c r="V167" s="21"/>
      <c r="W167" s="21"/>
      <c r="X167" s="280">
        <v>3610489</v>
      </c>
      <c r="Y167" s="21"/>
      <c r="Z167" s="65">
        <f>IF($U167,X167/$U167*100,0)</f>
        <v>18.791313822090451</v>
      </c>
      <c r="AA167" s="21"/>
      <c r="AB167" s="280">
        <v>34238</v>
      </c>
      <c r="AC167" s="21"/>
      <c r="AD167" s="65">
        <f>IF($U167,AB167/$U167*100,0)</f>
        <v>0.17819663836137786</v>
      </c>
      <c r="AE167" s="21"/>
      <c r="AF167" s="280">
        <v>43998</v>
      </c>
      <c r="AG167" s="21"/>
      <c r="AH167" s="65">
        <f>IF($U167,AF167/$U167*100,0)</f>
        <v>0.22899397437420127</v>
      </c>
      <c r="AI167" s="21"/>
      <c r="AJ167" s="278">
        <v>2135580</v>
      </c>
      <c r="AK167" s="21"/>
      <c r="AL167" s="10">
        <v>53</v>
      </c>
      <c r="AM167" s="21"/>
      <c r="AN167" s="96">
        <v>420959</v>
      </c>
      <c r="AO167" s="21"/>
      <c r="AP167" s="96">
        <f>IF(E167,AN167,0)</f>
        <v>420959</v>
      </c>
      <c r="AQ167" s="21"/>
      <c r="AR167" s="96">
        <f>IF(O167,AN167,0)</f>
        <v>420959</v>
      </c>
    </row>
    <row r="168" spans="1:44" ht="8.85" customHeight="1" x14ac:dyDescent="0.3">
      <c r="A168" s="10">
        <v>54</v>
      </c>
      <c r="B168" s="21"/>
      <c r="C168" s="10" t="s">
        <v>177</v>
      </c>
      <c r="D168" s="21"/>
      <c r="E168" s="278">
        <v>1324172</v>
      </c>
      <c r="F168" s="21"/>
      <c r="G168" s="65">
        <f>(E168/$AN168)</f>
        <v>35.221087349718054</v>
      </c>
      <c r="H168" s="21"/>
      <c r="I168" s="65">
        <f>IF(G$219,G168/G$219*100,0)</f>
        <v>77.272904714242671</v>
      </c>
      <c r="J168" s="21"/>
      <c r="K168" s="278">
        <v>513582</v>
      </c>
      <c r="L168" s="21"/>
      <c r="M168" s="278">
        <v>706844</v>
      </c>
      <c r="N168" s="21"/>
      <c r="O168" s="280">
        <v>886065</v>
      </c>
      <c r="P168" s="21"/>
      <c r="Q168" s="70">
        <f>(O168/$AN168)</f>
        <v>23.568065751675711</v>
      </c>
      <c r="R168" s="21"/>
      <c r="S168" s="70">
        <f>IF(Q$219,Q168/Q$219*100,0)</f>
        <v>134.68351915915906</v>
      </c>
      <c r="T168" s="21"/>
      <c r="U168" s="69">
        <f>(E168+O168)</f>
        <v>2210237</v>
      </c>
      <c r="V168" s="21"/>
      <c r="W168" s="21"/>
      <c r="X168" s="280">
        <v>922729</v>
      </c>
      <c r="Y168" s="21"/>
      <c r="Z168" s="65">
        <f>IF($U168,X168/$U168*100,0)</f>
        <v>41.747966394554069</v>
      </c>
      <c r="AA168" s="21"/>
      <c r="AB168" s="280">
        <v>0</v>
      </c>
      <c r="AC168" s="21"/>
      <c r="AD168" s="65">
        <f>IF($U168,AB168/$U168*100,0)</f>
        <v>0</v>
      </c>
      <c r="AE168" s="21"/>
      <c r="AF168" s="280">
        <v>0</v>
      </c>
      <c r="AG168" s="21"/>
      <c r="AH168" s="65">
        <f>IF($U168,AF168/$U168*100,0)</f>
        <v>0</v>
      </c>
      <c r="AI168" s="21"/>
      <c r="AJ168" s="278">
        <v>53170</v>
      </c>
      <c r="AK168" s="21"/>
      <c r="AL168" s="10">
        <v>54</v>
      </c>
      <c r="AM168" s="21"/>
      <c r="AN168" s="96">
        <v>37596</v>
      </c>
      <c r="AO168" s="21"/>
      <c r="AP168" s="96">
        <f>IF(E168,AN168,0)</f>
        <v>37596</v>
      </c>
      <c r="AQ168" s="21"/>
      <c r="AR168" s="96">
        <f>IF(O168,AN168,0)</f>
        <v>37596</v>
      </c>
    </row>
    <row r="169" spans="1:44" ht="8.85" customHeight="1" x14ac:dyDescent="0.3">
      <c r="A169" s="10">
        <v>55</v>
      </c>
      <c r="B169" s="21"/>
      <c r="C169" s="10" t="s">
        <v>178</v>
      </c>
      <c r="D169" s="21"/>
      <c r="E169" s="278">
        <v>731473</v>
      </c>
      <c r="F169" s="21"/>
      <c r="G169" s="65">
        <f>(E169/$AN169)</f>
        <v>61.282925603217159</v>
      </c>
      <c r="H169" s="21"/>
      <c r="I169" s="65">
        <f>IF(G$219,G169/G$219*100,0)</f>
        <v>134.45097886182467</v>
      </c>
      <c r="J169" s="21"/>
      <c r="K169" s="278">
        <v>351233</v>
      </c>
      <c r="L169" s="21"/>
      <c r="M169" s="278">
        <v>262958</v>
      </c>
      <c r="N169" s="21"/>
      <c r="O169" s="280">
        <v>325479</v>
      </c>
      <c r="P169" s="21"/>
      <c r="Q169" s="70">
        <f>(O169/$AN169)</f>
        <v>27.268682975871315</v>
      </c>
      <c r="R169" s="21"/>
      <c r="S169" s="70">
        <f>IF(Q$219,Q169/Q$219*100,0)</f>
        <v>155.83129412156663</v>
      </c>
      <c r="T169" s="21"/>
      <c r="U169" s="69">
        <f>(E169+O169)</f>
        <v>1056952</v>
      </c>
      <c r="V169" s="21"/>
      <c r="W169" s="21"/>
      <c r="X169" s="280">
        <v>630104</v>
      </c>
      <c r="Y169" s="21"/>
      <c r="Z169" s="70">
        <f>IF($U169,X169/$U169*100,0)</f>
        <v>59.615195392032938</v>
      </c>
      <c r="AA169" s="21"/>
      <c r="AB169" s="280">
        <v>0</v>
      </c>
      <c r="AC169" s="21"/>
      <c r="AD169" s="70">
        <f>IF($U169,AB169/$U169*100,0)</f>
        <v>0</v>
      </c>
      <c r="AE169" s="21"/>
      <c r="AF169" s="280">
        <v>0</v>
      </c>
      <c r="AG169" s="21"/>
      <c r="AH169" s="70">
        <f>IF($U169,AF169/$U169*100,0)</f>
        <v>0</v>
      </c>
      <c r="AI169" s="21"/>
      <c r="AJ169" s="278">
        <v>24180</v>
      </c>
      <c r="AK169" s="21"/>
      <c r="AL169" s="10">
        <v>55</v>
      </c>
      <c r="AM169" s="21"/>
      <c r="AN169" s="96">
        <v>11936</v>
      </c>
      <c r="AO169" s="21"/>
      <c r="AP169" s="96">
        <f>IF(E169,AN169,0)</f>
        <v>11936</v>
      </c>
      <c r="AQ169" s="21"/>
      <c r="AR169" s="96">
        <f>IF(O169,AN169,0)</f>
        <v>11936</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9"/>
      <c r="AM170" s="21"/>
      <c r="AN170" s="27"/>
      <c r="AO170" s="21"/>
      <c r="AP170" s="21"/>
      <c r="AQ170" s="21"/>
      <c r="AR170" s="21"/>
    </row>
    <row r="171" spans="1:44" ht="8.85" customHeight="1" x14ac:dyDescent="0.3">
      <c r="A171" s="10">
        <v>56</v>
      </c>
      <c r="B171" s="21"/>
      <c r="C171" s="10" t="s">
        <v>179</v>
      </c>
      <c r="D171" s="21"/>
      <c r="E171" s="278">
        <v>1697738</v>
      </c>
      <c r="F171" s="21"/>
      <c r="G171" s="65">
        <f>(E171/$AN171)</f>
        <v>122.69552648695526</v>
      </c>
      <c r="H171" s="21"/>
      <c r="I171" s="65">
        <f>IF(G$219,G171/G$219*100,0)</f>
        <v>269.18645733310183</v>
      </c>
      <c r="J171" s="21"/>
      <c r="K171" s="278">
        <v>357408</v>
      </c>
      <c r="L171" s="21"/>
      <c r="M171" s="278">
        <v>1204206</v>
      </c>
      <c r="N171" s="21"/>
      <c r="O171" s="280">
        <v>415821</v>
      </c>
      <c r="P171" s="21"/>
      <c r="Q171" s="70">
        <f>(O171/$AN171)</f>
        <v>30.051383970513839</v>
      </c>
      <c r="R171" s="21"/>
      <c r="S171" s="70">
        <f>IF(Q$219,Q171/Q$219*100,0)</f>
        <v>171.73348850081896</v>
      </c>
      <c r="T171" s="21"/>
      <c r="U171" s="69">
        <f>(E171+O171)</f>
        <v>2113559</v>
      </c>
      <c r="V171" s="21"/>
      <c r="W171" s="21"/>
      <c r="X171" s="280">
        <v>662066</v>
      </c>
      <c r="Y171" s="21"/>
      <c r="Z171" s="70">
        <f>IF($U171,X171/$U171*100,0)</f>
        <v>31.324699239529153</v>
      </c>
      <c r="AA171" s="21"/>
      <c r="AB171" s="280">
        <v>0</v>
      </c>
      <c r="AC171" s="21"/>
      <c r="AD171" s="70">
        <f>IF($U171,AB171/$U171*100,0)</f>
        <v>0</v>
      </c>
      <c r="AE171" s="21"/>
      <c r="AF171" s="280">
        <v>0</v>
      </c>
      <c r="AG171" s="21"/>
      <c r="AH171" s="70">
        <f>IF($U171,AF171/$U171*100,0)</f>
        <v>0</v>
      </c>
      <c r="AI171" s="21"/>
      <c r="AJ171" s="278">
        <v>34318</v>
      </c>
      <c r="AK171" s="21"/>
      <c r="AL171" s="10">
        <v>56</v>
      </c>
      <c r="AM171" s="21"/>
      <c r="AN171" s="96">
        <v>13837</v>
      </c>
      <c r="AO171" s="21"/>
      <c r="AP171" s="96">
        <f>IF(E171,AN171,0)</f>
        <v>13837</v>
      </c>
      <c r="AQ171" s="21"/>
      <c r="AR171" s="96">
        <f>IF(O171,AN171,0)</f>
        <v>13837</v>
      </c>
    </row>
    <row r="172" spans="1:44" ht="8.85" customHeight="1" x14ac:dyDescent="0.3">
      <c r="A172" s="10">
        <v>57</v>
      </c>
      <c r="B172" s="21"/>
      <c r="C172" s="10" t="s">
        <v>180</v>
      </c>
      <c r="D172" s="21"/>
      <c r="E172" s="278">
        <v>669298</v>
      </c>
      <c r="F172" s="21"/>
      <c r="G172" s="65">
        <f>(E172/$AN172)</f>
        <v>78.436423297785069</v>
      </c>
      <c r="H172" s="21"/>
      <c r="I172" s="65">
        <f>IF(G$219,G172/G$219*100,0)</f>
        <v>172.08470037948072</v>
      </c>
      <c r="J172" s="21"/>
      <c r="K172" s="278">
        <v>232675</v>
      </c>
      <c r="L172" s="21"/>
      <c r="M172" s="278">
        <v>355311</v>
      </c>
      <c r="N172" s="21"/>
      <c r="O172" s="280">
        <v>271487</v>
      </c>
      <c r="P172" s="21"/>
      <c r="Q172" s="70">
        <f>(O172/$AN172)</f>
        <v>31.816125629907418</v>
      </c>
      <c r="R172" s="21"/>
      <c r="S172" s="70">
        <f>IF(Q$219,Q172/Q$219*100,0)</f>
        <v>181.8183898074526</v>
      </c>
      <c r="T172" s="21"/>
      <c r="U172" s="69">
        <f>(E172+O172)</f>
        <v>940785</v>
      </c>
      <c r="V172" s="21"/>
      <c r="W172" s="21"/>
      <c r="X172" s="280">
        <v>470014</v>
      </c>
      <c r="Y172" s="21"/>
      <c r="Z172" s="70">
        <f>IF($U172,X172/$U172*100,0)</f>
        <v>49.959767640853123</v>
      </c>
      <c r="AA172" s="21"/>
      <c r="AB172" s="280">
        <v>0</v>
      </c>
      <c r="AC172" s="21"/>
      <c r="AD172" s="70">
        <f>IF($U172,AB172/$U172*100,0)</f>
        <v>0</v>
      </c>
      <c r="AE172" s="21"/>
      <c r="AF172" s="280">
        <v>0</v>
      </c>
      <c r="AG172" s="21"/>
      <c r="AH172" s="70">
        <f>IF($U172,AF172/$U172*100,0)</f>
        <v>0</v>
      </c>
      <c r="AI172" s="21"/>
      <c r="AJ172" s="278">
        <v>20601</v>
      </c>
      <c r="AK172" s="21"/>
      <c r="AL172" s="10">
        <v>57</v>
      </c>
      <c r="AM172" s="21"/>
      <c r="AN172" s="96">
        <v>8533</v>
      </c>
      <c r="AO172" s="21"/>
      <c r="AP172" s="96">
        <f>IF(E172,AN172,0)</f>
        <v>8533</v>
      </c>
      <c r="AQ172" s="21"/>
      <c r="AR172" s="96">
        <f>IF(O172,AN172,0)</f>
        <v>8533</v>
      </c>
    </row>
    <row r="173" spans="1:44" ht="8.85" customHeight="1" x14ac:dyDescent="0.3">
      <c r="A173" s="10">
        <v>58</v>
      </c>
      <c r="B173" s="21"/>
      <c r="C173" s="10" t="s">
        <v>181</v>
      </c>
      <c r="D173" s="21"/>
      <c r="E173" s="278">
        <v>1537248</v>
      </c>
      <c r="F173" s="21"/>
      <c r="G173" s="65">
        <f>(E173/$AN173)</f>
        <v>50.70246380157657</v>
      </c>
      <c r="H173" s="21"/>
      <c r="I173" s="65">
        <f>IF(G$219,G173/G$219*100,0)</f>
        <v>111.23809481560278</v>
      </c>
      <c r="J173" s="21"/>
      <c r="K173" s="278">
        <v>724176</v>
      </c>
      <c r="L173" s="21"/>
      <c r="M173" s="278">
        <v>283</v>
      </c>
      <c r="N173" s="21"/>
      <c r="O173" s="280">
        <v>794647</v>
      </c>
      <c r="P173" s="21"/>
      <c r="Q173" s="70">
        <f>(O173/$AN173)</f>
        <v>26.209538573171937</v>
      </c>
      <c r="R173" s="21"/>
      <c r="S173" s="70">
        <f>IF(Q$219,Q173/Q$219*100,0)</f>
        <v>149.77864232755439</v>
      </c>
      <c r="T173" s="21"/>
      <c r="U173" s="69">
        <f>(E173+O173)</f>
        <v>2331895</v>
      </c>
      <c r="V173" s="21"/>
      <c r="W173" s="21"/>
      <c r="X173" s="280">
        <v>1398032</v>
      </c>
      <c r="Y173" s="21"/>
      <c r="Z173" s="70">
        <f>IF($U173,X173/$U173*100,0)</f>
        <v>59.952613646840867</v>
      </c>
      <c r="AA173" s="21"/>
      <c r="AB173" s="280">
        <v>54013</v>
      </c>
      <c r="AC173" s="21"/>
      <c r="AD173" s="70">
        <f>IF($U173,AB173/$U173*100,0)</f>
        <v>2.3162706725645883</v>
      </c>
      <c r="AE173" s="21"/>
      <c r="AF173" s="280">
        <v>0</v>
      </c>
      <c r="AG173" s="21"/>
      <c r="AH173" s="70">
        <f>IF($U173,AF173/$U173*100,0)</f>
        <v>0</v>
      </c>
      <c r="AI173" s="21"/>
      <c r="AJ173" s="278">
        <v>43676</v>
      </c>
      <c r="AK173" s="21"/>
      <c r="AL173" s="10">
        <v>58</v>
      </c>
      <c r="AM173" s="21"/>
      <c r="AN173" s="96">
        <v>30319</v>
      </c>
      <c r="AO173" s="21"/>
      <c r="AP173" s="96">
        <f>IF(E173,AN173,0)</f>
        <v>30319</v>
      </c>
      <c r="AQ173" s="21"/>
      <c r="AR173" s="96">
        <f>IF(O173,AN173,0)</f>
        <v>30319</v>
      </c>
    </row>
    <row r="174" spans="1:44" ht="8.85" customHeight="1" x14ac:dyDescent="0.3">
      <c r="A174" s="10">
        <v>59</v>
      </c>
      <c r="B174" s="21"/>
      <c r="C174" s="10" t="s">
        <v>182</v>
      </c>
      <c r="D174" s="21"/>
      <c r="E174" s="278">
        <v>560273</v>
      </c>
      <c r="F174" s="21"/>
      <c r="G174" s="65">
        <f>(E174/$AN174)</f>
        <v>52.731576470588237</v>
      </c>
      <c r="H174" s="21"/>
      <c r="I174" s="65">
        <f>IF(G$219,G174/G$219*100,0)</f>
        <v>115.68984351859268</v>
      </c>
      <c r="J174" s="21"/>
      <c r="K174" s="278">
        <v>275180</v>
      </c>
      <c r="L174" s="21"/>
      <c r="M174" s="278">
        <v>186341</v>
      </c>
      <c r="N174" s="21"/>
      <c r="O174" s="280">
        <v>232165</v>
      </c>
      <c r="P174" s="21"/>
      <c r="Q174" s="70">
        <f>(O174/$AN174)</f>
        <v>21.850823529411766</v>
      </c>
      <c r="R174" s="21"/>
      <c r="S174" s="70">
        <f>IF(Q$219,Q174/Q$219*100,0)</f>
        <v>124.87006105953719</v>
      </c>
      <c r="T174" s="21"/>
      <c r="U174" s="69">
        <f>(E174+O174)</f>
        <v>792438</v>
      </c>
      <c r="V174" s="21"/>
      <c r="W174" s="21"/>
      <c r="X174" s="280">
        <v>435999</v>
      </c>
      <c r="Y174" s="21"/>
      <c r="Z174" s="70">
        <f>IF($U174,X174/$U174*100,0)</f>
        <v>55.019951087656068</v>
      </c>
      <c r="AA174" s="21"/>
      <c r="AB174" s="280">
        <v>51504</v>
      </c>
      <c r="AC174" s="21"/>
      <c r="AD174" s="70">
        <f>IF($U174,AB174/$U174*100,0)</f>
        <v>6.4994359180150365</v>
      </c>
      <c r="AE174" s="21"/>
      <c r="AF174" s="280">
        <v>0</v>
      </c>
      <c r="AG174" s="21"/>
      <c r="AH174" s="70">
        <f>IF($U174,AF174/$U174*100,0)</f>
        <v>0</v>
      </c>
      <c r="AI174" s="21"/>
      <c r="AJ174" s="278">
        <v>19941</v>
      </c>
      <c r="AK174" s="21"/>
      <c r="AL174" s="10">
        <v>59</v>
      </c>
      <c r="AM174" s="21"/>
      <c r="AN174" s="96">
        <v>10625</v>
      </c>
      <c r="AO174" s="21"/>
      <c r="AP174" s="96">
        <f>IF(E174,AN174,0)</f>
        <v>10625</v>
      </c>
      <c r="AQ174" s="21"/>
      <c r="AR174" s="96">
        <f>IF(O174,AN174,0)</f>
        <v>10625</v>
      </c>
    </row>
    <row r="175" spans="1:44" ht="8.85" customHeight="1" x14ac:dyDescent="0.3">
      <c r="A175" s="10">
        <v>60</v>
      </c>
      <c r="B175" s="21"/>
      <c r="C175" s="10" t="s">
        <v>183</v>
      </c>
      <c r="D175" s="21"/>
      <c r="E175" s="278">
        <v>2659330</v>
      </c>
      <c r="F175" s="21"/>
      <c r="G175" s="65">
        <f>(E175/$AN175)</f>
        <v>26.246064565794537</v>
      </c>
      <c r="H175" s="21"/>
      <c r="I175" s="65">
        <f>IF(G$219,G175/G$219*100,0)</f>
        <v>57.5822553738602</v>
      </c>
      <c r="J175" s="21"/>
      <c r="K175" s="278">
        <v>898885</v>
      </c>
      <c r="L175" s="21"/>
      <c r="M175" s="278">
        <v>1464243</v>
      </c>
      <c r="N175" s="21"/>
      <c r="O175" s="280">
        <v>1315812</v>
      </c>
      <c r="P175" s="21"/>
      <c r="Q175" s="70">
        <f>(O175/$AN175)</f>
        <v>12.986311104092852</v>
      </c>
      <c r="R175" s="21"/>
      <c r="S175" s="70">
        <f>IF(Q$219,Q175/Q$219*100,0)</f>
        <v>74.212372742999975</v>
      </c>
      <c r="T175" s="21"/>
      <c r="U175" s="69">
        <f>(E175+O175)</f>
        <v>3975142</v>
      </c>
      <c r="V175" s="21"/>
      <c r="W175" s="21"/>
      <c r="X175" s="280">
        <v>2049450</v>
      </c>
      <c r="Y175" s="21"/>
      <c r="Z175" s="70">
        <f>IF($U175,X175/$U175*100,0)</f>
        <v>51.556648793929881</v>
      </c>
      <c r="AA175" s="21"/>
      <c r="AB175" s="280">
        <v>2877</v>
      </c>
      <c r="AC175" s="21"/>
      <c r="AD175" s="70">
        <f>IF($U175,AB175/$U175*100,0)</f>
        <v>7.2374773026976133E-2</v>
      </c>
      <c r="AE175" s="21"/>
      <c r="AF175" s="280">
        <v>0</v>
      </c>
      <c r="AG175" s="21"/>
      <c r="AH175" s="70">
        <f>IF($U175,AF175/$U175*100,0)</f>
        <v>0</v>
      </c>
      <c r="AI175" s="21"/>
      <c r="AJ175" s="278">
        <v>76144</v>
      </c>
      <c r="AK175" s="21"/>
      <c r="AL175" s="10">
        <v>60</v>
      </c>
      <c r="AM175" s="21"/>
      <c r="AN175" s="96">
        <v>101323</v>
      </c>
      <c r="AO175" s="21"/>
      <c r="AP175" s="96">
        <f>IF(E175,AN175,0)</f>
        <v>101323</v>
      </c>
      <c r="AQ175" s="21"/>
      <c r="AR175" s="96">
        <f>IF(O175,AN175,0)</f>
        <v>101323</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9"/>
      <c r="AM176" s="21"/>
      <c r="AN176" s="27"/>
      <c r="AO176" s="21"/>
      <c r="AP176" s="21"/>
      <c r="AQ176" s="21"/>
      <c r="AR176" s="21"/>
    </row>
    <row r="177" spans="1:44" ht="8.85" customHeight="1" x14ac:dyDescent="0.3">
      <c r="A177" s="10">
        <v>61</v>
      </c>
      <c r="B177" s="21"/>
      <c r="C177" s="10" t="s">
        <v>184</v>
      </c>
      <c r="D177" s="21"/>
      <c r="E177" s="278">
        <v>806305</v>
      </c>
      <c r="F177" s="21"/>
      <c r="G177" s="65">
        <f>(E177/$AN177)</f>
        <v>54.572250423011845</v>
      </c>
      <c r="H177" s="21"/>
      <c r="I177" s="65">
        <f>IF(G$219,G177/G$219*100,0)</f>
        <v>119.72816923873137</v>
      </c>
      <c r="J177" s="21"/>
      <c r="K177" s="278">
        <v>370705</v>
      </c>
      <c r="L177" s="21"/>
      <c r="M177" s="278">
        <v>329277</v>
      </c>
      <c r="N177" s="21"/>
      <c r="O177" s="280">
        <v>542025</v>
      </c>
      <c r="P177" s="21"/>
      <c r="Q177" s="70">
        <f>(O177/$AN177)</f>
        <v>36.685279187817258</v>
      </c>
      <c r="R177" s="21"/>
      <c r="S177" s="70">
        <f>IF(Q$219,Q177/Q$219*100,0)</f>
        <v>209.64395442592411</v>
      </c>
      <c r="T177" s="21"/>
      <c r="U177" s="69">
        <f>(E177+O177)</f>
        <v>1348330</v>
      </c>
      <c r="V177" s="21"/>
      <c r="W177" s="21"/>
      <c r="X177" s="280">
        <v>717910</v>
      </c>
      <c r="Y177" s="21"/>
      <c r="Z177" s="70">
        <f>IF($U177,X177/$U177*100,0)</f>
        <v>53.244383793285024</v>
      </c>
      <c r="AA177" s="21"/>
      <c r="AB177" s="280">
        <v>38831</v>
      </c>
      <c r="AC177" s="21"/>
      <c r="AD177" s="70">
        <f>IF($U177,AB177/$U177*100,0)</f>
        <v>2.8799329540987739</v>
      </c>
      <c r="AE177" s="21"/>
      <c r="AF177" s="280">
        <v>0</v>
      </c>
      <c r="AG177" s="21"/>
      <c r="AH177" s="70">
        <f>IF($U177,AF177/$U177*100,0)</f>
        <v>0</v>
      </c>
      <c r="AI177" s="21"/>
      <c r="AJ177" s="278">
        <v>12289</v>
      </c>
      <c r="AK177" s="21"/>
      <c r="AL177" s="10">
        <v>61</v>
      </c>
      <c r="AM177" s="21"/>
      <c r="AN177" s="96">
        <v>14775</v>
      </c>
      <c r="AO177" s="21"/>
      <c r="AP177" s="96">
        <f>IF(E177,AN177,0)</f>
        <v>14775</v>
      </c>
      <c r="AQ177" s="21"/>
      <c r="AR177" s="96">
        <f>IF(O177,AN177,0)</f>
        <v>14775</v>
      </c>
    </row>
    <row r="178" spans="1:44" ht="8.85" customHeight="1" x14ac:dyDescent="0.3">
      <c r="A178" s="10">
        <v>62</v>
      </c>
      <c r="B178" s="21"/>
      <c r="C178" s="10" t="s">
        <v>185</v>
      </c>
      <c r="D178" s="21"/>
      <c r="E178" s="278">
        <v>1299014</v>
      </c>
      <c r="F178" s="21"/>
      <c r="G178" s="65">
        <f>(E178/$AN178)</f>
        <v>56.614251470908698</v>
      </c>
      <c r="H178" s="21"/>
      <c r="I178" s="65">
        <f>IF(G$219,G178/G$219*100,0)</f>
        <v>124.20819425425039</v>
      </c>
      <c r="J178" s="21"/>
      <c r="K178" s="278">
        <v>409453</v>
      </c>
      <c r="L178" s="21"/>
      <c r="M178" s="278">
        <v>663170</v>
      </c>
      <c r="N178" s="21"/>
      <c r="O178" s="280">
        <v>573486</v>
      </c>
      <c r="P178" s="21"/>
      <c r="Q178" s="70">
        <f>(O178/$AN178)</f>
        <v>24.99394203530181</v>
      </c>
      <c r="R178" s="21"/>
      <c r="S178" s="70">
        <f>IF(Q$219,Q178/Q$219*100,0)</f>
        <v>142.83191953226529</v>
      </c>
      <c r="T178" s="21"/>
      <c r="U178" s="69">
        <f>(E178+O178)</f>
        <v>1872500</v>
      </c>
      <c r="V178" s="21"/>
      <c r="W178" s="21"/>
      <c r="X178" s="280">
        <v>880403</v>
      </c>
      <c r="Y178" s="21"/>
      <c r="Z178" s="70">
        <f>IF($U178,X178/$U178*100,0)</f>
        <v>47.017516688918562</v>
      </c>
      <c r="AA178" s="21"/>
      <c r="AB178" s="280">
        <v>0</v>
      </c>
      <c r="AC178" s="21"/>
      <c r="AD178" s="70">
        <f>IF($U178,AB178/$U178*100,0)</f>
        <v>0</v>
      </c>
      <c r="AE178" s="21"/>
      <c r="AF178" s="280">
        <v>0</v>
      </c>
      <c r="AG178" s="21"/>
      <c r="AH178" s="70">
        <f>IF($U178,AF178/$U178*100,0)</f>
        <v>0</v>
      </c>
      <c r="AI178" s="21"/>
      <c r="AJ178" s="278">
        <v>228619</v>
      </c>
      <c r="AK178" s="21"/>
      <c r="AL178" s="10">
        <v>62</v>
      </c>
      <c r="AM178" s="21"/>
      <c r="AN178" s="96">
        <v>22945</v>
      </c>
      <c r="AO178" s="21"/>
      <c r="AP178" s="96">
        <f>IF(E178,AN178,0)</f>
        <v>22945</v>
      </c>
      <c r="AQ178" s="21"/>
      <c r="AR178" s="96">
        <f>IF(O178,AN178,0)</f>
        <v>22945</v>
      </c>
    </row>
    <row r="179" spans="1:44" ht="8.85" customHeight="1" x14ac:dyDescent="0.3">
      <c r="A179" s="10">
        <v>63</v>
      </c>
      <c r="B179" s="21"/>
      <c r="C179" s="10" t="s">
        <v>186</v>
      </c>
      <c r="D179" s="21"/>
      <c r="E179" s="278">
        <v>1004086</v>
      </c>
      <c r="F179" s="21"/>
      <c r="G179" s="65">
        <f>(E179/$AN179)</f>
        <v>81.752646148835694</v>
      </c>
      <c r="H179" s="21"/>
      <c r="I179" s="65">
        <f>IF(G$219,G179/G$219*100,0)</f>
        <v>179.36028985336674</v>
      </c>
      <c r="J179" s="21"/>
      <c r="K179" s="278">
        <v>330477</v>
      </c>
      <c r="L179" s="21"/>
      <c r="M179" s="278">
        <v>582097</v>
      </c>
      <c r="N179" s="21"/>
      <c r="O179" s="280">
        <v>367650</v>
      </c>
      <c r="P179" s="21"/>
      <c r="Q179" s="70">
        <f>(O179/$AN179)</f>
        <v>29.934049829018075</v>
      </c>
      <c r="R179" s="21"/>
      <c r="S179" s="70">
        <f>IF(Q$219,Q179/Q$219*100,0)</f>
        <v>171.06296359390996</v>
      </c>
      <c r="T179" s="21"/>
      <c r="U179" s="69">
        <f>(E179+O179)</f>
        <v>1371736</v>
      </c>
      <c r="V179" s="21"/>
      <c r="W179" s="21"/>
      <c r="X179" s="280">
        <v>682610</v>
      </c>
      <c r="Y179" s="21"/>
      <c r="Z179" s="70">
        <f>IF($U179,X179/$U179*100,0)</f>
        <v>49.762490741658745</v>
      </c>
      <c r="AA179" s="21"/>
      <c r="AB179" s="280">
        <v>42484</v>
      </c>
      <c r="AC179" s="21"/>
      <c r="AD179" s="70">
        <f>IF($U179,AB179/$U179*100,0)</f>
        <v>3.0970974006660175</v>
      </c>
      <c r="AE179" s="21"/>
      <c r="AF179" s="280">
        <v>0</v>
      </c>
      <c r="AG179" s="21"/>
      <c r="AH179" s="70">
        <f>IF($U179,AF179/$U179*100,0)</f>
        <v>0</v>
      </c>
      <c r="AI179" s="21"/>
      <c r="AJ179" s="278">
        <v>445629</v>
      </c>
      <c r="AK179" s="21"/>
      <c r="AL179" s="10">
        <v>63</v>
      </c>
      <c r="AM179" s="21"/>
      <c r="AN179" s="96">
        <v>12282</v>
      </c>
      <c r="AO179" s="21"/>
      <c r="AP179" s="96">
        <f>IF(E179,AN179,0)</f>
        <v>12282</v>
      </c>
      <c r="AQ179" s="21"/>
      <c r="AR179" s="96">
        <f>IF(O179,AN179,0)</f>
        <v>12282</v>
      </c>
    </row>
    <row r="180" spans="1:44" ht="8.85" customHeight="1" x14ac:dyDescent="0.3">
      <c r="A180" s="10">
        <v>64</v>
      </c>
      <c r="B180" s="21"/>
      <c r="C180" s="10" t="s">
        <v>187</v>
      </c>
      <c r="D180" s="21"/>
      <c r="E180" s="278">
        <v>1075550</v>
      </c>
      <c r="F180" s="21"/>
      <c r="G180" s="65">
        <f>(E180/$AN180)</f>
        <v>90.848044598361355</v>
      </c>
      <c r="H180" s="21"/>
      <c r="I180" s="65">
        <f>IF(G$219,G180/G$219*100,0)</f>
        <v>199.31503601863221</v>
      </c>
      <c r="J180" s="21"/>
      <c r="K180" s="278">
        <v>370391</v>
      </c>
      <c r="L180" s="21"/>
      <c r="M180" s="278">
        <v>527390</v>
      </c>
      <c r="N180" s="21"/>
      <c r="O180" s="280">
        <v>349214</v>
      </c>
      <c r="P180" s="21"/>
      <c r="Q180" s="70">
        <f>(O180/$AN180)</f>
        <v>29.496916969338628</v>
      </c>
      <c r="R180" s="21"/>
      <c r="S180" s="70">
        <f>IF(Q$219,Q180/Q$219*100,0)</f>
        <v>168.5648972484548</v>
      </c>
      <c r="T180" s="21"/>
      <c r="U180" s="69">
        <f>(E180+O180)</f>
        <v>1424764</v>
      </c>
      <c r="V180" s="21"/>
      <c r="W180" s="21"/>
      <c r="X180" s="280">
        <v>671050</v>
      </c>
      <c r="Y180" s="21"/>
      <c r="Z180" s="70">
        <f>IF($U180,X180/$U180*100,0)</f>
        <v>47.099028330305934</v>
      </c>
      <c r="AA180" s="21"/>
      <c r="AB180" s="280">
        <v>85443</v>
      </c>
      <c r="AC180" s="21"/>
      <c r="AD180" s="70">
        <f>IF($U180,AB180/$U180*100,0)</f>
        <v>5.9969931862399672</v>
      </c>
      <c r="AE180" s="21"/>
      <c r="AF180" s="280">
        <v>0</v>
      </c>
      <c r="AG180" s="21"/>
      <c r="AH180" s="70">
        <f>IF($U180,AF180/$U180*100,0)</f>
        <v>0</v>
      </c>
      <c r="AI180" s="21"/>
      <c r="AJ180" s="278">
        <v>10312</v>
      </c>
      <c r="AK180" s="21"/>
      <c r="AL180" s="10">
        <v>64</v>
      </c>
      <c r="AM180" s="21"/>
      <c r="AN180" s="96">
        <v>11839</v>
      </c>
      <c r="AO180" s="21"/>
      <c r="AP180" s="96">
        <f>IF(E180,AN180,0)</f>
        <v>11839</v>
      </c>
      <c r="AQ180" s="21"/>
      <c r="AR180" s="96">
        <f>IF(O180,AN180,0)</f>
        <v>11839</v>
      </c>
    </row>
    <row r="181" spans="1:44" ht="8.85" customHeight="1" x14ac:dyDescent="0.3">
      <c r="A181" s="10">
        <v>65</v>
      </c>
      <c r="B181" s="21"/>
      <c r="C181" s="10" t="s">
        <v>188</v>
      </c>
      <c r="D181" s="21"/>
      <c r="E181" s="278">
        <v>473534</v>
      </c>
      <c r="F181" s="21"/>
      <c r="G181" s="65">
        <f>(E181/$AN181)</f>
        <v>30.27323871627669</v>
      </c>
      <c r="H181" s="21"/>
      <c r="I181" s="65">
        <f>IF(G$219,G181/G$219*100,0)</f>
        <v>66.417628379468439</v>
      </c>
      <c r="J181" s="21"/>
      <c r="K181" s="278">
        <v>251515</v>
      </c>
      <c r="L181" s="21"/>
      <c r="M181" s="278">
        <v>166936</v>
      </c>
      <c r="N181" s="21"/>
      <c r="O181" s="280">
        <v>346579</v>
      </c>
      <c r="P181" s="21"/>
      <c r="Q181" s="70">
        <f>(O181/$AN181)</f>
        <v>22.156949239227721</v>
      </c>
      <c r="R181" s="21"/>
      <c r="S181" s="70">
        <f>IF(Q$219,Q181/Q$219*100,0)</f>
        <v>126.6194658828913</v>
      </c>
      <c r="T181" s="21"/>
      <c r="U181" s="69">
        <f>(E181+O181)</f>
        <v>820113</v>
      </c>
      <c r="V181" s="21"/>
      <c r="W181" s="21"/>
      <c r="X181" s="280">
        <v>486043</v>
      </c>
      <c r="Y181" s="21"/>
      <c r="Z181" s="70">
        <f>IF($U181,X181/$U181*100,0)</f>
        <v>59.265369528345481</v>
      </c>
      <c r="AA181" s="21"/>
      <c r="AB181" s="280">
        <v>0</v>
      </c>
      <c r="AC181" s="21"/>
      <c r="AD181" s="70">
        <f>IF($U181,AB181/$U181*100,0)</f>
        <v>0</v>
      </c>
      <c r="AE181" s="21"/>
      <c r="AF181" s="280">
        <v>0</v>
      </c>
      <c r="AG181" s="21"/>
      <c r="AH181" s="70">
        <f>IF($U181,AF181/$U181*100,0)</f>
        <v>0</v>
      </c>
      <c r="AI181" s="21"/>
      <c r="AJ181" s="278">
        <v>22963</v>
      </c>
      <c r="AK181" s="21"/>
      <c r="AL181" s="10">
        <v>65</v>
      </c>
      <c r="AM181" s="21"/>
      <c r="AN181" s="96">
        <v>15642</v>
      </c>
      <c r="AO181" s="21"/>
      <c r="AP181" s="96">
        <f>IF(E181,AN181,0)</f>
        <v>15642</v>
      </c>
      <c r="AQ181" s="21"/>
      <c r="AR181" s="96">
        <f>IF(O181,AN181,0)</f>
        <v>15642</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9"/>
      <c r="AM182" s="21"/>
      <c r="AN182" s="27"/>
      <c r="AO182" s="21"/>
      <c r="AP182" s="21"/>
      <c r="AQ182" s="21"/>
      <c r="AR182" s="21"/>
    </row>
    <row r="183" spans="1:44" ht="8.85" customHeight="1" x14ac:dyDescent="0.3">
      <c r="A183" s="10">
        <v>66</v>
      </c>
      <c r="B183" s="21"/>
      <c r="C183" s="10" t="s">
        <v>189</v>
      </c>
      <c r="D183" s="21"/>
      <c r="E183" s="278">
        <v>1444764</v>
      </c>
      <c r="F183" s="21"/>
      <c r="G183" s="65">
        <f>(E183/$AN183)</f>
        <v>39.851161251172286</v>
      </c>
      <c r="H183" s="21"/>
      <c r="I183" s="65">
        <f>IF(G$219,G183/G$219*100,0)</f>
        <v>87.431002783575522</v>
      </c>
      <c r="J183" s="21"/>
      <c r="K183" s="278">
        <v>489609</v>
      </c>
      <c r="L183" s="21"/>
      <c r="M183" s="278">
        <v>787352</v>
      </c>
      <c r="N183" s="21"/>
      <c r="O183" s="280">
        <v>658073</v>
      </c>
      <c r="P183" s="21"/>
      <c r="Q183" s="70">
        <f>(O183/$AN183)</f>
        <v>18.151734980967618</v>
      </c>
      <c r="R183" s="21"/>
      <c r="S183" s="70">
        <f>IF(Q$219,Q183/Q$219*100,0)</f>
        <v>103.7310219616689</v>
      </c>
      <c r="T183" s="21"/>
      <c r="U183" s="69">
        <f>(E183+O183)</f>
        <v>2102837</v>
      </c>
      <c r="V183" s="21"/>
      <c r="W183" s="21"/>
      <c r="X183" s="280">
        <v>604301</v>
      </c>
      <c r="Y183" s="21"/>
      <c r="Z183" s="70">
        <f>IF($U183,X183/$U183*100,0)</f>
        <v>28.737415215729989</v>
      </c>
      <c r="AA183" s="21"/>
      <c r="AB183" s="280">
        <v>0</v>
      </c>
      <c r="AC183" s="21"/>
      <c r="AD183" s="70">
        <f>IF($U183,AB183/$U183*100,0)</f>
        <v>0</v>
      </c>
      <c r="AE183" s="21"/>
      <c r="AF183" s="280">
        <v>0</v>
      </c>
      <c r="AG183" s="21"/>
      <c r="AH183" s="70">
        <f>IF($U183,AF183/$U183*100,0)</f>
        <v>0</v>
      </c>
      <c r="AI183" s="21"/>
      <c r="AJ183" s="278">
        <v>84291</v>
      </c>
      <c r="AK183" s="21"/>
      <c r="AL183" s="10">
        <v>66</v>
      </c>
      <c r="AM183" s="21"/>
      <c r="AN183" s="96">
        <v>36254</v>
      </c>
      <c r="AO183" s="21"/>
      <c r="AP183" s="96">
        <f>IF(E183,AN183,0)</f>
        <v>36254</v>
      </c>
      <c r="AQ183" s="21"/>
      <c r="AR183" s="96">
        <f>IF(O183,AN183,0)</f>
        <v>36254</v>
      </c>
    </row>
    <row r="184" spans="1:44" ht="8.85" customHeight="1" x14ac:dyDescent="0.3">
      <c r="A184" s="10">
        <v>67</v>
      </c>
      <c r="B184" s="21"/>
      <c r="C184" s="10" t="s">
        <v>190</v>
      </c>
      <c r="D184" s="21"/>
      <c r="E184" s="278">
        <v>847278</v>
      </c>
      <c r="F184" s="21"/>
      <c r="G184" s="65">
        <f>(E184/$AN184)</f>
        <v>35.736555738327219</v>
      </c>
      <c r="H184" s="21"/>
      <c r="I184" s="65">
        <f>IF(G$219,G184/G$219*100,0)</f>
        <v>78.40381073314839</v>
      </c>
      <c r="J184" s="21"/>
      <c r="K184" s="278">
        <v>524922</v>
      </c>
      <c r="L184" s="21"/>
      <c r="M184" s="278">
        <v>213739</v>
      </c>
      <c r="N184" s="21"/>
      <c r="O184" s="280">
        <v>631737</v>
      </c>
      <c r="P184" s="21"/>
      <c r="Q184" s="70">
        <f>(O184/$AN184)</f>
        <v>26.645451094521068</v>
      </c>
      <c r="R184" s="21"/>
      <c r="S184" s="70">
        <f>IF(Q$219,Q184/Q$219*100,0)</f>
        <v>152.26973485247527</v>
      </c>
      <c r="T184" s="21"/>
      <c r="U184" s="69">
        <f>(E184+O184)</f>
        <v>1479015</v>
      </c>
      <c r="V184" s="21"/>
      <c r="W184" s="21"/>
      <c r="X184" s="280">
        <v>812066</v>
      </c>
      <c r="Y184" s="21"/>
      <c r="Z184" s="70">
        <f>IF($U184,X184/$U184*100,0)</f>
        <v>54.905866404329906</v>
      </c>
      <c r="AA184" s="21"/>
      <c r="AB184" s="280">
        <v>46631</v>
      </c>
      <c r="AC184" s="21"/>
      <c r="AD184" s="70">
        <f>IF($U184,AB184/$U184*100,0)</f>
        <v>3.1528415871373854</v>
      </c>
      <c r="AE184" s="21"/>
      <c r="AF184" s="280">
        <v>0</v>
      </c>
      <c r="AG184" s="21"/>
      <c r="AH184" s="70">
        <f>IF($U184,AF184/$U184*100,0)</f>
        <v>0</v>
      </c>
      <c r="AI184" s="21"/>
      <c r="AJ184" s="278">
        <v>7471</v>
      </c>
      <c r="AK184" s="21"/>
      <c r="AL184" s="10">
        <v>67</v>
      </c>
      <c r="AM184" s="21"/>
      <c r="AN184" s="96">
        <v>23709</v>
      </c>
      <c r="AO184" s="21"/>
      <c r="AP184" s="96">
        <f>IF(E184,AN184,0)</f>
        <v>23709</v>
      </c>
      <c r="AQ184" s="21"/>
      <c r="AR184" s="96">
        <f>IF(O184,AN184,0)</f>
        <v>23709</v>
      </c>
    </row>
    <row r="185" spans="1:44" ht="8.85" customHeight="1" x14ac:dyDescent="0.3">
      <c r="A185" s="10">
        <v>68</v>
      </c>
      <c r="B185" s="21"/>
      <c r="C185" s="10" t="s">
        <v>191</v>
      </c>
      <c r="D185" s="21"/>
      <c r="E185" s="278">
        <v>1633401</v>
      </c>
      <c r="F185" s="21"/>
      <c r="G185" s="65">
        <f>(E185/$AN185)</f>
        <v>92.764709223080416</v>
      </c>
      <c r="H185" s="21"/>
      <c r="I185" s="65">
        <f>IF(G$219,G185/G$219*100,0)</f>
        <v>203.52008061150624</v>
      </c>
      <c r="J185" s="21"/>
      <c r="K185" s="278">
        <v>419451</v>
      </c>
      <c r="L185" s="21"/>
      <c r="M185" s="278">
        <v>852399</v>
      </c>
      <c r="N185" s="21"/>
      <c r="O185" s="280">
        <v>488754</v>
      </c>
      <c r="P185" s="21"/>
      <c r="Q185" s="70">
        <f>(O185/$AN185)</f>
        <v>27.757496592457972</v>
      </c>
      <c r="R185" s="21"/>
      <c r="S185" s="70">
        <f>IF(Q$219,Q185/Q$219*100,0)</f>
        <v>158.62469850139468</v>
      </c>
      <c r="T185" s="21"/>
      <c r="U185" s="69">
        <f>(E185+O185)</f>
        <v>2122155</v>
      </c>
      <c r="V185" s="21"/>
      <c r="W185" s="21"/>
      <c r="X185" s="280">
        <v>941214</v>
      </c>
      <c r="Y185" s="21"/>
      <c r="Z185" s="70">
        <f>IF($U185,X185/$U185*100,0)</f>
        <v>44.35180276652742</v>
      </c>
      <c r="AA185" s="21"/>
      <c r="AB185" s="280">
        <v>0</v>
      </c>
      <c r="AC185" s="21"/>
      <c r="AD185" s="70">
        <f>IF($U185,AB185/$U185*100,0)</f>
        <v>0</v>
      </c>
      <c r="AE185" s="21"/>
      <c r="AF185" s="280">
        <v>0</v>
      </c>
      <c r="AG185" s="21"/>
      <c r="AH185" s="70">
        <f>IF($U185,AF185/$U185*100,0)</f>
        <v>0</v>
      </c>
      <c r="AI185" s="21"/>
      <c r="AJ185" s="278">
        <v>19614</v>
      </c>
      <c r="AK185" s="21"/>
      <c r="AL185" s="10">
        <v>68</v>
      </c>
      <c r="AM185" s="21"/>
      <c r="AN185" s="96">
        <v>17608</v>
      </c>
      <c r="AO185" s="21"/>
      <c r="AP185" s="96">
        <f>IF(E185,AN185,0)</f>
        <v>17608</v>
      </c>
      <c r="AQ185" s="21"/>
      <c r="AR185" s="96">
        <f>IF(O185,AN185,0)</f>
        <v>17608</v>
      </c>
    </row>
    <row r="186" spans="1:44" ht="8.85" customHeight="1" x14ac:dyDescent="0.3">
      <c r="A186" s="10">
        <v>69</v>
      </c>
      <c r="B186" s="21"/>
      <c r="C186" s="10" t="s">
        <v>192</v>
      </c>
      <c r="D186" s="21"/>
      <c r="E186" s="278">
        <v>1220555</v>
      </c>
      <c r="F186" s="21"/>
      <c r="G186" s="65">
        <f>(E186/$AN186)</f>
        <v>20.17412935323383</v>
      </c>
      <c r="H186" s="21"/>
      <c r="I186" s="65">
        <f>IF(G$219,G186/G$219*100,0)</f>
        <v>44.260802050954375</v>
      </c>
      <c r="J186" s="21"/>
      <c r="K186" s="278">
        <v>777929</v>
      </c>
      <c r="L186" s="21"/>
      <c r="M186" s="278">
        <v>132338</v>
      </c>
      <c r="N186" s="21"/>
      <c r="O186" s="280">
        <v>934858</v>
      </c>
      <c r="P186" s="21"/>
      <c r="Q186" s="70">
        <f>(O186/$AN186)</f>
        <v>15.451942943091849</v>
      </c>
      <c r="R186" s="21"/>
      <c r="S186" s="70">
        <f>IF(Q$219,Q186/Q$219*100,0)</f>
        <v>88.302624209802786</v>
      </c>
      <c r="T186" s="21"/>
      <c r="U186" s="69">
        <f>(E186+O186)</f>
        <v>2155413</v>
      </c>
      <c r="V186" s="21"/>
      <c r="W186" s="21"/>
      <c r="X186" s="280">
        <v>1191455</v>
      </c>
      <c r="Y186" s="21"/>
      <c r="Z186" s="70">
        <f>IF($U186,X186/$U186*100,0)</f>
        <v>55.277341279838254</v>
      </c>
      <c r="AA186" s="21"/>
      <c r="AB186" s="280">
        <v>83176</v>
      </c>
      <c r="AC186" s="21"/>
      <c r="AD186" s="70">
        <f>IF($U186,AB186/$U186*100,0)</f>
        <v>3.8589356192989461</v>
      </c>
      <c r="AE186" s="21"/>
      <c r="AF186" s="280">
        <v>0</v>
      </c>
      <c r="AG186" s="21"/>
      <c r="AH186" s="70">
        <f>IF($U186,AF186/$U186*100,0)</f>
        <v>0</v>
      </c>
      <c r="AI186" s="21"/>
      <c r="AJ186" s="278">
        <v>70892</v>
      </c>
      <c r="AK186" s="21"/>
      <c r="AL186" s="10">
        <v>69</v>
      </c>
      <c r="AM186" s="21"/>
      <c r="AN186" s="96">
        <v>60501</v>
      </c>
      <c r="AO186" s="21"/>
      <c r="AP186" s="96">
        <f>IF(E186,AN186,0)</f>
        <v>60501</v>
      </c>
      <c r="AQ186" s="21"/>
      <c r="AR186" s="96">
        <f>IF(O186,AN186,0)</f>
        <v>60501</v>
      </c>
    </row>
    <row r="187" spans="1:44" ht="8.85" customHeight="1" x14ac:dyDescent="0.3">
      <c r="A187" s="10">
        <v>70</v>
      </c>
      <c r="B187" s="21"/>
      <c r="C187" s="10" t="s">
        <v>193</v>
      </c>
      <c r="D187" s="21"/>
      <c r="E187" s="278">
        <v>1421389</v>
      </c>
      <c r="F187" s="21"/>
      <c r="G187" s="65">
        <f>(E187/$AN187)</f>
        <v>46.859492961461115</v>
      </c>
      <c r="H187" s="21"/>
      <c r="I187" s="65">
        <f>IF(G$219,G187/G$219*100,0)</f>
        <v>102.80685257145237</v>
      </c>
      <c r="J187" s="21"/>
      <c r="K187" s="278">
        <v>541960</v>
      </c>
      <c r="L187" s="21"/>
      <c r="M187" s="278">
        <v>741708</v>
      </c>
      <c r="N187" s="21"/>
      <c r="O187" s="280">
        <v>513431</v>
      </c>
      <c r="P187" s="21"/>
      <c r="Q187" s="70">
        <f>(O187/$AN187)</f>
        <v>16.926482708601192</v>
      </c>
      <c r="R187" s="21"/>
      <c r="S187" s="70">
        <f>IF(Q$219,Q187/Q$219*100,0)</f>
        <v>96.729119911716694</v>
      </c>
      <c r="T187" s="21"/>
      <c r="U187" s="69">
        <f>(E187+O187)</f>
        <v>1934820</v>
      </c>
      <c r="V187" s="21"/>
      <c r="W187" s="21"/>
      <c r="X187" s="280">
        <v>772659</v>
      </c>
      <c r="Y187" s="21"/>
      <c r="Z187" s="70">
        <f>IF($U187,X187/$U187*100,0)</f>
        <v>39.934412503488694</v>
      </c>
      <c r="AA187" s="21"/>
      <c r="AB187" s="280">
        <v>0</v>
      </c>
      <c r="AC187" s="21"/>
      <c r="AD187" s="70">
        <f>IF($U187,AB187/$U187*100,0)</f>
        <v>0</v>
      </c>
      <c r="AE187" s="21"/>
      <c r="AF187" s="280">
        <v>0</v>
      </c>
      <c r="AG187" s="21"/>
      <c r="AH187" s="70">
        <f>IF($U187,AF187/$U187*100,0)</f>
        <v>0</v>
      </c>
      <c r="AI187" s="21"/>
      <c r="AJ187" s="278">
        <v>121788</v>
      </c>
      <c r="AK187" s="21"/>
      <c r="AL187" s="10">
        <v>70</v>
      </c>
      <c r="AM187" s="21"/>
      <c r="AN187" s="96">
        <v>30333</v>
      </c>
      <c r="AO187" s="21"/>
      <c r="AP187" s="96">
        <f>IF(E187,AN187,0)</f>
        <v>30333</v>
      </c>
      <c r="AQ187" s="21"/>
      <c r="AR187" s="96">
        <f>IF(O187,AN187,0)</f>
        <v>30333</v>
      </c>
    </row>
    <row r="188" spans="1:44" ht="8.85" customHeight="1" x14ac:dyDescent="0.3">
      <c r="A188" s="29"/>
      <c r="B188" s="21"/>
      <c r="D188" s="21"/>
      <c r="E188" s="27"/>
      <c r="F188" s="21"/>
      <c r="G188" s="21"/>
      <c r="H188" s="21"/>
      <c r="I188" s="21"/>
      <c r="J188" s="21"/>
      <c r="K188" s="27"/>
      <c r="L188" s="21"/>
      <c r="M188" s="27"/>
      <c r="N188" s="21"/>
      <c r="O188" s="27"/>
      <c r="P188" s="21"/>
      <c r="Q188" s="21"/>
      <c r="R188" s="21"/>
      <c r="S188" s="21"/>
      <c r="T188" s="21"/>
      <c r="U188" s="27"/>
      <c r="V188" s="21"/>
      <c r="W188" s="21"/>
      <c r="X188" s="27"/>
      <c r="Y188" s="21"/>
      <c r="Z188" s="21"/>
      <c r="AA188" s="21"/>
      <c r="AB188" s="27"/>
      <c r="AC188" s="21"/>
      <c r="AD188" s="21"/>
      <c r="AE188" s="21"/>
      <c r="AF188" s="27"/>
      <c r="AG188" s="21"/>
      <c r="AH188" s="21"/>
      <c r="AI188" s="21"/>
      <c r="AJ188" s="27"/>
      <c r="AK188" s="21"/>
      <c r="AL188" s="29"/>
      <c r="AM188" s="21"/>
      <c r="AN188" s="27"/>
      <c r="AO188" s="21"/>
      <c r="AP188" s="21"/>
      <c r="AQ188" s="21"/>
      <c r="AR188" s="21"/>
    </row>
    <row r="189" spans="1:44" ht="8.85" customHeight="1" x14ac:dyDescent="0.3">
      <c r="A189" s="10">
        <v>71</v>
      </c>
      <c r="B189" s="21"/>
      <c r="C189" s="10" t="s">
        <v>194</v>
      </c>
      <c r="D189" s="21"/>
      <c r="E189" s="278">
        <v>1102338</v>
      </c>
      <c r="F189" s="21"/>
      <c r="G189" s="65">
        <f>(E189/$AN189)</f>
        <v>49.174198153187312</v>
      </c>
      <c r="H189" s="21"/>
      <c r="I189" s="65">
        <f>IF(G$219,G189/G$219*100,0)</f>
        <v>107.88517374722528</v>
      </c>
      <c r="J189" s="21"/>
      <c r="K189" s="278">
        <v>520386</v>
      </c>
      <c r="L189" s="21"/>
      <c r="M189" s="278">
        <v>461527</v>
      </c>
      <c r="N189" s="21"/>
      <c r="O189" s="280">
        <v>555986</v>
      </c>
      <c r="P189" s="21"/>
      <c r="Q189" s="70">
        <f>(O189/$AN189)</f>
        <v>24.801980639693092</v>
      </c>
      <c r="R189" s="21"/>
      <c r="S189" s="70">
        <f>IF(Q$219,Q189/Q$219*100,0)</f>
        <v>141.73492512569428</v>
      </c>
      <c r="T189" s="21"/>
      <c r="U189" s="69">
        <f>(E189+O189)</f>
        <v>1658324</v>
      </c>
      <c r="V189" s="21"/>
      <c r="W189" s="21"/>
      <c r="X189" s="280">
        <v>901359</v>
      </c>
      <c r="Y189" s="21"/>
      <c r="Z189" s="70">
        <f>IF($U189,X189/$U189*100,0)</f>
        <v>54.353612442441893</v>
      </c>
      <c r="AA189" s="21"/>
      <c r="AB189" s="280">
        <v>25183</v>
      </c>
      <c r="AC189" s="21"/>
      <c r="AD189" s="70">
        <f>IF($U189,AB189/$U189*100,0)</f>
        <v>1.5185814111114595</v>
      </c>
      <c r="AE189" s="21"/>
      <c r="AF189" s="280">
        <v>0</v>
      </c>
      <c r="AG189" s="21"/>
      <c r="AH189" s="70">
        <f>IF($U189,AF189/$U189*100,0)</f>
        <v>0</v>
      </c>
      <c r="AI189" s="21"/>
      <c r="AJ189" s="278">
        <v>21696</v>
      </c>
      <c r="AK189" s="21"/>
      <c r="AL189" s="10">
        <v>71</v>
      </c>
      <c r="AM189" s="21"/>
      <c r="AN189" s="96">
        <v>22417</v>
      </c>
      <c r="AO189" s="21"/>
      <c r="AP189" s="96">
        <f>IF(E189,AN189,0)</f>
        <v>22417</v>
      </c>
      <c r="AQ189" s="21"/>
      <c r="AR189" s="96">
        <f>IF(O189,AN189,0)</f>
        <v>22417</v>
      </c>
    </row>
    <row r="190" spans="1:44" ht="8.85" customHeight="1" x14ac:dyDescent="0.3">
      <c r="A190" s="10">
        <v>72</v>
      </c>
      <c r="B190" s="21"/>
      <c r="C190" s="10" t="s">
        <v>195</v>
      </c>
      <c r="D190" s="21"/>
      <c r="E190" s="278">
        <v>1898948</v>
      </c>
      <c r="F190" s="21"/>
      <c r="G190" s="65">
        <f>(E190/$AN190)</f>
        <v>44.151313647988843</v>
      </c>
      <c r="H190" s="21"/>
      <c r="I190" s="65">
        <f>IF(G$219,G190/G$219*100,0)</f>
        <v>96.865273313516681</v>
      </c>
      <c r="J190" s="21"/>
      <c r="K190" s="278">
        <v>548719</v>
      </c>
      <c r="L190" s="21"/>
      <c r="M190" s="278">
        <v>1074346</v>
      </c>
      <c r="N190" s="21"/>
      <c r="O190" s="280">
        <v>738244</v>
      </c>
      <c r="P190" s="21"/>
      <c r="Q190" s="70">
        <f>(O190/$AN190)</f>
        <v>17.164473378284121</v>
      </c>
      <c r="R190" s="21"/>
      <c r="S190" s="70">
        <f>IF(Q$219,Q190/Q$219*100,0)</f>
        <v>98.089156041014363</v>
      </c>
      <c r="T190" s="21"/>
      <c r="U190" s="69">
        <f>(E190+O190)</f>
        <v>2637192</v>
      </c>
      <c r="V190" s="21"/>
      <c r="W190" s="21"/>
      <c r="X190" s="280">
        <v>1407270</v>
      </c>
      <c r="Y190" s="21"/>
      <c r="Z190" s="70">
        <f>IF($U190,X190/$U190*100,0)</f>
        <v>53.362440049871232</v>
      </c>
      <c r="AA190" s="21"/>
      <c r="AB190" s="280">
        <v>0</v>
      </c>
      <c r="AC190" s="21"/>
      <c r="AD190" s="70">
        <f>IF($U190,AB190/$U190*100,0)</f>
        <v>0</v>
      </c>
      <c r="AE190" s="21"/>
      <c r="AF190" s="280">
        <v>0</v>
      </c>
      <c r="AG190" s="21"/>
      <c r="AH190" s="70">
        <f>IF($U190,AF190/$U190*100,0)</f>
        <v>0</v>
      </c>
      <c r="AI190" s="21"/>
      <c r="AJ190" s="278">
        <v>177903</v>
      </c>
      <c r="AK190" s="21"/>
      <c r="AL190" s="10">
        <v>72</v>
      </c>
      <c r="AM190" s="21"/>
      <c r="AN190" s="96">
        <v>43010</v>
      </c>
      <c r="AO190" s="21"/>
      <c r="AP190" s="96">
        <f>IF(E190,AN190,0)</f>
        <v>43010</v>
      </c>
      <c r="AQ190" s="21"/>
      <c r="AR190" s="96">
        <f>IF(O190,AN190,0)</f>
        <v>43010</v>
      </c>
    </row>
    <row r="191" spans="1:44" ht="8.85" customHeight="1" x14ac:dyDescent="0.3">
      <c r="A191" s="10">
        <v>73</v>
      </c>
      <c r="B191" s="21"/>
      <c r="C191" s="10" t="s">
        <v>196</v>
      </c>
      <c r="D191" s="21"/>
      <c r="E191" s="278">
        <v>18621000</v>
      </c>
      <c r="F191" s="21"/>
      <c r="G191" s="65">
        <f>(E191/$AN191)</f>
        <v>38.616436197128188</v>
      </c>
      <c r="H191" s="21"/>
      <c r="I191" s="65">
        <f>IF(G$219,G191/G$219*100,0)</f>
        <v>84.722091769497993</v>
      </c>
      <c r="J191" s="21"/>
      <c r="K191" s="278">
        <v>4784000</v>
      </c>
      <c r="L191" s="21"/>
      <c r="M191" s="278">
        <v>12834000</v>
      </c>
      <c r="N191" s="21"/>
      <c r="O191" s="280">
        <v>6507000</v>
      </c>
      <c r="P191" s="21"/>
      <c r="Q191" s="70">
        <f>(O191/$AN191)</f>
        <v>13.494288724274373</v>
      </c>
      <c r="R191" s="21"/>
      <c r="S191" s="70">
        <f>IF(Q$219,Q191/Q$219*100,0)</f>
        <v>77.115292917315827</v>
      </c>
      <c r="T191" s="21"/>
      <c r="U191" s="69">
        <f>(E191+O191)</f>
        <v>25128000</v>
      </c>
      <c r="V191" s="21"/>
      <c r="W191" s="21"/>
      <c r="X191" s="280">
        <v>5967000</v>
      </c>
      <c r="Y191" s="21"/>
      <c r="Z191" s="70">
        <f>IF($U191,X191/$U191*100,0)</f>
        <v>23.746418338108882</v>
      </c>
      <c r="AA191" s="21"/>
      <c r="AB191" s="280">
        <v>286000</v>
      </c>
      <c r="AC191" s="21"/>
      <c r="AD191" s="70">
        <f>IF($U191,AB191/$U191*100,0)</f>
        <v>1.1381725565106655</v>
      </c>
      <c r="AE191" s="21"/>
      <c r="AF191" s="280">
        <v>0</v>
      </c>
      <c r="AG191" s="21"/>
      <c r="AH191" s="70">
        <f>IF($U191,AF191/$U191*100,0)</f>
        <v>0</v>
      </c>
      <c r="AI191" s="21"/>
      <c r="AJ191" s="278">
        <v>2132000</v>
      </c>
      <c r="AK191" s="21"/>
      <c r="AL191" s="10">
        <v>73</v>
      </c>
      <c r="AM191" s="21"/>
      <c r="AN191" s="96">
        <v>482204</v>
      </c>
      <c r="AO191" s="21"/>
      <c r="AP191" s="96">
        <f>IF(E191,AN191,0)</f>
        <v>482204</v>
      </c>
      <c r="AQ191" s="21"/>
      <c r="AR191" s="96">
        <f>IF(O191,AN191,0)</f>
        <v>482204</v>
      </c>
    </row>
    <row r="192" spans="1:44" ht="8.85" customHeight="1" x14ac:dyDescent="0.3">
      <c r="A192" s="10">
        <v>74</v>
      </c>
      <c r="B192" s="21"/>
      <c r="C192" s="10" t="s">
        <v>197</v>
      </c>
      <c r="D192" s="21"/>
      <c r="E192" s="278">
        <v>1974814</v>
      </c>
      <c r="F192" s="21"/>
      <c r="G192" s="65">
        <f>(E192/$AN192)</f>
        <v>58.426449704142009</v>
      </c>
      <c r="H192" s="21"/>
      <c r="I192" s="65">
        <f>IF(G$219,G192/G$219*100,0)</f>
        <v>128.18404599356577</v>
      </c>
      <c r="J192" s="21"/>
      <c r="K192" s="278">
        <v>717857</v>
      </c>
      <c r="L192" s="21"/>
      <c r="M192" s="278">
        <v>913280</v>
      </c>
      <c r="N192" s="21"/>
      <c r="O192" s="280">
        <v>972606</v>
      </c>
      <c r="P192" s="21"/>
      <c r="Q192" s="70">
        <f>(O192/$AN192)</f>
        <v>28.775325443786983</v>
      </c>
      <c r="R192" s="21"/>
      <c r="S192" s="70">
        <f>IF(Q$219,Q192/Q$219*100,0)</f>
        <v>164.44124590257329</v>
      </c>
      <c r="T192" s="21"/>
      <c r="U192" s="69">
        <f>(E192+O192)</f>
        <v>2947420</v>
      </c>
      <c r="V192" s="21"/>
      <c r="W192" s="21"/>
      <c r="X192" s="280">
        <v>1493985</v>
      </c>
      <c r="Y192" s="21"/>
      <c r="Z192" s="70">
        <f>IF($U192,X192/$U192*100,0)</f>
        <v>50.687889747643702</v>
      </c>
      <c r="AA192" s="21"/>
      <c r="AB192" s="280">
        <v>0</v>
      </c>
      <c r="AC192" s="21"/>
      <c r="AD192" s="70">
        <f>IF($U192,AB192/$U192*100,0)</f>
        <v>0</v>
      </c>
      <c r="AE192" s="21"/>
      <c r="AF192" s="280">
        <v>0</v>
      </c>
      <c r="AG192" s="21"/>
      <c r="AH192" s="70">
        <f>IF($U192,AF192/$U192*100,0)</f>
        <v>0</v>
      </c>
      <c r="AI192" s="21"/>
      <c r="AJ192" s="278">
        <v>7287</v>
      </c>
      <c r="AK192" s="21"/>
      <c r="AL192" s="10">
        <v>74</v>
      </c>
      <c r="AM192" s="21"/>
      <c r="AN192" s="96">
        <v>33800</v>
      </c>
      <c r="AO192" s="21"/>
      <c r="AP192" s="96">
        <f>IF(E192,AN192,0)</f>
        <v>33800</v>
      </c>
      <c r="AQ192" s="21"/>
      <c r="AR192" s="96">
        <f>IF(O192,AN192,0)</f>
        <v>33800</v>
      </c>
    </row>
    <row r="193" spans="1:44" ht="8.85" customHeight="1" x14ac:dyDescent="0.3">
      <c r="A193" s="10">
        <v>75</v>
      </c>
      <c r="B193" s="21"/>
      <c r="C193" s="10" t="s">
        <v>198</v>
      </c>
      <c r="D193" s="21"/>
      <c r="E193" s="278">
        <v>1236578</v>
      </c>
      <c r="F193" s="21"/>
      <c r="G193" s="65">
        <f>(E193/$AN193)</f>
        <v>168.28769733260751</v>
      </c>
      <c r="H193" s="21"/>
      <c r="I193" s="65">
        <f>IF(G$219,G193/G$219*100,0)</f>
        <v>369.2128829369031</v>
      </c>
      <c r="J193" s="21"/>
      <c r="K193" s="278">
        <v>316684</v>
      </c>
      <c r="L193" s="21"/>
      <c r="M193" s="278">
        <v>826647</v>
      </c>
      <c r="N193" s="21"/>
      <c r="O193" s="280">
        <v>286780</v>
      </c>
      <c r="P193" s="21"/>
      <c r="Q193" s="70">
        <f>(O193/$AN193)</f>
        <v>39.028307022318998</v>
      </c>
      <c r="R193" s="21"/>
      <c r="S193" s="70">
        <f>IF(Q$219,Q193/Q$219*100,0)</f>
        <v>223.03356550234943</v>
      </c>
      <c r="T193" s="21"/>
      <c r="U193" s="69">
        <f>(E193+O193)</f>
        <v>1523358</v>
      </c>
      <c r="V193" s="21"/>
      <c r="W193" s="21"/>
      <c r="X193" s="280">
        <v>581407</v>
      </c>
      <c r="Y193" s="21"/>
      <c r="Z193" s="70">
        <f>IF($U193,X193/$U193*100,0)</f>
        <v>38.166143480390033</v>
      </c>
      <c r="AA193" s="21"/>
      <c r="AB193" s="280">
        <v>0</v>
      </c>
      <c r="AC193" s="21"/>
      <c r="AD193" s="70">
        <f>IF($U193,AB193/$U193*100,0)</f>
        <v>0</v>
      </c>
      <c r="AE193" s="21"/>
      <c r="AF193" s="280">
        <v>0</v>
      </c>
      <c r="AG193" s="21"/>
      <c r="AH193" s="70">
        <f>IF($U193,AF193/$U193*100,0)</f>
        <v>0</v>
      </c>
      <c r="AI193" s="21"/>
      <c r="AJ193" s="278">
        <v>44633</v>
      </c>
      <c r="AK193" s="21"/>
      <c r="AL193" s="10">
        <v>75</v>
      </c>
      <c r="AM193" s="21"/>
      <c r="AN193" s="96">
        <v>7348</v>
      </c>
      <c r="AO193" s="21"/>
      <c r="AP193" s="96">
        <f>IF(E193,AN193,0)</f>
        <v>7348</v>
      </c>
      <c r="AQ193" s="21"/>
      <c r="AR193" s="96">
        <f>IF(O193,AN193,0)</f>
        <v>7348</v>
      </c>
    </row>
    <row r="194" spans="1:44" ht="8.85" customHeight="1" x14ac:dyDescent="0.3">
      <c r="A194" s="29"/>
      <c r="B194" s="21"/>
      <c r="D194" s="21"/>
      <c r="E194" s="27"/>
      <c r="F194" s="21"/>
      <c r="G194" s="21"/>
      <c r="H194" s="21"/>
      <c r="I194" s="21"/>
      <c r="J194" s="21"/>
      <c r="K194" s="21"/>
      <c r="L194" s="21"/>
      <c r="M194" s="21"/>
      <c r="N194" s="21"/>
      <c r="O194" s="27"/>
      <c r="P194" s="21"/>
      <c r="Q194" s="21"/>
      <c r="R194" s="21"/>
      <c r="S194" s="21"/>
      <c r="T194" s="21"/>
      <c r="U194" s="27"/>
      <c r="V194" s="21"/>
      <c r="W194" s="21"/>
      <c r="X194" s="27"/>
      <c r="Y194" s="21"/>
      <c r="Z194" s="21"/>
      <c r="AA194" s="21"/>
      <c r="AB194" s="27"/>
      <c r="AC194" s="21"/>
      <c r="AD194" s="21"/>
      <c r="AE194" s="21"/>
      <c r="AF194" s="27"/>
      <c r="AG194" s="21"/>
      <c r="AH194" s="21"/>
      <c r="AI194" s="21"/>
      <c r="AJ194" s="27"/>
      <c r="AK194" s="21"/>
      <c r="AL194" s="29"/>
      <c r="AM194" s="21"/>
      <c r="AN194" s="27"/>
      <c r="AO194" s="21"/>
      <c r="AP194" s="21"/>
      <c r="AQ194" s="21"/>
      <c r="AR194" s="21"/>
    </row>
    <row r="195" spans="1:44" ht="8.85" customHeight="1" x14ac:dyDescent="0.3">
      <c r="A195" s="10">
        <v>76</v>
      </c>
      <c r="B195" s="21"/>
      <c r="C195" s="10" t="s">
        <v>114</v>
      </c>
      <c r="D195" s="21"/>
      <c r="E195" s="278">
        <v>664241</v>
      </c>
      <c r="F195" s="21"/>
      <c r="G195" s="65">
        <f>(E195/$AN195)</f>
        <v>74.441443460719483</v>
      </c>
      <c r="H195" s="21"/>
      <c r="I195" s="65">
        <f>IF(G$219,G195/G$219*100,0)</f>
        <v>163.31995972228003</v>
      </c>
      <c r="J195" s="21"/>
      <c r="K195" s="278">
        <v>278345</v>
      </c>
      <c r="L195" s="21"/>
      <c r="M195" s="278">
        <v>346604</v>
      </c>
      <c r="N195" s="21"/>
      <c r="O195" s="280">
        <v>305599</v>
      </c>
      <c r="P195" s="21"/>
      <c r="Q195" s="70">
        <f>(O195/$AN195)</f>
        <v>34.248459038439989</v>
      </c>
      <c r="R195" s="21"/>
      <c r="S195" s="70">
        <f>IF(Q$219,Q195/Q$219*100,0)</f>
        <v>195.71835201399333</v>
      </c>
      <c r="T195" s="21"/>
      <c r="U195" s="69">
        <f>(E195+O195)</f>
        <v>969840</v>
      </c>
      <c r="V195" s="21"/>
      <c r="W195" s="21"/>
      <c r="X195" s="280">
        <v>493820</v>
      </c>
      <c r="Y195" s="21"/>
      <c r="Z195" s="70">
        <f>IF($U195,X195/$U195*100,0)</f>
        <v>50.917677142621464</v>
      </c>
      <c r="AA195" s="21"/>
      <c r="AB195" s="280">
        <v>0</v>
      </c>
      <c r="AC195" s="21"/>
      <c r="AD195" s="70">
        <f>IF($U195,AB195/$U195*100,0)</f>
        <v>0</v>
      </c>
      <c r="AE195" s="21"/>
      <c r="AF195" s="280">
        <v>0</v>
      </c>
      <c r="AG195" s="21"/>
      <c r="AH195" s="70">
        <f>IF($U195,AF195/$U195*100,0)</f>
        <v>0</v>
      </c>
      <c r="AI195" s="21"/>
      <c r="AJ195" s="278">
        <v>46878</v>
      </c>
      <c r="AK195" s="21"/>
      <c r="AL195" s="10">
        <v>76</v>
      </c>
      <c r="AM195" s="21"/>
      <c r="AN195" s="96">
        <v>8923</v>
      </c>
      <c r="AO195" s="21"/>
      <c r="AP195" s="96">
        <f>IF(E195,AN195,0)</f>
        <v>8923</v>
      </c>
      <c r="AQ195" s="21"/>
      <c r="AR195" s="96">
        <f>IF(O195,AN195,0)</f>
        <v>8923</v>
      </c>
    </row>
    <row r="196" spans="1:44" ht="8.85" customHeight="1" x14ac:dyDescent="0.3">
      <c r="A196" s="10">
        <v>77</v>
      </c>
      <c r="B196" s="21"/>
      <c r="C196" s="10" t="s">
        <v>115</v>
      </c>
      <c r="D196" s="21"/>
      <c r="E196" s="278">
        <v>3717155</v>
      </c>
      <c r="F196" s="21"/>
      <c r="G196" s="65">
        <f>(E196/$AN196)</f>
        <v>38.349255640726717</v>
      </c>
      <c r="H196" s="21"/>
      <c r="I196" s="65">
        <f>IF(G$219,G196/G$219*100,0)</f>
        <v>84.13591402117035</v>
      </c>
      <c r="J196" s="21"/>
      <c r="K196" s="278">
        <v>1185799</v>
      </c>
      <c r="L196" s="21"/>
      <c r="M196" s="278">
        <v>2122023</v>
      </c>
      <c r="N196" s="21"/>
      <c r="O196" s="280">
        <v>1537469</v>
      </c>
      <c r="P196" s="21"/>
      <c r="Q196" s="70">
        <f>(O196/$AN196)</f>
        <v>15.861806064232583</v>
      </c>
      <c r="R196" s="21"/>
      <c r="S196" s="70">
        <f>IF(Q$219,Q196/Q$219*100,0)</f>
        <v>90.644853228951973</v>
      </c>
      <c r="T196" s="21"/>
      <c r="U196" s="69">
        <f>(E196+O196)</f>
        <v>5254624</v>
      </c>
      <c r="V196" s="21"/>
      <c r="W196" s="21"/>
      <c r="X196" s="280">
        <v>1550777</v>
      </c>
      <c r="Y196" s="21"/>
      <c r="Z196" s="70">
        <f>IF($U196,X196/$U196*100,0)</f>
        <v>29.512615935983238</v>
      </c>
      <c r="AA196" s="21"/>
      <c r="AB196" s="280">
        <v>115527</v>
      </c>
      <c r="AC196" s="21"/>
      <c r="AD196" s="70">
        <f>IF($U196,AB196/$U196*100,0)</f>
        <v>2.1985778620887051</v>
      </c>
      <c r="AE196" s="21"/>
      <c r="AF196" s="280">
        <v>0</v>
      </c>
      <c r="AG196" s="21"/>
      <c r="AH196" s="70">
        <f>IF($U196,AF196/$U196*100,0)</f>
        <v>0</v>
      </c>
      <c r="AI196" s="21"/>
      <c r="AJ196" s="278">
        <v>97434</v>
      </c>
      <c r="AK196" s="21"/>
      <c r="AL196" s="10">
        <v>77</v>
      </c>
      <c r="AM196" s="21"/>
      <c r="AN196" s="96">
        <v>96929</v>
      </c>
      <c r="AO196" s="21"/>
      <c r="AP196" s="96">
        <f>IF(E196,AN196,0)</f>
        <v>96929</v>
      </c>
      <c r="AQ196" s="21"/>
      <c r="AR196" s="96">
        <f>IF(O196,AN196,0)</f>
        <v>96929</v>
      </c>
    </row>
    <row r="197" spans="1:44" ht="8.85" customHeight="1" x14ac:dyDescent="0.3">
      <c r="A197" s="10">
        <v>78</v>
      </c>
      <c r="B197" s="21"/>
      <c r="C197" s="10" t="s">
        <v>199</v>
      </c>
      <c r="D197" s="21"/>
      <c r="E197" s="278">
        <v>1108209</v>
      </c>
      <c r="F197" s="21"/>
      <c r="G197" s="65">
        <f>(E197/$AN197)</f>
        <v>48.927549668874171</v>
      </c>
      <c r="H197" s="21"/>
      <c r="I197" s="65">
        <f>IF(G$219,G197/G$219*100,0)</f>
        <v>107.34404210534842</v>
      </c>
      <c r="J197" s="21"/>
      <c r="K197" s="278">
        <v>536277</v>
      </c>
      <c r="L197" s="21"/>
      <c r="M197" s="278">
        <v>389731</v>
      </c>
      <c r="N197" s="21"/>
      <c r="O197" s="280">
        <v>633935</v>
      </c>
      <c r="P197" s="21"/>
      <c r="Q197" s="70">
        <f>(O197/$AN197)</f>
        <v>27.988300220750553</v>
      </c>
      <c r="R197" s="21"/>
      <c r="S197" s="70">
        <f>IF(Q$219,Q197/Q$219*100,0)</f>
        <v>159.94366312160062</v>
      </c>
      <c r="T197" s="21"/>
      <c r="U197" s="69">
        <f>(E197+O197)</f>
        <v>1742144</v>
      </c>
      <c r="V197" s="21"/>
      <c r="W197" s="21"/>
      <c r="X197" s="280">
        <v>967043</v>
      </c>
      <c r="Y197" s="21"/>
      <c r="Z197" s="70">
        <f>IF($U197,X197/$U197*100,0)</f>
        <v>55.508786874104551</v>
      </c>
      <c r="AA197" s="21"/>
      <c r="AB197" s="280">
        <v>44194</v>
      </c>
      <c r="AC197" s="21"/>
      <c r="AD197" s="70">
        <f>IF($U197,AB197/$U197*100,0)</f>
        <v>2.5367593034789317</v>
      </c>
      <c r="AE197" s="21"/>
      <c r="AF197" s="280">
        <v>0</v>
      </c>
      <c r="AG197" s="21"/>
      <c r="AH197" s="70">
        <f>IF($U197,AF197/$U197*100,0)</f>
        <v>0</v>
      </c>
      <c r="AI197" s="21"/>
      <c r="AJ197" s="278">
        <v>204082</v>
      </c>
      <c r="AK197" s="21"/>
      <c r="AL197" s="10">
        <v>78</v>
      </c>
      <c r="AM197" s="21"/>
      <c r="AN197" s="96">
        <v>22650</v>
      </c>
      <c r="AO197" s="21"/>
      <c r="AP197" s="96">
        <f>IF(E197,AN197,0)</f>
        <v>22650</v>
      </c>
      <c r="AQ197" s="21"/>
      <c r="AR197" s="96">
        <f>IF(O197,AN197,0)</f>
        <v>22650</v>
      </c>
    </row>
    <row r="198" spans="1:44" ht="8.85" customHeight="1" x14ac:dyDescent="0.3">
      <c r="A198" s="10">
        <v>79</v>
      </c>
      <c r="B198" s="21"/>
      <c r="C198" s="10" t="s">
        <v>200</v>
      </c>
      <c r="D198" s="21"/>
      <c r="E198" s="278">
        <v>1878089</v>
      </c>
      <c r="F198" s="21"/>
      <c r="G198" s="65">
        <f>(E198/$AN198)</f>
        <v>22.423069116611149</v>
      </c>
      <c r="H198" s="21"/>
      <c r="I198" s="65">
        <f>IF(G$219,G198/G$219*100,0)</f>
        <v>49.194837911857967</v>
      </c>
      <c r="J198" s="21"/>
      <c r="K198" s="278">
        <v>740440</v>
      </c>
      <c r="L198" s="21"/>
      <c r="M198" s="278">
        <v>1069385</v>
      </c>
      <c r="N198" s="21"/>
      <c r="O198" s="280">
        <v>2068996</v>
      </c>
      <c r="P198" s="21"/>
      <c r="Q198" s="70">
        <f>(O198/$AN198)</f>
        <v>24.702365175448023</v>
      </c>
      <c r="R198" s="21"/>
      <c r="S198" s="70">
        <f>IF(Q$219,Q198/Q$219*100,0)</f>
        <v>141.16565646238681</v>
      </c>
      <c r="T198" s="21"/>
      <c r="U198" s="69">
        <f>(E198+O198)</f>
        <v>3947085</v>
      </c>
      <c r="V198" s="21"/>
      <c r="W198" s="21"/>
      <c r="X198" s="280">
        <v>2612992</v>
      </c>
      <c r="Y198" s="21"/>
      <c r="Z198" s="70">
        <f>IF($U198,X198/$U198*100,0)</f>
        <v>66.200550532861584</v>
      </c>
      <c r="AA198" s="21"/>
      <c r="AB198" s="280">
        <v>0</v>
      </c>
      <c r="AC198" s="21"/>
      <c r="AD198" s="70">
        <f>IF($U198,AB198/$U198*100,0)</f>
        <v>0</v>
      </c>
      <c r="AE198" s="21"/>
      <c r="AF198" s="280">
        <v>347371</v>
      </c>
      <c r="AG198" s="21"/>
      <c r="AH198" s="70">
        <f>IF($U198,AF198/$U198*100,0)</f>
        <v>8.8006972233939731</v>
      </c>
      <c r="AI198" s="21"/>
      <c r="AJ198" s="278">
        <v>603542</v>
      </c>
      <c r="AK198" s="21"/>
      <c r="AL198" s="10">
        <v>79</v>
      </c>
      <c r="AM198" s="21"/>
      <c r="AN198" s="96">
        <v>83757</v>
      </c>
      <c r="AO198" s="21"/>
      <c r="AP198" s="96">
        <f>IF(E198,AN198,0)</f>
        <v>83757</v>
      </c>
      <c r="AQ198" s="21"/>
      <c r="AR198" s="96">
        <f>IF(O198,AN198,0)</f>
        <v>83757</v>
      </c>
    </row>
    <row r="199" spans="1:44" ht="8.85" customHeight="1" x14ac:dyDescent="0.3">
      <c r="A199" s="10">
        <v>80</v>
      </c>
      <c r="B199" s="21"/>
      <c r="C199" s="10" t="s">
        <v>201</v>
      </c>
      <c r="D199" s="21"/>
      <c r="E199" s="278">
        <v>1680558</v>
      </c>
      <c r="F199" s="21"/>
      <c r="G199" s="65">
        <f>(E199/$AN199)</f>
        <v>65.185912105814353</v>
      </c>
      <c r="H199" s="21"/>
      <c r="I199" s="65">
        <f>IF(G$219,G199/G$219*100,0)</f>
        <v>143.0138917872992</v>
      </c>
      <c r="J199" s="21"/>
      <c r="K199" s="278">
        <v>549797</v>
      </c>
      <c r="L199" s="21"/>
      <c r="M199" s="278">
        <v>962241</v>
      </c>
      <c r="N199" s="21"/>
      <c r="O199" s="280">
        <v>877588</v>
      </c>
      <c r="P199" s="21"/>
      <c r="Q199" s="70">
        <f>(O199/$AN199)</f>
        <v>34.040107055583569</v>
      </c>
      <c r="R199" s="21"/>
      <c r="S199" s="70">
        <f>IF(Q$219,Q199/Q$219*100,0)</f>
        <v>194.52769094869581</v>
      </c>
      <c r="T199" s="21"/>
      <c r="U199" s="69">
        <f>(E199+O199)</f>
        <v>2558146</v>
      </c>
      <c r="V199" s="21"/>
      <c r="W199" s="21"/>
      <c r="X199" s="280">
        <v>1019567</v>
      </c>
      <c r="Y199" s="21"/>
      <c r="Z199" s="70">
        <f>IF($U199,X199/$U199*100,0)</f>
        <v>39.855700182866812</v>
      </c>
      <c r="AA199" s="21"/>
      <c r="AB199" s="280">
        <v>48069</v>
      </c>
      <c r="AC199" s="21"/>
      <c r="AD199" s="70">
        <f>IF($U199,AB199/$U199*100,0)</f>
        <v>1.8790561602035225</v>
      </c>
      <c r="AE199" s="21"/>
      <c r="AF199" s="280">
        <v>0</v>
      </c>
      <c r="AG199" s="21"/>
      <c r="AH199" s="70">
        <f>IF($U199,AF199/$U199*100,0)</f>
        <v>0</v>
      </c>
      <c r="AI199" s="21"/>
      <c r="AJ199" s="278">
        <v>23980</v>
      </c>
      <c r="AK199" s="21"/>
      <c r="AL199" s="10">
        <v>80</v>
      </c>
      <c r="AM199" s="21"/>
      <c r="AN199" s="96">
        <v>25781</v>
      </c>
      <c r="AO199" s="21"/>
      <c r="AP199" s="96">
        <f>IF(E199,AN199,0)</f>
        <v>25781</v>
      </c>
      <c r="AQ199" s="21"/>
      <c r="AR199" s="96">
        <f>IF(O199,AN199,0)</f>
        <v>25781</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9"/>
      <c r="AM200" s="21"/>
      <c r="AN200" s="27"/>
      <c r="AO200" s="21"/>
      <c r="AP200" s="21"/>
      <c r="AQ200" s="21"/>
      <c r="AR200" s="21"/>
    </row>
    <row r="201" spans="1:44" ht="8.85" customHeight="1" x14ac:dyDescent="0.3">
      <c r="A201" s="10">
        <v>81</v>
      </c>
      <c r="B201" s="21"/>
      <c r="C201" s="10" t="s">
        <v>202</v>
      </c>
      <c r="D201" s="21"/>
      <c r="E201" s="278">
        <v>1598730</v>
      </c>
      <c r="F201" s="21"/>
      <c r="G201" s="65">
        <f>(E201/$AN201)</f>
        <v>74.097608453837594</v>
      </c>
      <c r="H201" s="21"/>
      <c r="I201" s="65">
        <f>IF(G$219,G201/G$219*100,0)</f>
        <v>162.56560681260424</v>
      </c>
      <c r="J201" s="21"/>
      <c r="K201" s="278">
        <v>506569</v>
      </c>
      <c r="L201" s="21"/>
      <c r="M201" s="278">
        <v>733903</v>
      </c>
      <c r="N201" s="21"/>
      <c r="O201" s="280">
        <v>605402</v>
      </c>
      <c r="P201" s="21"/>
      <c r="Q201" s="70">
        <f>(O201/$AN201)</f>
        <v>28.059047089358547</v>
      </c>
      <c r="R201" s="21"/>
      <c r="S201" s="70">
        <f>IF(Q$219,Q201/Q$219*100,0)</f>
        <v>160.34795753141816</v>
      </c>
      <c r="T201" s="21"/>
      <c r="U201" s="69">
        <f>(E201+O201)</f>
        <v>2204132</v>
      </c>
      <c r="V201" s="21"/>
      <c r="W201" s="21"/>
      <c r="X201" s="280">
        <v>1578232</v>
      </c>
      <c r="Y201" s="21"/>
      <c r="Z201" s="70">
        <f>IF($U201,X201/$U201*100,0)</f>
        <v>71.603334101587379</v>
      </c>
      <c r="AA201" s="21"/>
      <c r="AB201" s="280">
        <v>72219</v>
      </c>
      <c r="AC201" s="21"/>
      <c r="AD201" s="70">
        <f>IF($U201,AB201/$U201*100,0)</f>
        <v>3.2765279030475494</v>
      </c>
      <c r="AE201" s="21"/>
      <c r="AF201" s="280">
        <v>0</v>
      </c>
      <c r="AG201" s="21"/>
      <c r="AH201" s="70">
        <f>IF($U201,AF201/$U201*100,0)</f>
        <v>0</v>
      </c>
      <c r="AI201" s="21"/>
      <c r="AJ201" s="278">
        <v>0</v>
      </c>
      <c r="AK201" s="21"/>
      <c r="AL201" s="10">
        <v>81</v>
      </c>
      <c r="AM201" s="21"/>
      <c r="AN201" s="96">
        <v>21576</v>
      </c>
      <c r="AO201" s="21"/>
      <c r="AP201" s="96">
        <f>IF(E201,AN201,0)</f>
        <v>21576</v>
      </c>
      <c r="AQ201" s="21"/>
      <c r="AR201" s="96">
        <f>IF(O201,AN201,0)</f>
        <v>21576</v>
      </c>
    </row>
    <row r="202" spans="1:44" ht="8.85" customHeight="1" x14ac:dyDescent="0.3">
      <c r="A202" s="10">
        <v>82</v>
      </c>
      <c r="B202" s="21"/>
      <c r="C202" s="10" t="s">
        <v>203</v>
      </c>
      <c r="D202" s="21"/>
      <c r="E202" s="278">
        <v>1580416</v>
      </c>
      <c r="F202" s="21"/>
      <c r="G202" s="65">
        <f>(E202/$AN202)</f>
        <v>35.767347123523287</v>
      </c>
      <c r="H202" s="21"/>
      <c r="I202" s="65">
        <f>IF(G$219,G202/G$219*100,0)</f>
        <v>78.471365143114497</v>
      </c>
      <c r="J202" s="21"/>
      <c r="K202" s="278">
        <v>635007</v>
      </c>
      <c r="L202" s="21"/>
      <c r="M202" s="278">
        <v>742772</v>
      </c>
      <c r="N202" s="21"/>
      <c r="O202" s="280">
        <v>578778</v>
      </c>
      <c r="P202" s="21"/>
      <c r="Q202" s="70">
        <f>(O202/$AN202)</f>
        <v>13.098673788077672</v>
      </c>
      <c r="R202" s="21"/>
      <c r="S202" s="70">
        <f>IF(Q$219,Q202/Q$219*100,0)</f>
        <v>74.854487452823719</v>
      </c>
      <c r="T202" s="21"/>
      <c r="U202" s="69">
        <f>(E202+O202)</f>
        <v>2159194</v>
      </c>
      <c r="V202" s="21"/>
      <c r="W202" s="21"/>
      <c r="X202" s="280">
        <v>1024628</v>
      </c>
      <c r="Y202" s="21"/>
      <c r="Z202" s="70">
        <f>IF($U202,X202/$U202*100,0)</f>
        <v>47.454188924200416</v>
      </c>
      <c r="AA202" s="21"/>
      <c r="AB202" s="280">
        <v>77194</v>
      </c>
      <c r="AC202" s="21"/>
      <c r="AD202" s="70">
        <f>IF($U202,AB202/$U202*100,0)</f>
        <v>3.575130349565625</v>
      </c>
      <c r="AE202" s="21"/>
      <c r="AF202" s="280">
        <v>0</v>
      </c>
      <c r="AG202" s="21"/>
      <c r="AH202" s="70">
        <f>IF($U202,AF202/$U202*100,0)</f>
        <v>0</v>
      </c>
      <c r="AI202" s="21"/>
      <c r="AJ202" s="278">
        <v>86996</v>
      </c>
      <c r="AK202" s="21"/>
      <c r="AL202" s="10">
        <v>82</v>
      </c>
      <c r="AM202" s="21"/>
      <c r="AN202" s="96">
        <v>44186</v>
      </c>
      <c r="AO202" s="21"/>
      <c r="AP202" s="96">
        <f>IF(E202,AN202,0)</f>
        <v>44186</v>
      </c>
      <c r="AQ202" s="21"/>
      <c r="AR202" s="96">
        <f>IF(O202,AN202,0)</f>
        <v>44186</v>
      </c>
    </row>
    <row r="203" spans="1:44" ht="8.85" customHeight="1" x14ac:dyDescent="0.3">
      <c r="A203" s="10">
        <v>83</v>
      </c>
      <c r="B203" s="21"/>
      <c r="C203" s="10" t="s">
        <v>204</v>
      </c>
      <c r="D203" s="21"/>
      <c r="E203" s="278">
        <v>1406518</v>
      </c>
      <c r="F203" s="21"/>
      <c r="G203" s="65">
        <f>(E203/$AN203)</f>
        <v>47.198590604026847</v>
      </c>
      <c r="H203" s="21"/>
      <c r="I203" s="65">
        <f>IF(G$219,G203/G$219*100,0)</f>
        <v>103.5508119944716</v>
      </c>
      <c r="J203" s="21"/>
      <c r="K203" s="278">
        <v>566776</v>
      </c>
      <c r="L203" s="21"/>
      <c r="M203" s="278">
        <v>364664</v>
      </c>
      <c r="N203" s="21"/>
      <c r="O203" s="280">
        <v>866626</v>
      </c>
      <c r="P203" s="21"/>
      <c r="Q203" s="70">
        <f>(O203/$AN203)</f>
        <v>29.081409395973154</v>
      </c>
      <c r="R203" s="21"/>
      <c r="S203" s="70">
        <f>IF(Q$219,Q203/Q$219*100,0)</f>
        <v>166.19041209520606</v>
      </c>
      <c r="T203" s="21"/>
      <c r="U203" s="69">
        <f>(E203+O203)</f>
        <v>2273144</v>
      </c>
      <c r="V203" s="21"/>
      <c r="W203" s="21"/>
      <c r="X203" s="280">
        <v>1113142</v>
      </c>
      <c r="Y203" s="21"/>
      <c r="Z203" s="70">
        <f>IF($U203,X203/$U203*100,0)</f>
        <v>48.969268994837108</v>
      </c>
      <c r="AA203" s="21"/>
      <c r="AB203" s="280">
        <v>0</v>
      </c>
      <c r="AC203" s="21"/>
      <c r="AD203" s="70">
        <f>IF($U203,AB203/$U203*100,0)</f>
        <v>0</v>
      </c>
      <c r="AE203" s="21"/>
      <c r="AF203" s="280">
        <v>0</v>
      </c>
      <c r="AG203" s="21"/>
      <c r="AH203" s="70">
        <f>IF($U203,AF203/$U203*100,0)</f>
        <v>0</v>
      </c>
      <c r="AI203" s="21"/>
      <c r="AJ203" s="278">
        <v>70124</v>
      </c>
      <c r="AK203" s="21"/>
      <c r="AL203" s="10">
        <v>83</v>
      </c>
      <c r="AM203" s="21"/>
      <c r="AN203" s="96">
        <v>29800</v>
      </c>
      <c r="AO203" s="21"/>
      <c r="AP203" s="96">
        <f>IF(E203,AN203,0)</f>
        <v>29800</v>
      </c>
      <c r="AQ203" s="21"/>
      <c r="AR203" s="96">
        <f>IF(O203,AN203,0)</f>
        <v>29800</v>
      </c>
    </row>
    <row r="204" spans="1:44" ht="8.85" customHeight="1" x14ac:dyDescent="0.3">
      <c r="A204" s="10">
        <v>84</v>
      </c>
      <c r="B204" s="21"/>
      <c r="C204" s="10" t="s">
        <v>205</v>
      </c>
      <c r="D204" s="21"/>
      <c r="E204" s="278">
        <v>1365850</v>
      </c>
      <c r="F204" s="21"/>
      <c r="G204" s="65">
        <f>(E204/$AN204)</f>
        <v>75.897421649255392</v>
      </c>
      <c r="H204" s="21"/>
      <c r="I204" s="65">
        <f>IF(G$219,G204/G$219*100,0)</f>
        <v>166.51428653881575</v>
      </c>
      <c r="J204" s="21"/>
      <c r="K204" s="278">
        <v>604953</v>
      </c>
      <c r="L204" s="21"/>
      <c r="M204" s="278">
        <v>399426</v>
      </c>
      <c r="N204" s="21"/>
      <c r="O204" s="280">
        <v>646413</v>
      </c>
      <c r="P204" s="21"/>
      <c r="Q204" s="70">
        <f>(O204/$AN204)</f>
        <v>35.919815514558792</v>
      </c>
      <c r="R204" s="21"/>
      <c r="S204" s="70">
        <f>IF(Q$219,Q204/Q$219*100,0)</f>
        <v>205.2695886044261</v>
      </c>
      <c r="T204" s="21"/>
      <c r="U204" s="69">
        <f>(E204+O204)</f>
        <v>2012263</v>
      </c>
      <c r="V204" s="21"/>
      <c r="W204" s="21"/>
      <c r="X204" s="280">
        <v>1101151</v>
      </c>
      <c r="Y204" s="21"/>
      <c r="Z204" s="70">
        <f>IF($U204,X204/$U204*100,0)</f>
        <v>54.722021922581689</v>
      </c>
      <c r="AA204" s="21"/>
      <c r="AB204" s="280">
        <v>81059</v>
      </c>
      <c r="AC204" s="21"/>
      <c r="AD204" s="70">
        <f>IF($U204,AB204/$U204*100,0)</f>
        <v>4.0282507803403433</v>
      </c>
      <c r="AE204" s="21"/>
      <c r="AF204" s="280">
        <v>0</v>
      </c>
      <c r="AG204" s="21"/>
      <c r="AH204" s="70">
        <f>IF($U204,AF204/$U204*100,0)</f>
        <v>0</v>
      </c>
      <c r="AI204" s="21"/>
      <c r="AJ204" s="278">
        <v>41627</v>
      </c>
      <c r="AK204" s="21"/>
      <c r="AL204" s="10">
        <v>84</v>
      </c>
      <c r="AM204" s="21"/>
      <c r="AN204" s="96">
        <v>17996</v>
      </c>
      <c r="AO204" s="21"/>
      <c r="AP204" s="96">
        <f>IF(E204,AN204,0)</f>
        <v>17996</v>
      </c>
      <c r="AQ204" s="21"/>
      <c r="AR204" s="96">
        <f>IF(O204,AN204,0)</f>
        <v>17996</v>
      </c>
    </row>
    <row r="205" spans="1:44" ht="8.85" customHeight="1" x14ac:dyDescent="0.3">
      <c r="A205" s="10">
        <v>85</v>
      </c>
      <c r="B205" s="21"/>
      <c r="C205" s="10" t="s">
        <v>206</v>
      </c>
      <c r="D205" s="21"/>
      <c r="E205" s="278">
        <v>6870650</v>
      </c>
      <c r="F205" s="21"/>
      <c r="G205" s="65">
        <f>(E205/$AN205)</f>
        <v>49.064856604204756</v>
      </c>
      <c r="H205" s="21"/>
      <c r="I205" s="65">
        <f>IF(G$219,G205/G$219*100,0)</f>
        <v>107.64528509722584</v>
      </c>
      <c r="J205" s="21"/>
      <c r="K205" s="278">
        <v>1771349</v>
      </c>
      <c r="L205" s="21"/>
      <c r="M205" s="278">
        <v>4340825</v>
      </c>
      <c r="N205" s="21"/>
      <c r="O205" s="280">
        <v>2414573</v>
      </c>
      <c r="P205" s="21"/>
      <c r="Q205" s="70">
        <f>(O205/$AN205)</f>
        <v>17.243008740859231</v>
      </c>
      <c r="R205" s="21"/>
      <c r="S205" s="70">
        <f>IF(Q$219,Q205/Q$219*100,0)</f>
        <v>98.537959057838265</v>
      </c>
      <c r="T205" s="21"/>
      <c r="U205" s="69">
        <f>(E205+O205)</f>
        <v>9285223</v>
      </c>
      <c r="V205" s="21"/>
      <c r="W205" s="21"/>
      <c r="X205" s="280">
        <v>2497586</v>
      </c>
      <c r="Y205" s="21"/>
      <c r="Z205" s="70">
        <f>IF($U205,X205/$U205*100,0)</f>
        <v>26.898503137727548</v>
      </c>
      <c r="AA205" s="21"/>
      <c r="AB205" s="280">
        <v>319635</v>
      </c>
      <c r="AC205" s="21"/>
      <c r="AD205" s="70">
        <f>IF($U205,AB205/$U205*100,0)</f>
        <v>3.4424052066385484</v>
      </c>
      <c r="AE205" s="21"/>
      <c r="AF205" s="280">
        <v>0</v>
      </c>
      <c r="AG205" s="21"/>
      <c r="AH205" s="70">
        <f>IF($U205,AF205/$U205*100,0)</f>
        <v>0</v>
      </c>
      <c r="AI205" s="21"/>
      <c r="AJ205" s="278">
        <v>440676</v>
      </c>
      <c r="AK205" s="21"/>
      <c r="AL205" s="10">
        <v>85</v>
      </c>
      <c r="AM205" s="21"/>
      <c r="AN205" s="96">
        <v>140032</v>
      </c>
      <c r="AO205" s="21"/>
      <c r="AP205" s="96">
        <f>IF(E205,AN205,0)</f>
        <v>140032</v>
      </c>
      <c r="AQ205" s="21"/>
      <c r="AR205" s="96">
        <f>IF(O205,AN205,0)</f>
        <v>140032</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96"/>
      <c r="AK206" s="21"/>
      <c r="AL206" s="21"/>
      <c r="AM206" s="21"/>
      <c r="AN206" s="27"/>
      <c r="AO206" s="21"/>
      <c r="AP206" s="21"/>
      <c r="AQ206" s="21"/>
      <c r="AR206" s="21"/>
    </row>
    <row r="207" spans="1:44" ht="8.85" customHeight="1" x14ac:dyDescent="0.3">
      <c r="A207" s="10">
        <v>86</v>
      </c>
      <c r="B207" s="21"/>
      <c r="C207" s="10" t="s">
        <v>207</v>
      </c>
      <c r="D207" s="21"/>
      <c r="E207" s="278">
        <v>5781221</v>
      </c>
      <c r="F207" s="21"/>
      <c r="G207" s="65">
        <f>(E207/$AN207)</f>
        <v>36.840193210856</v>
      </c>
      <c r="H207" s="21"/>
      <c r="I207" s="65">
        <f>IF(G$219,G207/G$219*100,0)</f>
        <v>80.825123636041113</v>
      </c>
      <c r="J207" s="21"/>
      <c r="K207" s="278">
        <v>2241336</v>
      </c>
      <c r="L207" s="21"/>
      <c r="M207" s="278">
        <v>3354928</v>
      </c>
      <c r="N207" s="21"/>
      <c r="O207" s="280">
        <v>3614175</v>
      </c>
      <c r="P207" s="21"/>
      <c r="Q207" s="70">
        <f>(O207/$AN207)</f>
        <v>23.030931579651686</v>
      </c>
      <c r="R207" s="21"/>
      <c r="S207" s="70">
        <f>IF(Q$219,Q207/Q$219*100,0)</f>
        <v>131.61397915909805</v>
      </c>
      <c r="T207" s="21"/>
      <c r="U207" s="69">
        <f>(E207+O207)</f>
        <v>9395396</v>
      </c>
      <c r="V207" s="21"/>
      <c r="W207" s="21"/>
      <c r="X207" s="280">
        <v>2457869</v>
      </c>
      <c r="Y207" s="21"/>
      <c r="Z207" s="70">
        <f>IF($U207,X207/$U207*100,0)</f>
        <v>26.160355561383469</v>
      </c>
      <c r="AA207" s="21"/>
      <c r="AB207" s="280">
        <v>0</v>
      </c>
      <c r="AC207" s="21"/>
      <c r="AD207" s="70">
        <f>IF($U207,AB207/$U207*100,0)</f>
        <v>0</v>
      </c>
      <c r="AE207" s="21"/>
      <c r="AF207" s="280">
        <v>0</v>
      </c>
      <c r="AG207" s="21"/>
      <c r="AH207" s="70">
        <f>IF($U207,AF207/$U207*100,0)</f>
        <v>0</v>
      </c>
      <c r="AI207" s="21"/>
      <c r="AJ207" s="278">
        <v>634945</v>
      </c>
      <c r="AK207" s="21"/>
      <c r="AL207" s="10">
        <v>86</v>
      </c>
      <c r="AM207" s="21"/>
      <c r="AN207" s="96">
        <v>156927</v>
      </c>
      <c r="AO207" s="21"/>
      <c r="AP207" s="96">
        <f>IF(E207,AN207,0)</f>
        <v>156927</v>
      </c>
      <c r="AQ207" s="21"/>
      <c r="AR207" s="96">
        <f>IF(O207,AN207,0)</f>
        <v>156927</v>
      </c>
    </row>
    <row r="208" spans="1:44" ht="8.85" customHeight="1" x14ac:dyDescent="0.3">
      <c r="A208" s="10">
        <v>87</v>
      </c>
      <c r="B208" s="21"/>
      <c r="C208" s="10" t="s">
        <v>208</v>
      </c>
      <c r="D208" s="21"/>
      <c r="E208" s="278">
        <v>763557</v>
      </c>
      <c r="F208" s="21"/>
      <c r="G208" s="65">
        <f>(E208/$AN208)</f>
        <v>116.37814357567444</v>
      </c>
      <c r="H208" s="21"/>
      <c r="I208" s="65">
        <f>IF(G$219,G208/G$219*100,0)</f>
        <v>255.32650681823804</v>
      </c>
      <c r="J208" s="21"/>
      <c r="K208" s="278">
        <v>281666</v>
      </c>
      <c r="L208" s="21"/>
      <c r="M208" s="278">
        <v>340847</v>
      </c>
      <c r="N208" s="21"/>
      <c r="O208" s="280">
        <v>284493</v>
      </c>
      <c r="P208" s="21"/>
      <c r="Q208" s="70">
        <f>(O208/$AN208)</f>
        <v>43.361225422953815</v>
      </c>
      <c r="R208" s="21"/>
      <c r="S208" s="70">
        <f>IF(Q$219,Q208/Q$219*100,0)</f>
        <v>247.79472768577889</v>
      </c>
      <c r="T208" s="21"/>
      <c r="U208" s="69">
        <f>(E208+O208)</f>
        <v>1048050</v>
      </c>
      <c r="V208" s="21"/>
      <c r="W208" s="21"/>
      <c r="X208" s="280">
        <v>473803</v>
      </c>
      <c r="Y208" s="21"/>
      <c r="Z208" s="70">
        <f>IF($U208,X208/$U208*100,0)</f>
        <v>45.208053050904063</v>
      </c>
      <c r="AA208" s="21"/>
      <c r="AB208" s="280">
        <v>0</v>
      </c>
      <c r="AC208" s="21"/>
      <c r="AD208" s="70">
        <f>IF($U208,AB208/$U208*100,0)</f>
        <v>0</v>
      </c>
      <c r="AE208" s="21"/>
      <c r="AF208" s="280">
        <v>0</v>
      </c>
      <c r="AG208" s="21"/>
      <c r="AH208" s="70">
        <f>IF($U208,AF208/$U208*100,0)</f>
        <v>0</v>
      </c>
      <c r="AI208" s="21"/>
      <c r="AJ208" s="278">
        <v>9078</v>
      </c>
      <c r="AK208" s="21"/>
      <c r="AL208" s="10">
        <v>87</v>
      </c>
      <c r="AM208" s="21"/>
      <c r="AN208" s="96">
        <v>6561</v>
      </c>
      <c r="AO208" s="21"/>
      <c r="AP208" s="96">
        <f>IF(E208,AN208,0)</f>
        <v>6561</v>
      </c>
      <c r="AQ208" s="21"/>
      <c r="AR208" s="96">
        <f>IF(O208,AN208,0)</f>
        <v>6561</v>
      </c>
    </row>
    <row r="209" spans="1:44" ht="8.85" customHeight="1" x14ac:dyDescent="0.3">
      <c r="A209" s="10">
        <v>88</v>
      </c>
      <c r="B209" s="21"/>
      <c r="C209" s="10" t="s">
        <v>209</v>
      </c>
      <c r="D209" s="21"/>
      <c r="E209" s="278">
        <v>650746</v>
      </c>
      <c r="F209" s="21"/>
      <c r="G209" s="65">
        <f>(E209/$AN209)</f>
        <v>60.092898697940711</v>
      </c>
      <c r="H209" s="21"/>
      <c r="I209" s="65">
        <f>IF(G$219,G209/G$219*100,0)</f>
        <v>131.84013284376303</v>
      </c>
      <c r="J209" s="21"/>
      <c r="K209" s="278">
        <v>374170</v>
      </c>
      <c r="L209" s="21"/>
      <c r="M209" s="278">
        <v>190446</v>
      </c>
      <c r="N209" s="21"/>
      <c r="O209" s="280">
        <v>598956</v>
      </c>
      <c r="P209" s="21"/>
      <c r="Q209" s="70">
        <f>(O209/$AN209)</f>
        <v>55.310370301966941</v>
      </c>
      <c r="R209" s="21"/>
      <c r="S209" s="70">
        <f>IF(Q$219,Q209/Q$219*100,0)</f>
        <v>316.08004648134897</v>
      </c>
      <c r="T209" s="21"/>
      <c r="U209" s="69">
        <f>(E209+O209)</f>
        <v>1249702</v>
      </c>
      <c r="V209" s="21"/>
      <c r="W209" s="21"/>
      <c r="X209" s="280">
        <v>569872</v>
      </c>
      <c r="Y209" s="21"/>
      <c r="Z209" s="70">
        <f>IF($U209,X209/$U209*100,0)</f>
        <v>45.600631190475809</v>
      </c>
      <c r="AA209" s="21"/>
      <c r="AB209" s="280">
        <v>0</v>
      </c>
      <c r="AC209" s="21"/>
      <c r="AD209" s="70">
        <f>IF($U209,AB209/$U209*100,0)</f>
        <v>0</v>
      </c>
      <c r="AE209" s="21"/>
      <c r="AF209" s="280">
        <v>0</v>
      </c>
      <c r="AG209" s="21"/>
      <c r="AH209" s="70">
        <f>IF($U209,AF209/$U209*100,0)</f>
        <v>0</v>
      </c>
      <c r="AI209" s="21"/>
      <c r="AJ209" s="278">
        <v>127330</v>
      </c>
      <c r="AK209" s="21"/>
      <c r="AL209" s="10">
        <v>88</v>
      </c>
      <c r="AM209" s="21"/>
      <c r="AN209" s="96">
        <v>10829</v>
      </c>
      <c r="AO209" s="21"/>
      <c r="AP209" s="96">
        <f>IF(E209,AN209,0)</f>
        <v>10829</v>
      </c>
      <c r="AQ209" s="21"/>
      <c r="AR209" s="96">
        <f>IF(O209,AN209,0)</f>
        <v>10829</v>
      </c>
    </row>
    <row r="210" spans="1:44" ht="8.85" customHeight="1" x14ac:dyDescent="0.3">
      <c r="A210" s="10">
        <v>89</v>
      </c>
      <c r="B210" s="21"/>
      <c r="C210" s="10" t="s">
        <v>210</v>
      </c>
      <c r="D210" s="21"/>
      <c r="E210" s="278">
        <v>2356263</v>
      </c>
      <c r="F210" s="21"/>
      <c r="G210" s="65">
        <f>(E210/$AN210)</f>
        <v>58.281505849761309</v>
      </c>
      <c r="H210" s="21"/>
      <c r="I210" s="65">
        <f>IF(G$219,G210/G$219*100,0)</f>
        <v>127.86604806984285</v>
      </c>
      <c r="J210" s="21"/>
      <c r="K210" s="278">
        <v>995889</v>
      </c>
      <c r="L210" s="21"/>
      <c r="M210" s="278">
        <v>270469</v>
      </c>
      <c r="N210" s="21"/>
      <c r="O210" s="280">
        <v>1306815</v>
      </c>
      <c r="P210" s="21"/>
      <c r="Q210" s="70">
        <f>(O210/$AN210)</f>
        <v>32.323703282297359</v>
      </c>
      <c r="R210" s="21"/>
      <c r="S210" s="70">
        <f>IF(Q$219,Q210/Q$219*100,0)</f>
        <v>184.71902430120866</v>
      </c>
      <c r="T210" s="21"/>
      <c r="U210" s="69">
        <f>(E210+O210)</f>
        <v>3663078</v>
      </c>
      <c r="V210" s="21"/>
      <c r="W210" s="21"/>
      <c r="X210" s="280">
        <v>1414006</v>
      </c>
      <c r="Y210" s="21"/>
      <c r="Z210" s="70">
        <f>IF($U210,X210/$U210*100,0)</f>
        <v>38.601580419526968</v>
      </c>
      <c r="AA210" s="21"/>
      <c r="AB210" s="280">
        <v>0</v>
      </c>
      <c r="AC210" s="21"/>
      <c r="AD210" s="70">
        <f>IF($U210,AB210/$U210*100,0)</f>
        <v>0</v>
      </c>
      <c r="AE210" s="21"/>
      <c r="AF210" s="280">
        <v>0</v>
      </c>
      <c r="AG210" s="21"/>
      <c r="AH210" s="70">
        <f>IF($U210,AF210/$U210*100,0)</f>
        <v>0</v>
      </c>
      <c r="AI210" s="21"/>
      <c r="AJ210" s="278">
        <v>106817</v>
      </c>
      <c r="AK210" s="21"/>
      <c r="AL210" s="10">
        <v>89</v>
      </c>
      <c r="AM210" s="21"/>
      <c r="AN210" s="96">
        <v>40429</v>
      </c>
      <c r="AO210" s="21"/>
      <c r="AP210" s="96">
        <f>IF(E210,AN210,0)</f>
        <v>40429</v>
      </c>
      <c r="AQ210" s="21"/>
      <c r="AR210" s="96">
        <f>IF(O210,AN210,0)</f>
        <v>40429</v>
      </c>
    </row>
    <row r="211" spans="1:44" ht="8.85" customHeight="1" x14ac:dyDescent="0.3">
      <c r="A211" s="10">
        <v>90</v>
      </c>
      <c r="B211" s="21"/>
      <c r="C211" s="10" t="s">
        <v>211</v>
      </c>
      <c r="D211" s="21"/>
      <c r="E211" s="278">
        <v>1966377</v>
      </c>
      <c r="F211" s="21"/>
      <c r="G211" s="65">
        <f>(E211/$AN211)</f>
        <v>48.281901441304292</v>
      </c>
      <c r="H211" s="21"/>
      <c r="I211" s="65">
        <f>IF(G$219,G211/G$219*100,0)</f>
        <v>105.92752950672968</v>
      </c>
      <c r="J211" s="21"/>
      <c r="K211" s="278">
        <v>695171</v>
      </c>
      <c r="L211" s="21"/>
      <c r="M211" s="278">
        <v>1150945</v>
      </c>
      <c r="N211" s="21"/>
      <c r="O211" s="280">
        <v>1057942</v>
      </c>
      <c r="P211" s="21"/>
      <c r="Q211" s="70">
        <f>(O211/$AN211)</f>
        <v>25.976428413583125</v>
      </c>
      <c r="R211" s="21"/>
      <c r="S211" s="70">
        <f>IF(Q$219,Q211/Q$219*100,0)</f>
        <v>148.44649666163602</v>
      </c>
      <c r="T211" s="21"/>
      <c r="U211" s="69">
        <f>(E211+O211)</f>
        <v>3024319</v>
      </c>
      <c r="V211" s="21"/>
      <c r="W211" s="21"/>
      <c r="X211" s="280">
        <v>1111392</v>
      </c>
      <c r="Y211" s="21"/>
      <c r="Z211" s="70">
        <f>IF($U211,X211/$U211*100,0)</f>
        <v>36.748504374042554</v>
      </c>
      <c r="AA211" s="21"/>
      <c r="AB211" s="280">
        <v>0</v>
      </c>
      <c r="AC211" s="21"/>
      <c r="AD211" s="70">
        <f>IF($U211,AB211/$U211*100,0)</f>
        <v>0</v>
      </c>
      <c r="AE211" s="21"/>
      <c r="AF211" s="280">
        <v>0</v>
      </c>
      <c r="AG211" s="21"/>
      <c r="AH211" s="70">
        <f>IF($U211,AF211/$U211*100,0)</f>
        <v>0</v>
      </c>
      <c r="AI211" s="21"/>
      <c r="AJ211" s="280">
        <v>136037</v>
      </c>
      <c r="AK211" s="21"/>
      <c r="AL211" s="10">
        <v>90</v>
      </c>
      <c r="AM211" s="21"/>
      <c r="AN211" s="96">
        <v>40727</v>
      </c>
      <c r="AO211" s="21"/>
      <c r="AP211" s="96">
        <f>IF(E211,AN211,0)</f>
        <v>40727</v>
      </c>
      <c r="AQ211" s="21"/>
      <c r="AR211" s="96">
        <f>IF(O211,AN211,0)</f>
        <v>40727</v>
      </c>
    </row>
    <row r="212" spans="1:44" ht="8.85" customHeight="1" x14ac:dyDescent="0.3">
      <c r="A212" s="21"/>
      <c r="B212" s="21"/>
      <c r="D212" s="21"/>
      <c r="E212" s="27"/>
      <c r="F212" s="21"/>
      <c r="G212" s="21"/>
      <c r="H212" s="21"/>
      <c r="I212" s="21"/>
      <c r="J212" s="21"/>
      <c r="K212" s="27"/>
      <c r="L212" s="21"/>
      <c r="M212" s="27"/>
      <c r="N212" s="21"/>
      <c r="O212" s="27"/>
      <c r="P212" s="21"/>
      <c r="Q212" s="21"/>
      <c r="R212" s="21"/>
      <c r="S212" s="21"/>
      <c r="T212" s="21"/>
      <c r="U212" s="27"/>
      <c r="V212" s="21"/>
      <c r="W212" s="21"/>
      <c r="X212" s="27"/>
      <c r="Y212" s="21"/>
      <c r="Z212" s="21"/>
      <c r="AA212" s="21"/>
      <c r="AB212" s="27"/>
      <c r="AC212" s="21"/>
      <c r="AD212" s="21"/>
      <c r="AE212" s="21"/>
      <c r="AF212" s="27"/>
      <c r="AG212" s="21"/>
      <c r="AH212" s="21"/>
      <c r="AI212" s="21"/>
      <c r="AJ212" s="27"/>
      <c r="AK212" s="21"/>
      <c r="AL212" s="21"/>
      <c r="AM212" s="21"/>
      <c r="AN212" s="27"/>
      <c r="AO212" s="21"/>
      <c r="AP212" s="21"/>
      <c r="AQ212" s="21"/>
      <c r="AR212" s="21"/>
    </row>
    <row r="213" spans="1:44" ht="8.85" customHeight="1" x14ac:dyDescent="0.3">
      <c r="A213" s="10">
        <v>91</v>
      </c>
      <c r="B213" s="21"/>
      <c r="C213" s="10" t="s">
        <v>212</v>
      </c>
      <c r="D213" s="21"/>
      <c r="E213" s="278">
        <v>1640660</v>
      </c>
      <c r="F213" s="21"/>
      <c r="G213" s="65">
        <f>(E213/$AN213)</f>
        <v>30.419208306294614</v>
      </c>
      <c r="H213" s="21"/>
      <c r="I213" s="65">
        <f>IF(G$219,G213/G$219*100,0)</f>
        <v>66.737876704247157</v>
      </c>
      <c r="J213" s="21"/>
      <c r="K213" s="278">
        <v>794871</v>
      </c>
      <c r="L213" s="21"/>
      <c r="M213" s="278">
        <v>753684</v>
      </c>
      <c r="N213" s="21"/>
      <c r="O213" s="280">
        <v>1195274</v>
      </c>
      <c r="P213" s="21"/>
      <c r="Q213" s="70">
        <f>(O213/$AN213)</f>
        <v>22.161379438212663</v>
      </c>
      <c r="R213" s="21"/>
      <c r="S213" s="70">
        <f>IF(Q$219,Q213/Q$219*100,0)</f>
        <v>126.64478297068943</v>
      </c>
      <c r="T213" s="21"/>
      <c r="U213" s="69">
        <f>(E213+O213)</f>
        <v>2835934</v>
      </c>
      <c r="V213" s="21"/>
      <c r="W213" s="21"/>
      <c r="X213" s="280">
        <v>1609680</v>
      </c>
      <c r="Y213" s="21"/>
      <c r="Z213" s="70">
        <f>IF($U213,X213/$U213*100,0)</f>
        <v>56.760136166779617</v>
      </c>
      <c r="AA213" s="21"/>
      <c r="AB213" s="280">
        <v>0</v>
      </c>
      <c r="AC213" s="21"/>
      <c r="AD213" s="70">
        <f>IF($U213,AB213/$U213*100,0)</f>
        <v>0</v>
      </c>
      <c r="AE213" s="21"/>
      <c r="AF213" s="280">
        <v>0</v>
      </c>
      <c r="AG213" s="21"/>
      <c r="AH213" s="70">
        <f>IF($U213,AF213/$U213*100,0)</f>
        <v>0</v>
      </c>
      <c r="AI213" s="21"/>
      <c r="AJ213" s="278">
        <v>3790</v>
      </c>
      <c r="AK213" s="21"/>
      <c r="AL213" s="10">
        <v>91</v>
      </c>
      <c r="AM213" s="21"/>
      <c r="AN213" s="96">
        <v>53935</v>
      </c>
      <c r="AO213" s="21"/>
      <c r="AP213" s="96">
        <f>IF(E213,AN213,0)</f>
        <v>53935</v>
      </c>
      <c r="AQ213" s="21"/>
      <c r="AR213" s="96">
        <f>IF(O213,AN213,0)</f>
        <v>53935</v>
      </c>
    </row>
    <row r="214" spans="1:44" ht="8.85" customHeight="1" x14ac:dyDescent="0.3">
      <c r="A214" s="10">
        <v>92</v>
      </c>
      <c r="B214" s="21"/>
      <c r="C214" s="10" t="s">
        <v>213</v>
      </c>
      <c r="D214" s="21"/>
      <c r="E214" s="278">
        <v>1164750</v>
      </c>
      <c r="F214" s="21"/>
      <c r="G214" s="65">
        <f>(E214/$AN214)</f>
        <v>63.03783081669102</v>
      </c>
      <c r="H214" s="21"/>
      <c r="I214" s="65">
        <f>IF(G$219,G214/G$219*100,0)</f>
        <v>138.30113323090544</v>
      </c>
      <c r="J214" s="21"/>
      <c r="K214" s="278">
        <v>474292</v>
      </c>
      <c r="L214" s="21"/>
      <c r="M214" s="278">
        <v>553641</v>
      </c>
      <c r="N214" s="21"/>
      <c r="O214" s="280">
        <v>535445</v>
      </c>
      <c r="P214" s="21"/>
      <c r="Q214" s="70">
        <f>(O214/$AN214)</f>
        <v>28.979000920062781</v>
      </c>
      <c r="R214" s="21"/>
      <c r="S214" s="70">
        <f>IF(Q$219,Q214/Q$219*100,0)</f>
        <v>165.60518231552615</v>
      </c>
      <c r="T214" s="21"/>
      <c r="U214" s="69">
        <f>(E214+O214)</f>
        <v>1700195</v>
      </c>
      <c r="V214" s="21"/>
      <c r="W214" s="21"/>
      <c r="X214" s="280">
        <v>756012</v>
      </c>
      <c r="Y214" s="21"/>
      <c r="Z214" s="70">
        <f>IF($U214,X214/$U214*100,0)</f>
        <v>44.466193583677168</v>
      </c>
      <c r="AA214" s="21"/>
      <c r="AB214" s="280">
        <v>12752</v>
      </c>
      <c r="AC214" s="21"/>
      <c r="AD214" s="70">
        <f>IF($U214,AB214/$U214*100,0)</f>
        <v>0.7500316140207447</v>
      </c>
      <c r="AE214" s="21"/>
      <c r="AF214" s="280">
        <v>0</v>
      </c>
      <c r="AG214" s="21"/>
      <c r="AH214" s="70">
        <f>IF($U214,AF214/$U214*100,0)</f>
        <v>0</v>
      </c>
      <c r="AI214" s="21"/>
      <c r="AJ214" s="278">
        <v>26886</v>
      </c>
      <c r="AK214" s="21"/>
      <c r="AL214" s="10">
        <v>92</v>
      </c>
      <c r="AM214" s="21"/>
      <c r="AN214" s="96">
        <v>18477</v>
      </c>
      <c r="AO214" s="21"/>
      <c r="AP214" s="96">
        <f>IF(E214,AN214,0)</f>
        <v>18477</v>
      </c>
      <c r="AQ214" s="21"/>
      <c r="AR214" s="96">
        <f>IF(O214,AN214,0)</f>
        <v>18477</v>
      </c>
    </row>
    <row r="215" spans="1:44" ht="8.85" customHeight="1" x14ac:dyDescent="0.3">
      <c r="A215" s="10">
        <v>93</v>
      </c>
      <c r="B215" s="21"/>
      <c r="C215" s="10" t="s">
        <v>214</v>
      </c>
      <c r="D215" s="21"/>
      <c r="E215" s="278">
        <v>2255818</v>
      </c>
      <c r="F215" s="21"/>
      <c r="G215" s="65">
        <f>(E215/$AN215)</f>
        <v>62.43614724605591</v>
      </c>
      <c r="H215" s="21"/>
      <c r="I215" s="65">
        <f>IF(G$219,G215/G$219*100,0)</f>
        <v>136.98107639222343</v>
      </c>
      <c r="J215" s="21"/>
      <c r="K215" s="278">
        <v>1090486</v>
      </c>
      <c r="L215" s="21"/>
      <c r="M215" s="278">
        <v>501618</v>
      </c>
      <c r="N215" s="21"/>
      <c r="O215" s="280">
        <v>1353664</v>
      </c>
      <c r="P215" s="21"/>
      <c r="Q215" s="70">
        <f>(O215/$AN215)</f>
        <v>37.46648214779961</v>
      </c>
      <c r="R215" s="21"/>
      <c r="S215" s="70">
        <f>IF(Q$219,Q215/Q$219*100,0)</f>
        <v>214.10826494408758</v>
      </c>
      <c r="T215" s="21"/>
      <c r="U215" s="69">
        <f>(E215+O215)</f>
        <v>3609482</v>
      </c>
      <c r="V215" s="21"/>
      <c r="W215" s="21"/>
      <c r="X215" s="280">
        <v>1862837</v>
      </c>
      <c r="Y215" s="21"/>
      <c r="Z215" s="70">
        <f>IF($U215,X215/$U215*100,0)</f>
        <v>51.609538432384483</v>
      </c>
      <c r="AA215" s="21"/>
      <c r="AB215" s="280">
        <v>0</v>
      </c>
      <c r="AC215" s="21"/>
      <c r="AD215" s="70">
        <f>IF($U215,AB215/$U215*100,0)</f>
        <v>0</v>
      </c>
      <c r="AE215" s="21"/>
      <c r="AF215" s="280">
        <v>0</v>
      </c>
      <c r="AG215" s="21"/>
      <c r="AH215" s="70">
        <f>IF($U215,AF215/$U215*100,0)</f>
        <v>0</v>
      </c>
      <c r="AI215" s="21"/>
      <c r="AJ215" s="278">
        <v>33170</v>
      </c>
      <c r="AK215" s="21"/>
      <c r="AL215" s="10">
        <v>93</v>
      </c>
      <c r="AM215" s="21"/>
      <c r="AN215" s="96">
        <v>36130</v>
      </c>
      <c r="AO215" s="21"/>
      <c r="AP215" s="96">
        <f>IF(E215,AN215,0)</f>
        <v>36130</v>
      </c>
      <c r="AQ215" s="21"/>
      <c r="AR215" s="96">
        <f>IF(O215,AN215,0)</f>
        <v>36130</v>
      </c>
    </row>
    <row r="216" spans="1:44" ht="8.85" customHeight="1" x14ac:dyDescent="0.3">
      <c r="A216" s="10">
        <v>94</v>
      </c>
      <c r="B216" s="21"/>
      <c r="C216" s="10" t="s">
        <v>215</v>
      </c>
      <c r="D216" s="21"/>
      <c r="E216" s="278">
        <v>1416799</v>
      </c>
      <c r="F216" s="21"/>
      <c r="G216" s="65">
        <f>(E216/$AN216)</f>
        <v>50.081265464828562</v>
      </c>
      <c r="H216" s="21"/>
      <c r="I216" s="65">
        <f>IF(G$219,G216/G$219*100,0)</f>
        <v>109.87522377736497</v>
      </c>
      <c r="J216" s="21"/>
      <c r="K216" s="278">
        <v>466038</v>
      </c>
      <c r="L216" s="21"/>
      <c r="M216" s="278">
        <v>661980</v>
      </c>
      <c r="N216" s="21"/>
      <c r="O216" s="280">
        <v>723875</v>
      </c>
      <c r="P216" s="21"/>
      <c r="Q216" s="70">
        <f>(O216/$AN216)</f>
        <v>25.587663485330506</v>
      </c>
      <c r="R216" s="21"/>
      <c r="S216" s="70">
        <f>IF(Q$219,Q216/Q$219*100,0)</f>
        <v>146.22483667415921</v>
      </c>
      <c r="T216" s="21"/>
      <c r="U216" s="69">
        <f>(E216+O216)</f>
        <v>2140674</v>
      </c>
      <c r="V216" s="21"/>
      <c r="W216" s="21"/>
      <c r="X216" s="280">
        <v>1186031</v>
      </c>
      <c r="Y216" s="21"/>
      <c r="Z216" s="70">
        <f>IF($U216,X216/$U216*100,0)</f>
        <v>55.404559498550455</v>
      </c>
      <c r="AA216" s="21"/>
      <c r="AB216" s="280">
        <v>0</v>
      </c>
      <c r="AC216" s="21"/>
      <c r="AD216" s="70">
        <f>IF($U216,AB216/$U216*100,0)</f>
        <v>0</v>
      </c>
      <c r="AE216" s="21"/>
      <c r="AF216" s="280">
        <v>0</v>
      </c>
      <c r="AG216" s="21"/>
      <c r="AH216" s="70">
        <f>IF($U216,AF216/$U216*100,0)</f>
        <v>0</v>
      </c>
      <c r="AI216" s="21"/>
      <c r="AJ216" s="278">
        <v>245970</v>
      </c>
      <c r="AK216" s="21"/>
      <c r="AL216" s="10">
        <v>94</v>
      </c>
      <c r="AM216" s="21"/>
      <c r="AN216" s="96">
        <v>28290</v>
      </c>
      <c r="AO216" s="21"/>
      <c r="AP216" s="96">
        <f>IF(E216,AN216,0)</f>
        <v>28290</v>
      </c>
      <c r="AQ216" s="21"/>
      <c r="AR216" s="96">
        <f>IF(O216,AN216,0)</f>
        <v>28290</v>
      </c>
    </row>
    <row r="217" spans="1:44" ht="8.85" customHeight="1" x14ac:dyDescent="0.3">
      <c r="A217" s="30">
        <v>95</v>
      </c>
      <c r="B217" s="21"/>
      <c r="C217" s="10" t="s">
        <v>216</v>
      </c>
      <c r="D217" s="21"/>
      <c r="E217" s="279">
        <v>2418623</v>
      </c>
      <c r="F217" s="21"/>
      <c r="G217" s="65">
        <f>(E217/$AN217)</f>
        <v>34.529559568848597</v>
      </c>
      <c r="H217" s="21"/>
      <c r="I217" s="65">
        <f>IF(G$219,G217/G$219*100,0)</f>
        <v>75.75573519054808</v>
      </c>
      <c r="J217" s="21"/>
      <c r="K217" s="279">
        <v>952616</v>
      </c>
      <c r="L217" s="21"/>
      <c r="M217" s="279">
        <v>1379128</v>
      </c>
      <c r="N217" s="21"/>
      <c r="O217" s="279">
        <v>1402398</v>
      </c>
      <c r="P217" s="21"/>
      <c r="Q217" s="70">
        <f>(O217/$AN217)</f>
        <v>20.02138625169534</v>
      </c>
      <c r="R217" s="21"/>
      <c r="S217" s="70">
        <f>IF(Q$219,Q217/Q$219*100,0)</f>
        <v>114.41544619042001</v>
      </c>
      <c r="T217" s="21"/>
      <c r="U217" s="74">
        <f>(E217+O217)</f>
        <v>3821021</v>
      </c>
      <c r="V217" s="21"/>
      <c r="W217" s="21"/>
      <c r="X217" s="279">
        <v>1468813</v>
      </c>
      <c r="Y217" s="21"/>
      <c r="Z217" s="70">
        <f>IF($U217,X217/$U217*100,0)</f>
        <v>38.440327860014378</v>
      </c>
      <c r="AA217" s="21"/>
      <c r="AB217" s="279">
        <v>130369</v>
      </c>
      <c r="AC217" s="21"/>
      <c r="AD217" s="70">
        <f>IF($U217,AB217/$U217*100,0)</f>
        <v>3.4118891259692106</v>
      </c>
      <c r="AE217" s="21"/>
      <c r="AF217" s="279">
        <v>0</v>
      </c>
      <c r="AG217" s="21"/>
      <c r="AH217" s="70">
        <f>IF($U217,AF217/$U217*100,0)</f>
        <v>0</v>
      </c>
      <c r="AI217" s="21"/>
      <c r="AJ217" s="279">
        <v>127412</v>
      </c>
      <c r="AK217" s="21"/>
      <c r="AL217" s="30">
        <v>95</v>
      </c>
      <c r="AM217" s="21"/>
      <c r="AN217" s="106">
        <v>70045</v>
      </c>
      <c r="AO217" s="21"/>
      <c r="AP217" s="106">
        <f>IF(E217,AN217,0)</f>
        <v>70045</v>
      </c>
      <c r="AQ217" s="21"/>
      <c r="AR217" s="106">
        <f>IF(O217,AN217,0)</f>
        <v>70045</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75">
        <f>SUM(E89:E217)</f>
        <v>274647972</v>
      </c>
      <c r="F219" s="21"/>
      <c r="G219" s="78">
        <f>IF(AP219=0,0,IF(ISNONTEXT(H219),E219/$AN219,E219/AP219))</f>
        <v>45.58012602213752</v>
      </c>
      <c r="H219" s="130"/>
      <c r="I219" s="70">
        <f>IF(G$219,G219/G$219*100,0)</f>
        <v>100</v>
      </c>
      <c r="J219" s="21"/>
      <c r="K219" s="75">
        <f>SUM(K89:K217)</f>
        <v>89099331</v>
      </c>
      <c r="L219" s="21"/>
      <c r="M219" s="75">
        <f>SUM(M89:M217)</f>
        <v>138139414</v>
      </c>
      <c r="N219" s="21"/>
      <c r="O219" s="75">
        <f>SUM(O89:O217)</f>
        <v>105441205</v>
      </c>
      <c r="P219" s="21"/>
      <c r="Q219" s="78">
        <f>IF(AR219=0,0,IF(ISNONTEXT(R219),O219/$AN219,O219/AR219))</f>
        <v>17.498849078798354</v>
      </c>
      <c r="R219" s="130"/>
      <c r="S219" s="70">
        <f>IF(Q$219,Q219/Q$219*100,0)</f>
        <v>100</v>
      </c>
      <c r="T219" s="21"/>
      <c r="U219" s="75">
        <f>SUM(U89:U217)</f>
        <v>380089177</v>
      </c>
      <c r="V219" s="21"/>
      <c r="W219" s="21"/>
      <c r="X219" s="75">
        <f>SUM(X89:X217)</f>
        <v>141009578</v>
      </c>
      <c r="Y219" s="21"/>
      <c r="Z219" s="70">
        <f>IF($U219,X219/$U219*100,0)</f>
        <v>37.099077409404899</v>
      </c>
      <c r="AA219" s="21"/>
      <c r="AB219" s="75">
        <f>SUM(AB89:AB217)</f>
        <v>4222165</v>
      </c>
      <c r="AC219" s="21"/>
      <c r="AD219" s="70">
        <f>IF($U219,AB219/$U219*100,0)</f>
        <v>1.1108353658804655</v>
      </c>
      <c r="AE219" s="21"/>
      <c r="AF219" s="75">
        <f>SUM(AF89:AF217)</f>
        <v>405430</v>
      </c>
      <c r="AG219" s="21"/>
      <c r="AH219" s="70">
        <f>IF($U219,AF219/$U219*100,0)</f>
        <v>0.10666707302744377</v>
      </c>
      <c r="AI219" s="21"/>
      <c r="AJ219" s="75">
        <f>SUM(AJ89:AJ217)</f>
        <v>15649316</v>
      </c>
      <c r="AK219" s="21"/>
      <c r="AL219" s="30">
        <f>AL217</f>
        <v>95</v>
      </c>
      <c r="AM219" s="21"/>
      <c r="AN219" s="106">
        <f>SUM(AN89:AN217)</f>
        <v>6025608</v>
      </c>
      <c r="AO219" s="21"/>
      <c r="AP219" s="106">
        <f>SUM(AP89:AP217)</f>
        <v>6025608</v>
      </c>
      <c r="AQ219" s="21"/>
      <c r="AR219" s="106">
        <f>SUM(AR89:AR217)</f>
        <v>6025608</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4"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4" s="8" customFormat="1" ht="10.5" customHeight="1" x14ac:dyDescent="0.3">
      <c r="A227" s="112" t="s">
        <v>442</v>
      </c>
      <c r="AM227" s="113" t="s">
        <v>443</v>
      </c>
    </row>
    <row r="228" spans="1:44" s="8" customFormat="1" ht="10.5" customHeight="1" x14ac:dyDescent="0.3">
      <c r="U228" s="11" t="s">
        <v>42</v>
      </c>
      <c r="X228" s="38" t="s">
        <v>43</v>
      </c>
      <c r="AL228" s="11" t="s">
        <v>427</v>
      </c>
    </row>
    <row r="229" spans="1:44" s="8" customFormat="1" ht="10.5" customHeight="1" x14ac:dyDescent="0.3">
      <c r="A229" s="12"/>
      <c r="U229" s="11" t="s">
        <v>428</v>
      </c>
      <c r="X229" s="38" t="s">
        <v>391</v>
      </c>
      <c r="AL229" s="11" t="s">
        <v>217</v>
      </c>
    </row>
    <row r="230" spans="1:44" s="8" customFormat="1" ht="10.5" customHeight="1" x14ac:dyDescent="0.3">
      <c r="A230" s="13"/>
      <c r="U230" s="11" t="s">
        <v>48</v>
      </c>
      <c r="X230" s="14" t="s">
        <v>49</v>
      </c>
    </row>
    <row r="231" spans="1:44" ht="9.6" customHeight="1" x14ac:dyDescent="0.3"/>
    <row r="232" spans="1:44" ht="9.6" customHeight="1" x14ac:dyDescent="0.3">
      <c r="X232" s="16" t="s">
        <v>392</v>
      </c>
      <c r="Y232" s="16"/>
      <c r="Z232" s="16"/>
      <c r="AA232" s="16"/>
      <c r="AB232" s="16"/>
      <c r="AC232" s="16"/>
      <c r="AD232" s="16"/>
      <c r="AE232" s="16"/>
      <c r="AF232" s="16"/>
      <c r="AG232" s="16"/>
      <c r="AH232" s="16"/>
      <c r="AI232" s="16"/>
      <c r="AJ232" s="16"/>
    </row>
    <row r="233" spans="1:44" ht="9.6" customHeight="1" x14ac:dyDescent="0.3"/>
    <row r="234" spans="1:44" ht="9.6" customHeight="1" x14ac:dyDescent="0.3">
      <c r="E234" s="16" t="s">
        <v>429</v>
      </c>
      <c r="F234" s="16"/>
      <c r="G234" s="16"/>
      <c r="H234" s="16"/>
      <c r="I234" s="16"/>
      <c r="J234" s="16"/>
      <c r="K234" s="16"/>
      <c r="L234" s="16"/>
      <c r="M234" s="16"/>
      <c r="O234" s="16" t="s">
        <v>430</v>
      </c>
      <c r="P234" s="16"/>
      <c r="Q234" s="16"/>
      <c r="R234" s="16"/>
      <c r="S234" s="16"/>
      <c r="AB234" s="16" t="s">
        <v>396</v>
      </c>
      <c r="AC234" s="16"/>
      <c r="AD234" s="16"/>
      <c r="AE234" s="16"/>
      <c r="AF234" s="16"/>
      <c r="AG234" s="16"/>
      <c r="AH234" s="16"/>
    </row>
    <row r="235" spans="1:44" ht="9.6" customHeight="1" x14ac:dyDescent="0.3"/>
    <row r="236" spans="1:44" ht="9.6" customHeight="1" x14ac:dyDescent="0.3">
      <c r="K236" s="16" t="s">
        <v>398</v>
      </c>
      <c r="L236" s="16"/>
      <c r="M236" s="16"/>
      <c r="X236" s="16" t="s">
        <v>431</v>
      </c>
      <c r="Y236" s="16"/>
      <c r="Z236" s="16"/>
      <c r="AB236" s="16" t="s">
        <v>59</v>
      </c>
      <c r="AC236" s="16"/>
      <c r="AD236" s="16"/>
      <c r="AF236" s="16" t="s">
        <v>60</v>
      </c>
      <c r="AG236" s="16"/>
      <c r="AH236" s="16"/>
    </row>
    <row r="237" spans="1:44" ht="9.6" customHeight="1" x14ac:dyDescent="0.3">
      <c r="I237" s="18" t="s">
        <v>64</v>
      </c>
      <c r="K237" s="18" t="s">
        <v>432</v>
      </c>
      <c r="S237" s="18" t="s">
        <v>64</v>
      </c>
      <c r="Z237" s="18" t="s">
        <v>271</v>
      </c>
      <c r="AD237" s="18" t="s">
        <v>271</v>
      </c>
      <c r="AH237" s="18" t="s">
        <v>271</v>
      </c>
      <c r="AJ237" s="18" t="s">
        <v>408</v>
      </c>
      <c r="AR237" s="18" t="s">
        <v>433</v>
      </c>
    </row>
    <row r="238" spans="1:44" ht="9.6" customHeight="1" x14ac:dyDescent="0.3">
      <c r="A238" s="19" t="s">
        <v>71</v>
      </c>
      <c r="C238" s="19" t="s">
        <v>73</v>
      </c>
      <c r="E238" s="19" t="s">
        <v>74</v>
      </c>
      <c r="G238" s="19" t="s">
        <v>434</v>
      </c>
      <c r="I238" s="19" t="s">
        <v>80</v>
      </c>
      <c r="K238" s="19" t="s">
        <v>435</v>
      </c>
      <c r="M238" s="19" t="s">
        <v>436</v>
      </c>
      <c r="O238" s="19" t="s">
        <v>74</v>
      </c>
      <c r="Q238" s="19" t="s">
        <v>434</v>
      </c>
      <c r="S238" s="19" t="s">
        <v>80</v>
      </c>
      <c r="U238" s="19" t="s">
        <v>65</v>
      </c>
      <c r="X238" s="19" t="s">
        <v>74</v>
      </c>
      <c r="Z238" s="19" t="s">
        <v>372</v>
      </c>
      <c r="AB238" s="19" t="s">
        <v>74</v>
      </c>
      <c r="AD238" s="19" t="s">
        <v>372</v>
      </c>
      <c r="AF238" s="19" t="s">
        <v>74</v>
      </c>
      <c r="AH238" s="19" t="s">
        <v>372</v>
      </c>
      <c r="AJ238" s="19" t="s">
        <v>417</v>
      </c>
      <c r="AL238" s="19" t="s">
        <v>71</v>
      </c>
      <c r="AP238" s="111" t="s">
        <v>429</v>
      </c>
      <c r="AR238" s="111" t="s">
        <v>437</v>
      </c>
    </row>
    <row r="239" spans="1:44" ht="8.85" customHeight="1" x14ac:dyDescent="0.3">
      <c r="C239" s="18"/>
      <c r="E239" s="18"/>
      <c r="G239" s="18"/>
      <c r="I239" s="18"/>
      <c r="K239" s="18"/>
      <c r="M239" s="18"/>
      <c r="O239" s="18"/>
      <c r="Q239" s="18"/>
      <c r="S239" s="18"/>
      <c r="U239" s="18"/>
      <c r="X239" s="18"/>
      <c r="Z239" s="18"/>
      <c r="AB239" s="18"/>
      <c r="AD239" s="18"/>
      <c r="AF239" s="18"/>
      <c r="AH239" s="18"/>
      <c r="AJ239" s="18"/>
    </row>
    <row r="240" spans="1:44" ht="8.85" customHeight="1" x14ac:dyDescent="0.3">
      <c r="B240" s="10" t="s">
        <v>289</v>
      </c>
    </row>
    <row r="241" spans="1:44" ht="8.85" customHeight="1" x14ac:dyDescent="0.3">
      <c r="A241" s="10">
        <v>1</v>
      </c>
      <c r="B241" s="18"/>
      <c r="C241" s="10" t="s">
        <v>218</v>
      </c>
      <c r="D241" s="21"/>
      <c r="E241" s="63">
        <v>0</v>
      </c>
      <c r="F241" s="21"/>
      <c r="G241" s="64">
        <f>(E241/$AN241)</f>
        <v>0</v>
      </c>
      <c r="H241" s="21"/>
      <c r="I241" s="65">
        <f>IF(G$287,G241/G$287*100,0)</f>
        <v>0</v>
      </c>
      <c r="J241" s="21"/>
      <c r="K241" s="63">
        <v>0</v>
      </c>
      <c r="L241" s="21"/>
      <c r="M241" s="63">
        <v>0</v>
      </c>
      <c r="N241" s="21"/>
      <c r="O241" s="63">
        <v>0</v>
      </c>
      <c r="P241" s="21"/>
      <c r="Q241" s="64">
        <f>(O241/$AN241)</f>
        <v>0</v>
      </c>
      <c r="R241" s="21"/>
      <c r="S241" s="65">
        <f>IF(Q$287,Q241/Q$287*100,0)</f>
        <v>0</v>
      </c>
      <c r="T241" s="21"/>
      <c r="U241" s="63">
        <f>(E241+O241)</f>
        <v>0</v>
      </c>
      <c r="V241" s="21"/>
      <c r="W241" s="21"/>
      <c r="X241" s="63">
        <v>0</v>
      </c>
      <c r="Y241" s="21"/>
      <c r="Z241" s="65">
        <f>IF($U241,X241/$U241*100,0)</f>
        <v>0</v>
      </c>
      <c r="AA241" s="21"/>
      <c r="AB241" s="63">
        <v>0</v>
      </c>
      <c r="AC241" s="21"/>
      <c r="AD241" s="65">
        <f>IF($U241,AB241/$U241*100,0)</f>
        <v>0</v>
      </c>
      <c r="AE241" s="21"/>
      <c r="AF241" s="63">
        <v>0</v>
      </c>
      <c r="AG241" s="21"/>
      <c r="AH241" s="65">
        <f>IF($U241,AF241/$U241*100,0)</f>
        <v>0</v>
      </c>
      <c r="AI241" s="21"/>
      <c r="AJ241" s="63">
        <v>0</v>
      </c>
      <c r="AK241" s="21"/>
      <c r="AL241" s="10">
        <v>1</v>
      </c>
      <c r="AM241" s="21"/>
      <c r="AN241" s="96">
        <v>8376</v>
      </c>
      <c r="AO241" s="21"/>
      <c r="AP241" s="96">
        <f>IF(E241,AN241,0)</f>
        <v>0</v>
      </c>
      <c r="AQ241" s="21"/>
      <c r="AR241" s="96">
        <f>IF(O241,AN241,0)</f>
        <v>0</v>
      </c>
    </row>
    <row r="242" spans="1:44" ht="8.85" customHeight="1" x14ac:dyDescent="0.3">
      <c r="A242" s="10">
        <v>2</v>
      </c>
      <c r="B242" s="18"/>
      <c r="C242" s="10" t="s">
        <v>219</v>
      </c>
      <c r="D242" s="21"/>
      <c r="E242" s="278">
        <v>0</v>
      </c>
      <c r="F242" s="21"/>
      <c r="G242" s="65">
        <f>(E242/$AN242)</f>
        <v>0</v>
      </c>
      <c r="H242" s="21"/>
      <c r="I242" s="65">
        <f>IF(G$287,G242/G$287*100,0)</f>
        <v>0</v>
      </c>
      <c r="J242" s="21"/>
      <c r="K242" s="278">
        <v>0</v>
      </c>
      <c r="L242" s="21"/>
      <c r="M242" s="278">
        <v>0</v>
      </c>
      <c r="N242" s="21"/>
      <c r="O242" s="278">
        <v>0</v>
      </c>
      <c r="P242" s="21"/>
      <c r="Q242" s="65">
        <f>(O242/$AN242)</f>
        <v>0</v>
      </c>
      <c r="R242" s="21"/>
      <c r="S242" s="65">
        <f>IF(Q$287,Q242/Q$287*100,0)</f>
        <v>0</v>
      </c>
      <c r="T242" s="21"/>
      <c r="U242" s="69">
        <f>(E242+O242)</f>
        <v>0</v>
      </c>
      <c r="V242" s="21"/>
      <c r="W242" s="21"/>
      <c r="X242" s="278">
        <v>0</v>
      </c>
      <c r="Y242" s="21"/>
      <c r="Z242" s="65">
        <f>IF($U242,X242/$U242*100,0)</f>
        <v>0</v>
      </c>
      <c r="AA242" s="21"/>
      <c r="AB242" s="280">
        <v>0</v>
      </c>
      <c r="AC242" s="21"/>
      <c r="AD242" s="65">
        <f>IF($U242,AB242/$U242*100,0)</f>
        <v>0</v>
      </c>
      <c r="AE242" s="21"/>
      <c r="AF242" s="278">
        <v>0</v>
      </c>
      <c r="AG242" s="21"/>
      <c r="AH242" s="65">
        <f>IF($U242,AF242/$U242*100,0)</f>
        <v>0</v>
      </c>
      <c r="AI242" s="21"/>
      <c r="AJ242" s="278">
        <v>0</v>
      </c>
      <c r="AK242" s="21"/>
      <c r="AL242" s="10">
        <v>2</v>
      </c>
      <c r="AM242" s="21"/>
      <c r="AN242" s="96">
        <v>7565</v>
      </c>
      <c r="AO242" s="21"/>
      <c r="AP242" s="96">
        <f>IF(E242,AN242,0)</f>
        <v>0</v>
      </c>
      <c r="AQ242" s="21"/>
      <c r="AR242" s="96">
        <f>IF(O242,AN242,0)</f>
        <v>0</v>
      </c>
    </row>
    <row r="243" spans="1:44" ht="8.85" customHeight="1" x14ac:dyDescent="0.3">
      <c r="A243" s="10">
        <v>3</v>
      </c>
      <c r="B243" s="18"/>
      <c r="C243" s="10" t="s">
        <v>134</v>
      </c>
      <c r="D243" s="21"/>
      <c r="E243" s="278">
        <v>0</v>
      </c>
      <c r="F243" s="21"/>
      <c r="G243" s="65">
        <f>(E243/$AN243)</f>
        <v>0</v>
      </c>
      <c r="H243" s="21"/>
      <c r="I243" s="65">
        <f>IF(G$287,G243/G$287*100,0)</f>
        <v>0</v>
      </c>
      <c r="J243" s="21"/>
      <c r="K243" s="278">
        <v>0</v>
      </c>
      <c r="L243" s="21"/>
      <c r="M243" s="278">
        <v>0</v>
      </c>
      <c r="N243" s="21"/>
      <c r="O243" s="278">
        <v>3850</v>
      </c>
      <c r="P243" s="21"/>
      <c r="Q243" s="65">
        <f>(O243/$AN243)</f>
        <v>0.57833859095688744</v>
      </c>
      <c r="R243" s="21"/>
      <c r="S243" s="65">
        <f>IF(Q$287,Q243/Q$287*100,0)</f>
        <v>100</v>
      </c>
      <c r="T243" s="21"/>
      <c r="U243" s="69">
        <f>(E243+O243)</f>
        <v>3850</v>
      </c>
      <c r="V243" s="21"/>
      <c r="W243" s="21"/>
      <c r="X243" s="278">
        <v>0</v>
      </c>
      <c r="Y243" s="21"/>
      <c r="Z243" s="65">
        <f>IF($U243,X243/$U243*100,0)</f>
        <v>0</v>
      </c>
      <c r="AA243" s="21"/>
      <c r="AB243" s="280">
        <v>0</v>
      </c>
      <c r="AC243" s="21"/>
      <c r="AD243" s="65">
        <f>IF($U243,AB243/$U243*100,0)</f>
        <v>0</v>
      </c>
      <c r="AE243" s="21"/>
      <c r="AF243" s="278">
        <v>0</v>
      </c>
      <c r="AG243" s="21"/>
      <c r="AH243" s="65">
        <f>IF($U243,AF243/$U243*100,0)</f>
        <v>0</v>
      </c>
      <c r="AI243" s="21"/>
      <c r="AJ243" s="278">
        <v>0</v>
      </c>
      <c r="AK243" s="21"/>
      <c r="AL243" s="10">
        <v>3</v>
      </c>
      <c r="AM243" s="21"/>
      <c r="AN243" s="96">
        <v>6657</v>
      </c>
      <c r="AO243" s="21"/>
      <c r="AP243" s="96">
        <f>IF(E243,AN243,0)</f>
        <v>0</v>
      </c>
      <c r="AQ243" s="21"/>
      <c r="AR243" s="96">
        <f>IF(O243,AN243,0)</f>
        <v>6657</v>
      </c>
    </row>
    <row r="244" spans="1:44" ht="8.85" customHeight="1" x14ac:dyDescent="0.3">
      <c r="A244" s="10">
        <v>4</v>
      </c>
      <c r="B244" s="18"/>
      <c r="C244" s="10" t="s">
        <v>220</v>
      </c>
      <c r="D244" s="21"/>
      <c r="E244" s="278">
        <v>0</v>
      </c>
      <c r="F244" s="21"/>
      <c r="G244" s="65">
        <f>(E244/$AN244)</f>
        <v>0</v>
      </c>
      <c r="H244" s="21"/>
      <c r="I244" s="65">
        <f>IF(G$287,G244/G$287*100,0)</f>
        <v>0</v>
      </c>
      <c r="J244" s="21"/>
      <c r="K244" s="278">
        <v>0</v>
      </c>
      <c r="L244" s="21"/>
      <c r="M244" s="278">
        <v>0</v>
      </c>
      <c r="N244" s="21"/>
      <c r="O244" s="278">
        <v>0</v>
      </c>
      <c r="P244" s="21"/>
      <c r="Q244" s="65">
        <f>(O244/$AN244)</f>
        <v>0</v>
      </c>
      <c r="R244" s="21"/>
      <c r="S244" s="65">
        <f>IF(Q$287,Q244/Q$287*100,0)</f>
        <v>0</v>
      </c>
      <c r="T244" s="21"/>
      <c r="U244" s="69">
        <f>(E244+O244)</f>
        <v>0</v>
      </c>
      <c r="V244" s="21"/>
      <c r="W244" s="21"/>
      <c r="X244" s="278">
        <v>0</v>
      </c>
      <c r="Y244" s="21"/>
      <c r="Z244" s="65">
        <f>IF($U244,X244/$U244*100,0)</f>
        <v>0</v>
      </c>
      <c r="AA244" s="21"/>
      <c r="AB244" s="280">
        <v>0</v>
      </c>
      <c r="AC244" s="21"/>
      <c r="AD244" s="65">
        <f>IF($U244,AB244/$U244*100,0)</f>
        <v>0</v>
      </c>
      <c r="AE244" s="21"/>
      <c r="AF244" s="278">
        <v>0</v>
      </c>
      <c r="AG244" s="21"/>
      <c r="AH244" s="65">
        <f>IF($U244,AF244/$U244*100,0)</f>
        <v>0</v>
      </c>
      <c r="AI244" s="21"/>
      <c r="AJ244" s="278">
        <v>0</v>
      </c>
      <c r="AK244" s="21"/>
      <c r="AL244" s="10">
        <v>4</v>
      </c>
      <c r="AM244" s="21"/>
      <c r="AN244" s="96">
        <v>4574</v>
      </c>
      <c r="AO244" s="21"/>
      <c r="AP244" s="96">
        <f>IF(E244,AN244,0)</f>
        <v>0</v>
      </c>
      <c r="AQ244" s="21"/>
      <c r="AR244" s="96">
        <f>IF(O244,AN244,0)</f>
        <v>0</v>
      </c>
    </row>
    <row r="245" spans="1:44" ht="8.85" customHeight="1" x14ac:dyDescent="0.3">
      <c r="A245" s="10">
        <v>5</v>
      </c>
      <c r="B245" s="18"/>
      <c r="C245" s="10" t="s">
        <v>221</v>
      </c>
      <c r="D245" s="21"/>
      <c r="E245" s="278">
        <v>0</v>
      </c>
      <c r="F245" s="21"/>
      <c r="G245" s="70">
        <f>(E245/$AN245)</f>
        <v>0</v>
      </c>
      <c r="H245" s="21"/>
      <c r="I245" s="70">
        <f>IF(G$287,G245/G$287*100,0)</f>
        <v>0</v>
      </c>
      <c r="J245" s="21"/>
      <c r="K245" s="278">
        <v>0</v>
      </c>
      <c r="L245" s="21"/>
      <c r="M245" s="278">
        <v>0</v>
      </c>
      <c r="N245" s="21"/>
      <c r="O245" s="278">
        <v>0</v>
      </c>
      <c r="P245" s="21"/>
      <c r="Q245" s="70">
        <f>(O245/$AN245)</f>
        <v>0</v>
      </c>
      <c r="R245" s="21"/>
      <c r="S245" s="70">
        <f>IF(Q$287,Q245/Q$287*100,0)</f>
        <v>0</v>
      </c>
      <c r="T245" s="21"/>
      <c r="U245" s="69">
        <f>(E245+O245)</f>
        <v>0</v>
      </c>
      <c r="V245" s="21"/>
      <c r="W245" s="21"/>
      <c r="X245" s="278">
        <v>0</v>
      </c>
      <c r="Y245" s="21"/>
      <c r="Z245" s="70">
        <f>IF($U245,X245/$U245*100,0)</f>
        <v>0</v>
      </c>
      <c r="AA245" s="21"/>
      <c r="AB245" s="280">
        <v>0</v>
      </c>
      <c r="AC245" s="21"/>
      <c r="AD245" s="70">
        <f>IF($U245,AB245/$U245*100,0)</f>
        <v>0</v>
      </c>
      <c r="AE245" s="21"/>
      <c r="AF245" s="278">
        <v>0</v>
      </c>
      <c r="AG245" s="21"/>
      <c r="AH245" s="70">
        <f>IF($U245,AF245/$U245*100,0)</f>
        <v>0</v>
      </c>
      <c r="AI245" s="21"/>
      <c r="AJ245" s="278">
        <v>0</v>
      </c>
      <c r="AK245" s="21"/>
      <c r="AL245" s="10">
        <v>5</v>
      </c>
      <c r="AM245" s="21"/>
      <c r="AN245" s="96">
        <v>5254</v>
      </c>
      <c r="AO245" s="21"/>
      <c r="AP245" s="96">
        <f>IF(E245,AN245,0)</f>
        <v>0</v>
      </c>
      <c r="AQ245" s="21"/>
      <c r="AR245" s="96">
        <f>IF(O245,AN245,0)</f>
        <v>0</v>
      </c>
    </row>
    <row r="246" spans="1:4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9"/>
      <c r="AM246" s="21"/>
      <c r="AN246" s="27"/>
      <c r="AO246" s="21"/>
      <c r="AP246" s="21"/>
      <c r="AQ246" s="21"/>
      <c r="AR246" s="21"/>
    </row>
    <row r="247" spans="1:44" ht="8.85" customHeight="1" x14ac:dyDescent="0.3">
      <c r="A247" s="10">
        <v>6</v>
      </c>
      <c r="B247" s="18"/>
      <c r="C247" s="10" t="s">
        <v>222</v>
      </c>
      <c r="D247" s="21"/>
      <c r="E247" s="278">
        <v>0</v>
      </c>
      <c r="F247" s="21"/>
      <c r="G247" s="70">
        <f>(E247/$AN247)</f>
        <v>0</v>
      </c>
      <c r="H247" s="21"/>
      <c r="I247" s="70">
        <f>IF(G$287,G247/G$287*100,0)</f>
        <v>0</v>
      </c>
      <c r="J247" s="21"/>
      <c r="K247" s="278">
        <v>0</v>
      </c>
      <c r="L247" s="21"/>
      <c r="M247" s="278">
        <v>0</v>
      </c>
      <c r="N247" s="21"/>
      <c r="O247" s="278">
        <v>0</v>
      </c>
      <c r="P247" s="21"/>
      <c r="Q247" s="70">
        <f>(O247/$AN247)</f>
        <v>0</v>
      </c>
      <c r="R247" s="21"/>
      <c r="S247" s="70">
        <f>IF(Q$287,Q247/Q$287*100,0)</f>
        <v>0</v>
      </c>
      <c r="T247" s="21"/>
      <c r="U247" s="69">
        <f>(E247+O247)</f>
        <v>0</v>
      </c>
      <c r="V247" s="21"/>
      <c r="W247" s="21"/>
      <c r="X247" s="278">
        <v>0</v>
      </c>
      <c r="Y247" s="21"/>
      <c r="Z247" s="70">
        <f>IF($U247,X247/$U247*100,0)</f>
        <v>0</v>
      </c>
      <c r="AA247" s="21"/>
      <c r="AB247" s="280">
        <v>0</v>
      </c>
      <c r="AC247" s="21"/>
      <c r="AD247" s="70">
        <f>IF($U247,AB247/$U247*100,0)</f>
        <v>0</v>
      </c>
      <c r="AE247" s="21"/>
      <c r="AF247" s="278">
        <v>0</v>
      </c>
      <c r="AG247" s="21"/>
      <c r="AH247" s="70">
        <f>IF($U247,AF247/$U247*100,0)</f>
        <v>0</v>
      </c>
      <c r="AI247" s="21"/>
      <c r="AJ247" s="278">
        <v>0</v>
      </c>
      <c r="AK247" s="21"/>
      <c r="AL247" s="10">
        <v>6</v>
      </c>
      <c r="AM247" s="21"/>
      <c r="AN247" s="96">
        <v>44826</v>
      </c>
      <c r="AO247" s="21"/>
      <c r="AP247" s="96">
        <f>IF(E247,AN247,0)</f>
        <v>0</v>
      </c>
      <c r="AQ247" s="21"/>
      <c r="AR247" s="96">
        <f>IF(O247,AN247,0)</f>
        <v>0</v>
      </c>
    </row>
    <row r="248" spans="1:44" ht="8.85" customHeight="1" x14ac:dyDescent="0.3">
      <c r="A248" s="10">
        <v>7</v>
      </c>
      <c r="B248" s="18"/>
      <c r="C248" s="10" t="s">
        <v>223</v>
      </c>
      <c r="D248" s="21"/>
      <c r="E248" s="278">
        <v>0</v>
      </c>
      <c r="F248" s="21"/>
      <c r="G248" s="70">
        <f>(E248/$AN248)</f>
        <v>0</v>
      </c>
      <c r="H248" s="21"/>
      <c r="I248" s="70">
        <f>IF(G$287,G248/G$287*100,0)</f>
        <v>0</v>
      </c>
      <c r="J248" s="21"/>
      <c r="K248" s="278">
        <v>0</v>
      </c>
      <c r="L248" s="21"/>
      <c r="M248" s="278">
        <v>0</v>
      </c>
      <c r="N248" s="21"/>
      <c r="O248" s="278">
        <v>0</v>
      </c>
      <c r="P248" s="21"/>
      <c r="Q248" s="70">
        <f>(O248/$AN248)</f>
        <v>0</v>
      </c>
      <c r="R248" s="21"/>
      <c r="S248" s="70">
        <f>IF(Q$287,Q248/Q$287*100,0)</f>
        <v>0</v>
      </c>
      <c r="T248" s="21"/>
      <c r="U248" s="69">
        <f>(E248+O248)</f>
        <v>0</v>
      </c>
      <c r="V248" s="21"/>
      <c r="W248" s="21"/>
      <c r="X248" s="278">
        <v>0</v>
      </c>
      <c r="Y248" s="21"/>
      <c r="Z248" s="70">
        <f>IF($U248,X248/$U248*100,0)</f>
        <v>0</v>
      </c>
      <c r="AA248" s="21"/>
      <c r="AB248" s="280">
        <v>0</v>
      </c>
      <c r="AC248" s="21"/>
      <c r="AD248" s="70">
        <f>IF($U248,AB248/$U248*100,0)</f>
        <v>0</v>
      </c>
      <c r="AE248" s="21"/>
      <c r="AF248" s="278">
        <v>0</v>
      </c>
      <c r="AG248" s="21"/>
      <c r="AH248" s="70">
        <f>IF($U248,AF248/$U248*100,0)</f>
        <v>0</v>
      </c>
      <c r="AI248" s="21"/>
      <c r="AJ248" s="278">
        <v>0</v>
      </c>
      <c r="AK248" s="21"/>
      <c r="AL248" s="10">
        <v>7</v>
      </c>
      <c r="AM248" s="21"/>
      <c r="AN248" s="96">
        <v>3352</v>
      </c>
      <c r="AO248" s="21"/>
      <c r="AP248" s="96">
        <f>IF(E248,AN248,0)</f>
        <v>0</v>
      </c>
      <c r="AQ248" s="21"/>
      <c r="AR248" s="96">
        <f>IF(O248,AN248,0)</f>
        <v>0</v>
      </c>
    </row>
    <row r="249" spans="1:44" ht="8.85" customHeight="1" x14ac:dyDescent="0.3">
      <c r="A249" s="10">
        <v>8</v>
      </c>
      <c r="B249" s="18"/>
      <c r="C249" s="10" t="s">
        <v>224</v>
      </c>
      <c r="D249" s="21"/>
      <c r="E249" s="278">
        <v>0</v>
      </c>
      <c r="F249" s="21"/>
      <c r="G249" s="70">
        <f>(E249/$AN249)</f>
        <v>0</v>
      </c>
      <c r="H249" s="21"/>
      <c r="I249" s="70">
        <f>IF(G$287,G249/G$287*100,0)</f>
        <v>0</v>
      </c>
      <c r="J249" s="21"/>
      <c r="K249" s="278">
        <v>0</v>
      </c>
      <c r="L249" s="21"/>
      <c r="M249" s="278">
        <v>0</v>
      </c>
      <c r="N249" s="21"/>
      <c r="O249" s="278">
        <v>0</v>
      </c>
      <c r="P249" s="21"/>
      <c r="Q249" s="70">
        <f>(O249/$AN249)</f>
        <v>0</v>
      </c>
      <c r="R249" s="21"/>
      <c r="S249" s="70">
        <f>IF(Q$287,Q249/Q$287*100,0)</f>
        <v>0</v>
      </c>
      <c r="T249" s="21"/>
      <c r="U249" s="69">
        <f>(E249+O249)</f>
        <v>0</v>
      </c>
      <c r="V249" s="21"/>
      <c r="W249" s="21"/>
      <c r="X249" s="278">
        <v>0</v>
      </c>
      <c r="Y249" s="21"/>
      <c r="Z249" s="70">
        <f>IF($U249,X249/$U249*100,0)</f>
        <v>0</v>
      </c>
      <c r="AA249" s="21"/>
      <c r="AB249" s="280">
        <v>0</v>
      </c>
      <c r="AC249" s="21"/>
      <c r="AD249" s="70">
        <f>IF($U249,AB249/$U249*100,0)</f>
        <v>0</v>
      </c>
      <c r="AE249" s="21"/>
      <c r="AF249" s="278">
        <v>0</v>
      </c>
      <c r="AG249" s="21"/>
      <c r="AH249" s="70">
        <f>IF($U249,AF249/$U249*100,0)</f>
        <v>0</v>
      </c>
      <c r="AI249" s="21"/>
      <c r="AJ249" s="278">
        <v>0</v>
      </c>
      <c r="AK249" s="21"/>
      <c r="AL249" s="10">
        <v>8</v>
      </c>
      <c r="AM249" s="21"/>
      <c r="AN249" s="96">
        <v>5096</v>
      </c>
      <c r="AO249" s="21"/>
      <c r="AP249" s="96">
        <f>IF(E249,AN249,0)</f>
        <v>0</v>
      </c>
      <c r="AQ249" s="21"/>
      <c r="AR249" s="96">
        <f>IF(O249,AN249,0)</f>
        <v>0</v>
      </c>
    </row>
    <row r="250" spans="1:44" ht="8.85" customHeight="1" x14ac:dyDescent="0.3">
      <c r="A250" s="10">
        <v>9</v>
      </c>
      <c r="B250" s="18"/>
      <c r="C250" s="10" t="s">
        <v>225</v>
      </c>
      <c r="D250" s="21"/>
      <c r="E250" s="278">
        <v>0</v>
      </c>
      <c r="F250" s="21"/>
      <c r="G250" s="70">
        <f>(E250/$AN250)</f>
        <v>0</v>
      </c>
      <c r="H250" s="21"/>
      <c r="I250" s="70">
        <f>IF(G$287,G250/G$287*100,0)</f>
        <v>0</v>
      </c>
      <c r="J250" s="21"/>
      <c r="K250" s="278">
        <v>0</v>
      </c>
      <c r="L250" s="21"/>
      <c r="M250" s="278">
        <v>0</v>
      </c>
      <c r="N250" s="21"/>
      <c r="O250" s="278">
        <v>0</v>
      </c>
      <c r="P250" s="21"/>
      <c r="Q250" s="70">
        <f>(O250/$AN250)</f>
        <v>0</v>
      </c>
      <c r="R250" s="21"/>
      <c r="S250" s="70">
        <f>IF(Q$287,Q250/Q$287*100,0)</f>
        <v>0</v>
      </c>
      <c r="T250" s="21"/>
      <c r="U250" s="69">
        <f>(E250+O250)</f>
        <v>0</v>
      </c>
      <c r="V250" s="21"/>
      <c r="W250" s="21"/>
      <c r="X250" s="278">
        <v>0</v>
      </c>
      <c r="Y250" s="21"/>
      <c r="Z250" s="70">
        <f>IF($U250,X250/$U250*100,0)</f>
        <v>0</v>
      </c>
      <c r="AA250" s="21"/>
      <c r="AB250" s="280">
        <v>0</v>
      </c>
      <c r="AC250" s="21"/>
      <c r="AD250" s="70">
        <f>IF($U250,AB250/$U250*100,0)</f>
        <v>0</v>
      </c>
      <c r="AE250" s="21"/>
      <c r="AF250" s="278">
        <v>0</v>
      </c>
      <c r="AG250" s="21"/>
      <c r="AH250" s="70">
        <f>IF($U250,AF250/$U250*100,0)</f>
        <v>0</v>
      </c>
      <c r="AI250" s="21"/>
      <c r="AJ250" s="278">
        <v>0</v>
      </c>
      <c r="AK250" s="21"/>
      <c r="AL250" s="10">
        <v>9</v>
      </c>
      <c r="AM250" s="21"/>
      <c r="AN250" s="96">
        <v>6596</v>
      </c>
      <c r="AO250" s="21"/>
      <c r="AP250" s="96">
        <f>IF(E250,AN250,0)</f>
        <v>0</v>
      </c>
      <c r="AQ250" s="21"/>
      <c r="AR250" s="96">
        <f>IF(O250,AN250,0)</f>
        <v>0</v>
      </c>
    </row>
    <row r="251" spans="1:44" ht="8.85" customHeight="1" x14ac:dyDescent="0.3">
      <c r="A251" s="10">
        <v>10</v>
      </c>
      <c r="B251" s="18"/>
      <c r="C251" s="10" t="s">
        <v>226</v>
      </c>
      <c r="D251" s="21"/>
      <c r="E251" s="278">
        <v>0</v>
      </c>
      <c r="F251" s="21"/>
      <c r="G251" s="70">
        <f>(E251/$AN251)</f>
        <v>0</v>
      </c>
      <c r="H251" s="21"/>
      <c r="I251" s="70">
        <f>IF(G$287,G251/G$287*100,0)</f>
        <v>0</v>
      </c>
      <c r="J251" s="21"/>
      <c r="K251" s="278">
        <v>0</v>
      </c>
      <c r="L251" s="21"/>
      <c r="M251" s="278">
        <v>0</v>
      </c>
      <c r="N251" s="21"/>
      <c r="O251" s="278">
        <v>0</v>
      </c>
      <c r="P251" s="21"/>
      <c r="Q251" s="70">
        <f>(O251/$AN251)</f>
        <v>0</v>
      </c>
      <c r="R251" s="21"/>
      <c r="S251" s="70">
        <f>IF(Q$287,Q251/Q$287*100,0)</f>
        <v>0</v>
      </c>
      <c r="T251" s="21"/>
      <c r="U251" s="69">
        <f>(E251+O251)</f>
        <v>0</v>
      </c>
      <c r="V251" s="21"/>
      <c r="W251" s="21"/>
      <c r="X251" s="278">
        <v>0</v>
      </c>
      <c r="Y251" s="21"/>
      <c r="Z251" s="70">
        <f>IF($U251,X251/$U251*100,0)</f>
        <v>0</v>
      </c>
      <c r="AA251" s="21"/>
      <c r="AB251" s="280">
        <v>0</v>
      </c>
      <c r="AC251" s="21"/>
      <c r="AD251" s="70">
        <f>IF($U251,AB251/$U251*100,0)</f>
        <v>0</v>
      </c>
      <c r="AE251" s="21"/>
      <c r="AF251" s="278">
        <v>0</v>
      </c>
      <c r="AG251" s="21"/>
      <c r="AH251" s="70">
        <f>IF($U251,AF251/$U251*100,0)</f>
        <v>0</v>
      </c>
      <c r="AI251" s="21"/>
      <c r="AJ251" s="278">
        <v>0</v>
      </c>
      <c r="AK251" s="21"/>
      <c r="AL251" s="10">
        <v>10</v>
      </c>
      <c r="AM251" s="21"/>
      <c r="AN251" s="96">
        <v>4170</v>
      </c>
      <c r="AO251" s="21"/>
      <c r="AP251" s="96">
        <f>IF(E251,AN251,0)</f>
        <v>0</v>
      </c>
      <c r="AQ251" s="21"/>
      <c r="AR251" s="96">
        <f>IF(O251,AN251,0)</f>
        <v>0</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9"/>
      <c r="AM252" s="21"/>
      <c r="AN252" s="27"/>
      <c r="AO252" s="21"/>
      <c r="AP252" s="21"/>
      <c r="AQ252" s="21"/>
      <c r="AR252" s="21"/>
    </row>
    <row r="253" spans="1:44" ht="8.85" customHeight="1" x14ac:dyDescent="0.3">
      <c r="A253" s="10">
        <v>11</v>
      </c>
      <c r="B253" s="18"/>
      <c r="C253" s="10" t="s">
        <v>227</v>
      </c>
      <c r="D253" s="21"/>
      <c r="E253" s="278">
        <v>0</v>
      </c>
      <c r="F253" s="21"/>
      <c r="G253" s="70">
        <f>(E253/$AN253)</f>
        <v>0</v>
      </c>
      <c r="H253" s="21"/>
      <c r="I253" s="70">
        <f>IF(G$287,G253/G$287*100,0)</f>
        <v>0</v>
      </c>
      <c r="J253" s="21"/>
      <c r="K253" s="278">
        <v>0</v>
      </c>
      <c r="L253" s="21"/>
      <c r="M253" s="278">
        <v>0</v>
      </c>
      <c r="N253" s="21"/>
      <c r="O253" s="278">
        <v>0</v>
      </c>
      <c r="P253" s="21"/>
      <c r="Q253" s="70">
        <f>(O253/$AN253)</f>
        <v>0</v>
      </c>
      <c r="R253" s="21"/>
      <c r="S253" s="70">
        <f>IF(Q$287,Q253/Q$287*100,0)</f>
        <v>0</v>
      </c>
      <c r="T253" s="21"/>
      <c r="U253" s="69">
        <f>(E253+O253)</f>
        <v>0</v>
      </c>
      <c r="V253" s="21"/>
      <c r="W253" s="21"/>
      <c r="X253" s="278">
        <v>0</v>
      </c>
      <c r="Y253" s="21"/>
      <c r="Z253" s="70">
        <f>IF($U253,X253/$U253*100,0)</f>
        <v>0</v>
      </c>
      <c r="AA253" s="21"/>
      <c r="AB253" s="280">
        <v>0</v>
      </c>
      <c r="AC253" s="21"/>
      <c r="AD253" s="70">
        <f>IF($U253,AB253/$U253*100,0)</f>
        <v>0</v>
      </c>
      <c r="AE253" s="21"/>
      <c r="AF253" s="278">
        <v>0</v>
      </c>
      <c r="AG253" s="21"/>
      <c r="AH253" s="70">
        <f>IF($U253,AF253/$U253*100,0)</f>
        <v>0</v>
      </c>
      <c r="AI253" s="21"/>
      <c r="AJ253" s="278">
        <v>0</v>
      </c>
      <c r="AK253" s="21"/>
      <c r="AL253" s="10">
        <v>11</v>
      </c>
      <c r="AM253" s="21"/>
      <c r="AN253" s="96">
        <v>23348</v>
      </c>
      <c r="AO253" s="21"/>
      <c r="AP253" s="96">
        <f>IF(E253,AN253,0)</f>
        <v>0</v>
      </c>
      <c r="AQ253" s="21"/>
      <c r="AR253" s="96">
        <f>IF(O253,AN253,0)</f>
        <v>0</v>
      </c>
    </row>
    <row r="254" spans="1:44" ht="8.85" customHeight="1" x14ac:dyDescent="0.3">
      <c r="A254" s="10">
        <v>12</v>
      </c>
      <c r="B254" s="18"/>
      <c r="C254" s="10" t="s">
        <v>228</v>
      </c>
      <c r="D254" s="21"/>
      <c r="E254" s="278">
        <v>0</v>
      </c>
      <c r="F254" s="21"/>
      <c r="G254" s="70">
        <f>(E254/$AN254)</f>
        <v>0</v>
      </c>
      <c r="H254" s="21"/>
      <c r="I254" s="70">
        <f>IF(G$287,G254/G$287*100,0)</f>
        <v>0</v>
      </c>
      <c r="J254" s="21"/>
      <c r="K254" s="278">
        <v>0</v>
      </c>
      <c r="L254" s="21"/>
      <c r="M254" s="278">
        <v>0</v>
      </c>
      <c r="N254" s="21"/>
      <c r="O254" s="278">
        <v>0</v>
      </c>
      <c r="P254" s="21"/>
      <c r="Q254" s="70">
        <f>(O254/$AN254)</f>
        <v>0</v>
      </c>
      <c r="R254" s="21"/>
      <c r="S254" s="70">
        <f>IF(Q$287,Q254/Q$287*100,0)</f>
        <v>0</v>
      </c>
      <c r="T254" s="21"/>
      <c r="U254" s="69">
        <f>(E254+O254)</f>
        <v>0</v>
      </c>
      <c r="V254" s="21"/>
      <c r="W254" s="21"/>
      <c r="X254" s="278">
        <v>0</v>
      </c>
      <c r="Y254" s="21"/>
      <c r="Z254" s="70">
        <f>IF($U254,X254/$U254*100,0)</f>
        <v>0</v>
      </c>
      <c r="AA254" s="21"/>
      <c r="AB254" s="280">
        <v>0</v>
      </c>
      <c r="AC254" s="21"/>
      <c r="AD254" s="70">
        <f>IF($U254,AB254/$U254*100,0)</f>
        <v>0</v>
      </c>
      <c r="AE254" s="21"/>
      <c r="AF254" s="278">
        <v>0</v>
      </c>
      <c r="AG254" s="21"/>
      <c r="AH254" s="70">
        <f>IF($U254,AF254/$U254*100,0)</f>
        <v>0</v>
      </c>
      <c r="AI254" s="21"/>
      <c r="AJ254" s="278">
        <v>0</v>
      </c>
      <c r="AK254" s="21"/>
      <c r="AL254" s="10">
        <v>12</v>
      </c>
      <c r="AM254" s="21"/>
      <c r="AN254" s="96">
        <v>3555</v>
      </c>
      <c r="AO254" s="21"/>
      <c r="AP254" s="96">
        <f>IF(E254,AN254,0)</f>
        <v>0</v>
      </c>
      <c r="AQ254" s="21"/>
      <c r="AR254" s="96">
        <f>IF(O254,AN254,0)</f>
        <v>0</v>
      </c>
    </row>
    <row r="255" spans="1:44" ht="8.85" customHeight="1" x14ac:dyDescent="0.3">
      <c r="A255" s="10">
        <v>13</v>
      </c>
      <c r="B255" s="18"/>
      <c r="C255" s="10" t="s">
        <v>229</v>
      </c>
      <c r="D255" s="21"/>
      <c r="E255" s="278">
        <v>0</v>
      </c>
      <c r="F255" s="21"/>
      <c r="G255" s="70">
        <f>(E255/$AN255)</f>
        <v>0</v>
      </c>
      <c r="H255" s="21"/>
      <c r="I255" s="70">
        <f>IF(G$287,G255/G$287*100,0)</f>
        <v>0</v>
      </c>
      <c r="J255" s="21"/>
      <c r="K255" s="278">
        <v>0</v>
      </c>
      <c r="L255" s="21"/>
      <c r="M255" s="278">
        <v>0</v>
      </c>
      <c r="N255" s="21"/>
      <c r="O255" s="278">
        <v>0</v>
      </c>
      <c r="P255" s="21"/>
      <c r="Q255" s="70">
        <f>(O255/$AN255)</f>
        <v>0</v>
      </c>
      <c r="R255" s="21"/>
      <c r="S255" s="70">
        <f>IF(Q$287,Q255/Q$287*100,0)</f>
        <v>0</v>
      </c>
      <c r="T255" s="21"/>
      <c r="U255" s="69">
        <f>(E255+O255)</f>
        <v>0</v>
      </c>
      <c r="V255" s="21"/>
      <c r="W255" s="21"/>
      <c r="X255" s="278">
        <v>0</v>
      </c>
      <c r="Y255" s="21"/>
      <c r="Z255" s="70">
        <f>IF($U255,X255/$U255*100,0)</f>
        <v>0</v>
      </c>
      <c r="AA255" s="21"/>
      <c r="AB255" s="280">
        <v>0</v>
      </c>
      <c r="AC255" s="21"/>
      <c r="AD255" s="70">
        <f>IF($U255,AB255/$U255*100,0)</f>
        <v>0</v>
      </c>
      <c r="AE255" s="21"/>
      <c r="AF255" s="278">
        <v>0</v>
      </c>
      <c r="AG255" s="21"/>
      <c r="AH255" s="70">
        <f>IF($U255,AF255/$U255*100,0)</f>
        <v>0</v>
      </c>
      <c r="AI255" s="21"/>
      <c r="AJ255" s="278">
        <v>0</v>
      </c>
      <c r="AK255" s="21"/>
      <c r="AL255" s="10">
        <v>13</v>
      </c>
      <c r="AM255" s="21"/>
      <c r="AN255" s="96">
        <v>3908</v>
      </c>
      <c r="AO255" s="21"/>
      <c r="AP255" s="96">
        <f>IF(E255,AN255,0)</f>
        <v>0</v>
      </c>
      <c r="AQ255" s="21"/>
      <c r="AR255" s="96">
        <f>IF(O255,AN255,0)</f>
        <v>0</v>
      </c>
    </row>
    <row r="256" spans="1:44" ht="8.85" customHeight="1" x14ac:dyDescent="0.3">
      <c r="A256" s="10">
        <v>14</v>
      </c>
      <c r="B256" s="18"/>
      <c r="C256" s="10" t="s">
        <v>148</v>
      </c>
      <c r="D256" s="21"/>
      <c r="E256" s="278">
        <v>0</v>
      </c>
      <c r="F256" s="21"/>
      <c r="G256" s="70">
        <f>(E256/$AN256)</f>
        <v>0</v>
      </c>
      <c r="H256" s="21"/>
      <c r="I256" s="70">
        <f>IF(G$287,G256/G$287*100,0)</f>
        <v>0</v>
      </c>
      <c r="J256" s="21"/>
      <c r="K256" s="278">
        <v>0</v>
      </c>
      <c r="L256" s="21"/>
      <c r="M256" s="278">
        <v>0</v>
      </c>
      <c r="N256" s="21"/>
      <c r="O256" s="278">
        <v>0</v>
      </c>
      <c r="P256" s="21"/>
      <c r="Q256" s="70">
        <f>(O256/$AN256)</f>
        <v>0</v>
      </c>
      <c r="R256" s="21"/>
      <c r="S256" s="70">
        <f>IF(Q$287,Q256/Q$287*100,0)</f>
        <v>0</v>
      </c>
      <c r="T256" s="21"/>
      <c r="U256" s="69">
        <f>(E256+O256)</f>
        <v>0</v>
      </c>
      <c r="V256" s="21"/>
      <c r="W256" s="21"/>
      <c r="X256" s="278">
        <v>0</v>
      </c>
      <c r="Y256" s="21"/>
      <c r="Z256" s="70">
        <f>IF($U256,X256/$U256*100,0)</f>
        <v>0</v>
      </c>
      <c r="AA256" s="21"/>
      <c r="AB256" s="280">
        <v>0</v>
      </c>
      <c r="AC256" s="21"/>
      <c r="AD256" s="70">
        <f>IF($U256,AB256/$U256*100,0)</f>
        <v>0</v>
      </c>
      <c r="AE256" s="21"/>
      <c r="AF256" s="278">
        <v>0</v>
      </c>
      <c r="AG256" s="21"/>
      <c r="AH256" s="70">
        <f>IF($U256,AF256/$U256*100,0)</f>
        <v>0</v>
      </c>
      <c r="AI256" s="21"/>
      <c r="AJ256" s="278">
        <v>0</v>
      </c>
      <c r="AK256" s="21"/>
      <c r="AL256" s="10">
        <v>14</v>
      </c>
      <c r="AM256" s="21"/>
      <c r="AN256" s="96">
        <v>20062</v>
      </c>
      <c r="AO256" s="21"/>
      <c r="AP256" s="96">
        <f>IF(E256,AN256,0)</f>
        <v>0</v>
      </c>
      <c r="AQ256" s="21"/>
      <c r="AR256" s="96">
        <f>IF(O256,AN256,0)</f>
        <v>0</v>
      </c>
    </row>
    <row r="257" spans="1:44" ht="8.85" customHeight="1" x14ac:dyDescent="0.3">
      <c r="A257" s="10">
        <v>15</v>
      </c>
      <c r="B257" s="18"/>
      <c r="C257" s="10" t="s">
        <v>230</v>
      </c>
      <c r="D257" s="21"/>
      <c r="E257" s="278">
        <v>0</v>
      </c>
      <c r="F257" s="21"/>
      <c r="G257" s="70">
        <f>(E257/$AN257)</f>
        <v>0</v>
      </c>
      <c r="H257" s="21"/>
      <c r="I257" s="70">
        <f>IF(G$287,G257/G$287*100,0)</f>
        <v>0</v>
      </c>
      <c r="J257" s="21"/>
      <c r="K257" s="278">
        <v>0</v>
      </c>
      <c r="L257" s="21"/>
      <c r="M257" s="278">
        <v>0</v>
      </c>
      <c r="N257" s="21"/>
      <c r="O257" s="278">
        <v>0</v>
      </c>
      <c r="P257" s="21"/>
      <c r="Q257" s="70">
        <f>(O257/$AN257)</f>
        <v>0</v>
      </c>
      <c r="R257" s="21"/>
      <c r="S257" s="70">
        <f>IF(Q$287,Q257/Q$287*100,0)</f>
        <v>0</v>
      </c>
      <c r="T257" s="21"/>
      <c r="U257" s="69">
        <f>(E257+O257)</f>
        <v>0</v>
      </c>
      <c r="V257" s="21"/>
      <c r="W257" s="21"/>
      <c r="X257" s="278">
        <v>0</v>
      </c>
      <c r="Y257" s="21"/>
      <c r="Z257" s="70">
        <f>IF($U257,X257/$U257*100,0)</f>
        <v>0</v>
      </c>
      <c r="AA257" s="21"/>
      <c r="AB257" s="280">
        <v>0</v>
      </c>
      <c r="AC257" s="21"/>
      <c r="AD257" s="70">
        <f>IF($U257,AB257/$U257*100,0)</f>
        <v>0</v>
      </c>
      <c r="AE257" s="21"/>
      <c r="AF257" s="278">
        <v>0</v>
      </c>
      <c r="AG257" s="21"/>
      <c r="AH257" s="70">
        <f>IF($U257,AF257/$U257*100,0)</f>
        <v>0</v>
      </c>
      <c r="AI257" s="21"/>
      <c r="AJ257" s="278">
        <v>0</v>
      </c>
      <c r="AK257" s="21"/>
      <c r="AL257" s="10">
        <v>15</v>
      </c>
      <c r="AM257" s="21"/>
      <c r="AN257" s="96">
        <v>5679</v>
      </c>
      <c r="AO257" s="21"/>
      <c r="AP257" s="96">
        <f>IF(E257,AN257,0)</f>
        <v>0</v>
      </c>
      <c r="AQ257" s="21"/>
      <c r="AR257" s="96">
        <f>IF(O257,AN257,0)</f>
        <v>0</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9"/>
      <c r="AM258" s="21"/>
      <c r="AN258" s="27"/>
      <c r="AO258" s="21"/>
      <c r="AP258" s="21"/>
      <c r="AQ258" s="21"/>
      <c r="AR258" s="21"/>
    </row>
    <row r="259" spans="1:44" ht="8.85" customHeight="1" x14ac:dyDescent="0.3">
      <c r="A259" s="10">
        <v>16</v>
      </c>
      <c r="B259" s="18"/>
      <c r="C259" s="10" t="s">
        <v>231</v>
      </c>
      <c r="D259" s="21"/>
      <c r="E259" s="278">
        <v>0</v>
      </c>
      <c r="F259" s="21"/>
      <c r="G259" s="70">
        <f>(E259/$AN259)</f>
        <v>0</v>
      </c>
      <c r="H259" s="21"/>
      <c r="I259" s="70">
        <f>IF(G$287,G259/G$287*100,0)</f>
        <v>0</v>
      </c>
      <c r="J259" s="21"/>
      <c r="K259" s="278">
        <v>0</v>
      </c>
      <c r="L259" s="21"/>
      <c r="M259" s="278">
        <v>0</v>
      </c>
      <c r="N259" s="21"/>
      <c r="O259" s="278">
        <v>0</v>
      </c>
      <c r="P259" s="21"/>
      <c r="Q259" s="70">
        <f>(O259/$AN259)</f>
        <v>0</v>
      </c>
      <c r="R259" s="21"/>
      <c r="S259" s="70">
        <f>IF(Q$287,Q259/Q$287*100,0)</f>
        <v>0</v>
      </c>
      <c r="T259" s="21"/>
      <c r="U259" s="69">
        <f>(E259+O259)</f>
        <v>0</v>
      </c>
      <c r="V259" s="21"/>
      <c r="W259" s="21"/>
      <c r="X259" s="278">
        <v>0</v>
      </c>
      <c r="Y259" s="21"/>
      <c r="Z259" s="70">
        <f>IF($U259,X259/$U259*100,0)</f>
        <v>0</v>
      </c>
      <c r="AA259" s="21"/>
      <c r="AB259" s="280">
        <v>0</v>
      </c>
      <c r="AC259" s="21"/>
      <c r="AD259" s="70">
        <f>IF($U259,AB259/$U259*100,0)</f>
        <v>0</v>
      </c>
      <c r="AE259" s="21"/>
      <c r="AF259" s="278">
        <v>0</v>
      </c>
      <c r="AG259" s="21"/>
      <c r="AH259" s="70">
        <f>IF($U259,AF259/$U259*100,0)</f>
        <v>0</v>
      </c>
      <c r="AI259" s="21"/>
      <c r="AJ259" s="278">
        <v>0</v>
      </c>
      <c r="AK259" s="21"/>
      <c r="AL259" s="10">
        <v>16</v>
      </c>
      <c r="AM259" s="21"/>
      <c r="AN259" s="96">
        <v>7473</v>
      </c>
      <c r="AO259" s="21"/>
      <c r="AP259" s="96">
        <f>IF(E259,AN259,0)</f>
        <v>0</v>
      </c>
      <c r="AQ259" s="21"/>
      <c r="AR259" s="96">
        <f>IF(O259,AN259,0)</f>
        <v>0</v>
      </c>
    </row>
    <row r="260" spans="1:44" ht="8.85" customHeight="1" x14ac:dyDescent="0.3">
      <c r="A260" s="10">
        <v>17</v>
      </c>
      <c r="B260" s="18"/>
      <c r="C260" s="10" t="s">
        <v>232</v>
      </c>
      <c r="D260" s="21"/>
      <c r="E260" s="278">
        <v>0</v>
      </c>
      <c r="F260" s="21"/>
      <c r="G260" s="70">
        <f>(E260/$AN260)</f>
        <v>0</v>
      </c>
      <c r="H260" s="21"/>
      <c r="I260" s="70">
        <f>IF(G$287,G260/G$287*100,0)</f>
        <v>0</v>
      </c>
      <c r="J260" s="21"/>
      <c r="K260" s="278">
        <v>0</v>
      </c>
      <c r="L260" s="21"/>
      <c r="M260" s="278">
        <v>0</v>
      </c>
      <c r="N260" s="21"/>
      <c r="O260" s="278">
        <v>0</v>
      </c>
      <c r="P260" s="21"/>
      <c r="Q260" s="70">
        <f>(O260/$AN260)</f>
        <v>0</v>
      </c>
      <c r="R260" s="21"/>
      <c r="S260" s="70">
        <f>IF(Q$287,Q260/Q$287*100,0)</f>
        <v>0</v>
      </c>
      <c r="T260" s="21"/>
      <c r="U260" s="69">
        <f>(E260+O260)</f>
        <v>0</v>
      </c>
      <c r="V260" s="21"/>
      <c r="W260" s="21"/>
      <c r="X260" s="278">
        <v>0</v>
      </c>
      <c r="Y260" s="21"/>
      <c r="Z260" s="70">
        <f>IF($U260,X260/$U260*100,0)</f>
        <v>0</v>
      </c>
      <c r="AA260" s="21"/>
      <c r="AB260" s="280">
        <v>0</v>
      </c>
      <c r="AC260" s="21"/>
      <c r="AD260" s="70">
        <f>IF($U260,AB260/$U260*100,0)</f>
        <v>0</v>
      </c>
      <c r="AE260" s="21"/>
      <c r="AF260" s="278">
        <v>0</v>
      </c>
      <c r="AG260" s="21"/>
      <c r="AH260" s="70">
        <f>IF($U260,AF260/$U260*100,0)</f>
        <v>0</v>
      </c>
      <c r="AI260" s="21"/>
      <c r="AJ260" s="278">
        <v>0</v>
      </c>
      <c r="AK260" s="21"/>
      <c r="AL260" s="10">
        <v>17</v>
      </c>
      <c r="AM260" s="21"/>
      <c r="AN260" s="96">
        <v>15011</v>
      </c>
      <c r="AO260" s="21"/>
      <c r="AP260" s="96">
        <f>IF(E260,AN260,0)</f>
        <v>0</v>
      </c>
      <c r="AQ260" s="21"/>
      <c r="AR260" s="96">
        <f>IF(O260,AN260,0)</f>
        <v>0</v>
      </c>
    </row>
    <row r="261" spans="1:44" ht="8.85" customHeight="1" x14ac:dyDescent="0.3">
      <c r="A261" s="10">
        <v>18</v>
      </c>
      <c r="B261" s="18"/>
      <c r="C261" s="10" t="s">
        <v>233</v>
      </c>
      <c r="D261" s="21"/>
      <c r="E261" s="278">
        <v>0</v>
      </c>
      <c r="F261" s="21"/>
      <c r="G261" s="70">
        <f>(E261/$AN261)</f>
        <v>0</v>
      </c>
      <c r="H261" s="21"/>
      <c r="I261" s="70">
        <f>IF(G$287,G261/G$287*100,0)</f>
        <v>0</v>
      </c>
      <c r="J261" s="21"/>
      <c r="K261" s="278">
        <v>0</v>
      </c>
      <c r="L261" s="21"/>
      <c r="M261" s="278">
        <v>0</v>
      </c>
      <c r="N261" s="21"/>
      <c r="O261" s="278">
        <v>0</v>
      </c>
      <c r="P261" s="21"/>
      <c r="Q261" s="70">
        <f>(O261/$AN261)</f>
        <v>0</v>
      </c>
      <c r="R261" s="21"/>
      <c r="S261" s="70">
        <f>IF(Q$287,Q261/Q$287*100,0)</f>
        <v>0</v>
      </c>
      <c r="T261" s="21"/>
      <c r="U261" s="69">
        <f>(E261+O261)</f>
        <v>0</v>
      </c>
      <c r="V261" s="21"/>
      <c r="W261" s="21"/>
      <c r="X261" s="278">
        <v>0</v>
      </c>
      <c r="Y261" s="21"/>
      <c r="Z261" s="70">
        <f>IF($U261,X261/$U261*100,0)</f>
        <v>0</v>
      </c>
      <c r="AA261" s="21"/>
      <c r="AB261" s="280">
        <v>0</v>
      </c>
      <c r="AC261" s="21"/>
      <c r="AD261" s="70">
        <f>IF($U261,AB261/$U261*100,0)</f>
        <v>0</v>
      </c>
      <c r="AE261" s="21"/>
      <c r="AF261" s="278">
        <v>0</v>
      </c>
      <c r="AG261" s="21"/>
      <c r="AH261" s="70">
        <f>IF($U261,AF261/$U261*100,0)</f>
        <v>0</v>
      </c>
      <c r="AI261" s="21"/>
      <c r="AJ261" s="278">
        <v>0</v>
      </c>
      <c r="AK261" s="21"/>
      <c r="AL261" s="10">
        <v>18</v>
      </c>
      <c r="AM261" s="21"/>
      <c r="AN261" s="96">
        <v>24655</v>
      </c>
      <c r="AO261" s="21"/>
      <c r="AP261" s="96">
        <f>IF(E261,AN261,0)</f>
        <v>0</v>
      </c>
      <c r="AQ261" s="21"/>
      <c r="AR261" s="96">
        <f>IF(O261,AN261,0)</f>
        <v>0</v>
      </c>
    </row>
    <row r="262" spans="1:44" ht="8.85" customHeight="1" x14ac:dyDescent="0.3">
      <c r="A262" s="10">
        <v>19</v>
      </c>
      <c r="B262" s="18"/>
      <c r="C262" s="10" t="s">
        <v>234</v>
      </c>
      <c r="D262" s="21"/>
      <c r="E262" s="278">
        <v>0</v>
      </c>
      <c r="F262" s="21"/>
      <c r="G262" s="70">
        <f>(E262/$AN262)</f>
        <v>0</v>
      </c>
      <c r="H262" s="21"/>
      <c r="I262" s="70">
        <f>IF(G$287,G262/G$287*100,0)</f>
        <v>0</v>
      </c>
      <c r="J262" s="21"/>
      <c r="K262" s="278">
        <v>0</v>
      </c>
      <c r="L262" s="21"/>
      <c r="M262" s="278">
        <v>0</v>
      </c>
      <c r="N262" s="21"/>
      <c r="O262" s="278">
        <v>0</v>
      </c>
      <c r="P262" s="21"/>
      <c r="Q262" s="70">
        <f>(O262/$AN262)</f>
        <v>0</v>
      </c>
      <c r="R262" s="21"/>
      <c r="S262" s="70">
        <f>IF(Q$287,Q262/Q$287*100,0)</f>
        <v>0</v>
      </c>
      <c r="T262" s="21"/>
      <c r="U262" s="69">
        <f>(E262+O262)</f>
        <v>0</v>
      </c>
      <c r="V262" s="21"/>
      <c r="W262" s="21"/>
      <c r="X262" s="278">
        <v>0</v>
      </c>
      <c r="Y262" s="21"/>
      <c r="Z262" s="70">
        <f>IF($U262,X262/$U262*100,0)</f>
        <v>0</v>
      </c>
      <c r="AA262" s="21"/>
      <c r="AB262" s="280">
        <v>0</v>
      </c>
      <c r="AC262" s="21"/>
      <c r="AD262" s="70">
        <f>IF($U262,AB262/$U262*100,0)</f>
        <v>0</v>
      </c>
      <c r="AE262" s="21"/>
      <c r="AF262" s="278">
        <v>0</v>
      </c>
      <c r="AG262" s="21"/>
      <c r="AH262" s="70">
        <f>IF($U262,AF262/$U262*100,0)</f>
        <v>0</v>
      </c>
      <c r="AI262" s="21"/>
      <c r="AJ262" s="278">
        <v>0</v>
      </c>
      <c r="AK262" s="21"/>
      <c r="AL262" s="10">
        <v>19</v>
      </c>
      <c r="AM262" s="21"/>
      <c r="AN262" s="96">
        <v>48250</v>
      </c>
      <c r="AO262" s="21"/>
      <c r="AP262" s="96">
        <f>IF(E262,AN262,0)</f>
        <v>0</v>
      </c>
      <c r="AQ262" s="21"/>
      <c r="AR262" s="96">
        <f>IF(O262,AN262,0)</f>
        <v>0</v>
      </c>
    </row>
    <row r="263" spans="1:44" ht="8.85" customHeight="1" x14ac:dyDescent="0.3">
      <c r="A263" s="10">
        <v>20</v>
      </c>
      <c r="B263" s="18"/>
      <c r="C263" s="10" t="s">
        <v>235</v>
      </c>
      <c r="D263" s="21"/>
      <c r="E263" s="278">
        <v>0</v>
      </c>
      <c r="F263" s="21"/>
      <c r="G263" s="70">
        <f>(E263/$AN263)</f>
        <v>0</v>
      </c>
      <c r="H263" s="21"/>
      <c r="I263" s="70">
        <f>IF(G$287,G263/G$287*100,0)</f>
        <v>0</v>
      </c>
      <c r="J263" s="21"/>
      <c r="K263" s="278">
        <v>0</v>
      </c>
      <c r="L263" s="21"/>
      <c r="M263" s="278">
        <v>0</v>
      </c>
      <c r="N263" s="21"/>
      <c r="O263" s="278">
        <v>0</v>
      </c>
      <c r="P263" s="21"/>
      <c r="Q263" s="70">
        <f>(O263/$AN263)</f>
        <v>0</v>
      </c>
      <c r="R263" s="21"/>
      <c r="S263" s="70">
        <f>IF(Q$287,Q263/Q$287*100,0)</f>
        <v>0</v>
      </c>
      <c r="T263" s="21"/>
      <c r="U263" s="69">
        <f>(E263+O263)</f>
        <v>0</v>
      </c>
      <c r="V263" s="21"/>
      <c r="W263" s="21"/>
      <c r="X263" s="278">
        <v>0</v>
      </c>
      <c r="Y263" s="21"/>
      <c r="Z263" s="70">
        <f>IF($U263,X263/$U263*100,0)</f>
        <v>0</v>
      </c>
      <c r="AA263" s="21"/>
      <c r="AB263" s="280">
        <v>0</v>
      </c>
      <c r="AC263" s="21"/>
      <c r="AD263" s="70">
        <f>IF($U263,AB263/$U263*100,0)</f>
        <v>0</v>
      </c>
      <c r="AE263" s="21"/>
      <c r="AF263" s="278">
        <v>0</v>
      </c>
      <c r="AG263" s="21"/>
      <c r="AH263" s="70">
        <f>IF($U263,AF263/$U263*100,0)</f>
        <v>0</v>
      </c>
      <c r="AI263" s="21"/>
      <c r="AJ263" s="278">
        <v>0</v>
      </c>
      <c r="AK263" s="21"/>
      <c r="AL263" s="10">
        <v>20</v>
      </c>
      <c r="AM263" s="21"/>
      <c r="AN263" s="96">
        <v>4831</v>
      </c>
      <c r="AO263" s="21"/>
      <c r="AP263" s="96">
        <f>IF(E263,AN263,0)</f>
        <v>0</v>
      </c>
      <c r="AQ263" s="21"/>
      <c r="AR263" s="96">
        <f>IF(O263,AN263,0)</f>
        <v>0</v>
      </c>
    </row>
    <row r="264" spans="1:44" ht="8.85" customHeight="1" x14ac:dyDescent="0.3">
      <c r="A264" s="41"/>
      <c r="D264" s="21"/>
      <c r="E264" s="27"/>
      <c r="F264" s="21"/>
      <c r="G264" s="21"/>
      <c r="H264" s="21"/>
      <c r="I264" s="21"/>
      <c r="J264" s="21"/>
      <c r="K264" s="27"/>
      <c r="L264" s="21"/>
      <c r="M264" s="27"/>
      <c r="N264" s="21"/>
      <c r="O264" s="27"/>
      <c r="P264" s="21"/>
      <c r="Q264" s="21"/>
      <c r="R264" s="21"/>
      <c r="S264" s="21"/>
      <c r="T264" s="21"/>
      <c r="U264" s="27"/>
      <c r="V264" s="21"/>
      <c r="W264" s="21"/>
      <c r="X264" s="27"/>
      <c r="Y264" s="21"/>
      <c r="Z264" s="21"/>
      <c r="AA264" s="21"/>
      <c r="AB264" s="27"/>
      <c r="AC264" s="21"/>
      <c r="AD264" s="21"/>
      <c r="AE264" s="21"/>
      <c r="AF264" s="27"/>
      <c r="AG264" s="21"/>
      <c r="AH264" s="21"/>
      <c r="AI264" s="21"/>
      <c r="AJ264" s="27"/>
      <c r="AK264" s="21"/>
      <c r="AL264" s="29"/>
      <c r="AM264" s="21"/>
      <c r="AN264" s="27"/>
      <c r="AO264" s="21"/>
      <c r="AP264" s="21"/>
      <c r="AQ264" s="21"/>
      <c r="AR264" s="21"/>
    </row>
    <row r="265" spans="1:44" ht="8.85" customHeight="1" x14ac:dyDescent="0.3">
      <c r="A265" s="10">
        <v>21</v>
      </c>
      <c r="B265" s="18"/>
      <c r="C265" s="10" t="s">
        <v>236</v>
      </c>
      <c r="D265" s="21"/>
      <c r="E265" s="278">
        <v>0</v>
      </c>
      <c r="F265" s="21"/>
      <c r="G265" s="70">
        <f>(E265/$AN265)</f>
        <v>0</v>
      </c>
      <c r="H265" s="21"/>
      <c r="I265" s="70">
        <f>IF(G$287,G265/G$287*100,0)</f>
        <v>0</v>
      </c>
      <c r="J265" s="21"/>
      <c r="K265" s="278">
        <v>0</v>
      </c>
      <c r="L265" s="21"/>
      <c r="M265" s="278">
        <v>0</v>
      </c>
      <c r="N265" s="21"/>
      <c r="O265" s="278">
        <v>0</v>
      </c>
      <c r="P265" s="21"/>
      <c r="Q265" s="70">
        <f>(O265/$AN265)</f>
        <v>0</v>
      </c>
      <c r="R265" s="21"/>
      <c r="S265" s="70">
        <f>IF(Q$287,Q265/Q$287*100,0)</f>
        <v>0</v>
      </c>
      <c r="T265" s="21"/>
      <c r="U265" s="69">
        <f>(E265+O265)</f>
        <v>0</v>
      </c>
      <c r="V265" s="21"/>
      <c r="W265" s="21"/>
      <c r="X265" s="278">
        <v>0</v>
      </c>
      <c r="Y265" s="21"/>
      <c r="Z265" s="70">
        <f>IF($U265,X265/$U265*100,0)</f>
        <v>0</v>
      </c>
      <c r="AA265" s="21"/>
      <c r="AB265" s="280">
        <v>0</v>
      </c>
      <c r="AC265" s="21"/>
      <c r="AD265" s="70">
        <f>IF($U265,AB265/$U265*100,0)</f>
        <v>0</v>
      </c>
      <c r="AE265" s="21"/>
      <c r="AF265" s="278">
        <v>0</v>
      </c>
      <c r="AG265" s="21"/>
      <c r="AH265" s="70">
        <f>IF($U265,AF265/$U265*100,0)</f>
        <v>0</v>
      </c>
      <c r="AI265" s="21"/>
      <c r="AJ265" s="278">
        <v>0</v>
      </c>
      <c r="AK265" s="21"/>
      <c r="AL265" s="10">
        <v>21</v>
      </c>
      <c r="AM265" s="21"/>
      <c r="AN265" s="96">
        <v>5751</v>
      </c>
      <c r="AO265" s="21"/>
      <c r="AP265" s="96">
        <f>IF(E265,AN265,0)</f>
        <v>0</v>
      </c>
      <c r="AQ265" s="21"/>
      <c r="AR265" s="96">
        <f>IF(O265,AN265,0)</f>
        <v>0</v>
      </c>
    </row>
    <row r="266" spans="1:44" ht="8.85" customHeight="1" x14ac:dyDescent="0.3">
      <c r="A266" s="10">
        <v>22</v>
      </c>
      <c r="B266" s="18"/>
      <c r="C266" s="10" t="s">
        <v>189</v>
      </c>
      <c r="D266" s="21"/>
      <c r="E266" s="278">
        <v>0</v>
      </c>
      <c r="F266" s="21"/>
      <c r="G266" s="70">
        <f>(E266/$AN266)</f>
        <v>0</v>
      </c>
      <c r="H266" s="21"/>
      <c r="I266" s="70">
        <f>IF(G$287,G266/G$287*100,0)</f>
        <v>0</v>
      </c>
      <c r="J266" s="21"/>
      <c r="K266" s="278">
        <v>0</v>
      </c>
      <c r="L266" s="21"/>
      <c r="M266" s="278">
        <v>0</v>
      </c>
      <c r="N266" s="21"/>
      <c r="O266" s="278">
        <v>0</v>
      </c>
      <c r="P266" s="21"/>
      <c r="Q266" s="70">
        <f>(O266/$AN266)</f>
        <v>0</v>
      </c>
      <c r="R266" s="21"/>
      <c r="S266" s="70">
        <f>IF(Q$287,Q266/Q$287*100,0)</f>
        <v>0</v>
      </c>
      <c r="T266" s="21"/>
      <c r="U266" s="69">
        <f>(E266+O266)</f>
        <v>0</v>
      </c>
      <c r="V266" s="21"/>
      <c r="W266" s="21"/>
      <c r="X266" s="278">
        <v>0</v>
      </c>
      <c r="Y266" s="21"/>
      <c r="Z266" s="70">
        <f>IF($U266,X266/$U266*100,0)</f>
        <v>0</v>
      </c>
      <c r="AA266" s="21"/>
      <c r="AB266" s="280">
        <v>0</v>
      </c>
      <c r="AC266" s="21"/>
      <c r="AD266" s="70">
        <f>IF($U266,AB266/$U266*100,0)</f>
        <v>0</v>
      </c>
      <c r="AE266" s="21"/>
      <c r="AF266" s="278">
        <v>0</v>
      </c>
      <c r="AG266" s="21"/>
      <c r="AH266" s="70">
        <f>IF($U266,AF266/$U266*100,0)</f>
        <v>0</v>
      </c>
      <c r="AI266" s="21"/>
      <c r="AJ266" s="278">
        <v>0</v>
      </c>
      <c r="AK266" s="21"/>
      <c r="AL266" s="10">
        <v>22</v>
      </c>
      <c r="AM266" s="21"/>
      <c r="AN266" s="96">
        <v>4880</v>
      </c>
      <c r="AO266" s="21"/>
      <c r="AP266" s="96">
        <f>IF(E266,AN266,0)</f>
        <v>0</v>
      </c>
      <c r="AQ266" s="21"/>
      <c r="AR266" s="96">
        <f>IF(O266,AN266,0)</f>
        <v>0</v>
      </c>
    </row>
    <row r="267" spans="1:44" ht="8.85" customHeight="1" x14ac:dyDescent="0.3">
      <c r="A267" s="10">
        <v>23</v>
      </c>
      <c r="B267" s="18"/>
      <c r="C267" s="10" t="s">
        <v>197</v>
      </c>
      <c r="D267" s="21"/>
      <c r="E267" s="278">
        <v>0</v>
      </c>
      <c r="F267" s="21"/>
      <c r="G267" s="70">
        <f>(E267/$AN267)</f>
        <v>0</v>
      </c>
      <c r="H267" s="21"/>
      <c r="I267" s="70">
        <f>IF(G$287,G267/G$287*100,0)</f>
        <v>0</v>
      </c>
      <c r="J267" s="21"/>
      <c r="K267" s="278">
        <v>0</v>
      </c>
      <c r="L267" s="21"/>
      <c r="M267" s="278">
        <v>0</v>
      </c>
      <c r="N267" s="21"/>
      <c r="O267" s="278">
        <v>0</v>
      </c>
      <c r="P267" s="21"/>
      <c r="Q267" s="70">
        <f>(O267/$AN267)</f>
        <v>0</v>
      </c>
      <c r="R267" s="21"/>
      <c r="S267" s="70">
        <f>IF(Q$287,Q267/Q$287*100,0)</f>
        <v>0</v>
      </c>
      <c r="T267" s="21"/>
      <c r="U267" s="69">
        <f>(E267+O267)</f>
        <v>0</v>
      </c>
      <c r="V267" s="21"/>
      <c r="W267" s="21"/>
      <c r="X267" s="278">
        <v>0</v>
      </c>
      <c r="Y267" s="21"/>
      <c r="Z267" s="70">
        <f>IF($U267,X267/$U267*100,0)</f>
        <v>0</v>
      </c>
      <c r="AA267" s="21"/>
      <c r="AB267" s="280">
        <v>0</v>
      </c>
      <c r="AC267" s="21"/>
      <c r="AD267" s="70">
        <f>IF($U267,AB267/$U267*100,0)</f>
        <v>0</v>
      </c>
      <c r="AE267" s="21"/>
      <c r="AF267" s="278">
        <v>0</v>
      </c>
      <c r="AG267" s="21"/>
      <c r="AH267" s="70">
        <f>IF($U267,AF267/$U267*100,0)</f>
        <v>0</v>
      </c>
      <c r="AI267" s="21"/>
      <c r="AJ267" s="278">
        <v>0</v>
      </c>
      <c r="AK267" s="21"/>
      <c r="AL267" s="10">
        <v>23</v>
      </c>
      <c r="AM267" s="21"/>
      <c r="AN267" s="96">
        <v>8985</v>
      </c>
      <c r="AO267" s="21"/>
      <c r="AP267" s="96">
        <f>IF(E267,AN267,0)</f>
        <v>0</v>
      </c>
      <c r="AQ267" s="21"/>
      <c r="AR267" s="96">
        <f>IF(O267,AN267,0)</f>
        <v>0</v>
      </c>
    </row>
    <row r="268" spans="1:44" ht="8.85" customHeight="1" x14ac:dyDescent="0.3">
      <c r="A268" s="10">
        <v>24</v>
      </c>
      <c r="B268" s="18"/>
      <c r="C268" s="37" t="s">
        <v>237</v>
      </c>
      <c r="D268" s="21"/>
      <c r="E268" s="278">
        <v>0</v>
      </c>
      <c r="F268" s="21"/>
      <c r="G268" s="70">
        <f>(E268/$AN268)</f>
        <v>0</v>
      </c>
      <c r="H268" s="21"/>
      <c r="I268" s="70">
        <f>IF(G$287,G268/G$287*100,0)</f>
        <v>0</v>
      </c>
      <c r="J268" s="21"/>
      <c r="K268" s="278">
        <v>0</v>
      </c>
      <c r="L268" s="21"/>
      <c r="M268" s="278">
        <v>0</v>
      </c>
      <c r="N268" s="21"/>
      <c r="O268" s="278">
        <v>0</v>
      </c>
      <c r="P268" s="21"/>
      <c r="Q268" s="70">
        <f>(O268/$AN268)</f>
        <v>0</v>
      </c>
      <c r="R268" s="21"/>
      <c r="S268" s="70">
        <f>IF(Q$287,Q268/Q$287*100,0)</f>
        <v>0</v>
      </c>
      <c r="T268" s="21"/>
      <c r="U268" s="69">
        <f>(E268+O268)</f>
        <v>0</v>
      </c>
      <c r="V268" s="21"/>
      <c r="W268" s="21"/>
      <c r="X268" s="278">
        <v>0</v>
      </c>
      <c r="Y268" s="21"/>
      <c r="Z268" s="70">
        <f>IF($U268,X268/$U268*100,0)</f>
        <v>0</v>
      </c>
      <c r="AA268" s="21"/>
      <c r="AB268" s="280">
        <v>0</v>
      </c>
      <c r="AC268" s="21"/>
      <c r="AD268" s="70">
        <f>IF($U268,AB268/$U268*100,0)</f>
        <v>0</v>
      </c>
      <c r="AE268" s="21"/>
      <c r="AF268" s="278">
        <v>0</v>
      </c>
      <c r="AG268" s="21"/>
      <c r="AH268" s="70">
        <f>IF($U268,AF268/$U268*100,0)</f>
        <v>0</v>
      </c>
      <c r="AI268" s="21"/>
      <c r="AJ268" s="278">
        <v>0</v>
      </c>
      <c r="AK268" s="21"/>
      <c r="AL268" s="10">
        <v>24</v>
      </c>
      <c r="AM268" s="21"/>
      <c r="AN268" s="96">
        <v>8929</v>
      </c>
      <c r="AO268" s="21"/>
      <c r="AP268" s="96">
        <f>IF(E268,AN268,0)</f>
        <v>0</v>
      </c>
      <c r="AQ268" s="21"/>
      <c r="AR268" s="96">
        <f>IF(O268,AN268,0)</f>
        <v>0</v>
      </c>
    </row>
    <row r="269" spans="1:44" ht="8.85" customHeight="1" x14ac:dyDescent="0.3">
      <c r="A269" s="10">
        <v>25</v>
      </c>
      <c r="B269" s="18"/>
      <c r="C269" s="10" t="s">
        <v>238</v>
      </c>
      <c r="D269" s="21"/>
      <c r="E269" s="278">
        <v>0</v>
      </c>
      <c r="F269" s="21"/>
      <c r="G269" s="70">
        <f>(E269/$AN269)</f>
        <v>0</v>
      </c>
      <c r="H269" s="21"/>
      <c r="I269" s="70">
        <f>IF(G$287,G269/G$287*100,0)</f>
        <v>0</v>
      </c>
      <c r="J269" s="21"/>
      <c r="K269" s="278">
        <v>0</v>
      </c>
      <c r="L269" s="21"/>
      <c r="M269" s="278">
        <v>0</v>
      </c>
      <c r="N269" s="21"/>
      <c r="O269" s="278">
        <v>0</v>
      </c>
      <c r="P269" s="21"/>
      <c r="Q269" s="70">
        <f>(O269/$AN269)</f>
        <v>0</v>
      </c>
      <c r="R269" s="21"/>
      <c r="S269" s="70">
        <f>IF(Q$287,Q269/Q$287*100,0)</f>
        <v>0</v>
      </c>
      <c r="T269" s="21"/>
      <c r="U269" s="69">
        <f>(E269+O269)</f>
        <v>0</v>
      </c>
      <c r="V269" s="21"/>
      <c r="W269" s="21"/>
      <c r="X269" s="278">
        <v>0</v>
      </c>
      <c r="Y269" s="21"/>
      <c r="Z269" s="70">
        <f>IF($U269,X269/$U269*100,0)</f>
        <v>0</v>
      </c>
      <c r="AA269" s="21"/>
      <c r="AB269" s="280">
        <v>0</v>
      </c>
      <c r="AC269" s="21"/>
      <c r="AD269" s="70">
        <f>IF($U269,AB269/$U269*100,0)</f>
        <v>0</v>
      </c>
      <c r="AE269" s="21"/>
      <c r="AF269" s="278">
        <v>0</v>
      </c>
      <c r="AG269" s="21"/>
      <c r="AH269" s="70">
        <f>IF($U269,AF269/$U269*100,0)</f>
        <v>0</v>
      </c>
      <c r="AI269" s="21"/>
      <c r="AJ269" s="278">
        <v>0</v>
      </c>
      <c r="AK269" s="21"/>
      <c r="AL269" s="10">
        <v>25</v>
      </c>
      <c r="AM269" s="21"/>
      <c r="AN269" s="96">
        <v>5261</v>
      </c>
      <c r="AO269" s="21"/>
      <c r="AP269" s="96">
        <f>IF(E269,AN269,0)</f>
        <v>0</v>
      </c>
      <c r="AQ269" s="21"/>
      <c r="AR269" s="96">
        <f>IF(O269,AN269,0)</f>
        <v>0</v>
      </c>
    </row>
    <row r="270" spans="1:44" ht="8.85" customHeight="1" x14ac:dyDescent="0.3">
      <c r="A270" s="41"/>
      <c r="D270" s="21"/>
      <c r="E270" s="27"/>
      <c r="F270" s="21"/>
      <c r="G270" s="21"/>
      <c r="H270" s="21"/>
      <c r="I270" s="21"/>
      <c r="J270" s="21"/>
      <c r="K270" s="21"/>
      <c r="L270" s="21"/>
      <c r="M270" s="21"/>
      <c r="N270" s="21"/>
      <c r="O270" s="27"/>
      <c r="P270" s="21"/>
      <c r="Q270" s="21"/>
      <c r="R270" s="21"/>
      <c r="S270" s="21"/>
      <c r="T270" s="21"/>
      <c r="U270" s="27"/>
      <c r="V270" s="21"/>
      <c r="W270" s="21"/>
      <c r="X270" s="27"/>
      <c r="Y270" s="21"/>
      <c r="Z270" s="21"/>
      <c r="AA270" s="21"/>
      <c r="AB270" s="27"/>
      <c r="AC270" s="21"/>
      <c r="AD270" s="21"/>
      <c r="AE270" s="21"/>
      <c r="AF270" s="27"/>
      <c r="AG270" s="21"/>
      <c r="AH270" s="21"/>
      <c r="AI270" s="21"/>
      <c r="AJ270" s="27"/>
      <c r="AK270" s="21"/>
      <c r="AL270" s="29"/>
      <c r="AM270" s="21"/>
      <c r="AN270" s="27"/>
      <c r="AO270" s="21"/>
      <c r="AP270" s="21"/>
      <c r="AQ270" s="21"/>
      <c r="AR270" s="21"/>
    </row>
    <row r="271" spans="1:44" ht="8.85" customHeight="1" x14ac:dyDescent="0.3">
      <c r="A271" s="10">
        <v>26</v>
      </c>
      <c r="B271" s="18"/>
      <c r="C271" s="10" t="s">
        <v>239</v>
      </c>
      <c r="D271" s="21"/>
      <c r="E271" s="278">
        <v>0</v>
      </c>
      <c r="F271" s="21"/>
      <c r="G271" s="70">
        <f>(E271/$AN271)</f>
        <v>0</v>
      </c>
      <c r="H271" s="21"/>
      <c r="I271" s="70">
        <f>IF(G$287,G271/G$287*100,0)</f>
        <v>0</v>
      </c>
      <c r="J271" s="21"/>
      <c r="K271" s="278">
        <v>0</v>
      </c>
      <c r="L271" s="21"/>
      <c r="M271" s="278">
        <v>0</v>
      </c>
      <c r="N271" s="21"/>
      <c r="O271" s="278">
        <v>0</v>
      </c>
      <c r="P271" s="21"/>
      <c r="Q271" s="70">
        <f>(O271/$AN271)</f>
        <v>0</v>
      </c>
      <c r="R271" s="21"/>
      <c r="S271" s="70">
        <f>IF(Q$287,Q271/Q$287*100,0)</f>
        <v>0</v>
      </c>
      <c r="T271" s="21"/>
      <c r="U271" s="69">
        <f>(E271+O271)</f>
        <v>0</v>
      </c>
      <c r="V271" s="21"/>
      <c r="W271" s="21"/>
      <c r="X271" s="278">
        <v>0</v>
      </c>
      <c r="Y271" s="21"/>
      <c r="Z271" s="70">
        <f>IF($U271,X271/$U271*100,0)</f>
        <v>0</v>
      </c>
      <c r="AA271" s="21"/>
      <c r="AB271" s="280">
        <v>0</v>
      </c>
      <c r="AC271" s="21"/>
      <c r="AD271" s="70">
        <f>IF($U271,AB271/$U271*100,0)</f>
        <v>0</v>
      </c>
      <c r="AE271" s="21"/>
      <c r="AF271" s="278">
        <v>0</v>
      </c>
      <c r="AG271" s="21"/>
      <c r="AH271" s="70">
        <f>IF($U271,AF271/$U271*100,0)</f>
        <v>0</v>
      </c>
      <c r="AI271" s="21"/>
      <c r="AJ271" s="278">
        <v>0</v>
      </c>
      <c r="AK271" s="21"/>
      <c r="AL271" s="10">
        <v>26</v>
      </c>
      <c r="AM271" s="21"/>
      <c r="AN271" s="96">
        <v>4903</v>
      </c>
      <c r="AO271" s="21"/>
      <c r="AP271" s="96">
        <f>IF(E271,AN271,0)</f>
        <v>0</v>
      </c>
      <c r="AQ271" s="21"/>
      <c r="AR271" s="96">
        <f>IF(O271,AN271,0)</f>
        <v>0</v>
      </c>
    </row>
    <row r="272" spans="1:44" ht="8.85" customHeight="1" x14ac:dyDescent="0.3">
      <c r="A272" s="10">
        <v>27</v>
      </c>
      <c r="B272" s="18"/>
      <c r="C272" s="10" t="s">
        <v>240</v>
      </c>
      <c r="D272" s="21"/>
      <c r="E272" s="278">
        <v>0</v>
      </c>
      <c r="F272" s="21"/>
      <c r="G272" s="70">
        <f>(E272/$AN272)</f>
        <v>0</v>
      </c>
      <c r="H272" s="21"/>
      <c r="I272" s="70">
        <f>IF(G$287,G272/G$287*100,0)</f>
        <v>0</v>
      </c>
      <c r="J272" s="21"/>
      <c r="K272" s="278">
        <v>0</v>
      </c>
      <c r="L272" s="21"/>
      <c r="M272" s="278">
        <v>0</v>
      </c>
      <c r="N272" s="21"/>
      <c r="O272" s="278">
        <v>0</v>
      </c>
      <c r="P272" s="21"/>
      <c r="Q272" s="70">
        <f>(O272/$AN272)</f>
        <v>0</v>
      </c>
      <c r="R272" s="21"/>
      <c r="S272" s="70">
        <f>IF(Q$287,Q272/Q$287*100,0)</f>
        <v>0</v>
      </c>
      <c r="T272" s="21"/>
      <c r="U272" s="69">
        <f>(E272+O272)</f>
        <v>0</v>
      </c>
      <c r="V272" s="21"/>
      <c r="W272" s="21"/>
      <c r="X272" s="278">
        <v>0</v>
      </c>
      <c r="Y272" s="21"/>
      <c r="Z272" s="70">
        <f>IF($U272,X272/$U272*100,0)</f>
        <v>0</v>
      </c>
      <c r="AA272" s="21"/>
      <c r="AB272" s="280">
        <v>0</v>
      </c>
      <c r="AC272" s="21"/>
      <c r="AD272" s="70">
        <f>IF($U272,AB272/$U272*100,0)</f>
        <v>0</v>
      </c>
      <c r="AE272" s="21"/>
      <c r="AF272" s="278">
        <v>0</v>
      </c>
      <c r="AG272" s="21"/>
      <c r="AH272" s="70">
        <f>IF($U272,AF272/$U272*100,0)</f>
        <v>0</v>
      </c>
      <c r="AI272" s="21"/>
      <c r="AJ272" s="278">
        <v>0</v>
      </c>
      <c r="AK272" s="21"/>
      <c r="AL272" s="10">
        <v>27</v>
      </c>
      <c r="AM272" s="21"/>
      <c r="AN272" s="96">
        <v>8533</v>
      </c>
      <c r="AO272" s="21"/>
      <c r="AP272" s="96">
        <f>IF(E272,AN272,0)</f>
        <v>0</v>
      </c>
      <c r="AQ272" s="21"/>
      <c r="AR272" s="96">
        <f>IF(O272,AN272,0)</f>
        <v>0</v>
      </c>
    </row>
    <row r="273" spans="1:44" ht="8.85" customHeight="1" x14ac:dyDescent="0.3">
      <c r="A273" s="10">
        <v>28</v>
      </c>
      <c r="B273" s="18"/>
      <c r="C273" s="10" t="s">
        <v>241</v>
      </c>
      <c r="D273" s="21"/>
      <c r="E273" s="278">
        <v>0</v>
      </c>
      <c r="F273" s="21"/>
      <c r="G273" s="70">
        <f>(E273/$AN273)</f>
        <v>0</v>
      </c>
      <c r="H273" s="21"/>
      <c r="I273" s="70">
        <f>IF(G$287,G273/G$287*100,0)</f>
        <v>0</v>
      </c>
      <c r="J273" s="21"/>
      <c r="K273" s="278">
        <v>0</v>
      </c>
      <c r="L273" s="21"/>
      <c r="M273" s="278">
        <v>0</v>
      </c>
      <c r="N273" s="21"/>
      <c r="O273" s="278">
        <v>0</v>
      </c>
      <c r="P273" s="21"/>
      <c r="Q273" s="70">
        <f>(O273/$AN273)</f>
        <v>0</v>
      </c>
      <c r="R273" s="21"/>
      <c r="S273" s="70">
        <f>IF(Q$287,Q273/Q$287*100,0)</f>
        <v>0</v>
      </c>
      <c r="T273" s="21"/>
      <c r="U273" s="69">
        <f>(E273+O273)</f>
        <v>0</v>
      </c>
      <c r="V273" s="21"/>
      <c r="W273" s="21"/>
      <c r="X273" s="278">
        <v>0</v>
      </c>
      <c r="Y273" s="21"/>
      <c r="Z273" s="70">
        <f>IF($U273,X273/$U273*100,0)</f>
        <v>0</v>
      </c>
      <c r="AA273" s="21"/>
      <c r="AB273" s="280">
        <v>0</v>
      </c>
      <c r="AC273" s="21"/>
      <c r="AD273" s="70">
        <f>IF($U273,AB273/$U273*100,0)</f>
        <v>0</v>
      </c>
      <c r="AE273" s="21"/>
      <c r="AF273" s="278">
        <v>0</v>
      </c>
      <c r="AG273" s="21"/>
      <c r="AH273" s="70">
        <f>IF($U273,AF273/$U273*100,0)</f>
        <v>0</v>
      </c>
      <c r="AI273" s="21"/>
      <c r="AJ273" s="278">
        <v>0</v>
      </c>
      <c r="AK273" s="21"/>
      <c r="AL273" s="10">
        <v>28</v>
      </c>
      <c r="AM273" s="21"/>
      <c r="AN273" s="96">
        <v>7966</v>
      </c>
      <c r="AO273" s="21"/>
      <c r="AP273" s="96">
        <f>IF(E273,AN273,0)</f>
        <v>0</v>
      </c>
      <c r="AQ273" s="21"/>
      <c r="AR273" s="96">
        <f>IF(O273,AN273,0)</f>
        <v>0</v>
      </c>
    </row>
    <row r="274" spans="1:44" ht="8.85" customHeight="1" x14ac:dyDescent="0.3">
      <c r="A274" s="10">
        <v>29</v>
      </c>
      <c r="B274" s="18"/>
      <c r="C274" s="10" t="s">
        <v>242</v>
      </c>
      <c r="D274" s="21"/>
      <c r="E274" s="278">
        <v>0</v>
      </c>
      <c r="F274" s="21"/>
      <c r="G274" s="70">
        <f>(E274/$AN274)</f>
        <v>0</v>
      </c>
      <c r="H274" s="21"/>
      <c r="I274" s="70">
        <f>IF(G$287,G274/G$287*100,0)</f>
        <v>0</v>
      </c>
      <c r="J274" s="21"/>
      <c r="K274" s="278">
        <v>0</v>
      </c>
      <c r="L274" s="21"/>
      <c r="M274" s="278">
        <v>0</v>
      </c>
      <c r="N274" s="21"/>
      <c r="O274" s="278">
        <v>0</v>
      </c>
      <c r="P274" s="21"/>
      <c r="Q274" s="70">
        <f>(O274/$AN274)</f>
        <v>0</v>
      </c>
      <c r="R274" s="21"/>
      <c r="S274" s="70">
        <f>IF(Q$287,Q274/Q$287*100,0)</f>
        <v>0</v>
      </c>
      <c r="T274" s="21"/>
      <c r="U274" s="69">
        <f>(E274+O274)</f>
        <v>0</v>
      </c>
      <c r="V274" s="21"/>
      <c r="W274" s="21"/>
      <c r="X274" s="278">
        <v>0</v>
      </c>
      <c r="Y274" s="21"/>
      <c r="Z274" s="70">
        <f>IF($U274,X274/$U274*100,0)</f>
        <v>0</v>
      </c>
      <c r="AA274" s="21"/>
      <c r="AB274" s="280">
        <v>0</v>
      </c>
      <c r="AC274" s="21"/>
      <c r="AD274" s="70">
        <f>IF($U274,AB274/$U274*100,0)</f>
        <v>0</v>
      </c>
      <c r="AE274" s="21"/>
      <c r="AF274" s="278">
        <v>0</v>
      </c>
      <c r="AG274" s="21"/>
      <c r="AH274" s="70">
        <f>IF($U274,AF274/$U274*100,0)</f>
        <v>0</v>
      </c>
      <c r="AI274" s="21"/>
      <c r="AJ274" s="278">
        <v>0</v>
      </c>
      <c r="AK274" s="21"/>
      <c r="AL274" s="10">
        <v>29</v>
      </c>
      <c r="AM274" s="21"/>
      <c r="AN274" s="96">
        <v>4690</v>
      </c>
      <c r="AO274" s="21"/>
      <c r="AP274" s="96">
        <f>IF(E274,AN274,0)</f>
        <v>0</v>
      </c>
      <c r="AQ274" s="21"/>
      <c r="AR274" s="96">
        <f>IF(O274,AN274,0)</f>
        <v>0</v>
      </c>
    </row>
    <row r="275" spans="1:44" ht="8.85" customHeight="1" x14ac:dyDescent="0.3">
      <c r="A275" s="10">
        <v>30</v>
      </c>
      <c r="B275" s="18"/>
      <c r="C275" s="10" t="s">
        <v>243</v>
      </c>
      <c r="D275" s="21"/>
      <c r="E275" s="278">
        <v>0</v>
      </c>
      <c r="F275" s="21"/>
      <c r="G275" s="70">
        <f>(E275/$AN275)</f>
        <v>0</v>
      </c>
      <c r="H275" s="21"/>
      <c r="I275" s="70">
        <f>IF(G$287,G275/G$287*100,0)</f>
        <v>0</v>
      </c>
      <c r="J275" s="21"/>
      <c r="K275" s="278">
        <v>0</v>
      </c>
      <c r="L275" s="21"/>
      <c r="M275" s="278">
        <v>0</v>
      </c>
      <c r="N275" s="21"/>
      <c r="O275" s="278">
        <v>0</v>
      </c>
      <c r="P275" s="21"/>
      <c r="Q275" s="70">
        <f>(O275/$AN275)</f>
        <v>0</v>
      </c>
      <c r="R275" s="21"/>
      <c r="S275" s="70">
        <f>IF(Q$287,Q275/Q$287*100,0)</f>
        <v>0</v>
      </c>
      <c r="T275" s="21"/>
      <c r="U275" s="69">
        <f>(E275+O275)</f>
        <v>0</v>
      </c>
      <c r="V275" s="21"/>
      <c r="W275" s="21"/>
      <c r="X275" s="278">
        <v>0</v>
      </c>
      <c r="Y275" s="21"/>
      <c r="Z275" s="70">
        <f>IF($U275,X275/$U275*100,0)</f>
        <v>0</v>
      </c>
      <c r="AA275" s="21"/>
      <c r="AB275" s="280">
        <v>0</v>
      </c>
      <c r="AC275" s="21"/>
      <c r="AD275" s="70">
        <f>IF($U275,AB275/$U275*100,0)</f>
        <v>0</v>
      </c>
      <c r="AE275" s="21"/>
      <c r="AF275" s="278">
        <v>0</v>
      </c>
      <c r="AG275" s="21"/>
      <c r="AH275" s="70">
        <f>IF($U275,AF275/$U275*100,0)</f>
        <v>0</v>
      </c>
      <c r="AI275" s="21"/>
      <c r="AJ275" s="278">
        <v>0</v>
      </c>
      <c r="AK275" s="21"/>
      <c r="AL275" s="10">
        <v>30</v>
      </c>
      <c r="AM275" s="21"/>
      <c r="AN275" s="96">
        <v>7083</v>
      </c>
      <c r="AO275" s="21"/>
      <c r="AP275" s="96">
        <f>IF(E275,AN275,0)</f>
        <v>0</v>
      </c>
      <c r="AQ275" s="21"/>
      <c r="AR275" s="96">
        <f>IF(O275,AN275,0)</f>
        <v>0</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9"/>
      <c r="AM276" s="21"/>
      <c r="AN276" s="27"/>
      <c r="AO276" s="21"/>
      <c r="AP276" s="21"/>
      <c r="AQ276" s="21"/>
      <c r="AR276" s="21"/>
    </row>
    <row r="277" spans="1:44" ht="8.85" customHeight="1" x14ac:dyDescent="0.3">
      <c r="A277" s="10">
        <v>31</v>
      </c>
      <c r="B277" s="18"/>
      <c r="C277" s="10" t="s">
        <v>210</v>
      </c>
      <c r="D277" s="21"/>
      <c r="E277" s="278">
        <v>0</v>
      </c>
      <c r="F277" s="21"/>
      <c r="G277" s="70">
        <f t="shared" ref="G277:G285" si="0">(E277/$AN277)</f>
        <v>0</v>
      </c>
      <c r="H277" s="21"/>
      <c r="I277" s="70">
        <f t="shared" ref="I277:I285" si="1">IF(G$287,G277/G$287*100,0)</f>
        <v>0</v>
      </c>
      <c r="J277" s="21"/>
      <c r="K277" s="278">
        <v>0</v>
      </c>
      <c r="L277" s="21"/>
      <c r="M277" s="278">
        <v>0</v>
      </c>
      <c r="N277" s="21"/>
      <c r="O277" s="278">
        <v>0</v>
      </c>
      <c r="P277" s="21"/>
      <c r="Q277" s="70">
        <f t="shared" ref="Q277:Q285" si="2">(O277/$AN277)</f>
        <v>0</v>
      </c>
      <c r="R277" s="21"/>
      <c r="S277" s="70">
        <f t="shared" ref="S277:S285" si="3">IF(Q$287,Q277/Q$287*100,0)</f>
        <v>0</v>
      </c>
      <c r="T277" s="21"/>
      <c r="U277" s="69">
        <f t="shared" ref="U277:U285" si="4">(E277+O277)</f>
        <v>0</v>
      </c>
      <c r="V277" s="21"/>
      <c r="W277" s="21"/>
      <c r="X277" s="278">
        <v>0</v>
      </c>
      <c r="Y277" s="21"/>
      <c r="Z277" s="70">
        <f t="shared" ref="Z277:Z285" si="5">IF($U277,X277/$U277*100,0)</f>
        <v>0</v>
      </c>
      <c r="AA277" s="21"/>
      <c r="AB277" s="280">
        <v>0</v>
      </c>
      <c r="AC277" s="21"/>
      <c r="AD277" s="70">
        <f t="shared" ref="AD277:AD285" si="6">IF($U277,AB277/$U277*100,0)</f>
        <v>0</v>
      </c>
      <c r="AE277" s="21"/>
      <c r="AF277" s="278">
        <v>0</v>
      </c>
      <c r="AG277" s="21"/>
      <c r="AH277" s="70">
        <f t="shared" ref="AH277:AH285" si="7">IF($U277,AF277/$U277*100,0)</f>
        <v>0</v>
      </c>
      <c r="AI277" s="21"/>
      <c r="AJ277" s="278">
        <v>0</v>
      </c>
      <c r="AK277" s="21"/>
      <c r="AL277" s="10">
        <v>31</v>
      </c>
      <c r="AM277" s="21"/>
      <c r="AN277" s="96">
        <v>4486</v>
      </c>
      <c r="AO277" s="21"/>
      <c r="AP277" s="96">
        <f t="shared" ref="AP277:AP285" si="8">IF(E277,AN277,0)</f>
        <v>0</v>
      </c>
      <c r="AQ277" s="21"/>
      <c r="AR277" s="96">
        <f t="shared" ref="AR277:AR285" si="9">IF(O277,AN277,0)</f>
        <v>0</v>
      </c>
    </row>
    <row r="278" spans="1:44" ht="8.85" customHeight="1" x14ac:dyDescent="0.3">
      <c r="A278" s="10">
        <v>32</v>
      </c>
      <c r="B278" s="18"/>
      <c r="C278" s="10" t="s">
        <v>244</v>
      </c>
      <c r="D278" s="21"/>
      <c r="E278" s="278">
        <v>0</v>
      </c>
      <c r="F278" s="21"/>
      <c r="G278" s="70">
        <f t="shared" si="0"/>
        <v>0</v>
      </c>
      <c r="H278" s="21"/>
      <c r="I278" s="70">
        <f t="shared" si="1"/>
        <v>0</v>
      </c>
      <c r="J278" s="21"/>
      <c r="K278" s="278">
        <v>0</v>
      </c>
      <c r="L278" s="21"/>
      <c r="M278" s="278">
        <v>0</v>
      </c>
      <c r="N278" s="21"/>
      <c r="O278" s="278">
        <v>0</v>
      </c>
      <c r="P278" s="21"/>
      <c r="Q278" s="70">
        <f t="shared" si="2"/>
        <v>0</v>
      </c>
      <c r="R278" s="21"/>
      <c r="S278" s="70">
        <f t="shared" si="3"/>
        <v>0</v>
      </c>
      <c r="T278" s="21"/>
      <c r="U278" s="69">
        <f t="shared" si="4"/>
        <v>0</v>
      </c>
      <c r="V278" s="21"/>
      <c r="W278" s="21"/>
      <c r="X278" s="278">
        <v>0</v>
      </c>
      <c r="Y278" s="21"/>
      <c r="Z278" s="70">
        <f t="shared" si="5"/>
        <v>0</v>
      </c>
      <c r="AA278" s="21"/>
      <c r="AB278" s="280">
        <v>0</v>
      </c>
      <c r="AC278" s="21"/>
      <c r="AD278" s="70">
        <f t="shared" si="6"/>
        <v>0</v>
      </c>
      <c r="AE278" s="21"/>
      <c r="AF278" s="278">
        <v>0</v>
      </c>
      <c r="AG278" s="21"/>
      <c r="AH278" s="70">
        <f t="shared" si="7"/>
        <v>0</v>
      </c>
      <c r="AI278" s="21"/>
      <c r="AJ278" s="278">
        <v>0</v>
      </c>
      <c r="AK278" s="21"/>
      <c r="AL278" s="10">
        <v>32</v>
      </c>
      <c r="AM278" s="21"/>
      <c r="AN278" s="96">
        <v>16473</v>
      </c>
      <c r="AO278" s="21"/>
      <c r="AP278" s="96">
        <f t="shared" si="8"/>
        <v>0</v>
      </c>
      <c r="AQ278" s="21"/>
      <c r="AR278" s="96">
        <f t="shared" si="9"/>
        <v>0</v>
      </c>
    </row>
    <row r="279" spans="1:44" ht="8.85" customHeight="1" x14ac:dyDescent="0.3">
      <c r="A279" s="10">
        <v>33</v>
      </c>
      <c r="B279" s="18"/>
      <c r="C279" s="10" t="s">
        <v>245</v>
      </c>
      <c r="D279" s="21"/>
      <c r="E279" s="278">
        <v>0</v>
      </c>
      <c r="F279" s="21"/>
      <c r="G279" s="70">
        <f t="shared" si="0"/>
        <v>0</v>
      </c>
      <c r="H279" s="21"/>
      <c r="I279" s="70">
        <f t="shared" si="1"/>
        <v>0</v>
      </c>
      <c r="J279" s="21"/>
      <c r="K279" s="278">
        <v>0</v>
      </c>
      <c r="L279" s="21"/>
      <c r="M279" s="278">
        <v>0</v>
      </c>
      <c r="N279" s="21"/>
      <c r="O279" s="278">
        <v>0</v>
      </c>
      <c r="P279" s="21"/>
      <c r="Q279" s="70">
        <f t="shared" si="2"/>
        <v>0</v>
      </c>
      <c r="R279" s="21"/>
      <c r="S279" s="70">
        <f t="shared" si="3"/>
        <v>0</v>
      </c>
      <c r="T279" s="21"/>
      <c r="U279" s="69">
        <f t="shared" si="4"/>
        <v>0</v>
      </c>
      <c r="V279" s="21"/>
      <c r="W279" s="21"/>
      <c r="X279" s="278">
        <v>0</v>
      </c>
      <c r="Y279" s="21"/>
      <c r="Z279" s="70">
        <f t="shared" si="5"/>
        <v>0</v>
      </c>
      <c r="AA279" s="21"/>
      <c r="AB279" s="280">
        <v>0</v>
      </c>
      <c r="AC279" s="21"/>
      <c r="AD279" s="70">
        <f t="shared" si="6"/>
        <v>0</v>
      </c>
      <c r="AE279" s="21"/>
      <c r="AF279" s="278">
        <v>0</v>
      </c>
      <c r="AG279" s="21"/>
      <c r="AH279" s="70">
        <f t="shared" si="7"/>
        <v>0</v>
      </c>
      <c r="AI279" s="21"/>
      <c r="AJ279" s="278">
        <v>0</v>
      </c>
      <c r="AK279" s="21"/>
      <c r="AL279" s="10">
        <v>33</v>
      </c>
      <c r="AM279" s="21"/>
      <c r="AN279" s="96">
        <v>8059</v>
      </c>
      <c r="AO279" s="21"/>
      <c r="AP279" s="96">
        <f t="shared" si="8"/>
        <v>0</v>
      </c>
      <c r="AQ279" s="21"/>
      <c r="AR279" s="96">
        <f t="shared" si="9"/>
        <v>0</v>
      </c>
    </row>
    <row r="280" spans="1:44" ht="8.85" customHeight="1" x14ac:dyDescent="0.3">
      <c r="A280" s="10">
        <v>34</v>
      </c>
      <c r="B280" s="18"/>
      <c r="C280" s="10" t="s">
        <v>246</v>
      </c>
      <c r="D280" s="21"/>
      <c r="E280" s="278">
        <v>0</v>
      </c>
      <c r="F280" s="21"/>
      <c r="G280" s="70">
        <f t="shared" si="0"/>
        <v>0</v>
      </c>
      <c r="H280" s="21"/>
      <c r="I280" s="70">
        <f t="shared" si="1"/>
        <v>0</v>
      </c>
      <c r="J280" s="21"/>
      <c r="K280" s="278">
        <v>0</v>
      </c>
      <c r="L280" s="21"/>
      <c r="M280" s="278">
        <v>0</v>
      </c>
      <c r="N280" s="21"/>
      <c r="O280" s="278">
        <v>0</v>
      </c>
      <c r="P280" s="21"/>
      <c r="Q280" s="70">
        <f t="shared" si="2"/>
        <v>0</v>
      </c>
      <c r="R280" s="21"/>
      <c r="S280" s="70">
        <f t="shared" si="3"/>
        <v>0</v>
      </c>
      <c r="T280" s="21"/>
      <c r="U280" s="69">
        <f t="shared" si="4"/>
        <v>0</v>
      </c>
      <c r="V280" s="21"/>
      <c r="W280" s="21"/>
      <c r="X280" s="278">
        <v>0</v>
      </c>
      <c r="Y280" s="21"/>
      <c r="Z280" s="70">
        <f t="shared" si="5"/>
        <v>0</v>
      </c>
      <c r="AA280" s="21"/>
      <c r="AB280" s="280">
        <v>0</v>
      </c>
      <c r="AC280" s="21"/>
      <c r="AD280" s="70">
        <f t="shared" si="6"/>
        <v>0</v>
      </c>
      <c r="AE280" s="21"/>
      <c r="AF280" s="278">
        <v>0</v>
      </c>
      <c r="AG280" s="21"/>
      <c r="AH280" s="70">
        <f t="shared" si="7"/>
        <v>0</v>
      </c>
      <c r="AI280" s="21"/>
      <c r="AJ280" s="278">
        <v>0</v>
      </c>
      <c r="AK280" s="21"/>
      <c r="AL280" s="10">
        <v>34</v>
      </c>
      <c r="AM280" s="21"/>
      <c r="AN280" s="96">
        <v>10057</v>
      </c>
      <c r="AO280" s="21"/>
      <c r="AP280" s="96">
        <f t="shared" si="8"/>
        <v>0</v>
      </c>
      <c r="AQ280" s="21"/>
      <c r="AR280" s="96">
        <f t="shared" si="9"/>
        <v>0</v>
      </c>
    </row>
    <row r="281" spans="1:44" ht="8.85" customHeight="1" x14ac:dyDescent="0.3">
      <c r="A281" s="10">
        <v>35</v>
      </c>
      <c r="B281" s="18"/>
      <c r="C281" s="10" t="s">
        <v>247</v>
      </c>
      <c r="D281" s="21"/>
      <c r="E281" s="278">
        <v>0</v>
      </c>
      <c r="F281" s="21"/>
      <c r="G281" s="70">
        <f t="shared" si="0"/>
        <v>0</v>
      </c>
      <c r="H281" s="21"/>
      <c r="I281" s="70">
        <f t="shared" si="1"/>
        <v>0</v>
      </c>
      <c r="J281" s="21"/>
      <c r="K281" s="278">
        <v>0</v>
      </c>
      <c r="L281" s="21"/>
      <c r="M281" s="278">
        <v>0</v>
      </c>
      <c r="N281" s="21"/>
      <c r="O281" s="278">
        <v>0</v>
      </c>
      <c r="P281" s="21"/>
      <c r="Q281" s="70">
        <f t="shared" si="2"/>
        <v>0</v>
      </c>
      <c r="R281" s="21"/>
      <c r="S281" s="70">
        <f t="shared" si="3"/>
        <v>0</v>
      </c>
      <c r="T281" s="21"/>
      <c r="U281" s="69">
        <f t="shared" si="4"/>
        <v>0</v>
      </c>
      <c r="V281" s="21"/>
      <c r="W281" s="21"/>
      <c r="X281" s="278">
        <v>0</v>
      </c>
      <c r="Y281" s="21"/>
      <c r="Z281" s="70">
        <f t="shared" si="5"/>
        <v>0</v>
      </c>
      <c r="AA281" s="21"/>
      <c r="AB281" s="280">
        <v>0</v>
      </c>
      <c r="AC281" s="21"/>
      <c r="AD281" s="70">
        <f t="shared" si="6"/>
        <v>0</v>
      </c>
      <c r="AE281" s="21"/>
      <c r="AF281" s="278">
        <v>0</v>
      </c>
      <c r="AG281" s="21"/>
      <c r="AH281" s="70">
        <f t="shared" si="7"/>
        <v>0</v>
      </c>
      <c r="AI281" s="21"/>
      <c r="AJ281" s="278">
        <v>0</v>
      </c>
      <c r="AK281" s="21"/>
      <c r="AL281" s="10">
        <v>35</v>
      </c>
      <c r="AM281" s="21"/>
      <c r="AN281" s="96">
        <v>3414</v>
      </c>
      <c r="AO281" s="21"/>
      <c r="AP281" s="96">
        <f t="shared" si="8"/>
        <v>0</v>
      </c>
      <c r="AQ281" s="21"/>
      <c r="AR281" s="96">
        <f t="shared" si="9"/>
        <v>0</v>
      </c>
    </row>
    <row r="282" spans="1:44" ht="8.85" customHeight="1" x14ac:dyDescent="0.3">
      <c r="B282" s="18"/>
      <c r="D282" s="21"/>
      <c r="E282" s="278"/>
      <c r="F282" s="21"/>
      <c r="G282" s="70"/>
      <c r="H282" s="21"/>
      <c r="I282" s="70"/>
      <c r="J282" s="21"/>
      <c r="K282" s="278"/>
      <c r="L282" s="21"/>
      <c r="M282" s="278"/>
      <c r="N282" s="21"/>
      <c r="O282" s="278"/>
      <c r="P282" s="21"/>
      <c r="Q282" s="70"/>
      <c r="R282" s="21"/>
      <c r="S282" s="70"/>
      <c r="T282" s="21"/>
      <c r="U282" s="69"/>
      <c r="V282" s="21"/>
      <c r="W282" s="21"/>
      <c r="X282" s="278"/>
      <c r="Y282" s="21"/>
      <c r="Z282" s="70"/>
      <c r="AA282" s="21"/>
      <c r="AB282" s="280"/>
      <c r="AC282" s="21"/>
      <c r="AD282" s="70"/>
      <c r="AE282" s="21"/>
      <c r="AF282" s="278"/>
      <c r="AG282" s="21"/>
      <c r="AH282" s="70"/>
      <c r="AI282" s="21"/>
      <c r="AJ282" s="278"/>
      <c r="AK282" s="21"/>
      <c r="AM282" s="21"/>
      <c r="AN282" s="96"/>
      <c r="AO282" s="21"/>
      <c r="AP282" s="96"/>
      <c r="AQ282" s="21"/>
      <c r="AR282" s="96"/>
    </row>
    <row r="283" spans="1:44" ht="8.85" customHeight="1" x14ac:dyDescent="0.3">
      <c r="A283" s="10">
        <v>36</v>
      </c>
      <c r="B283" s="18"/>
      <c r="C283" s="10" t="s">
        <v>214</v>
      </c>
      <c r="D283" s="21"/>
      <c r="E283" s="278">
        <v>0</v>
      </c>
      <c r="F283" s="21"/>
      <c r="G283" s="70">
        <f>(E283/$AN283)</f>
        <v>0</v>
      </c>
      <c r="H283" s="21"/>
      <c r="I283" s="70">
        <f>IF(G$287,G283/G$287*100,0)</f>
        <v>0</v>
      </c>
      <c r="J283" s="21"/>
      <c r="K283" s="278">
        <v>0</v>
      </c>
      <c r="L283" s="21"/>
      <c r="M283" s="278">
        <v>0</v>
      </c>
      <c r="N283" s="21"/>
      <c r="O283" s="278">
        <v>0</v>
      </c>
      <c r="P283" s="21"/>
      <c r="Q283" s="70">
        <f>(O283/$AN283)</f>
        <v>0</v>
      </c>
      <c r="R283" s="21"/>
      <c r="S283" s="70">
        <f>IF(Q$287,Q283/Q$287*100,0)</f>
        <v>0</v>
      </c>
      <c r="T283" s="21"/>
      <c r="U283" s="69">
        <f>(E283+O283)</f>
        <v>0</v>
      </c>
      <c r="V283" s="21"/>
      <c r="W283" s="21"/>
      <c r="X283" s="278">
        <v>0</v>
      </c>
      <c r="Y283" s="21"/>
      <c r="Z283" s="70">
        <f>IF($U283,X283/$U283*100,0)</f>
        <v>0</v>
      </c>
      <c r="AA283" s="21"/>
      <c r="AB283" s="280">
        <v>0</v>
      </c>
      <c r="AC283" s="21"/>
      <c r="AD283" s="70">
        <f>IF($U283,AB283/$U283*100,0)</f>
        <v>0</v>
      </c>
      <c r="AE283" s="21"/>
      <c r="AF283" s="278">
        <v>0</v>
      </c>
      <c r="AG283" s="21"/>
      <c r="AH283" s="70">
        <f>IF($U283,AF283/$U283*100,0)</f>
        <v>0</v>
      </c>
      <c r="AI283" s="21"/>
      <c r="AJ283" s="278">
        <v>0</v>
      </c>
      <c r="AK283" s="21"/>
      <c r="AL283" s="10">
        <v>36</v>
      </c>
      <c r="AM283" s="21"/>
      <c r="AN283" s="96">
        <v>2971</v>
      </c>
      <c r="AO283" s="21"/>
      <c r="AP283" s="96">
        <f>IF(E283,AN283,0)</f>
        <v>0</v>
      </c>
      <c r="AQ283" s="21"/>
      <c r="AR283" s="96">
        <f>IF(O283,AN283,0)</f>
        <v>0</v>
      </c>
    </row>
    <row r="284" spans="1:44" ht="8.85" customHeight="1" x14ac:dyDescent="0.3">
      <c r="A284" s="10">
        <v>37</v>
      </c>
      <c r="B284" s="18"/>
      <c r="C284" s="10" t="s">
        <v>248</v>
      </c>
      <c r="D284" s="21"/>
      <c r="E284" s="278">
        <v>0</v>
      </c>
      <c r="F284" s="21"/>
      <c r="G284" s="70">
        <f>(E284/$AN284)</f>
        <v>0</v>
      </c>
      <c r="H284" s="21"/>
      <c r="I284" s="70">
        <f>IF(G$287,G284/G$287*100,0)</f>
        <v>0</v>
      </c>
      <c r="J284" s="21"/>
      <c r="K284" s="278">
        <v>0</v>
      </c>
      <c r="L284" s="21"/>
      <c r="M284" s="278">
        <v>0</v>
      </c>
      <c r="N284" s="21"/>
      <c r="O284" s="278">
        <v>0</v>
      </c>
      <c r="P284" s="21"/>
      <c r="Q284" s="70">
        <f>(O284/$AN284)</f>
        <v>0</v>
      </c>
      <c r="R284" s="21"/>
      <c r="S284" s="70">
        <f>IF(Q$287,Q284/Q$287*100,0)</f>
        <v>0</v>
      </c>
      <c r="T284" s="21"/>
      <c r="U284" s="69">
        <f>(E284+O284)</f>
        <v>0</v>
      </c>
      <c r="V284" s="21"/>
      <c r="W284" s="21"/>
      <c r="X284" s="278">
        <v>0</v>
      </c>
      <c r="Y284" s="21"/>
      <c r="Z284" s="70">
        <f>IF($U284,X284/$U284*100,0)</f>
        <v>0</v>
      </c>
      <c r="AA284" s="21"/>
      <c r="AB284" s="280">
        <v>0</v>
      </c>
      <c r="AC284" s="21"/>
      <c r="AD284" s="70">
        <f>IF($U284,AB284/$U284*100,0)</f>
        <v>0</v>
      </c>
      <c r="AE284" s="21"/>
      <c r="AF284" s="278">
        <v>0</v>
      </c>
      <c r="AG284" s="21"/>
      <c r="AH284" s="70">
        <f>IF($U284,AF284/$U284*100,0)</f>
        <v>0</v>
      </c>
      <c r="AI284" s="21"/>
      <c r="AJ284" s="278">
        <v>0</v>
      </c>
      <c r="AK284" s="21"/>
      <c r="AL284" s="10">
        <v>37</v>
      </c>
      <c r="AM284" s="21"/>
      <c r="AN284" s="96">
        <v>5807</v>
      </c>
      <c r="AO284" s="21"/>
      <c r="AP284" s="96">
        <f>IF(E284,AN284,0)</f>
        <v>0</v>
      </c>
      <c r="AQ284" s="21"/>
      <c r="AR284" s="96">
        <f>IF(O284,AN284,0)</f>
        <v>0</v>
      </c>
    </row>
    <row r="285" spans="1:44" ht="8.85" customHeight="1" x14ac:dyDescent="0.3">
      <c r="A285" s="30">
        <v>38</v>
      </c>
      <c r="B285" s="18"/>
      <c r="C285" s="10" t="s">
        <v>249</v>
      </c>
      <c r="D285" s="21"/>
      <c r="E285" s="279">
        <v>0</v>
      </c>
      <c r="F285" s="21"/>
      <c r="G285" s="70">
        <f t="shared" si="0"/>
        <v>0</v>
      </c>
      <c r="H285" s="21"/>
      <c r="I285" s="70">
        <f t="shared" si="1"/>
        <v>0</v>
      </c>
      <c r="J285" s="21"/>
      <c r="K285" s="279">
        <v>0</v>
      </c>
      <c r="L285" s="21"/>
      <c r="M285" s="279">
        <v>0</v>
      </c>
      <c r="N285" s="21"/>
      <c r="O285" s="279">
        <v>0</v>
      </c>
      <c r="P285" s="21"/>
      <c r="Q285" s="70">
        <f t="shared" si="2"/>
        <v>0</v>
      </c>
      <c r="R285" s="21"/>
      <c r="S285" s="70">
        <f t="shared" si="3"/>
        <v>0</v>
      </c>
      <c r="T285" s="21"/>
      <c r="U285" s="74">
        <f t="shared" si="4"/>
        <v>0</v>
      </c>
      <c r="V285" s="21"/>
      <c r="W285" s="21"/>
      <c r="X285" s="279">
        <v>0</v>
      </c>
      <c r="Y285" s="21"/>
      <c r="Z285" s="70">
        <f t="shared" si="5"/>
        <v>0</v>
      </c>
      <c r="AA285" s="21"/>
      <c r="AB285" s="279">
        <v>0</v>
      </c>
      <c r="AC285" s="21"/>
      <c r="AD285" s="70">
        <f t="shared" si="6"/>
        <v>0</v>
      </c>
      <c r="AE285" s="21"/>
      <c r="AF285" s="279">
        <v>0</v>
      </c>
      <c r="AG285" s="21"/>
      <c r="AH285" s="70">
        <f t="shared" si="7"/>
        <v>0</v>
      </c>
      <c r="AI285" s="21"/>
      <c r="AJ285" s="279">
        <v>2152</v>
      </c>
      <c r="AK285" s="21"/>
      <c r="AL285" s="30">
        <v>38</v>
      </c>
      <c r="AM285" s="21"/>
      <c r="AN285" s="106">
        <v>8265</v>
      </c>
      <c r="AO285" s="21"/>
      <c r="AP285" s="106">
        <f t="shared" si="8"/>
        <v>0</v>
      </c>
      <c r="AQ285" s="21"/>
      <c r="AR285" s="106">
        <f t="shared" si="9"/>
        <v>0</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7"/>
      <c r="AO286" s="21"/>
      <c r="AP286" s="21"/>
      <c r="AQ286" s="21"/>
      <c r="AR286" s="21"/>
    </row>
    <row r="287" spans="1:44" ht="8.85" customHeight="1" x14ac:dyDescent="0.3">
      <c r="A287" s="30">
        <f>A285</f>
        <v>38</v>
      </c>
      <c r="B287" s="21"/>
      <c r="C287" s="18" t="s">
        <v>65</v>
      </c>
      <c r="D287" s="21"/>
      <c r="E287" s="75">
        <f>SUM(E241:E285)</f>
        <v>0</v>
      </c>
      <c r="F287" s="21"/>
      <c r="G287" s="78">
        <f>IF(AP287=0,0,IF(ISNONTEXT(H287),E287/$AN287,E287/AP287))</f>
        <v>0</v>
      </c>
      <c r="H287" s="120"/>
      <c r="I287" s="70">
        <f>IF(G$287,G287/G$287*100,0)</f>
        <v>0</v>
      </c>
      <c r="J287" s="21"/>
      <c r="K287" s="75">
        <f>SUM(K241:K285)</f>
        <v>0</v>
      </c>
      <c r="L287" s="21"/>
      <c r="M287" s="75">
        <f>SUM(M241:M285)</f>
        <v>0</v>
      </c>
      <c r="N287" s="21"/>
      <c r="O287" s="75">
        <f>SUM(O241:O285)</f>
        <v>3850</v>
      </c>
      <c r="P287" s="21"/>
      <c r="Q287" s="78">
        <f>O287/AR287</f>
        <v>0.57833859095688744</v>
      </c>
      <c r="R287" s="130"/>
      <c r="S287" s="70">
        <f>IF(Q$287,Q287/Q$287*100,0)</f>
        <v>100</v>
      </c>
      <c r="T287" s="21"/>
      <c r="U287" s="75">
        <f>SUM(U241:U285)</f>
        <v>3850</v>
      </c>
      <c r="V287" s="21"/>
      <c r="W287" s="21"/>
      <c r="X287" s="75">
        <f>SUM(X241:X285)</f>
        <v>0</v>
      </c>
      <c r="Y287" s="21"/>
      <c r="Z287" s="70">
        <f>IF($U287,X287/$U287*100,0)</f>
        <v>0</v>
      </c>
      <c r="AA287" s="21"/>
      <c r="AB287" s="75">
        <f>SUM(AB241:AB285)</f>
        <v>0</v>
      </c>
      <c r="AC287" s="21"/>
      <c r="AD287" s="70">
        <f>IF($U287,AB287/$U287*100,0)</f>
        <v>0</v>
      </c>
      <c r="AE287" s="21"/>
      <c r="AF287" s="75">
        <f>SUM(AF241:AF285)</f>
        <v>0</v>
      </c>
      <c r="AG287" s="21"/>
      <c r="AH287" s="70">
        <f>IF($U287,AF287/$U287*100,0)</f>
        <v>0</v>
      </c>
      <c r="AI287" s="21"/>
      <c r="AJ287" s="75">
        <f>SUM(AJ241:AJ285)</f>
        <v>2152</v>
      </c>
      <c r="AK287" s="21"/>
      <c r="AL287" s="30">
        <f>AL285</f>
        <v>38</v>
      </c>
      <c r="AM287" s="21"/>
      <c r="AN287" s="106">
        <f>SUM(AN241:AN285)</f>
        <v>379751</v>
      </c>
      <c r="AO287" s="21"/>
      <c r="AP287" s="106">
        <f>SUM(AP241:AP285)</f>
        <v>0</v>
      </c>
      <c r="AQ287" s="27"/>
      <c r="AR287" s="106">
        <f>SUM(AR241:AR285)</f>
        <v>6657</v>
      </c>
    </row>
    <row r="288" spans="1:4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7"/>
      <c r="AO288" s="21"/>
      <c r="AP288" s="27"/>
      <c r="AQ288" s="27"/>
      <c r="AR288" s="27"/>
    </row>
    <row r="289" spans="1:44" ht="12.6" thickBot="1" x14ac:dyDescent="0.35">
      <c r="A289" s="42">
        <f>(A60+A219+A287)</f>
        <v>171</v>
      </c>
      <c r="B289" s="21"/>
      <c r="C289" s="18" t="s">
        <v>250</v>
      </c>
      <c r="D289" s="21"/>
      <c r="E289" s="86">
        <f>E60+E219+E287</f>
        <v>413254023</v>
      </c>
      <c r="F289" s="21"/>
      <c r="G289" s="78">
        <f>(E289/$AP289)</f>
        <v>48.251071612883642</v>
      </c>
      <c r="H289" s="120" t="s">
        <v>380</v>
      </c>
      <c r="I289" s="70"/>
      <c r="J289" s="21"/>
      <c r="K289" s="86">
        <f>K60+K219+K287</f>
        <v>123752905</v>
      </c>
      <c r="L289" s="21"/>
      <c r="M289" s="86">
        <f>M60+M219+M287</f>
        <v>209206039</v>
      </c>
      <c r="N289" s="21"/>
      <c r="O289" s="86">
        <f>O60+O219+O287</f>
        <v>176061638</v>
      </c>
      <c r="P289" s="21"/>
      <c r="Q289" s="78">
        <f>(O289/$AR289)</f>
        <v>20.705236661499224</v>
      </c>
      <c r="R289" s="120" t="s">
        <v>380</v>
      </c>
      <c r="S289" s="70"/>
      <c r="T289" s="21"/>
      <c r="U289" s="86">
        <f>U60+U219+U287</f>
        <v>589315661</v>
      </c>
      <c r="V289" s="21"/>
      <c r="W289" s="21"/>
      <c r="X289" s="86">
        <f>X60+X219+X287</f>
        <v>214084120</v>
      </c>
      <c r="Y289" s="21"/>
      <c r="Z289" s="70">
        <f>IF($U289,X289/$U289*100,0)</f>
        <v>36.327580305048095</v>
      </c>
      <c r="AA289" s="21"/>
      <c r="AB289" s="86">
        <f>AB60+AB219+AB287</f>
        <v>9756131</v>
      </c>
      <c r="AC289" s="21"/>
      <c r="AD289" s="70">
        <f>IF($U289,AB289/$U289*100,0)</f>
        <v>1.6555017362757649</v>
      </c>
      <c r="AE289" s="21"/>
      <c r="AF289" s="86">
        <f>AF60+AF219+AF287</f>
        <v>1182073</v>
      </c>
      <c r="AG289" s="21"/>
      <c r="AH289" s="70">
        <f>IF($U289,AF289/$U289*100,0)</f>
        <v>0.20058401264852863</v>
      </c>
      <c r="AI289" s="21"/>
      <c r="AJ289" s="86">
        <f>AJ60+AJ219+AJ287</f>
        <v>25363533</v>
      </c>
      <c r="AK289" s="21"/>
      <c r="AL289" s="42">
        <f>(AL60+AL219+AL287)</f>
        <v>171</v>
      </c>
      <c r="AM289" s="21"/>
      <c r="AN289" s="110">
        <f>AN60+AN219+AN287</f>
        <v>8950177</v>
      </c>
      <c r="AO289" s="21"/>
      <c r="AP289" s="110">
        <f>AP60+AP219+AP287</f>
        <v>8564660</v>
      </c>
      <c r="AQ289" s="21"/>
      <c r="AR289" s="110">
        <f>AR60+AR219+AR287</f>
        <v>8503242</v>
      </c>
    </row>
    <row r="290" spans="1:44" ht="8.85" customHeight="1" thickTop="1" x14ac:dyDescent="0.3">
      <c r="A290" s="21"/>
      <c r="B290" s="21"/>
      <c r="D290" s="21"/>
      <c r="E290" s="21"/>
      <c r="F290" s="21"/>
      <c r="G290" s="39"/>
      <c r="H290" s="21"/>
      <c r="I290" s="21"/>
      <c r="J290" s="21"/>
      <c r="K290" s="21"/>
      <c r="L290" s="21"/>
      <c r="M290" s="21"/>
      <c r="N290" s="21"/>
      <c r="O290" s="21"/>
      <c r="P290" s="21"/>
      <c r="Q290" s="39"/>
      <c r="R290" s="21"/>
      <c r="S290" s="21"/>
      <c r="T290" s="21"/>
      <c r="U290" s="21"/>
      <c r="V290" s="21"/>
      <c r="W290" s="21"/>
      <c r="X290" s="21"/>
      <c r="Y290" s="21"/>
      <c r="Z290" s="39"/>
      <c r="AA290" s="21"/>
      <c r="AB290" s="21"/>
      <c r="AC290" s="21"/>
      <c r="AD290" s="39"/>
      <c r="AE290" s="21"/>
      <c r="AF290" s="21"/>
      <c r="AG290" s="21"/>
      <c r="AH290" s="39"/>
      <c r="AI290" s="21"/>
      <c r="AJ290" s="21"/>
      <c r="AK290" s="21"/>
      <c r="AL290" s="21"/>
      <c r="AM290" s="21"/>
      <c r="AN290" s="21"/>
      <c r="AO290" s="21"/>
      <c r="AP290" s="21"/>
      <c r="AQ290" s="21"/>
      <c r="AR290" s="21"/>
    </row>
    <row r="291" spans="1:44" ht="8.85" customHeight="1" x14ac:dyDescent="0.3">
      <c r="A291" s="21"/>
      <c r="B291" s="21"/>
      <c r="D291" s="21"/>
      <c r="E291" s="21"/>
      <c r="F291" s="21"/>
      <c r="G291" s="39"/>
      <c r="H291" s="21"/>
      <c r="I291" s="21"/>
      <c r="J291" s="21"/>
      <c r="K291" s="21"/>
      <c r="L291" s="21"/>
      <c r="M291" s="21"/>
      <c r="N291" s="21"/>
      <c r="O291" s="21"/>
      <c r="P291" s="21"/>
      <c r="Q291" s="39"/>
      <c r="R291" s="21"/>
      <c r="S291" s="21"/>
      <c r="T291" s="21"/>
      <c r="U291" s="21"/>
      <c r="V291" s="21"/>
      <c r="W291" s="21"/>
      <c r="X291" s="21"/>
      <c r="Y291" s="21"/>
      <c r="Z291" s="39"/>
      <c r="AA291" s="21"/>
      <c r="AB291" s="21"/>
      <c r="AC291" s="21"/>
      <c r="AD291" s="39"/>
      <c r="AE291" s="21"/>
      <c r="AF291" s="21"/>
      <c r="AG291" s="21"/>
      <c r="AH291" s="39"/>
      <c r="AI291" s="21"/>
      <c r="AJ291" s="21"/>
      <c r="AK291" s="21"/>
      <c r="AL291" s="21"/>
      <c r="AM291" s="21"/>
      <c r="AN291" s="21"/>
      <c r="AO291" s="21"/>
      <c r="AP291" s="21"/>
      <c r="AQ291" s="21"/>
      <c r="AR291" s="21"/>
    </row>
    <row r="292" spans="1:44" ht="10.5" customHeight="1" x14ac:dyDescent="0.3">
      <c r="A292" s="21"/>
      <c r="B292" s="21"/>
      <c r="C292" s="10" t="s">
        <v>251</v>
      </c>
      <c r="D292" s="21"/>
      <c r="E292" s="21"/>
      <c r="F292" s="21"/>
      <c r="G292" s="39"/>
      <c r="H292" s="21"/>
      <c r="I292" s="21"/>
      <c r="J292" s="21"/>
      <c r="K292" s="21"/>
      <c r="L292" s="21"/>
      <c r="M292" s="21"/>
      <c r="N292" s="21"/>
      <c r="O292" s="21"/>
      <c r="P292" s="21"/>
      <c r="Q292" s="39"/>
      <c r="R292" s="21"/>
      <c r="S292" s="21"/>
      <c r="T292" s="21"/>
      <c r="U292" s="21"/>
      <c r="V292" s="21"/>
      <c r="W292" s="21"/>
      <c r="X292" s="21"/>
      <c r="Y292" s="21"/>
      <c r="Z292" s="39"/>
      <c r="AA292" s="21"/>
      <c r="AB292" s="21"/>
      <c r="AC292" s="21"/>
      <c r="AD292" s="39"/>
      <c r="AE292" s="21"/>
      <c r="AF292" s="21"/>
      <c r="AG292" s="21"/>
      <c r="AH292" s="39"/>
      <c r="AI292" s="21"/>
      <c r="AJ292" s="21"/>
      <c r="AK292" s="21"/>
      <c r="AL292" s="21"/>
      <c r="AM292" s="21"/>
      <c r="AN292" s="21"/>
      <c r="AO292" s="21"/>
      <c r="AP292" s="21"/>
      <c r="AQ292" s="21"/>
      <c r="AR292" s="21"/>
    </row>
    <row r="293" spans="1:44" ht="3.9" customHeight="1" x14ac:dyDescent="0.3">
      <c r="A293" s="21"/>
      <c r="B293" s="21"/>
      <c r="D293" s="21"/>
      <c r="E293" s="21"/>
      <c r="F293" s="21"/>
      <c r="G293" s="39"/>
      <c r="H293" s="21"/>
      <c r="I293" s="21"/>
      <c r="J293" s="21"/>
      <c r="K293" s="21"/>
      <c r="L293" s="21"/>
      <c r="M293" s="21"/>
      <c r="N293" s="21"/>
      <c r="O293" s="21"/>
      <c r="P293" s="21"/>
      <c r="Q293" s="39"/>
      <c r="R293" s="21"/>
      <c r="S293" s="21"/>
      <c r="T293" s="21"/>
      <c r="U293" s="21"/>
      <c r="V293" s="21"/>
      <c r="W293" s="21"/>
      <c r="X293" s="21"/>
      <c r="Y293" s="21"/>
      <c r="Z293" s="39"/>
      <c r="AA293" s="21"/>
      <c r="AB293" s="21"/>
      <c r="AC293" s="21"/>
      <c r="AD293" s="39"/>
      <c r="AE293" s="21"/>
      <c r="AF293" s="21"/>
      <c r="AG293" s="21"/>
      <c r="AH293" s="39"/>
      <c r="AI293" s="21"/>
      <c r="AJ293" s="21"/>
      <c r="AK293" s="21"/>
      <c r="AL293" s="21"/>
      <c r="AM293" s="21"/>
      <c r="AN293" s="21"/>
      <c r="AO293" s="21"/>
      <c r="AP293" s="21"/>
      <c r="AQ293" s="21"/>
      <c r="AR293" s="21"/>
    </row>
    <row r="294" spans="1:44" ht="8.85" customHeight="1" x14ac:dyDescent="0.3">
      <c r="A294" s="21"/>
      <c r="B294" s="21"/>
      <c r="D294" s="21"/>
      <c r="E294" s="21"/>
      <c r="F294" s="21"/>
      <c r="G294" s="39"/>
      <c r="H294" s="21"/>
      <c r="I294" s="21"/>
      <c r="J294" s="21"/>
      <c r="K294" s="21"/>
      <c r="L294" s="21"/>
      <c r="M294" s="21"/>
      <c r="N294" s="21"/>
      <c r="O294" s="21"/>
      <c r="P294" s="21"/>
      <c r="Q294" s="39"/>
      <c r="R294" s="21"/>
      <c r="S294" s="21"/>
      <c r="T294" s="21"/>
      <c r="U294" s="21"/>
      <c r="V294" s="21"/>
      <c r="W294" s="21"/>
      <c r="X294" s="21"/>
      <c r="Y294" s="21"/>
      <c r="Z294" s="39"/>
      <c r="AA294" s="21"/>
      <c r="AB294" s="21"/>
      <c r="AC294" s="21"/>
      <c r="AD294" s="39"/>
      <c r="AE294" s="21"/>
      <c r="AF294" s="21"/>
      <c r="AG294" s="21"/>
      <c r="AH294" s="39"/>
      <c r="AI294" s="21"/>
      <c r="AJ294" s="21"/>
      <c r="AK294" s="21"/>
      <c r="AL294" s="21"/>
      <c r="AM294" s="21"/>
      <c r="AN294" s="21"/>
      <c r="AO294" s="21"/>
      <c r="AP294" s="21"/>
      <c r="AQ294" s="21"/>
      <c r="AR294" s="21"/>
    </row>
    <row r="295" spans="1:44" ht="8.85" customHeight="1" x14ac:dyDescent="0.3">
      <c r="A295" s="21"/>
      <c r="B295" s="21"/>
      <c r="D295" s="21"/>
      <c r="E295" s="21"/>
      <c r="F295" s="21"/>
      <c r="G295" s="39"/>
      <c r="H295" s="21"/>
      <c r="I295" s="21"/>
      <c r="J295" s="21"/>
      <c r="K295" s="21"/>
      <c r="L295" s="21"/>
      <c r="M295" s="21"/>
      <c r="N295" s="21"/>
      <c r="O295" s="21"/>
      <c r="P295" s="21"/>
      <c r="Q295" s="39"/>
      <c r="R295" s="21"/>
      <c r="S295" s="21"/>
      <c r="T295" s="21"/>
      <c r="U295" s="21"/>
      <c r="V295" s="21"/>
      <c r="W295" s="21"/>
      <c r="X295" s="21"/>
      <c r="Y295" s="21"/>
      <c r="Z295" s="39"/>
      <c r="AA295" s="21"/>
      <c r="AB295" s="21"/>
      <c r="AC295" s="21"/>
      <c r="AD295" s="39"/>
      <c r="AE295" s="21"/>
      <c r="AF295" s="21"/>
      <c r="AG295" s="21"/>
      <c r="AH295" s="39"/>
      <c r="AI295" s="21"/>
      <c r="AJ295" s="21"/>
      <c r="AK295" s="21"/>
      <c r="AL295" s="21"/>
      <c r="AM295" s="21"/>
      <c r="AN295" s="21"/>
      <c r="AO295" s="21"/>
      <c r="AP295" s="21"/>
      <c r="AQ295" s="21"/>
      <c r="AR295" s="21"/>
    </row>
    <row r="296" spans="1:44" ht="8.85" customHeight="1" x14ac:dyDescent="0.3">
      <c r="A296" s="21"/>
      <c r="B296" s="21"/>
      <c r="D296" s="21"/>
      <c r="E296" s="21"/>
      <c r="F296" s="21"/>
      <c r="G296" s="39"/>
      <c r="H296" s="21"/>
      <c r="I296" s="21"/>
      <c r="J296" s="21"/>
      <c r="K296" s="21"/>
      <c r="L296" s="21"/>
      <c r="M296" s="21"/>
      <c r="N296" s="21"/>
      <c r="O296" s="21"/>
      <c r="P296" s="21"/>
      <c r="Q296" s="39"/>
      <c r="R296" s="21"/>
      <c r="S296" s="21"/>
      <c r="T296" s="21"/>
      <c r="U296" s="21"/>
      <c r="V296" s="21"/>
      <c r="W296" s="21"/>
      <c r="X296" s="21"/>
      <c r="Y296" s="21"/>
      <c r="Z296" s="39"/>
      <c r="AA296" s="21"/>
      <c r="AB296" s="21"/>
      <c r="AC296" s="21"/>
      <c r="AD296" s="39"/>
      <c r="AE296" s="21"/>
      <c r="AF296" s="21"/>
      <c r="AG296" s="21"/>
      <c r="AH296" s="39"/>
      <c r="AI296" s="21"/>
      <c r="AJ296" s="21"/>
      <c r="AK296" s="21"/>
      <c r="AL296" s="21"/>
      <c r="AM296" s="21"/>
      <c r="AN296" s="21"/>
      <c r="AO296" s="21"/>
      <c r="AP296" s="21"/>
      <c r="AQ296" s="21"/>
      <c r="AR296" s="21"/>
    </row>
    <row r="297" spans="1:44" ht="8.85" customHeight="1" x14ac:dyDescent="0.3">
      <c r="A297" s="21"/>
      <c r="B297" s="21"/>
      <c r="D297" s="21"/>
      <c r="E297" s="21"/>
      <c r="F297" s="21"/>
      <c r="G297" s="39"/>
      <c r="H297" s="21"/>
      <c r="I297" s="21"/>
      <c r="J297" s="21"/>
      <c r="K297" s="21"/>
      <c r="L297" s="21"/>
      <c r="M297" s="21"/>
      <c r="N297" s="21"/>
      <c r="O297" s="21"/>
      <c r="P297" s="21"/>
      <c r="Q297" s="39"/>
      <c r="R297" s="21"/>
      <c r="S297" s="21"/>
      <c r="T297" s="21"/>
      <c r="U297" s="21"/>
      <c r="V297" s="21"/>
      <c r="W297" s="21"/>
      <c r="X297" s="21"/>
      <c r="Y297" s="21"/>
      <c r="Z297" s="39"/>
      <c r="AA297" s="21"/>
      <c r="AB297" s="21"/>
      <c r="AC297" s="21"/>
      <c r="AD297" s="39"/>
      <c r="AE297" s="21"/>
      <c r="AF297" s="21"/>
      <c r="AG297" s="21"/>
      <c r="AH297" s="39"/>
      <c r="AI297" s="21"/>
      <c r="AJ297" s="21"/>
      <c r="AK297" s="21"/>
      <c r="AL297" s="21"/>
      <c r="AM297" s="21"/>
      <c r="AN297" s="21"/>
      <c r="AO297" s="21"/>
      <c r="AP297" s="21"/>
      <c r="AQ297" s="21"/>
      <c r="AR297" s="21"/>
    </row>
    <row r="298" spans="1:44" ht="8.85" customHeight="1" x14ac:dyDescent="0.3">
      <c r="A298" s="21"/>
      <c r="B298" s="21"/>
      <c r="D298" s="21"/>
      <c r="E298" s="21"/>
      <c r="F298" s="21"/>
      <c r="G298" s="39"/>
      <c r="H298" s="21"/>
      <c r="I298" s="21"/>
      <c r="J298" s="21"/>
      <c r="K298" s="21"/>
      <c r="L298" s="21"/>
      <c r="M298" s="21"/>
      <c r="N298" s="21"/>
      <c r="O298" s="21"/>
      <c r="P298" s="21"/>
      <c r="Q298" s="39"/>
      <c r="R298" s="21"/>
      <c r="S298" s="21"/>
      <c r="T298" s="21"/>
      <c r="U298" s="21"/>
      <c r="V298" s="21"/>
      <c r="W298" s="21"/>
      <c r="X298" s="21"/>
      <c r="Y298" s="21"/>
      <c r="Z298" s="39"/>
      <c r="AA298" s="21"/>
      <c r="AB298" s="21"/>
      <c r="AC298" s="21"/>
      <c r="AD298" s="39"/>
      <c r="AE298" s="21"/>
      <c r="AF298" s="21"/>
      <c r="AG298" s="21"/>
      <c r="AH298" s="39"/>
      <c r="AI298" s="21"/>
      <c r="AJ298" s="21"/>
      <c r="AK298" s="21"/>
      <c r="AL298" s="21"/>
      <c r="AM298" s="21"/>
      <c r="AN298" s="21"/>
      <c r="AO298" s="21"/>
      <c r="AP298" s="21"/>
      <c r="AQ298" s="21"/>
      <c r="AR298" s="21"/>
    </row>
    <row r="299" spans="1:44"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4" ht="8.4"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4" ht="0.6"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4"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4" s="8" customFormat="1" ht="10.5" customHeight="1" x14ac:dyDescent="0.3">
      <c r="A304" s="112" t="s">
        <v>444</v>
      </c>
      <c r="AM304" s="113" t="s">
        <v>445</v>
      </c>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ignoredErrors>
    <ignoredError sqref="A75 AM75 A151 AM151 A227 AM227 A304 AM30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22</vt:i4>
      </vt:variant>
    </vt:vector>
  </HeadingPairs>
  <TitlesOfParts>
    <vt:vector size="42" baseType="lpstr">
      <vt:lpstr>Amended Report</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2020-05-04T20:34:56Z</cp:lastPrinted>
  <dcterms:created xsi:type="dcterms:W3CDTF">2019-05-07T01:46:49Z</dcterms:created>
  <dcterms:modified xsi:type="dcterms:W3CDTF">2022-10-03T02:44:11Z</dcterms:modified>
</cp:coreProperties>
</file>